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" sheetId="1" r:id="rId4"/>
    <sheet state="visible" name="Restored Results" sheetId="2" r:id="rId5"/>
    <sheet state="visible" name="Culled Precincts" sheetId="3" r:id="rId6"/>
    <sheet state="visible" name="X1,Y1 Restoration; Discard" sheetId="4" r:id="rId7"/>
    <sheet state="visible" name="M1,M2,M3 Restoration" sheetId="5" r:id="rId8"/>
    <sheet state="visible" name="Turnout Restoration" sheetId="6" r:id="rId9"/>
    <sheet state="visible" name="N1,N2,N3 Restoration" sheetId="7" r:id="rId10"/>
    <sheet state="visible" name="X,Y restore" sheetId="8" r:id="rId11"/>
  </sheets>
  <definedNames/>
  <calcPr/>
</workbook>
</file>

<file path=xl/sharedStrings.xml><?xml version="1.0" encoding="utf-8"?>
<sst xmlns="http://schemas.openxmlformats.org/spreadsheetml/2006/main" count="520" uniqueCount="188">
  <si>
    <t>Variable Name</t>
  </si>
  <si>
    <t>Value</t>
  </si>
  <si>
    <t>P</t>
  </si>
  <si>
    <t>R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</si>
  <si>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</si>
  <si>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</si>
  <si>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</si>
  <si>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</si>
  <si>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</si>
  <si>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</si>
  <si>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</si>
  <si>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</si>
  <si>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</si>
  <si>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Precinct Name</t>
  </si>
  <si>
    <t>Registered</t>
  </si>
  <si>
    <t>Hyt Early</t>
  </si>
  <si>
    <t>Hyt Mail</t>
  </si>
  <si>
    <t>Hyt EDV</t>
  </si>
  <si>
    <t>McMahill Early</t>
  </si>
  <si>
    <t>McMahill Mail</t>
  </si>
  <si>
    <t>McMahill EDV</t>
  </si>
  <si>
    <t>Roberts Early</t>
  </si>
  <si>
    <t>Roberts Mail</t>
  </si>
  <si>
    <t>Roberts EDV</t>
  </si>
  <si>
    <t>Total</t>
  </si>
  <si>
    <t>Relative Restore-&gt;</t>
  </si>
  <si>
    <t>Great Scale</t>
  </si>
  <si>
    <t>Final Restore--&gt;</t>
  </si>
  <si>
    <t>Results</t>
  </si>
  <si>
    <t>Original Totals</t>
  </si>
  <si>
    <t>Restored Totals</t>
  </si>
  <si>
    <t>Candidates</t>
  </si>
  <si>
    <t>Original</t>
  </si>
  <si>
    <t>Restored</t>
  </si>
  <si>
    <t>Hyt</t>
  </si>
  <si>
    <t>McMahill</t>
  </si>
  <si>
    <t>Roberts</t>
  </si>
  <si>
    <t>Mode</t>
  </si>
  <si>
    <t>Early</t>
  </si>
  <si>
    <t>MiV</t>
  </si>
  <si>
    <t>EDV</t>
  </si>
  <si>
    <t>Reason</t>
  </si>
  <si>
    <t>(1-x1)&lt;40%</t>
  </si>
  <si>
    <t>Cull 1</t>
  </si>
  <si>
    <t>1-Y1</t>
  </si>
  <si>
    <t>1-X1</t>
  </si>
  <si>
    <t>cos(-45)=n1</t>
  </si>
  <si>
    <t>sin(-45)=n2</t>
  </si>
  <si>
    <t>Operators</t>
  </si>
  <si>
    <t>Values</t>
  </si>
  <si>
    <t>M1,1</t>
  </si>
  <si>
    <t>M2,1</t>
  </si>
  <si>
    <t>M3,1</t>
  </si>
  <si>
    <t>Expected m2,1</t>
  </si>
  <si>
    <t>Expected m3,1</t>
  </si>
  <si>
    <t>u0,1</t>
  </si>
  <si>
    <t>v0,1</t>
  </si>
  <si>
    <t>w0,1</t>
  </si>
  <si>
    <t>v1,1</t>
  </si>
  <si>
    <t>w1,1</t>
  </si>
  <si>
    <t>Theta 1</t>
  </si>
  <si>
    <t>Theta 2</t>
  </si>
  <si>
    <t>u1,1</t>
  </si>
  <si>
    <t>v2,1</t>
  </si>
  <si>
    <t>Phi 1</t>
  </si>
  <si>
    <t>Phi 2</t>
  </si>
  <si>
    <t>u2,1</t>
  </si>
  <si>
    <t>w2,1</t>
  </si>
  <si>
    <t>r2,1</t>
  </si>
  <si>
    <t>r3,1</t>
  </si>
  <si>
    <t>r2,2</t>
  </si>
  <si>
    <t>r3,2</t>
  </si>
  <si>
    <t>u3,1</t>
  </si>
  <si>
    <t>v3,1</t>
  </si>
  <si>
    <t>w3,1</t>
  </si>
  <si>
    <t>Inter M1,2</t>
  </si>
  <si>
    <t>Inter M2,2</t>
  </si>
  <si>
    <t>Inter M3,2</t>
  </si>
  <si>
    <t>M1,2</t>
  </si>
  <si>
    <t>M2,2</t>
  </si>
  <si>
    <t>M3,2</t>
  </si>
  <si>
    <t>k0</t>
  </si>
  <si>
    <t>k1</t>
  </si>
  <si>
    <t>k2</t>
  </si>
  <si>
    <t>c0</t>
  </si>
  <si>
    <t>c1</t>
  </si>
  <si>
    <t>c2</t>
  </si>
  <si>
    <t>Pi/4</t>
  </si>
  <si>
    <t>m1</t>
  </si>
  <si>
    <t>A1/(A1+A3)</t>
  </si>
  <si>
    <t>m2</t>
  </si>
  <si>
    <t>B1/(B1+B3)</t>
  </si>
  <si>
    <t>m3</t>
  </si>
  <si>
    <t>C1/(C1+C3)</t>
  </si>
  <si>
    <t>sigma2</t>
  </si>
  <si>
    <t>sigma3</t>
  </si>
  <si>
    <t>Scale2</t>
  </si>
  <si>
    <t>Scale3</t>
  </si>
  <si>
    <t>centroid1</t>
  </si>
  <si>
    <t>centroid2</t>
  </si>
  <si>
    <t>centroid3</t>
  </si>
  <si>
    <t>Authentic Cent</t>
  </si>
  <si>
    <t>d2</t>
  </si>
  <si>
    <t>d3</t>
  </si>
  <si>
    <t>AuthCent</t>
  </si>
  <si>
    <t>Auth+d2</t>
  </si>
  <si>
    <t>Auth+d3</t>
  </si>
  <si>
    <t>z1</t>
  </si>
  <si>
    <t>z2</t>
  </si>
  <si>
    <t>z3</t>
  </si>
  <si>
    <t>T</t>
  </si>
  <si>
    <t>Turnout</t>
  </si>
  <si>
    <t>PSI A1</t>
  </si>
  <si>
    <t>Psi A3</t>
  </si>
  <si>
    <t>Psi C2</t>
  </si>
  <si>
    <t>Psi A2</t>
  </si>
  <si>
    <t>Psi B2</t>
  </si>
  <si>
    <t>Psi B1</t>
  </si>
  <si>
    <t>Psi B3</t>
  </si>
  <si>
    <t>Psi C1</t>
  </si>
  <si>
    <t>Psi C3</t>
  </si>
  <si>
    <t>Psi EArly</t>
  </si>
  <si>
    <t>Psi MiV</t>
  </si>
  <si>
    <t>Psi EDV</t>
  </si>
  <si>
    <t>Illegal C1 Spine</t>
  </si>
  <si>
    <t>C1 Spine</t>
  </si>
  <si>
    <t>C2 Spine</t>
  </si>
  <si>
    <t>ResidC1</t>
  </si>
  <si>
    <t>ResidC2</t>
  </si>
  <si>
    <t>ScaleC1Resid</t>
  </si>
  <si>
    <t>Restore PsiC1</t>
  </si>
  <si>
    <t>Local scale</t>
  </si>
  <si>
    <t>Restore C1</t>
  </si>
  <si>
    <t>Restore C3</t>
  </si>
  <si>
    <t>A1+A3</t>
  </si>
  <si>
    <t>Restore A2</t>
  </si>
  <si>
    <t>Total Ballots Cast</t>
  </si>
  <si>
    <t>DevC1</t>
  </si>
  <si>
    <t>DevC2</t>
  </si>
  <si>
    <t>Scale</t>
  </si>
  <si>
    <t>A2 restored</t>
  </si>
  <si>
    <t>C1 restored</t>
  </si>
  <si>
    <t>C3 restored</t>
  </si>
  <si>
    <t>A2 boost</t>
  </si>
  <si>
    <t>C1 boost</t>
  </si>
  <si>
    <t>C3 boost</t>
  </si>
  <si>
    <t>Average A2C3boost</t>
  </si>
  <si>
    <t>Restored C1</t>
  </si>
  <si>
    <t>Restored C3</t>
  </si>
  <si>
    <t>N3,1</t>
  </si>
  <si>
    <t>N1,1</t>
  </si>
  <si>
    <t>N2,1</t>
  </si>
  <si>
    <t>Expected n1,1</t>
  </si>
  <si>
    <t>Expected n2,1</t>
  </si>
  <si>
    <t>Inter N3,2</t>
  </si>
  <si>
    <t>Inter N1,2</t>
  </si>
  <si>
    <t>Inter N2,2</t>
  </si>
  <si>
    <t>N3,2</t>
  </si>
  <si>
    <t>N1,2</t>
  </si>
  <si>
    <t>Restored A2</t>
  </si>
  <si>
    <t>w1=1-x</t>
  </si>
  <si>
    <t>z1= 1-y</t>
  </si>
  <si>
    <t>halve x-cent</t>
  </si>
  <si>
    <t>halve y-cent</t>
  </si>
  <si>
    <t>x2</t>
  </si>
  <si>
    <t>y2</t>
  </si>
  <si>
    <t>S+T</t>
  </si>
  <si>
    <t>U+V</t>
  </si>
  <si>
    <t>TempS</t>
  </si>
  <si>
    <t>TempT</t>
  </si>
  <si>
    <t>TempU</t>
  </si>
  <si>
    <t>TempV</t>
  </si>
  <si>
    <t>NorthS scale</t>
  </si>
  <si>
    <t>SouthU scale</t>
  </si>
  <si>
    <t>S</t>
  </si>
  <si>
    <t>U</t>
  </si>
  <si>
    <t>V=RestoreB2</t>
  </si>
  <si>
    <t>Restore B1</t>
  </si>
  <si>
    <t>Restore B3</t>
  </si>
  <si>
    <t>Death scale</t>
  </si>
  <si>
    <t>Centroidx</t>
  </si>
  <si>
    <t>Centroidy</t>
  </si>
  <si>
    <t>Halvecentx</t>
  </si>
  <si>
    <t>halve centy</t>
  </si>
  <si>
    <t>Theta</t>
  </si>
  <si>
    <t>Phi</t>
  </si>
  <si>
    <t>RotatedCentx</t>
  </si>
  <si>
    <t>RotatedCenty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</si>
</sst>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FFFFFF"/>
      <name val="Calibri"/>
    </font>
    <font>
      <sz val="11.0"/>
      <color theme="0"/>
      <name val="Calibri"/>
    </font>
    <font>
      <color theme="1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sz val="11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75623"/>
        <bgColor rgb="FF375623"/>
      </patternFill>
    </fill>
    <fill>
      <patternFill patternType="solid">
        <fgColor rgb="FFBF8F00"/>
        <bgColor rgb="FFBF8F00"/>
      </patternFill>
    </fill>
    <fill>
      <patternFill patternType="solid">
        <fgColor rgb="FFFF7C80"/>
        <bgColor rgb="FFFF7C80"/>
      </patternFill>
    </fill>
    <fill>
      <patternFill patternType="solid">
        <fgColor rgb="FF00B0F0"/>
        <bgColor rgb="FF00B0F0"/>
      </patternFill>
    </fill>
    <fill>
      <patternFill patternType="solid">
        <fgColor rgb="FF548235"/>
        <bgColor rgb="FF548235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274E13"/>
        <bgColor rgb="FF274E1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BF9000"/>
        <bgColor rgb="FFBF9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2" fillId="4" fontId="1" numFmtId="0" xfId="0" applyAlignment="1" applyBorder="1" applyFill="1" applyFont="1">
      <alignment horizontal="center" readingOrder="0" shrinkToFit="0" vertical="bottom" wrapText="0"/>
    </xf>
    <xf borderId="2" fillId="5" fontId="2" numFmtId="0" xfId="0" applyAlignment="1" applyBorder="1" applyFill="1" applyFont="1">
      <alignment horizontal="center" readingOrder="0" shrinkToFit="0" vertical="bottom" wrapText="0"/>
    </xf>
    <xf borderId="2" fillId="5" fontId="1" numFmtId="0" xfId="0" applyAlignment="1" applyBorder="1" applyFont="1">
      <alignment horizontal="center" readingOrder="0" shrinkToFit="0" vertical="bottom" wrapText="0"/>
    </xf>
    <xf borderId="2" fillId="6" fontId="1" numFmtId="0" xfId="0" applyAlignment="1" applyBorder="1" applyFill="1" applyFont="1">
      <alignment horizontal="center" readingOrder="0" shrinkToFit="0" vertical="bottom" wrapText="0"/>
    </xf>
    <xf borderId="2" fillId="7" fontId="1" numFmtId="0" xfId="0" applyAlignment="1" applyBorder="1" applyFill="1" applyFont="1">
      <alignment horizontal="center" readingOrder="0" shrinkToFit="0" vertical="bottom" wrapText="0"/>
    </xf>
    <xf borderId="2" fillId="7" fontId="3" numFmtId="0" xfId="0" applyAlignment="1" applyBorder="1" applyFont="1">
      <alignment horizontal="center" readingOrder="0" shrinkToFit="0" vertical="bottom" wrapText="0"/>
    </xf>
    <xf borderId="3" fillId="3" fontId="1" numFmtId="0" xfId="0" applyAlignment="1" applyBorder="1" applyFont="1">
      <alignment horizontal="center" readingOrder="0"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4" fillId="5" fontId="2" numFmtId="0" xfId="0" applyAlignment="1" applyBorder="1" applyFont="1">
      <alignment horizontal="center" readingOrder="0" shrinkToFit="0" vertical="bottom" wrapText="0"/>
    </xf>
    <xf borderId="4" fillId="5" fontId="1" numFmtId="0" xfId="0" applyAlignment="1" applyBorder="1" applyFont="1">
      <alignment horizontal="center" readingOrder="0" shrinkToFit="0" vertical="bottom" wrapText="0"/>
    </xf>
    <xf borderId="4" fillId="6" fontId="1" numFmtId="0" xfId="0" applyAlignment="1" applyBorder="1" applyFont="1">
      <alignment horizontal="center" readingOrder="0" shrinkToFit="0" vertical="bottom" wrapText="0"/>
    </xf>
    <xf borderId="4" fillId="7" fontId="1" numFmtId="0" xfId="0" applyAlignment="1" applyBorder="1" applyFont="1">
      <alignment horizontal="center" readingOrder="0" shrinkToFit="0" vertical="bottom" wrapText="0"/>
    </xf>
    <xf borderId="4" fillId="7" fontId="3" numFmtId="0" xfId="0" applyAlignment="1" applyBorder="1" applyFont="1">
      <alignment horizontal="center" readingOrder="0" shrinkToFit="0" vertical="bottom" wrapText="0"/>
    </xf>
    <xf borderId="1" fillId="2" fontId="4" numFmtId="0" xfId="0" applyBorder="1" applyFont="1"/>
    <xf borderId="0" fillId="0" fontId="5" numFmtId="0" xfId="0" applyFont="1"/>
    <xf borderId="0" fillId="0" fontId="6" numFmtId="0" xfId="0" applyFont="1"/>
    <xf borderId="0" fillId="8" fontId="6" numFmtId="0" xfId="0" applyAlignment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2" fillId="5" fontId="7" numFmtId="0" xfId="0" applyAlignment="1" applyBorder="1" applyFont="1">
      <alignment horizontal="center" readingOrder="0" shrinkToFit="0" vertical="bottom" wrapText="0"/>
    </xf>
    <xf borderId="2" fillId="6" fontId="7" numFmtId="0" xfId="0" applyAlignment="1" applyBorder="1" applyFont="1">
      <alignment horizontal="center" readingOrder="0" shrinkToFit="0" vertical="bottom" wrapText="0"/>
    </xf>
    <xf borderId="2" fillId="7" fontId="7" numFmtId="0" xfId="0" applyAlignment="1" applyBorder="1" applyFont="1">
      <alignment horizontal="center" readingOrder="0" shrinkToFit="0" vertical="bottom" wrapText="0"/>
    </xf>
    <xf borderId="0" fillId="9" fontId="6" numFmtId="0" xfId="0" applyAlignment="1" applyFill="1" applyFont="1">
      <alignment horizontal="center" readingOrder="0"/>
    </xf>
    <xf borderId="0" fillId="8" fontId="6" numFmtId="0" xfId="0" applyAlignment="1" applyFont="1">
      <alignment horizontal="center"/>
    </xf>
    <xf borderId="0" fillId="2" fontId="4" numFmtId="0" xfId="0" applyAlignment="1" applyFont="1">
      <alignment horizontal="center"/>
    </xf>
    <xf borderId="4" fillId="5" fontId="7" numFmtId="0" xfId="0" applyAlignment="1" applyBorder="1" applyFont="1">
      <alignment horizontal="center" readingOrder="0" shrinkToFit="0" vertical="bottom" wrapText="0"/>
    </xf>
    <xf borderId="4" fillId="6" fontId="7" numFmtId="0" xfId="0" applyAlignment="1" applyBorder="1" applyFont="1">
      <alignment horizontal="center" readingOrder="0" shrinkToFit="0" vertical="bottom" wrapText="0"/>
    </xf>
    <xf borderId="4" fillId="7" fontId="7" numFmtId="0" xfId="0" applyAlignment="1" applyBorder="1" applyFont="1">
      <alignment horizontal="center" readingOrder="0" shrinkToFit="0" vertical="bottom" wrapText="0"/>
    </xf>
    <xf borderId="0" fillId="9" fontId="6" numFmtId="0" xfId="0" applyAlignment="1" applyFont="1">
      <alignment horizontal="center"/>
    </xf>
    <xf borderId="1" fillId="10" fontId="3" numFmtId="0" xfId="0" applyAlignment="1" applyBorder="1" applyFill="1" applyFont="1">
      <alignment horizontal="center" readingOrder="0" shrinkToFit="0" vertical="bottom" wrapText="0"/>
    </xf>
    <xf borderId="1" fillId="11" fontId="3" numFmtId="0" xfId="0" applyAlignment="1" applyBorder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4" numFmtId="0" xfId="0" applyFont="1"/>
    <xf borderId="0" fillId="0" fontId="4" numFmtId="0" xfId="0" applyAlignment="1" applyFont="1">
      <alignment horizontal="center" readingOrder="0"/>
    </xf>
    <xf borderId="1" fillId="10" fontId="5" numFmtId="0" xfId="0" applyAlignment="1" applyBorder="1" applyFont="1">
      <alignment horizontal="center" readingOrder="0"/>
    </xf>
    <xf borderId="1" fillId="11" fontId="5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10" fontId="6" numFmtId="0" xfId="0" applyAlignment="1" applyBorder="1" applyFont="1">
      <alignment horizontal="center"/>
    </xf>
    <xf borderId="1" fillId="11" fontId="6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 shrinkToFit="0" vertical="bottom" wrapText="0"/>
    </xf>
    <xf borderId="1" fillId="5" fontId="1" numFmtId="0" xfId="0" applyAlignment="1" applyBorder="1" applyFont="1">
      <alignment horizontal="center" readingOrder="0" shrinkToFit="0" vertical="bottom" wrapText="0"/>
    </xf>
    <xf borderId="1" fillId="6" fontId="1" numFmtId="0" xfId="0" applyAlignment="1" applyBorder="1" applyFont="1">
      <alignment horizontal="center" readingOrder="0" shrinkToFit="0" vertical="bottom" wrapText="0"/>
    </xf>
    <xf borderId="1" fillId="7" fontId="1" numFmtId="0" xfId="0" applyAlignment="1" applyBorder="1" applyFont="1">
      <alignment horizontal="center" readingOrder="0" shrinkToFit="0" vertical="bottom" wrapText="0"/>
    </xf>
    <xf borderId="1" fillId="12" fontId="5" numFmtId="0" xfId="0" applyAlignment="1" applyBorder="1" applyFill="1" applyFont="1">
      <alignment horizontal="center" readingOrder="0"/>
    </xf>
    <xf borderId="1" fillId="13" fontId="4" numFmtId="0" xfId="0" applyAlignment="1" applyBorder="1" applyFill="1" applyFont="1">
      <alignment horizontal="center" readingOrder="0"/>
    </xf>
    <xf borderId="1" fillId="9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14" fontId="4" numFmtId="0" xfId="0" applyAlignment="1" applyBorder="1" applyFill="1" applyFont="1">
      <alignment horizontal="center" readingOrder="0"/>
    </xf>
    <xf borderId="1" fillId="15" fontId="4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/>
    </xf>
    <xf borderId="1" fillId="12" fontId="6" numFmtId="0" xfId="0" applyAlignment="1" applyBorder="1" applyFont="1">
      <alignment horizontal="center"/>
    </xf>
    <xf borderId="1" fillId="13" fontId="4" numFmtId="0" xfId="0" applyAlignment="1" applyBorder="1" applyFont="1">
      <alignment horizontal="center"/>
    </xf>
    <xf borderId="1" fillId="9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14" fontId="4" numFmtId="0" xfId="0" applyAlignment="1" applyBorder="1" applyFont="1">
      <alignment horizontal="center"/>
    </xf>
    <xf borderId="1" fillId="15" fontId="4" numFmtId="0" xfId="0" applyAlignment="1" applyBorder="1" applyFont="1">
      <alignment horizontal="center"/>
    </xf>
    <xf borderId="1" fillId="16" fontId="1" numFmtId="0" xfId="0" applyAlignment="1" applyBorder="1" applyFill="1" applyFont="1">
      <alignment horizontal="center" readingOrder="0" shrinkToFit="0" vertical="bottom" wrapText="0"/>
    </xf>
    <xf borderId="1" fillId="4" fontId="1" numFmtId="0" xfId="0" applyAlignment="1" applyBorder="1" applyFont="1">
      <alignment horizontal="center" readingOrder="0" shrinkToFit="0" vertical="bottom" wrapText="0"/>
    </xf>
    <xf borderId="1" fillId="17" fontId="1" numFmtId="0" xfId="0" applyAlignment="1" applyBorder="1" applyFill="1" applyFont="1">
      <alignment horizontal="center" readingOrder="0" shrinkToFit="0" vertical="bottom" wrapText="0"/>
    </xf>
    <xf borderId="1" fillId="16" fontId="4" numFmtId="0" xfId="0" applyAlignment="1" applyBorder="1" applyFont="1">
      <alignment horizontal="center" readingOrder="0"/>
    </xf>
    <xf borderId="1" fillId="12" fontId="6" numFmtId="0" xfId="0" applyAlignment="1" applyBorder="1" applyFont="1">
      <alignment horizontal="center" readingOrder="0"/>
    </xf>
    <xf borderId="1" fillId="11" fontId="6" numFmtId="0" xfId="0" applyAlignment="1" applyBorder="1" applyFont="1">
      <alignment horizontal="center" readingOrder="0"/>
    </xf>
    <xf borderId="1" fillId="16" fontId="4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vertical="bottom" wrapText="0"/>
    </xf>
    <xf borderId="1" fillId="8" fontId="3" numFmtId="0" xfId="0" applyAlignment="1" applyBorder="1" applyFont="1">
      <alignment horizontal="center" readingOrder="0" shrinkToFit="0" vertical="bottom" wrapText="0"/>
    </xf>
    <xf borderId="1" fillId="8" fontId="3" numFmtId="0" xfId="0" applyAlignment="1" applyBorder="1" applyFont="1">
      <alignment horizontal="center" shrinkToFit="0" vertical="bottom" wrapText="0"/>
    </xf>
    <xf borderId="1" fillId="11" fontId="3" numFmtId="0" xfId="0" applyAlignment="1" applyBorder="1" applyFont="1">
      <alignment horizontal="center" shrinkToFit="0" vertical="bottom" wrapText="0"/>
    </xf>
    <xf borderId="1" fillId="10" fontId="3" numFmtId="0" xfId="0" applyAlignment="1" applyBorder="1" applyFont="1">
      <alignment horizontal="center" shrinkToFit="0" vertical="bottom" wrapText="0"/>
    </xf>
    <xf borderId="1" fillId="11" fontId="2" numFmtId="0" xfId="0" applyAlignment="1" applyBorder="1" applyFont="1">
      <alignment horizontal="center" readingOrder="0" shrinkToFit="0" vertical="bottom" wrapText="0"/>
    </xf>
    <xf borderId="1" fillId="8" fontId="2" numFmtId="0" xfId="0" applyAlignment="1" applyBorder="1" applyFont="1">
      <alignment horizontal="center" readingOrder="0" shrinkToFit="0" vertical="bottom" wrapText="0"/>
    </xf>
    <xf borderId="1" fillId="10" fontId="2" numFmtId="0" xfId="0" applyAlignment="1" applyBorder="1" applyFont="1">
      <alignment horizontal="center" readingOrder="0" shrinkToFit="0" vertical="bottom" wrapText="0"/>
    </xf>
    <xf borderId="1" fillId="18" fontId="1" numFmtId="0" xfId="0" applyAlignment="1" applyBorder="1" applyFill="1" applyFont="1">
      <alignment horizontal="center" readingOrder="0" shrinkToFit="0" vertical="bottom" wrapText="0"/>
    </xf>
    <xf borderId="1" fillId="9" fontId="1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1-X1 and 1-Y1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'X1,Y1 Restoration; Discard'!$P$1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'X1,Y1 Restoration; Discard'!$O$2:$O$594</c:f>
            </c:numRef>
          </c:xVal>
          <c:yVal>
            <c:numRef>
              <c:f>'X1,Y1 Restoration; Discard'!$P$2:$P$594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972524"/>
        <c:axId val="1962901801"/>
      </c:scatterChart>
      <c:valAx>
        <c:axId val="1536972524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1-Y1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901801"/>
      </c:valAx>
      <c:valAx>
        <c:axId val="196290180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1 - X1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972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M2 vs M1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'M1,M2,M3 Restoration'!$N$1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9900FF"/>
              </a:solidFill>
              <a:ln cmpd="sng">
                <a:solidFill>
                  <a:srgbClr val="9900FF"/>
                </a:solidFill>
              </a:ln>
            </c:spPr>
          </c:marker>
          <c:trendline>
            <c:name/>
            <c:spPr>
              <a:ln w="38100">
                <a:solidFill>
                  <a:srgbClr val="FF00FF"/>
                </a:solidFill>
              </a:ln>
            </c:spPr>
            <c:trendlineType val="exp"/>
            <c:dispRSqr val="1"/>
            <c:dispEq val="1"/>
          </c:trendline>
          <c:xVal>
            <c:numRef>
              <c:f>'M1,M2,M3 Restoration'!$M$2:$M$594</c:f>
            </c:numRef>
          </c:xVal>
          <c:yVal>
            <c:numRef>
              <c:f>'M1,M2,M3 Restoration'!$N$2:$N$594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04719"/>
        <c:axId val="2037024"/>
      </c:scatterChart>
      <c:valAx>
        <c:axId val="115204719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024"/>
      </c:valAx>
      <c:valAx>
        <c:axId val="203702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047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M3 vs M1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'M1,M2,M3 Restoration'!$O$1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9900FF"/>
              </a:solidFill>
              <a:ln cmpd="sng">
                <a:solidFill>
                  <a:srgbClr val="9900FF"/>
                </a:solidFill>
              </a:ln>
            </c:spPr>
          </c:marker>
          <c:trendline>
            <c:name/>
            <c:spPr>
              <a:ln w="38100">
                <a:solidFill>
                  <a:srgbClr val="FF00FF"/>
                </a:solidFill>
              </a:ln>
            </c:spPr>
            <c:trendlineType val="exp"/>
            <c:dispRSqr val="1"/>
            <c:dispEq val="1"/>
          </c:trendline>
          <c:xVal>
            <c:numRef>
              <c:f>'M1,M2,M3 Restoration'!$M$2:$M$594</c:f>
            </c:numRef>
          </c:xVal>
          <c:yVal>
            <c:numRef>
              <c:f>'M1,M2,M3 Restoration'!$O$2:$O$594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867681"/>
        <c:axId val="1642627506"/>
      </c:scatterChart>
      <c:valAx>
        <c:axId val="1229867681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627506"/>
      </c:valAx>
      <c:valAx>
        <c:axId val="164262750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9867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u1,1 and v2,1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'M1,M2,M3 Restoration'!$AA$1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'M1,M2,M3 Restoration'!$Z$2:$Z$594</c:f>
            </c:numRef>
          </c:xVal>
          <c:yVal>
            <c:numRef>
              <c:f>'M1,M2,M3 Restoration'!$AA$2:$AA$594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746595"/>
        <c:axId val="424941469"/>
      </c:scatterChart>
      <c:valAx>
        <c:axId val="277746595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941469"/>
      </c:valAx>
      <c:valAx>
        <c:axId val="42494146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746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u3,1 and v3,1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'M1,M2,M3 Restoration'!$AM$1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'M1,M2,M3 Restoration'!$AL$2:$AL$594</c:f>
            </c:numRef>
          </c:xVal>
          <c:yVal>
            <c:numRef>
              <c:f>'M1,M2,M3 Restoration'!$AM$2:$AM$594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744599"/>
        <c:axId val="1789911669"/>
      </c:scatterChart>
      <c:valAx>
        <c:axId val="13207445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911669"/>
      </c:valAx>
      <c:valAx>
        <c:axId val="1789911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744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Restored: M1,2, M2,2 and M3,2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'M1,M2,M3 Restoration'!$AT$1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38100">
                <a:solidFill>
                  <a:srgbClr val="0000FF"/>
                </a:solidFill>
              </a:ln>
            </c:spPr>
            <c:trendlineType val="linear"/>
            <c:dispRSqr val="1"/>
            <c:dispEq val="1"/>
          </c:trendline>
          <c:xVal>
            <c:numRef>
              <c:f>'M1,M2,M3 Restoration'!$AS$2:$AS$594</c:f>
            </c:numRef>
          </c:xVal>
          <c:yVal>
            <c:numRef>
              <c:f>'M1,M2,M3 Restoration'!$AT$2:$AT$594</c:f>
              <c:numCache/>
            </c:numRef>
          </c:yVal>
        </c:ser>
        <c:ser>
          <c:idx val="1"/>
          <c:order val="1"/>
          <c:tx>
            <c:strRef>
              <c:f>'M1,M2,M3 Restoration'!$AU$1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trendline>
            <c:name/>
            <c:spPr>
              <a:ln w="38100">
                <a:solidFill>
                  <a:srgbClr val="FF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'M1,M2,M3 Restoration'!$AS$2:$AS$594</c:f>
            </c:numRef>
          </c:xVal>
          <c:yVal>
            <c:numRef>
              <c:f>'M1,M2,M3 Restoration'!$AU$2:$AU$594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44902"/>
        <c:axId val="1855571383"/>
      </c:scatterChart>
      <c:valAx>
        <c:axId val="279644902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600">
                    <a:solidFill>
                      <a:schemeClr val="dk1"/>
                    </a:solidFill>
                    <a:latin typeface="+mn-lt"/>
                  </a:rPr>
                  <a:t>M1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571383"/>
      </c:valAx>
      <c:valAx>
        <c:axId val="185557138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0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2000">
                    <a:solidFill>
                      <a:schemeClr val="dk1"/>
                    </a:solidFill>
                    <a:latin typeface="+mn-lt"/>
                  </a:rPr>
                  <a:t>M2   and   M3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644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Turnout vs PSI C2 (Roberts MiV)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'Turnout Restoration'!$T$1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9900FF"/>
              </a:solidFill>
              <a:ln cmpd="sng">
                <a:solidFill>
                  <a:srgbClr val="9900FF"/>
                </a:solidFill>
              </a:ln>
            </c:spPr>
          </c:marker>
          <c:trendline>
            <c:name/>
            <c:spPr>
              <a:ln w="76200">
                <a:solidFill>
                  <a:srgbClr val="9900FF"/>
                </a:solidFill>
              </a:ln>
            </c:spPr>
            <c:trendlineType val="exp"/>
            <c:dispRSqr val="1"/>
            <c:dispEq val="1"/>
          </c:trendline>
          <c:xVal>
            <c:numRef>
              <c:f>'Turnout Restoration'!$Q$2:$Q$594</c:f>
            </c:numRef>
          </c:xVal>
          <c:yVal>
            <c:numRef>
              <c:f>'Turnout Restoration'!$T$2:$T$594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228450"/>
        <c:axId val="2030133751"/>
      </c:scatterChart>
      <c:valAx>
        <c:axId val="1294228450"/>
        <c:scaling>
          <c:orientation val="minMax"/>
          <c:max val="0.5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133751"/>
      </c:valAx>
      <c:valAx>
        <c:axId val="2030133751"/>
        <c:scaling>
          <c:orientation val="minMax"/>
          <c:max val="0.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228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Turnout vs PSI A2 (Hyt MiV)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'Turnout Restoration'!$V$1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trendline>
            <c:name/>
            <c:spPr>
              <a:ln w="76200">
                <a:solidFill>
                  <a:srgbClr val="FF0000"/>
                </a:solidFill>
              </a:ln>
            </c:spPr>
            <c:trendlineType val="exp"/>
            <c:dispRSqr val="0"/>
            <c:dispEq val="1"/>
          </c:trendline>
          <c:xVal>
            <c:numRef>
              <c:f>'Turnout Restoration'!$U$2:$U$594</c:f>
            </c:numRef>
          </c:xVal>
          <c:yVal>
            <c:numRef>
              <c:f>'Turnout Restoration'!$V$2:$V$594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217673"/>
        <c:axId val="1942424459"/>
      </c:scatterChart>
      <c:valAx>
        <c:axId val="1317217673"/>
        <c:scaling>
          <c:orientation val="minMax"/>
          <c:max val="0.5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2424459"/>
      </c:valAx>
      <c:valAx>
        <c:axId val="1942424459"/>
        <c:scaling>
          <c:orientation val="minMax"/>
          <c:max val="0.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217673"/>
        <c:majorUnit val="0.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Turnout vs Psi C1 (Roberts Early)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'Turnout Restoration'!$AA$1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E06666"/>
              </a:solidFill>
              <a:ln cmpd="sng">
                <a:solidFill>
                  <a:srgbClr val="E06666"/>
                </a:solidFill>
              </a:ln>
            </c:spPr>
          </c:marker>
          <c:trendline>
            <c:name/>
            <c:spPr>
              <a:ln w="76200">
                <a:solidFill>
                  <a:srgbClr val="E06666"/>
                </a:solidFill>
              </a:ln>
            </c:spPr>
            <c:trendlineType val="exp"/>
            <c:dispRSqr val="0"/>
            <c:dispEq val="1"/>
          </c:trendline>
          <c:xVal>
            <c:numRef>
              <c:f>'Turnout Restoration'!$Y$2:$Y$594</c:f>
            </c:numRef>
          </c:xVal>
          <c:yVal>
            <c:numRef>
              <c:f>'Turnout Restoration'!$AA$2:$AA$594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767116"/>
        <c:axId val="801707140"/>
      </c:scatterChart>
      <c:valAx>
        <c:axId val="1084767116"/>
        <c:scaling>
          <c:orientation val="minMax"/>
          <c:max val="0.5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707140"/>
      </c:valAx>
      <c:valAx>
        <c:axId val="801707140"/>
        <c:scaling>
          <c:orientation val="minMax"/>
          <c:max val="0.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7671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Turnout, Psi EArly, Psi MiV and Psi EDV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'Turnout Restoration'!$AD$1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274E13"/>
              </a:solidFill>
              <a:ln cmpd="sng">
                <a:solidFill>
                  <a:srgbClr val="274E13"/>
                </a:solidFill>
              </a:ln>
            </c:spPr>
          </c:marker>
          <c:trendline>
            <c:name/>
            <c:spPr>
              <a:ln w="76200">
                <a:solidFill>
                  <a:srgbClr val="274E13"/>
                </a:solidFill>
              </a:ln>
            </c:spPr>
            <c:trendlineType val="exp"/>
            <c:dispRSqr val="0"/>
            <c:dispEq val="0"/>
          </c:trendline>
          <c:xVal>
            <c:numRef>
              <c:f>'Turnout Restoration'!$AC$2:$AC$594</c:f>
            </c:numRef>
          </c:xVal>
          <c:yVal>
            <c:numRef>
              <c:f>'Turnout Restoration'!$AD$2:$AD$594</c:f>
              <c:numCache/>
            </c:numRef>
          </c:yVal>
        </c:ser>
        <c:ser>
          <c:idx val="1"/>
          <c:order val="1"/>
          <c:tx>
            <c:strRef>
              <c:f>'Turnout Restoration'!$AE$1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76200">
                <a:solidFill>
                  <a:srgbClr val="0000FF"/>
                </a:solidFill>
              </a:ln>
            </c:spPr>
            <c:trendlineType val="exp"/>
            <c:dispRSqr val="0"/>
            <c:dispEq val="0"/>
          </c:trendline>
          <c:xVal>
            <c:numRef>
              <c:f>'Turnout Restoration'!$AC$2:$AC$594</c:f>
            </c:numRef>
          </c:xVal>
          <c:yVal>
            <c:numRef>
              <c:f>'Turnout Restoration'!$AE$2:$AE$594</c:f>
              <c:numCache/>
            </c:numRef>
          </c:yVal>
        </c:ser>
        <c:ser>
          <c:idx val="2"/>
          <c:order val="2"/>
          <c:tx>
            <c:strRef>
              <c:f>'Turnout Restoration'!$AF$1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trendline>
            <c:name/>
            <c:spPr>
              <a:ln w="76200">
                <a:solidFill>
                  <a:srgbClr val="FF0000"/>
                </a:solidFill>
              </a:ln>
            </c:spPr>
            <c:trendlineType val="exp"/>
            <c:dispRSqr val="0"/>
            <c:dispEq val="0"/>
          </c:trendline>
          <c:xVal>
            <c:numRef>
              <c:f>'Turnout Restoration'!$AC$2:$AC$594</c:f>
            </c:numRef>
          </c:xVal>
          <c:yVal>
            <c:numRef>
              <c:f>'Turnout Restoration'!$AF$2:$AF$594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58129"/>
        <c:axId val="2094736661"/>
      </c:scatterChart>
      <c:valAx>
        <c:axId val="318558129"/>
        <c:scaling>
          <c:orientation val="minMax"/>
          <c:max val="0.5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736661"/>
      </c:valAx>
      <c:valAx>
        <c:axId val="209473666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8558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C1 Spine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'Turnout Restoration'!$AI$1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xVal>
            <c:numRef>
              <c:f>'Turnout Restoration'!$AH$2:$AH$594</c:f>
            </c:numRef>
          </c:xVal>
          <c:yVal>
            <c:numRef>
              <c:f>'Turnout Restoration'!$AI$2:$AI$594</c:f>
              <c:numCache/>
            </c:numRef>
          </c:yVal>
        </c:ser>
        <c:ser>
          <c:idx val="1"/>
          <c:order val="1"/>
          <c:tx>
            <c:strRef>
              <c:f>'Turnout Restoration'!$AJ$1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'Turnout Restoration'!$AH$2:$AH$594</c:f>
            </c:numRef>
          </c:xVal>
          <c:yVal>
            <c:numRef>
              <c:f>'Turnout Restoration'!$AJ$2:$AJ$594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537191"/>
        <c:axId val="1426708632"/>
      </c:scatterChart>
      <c:valAx>
        <c:axId val="2070537191"/>
        <c:scaling>
          <c:orientation val="minMax"/>
          <c:max val="0.5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708632"/>
      </c:valAx>
      <c:valAx>
        <c:axId val="1426708632"/>
        <c:scaling>
          <c:orientation val="minMax"/>
          <c:max val="0.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537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Restored Psi of C1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'Turnout Restoration'!$AO$1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38100">
                <a:solidFill>
                  <a:srgbClr val="FF00FF"/>
                </a:solidFill>
              </a:ln>
            </c:spPr>
            <c:trendlineType val="exp"/>
            <c:dispRSqr val="1"/>
            <c:dispEq val="1"/>
          </c:trendline>
          <c:xVal>
            <c:numRef>
              <c:f>'Turnout Restoration'!$AN$2:$AN$594</c:f>
            </c:numRef>
          </c:xVal>
          <c:yVal>
            <c:numRef>
              <c:f>'Turnout Restoration'!$AO$2:$AO$594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258695"/>
        <c:axId val="365869685"/>
      </c:scatterChart>
      <c:valAx>
        <c:axId val="1236258695"/>
        <c:scaling>
          <c:orientation val="minMax"/>
          <c:max val="0.5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869685"/>
      </c:valAx>
      <c:valAx>
        <c:axId val="365869685"/>
        <c:scaling>
          <c:orientation val="minMax"/>
          <c:max val="0.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62586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'Turnout Restoration'!$AR$1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'Turnout Restoration'!$AQ$2:$AQ$594</c:f>
            </c:numRef>
          </c:xVal>
          <c:yVal>
            <c:numRef>
              <c:f>'Turnout Restoration'!$AR$2:$AR$594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350096"/>
        <c:axId val="1818976315"/>
      </c:scatterChart>
      <c:valAx>
        <c:axId val="497350096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976315"/>
      </c:valAx>
      <c:valAx>
        <c:axId val="1818976315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350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'Turnout Restoration'!$AW$1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'Turnout Restoration'!$AX$2:$AX$594</c:f>
            </c:numRef>
          </c:xVal>
          <c:yVal>
            <c:numRef>
              <c:f>'Turnout Restoration'!$AW$2:$AW$594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19962"/>
        <c:axId val="902636745"/>
      </c:scatterChart>
      <c:valAx>
        <c:axId val="63719962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636745"/>
      </c:valAx>
      <c:valAx>
        <c:axId val="902636745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199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M1 vs M3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'N1,N2,N3 Restoration'!$R$1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9900FF"/>
              </a:solidFill>
              <a:ln cmpd="sng">
                <a:solidFill>
                  <a:srgbClr val="9900FF"/>
                </a:solidFill>
              </a:ln>
            </c:spPr>
          </c:marker>
          <c:trendline>
            <c:name/>
            <c:spPr>
              <a:ln w="38100">
                <a:solidFill>
                  <a:srgbClr val="FF00FF"/>
                </a:solidFill>
              </a:ln>
            </c:spPr>
            <c:trendlineType val="exp"/>
            <c:dispRSqr val="1"/>
            <c:dispEq val="1"/>
          </c:trendline>
          <c:xVal>
            <c:numRef>
              <c:f>'N1,N2,N3 Restoration'!$Q$2:$Q$594</c:f>
            </c:numRef>
          </c:xVal>
          <c:yVal>
            <c:numRef>
              <c:f>'N1,N2,N3 Restoration'!$R$2:$R$594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56075"/>
        <c:axId val="830369584"/>
      </c:scatterChart>
      <c:valAx>
        <c:axId val="1734356075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369584"/>
      </c:valAx>
      <c:valAx>
        <c:axId val="83036958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356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M2 vs M3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'N1,N2,N3 Restoration'!$S$1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9900FF"/>
              </a:solidFill>
              <a:ln cmpd="sng">
                <a:solidFill>
                  <a:srgbClr val="9900FF"/>
                </a:solidFill>
              </a:ln>
            </c:spPr>
          </c:marker>
          <c:trendline>
            <c:name/>
            <c:spPr>
              <a:ln w="38100">
                <a:solidFill>
                  <a:srgbClr val="FF00FF"/>
                </a:solidFill>
              </a:ln>
            </c:spPr>
            <c:trendlineType val="exp"/>
            <c:dispRSqr val="1"/>
            <c:dispEq val="1"/>
          </c:trendline>
          <c:xVal>
            <c:numRef>
              <c:f>'N1,N2,N3 Restoration'!$Q$2:$Q$594</c:f>
            </c:numRef>
          </c:xVal>
          <c:yVal>
            <c:numRef>
              <c:f>'N1,N2,N3 Restoration'!$S$2:$S$594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802073"/>
        <c:axId val="1078130932"/>
      </c:scatterChart>
      <c:valAx>
        <c:axId val="1649802073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130932"/>
      </c:valAx>
      <c:valAx>
        <c:axId val="107813093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802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u1,1 and v2,1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'N1,N2,N3 Restoration'!$AE$1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'N1,N2,N3 Restoration'!$AD$2:$AD$594</c:f>
            </c:numRef>
          </c:xVal>
          <c:yVal>
            <c:numRef>
              <c:f>'N1,N2,N3 Restoration'!$AE$2:$AE$594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81793"/>
        <c:axId val="2032079295"/>
      </c:scatterChart>
      <c:valAx>
        <c:axId val="47681793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079295"/>
      </c:valAx>
      <c:valAx>
        <c:axId val="203207929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817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u3,1 and v3,1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'N1,N2,N3 Restoration'!$AQ$1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'N1,N2,N3 Restoration'!$AP$2:$AP$594</c:f>
            </c:numRef>
          </c:xVal>
          <c:yVal>
            <c:numRef>
              <c:f>'N1,N2,N3 Restoration'!$AQ$2:$AQ$594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16929"/>
        <c:axId val="357282203"/>
      </c:scatterChart>
      <c:valAx>
        <c:axId val="1591169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282203"/>
      </c:valAx>
      <c:valAx>
        <c:axId val="357282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16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Restored: N1,2, N2,2 and N3,2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'N1,N2,N3 Restoration'!$AX$1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38100">
                <a:solidFill>
                  <a:srgbClr val="0000FF"/>
                </a:solidFill>
              </a:ln>
            </c:spPr>
            <c:trendlineType val="linear"/>
            <c:dispRSqr val="1"/>
            <c:dispEq val="1"/>
          </c:trendline>
          <c:xVal>
            <c:numRef>
              <c:f>'N1,N2,N3 Restoration'!$AW$2:$AW$594</c:f>
            </c:numRef>
          </c:xVal>
          <c:yVal>
            <c:numRef>
              <c:f>'N1,N2,N3 Restoration'!$AX$2:$AX$594</c:f>
              <c:numCache/>
            </c:numRef>
          </c:yVal>
        </c:ser>
        <c:ser>
          <c:idx val="1"/>
          <c:order val="1"/>
          <c:tx>
            <c:strRef>
              <c:f>'N1,N2,N3 Restoration'!$AY$1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trendline>
            <c:name/>
            <c:spPr>
              <a:ln w="38100">
                <a:solidFill>
                  <a:srgbClr val="FF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'N1,N2,N3 Restoration'!$AW$2:$AW$594</c:f>
            </c:numRef>
          </c:xVal>
          <c:yVal>
            <c:numRef>
              <c:f>'N1,N2,N3 Restoration'!$AY$2:$AY$594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531120"/>
        <c:axId val="433063183"/>
      </c:scatterChart>
      <c:valAx>
        <c:axId val="1087531120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600">
                    <a:solidFill>
                      <a:schemeClr val="dk1"/>
                    </a:solidFill>
                    <a:latin typeface="+mn-lt"/>
                  </a:rPr>
                  <a:t>M1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063183"/>
      </c:valAx>
      <c:valAx>
        <c:axId val="43306318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0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2000">
                    <a:solidFill>
                      <a:schemeClr val="dk1"/>
                    </a:solidFill>
                    <a:latin typeface="+mn-lt"/>
                  </a:rPr>
                  <a:t>M2   and   M3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5311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'X,Y restore'!$Q$1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xVal>
            <c:numRef>
              <c:f>'X,Y restore'!$P$2:$P$594</c:f>
            </c:numRef>
          </c:xVal>
          <c:yVal>
            <c:numRef>
              <c:f>'X,Y restore'!$Q$2:$Q$594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377424"/>
        <c:axId val="1664117279"/>
      </c:scatterChart>
      <c:valAx>
        <c:axId val="296377424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117279"/>
      </c:valAx>
      <c:valAx>
        <c:axId val="166411727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3774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'X,Y restore'!$U$1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274E13"/>
              </a:solidFill>
              <a:ln cmpd="sng">
                <a:solidFill>
                  <a:srgbClr val="274E13"/>
                </a:solidFill>
              </a:ln>
            </c:spPr>
          </c:marker>
          <c:xVal>
            <c:numRef>
              <c:f>'X,Y restore'!$T$2:$T$594</c:f>
            </c:numRef>
          </c:xVal>
          <c:yVal>
            <c:numRef>
              <c:f>'X,Y restore'!$U$2:$U$594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646310"/>
        <c:axId val="1042560906"/>
      </c:scatterChart>
      <c:valAx>
        <c:axId val="1028646310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560906"/>
      </c:valAx>
      <c:valAx>
        <c:axId val="104256090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646310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552450</xdr:colOff>
      <xdr:row>3</xdr:row>
      <xdr:rowOff>19050</xdr:rowOff>
    </xdr:from>
    <xdr:ext cx="5715000" cy="5962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676275</xdr:colOff>
      <xdr:row>10</xdr:row>
      <xdr:rowOff>19050</xdr:rowOff>
    </xdr:from>
    <xdr:ext cx="3371850" cy="3714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200025</xdr:colOff>
      <xdr:row>10</xdr:row>
      <xdr:rowOff>19050</xdr:rowOff>
    </xdr:from>
    <xdr:ext cx="3409950" cy="37147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504825</xdr:colOff>
      <xdr:row>4</xdr:row>
      <xdr:rowOff>95250</xdr:rowOff>
    </xdr:from>
    <xdr:ext cx="5715000" cy="56673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29</xdr:col>
      <xdr:colOff>819150</xdr:colOff>
      <xdr:row>8</xdr:row>
      <xdr:rowOff>200025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37</xdr:col>
      <xdr:colOff>904875</xdr:colOff>
      <xdr:row>2</xdr:row>
      <xdr:rowOff>161925</xdr:rowOff>
    </xdr:from>
    <xdr:ext cx="5715000" cy="6238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552450</xdr:colOff>
      <xdr:row>7</xdr:row>
      <xdr:rowOff>47625</xdr:rowOff>
    </xdr:from>
    <xdr:ext cx="4981575" cy="51720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133350</xdr:colOff>
      <xdr:row>7</xdr:row>
      <xdr:rowOff>47625</xdr:rowOff>
    </xdr:from>
    <xdr:ext cx="4981575" cy="51720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847725</xdr:colOff>
      <xdr:row>7</xdr:row>
      <xdr:rowOff>47625</xdr:rowOff>
    </xdr:from>
    <xdr:ext cx="4981575" cy="51720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95250</xdr:colOff>
      <xdr:row>7</xdr:row>
      <xdr:rowOff>47625</xdr:rowOff>
    </xdr:from>
    <xdr:ext cx="4857750" cy="45148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30</xdr:col>
      <xdr:colOff>619125</xdr:colOff>
      <xdr:row>7</xdr:row>
      <xdr:rowOff>47625</xdr:rowOff>
    </xdr:from>
    <xdr:ext cx="4495800" cy="45148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35</xdr:col>
      <xdr:colOff>781050</xdr:colOff>
      <xdr:row>2</xdr:row>
      <xdr:rowOff>38100</xdr:rowOff>
    </xdr:from>
    <xdr:ext cx="3171825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39</xdr:col>
      <xdr:colOff>695325</xdr:colOff>
      <xdr:row>3</xdr:row>
      <xdr:rowOff>209550</xdr:rowOff>
    </xdr:from>
    <xdr:ext cx="5715000" cy="61245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45</xdr:col>
      <xdr:colOff>638175</xdr:colOff>
      <xdr:row>3</xdr:row>
      <xdr:rowOff>209550</xdr:rowOff>
    </xdr:from>
    <xdr:ext cx="5715000" cy="61245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676275</xdr:colOff>
      <xdr:row>10</xdr:row>
      <xdr:rowOff>19050</xdr:rowOff>
    </xdr:from>
    <xdr:ext cx="3371850" cy="37147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200025</xdr:colOff>
      <xdr:row>10</xdr:row>
      <xdr:rowOff>19050</xdr:rowOff>
    </xdr:from>
    <xdr:ext cx="3409950" cy="37147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24</xdr:col>
      <xdr:colOff>504825</xdr:colOff>
      <xdr:row>4</xdr:row>
      <xdr:rowOff>95250</xdr:rowOff>
    </xdr:from>
    <xdr:ext cx="5715000" cy="56673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33</xdr:col>
      <xdr:colOff>819150</xdr:colOff>
      <xdr:row>8</xdr:row>
      <xdr:rowOff>200025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41</xdr:col>
      <xdr:colOff>904875</xdr:colOff>
      <xdr:row>2</xdr:row>
      <xdr:rowOff>161925</xdr:rowOff>
    </xdr:from>
    <xdr:ext cx="5715000" cy="62388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942975</xdr:colOff>
      <xdr:row>5</xdr:row>
      <xdr:rowOff>104775</xdr:rowOff>
    </xdr:from>
    <xdr:ext cx="5219700" cy="53625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390525</xdr:colOff>
      <xdr:row>5</xdr:row>
      <xdr:rowOff>104775</xdr:rowOff>
    </xdr:from>
    <xdr:ext cx="5219700" cy="53625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7" t="s">
        <v>12</v>
      </c>
    </row>
    <row r="2">
      <c r="A2" s="1" t="s">
        <v>2</v>
      </c>
      <c r="B2" s="1" t="s">
        <v>13</v>
      </c>
      <c r="C2" s="9">
        <v>1000.0</v>
      </c>
      <c r="D2" s="10">
        <v>640.0</v>
      </c>
      <c r="E2" s="11">
        <v>15.0</v>
      </c>
      <c r="F2" s="12">
        <v>14.0</v>
      </c>
      <c r="G2" s="11">
        <v>2.0</v>
      </c>
      <c r="H2" s="13">
        <v>42.0</v>
      </c>
      <c r="I2" s="13">
        <v>66.0</v>
      </c>
      <c r="J2" s="13">
        <v>15.0</v>
      </c>
      <c r="K2" s="14">
        <v>14.0</v>
      </c>
      <c r="L2" s="15">
        <v>6.0</v>
      </c>
      <c r="M2" s="14">
        <v>27.0</v>
      </c>
    </row>
    <row r="3">
      <c r="A3" s="1" t="s">
        <v>3</v>
      </c>
      <c r="B3" s="1" t="s">
        <v>14</v>
      </c>
      <c r="C3" s="9">
        <v>1001.0</v>
      </c>
      <c r="D3" s="10">
        <v>1053.0</v>
      </c>
      <c r="E3" s="11">
        <v>15.0</v>
      </c>
      <c r="F3" s="12">
        <v>22.0</v>
      </c>
      <c r="G3" s="11">
        <v>14.0</v>
      </c>
      <c r="H3" s="13">
        <v>37.0</v>
      </c>
      <c r="I3" s="13">
        <v>76.0</v>
      </c>
      <c r="J3" s="13">
        <v>22.0</v>
      </c>
      <c r="K3" s="14">
        <v>14.0</v>
      </c>
      <c r="L3" s="15">
        <v>11.0</v>
      </c>
      <c r="M3" s="14">
        <v>23.0</v>
      </c>
    </row>
    <row r="4">
      <c r="A4" s="1" t="s">
        <v>4</v>
      </c>
      <c r="B4" s="1" t="s">
        <v>15</v>
      </c>
      <c r="C4" s="9">
        <v>1004.0</v>
      </c>
      <c r="D4" s="10">
        <v>1917.0</v>
      </c>
      <c r="E4" s="11">
        <v>7.0</v>
      </c>
      <c r="F4" s="12">
        <v>17.0</v>
      </c>
      <c r="G4" s="11">
        <v>9.0</v>
      </c>
      <c r="H4" s="13">
        <v>21.0</v>
      </c>
      <c r="I4" s="13">
        <v>72.0</v>
      </c>
      <c r="J4" s="13">
        <v>24.0</v>
      </c>
      <c r="K4" s="14">
        <v>6.0</v>
      </c>
      <c r="L4" s="15">
        <v>11.0</v>
      </c>
      <c r="M4" s="14">
        <v>63.0</v>
      </c>
    </row>
    <row r="5">
      <c r="A5" s="1" t="s">
        <v>5</v>
      </c>
      <c r="B5" s="1" t="s">
        <v>16</v>
      </c>
      <c r="C5" s="9">
        <v>1005.0</v>
      </c>
      <c r="D5" s="10">
        <v>1599.0</v>
      </c>
      <c r="E5" s="11">
        <v>14.0</v>
      </c>
      <c r="F5" s="12">
        <v>26.0</v>
      </c>
      <c r="G5" s="11">
        <v>11.0</v>
      </c>
      <c r="H5" s="13">
        <v>65.0</v>
      </c>
      <c r="I5" s="13">
        <v>130.0</v>
      </c>
      <c r="J5" s="13">
        <v>29.0</v>
      </c>
      <c r="K5" s="14">
        <v>27.0</v>
      </c>
      <c r="L5" s="15">
        <v>10.0</v>
      </c>
      <c r="M5" s="14">
        <v>62.0</v>
      </c>
    </row>
    <row r="6">
      <c r="A6" s="1" t="s">
        <v>6</v>
      </c>
      <c r="B6" s="1" t="s">
        <v>17</v>
      </c>
      <c r="C6" s="9">
        <v>1006.0</v>
      </c>
      <c r="D6" s="10">
        <v>1548.0</v>
      </c>
      <c r="E6" s="11">
        <v>5.0</v>
      </c>
      <c r="F6" s="12">
        <v>27.0</v>
      </c>
      <c r="G6" s="11">
        <v>6.0</v>
      </c>
      <c r="H6" s="13">
        <v>33.0</v>
      </c>
      <c r="I6" s="13">
        <v>68.0</v>
      </c>
      <c r="J6" s="13">
        <v>27.0</v>
      </c>
      <c r="K6" s="14">
        <v>16.0</v>
      </c>
      <c r="L6" s="15">
        <v>6.0</v>
      </c>
      <c r="M6" s="14">
        <v>39.0</v>
      </c>
    </row>
    <row r="7">
      <c r="A7" s="1" t="s">
        <v>7</v>
      </c>
      <c r="B7" s="1" t="s">
        <v>18</v>
      </c>
      <c r="C7" s="9">
        <v>1007.0</v>
      </c>
      <c r="D7" s="10">
        <v>2681.0</v>
      </c>
      <c r="E7" s="11">
        <v>14.0</v>
      </c>
      <c r="F7" s="12">
        <v>24.0</v>
      </c>
      <c r="G7" s="11">
        <v>9.0</v>
      </c>
      <c r="H7" s="13">
        <v>36.0</v>
      </c>
      <c r="I7" s="13">
        <v>102.0</v>
      </c>
      <c r="J7" s="13">
        <v>33.0</v>
      </c>
      <c r="K7" s="14">
        <v>17.0</v>
      </c>
      <c r="L7" s="15">
        <v>15.0</v>
      </c>
      <c r="M7" s="14">
        <v>47.0</v>
      </c>
    </row>
    <row r="8">
      <c r="A8" s="1" t="s">
        <v>8</v>
      </c>
      <c r="B8" s="1" t="s">
        <v>19</v>
      </c>
      <c r="C8" s="9">
        <v>1008.0</v>
      </c>
      <c r="D8" s="10">
        <v>3439.0</v>
      </c>
      <c r="E8" s="11">
        <v>15.0</v>
      </c>
      <c r="F8" s="12">
        <v>38.0</v>
      </c>
      <c r="G8" s="11">
        <v>25.0</v>
      </c>
      <c r="H8" s="13">
        <v>65.0</v>
      </c>
      <c r="I8" s="13">
        <v>139.0</v>
      </c>
      <c r="J8" s="13">
        <v>35.0</v>
      </c>
      <c r="K8" s="14">
        <v>27.0</v>
      </c>
      <c r="L8" s="15">
        <v>16.0</v>
      </c>
      <c r="M8" s="14">
        <v>64.0</v>
      </c>
    </row>
    <row r="9">
      <c r="A9" s="1" t="s">
        <v>9</v>
      </c>
      <c r="B9" s="1" t="s">
        <v>20</v>
      </c>
      <c r="C9" s="9">
        <v>1009.0</v>
      </c>
      <c r="D9" s="10">
        <v>1380.0</v>
      </c>
      <c r="E9" s="11">
        <v>23.0</v>
      </c>
      <c r="F9" s="12">
        <v>25.0</v>
      </c>
      <c r="G9" s="11">
        <v>29.0</v>
      </c>
      <c r="H9" s="13">
        <v>67.0</v>
      </c>
      <c r="I9" s="13">
        <v>118.0</v>
      </c>
      <c r="J9" s="13">
        <v>46.0</v>
      </c>
      <c r="K9" s="14">
        <v>24.0</v>
      </c>
      <c r="L9" s="15">
        <v>21.0</v>
      </c>
      <c r="M9" s="14">
        <v>51.0</v>
      </c>
    </row>
    <row r="10">
      <c r="A10" s="1" t="s">
        <v>10</v>
      </c>
      <c r="B10" s="1" t="s">
        <v>21</v>
      </c>
      <c r="C10" s="9">
        <v>1012.0</v>
      </c>
      <c r="D10" s="10">
        <v>1883.0</v>
      </c>
      <c r="E10" s="11">
        <v>23.0</v>
      </c>
      <c r="F10" s="12">
        <v>57.0</v>
      </c>
      <c r="G10" s="11">
        <v>28.0</v>
      </c>
      <c r="H10" s="13">
        <v>82.0</v>
      </c>
      <c r="I10" s="13">
        <v>244.0</v>
      </c>
      <c r="J10" s="13">
        <v>69.0</v>
      </c>
      <c r="K10" s="14">
        <v>35.0</v>
      </c>
      <c r="L10" s="15">
        <v>22.0</v>
      </c>
      <c r="M10" s="14">
        <v>121.0</v>
      </c>
    </row>
    <row r="11">
      <c r="A11" s="1" t="s">
        <v>11</v>
      </c>
      <c r="B11" s="1" t="s">
        <v>22</v>
      </c>
      <c r="C11" s="9">
        <v>1015.0</v>
      </c>
      <c r="D11" s="10">
        <v>2510.0</v>
      </c>
      <c r="E11" s="11">
        <v>34.0</v>
      </c>
      <c r="F11" s="12">
        <v>48.0</v>
      </c>
      <c r="G11" s="11">
        <v>19.0</v>
      </c>
      <c r="H11" s="13">
        <v>69.0</v>
      </c>
      <c r="I11" s="13">
        <v>155.0</v>
      </c>
      <c r="J11" s="13">
        <v>42.0</v>
      </c>
      <c r="K11" s="14">
        <v>14.0</v>
      </c>
      <c r="L11" s="15">
        <v>20.0</v>
      </c>
      <c r="M11" s="14">
        <v>78.0</v>
      </c>
    </row>
    <row r="12">
      <c r="A12" s="1" t="s">
        <v>12</v>
      </c>
      <c r="B12" s="1" t="s">
        <v>23</v>
      </c>
      <c r="C12" s="9">
        <v>1016.0</v>
      </c>
      <c r="D12" s="10">
        <v>485.0</v>
      </c>
      <c r="E12" s="11">
        <v>4.0</v>
      </c>
      <c r="F12" s="12">
        <v>15.0</v>
      </c>
      <c r="G12" s="11">
        <v>12.0</v>
      </c>
      <c r="H12" s="13">
        <v>21.0</v>
      </c>
      <c r="I12" s="13">
        <v>47.0</v>
      </c>
      <c r="J12" s="13">
        <v>17.0</v>
      </c>
      <c r="K12" s="14">
        <v>7.0</v>
      </c>
      <c r="L12" s="15">
        <v>2.0</v>
      </c>
      <c r="M12" s="14">
        <v>28.0</v>
      </c>
    </row>
    <row r="13">
      <c r="A13" s="1"/>
      <c r="B13" s="1"/>
      <c r="C13" s="9">
        <v>1038.0</v>
      </c>
      <c r="D13" s="10">
        <v>2098.0</v>
      </c>
      <c r="E13" s="11">
        <v>14.0</v>
      </c>
      <c r="F13" s="12">
        <v>38.0</v>
      </c>
      <c r="G13" s="11">
        <v>10.0</v>
      </c>
      <c r="H13" s="13">
        <v>59.0</v>
      </c>
      <c r="I13" s="13">
        <v>120.0</v>
      </c>
      <c r="J13" s="13">
        <v>27.0</v>
      </c>
      <c r="K13" s="14">
        <v>13.0</v>
      </c>
      <c r="L13" s="15">
        <v>9.0</v>
      </c>
      <c r="M13" s="14">
        <v>49.0</v>
      </c>
    </row>
    <row r="14">
      <c r="A14" s="1"/>
      <c r="B14" s="1"/>
      <c r="C14" s="9">
        <v>1039.0</v>
      </c>
      <c r="D14" s="10">
        <v>3242.0</v>
      </c>
      <c r="E14" s="11">
        <v>27.0</v>
      </c>
      <c r="F14" s="12">
        <v>74.0</v>
      </c>
      <c r="G14" s="11">
        <v>33.0</v>
      </c>
      <c r="H14" s="13">
        <v>143.0</v>
      </c>
      <c r="I14" s="13">
        <v>271.0</v>
      </c>
      <c r="J14" s="13">
        <v>73.0</v>
      </c>
      <c r="K14" s="14">
        <v>38.0</v>
      </c>
      <c r="L14" s="15">
        <v>22.0</v>
      </c>
      <c r="M14" s="14">
        <v>116.0</v>
      </c>
    </row>
    <row r="15">
      <c r="A15" s="1"/>
      <c r="B15" s="1"/>
      <c r="C15" s="9">
        <v>1063.0</v>
      </c>
      <c r="D15" s="10">
        <v>1412.0</v>
      </c>
      <c r="E15" s="11">
        <v>12.0</v>
      </c>
      <c r="F15" s="12">
        <v>27.0</v>
      </c>
      <c r="G15" s="11">
        <v>24.0</v>
      </c>
      <c r="H15" s="13">
        <v>49.0</v>
      </c>
      <c r="I15" s="13">
        <v>115.0</v>
      </c>
      <c r="J15" s="13">
        <v>48.0</v>
      </c>
      <c r="K15" s="14">
        <v>21.0</v>
      </c>
      <c r="L15" s="15">
        <v>7.0</v>
      </c>
      <c r="M15" s="14">
        <v>46.0</v>
      </c>
    </row>
    <row r="16">
      <c r="A16" s="1"/>
      <c r="B16" s="1"/>
      <c r="C16" s="9">
        <v>1074.0</v>
      </c>
      <c r="D16" s="10">
        <v>2203.0</v>
      </c>
      <c r="E16" s="11">
        <v>6.0</v>
      </c>
      <c r="F16" s="12">
        <v>47.0</v>
      </c>
      <c r="G16" s="11">
        <v>20.0</v>
      </c>
      <c r="H16" s="13">
        <v>37.0</v>
      </c>
      <c r="I16" s="13">
        <v>230.0</v>
      </c>
      <c r="J16" s="13">
        <v>77.0</v>
      </c>
      <c r="K16" s="14">
        <v>11.0</v>
      </c>
      <c r="L16" s="15">
        <v>19.0</v>
      </c>
      <c r="M16" s="14">
        <v>84.0</v>
      </c>
    </row>
    <row r="17">
      <c r="A17" s="1"/>
      <c r="B17" s="1"/>
      <c r="C17" s="9">
        <v>1302.0</v>
      </c>
      <c r="D17" s="10">
        <v>3655.0</v>
      </c>
      <c r="E17" s="11">
        <v>32.0</v>
      </c>
      <c r="F17" s="12">
        <v>42.0</v>
      </c>
      <c r="G17" s="11">
        <v>14.0</v>
      </c>
      <c r="H17" s="13">
        <v>85.0</v>
      </c>
      <c r="I17" s="13">
        <v>232.0</v>
      </c>
      <c r="J17" s="13">
        <v>60.0</v>
      </c>
      <c r="K17" s="14">
        <v>31.0</v>
      </c>
      <c r="L17" s="15">
        <v>38.0</v>
      </c>
      <c r="M17" s="14">
        <v>81.0</v>
      </c>
    </row>
    <row r="18">
      <c r="A18" s="1"/>
      <c r="B18" s="1"/>
      <c r="C18" s="9">
        <v>1304.0</v>
      </c>
      <c r="D18" s="10">
        <v>2660.0</v>
      </c>
      <c r="E18" s="11">
        <v>19.0</v>
      </c>
      <c r="F18" s="12">
        <v>40.0</v>
      </c>
      <c r="G18" s="11">
        <v>30.0</v>
      </c>
      <c r="H18" s="13">
        <v>53.0</v>
      </c>
      <c r="I18" s="13">
        <v>145.0</v>
      </c>
      <c r="J18" s="13">
        <v>35.0</v>
      </c>
      <c r="K18" s="14">
        <v>28.0</v>
      </c>
      <c r="L18" s="15">
        <v>13.0</v>
      </c>
      <c r="M18" s="14">
        <v>64.0</v>
      </c>
    </row>
    <row r="19">
      <c r="A19" s="1"/>
      <c r="B19" s="1"/>
      <c r="C19" s="9">
        <v>1307.0</v>
      </c>
      <c r="D19" s="10">
        <v>2027.0</v>
      </c>
      <c r="E19" s="11">
        <v>29.0</v>
      </c>
      <c r="F19" s="12">
        <v>30.0</v>
      </c>
      <c r="G19" s="11">
        <v>27.0</v>
      </c>
      <c r="H19" s="13">
        <v>66.0</v>
      </c>
      <c r="I19" s="13">
        <v>142.0</v>
      </c>
      <c r="J19" s="13">
        <v>44.0</v>
      </c>
      <c r="K19" s="14">
        <v>18.0</v>
      </c>
      <c r="L19" s="15">
        <v>18.0</v>
      </c>
      <c r="M19" s="14">
        <v>63.0</v>
      </c>
    </row>
    <row r="20">
      <c r="A20" s="1"/>
      <c r="B20" s="1"/>
      <c r="C20" s="9">
        <v>1318.0</v>
      </c>
      <c r="D20" s="10">
        <v>1739.0</v>
      </c>
      <c r="E20" s="11">
        <v>14.0</v>
      </c>
      <c r="F20" s="12">
        <v>20.0</v>
      </c>
      <c r="G20" s="11">
        <v>12.0</v>
      </c>
      <c r="H20" s="13">
        <v>29.0</v>
      </c>
      <c r="I20" s="13">
        <v>71.0</v>
      </c>
      <c r="J20" s="13">
        <v>29.0</v>
      </c>
      <c r="K20" s="14">
        <v>5.0</v>
      </c>
      <c r="L20" s="15">
        <v>6.0</v>
      </c>
      <c r="M20" s="14">
        <v>28.0</v>
      </c>
    </row>
    <row r="21">
      <c r="A21" s="1"/>
      <c r="B21" s="1"/>
      <c r="C21" s="9">
        <v>1327.0</v>
      </c>
      <c r="D21" s="10">
        <v>2196.0</v>
      </c>
      <c r="E21" s="11">
        <v>19.0</v>
      </c>
      <c r="F21" s="12">
        <v>22.0</v>
      </c>
      <c r="G21" s="11">
        <v>15.0</v>
      </c>
      <c r="H21" s="13">
        <v>33.0</v>
      </c>
      <c r="I21" s="13">
        <v>85.0</v>
      </c>
      <c r="J21" s="13">
        <v>23.0</v>
      </c>
      <c r="K21" s="14">
        <v>18.0</v>
      </c>
      <c r="L21" s="15">
        <v>13.0</v>
      </c>
      <c r="M21" s="14">
        <v>36.0</v>
      </c>
    </row>
    <row r="22">
      <c r="A22" s="1"/>
      <c r="B22" s="1"/>
      <c r="C22" s="9">
        <v>1328.0</v>
      </c>
      <c r="D22" s="10">
        <v>1757.0</v>
      </c>
      <c r="E22" s="11">
        <v>11.0</v>
      </c>
      <c r="F22" s="12">
        <v>22.0</v>
      </c>
      <c r="G22" s="11">
        <v>13.0</v>
      </c>
      <c r="H22" s="13">
        <v>38.0</v>
      </c>
      <c r="I22" s="13">
        <v>105.0</v>
      </c>
      <c r="J22" s="13">
        <v>25.0</v>
      </c>
      <c r="K22" s="14">
        <v>20.0</v>
      </c>
      <c r="L22" s="15">
        <v>8.0</v>
      </c>
      <c r="M22" s="14">
        <v>45.0</v>
      </c>
    </row>
    <row r="23">
      <c r="A23" s="1"/>
      <c r="B23" s="1"/>
      <c r="C23" s="9">
        <v>1330.0</v>
      </c>
      <c r="D23" s="10">
        <v>1937.0</v>
      </c>
      <c r="E23" s="11">
        <v>27.0</v>
      </c>
      <c r="F23" s="12">
        <v>41.0</v>
      </c>
      <c r="G23" s="11">
        <v>29.0</v>
      </c>
      <c r="H23" s="13">
        <v>69.0</v>
      </c>
      <c r="I23" s="13">
        <v>130.0</v>
      </c>
      <c r="J23" s="13">
        <v>66.0</v>
      </c>
      <c r="K23" s="14">
        <v>21.0</v>
      </c>
      <c r="L23" s="15">
        <v>12.0</v>
      </c>
      <c r="M23" s="14">
        <v>43.0</v>
      </c>
    </row>
    <row r="24">
      <c r="A24" s="1"/>
      <c r="B24" s="1"/>
      <c r="C24" s="9">
        <v>1331.0</v>
      </c>
      <c r="D24" s="10">
        <v>1777.0</v>
      </c>
      <c r="E24" s="11">
        <v>11.0</v>
      </c>
      <c r="F24" s="12">
        <v>30.0</v>
      </c>
      <c r="G24" s="11">
        <v>24.0</v>
      </c>
      <c r="H24" s="13">
        <v>27.0</v>
      </c>
      <c r="I24" s="13">
        <v>86.0</v>
      </c>
      <c r="J24" s="13">
        <v>31.0</v>
      </c>
      <c r="K24" s="14">
        <v>11.0</v>
      </c>
      <c r="L24" s="15">
        <v>6.0</v>
      </c>
      <c r="M24" s="14">
        <v>44.0</v>
      </c>
    </row>
    <row r="25">
      <c r="A25" s="1"/>
      <c r="B25" s="1"/>
      <c r="C25" s="9">
        <v>1333.0</v>
      </c>
      <c r="D25" s="10">
        <v>1478.0</v>
      </c>
      <c r="E25" s="11">
        <v>19.0</v>
      </c>
      <c r="F25" s="12">
        <v>36.0</v>
      </c>
      <c r="G25" s="11">
        <v>17.0</v>
      </c>
      <c r="H25" s="13">
        <v>50.0</v>
      </c>
      <c r="I25" s="13">
        <v>82.0</v>
      </c>
      <c r="J25" s="13">
        <v>37.0</v>
      </c>
      <c r="K25" s="14">
        <v>11.0</v>
      </c>
      <c r="L25" s="15">
        <v>19.0</v>
      </c>
      <c r="M25" s="14">
        <v>39.0</v>
      </c>
    </row>
    <row r="26">
      <c r="A26" s="1"/>
      <c r="B26" s="1"/>
      <c r="C26" s="9">
        <v>1334.0</v>
      </c>
      <c r="D26" s="10">
        <v>1815.0</v>
      </c>
      <c r="E26" s="11">
        <v>17.0</v>
      </c>
      <c r="F26" s="12">
        <v>31.0</v>
      </c>
      <c r="G26" s="11">
        <v>18.0</v>
      </c>
      <c r="H26" s="13">
        <v>52.0</v>
      </c>
      <c r="I26" s="13">
        <v>117.0</v>
      </c>
      <c r="J26" s="13">
        <v>29.0</v>
      </c>
      <c r="K26" s="14">
        <v>14.0</v>
      </c>
      <c r="L26" s="15">
        <v>11.0</v>
      </c>
      <c r="M26" s="14">
        <v>39.0</v>
      </c>
    </row>
    <row r="27">
      <c r="A27" s="1"/>
      <c r="B27" s="1"/>
      <c r="C27" s="9">
        <v>1335.0</v>
      </c>
      <c r="D27" s="10">
        <v>1591.0</v>
      </c>
      <c r="E27" s="11">
        <v>11.0</v>
      </c>
      <c r="F27" s="12">
        <v>30.0</v>
      </c>
      <c r="G27" s="11">
        <v>27.0</v>
      </c>
      <c r="H27" s="13">
        <v>57.0</v>
      </c>
      <c r="I27" s="13">
        <v>121.0</v>
      </c>
      <c r="J27" s="13">
        <v>34.0</v>
      </c>
      <c r="K27" s="14">
        <v>12.0</v>
      </c>
      <c r="L27" s="15">
        <v>16.0</v>
      </c>
      <c r="M27" s="14">
        <v>59.0</v>
      </c>
    </row>
    <row r="28">
      <c r="A28" s="1"/>
      <c r="B28" s="1"/>
      <c r="C28" s="9">
        <v>1336.0</v>
      </c>
      <c r="D28" s="10">
        <v>1443.0</v>
      </c>
      <c r="E28" s="11">
        <v>17.0</v>
      </c>
      <c r="F28" s="12">
        <v>34.0</v>
      </c>
      <c r="G28" s="11">
        <v>7.0</v>
      </c>
      <c r="H28" s="13">
        <v>26.0</v>
      </c>
      <c r="I28" s="13">
        <v>80.0</v>
      </c>
      <c r="J28" s="13">
        <v>10.0</v>
      </c>
      <c r="K28" s="14">
        <v>7.0</v>
      </c>
      <c r="L28" s="15">
        <v>10.0</v>
      </c>
      <c r="M28" s="14">
        <v>44.0</v>
      </c>
    </row>
    <row r="29">
      <c r="A29" s="1"/>
      <c r="B29" s="1"/>
      <c r="C29" s="9">
        <v>1341.0</v>
      </c>
      <c r="D29" s="10">
        <v>2852.0</v>
      </c>
      <c r="E29" s="11">
        <v>24.0</v>
      </c>
      <c r="F29" s="12">
        <v>37.0</v>
      </c>
      <c r="G29" s="11">
        <v>28.0</v>
      </c>
      <c r="H29" s="13">
        <v>66.0</v>
      </c>
      <c r="I29" s="13">
        <v>177.0</v>
      </c>
      <c r="J29" s="13">
        <v>60.0</v>
      </c>
      <c r="K29" s="14">
        <v>17.0</v>
      </c>
      <c r="L29" s="15">
        <v>12.0</v>
      </c>
      <c r="M29" s="14">
        <v>70.0</v>
      </c>
    </row>
    <row r="30">
      <c r="A30" s="1"/>
      <c r="B30" s="1"/>
      <c r="C30" s="9">
        <v>1343.0</v>
      </c>
      <c r="D30" s="10">
        <v>1018.0</v>
      </c>
      <c r="E30" s="11">
        <v>11.0</v>
      </c>
      <c r="F30" s="12">
        <v>19.0</v>
      </c>
      <c r="G30" s="11">
        <v>8.0</v>
      </c>
      <c r="H30" s="13">
        <v>30.0</v>
      </c>
      <c r="I30" s="13">
        <v>50.0</v>
      </c>
      <c r="J30" s="13">
        <v>21.0</v>
      </c>
      <c r="K30" s="14">
        <v>14.0</v>
      </c>
      <c r="L30" s="15">
        <v>9.0</v>
      </c>
      <c r="M30" s="14">
        <v>38.0</v>
      </c>
    </row>
    <row r="31">
      <c r="A31" s="1"/>
      <c r="B31" s="1"/>
      <c r="C31" s="9">
        <v>1344.0</v>
      </c>
      <c r="D31" s="10">
        <v>1496.0</v>
      </c>
      <c r="E31" s="11">
        <v>22.0</v>
      </c>
      <c r="F31" s="12">
        <v>29.0</v>
      </c>
      <c r="G31" s="11">
        <v>13.0</v>
      </c>
      <c r="H31" s="13">
        <v>49.0</v>
      </c>
      <c r="I31" s="13">
        <v>74.0</v>
      </c>
      <c r="J31" s="13">
        <v>30.0</v>
      </c>
      <c r="K31" s="14">
        <v>8.0</v>
      </c>
      <c r="L31" s="15">
        <v>6.0</v>
      </c>
      <c r="M31" s="14">
        <v>38.0</v>
      </c>
    </row>
    <row r="32">
      <c r="A32" s="1"/>
      <c r="B32" s="1"/>
      <c r="C32" s="9">
        <v>1346.0</v>
      </c>
      <c r="D32" s="10">
        <v>2581.0</v>
      </c>
      <c r="E32" s="11">
        <v>34.0</v>
      </c>
      <c r="F32" s="12">
        <v>44.0</v>
      </c>
      <c r="G32" s="11">
        <v>52.0</v>
      </c>
      <c r="H32" s="13">
        <v>147.0</v>
      </c>
      <c r="I32" s="13">
        <v>231.0</v>
      </c>
      <c r="J32" s="13">
        <v>65.0</v>
      </c>
      <c r="K32" s="14">
        <v>29.0</v>
      </c>
      <c r="L32" s="15">
        <v>31.0</v>
      </c>
      <c r="M32" s="14">
        <v>96.0</v>
      </c>
    </row>
    <row r="33">
      <c r="A33" s="1"/>
      <c r="B33" s="1"/>
      <c r="C33" s="9">
        <v>1348.0</v>
      </c>
      <c r="D33" s="10">
        <v>1808.0</v>
      </c>
      <c r="E33" s="11">
        <v>11.0</v>
      </c>
      <c r="F33" s="12">
        <v>28.0</v>
      </c>
      <c r="G33" s="11">
        <v>20.0</v>
      </c>
      <c r="H33" s="13">
        <v>34.0</v>
      </c>
      <c r="I33" s="13">
        <v>76.0</v>
      </c>
      <c r="J33" s="13">
        <v>24.0</v>
      </c>
      <c r="K33" s="14">
        <v>8.0</v>
      </c>
      <c r="L33" s="15">
        <v>16.0</v>
      </c>
      <c r="M33" s="14">
        <v>41.0</v>
      </c>
    </row>
    <row r="34">
      <c r="A34" s="1"/>
      <c r="B34" s="1"/>
      <c r="C34" s="9">
        <v>1349.0</v>
      </c>
      <c r="D34" s="10">
        <v>1790.0</v>
      </c>
      <c r="E34" s="11">
        <v>11.0</v>
      </c>
      <c r="F34" s="12">
        <v>17.0</v>
      </c>
      <c r="G34" s="11">
        <v>13.0</v>
      </c>
      <c r="H34" s="13">
        <v>21.0</v>
      </c>
      <c r="I34" s="13">
        <v>68.0</v>
      </c>
      <c r="J34" s="13">
        <v>29.0</v>
      </c>
      <c r="K34" s="14">
        <v>15.0</v>
      </c>
      <c r="L34" s="15">
        <v>10.0</v>
      </c>
      <c r="M34" s="14">
        <v>38.0</v>
      </c>
    </row>
    <row r="35">
      <c r="A35" s="1"/>
      <c r="B35" s="1"/>
      <c r="C35" s="9">
        <v>1351.0</v>
      </c>
      <c r="D35" s="10">
        <v>3110.0</v>
      </c>
      <c r="E35" s="11">
        <v>17.0</v>
      </c>
      <c r="F35" s="12">
        <v>54.0</v>
      </c>
      <c r="G35" s="11">
        <v>20.0</v>
      </c>
      <c r="H35" s="13">
        <v>57.0</v>
      </c>
      <c r="I35" s="13">
        <v>138.0</v>
      </c>
      <c r="J35" s="13">
        <v>51.0</v>
      </c>
      <c r="K35" s="14">
        <v>25.0</v>
      </c>
      <c r="L35" s="15">
        <v>13.0</v>
      </c>
      <c r="M35" s="14">
        <v>62.0</v>
      </c>
    </row>
    <row r="36">
      <c r="A36" s="1"/>
      <c r="B36" s="1"/>
      <c r="C36" s="9">
        <v>1352.0</v>
      </c>
      <c r="D36" s="10">
        <v>1460.0</v>
      </c>
      <c r="E36" s="11">
        <v>9.0</v>
      </c>
      <c r="F36" s="12">
        <v>19.0</v>
      </c>
      <c r="G36" s="11">
        <v>14.0</v>
      </c>
      <c r="H36" s="13">
        <v>26.0</v>
      </c>
      <c r="I36" s="13">
        <v>65.0</v>
      </c>
      <c r="J36" s="13">
        <v>28.0</v>
      </c>
      <c r="K36" s="14">
        <v>8.0</v>
      </c>
      <c r="L36" s="15">
        <v>8.0</v>
      </c>
      <c r="M36" s="14">
        <v>46.0</v>
      </c>
    </row>
    <row r="37">
      <c r="A37" s="1"/>
      <c r="B37" s="1"/>
      <c r="C37" s="9">
        <v>1353.0</v>
      </c>
      <c r="D37" s="10">
        <v>2590.0</v>
      </c>
      <c r="E37" s="11">
        <v>14.0</v>
      </c>
      <c r="F37" s="12">
        <v>26.0</v>
      </c>
      <c r="G37" s="11">
        <v>14.0</v>
      </c>
      <c r="H37" s="13">
        <v>28.0</v>
      </c>
      <c r="I37" s="13">
        <v>92.0</v>
      </c>
      <c r="J37" s="13">
        <v>31.0</v>
      </c>
      <c r="K37" s="14">
        <v>19.0</v>
      </c>
      <c r="L37" s="15">
        <v>17.0</v>
      </c>
      <c r="M37" s="14">
        <v>47.0</v>
      </c>
    </row>
    <row r="38">
      <c r="A38" s="1"/>
      <c r="B38" s="1"/>
      <c r="C38" s="9">
        <v>1354.0</v>
      </c>
      <c r="D38" s="10">
        <v>3282.0</v>
      </c>
      <c r="E38" s="11">
        <v>18.0</v>
      </c>
      <c r="F38" s="12">
        <v>41.0</v>
      </c>
      <c r="G38" s="11">
        <v>28.0</v>
      </c>
      <c r="H38" s="13">
        <v>42.0</v>
      </c>
      <c r="I38" s="13">
        <v>136.0</v>
      </c>
      <c r="J38" s="13">
        <v>47.0</v>
      </c>
      <c r="K38" s="14">
        <v>26.0</v>
      </c>
      <c r="L38" s="15">
        <v>14.0</v>
      </c>
      <c r="M38" s="14">
        <v>89.0</v>
      </c>
    </row>
    <row r="39">
      <c r="A39" s="1"/>
      <c r="B39" s="1"/>
      <c r="C39" s="9">
        <v>1356.0</v>
      </c>
      <c r="D39" s="10">
        <v>2114.0</v>
      </c>
      <c r="E39" s="11">
        <v>12.0</v>
      </c>
      <c r="F39" s="12">
        <v>32.0</v>
      </c>
      <c r="G39" s="11">
        <v>13.0</v>
      </c>
      <c r="H39" s="13">
        <v>35.0</v>
      </c>
      <c r="I39" s="13">
        <v>103.0</v>
      </c>
      <c r="J39" s="13">
        <v>28.0</v>
      </c>
      <c r="K39" s="14">
        <v>13.0</v>
      </c>
      <c r="L39" s="15">
        <v>19.0</v>
      </c>
      <c r="M39" s="14">
        <v>42.0</v>
      </c>
    </row>
    <row r="40">
      <c r="A40" s="1"/>
      <c r="B40" s="1"/>
      <c r="C40" s="9">
        <v>1368.0</v>
      </c>
      <c r="D40" s="10">
        <v>2057.0</v>
      </c>
      <c r="E40" s="11">
        <v>15.0</v>
      </c>
      <c r="F40" s="12">
        <v>24.0</v>
      </c>
      <c r="G40" s="11">
        <v>20.0</v>
      </c>
      <c r="H40" s="13">
        <v>28.0</v>
      </c>
      <c r="I40" s="13">
        <v>75.0</v>
      </c>
      <c r="J40" s="13">
        <v>18.0</v>
      </c>
      <c r="K40" s="14">
        <v>13.0</v>
      </c>
      <c r="L40" s="15">
        <v>13.0</v>
      </c>
      <c r="M40" s="14">
        <v>52.0</v>
      </c>
    </row>
    <row r="41">
      <c r="A41" s="1"/>
      <c r="B41" s="1"/>
      <c r="C41" s="9">
        <v>1389.0</v>
      </c>
      <c r="D41" s="10">
        <v>1233.0</v>
      </c>
      <c r="E41" s="11">
        <v>5.0</v>
      </c>
      <c r="F41" s="12">
        <v>15.0</v>
      </c>
      <c r="G41" s="11">
        <v>11.0</v>
      </c>
      <c r="H41" s="13">
        <v>40.0</v>
      </c>
      <c r="I41" s="13">
        <v>88.0</v>
      </c>
      <c r="J41" s="13">
        <v>31.0</v>
      </c>
      <c r="K41" s="14">
        <v>16.0</v>
      </c>
      <c r="L41" s="15">
        <v>12.0</v>
      </c>
      <c r="M41" s="14">
        <v>38.0</v>
      </c>
    </row>
    <row r="42">
      <c r="A42" s="1"/>
      <c r="B42" s="1"/>
      <c r="C42" s="9">
        <v>1390.0</v>
      </c>
      <c r="D42" s="10">
        <v>3408.0</v>
      </c>
      <c r="E42" s="11">
        <v>31.0</v>
      </c>
      <c r="F42" s="12">
        <v>46.0</v>
      </c>
      <c r="G42" s="11">
        <v>35.0</v>
      </c>
      <c r="H42" s="13">
        <v>73.0</v>
      </c>
      <c r="I42" s="13">
        <v>244.0</v>
      </c>
      <c r="J42" s="13">
        <v>60.0</v>
      </c>
      <c r="K42" s="14">
        <v>27.0</v>
      </c>
      <c r="L42" s="15">
        <v>29.0</v>
      </c>
      <c r="M42" s="14">
        <v>121.0</v>
      </c>
    </row>
    <row r="43">
      <c r="A43" s="1"/>
      <c r="B43" s="1"/>
      <c r="C43" s="9">
        <v>1394.0</v>
      </c>
      <c r="D43" s="10">
        <v>2882.0</v>
      </c>
      <c r="E43" s="11">
        <v>44.0</v>
      </c>
      <c r="F43" s="12">
        <v>74.0</v>
      </c>
      <c r="G43" s="11">
        <v>55.0</v>
      </c>
      <c r="H43" s="13">
        <v>105.0</v>
      </c>
      <c r="I43" s="13">
        <v>352.0</v>
      </c>
      <c r="J43" s="13">
        <v>92.0</v>
      </c>
      <c r="K43" s="14">
        <v>28.0</v>
      </c>
      <c r="L43" s="15">
        <v>30.0</v>
      </c>
      <c r="M43" s="14">
        <v>112.0</v>
      </c>
    </row>
    <row r="44">
      <c r="A44" s="1"/>
      <c r="B44" s="1"/>
      <c r="C44" s="9">
        <v>1396.0</v>
      </c>
      <c r="D44" s="10">
        <v>3159.0</v>
      </c>
      <c r="E44" s="11">
        <v>18.0</v>
      </c>
      <c r="F44" s="12">
        <v>55.0</v>
      </c>
      <c r="G44" s="11">
        <v>22.0</v>
      </c>
      <c r="H44" s="13">
        <v>71.0</v>
      </c>
      <c r="I44" s="13">
        <v>226.0</v>
      </c>
      <c r="J44" s="13">
        <v>67.0</v>
      </c>
      <c r="K44" s="14">
        <v>20.0</v>
      </c>
      <c r="L44" s="15">
        <v>39.0</v>
      </c>
      <c r="M44" s="14">
        <v>104.0</v>
      </c>
    </row>
    <row r="45">
      <c r="A45" s="1"/>
      <c r="B45" s="1"/>
      <c r="C45" s="9">
        <v>1411.0</v>
      </c>
      <c r="D45" s="10">
        <v>2771.0</v>
      </c>
      <c r="E45" s="11">
        <v>14.0</v>
      </c>
      <c r="F45" s="12">
        <v>69.0</v>
      </c>
      <c r="G45" s="11">
        <v>31.0</v>
      </c>
      <c r="H45" s="13">
        <v>68.0</v>
      </c>
      <c r="I45" s="13">
        <v>274.0</v>
      </c>
      <c r="J45" s="13">
        <v>98.0</v>
      </c>
      <c r="K45" s="14">
        <v>40.0</v>
      </c>
      <c r="L45" s="15">
        <v>26.0</v>
      </c>
      <c r="M45" s="14">
        <v>92.0</v>
      </c>
    </row>
    <row r="46">
      <c r="A46" s="1"/>
      <c r="B46" s="1"/>
      <c r="C46" s="9">
        <v>1510.0</v>
      </c>
      <c r="D46" s="10">
        <v>800.0</v>
      </c>
      <c r="E46" s="11">
        <v>13.0</v>
      </c>
      <c r="F46" s="12">
        <v>29.0</v>
      </c>
      <c r="G46" s="11">
        <v>13.0</v>
      </c>
      <c r="H46" s="13">
        <v>31.0</v>
      </c>
      <c r="I46" s="13">
        <v>96.0</v>
      </c>
      <c r="J46" s="13">
        <v>21.0</v>
      </c>
      <c r="K46" s="14">
        <v>6.0</v>
      </c>
      <c r="L46" s="15">
        <v>7.0</v>
      </c>
      <c r="M46" s="14">
        <v>47.0</v>
      </c>
    </row>
    <row r="47">
      <c r="A47" s="1"/>
      <c r="B47" s="1"/>
      <c r="C47" s="9">
        <v>1514.0</v>
      </c>
      <c r="D47" s="10">
        <v>1905.0</v>
      </c>
      <c r="E47" s="11">
        <v>8.0</v>
      </c>
      <c r="F47" s="12">
        <v>33.0</v>
      </c>
      <c r="G47" s="11">
        <v>18.0</v>
      </c>
      <c r="H47" s="13">
        <v>82.0</v>
      </c>
      <c r="I47" s="13">
        <v>172.0</v>
      </c>
      <c r="J47" s="13">
        <v>54.0</v>
      </c>
      <c r="K47" s="14">
        <v>29.0</v>
      </c>
      <c r="L47" s="15">
        <v>24.0</v>
      </c>
      <c r="M47" s="14">
        <v>77.0</v>
      </c>
    </row>
    <row r="48">
      <c r="A48" s="1"/>
      <c r="B48" s="1"/>
      <c r="C48" s="9">
        <v>1517.0</v>
      </c>
      <c r="D48" s="10">
        <v>2627.0</v>
      </c>
      <c r="E48" s="11">
        <v>51.0</v>
      </c>
      <c r="F48" s="12">
        <v>67.0</v>
      </c>
      <c r="G48" s="11">
        <v>36.0</v>
      </c>
      <c r="H48" s="13">
        <v>159.0</v>
      </c>
      <c r="I48" s="13">
        <v>353.0</v>
      </c>
      <c r="J48" s="13">
        <v>103.0</v>
      </c>
      <c r="K48" s="14">
        <v>30.0</v>
      </c>
      <c r="L48" s="15">
        <v>28.0</v>
      </c>
      <c r="M48" s="14">
        <v>113.0</v>
      </c>
    </row>
    <row r="49">
      <c r="A49" s="1"/>
      <c r="B49" s="1"/>
      <c r="C49" s="9">
        <v>1518.0</v>
      </c>
      <c r="D49" s="10">
        <v>2532.0</v>
      </c>
      <c r="E49" s="11">
        <v>44.0</v>
      </c>
      <c r="F49" s="12">
        <v>67.0</v>
      </c>
      <c r="G49" s="11">
        <v>25.0</v>
      </c>
      <c r="H49" s="13">
        <v>131.0</v>
      </c>
      <c r="I49" s="13">
        <v>313.0</v>
      </c>
      <c r="J49" s="13">
        <v>100.0</v>
      </c>
      <c r="K49" s="14">
        <v>47.0</v>
      </c>
      <c r="L49" s="15">
        <v>38.0</v>
      </c>
      <c r="M49" s="14">
        <v>122.0</v>
      </c>
    </row>
    <row r="50">
      <c r="A50" s="1"/>
      <c r="B50" s="1"/>
      <c r="C50" s="9">
        <v>1525.0</v>
      </c>
      <c r="D50" s="10">
        <v>1983.0</v>
      </c>
      <c r="E50" s="11">
        <v>17.0</v>
      </c>
      <c r="F50" s="12">
        <v>46.0</v>
      </c>
      <c r="G50" s="11">
        <v>11.0</v>
      </c>
      <c r="H50" s="13">
        <v>67.0</v>
      </c>
      <c r="I50" s="13">
        <v>229.0</v>
      </c>
      <c r="J50" s="13">
        <v>63.0</v>
      </c>
      <c r="K50" s="14">
        <v>21.0</v>
      </c>
      <c r="L50" s="15">
        <v>21.0</v>
      </c>
      <c r="M50" s="14">
        <v>84.0</v>
      </c>
    </row>
    <row r="51">
      <c r="A51" s="1"/>
      <c r="B51" s="1"/>
      <c r="C51" s="9">
        <v>1550.0</v>
      </c>
      <c r="D51" s="10">
        <v>961.0</v>
      </c>
      <c r="E51" s="11">
        <v>13.0</v>
      </c>
      <c r="F51" s="12">
        <v>10.0</v>
      </c>
      <c r="G51" s="11">
        <v>12.0</v>
      </c>
      <c r="H51" s="13">
        <v>36.0</v>
      </c>
      <c r="I51" s="13">
        <v>114.0</v>
      </c>
      <c r="J51" s="13">
        <v>54.0</v>
      </c>
      <c r="K51" s="14">
        <v>22.0</v>
      </c>
      <c r="L51" s="15">
        <v>11.0</v>
      </c>
      <c r="M51" s="14">
        <v>39.0</v>
      </c>
    </row>
    <row r="52">
      <c r="A52" s="1"/>
      <c r="B52" s="1"/>
      <c r="C52" s="9">
        <v>1602.0</v>
      </c>
      <c r="D52" s="10">
        <v>2360.0</v>
      </c>
      <c r="E52" s="11">
        <v>28.0</v>
      </c>
      <c r="F52" s="12">
        <v>37.0</v>
      </c>
      <c r="G52" s="11">
        <v>23.0</v>
      </c>
      <c r="H52" s="13">
        <v>61.0</v>
      </c>
      <c r="I52" s="13">
        <v>127.0</v>
      </c>
      <c r="J52" s="13">
        <v>43.0</v>
      </c>
      <c r="K52" s="14">
        <v>28.0</v>
      </c>
      <c r="L52" s="15">
        <v>11.0</v>
      </c>
      <c r="M52" s="14">
        <v>59.0</v>
      </c>
    </row>
    <row r="53">
      <c r="A53" s="1"/>
      <c r="B53" s="1"/>
      <c r="C53" s="9">
        <v>1605.0</v>
      </c>
      <c r="D53" s="10">
        <v>3022.0</v>
      </c>
      <c r="E53" s="11">
        <v>23.0</v>
      </c>
      <c r="F53" s="12">
        <v>44.0</v>
      </c>
      <c r="G53" s="11">
        <v>21.0</v>
      </c>
      <c r="H53" s="13">
        <v>47.0</v>
      </c>
      <c r="I53" s="13">
        <v>138.0</v>
      </c>
      <c r="J53" s="13">
        <v>37.0</v>
      </c>
      <c r="K53" s="14">
        <v>23.0</v>
      </c>
      <c r="L53" s="15">
        <v>13.0</v>
      </c>
      <c r="M53" s="14">
        <v>77.0</v>
      </c>
    </row>
    <row r="54">
      <c r="A54" s="1"/>
      <c r="B54" s="1"/>
      <c r="C54" s="9">
        <v>1606.0</v>
      </c>
      <c r="D54" s="10">
        <v>2356.0</v>
      </c>
      <c r="E54" s="11">
        <v>25.0</v>
      </c>
      <c r="F54" s="12">
        <v>63.0</v>
      </c>
      <c r="G54" s="11">
        <v>46.0</v>
      </c>
      <c r="H54" s="13">
        <v>107.0</v>
      </c>
      <c r="I54" s="13">
        <v>218.0</v>
      </c>
      <c r="J54" s="13">
        <v>88.0</v>
      </c>
      <c r="K54" s="14">
        <v>20.0</v>
      </c>
      <c r="L54" s="15">
        <v>21.0</v>
      </c>
      <c r="M54" s="14">
        <v>74.0</v>
      </c>
    </row>
    <row r="55">
      <c r="A55" s="1"/>
      <c r="B55" s="1"/>
      <c r="C55" s="9">
        <v>1609.0</v>
      </c>
      <c r="D55" s="10">
        <v>2098.0</v>
      </c>
      <c r="E55" s="11">
        <v>14.0</v>
      </c>
      <c r="F55" s="12">
        <v>31.0</v>
      </c>
      <c r="G55" s="11">
        <v>26.0</v>
      </c>
      <c r="H55" s="13">
        <v>62.0</v>
      </c>
      <c r="I55" s="13">
        <v>79.0</v>
      </c>
      <c r="J55" s="13">
        <v>35.0</v>
      </c>
      <c r="K55" s="14">
        <v>15.0</v>
      </c>
      <c r="L55" s="15">
        <v>18.0</v>
      </c>
      <c r="M55" s="14">
        <v>47.0</v>
      </c>
    </row>
    <row r="56">
      <c r="A56" s="1"/>
      <c r="B56" s="1"/>
      <c r="C56" s="9">
        <v>1613.0</v>
      </c>
      <c r="D56" s="10">
        <v>2332.0</v>
      </c>
      <c r="E56" s="11">
        <v>14.0</v>
      </c>
      <c r="F56" s="12">
        <v>31.0</v>
      </c>
      <c r="G56" s="11">
        <v>14.0</v>
      </c>
      <c r="H56" s="13">
        <v>48.0</v>
      </c>
      <c r="I56" s="13">
        <v>113.0</v>
      </c>
      <c r="J56" s="13">
        <v>38.0</v>
      </c>
      <c r="K56" s="14">
        <v>23.0</v>
      </c>
      <c r="L56" s="15">
        <v>18.0</v>
      </c>
      <c r="M56" s="14">
        <v>57.0</v>
      </c>
    </row>
    <row r="57">
      <c r="A57" s="1"/>
      <c r="B57" s="1"/>
      <c r="C57" s="9">
        <v>1614.0</v>
      </c>
      <c r="D57" s="10">
        <v>1812.0</v>
      </c>
      <c r="E57" s="11">
        <v>17.0</v>
      </c>
      <c r="F57" s="12">
        <v>27.0</v>
      </c>
      <c r="G57" s="11">
        <v>20.0</v>
      </c>
      <c r="H57" s="13">
        <v>44.0</v>
      </c>
      <c r="I57" s="13">
        <v>93.0</v>
      </c>
      <c r="J57" s="13">
        <v>33.0</v>
      </c>
      <c r="K57" s="14">
        <v>14.0</v>
      </c>
      <c r="L57" s="15">
        <v>17.0</v>
      </c>
      <c r="M57" s="14">
        <v>38.0</v>
      </c>
    </row>
    <row r="58">
      <c r="A58" s="1"/>
      <c r="B58" s="1"/>
      <c r="C58" s="9">
        <v>1619.0</v>
      </c>
      <c r="D58" s="10">
        <v>2206.0</v>
      </c>
      <c r="E58" s="11">
        <v>9.0</v>
      </c>
      <c r="F58" s="12">
        <v>22.0</v>
      </c>
      <c r="G58" s="11">
        <v>21.0</v>
      </c>
      <c r="H58" s="13">
        <v>47.0</v>
      </c>
      <c r="I58" s="13">
        <v>92.0</v>
      </c>
      <c r="J58" s="13">
        <v>58.0</v>
      </c>
      <c r="K58" s="14">
        <v>12.0</v>
      </c>
      <c r="L58" s="15">
        <v>13.0</v>
      </c>
      <c r="M58" s="14">
        <v>48.0</v>
      </c>
    </row>
    <row r="59">
      <c r="A59" s="1"/>
      <c r="B59" s="1"/>
      <c r="C59" s="9">
        <v>1621.0</v>
      </c>
      <c r="D59" s="10">
        <v>1230.0</v>
      </c>
      <c r="E59" s="11">
        <v>10.0</v>
      </c>
      <c r="F59" s="12">
        <v>32.0</v>
      </c>
      <c r="G59" s="11">
        <v>5.0</v>
      </c>
      <c r="H59" s="13">
        <v>28.0</v>
      </c>
      <c r="I59" s="13">
        <v>43.0</v>
      </c>
      <c r="J59" s="13">
        <v>22.0</v>
      </c>
      <c r="K59" s="14">
        <v>5.0</v>
      </c>
      <c r="L59" s="15">
        <v>8.0</v>
      </c>
      <c r="M59" s="14">
        <v>21.0</v>
      </c>
    </row>
    <row r="60">
      <c r="A60" s="1"/>
      <c r="B60" s="1"/>
      <c r="C60" s="9">
        <v>1625.0</v>
      </c>
      <c r="D60" s="10">
        <v>2643.0</v>
      </c>
      <c r="E60" s="11">
        <v>21.0</v>
      </c>
      <c r="F60" s="12">
        <v>36.0</v>
      </c>
      <c r="G60" s="11">
        <v>22.0</v>
      </c>
      <c r="H60" s="13">
        <v>42.0</v>
      </c>
      <c r="I60" s="13">
        <v>145.0</v>
      </c>
      <c r="J60" s="13">
        <v>40.0</v>
      </c>
      <c r="K60" s="14">
        <v>23.0</v>
      </c>
      <c r="L60" s="15">
        <v>22.0</v>
      </c>
      <c r="M60" s="14">
        <v>75.0</v>
      </c>
    </row>
    <row r="61">
      <c r="A61" s="1"/>
      <c r="B61" s="1"/>
      <c r="C61" s="9">
        <v>1631.0</v>
      </c>
      <c r="D61" s="10">
        <v>2267.0</v>
      </c>
      <c r="E61" s="11">
        <v>18.0</v>
      </c>
      <c r="F61" s="12">
        <v>31.0</v>
      </c>
      <c r="G61" s="11">
        <v>34.0</v>
      </c>
      <c r="H61" s="13">
        <v>46.0</v>
      </c>
      <c r="I61" s="13">
        <v>138.0</v>
      </c>
      <c r="J61" s="13">
        <v>50.0</v>
      </c>
      <c r="K61" s="14">
        <v>23.0</v>
      </c>
      <c r="L61" s="15">
        <v>25.0</v>
      </c>
      <c r="M61" s="14">
        <v>65.0</v>
      </c>
    </row>
    <row r="62">
      <c r="A62" s="1"/>
      <c r="B62" s="1"/>
      <c r="C62" s="9">
        <v>1632.0</v>
      </c>
      <c r="D62" s="10">
        <v>2438.0</v>
      </c>
      <c r="E62" s="11">
        <v>20.0</v>
      </c>
      <c r="F62" s="12">
        <v>27.0</v>
      </c>
      <c r="G62" s="11">
        <v>20.0</v>
      </c>
      <c r="H62" s="13">
        <v>42.0</v>
      </c>
      <c r="I62" s="13">
        <v>109.0</v>
      </c>
      <c r="J62" s="13">
        <v>54.0</v>
      </c>
      <c r="K62" s="14">
        <v>24.0</v>
      </c>
      <c r="L62" s="15">
        <v>19.0</v>
      </c>
      <c r="M62" s="14">
        <v>60.0</v>
      </c>
    </row>
    <row r="63">
      <c r="A63" s="1"/>
      <c r="B63" s="1"/>
      <c r="C63" s="9">
        <v>1633.0</v>
      </c>
      <c r="D63" s="10">
        <v>1635.0</v>
      </c>
      <c r="E63" s="11">
        <v>11.0</v>
      </c>
      <c r="F63" s="12">
        <v>16.0</v>
      </c>
      <c r="G63" s="11">
        <v>10.0</v>
      </c>
      <c r="H63" s="13">
        <v>29.0</v>
      </c>
      <c r="I63" s="13">
        <v>70.0</v>
      </c>
      <c r="J63" s="13">
        <v>14.0</v>
      </c>
      <c r="K63" s="14">
        <v>6.0</v>
      </c>
      <c r="L63" s="15">
        <v>4.0</v>
      </c>
      <c r="M63" s="14">
        <v>25.0</v>
      </c>
    </row>
    <row r="64">
      <c r="A64" s="1"/>
      <c r="B64" s="1"/>
      <c r="C64" s="9">
        <v>1645.0</v>
      </c>
      <c r="D64" s="10">
        <v>3215.0</v>
      </c>
      <c r="E64" s="11">
        <v>8.0</v>
      </c>
      <c r="F64" s="12">
        <v>55.0</v>
      </c>
      <c r="G64" s="11">
        <v>12.0</v>
      </c>
      <c r="H64" s="13">
        <v>28.0</v>
      </c>
      <c r="I64" s="13">
        <v>108.0</v>
      </c>
      <c r="J64" s="13">
        <v>27.0</v>
      </c>
      <c r="K64" s="14">
        <v>15.0</v>
      </c>
      <c r="L64" s="15">
        <v>5.0</v>
      </c>
      <c r="M64" s="14">
        <v>61.0</v>
      </c>
    </row>
    <row r="65">
      <c r="A65" s="1"/>
      <c r="B65" s="1"/>
      <c r="C65" s="9">
        <v>1651.0</v>
      </c>
      <c r="D65" s="10">
        <v>3026.0</v>
      </c>
      <c r="E65" s="11">
        <v>38.0</v>
      </c>
      <c r="F65" s="12">
        <v>37.0</v>
      </c>
      <c r="G65" s="11">
        <v>21.0</v>
      </c>
      <c r="H65" s="13">
        <v>82.0</v>
      </c>
      <c r="I65" s="13">
        <v>153.0</v>
      </c>
      <c r="J65" s="13">
        <v>57.0</v>
      </c>
      <c r="K65" s="14">
        <v>29.0</v>
      </c>
      <c r="L65" s="15">
        <v>21.0</v>
      </c>
      <c r="M65" s="14">
        <v>80.0</v>
      </c>
    </row>
    <row r="66">
      <c r="A66" s="1"/>
      <c r="B66" s="1"/>
      <c r="C66" s="9">
        <v>1653.0</v>
      </c>
      <c r="D66" s="10">
        <v>1776.0</v>
      </c>
      <c r="E66" s="11">
        <v>14.0</v>
      </c>
      <c r="F66" s="12">
        <v>35.0</v>
      </c>
      <c r="G66" s="11">
        <v>13.0</v>
      </c>
      <c r="H66" s="13">
        <v>28.0</v>
      </c>
      <c r="I66" s="13">
        <v>54.0</v>
      </c>
      <c r="J66" s="13">
        <v>24.0</v>
      </c>
      <c r="K66" s="14">
        <v>16.0</v>
      </c>
      <c r="L66" s="15">
        <v>8.0</v>
      </c>
      <c r="M66" s="14">
        <v>29.0</v>
      </c>
    </row>
    <row r="67">
      <c r="A67" s="1"/>
      <c r="B67" s="1"/>
      <c r="C67" s="9">
        <v>1660.0</v>
      </c>
      <c r="D67" s="10">
        <v>1953.0</v>
      </c>
      <c r="E67" s="11">
        <v>24.0</v>
      </c>
      <c r="F67" s="12">
        <v>36.0</v>
      </c>
      <c r="G67" s="11">
        <v>21.0</v>
      </c>
      <c r="H67" s="13">
        <v>74.0</v>
      </c>
      <c r="I67" s="13">
        <v>161.0</v>
      </c>
      <c r="J67" s="13">
        <v>31.0</v>
      </c>
      <c r="K67" s="14">
        <v>18.0</v>
      </c>
      <c r="L67" s="15">
        <v>22.0</v>
      </c>
      <c r="M67" s="14">
        <v>68.0</v>
      </c>
    </row>
    <row r="68">
      <c r="A68" s="1"/>
      <c r="B68" s="1"/>
      <c r="C68" s="9">
        <v>1664.0</v>
      </c>
      <c r="D68" s="10">
        <v>1091.0</v>
      </c>
      <c r="E68" s="11">
        <v>11.0</v>
      </c>
      <c r="F68" s="12">
        <v>17.0</v>
      </c>
      <c r="G68" s="11">
        <v>15.0</v>
      </c>
      <c r="H68" s="13">
        <v>37.0</v>
      </c>
      <c r="I68" s="13">
        <v>91.0</v>
      </c>
      <c r="J68" s="13">
        <v>30.0</v>
      </c>
      <c r="K68" s="14">
        <v>11.0</v>
      </c>
      <c r="L68" s="15">
        <v>7.0</v>
      </c>
      <c r="M68" s="14">
        <v>36.0</v>
      </c>
    </row>
    <row r="69">
      <c r="A69" s="1"/>
      <c r="B69" s="1"/>
      <c r="C69" s="9">
        <v>1668.0</v>
      </c>
      <c r="D69" s="10">
        <v>3632.0</v>
      </c>
      <c r="E69" s="11">
        <v>26.0</v>
      </c>
      <c r="F69" s="12">
        <v>64.0</v>
      </c>
      <c r="G69" s="11">
        <v>39.0</v>
      </c>
      <c r="H69" s="13">
        <v>126.0</v>
      </c>
      <c r="I69" s="13">
        <v>300.0</v>
      </c>
      <c r="J69" s="13">
        <v>106.0</v>
      </c>
      <c r="K69" s="14">
        <v>36.0</v>
      </c>
      <c r="L69" s="15">
        <v>27.0</v>
      </c>
      <c r="M69" s="14">
        <v>104.0</v>
      </c>
    </row>
    <row r="70">
      <c r="A70" s="1"/>
      <c r="B70" s="1"/>
      <c r="C70" s="9">
        <v>1669.0</v>
      </c>
      <c r="D70" s="10">
        <v>3241.0</v>
      </c>
      <c r="E70" s="11">
        <v>17.0</v>
      </c>
      <c r="F70" s="12">
        <v>46.0</v>
      </c>
      <c r="G70" s="11">
        <v>28.0</v>
      </c>
      <c r="H70" s="13">
        <v>67.0</v>
      </c>
      <c r="I70" s="13">
        <v>137.0</v>
      </c>
      <c r="J70" s="13">
        <v>51.0</v>
      </c>
      <c r="K70" s="14">
        <v>20.0</v>
      </c>
      <c r="L70" s="15">
        <v>12.0</v>
      </c>
      <c r="M70" s="14">
        <v>94.0</v>
      </c>
    </row>
    <row r="71">
      <c r="A71" s="1"/>
      <c r="B71" s="1"/>
      <c r="C71" s="9">
        <v>1672.0</v>
      </c>
      <c r="D71" s="10">
        <v>3345.0</v>
      </c>
      <c r="E71" s="11">
        <v>35.0</v>
      </c>
      <c r="F71" s="12">
        <v>77.0</v>
      </c>
      <c r="G71" s="11">
        <v>36.0</v>
      </c>
      <c r="H71" s="13">
        <v>97.0</v>
      </c>
      <c r="I71" s="13">
        <v>247.0</v>
      </c>
      <c r="J71" s="13">
        <v>74.0</v>
      </c>
      <c r="K71" s="14">
        <v>23.0</v>
      </c>
      <c r="L71" s="15">
        <v>28.0</v>
      </c>
      <c r="M71" s="14">
        <v>110.0</v>
      </c>
    </row>
    <row r="72">
      <c r="A72" s="1"/>
      <c r="B72" s="1"/>
      <c r="C72" s="9">
        <v>1674.0</v>
      </c>
      <c r="D72" s="10">
        <v>1645.0</v>
      </c>
      <c r="E72" s="11">
        <v>21.0</v>
      </c>
      <c r="F72" s="12">
        <v>42.0</v>
      </c>
      <c r="G72" s="11">
        <v>23.0</v>
      </c>
      <c r="H72" s="13">
        <v>103.0</v>
      </c>
      <c r="I72" s="13">
        <v>251.0</v>
      </c>
      <c r="J72" s="13">
        <v>68.0</v>
      </c>
      <c r="K72" s="14">
        <v>24.0</v>
      </c>
      <c r="L72" s="15">
        <v>20.0</v>
      </c>
      <c r="M72" s="14">
        <v>88.0</v>
      </c>
    </row>
    <row r="73">
      <c r="A73" s="1"/>
      <c r="B73" s="1"/>
      <c r="C73" s="9">
        <v>1677.0</v>
      </c>
      <c r="D73" s="10">
        <v>2639.0</v>
      </c>
      <c r="E73" s="11">
        <v>24.0</v>
      </c>
      <c r="F73" s="12">
        <v>53.0</v>
      </c>
      <c r="G73" s="11">
        <v>31.0</v>
      </c>
      <c r="H73" s="13">
        <v>76.0</v>
      </c>
      <c r="I73" s="13">
        <v>178.0</v>
      </c>
      <c r="J73" s="13">
        <v>55.0</v>
      </c>
      <c r="K73" s="14">
        <v>34.0</v>
      </c>
      <c r="L73" s="15">
        <v>26.0</v>
      </c>
      <c r="M73" s="14">
        <v>75.0</v>
      </c>
    </row>
    <row r="74">
      <c r="A74" s="1"/>
      <c r="B74" s="1"/>
      <c r="C74" s="9">
        <v>1679.0</v>
      </c>
      <c r="D74" s="10">
        <v>998.0</v>
      </c>
      <c r="E74" s="11">
        <v>12.0</v>
      </c>
      <c r="F74" s="12">
        <v>29.0</v>
      </c>
      <c r="G74" s="11">
        <v>26.0</v>
      </c>
      <c r="H74" s="13">
        <v>35.0</v>
      </c>
      <c r="I74" s="13">
        <v>75.0</v>
      </c>
      <c r="J74" s="13">
        <v>44.0</v>
      </c>
      <c r="K74" s="14">
        <v>12.0</v>
      </c>
      <c r="L74" s="15">
        <v>17.0</v>
      </c>
      <c r="M74" s="14">
        <v>34.0</v>
      </c>
    </row>
    <row r="75">
      <c r="A75" s="1"/>
      <c r="B75" s="1"/>
      <c r="C75" s="9">
        <v>1680.0</v>
      </c>
      <c r="D75" s="10">
        <v>1874.0</v>
      </c>
      <c r="E75" s="11">
        <v>40.0</v>
      </c>
      <c r="F75" s="12">
        <v>27.0</v>
      </c>
      <c r="G75" s="11">
        <v>22.0</v>
      </c>
      <c r="H75" s="13">
        <v>73.0</v>
      </c>
      <c r="I75" s="13">
        <v>142.0</v>
      </c>
      <c r="J75" s="13">
        <v>52.0</v>
      </c>
      <c r="K75" s="14">
        <v>23.0</v>
      </c>
      <c r="L75" s="15">
        <v>21.0</v>
      </c>
      <c r="M75" s="14">
        <v>44.0</v>
      </c>
    </row>
    <row r="76">
      <c r="A76" s="1"/>
      <c r="B76" s="1"/>
      <c r="C76" s="9">
        <v>1682.0</v>
      </c>
      <c r="D76" s="10">
        <v>3241.0</v>
      </c>
      <c r="E76" s="11">
        <v>34.0</v>
      </c>
      <c r="F76" s="12">
        <v>45.0</v>
      </c>
      <c r="G76" s="11">
        <v>24.0</v>
      </c>
      <c r="H76" s="13">
        <v>92.0</v>
      </c>
      <c r="I76" s="13">
        <v>147.0</v>
      </c>
      <c r="J76" s="13">
        <v>59.0</v>
      </c>
      <c r="K76" s="14">
        <v>31.0</v>
      </c>
      <c r="L76" s="15">
        <v>18.0</v>
      </c>
      <c r="M76" s="14">
        <v>76.0</v>
      </c>
    </row>
    <row r="77">
      <c r="A77" s="1"/>
      <c r="B77" s="1"/>
      <c r="C77" s="9">
        <v>1685.0</v>
      </c>
      <c r="D77" s="10">
        <v>1084.0</v>
      </c>
      <c r="E77" s="11">
        <v>9.0</v>
      </c>
      <c r="F77" s="12">
        <v>23.0</v>
      </c>
      <c r="G77" s="11">
        <v>24.0</v>
      </c>
      <c r="H77" s="13">
        <v>52.0</v>
      </c>
      <c r="I77" s="13">
        <v>72.0</v>
      </c>
      <c r="J77" s="13">
        <v>36.0</v>
      </c>
      <c r="K77" s="14">
        <v>12.0</v>
      </c>
      <c r="L77" s="15">
        <v>7.0</v>
      </c>
      <c r="M77" s="14">
        <v>34.0</v>
      </c>
    </row>
    <row r="78">
      <c r="A78" s="1"/>
      <c r="B78" s="1"/>
      <c r="C78" s="9">
        <v>1688.0</v>
      </c>
      <c r="D78" s="10">
        <v>1178.0</v>
      </c>
      <c r="E78" s="11">
        <v>11.0</v>
      </c>
      <c r="F78" s="12">
        <v>17.0</v>
      </c>
      <c r="G78" s="11">
        <v>12.0</v>
      </c>
      <c r="H78" s="13">
        <v>41.0</v>
      </c>
      <c r="I78" s="13">
        <v>94.0</v>
      </c>
      <c r="J78" s="13">
        <v>32.0</v>
      </c>
      <c r="K78" s="14">
        <v>18.0</v>
      </c>
      <c r="L78" s="15">
        <v>12.0</v>
      </c>
      <c r="M78" s="14">
        <v>42.0</v>
      </c>
    </row>
    <row r="79">
      <c r="A79" s="1"/>
      <c r="B79" s="1"/>
      <c r="C79" s="9">
        <v>1689.0</v>
      </c>
      <c r="D79" s="10">
        <v>2021.0</v>
      </c>
      <c r="E79" s="11">
        <v>17.0</v>
      </c>
      <c r="F79" s="12">
        <v>50.0</v>
      </c>
      <c r="G79" s="11">
        <v>21.0</v>
      </c>
      <c r="H79" s="13">
        <v>34.0</v>
      </c>
      <c r="I79" s="13">
        <v>168.0</v>
      </c>
      <c r="J79" s="13">
        <v>36.0</v>
      </c>
      <c r="K79" s="14">
        <v>17.0</v>
      </c>
      <c r="L79" s="15">
        <v>14.0</v>
      </c>
      <c r="M79" s="14">
        <v>79.0</v>
      </c>
    </row>
    <row r="80">
      <c r="A80" s="1"/>
      <c r="B80" s="1"/>
      <c r="C80" s="9">
        <v>1695.0</v>
      </c>
      <c r="D80" s="10">
        <v>898.0</v>
      </c>
      <c r="E80" s="11">
        <v>20.0</v>
      </c>
      <c r="F80" s="12">
        <v>24.0</v>
      </c>
      <c r="G80" s="11">
        <v>17.0</v>
      </c>
      <c r="H80" s="13">
        <v>52.0</v>
      </c>
      <c r="I80" s="13">
        <v>89.0</v>
      </c>
      <c r="J80" s="13">
        <v>35.0</v>
      </c>
      <c r="K80" s="14">
        <v>17.0</v>
      </c>
      <c r="L80" s="15">
        <v>10.0</v>
      </c>
      <c r="M80" s="14">
        <v>14.0</v>
      </c>
    </row>
    <row r="81">
      <c r="A81" s="1"/>
      <c r="B81" s="1"/>
      <c r="C81" s="9">
        <v>1696.0</v>
      </c>
      <c r="D81" s="10">
        <v>2667.0</v>
      </c>
      <c r="E81" s="11">
        <v>52.0</v>
      </c>
      <c r="F81" s="12">
        <v>60.0</v>
      </c>
      <c r="G81" s="11">
        <v>43.0</v>
      </c>
      <c r="H81" s="13">
        <v>126.0</v>
      </c>
      <c r="I81" s="13">
        <v>190.0</v>
      </c>
      <c r="J81" s="13">
        <v>79.0</v>
      </c>
      <c r="K81" s="14">
        <v>45.0</v>
      </c>
      <c r="L81" s="15">
        <v>24.0</v>
      </c>
      <c r="M81" s="14">
        <v>103.0</v>
      </c>
    </row>
    <row r="82">
      <c r="A82" s="1"/>
      <c r="B82" s="1"/>
      <c r="C82" s="9">
        <v>1700.0</v>
      </c>
      <c r="D82" s="10">
        <v>3216.0</v>
      </c>
      <c r="E82" s="11">
        <v>26.0</v>
      </c>
      <c r="F82" s="12">
        <v>58.0</v>
      </c>
      <c r="G82" s="11">
        <v>44.0</v>
      </c>
      <c r="H82" s="13">
        <v>102.0</v>
      </c>
      <c r="I82" s="13">
        <v>265.0</v>
      </c>
      <c r="J82" s="13">
        <v>111.0</v>
      </c>
      <c r="K82" s="14">
        <v>37.0</v>
      </c>
      <c r="L82" s="15">
        <v>38.0</v>
      </c>
      <c r="M82" s="14">
        <v>91.0</v>
      </c>
    </row>
    <row r="83">
      <c r="A83" s="1"/>
      <c r="B83" s="1"/>
      <c r="C83" s="9">
        <v>1702.0</v>
      </c>
      <c r="D83" s="10">
        <v>2145.0</v>
      </c>
      <c r="E83" s="11">
        <v>33.0</v>
      </c>
      <c r="F83" s="12">
        <v>24.0</v>
      </c>
      <c r="G83" s="11">
        <v>13.0</v>
      </c>
      <c r="H83" s="13">
        <v>70.0</v>
      </c>
      <c r="I83" s="13">
        <v>97.0</v>
      </c>
      <c r="J83" s="13">
        <v>48.0</v>
      </c>
      <c r="K83" s="14">
        <v>30.0</v>
      </c>
      <c r="L83" s="15">
        <v>23.0</v>
      </c>
      <c r="M83" s="14">
        <v>55.0</v>
      </c>
    </row>
    <row r="84">
      <c r="A84" s="1"/>
      <c r="B84" s="1"/>
      <c r="C84" s="9">
        <v>1712.0</v>
      </c>
      <c r="D84" s="10">
        <v>2557.0</v>
      </c>
      <c r="E84" s="11">
        <v>21.0</v>
      </c>
      <c r="F84" s="12">
        <v>69.0</v>
      </c>
      <c r="G84" s="11">
        <v>25.0</v>
      </c>
      <c r="H84" s="13">
        <v>110.0</v>
      </c>
      <c r="I84" s="13">
        <v>289.0</v>
      </c>
      <c r="J84" s="13">
        <v>73.0</v>
      </c>
      <c r="K84" s="14">
        <v>31.0</v>
      </c>
      <c r="L84" s="15">
        <v>12.0</v>
      </c>
      <c r="M84" s="14">
        <v>128.0</v>
      </c>
    </row>
    <row r="85">
      <c r="A85" s="1"/>
      <c r="B85" s="1"/>
      <c r="C85" s="9">
        <v>1715.0</v>
      </c>
      <c r="D85" s="10">
        <v>2589.0</v>
      </c>
      <c r="E85" s="11">
        <v>65.0</v>
      </c>
      <c r="F85" s="12">
        <v>110.0</v>
      </c>
      <c r="G85" s="11">
        <v>43.0</v>
      </c>
      <c r="H85" s="13">
        <v>235.0</v>
      </c>
      <c r="I85" s="13">
        <v>500.0</v>
      </c>
      <c r="J85" s="13">
        <v>106.0</v>
      </c>
      <c r="K85" s="14">
        <v>55.0</v>
      </c>
      <c r="L85" s="15">
        <v>23.0</v>
      </c>
      <c r="M85" s="14">
        <v>159.0</v>
      </c>
    </row>
    <row r="86">
      <c r="A86" s="1"/>
      <c r="B86" s="1"/>
      <c r="C86" s="9">
        <v>1717.0</v>
      </c>
      <c r="D86" s="10">
        <v>2715.0</v>
      </c>
      <c r="E86" s="11">
        <v>44.0</v>
      </c>
      <c r="F86" s="12">
        <v>94.0</v>
      </c>
      <c r="G86" s="11">
        <v>29.0</v>
      </c>
      <c r="H86" s="13">
        <v>259.0</v>
      </c>
      <c r="I86" s="13">
        <v>578.0</v>
      </c>
      <c r="J86" s="13">
        <v>98.0</v>
      </c>
      <c r="K86" s="14">
        <v>66.0</v>
      </c>
      <c r="L86" s="15">
        <v>33.0</v>
      </c>
      <c r="M86" s="14">
        <v>172.0</v>
      </c>
    </row>
    <row r="87">
      <c r="A87" s="1"/>
      <c r="B87" s="1"/>
      <c r="C87" s="9">
        <v>1719.0</v>
      </c>
      <c r="D87" s="10">
        <v>777.0</v>
      </c>
      <c r="E87" s="11">
        <v>10.0</v>
      </c>
      <c r="F87" s="12">
        <v>21.0</v>
      </c>
      <c r="G87" s="11">
        <v>8.0</v>
      </c>
      <c r="H87" s="13">
        <v>62.0</v>
      </c>
      <c r="I87" s="13">
        <v>157.0</v>
      </c>
      <c r="J87" s="13">
        <v>32.0</v>
      </c>
      <c r="K87" s="14">
        <v>15.0</v>
      </c>
      <c r="L87" s="15">
        <v>7.0</v>
      </c>
      <c r="M87" s="14">
        <v>53.0</v>
      </c>
    </row>
    <row r="88">
      <c r="A88" s="1"/>
      <c r="B88" s="1"/>
      <c r="C88" s="9">
        <v>1750.0</v>
      </c>
      <c r="D88" s="10">
        <v>1554.0</v>
      </c>
      <c r="E88" s="11">
        <v>9.0</v>
      </c>
      <c r="F88" s="12">
        <v>30.0</v>
      </c>
      <c r="G88" s="11">
        <v>21.0</v>
      </c>
      <c r="H88" s="13">
        <v>29.0</v>
      </c>
      <c r="I88" s="13">
        <v>198.0</v>
      </c>
      <c r="J88" s="13">
        <v>73.0</v>
      </c>
      <c r="K88" s="14">
        <v>5.0</v>
      </c>
      <c r="L88" s="15">
        <v>17.0</v>
      </c>
      <c r="M88" s="14">
        <v>73.0</v>
      </c>
    </row>
    <row r="89">
      <c r="A89" s="1"/>
      <c r="B89" s="1"/>
      <c r="C89" s="9">
        <v>1751.0</v>
      </c>
      <c r="D89" s="10">
        <v>1396.0</v>
      </c>
      <c r="E89" s="11">
        <v>13.0</v>
      </c>
      <c r="F89" s="12">
        <v>40.0</v>
      </c>
      <c r="G89" s="11">
        <v>25.0</v>
      </c>
      <c r="H89" s="13">
        <v>40.0</v>
      </c>
      <c r="I89" s="13">
        <v>216.0</v>
      </c>
      <c r="J89" s="13">
        <v>67.0</v>
      </c>
      <c r="K89" s="14">
        <v>10.0</v>
      </c>
      <c r="L89" s="15">
        <v>27.0</v>
      </c>
      <c r="M89" s="14">
        <v>79.0</v>
      </c>
    </row>
    <row r="90">
      <c r="A90" s="1"/>
      <c r="B90" s="1"/>
      <c r="C90" s="9">
        <v>2003.0</v>
      </c>
      <c r="D90" s="10">
        <v>937.0</v>
      </c>
      <c r="E90" s="11">
        <v>12.0</v>
      </c>
      <c r="F90" s="12">
        <v>20.0</v>
      </c>
      <c r="G90" s="11">
        <v>20.0</v>
      </c>
      <c r="H90" s="13">
        <v>25.0</v>
      </c>
      <c r="I90" s="13">
        <v>42.0</v>
      </c>
      <c r="J90" s="13">
        <v>16.0</v>
      </c>
      <c r="K90" s="14">
        <v>6.0</v>
      </c>
      <c r="L90" s="15">
        <v>9.0</v>
      </c>
      <c r="M90" s="14">
        <v>26.0</v>
      </c>
    </row>
    <row r="91">
      <c r="A91" s="1"/>
      <c r="B91" s="1"/>
      <c r="C91" s="9">
        <v>2004.0</v>
      </c>
      <c r="D91" s="10">
        <v>1302.0</v>
      </c>
      <c r="E91" s="11">
        <v>18.0</v>
      </c>
      <c r="F91" s="12">
        <v>34.0</v>
      </c>
      <c r="G91" s="11">
        <v>11.0</v>
      </c>
      <c r="H91" s="13">
        <v>47.0</v>
      </c>
      <c r="I91" s="13">
        <v>72.0</v>
      </c>
      <c r="J91" s="13">
        <v>25.0</v>
      </c>
      <c r="K91" s="14">
        <v>14.0</v>
      </c>
      <c r="L91" s="15">
        <v>7.0</v>
      </c>
      <c r="M91" s="14">
        <v>47.0</v>
      </c>
    </row>
    <row r="92">
      <c r="A92" s="1"/>
      <c r="B92" s="1"/>
      <c r="C92" s="9">
        <v>2005.0</v>
      </c>
      <c r="D92" s="10">
        <v>2026.0</v>
      </c>
      <c r="E92" s="11">
        <v>21.0</v>
      </c>
      <c r="F92" s="12">
        <v>56.0</v>
      </c>
      <c r="G92" s="11">
        <v>47.0</v>
      </c>
      <c r="H92" s="13">
        <v>78.0</v>
      </c>
      <c r="I92" s="13">
        <v>114.0</v>
      </c>
      <c r="J92" s="13">
        <v>69.0</v>
      </c>
      <c r="K92" s="14">
        <v>29.0</v>
      </c>
      <c r="L92" s="15">
        <v>21.0</v>
      </c>
      <c r="M92" s="14">
        <v>72.0</v>
      </c>
    </row>
    <row r="93">
      <c r="A93" s="1"/>
      <c r="B93" s="1"/>
      <c r="C93" s="9">
        <v>2007.0</v>
      </c>
      <c r="D93" s="10">
        <v>592.0</v>
      </c>
      <c r="E93" s="11">
        <v>10.0</v>
      </c>
      <c r="F93" s="12">
        <v>9.0</v>
      </c>
      <c r="G93" s="11">
        <v>17.0</v>
      </c>
      <c r="H93" s="13">
        <v>31.0</v>
      </c>
      <c r="I93" s="13">
        <v>39.0</v>
      </c>
      <c r="J93" s="13">
        <v>31.0</v>
      </c>
      <c r="K93" s="14">
        <v>8.0</v>
      </c>
      <c r="L93" s="15">
        <v>2.0</v>
      </c>
      <c r="M93" s="14">
        <v>13.0</v>
      </c>
    </row>
    <row r="94">
      <c r="A94" s="1"/>
      <c r="B94" s="1"/>
      <c r="C94" s="9">
        <v>2008.0</v>
      </c>
      <c r="D94" s="10">
        <v>3166.0</v>
      </c>
      <c r="E94" s="11">
        <v>43.0</v>
      </c>
      <c r="F94" s="12">
        <v>43.0</v>
      </c>
      <c r="G94" s="11">
        <v>39.0</v>
      </c>
      <c r="H94" s="13">
        <v>106.0</v>
      </c>
      <c r="I94" s="13">
        <v>213.0</v>
      </c>
      <c r="J94" s="13">
        <v>70.0</v>
      </c>
      <c r="K94" s="14">
        <v>48.0</v>
      </c>
      <c r="L94" s="15">
        <v>34.0</v>
      </c>
      <c r="M94" s="14">
        <v>68.0</v>
      </c>
    </row>
    <row r="95">
      <c r="A95" s="1"/>
      <c r="B95" s="1"/>
      <c r="C95" s="9">
        <v>2009.0</v>
      </c>
      <c r="D95" s="10">
        <v>1664.0</v>
      </c>
      <c r="E95" s="11">
        <v>15.0</v>
      </c>
      <c r="F95" s="12">
        <v>23.0</v>
      </c>
      <c r="G95" s="11">
        <v>15.0</v>
      </c>
      <c r="H95" s="13">
        <v>20.0</v>
      </c>
      <c r="I95" s="13">
        <v>71.0</v>
      </c>
      <c r="J95" s="13">
        <v>29.0</v>
      </c>
      <c r="K95" s="14">
        <v>9.0</v>
      </c>
      <c r="L95" s="15">
        <v>4.0</v>
      </c>
      <c r="M95" s="14">
        <v>38.0</v>
      </c>
    </row>
    <row r="96">
      <c r="A96" s="1"/>
      <c r="B96" s="1"/>
      <c r="C96" s="9">
        <v>2011.0</v>
      </c>
      <c r="D96" s="10">
        <v>1367.0</v>
      </c>
      <c r="E96" s="11">
        <v>7.0</v>
      </c>
      <c r="F96" s="12">
        <v>21.0</v>
      </c>
      <c r="G96" s="11">
        <v>22.0</v>
      </c>
      <c r="H96" s="13">
        <v>25.0</v>
      </c>
      <c r="I96" s="13">
        <v>102.0</v>
      </c>
      <c r="J96" s="13">
        <v>27.0</v>
      </c>
      <c r="K96" s="14">
        <v>17.0</v>
      </c>
      <c r="L96" s="15">
        <v>11.0</v>
      </c>
      <c r="M96" s="14">
        <v>45.0</v>
      </c>
    </row>
    <row r="97">
      <c r="A97" s="1"/>
      <c r="B97" s="1"/>
      <c r="C97" s="9">
        <v>2013.0</v>
      </c>
      <c r="D97" s="10">
        <v>1064.0</v>
      </c>
      <c r="E97" s="11">
        <v>5.0</v>
      </c>
      <c r="F97" s="12">
        <v>17.0</v>
      </c>
      <c r="G97" s="11">
        <v>4.0</v>
      </c>
      <c r="H97" s="13">
        <v>15.0</v>
      </c>
      <c r="I97" s="13">
        <v>35.0</v>
      </c>
      <c r="J97" s="13">
        <v>6.0</v>
      </c>
      <c r="K97" s="14">
        <v>7.0</v>
      </c>
      <c r="L97" s="15">
        <v>4.0</v>
      </c>
      <c r="M97" s="14">
        <v>28.0</v>
      </c>
    </row>
    <row r="98">
      <c r="A98" s="1"/>
      <c r="B98" s="1"/>
      <c r="C98" s="9">
        <v>2014.0</v>
      </c>
      <c r="D98" s="10">
        <v>2933.0</v>
      </c>
      <c r="E98" s="11">
        <v>19.0</v>
      </c>
      <c r="F98" s="12">
        <v>32.0</v>
      </c>
      <c r="G98" s="11">
        <v>20.0</v>
      </c>
      <c r="H98" s="13">
        <v>48.0</v>
      </c>
      <c r="I98" s="13">
        <v>133.0</v>
      </c>
      <c r="J98" s="13">
        <v>37.0</v>
      </c>
      <c r="K98" s="14">
        <v>21.0</v>
      </c>
      <c r="L98" s="15">
        <v>21.0</v>
      </c>
      <c r="M98" s="14">
        <v>91.0</v>
      </c>
    </row>
    <row r="99">
      <c r="A99" s="1"/>
      <c r="B99" s="1"/>
      <c r="C99" s="9">
        <v>2015.0</v>
      </c>
      <c r="D99" s="10">
        <v>2515.0</v>
      </c>
      <c r="E99" s="11">
        <v>8.0</v>
      </c>
      <c r="F99" s="12">
        <v>36.0</v>
      </c>
      <c r="G99" s="11">
        <v>19.0</v>
      </c>
      <c r="H99" s="13">
        <v>37.0</v>
      </c>
      <c r="I99" s="13">
        <v>106.0</v>
      </c>
      <c r="J99" s="13">
        <v>43.0</v>
      </c>
      <c r="K99" s="14">
        <v>21.0</v>
      </c>
      <c r="L99" s="15">
        <v>23.0</v>
      </c>
      <c r="M99" s="14">
        <v>47.0</v>
      </c>
    </row>
    <row r="100">
      <c r="A100" s="1"/>
      <c r="B100" s="1"/>
      <c r="C100" s="9">
        <v>2021.0</v>
      </c>
      <c r="D100" s="10">
        <v>3158.0</v>
      </c>
      <c r="E100" s="11">
        <v>24.0</v>
      </c>
      <c r="F100" s="12">
        <v>41.0</v>
      </c>
      <c r="G100" s="11">
        <v>18.0</v>
      </c>
      <c r="H100" s="13">
        <v>47.0</v>
      </c>
      <c r="I100" s="13">
        <v>128.0</v>
      </c>
      <c r="J100" s="13">
        <v>42.0</v>
      </c>
      <c r="K100" s="14">
        <v>23.0</v>
      </c>
      <c r="L100" s="15">
        <v>17.0</v>
      </c>
      <c r="M100" s="14">
        <v>67.0</v>
      </c>
    </row>
    <row r="101">
      <c r="A101" s="1"/>
      <c r="B101" s="1"/>
      <c r="C101" s="9">
        <v>2023.0</v>
      </c>
      <c r="D101" s="10">
        <v>1285.0</v>
      </c>
      <c r="E101" s="11">
        <v>16.0</v>
      </c>
      <c r="F101" s="12">
        <v>16.0</v>
      </c>
      <c r="G101" s="11">
        <v>6.0</v>
      </c>
      <c r="H101" s="13">
        <v>25.0</v>
      </c>
      <c r="I101" s="13">
        <v>63.0</v>
      </c>
      <c r="J101" s="13">
        <v>14.0</v>
      </c>
      <c r="K101" s="14">
        <v>17.0</v>
      </c>
      <c r="L101" s="15">
        <v>7.0</v>
      </c>
      <c r="M101" s="14">
        <v>22.0</v>
      </c>
    </row>
    <row r="102">
      <c r="A102" s="1"/>
      <c r="B102" s="1"/>
      <c r="C102" s="9">
        <v>2025.0</v>
      </c>
      <c r="D102" s="10">
        <v>1855.0</v>
      </c>
      <c r="E102" s="11">
        <v>13.0</v>
      </c>
      <c r="F102" s="12">
        <v>24.0</v>
      </c>
      <c r="G102" s="11">
        <v>14.0</v>
      </c>
      <c r="H102" s="13">
        <v>38.0</v>
      </c>
      <c r="I102" s="13">
        <v>81.0</v>
      </c>
      <c r="J102" s="13">
        <v>16.0</v>
      </c>
      <c r="K102" s="14">
        <v>13.0</v>
      </c>
      <c r="L102" s="15">
        <v>12.0</v>
      </c>
      <c r="M102" s="14">
        <v>45.0</v>
      </c>
    </row>
    <row r="103">
      <c r="A103" s="1"/>
      <c r="B103" s="1"/>
      <c r="C103" s="9">
        <v>2028.0</v>
      </c>
      <c r="D103" s="10">
        <v>2598.0</v>
      </c>
      <c r="E103" s="11">
        <v>32.0</v>
      </c>
      <c r="F103" s="12">
        <v>35.0</v>
      </c>
      <c r="G103" s="11">
        <v>22.0</v>
      </c>
      <c r="H103" s="13">
        <v>62.0</v>
      </c>
      <c r="I103" s="13">
        <v>112.0</v>
      </c>
      <c r="J103" s="13">
        <v>40.0</v>
      </c>
      <c r="K103" s="14">
        <v>15.0</v>
      </c>
      <c r="L103" s="15">
        <v>14.0</v>
      </c>
      <c r="M103" s="14">
        <v>39.0</v>
      </c>
    </row>
    <row r="104">
      <c r="A104" s="1"/>
      <c r="B104" s="1"/>
      <c r="C104" s="9">
        <v>2030.0</v>
      </c>
      <c r="D104" s="10">
        <v>1415.0</v>
      </c>
      <c r="E104" s="11">
        <v>22.0</v>
      </c>
      <c r="F104" s="12">
        <v>17.0</v>
      </c>
      <c r="G104" s="11">
        <v>12.0</v>
      </c>
      <c r="H104" s="13">
        <v>24.0</v>
      </c>
      <c r="I104" s="13">
        <v>51.0</v>
      </c>
      <c r="J104" s="13">
        <v>15.0</v>
      </c>
      <c r="K104" s="14">
        <v>11.0</v>
      </c>
      <c r="L104" s="15">
        <v>12.0</v>
      </c>
      <c r="M104" s="14">
        <v>29.0</v>
      </c>
    </row>
    <row r="105">
      <c r="A105" s="1"/>
      <c r="B105" s="1"/>
      <c r="C105" s="9">
        <v>2032.0</v>
      </c>
      <c r="D105" s="10">
        <v>1221.0</v>
      </c>
      <c r="E105" s="11">
        <v>10.0</v>
      </c>
      <c r="F105" s="12">
        <v>13.0</v>
      </c>
      <c r="G105" s="11">
        <v>9.0</v>
      </c>
      <c r="H105" s="13">
        <v>25.0</v>
      </c>
      <c r="I105" s="13">
        <v>44.0</v>
      </c>
      <c r="J105" s="13">
        <v>21.0</v>
      </c>
      <c r="K105" s="14">
        <v>6.0</v>
      </c>
      <c r="L105" s="15">
        <v>8.0</v>
      </c>
      <c r="M105" s="14">
        <v>37.0</v>
      </c>
    </row>
    <row r="106">
      <c r="A106" s="1"/>
      <c r="B106" s="1"/>
      <c r="C106" s="9">
        <v>2033.0</v>
      </c>
      <c r="D106" s="10">
        <v>2326.0</v>
      </c>
      <c r="E106" s="11">
        <v>25.0</v>
      </c>
      <c r="F106" s="12">
        <v>28.0</v>
      </c>
      <c r="G106" s="11">
        <v>30.0</v>
      </c>
      <c r="H106" s="13">
        <v>63.0</v>
      </c>
      <c r="I106" s="13">
        <v>127.0</v>
      </c>
      <c r="J106" s="13">
        <v>55.0</v>
      </c>
      <c r="K106" s="14">
        <v>22.0</v>
      </c>
      <c r="L106" s="15">
        <v>22.0</v>
      </c>
      <c r="M106" s="14">
        <v>84.0</v>
      </c>
    </row>
    <row r="107">
      <c r="A107" s="1"/>
      <c r="B107" s="1"/>
      <c r="C107" s="9">
        <v>2036.0</v>
      </c>
      <c r="D107" s="10">
        <v>2399.0</v>
      </c>
      <c r="E107" s="11">
        <v>17.0</v>
      </c>
      <c r="F107" s="12">
        <v>48.0</v>
      </c>
      <c r="G107" s="11">
        <v>19.0</v>
      </c>
      <c r="H107" s="13">
        <v>81.0</v>
      </c>
      <c r="I107" s="13">
        <v>175.0</v>
      </c>
      <c r="J107" s="13">
        <v>26.0</v>
      </c>
      <c r="K107" s="14">
        <v>27.0</v>
      </c>
      <c r="L107" s="15">
        <v>27.0</v>
      </c>
      <c r="M107" s="14">
        <v>70.0</v>
      </c>
    </row>
    <row r="108">
      <c r="A108" s="1"/>
      <c r="B108" s="1"/>
      <c r="C108" s="9">
        <v>2037.0</v>
      </c>
      <c r="D108" s="10">
        <v>3357.0</v>
      </c>
      <c r="E108" s="11">
        <v>84.0</v>
      </c>
      <c r="F108" s="12">
        <v>69.0</v>
      </c>
      <c r="G108" s="11">
        <v>68.0</v>
      </c>
      <c r="H108" s="13">
        <v>151.0</v>
      </c>
      <c r="I108" s="13">
        <v>250.0</v>
      </c>
      <c r="J108" s="13">
        <v>60.0</v>
      </c>
      <c r="K108" s="14">
        <v>48.0</v>
      </c>
      <c r="L108" s="15">
        <v>41.0</v>
      </c>
      <c r="M108" s="14">
        <v>103.0</v>
      </c>
    </row>
    <row r="109">
      <c r="A109" s="1"/>
      <c r="B109" s="1"/>
      <c r="C109" s="9">
        <v>2045.0</v>
      </c>
      <c r="D109" s="10">
        <v>454.0</v>
      </c>
      <c r="E109" s="11">
        <v>10.0</v>
      </c>
      <c r="F109" s="12">
        <v>5.0</v>
      </c>
      <c r="G109" s="11">
        <v>2.0</v>
      </c>
      <c r="H109" s="13">
        <v>18.0</v>
      </c>
      <c r="I109" s="13">
        <v>40.0</v>
      </c>
      <c r="J109" s="13">
        <v>16.0</v>
      </c>
      <c r="K109" s="14">
        <v>8.0</v>
      </c>
      <c r="L109" s="15">
        <v>0.0</v>
      </c>
      <c r="M109" s="14">
        <v>20.0</v>
      </c>
    </row>
    <row r="110">
      <c r="A110" s="1"/>
      <c r="B110" s="1"/>
      <c r="C110" s="9">
        <v>2046.0</v>
      </c>
      <c r="D110" s="10">
        <v>2696.0</v>
      </c>
      <c r="E110" s="11">
        <v>16.0</v>
      </c>
      <c r="F110" s="12">
        <v>39.0</v>
      </c>
      <c r="G110" s="11">
        <v>16.0</v>
      </c>
      <c r="H110" s="13">
        <v>59.0</v>
      </c>
      <c r="I110" s="13">
        <v>157.0</v>
      </c>
      <c r="J110" s="13">
        <v>54.0</v>
      </c>
      <c r="K110" s="14">
        <v>17.0</v>
      </c>
      <c r="L110" s="15">
        <v>17.0</v>
      </c>
      <c r="M110" s="14">
        <v>77.0</v>
      </c>
    </row>
    <row r="111">
      <c r="A111" s="1"/>
      <c r="B111" s="1"/>
      <c r="C111" s="9">
        <v>2047.0</v>
      </c>
      <c r="D111" s="10">
        <v>1060.0</v>
      </c>
      <c r="E111" s="11">
        <v>8.0</v>
      </c>
      <c r="F111" s="12">
        <v>13.0</v>
      </c>
      <c r="G111" s="11">
        <v>4.0</v>
      </c>
      <c r="H111" s="13">
        <v>15.0</v>
      </c>
      <c r="I111" s="13">
        <v>37.0</v>
      </c>
      <c r="J111" s="13">
        <v>27.0</v>
      </c>
      <c r="K111" s="14">
        <v>9.0</v>
      </c>
      <c r="L111" s="15">
        <v>14.0</v>
      </c>
      <c r="M111" s="14">
        <v>27.0</v>
      </c>
    </row>
    <row r="112">
      <c r="A112" s="1"/>
      <c r="B112" s="1"/>
      <c r="C112" s="9">
        <v>2048.0</v>
      </c>
      <c r="D112" s="10">
        <v>3013.0</v>
      </c>
      <c r="E112" s="11">
        <v>31.0</v>
      </c>
      <c r="F112" s="12">
        <v>55.0</v>
      </c>
      <c r="G112" s="11">
        <v>41.0</v>
      </c>
      <c r="H112" s="13">
        <v>103.0</v>
      </c>
      <c r="I112" s="13">
        <v>232.0</v>
      </c>
      <c r="J112" s="13">
        <v>71.0</v>
      </c>
      <c r="K112" s="14">
        <v>62.0</v>
      </c>
      <c r="L112" s="15">
        <v>36.0</v>
      </c>
      <c r="M112" s="14">
        <v>149.0</v>
      </c>
    </row>
    <row r="113">
      <c r="A113" s="1"/>
      <c r="B113" s="1"/>
      <c r="C113" s="9">
        <v>2049.0</v>
      </c>
      <c r="D113" s="10">
        <v>2043.0</v>
      </c>
      <c r="E113" s="11">
        <v>31.0</v>
      </c>
      <c r="F113" s="12">
        <v>54.0</v>
      </c>
      <c r="G113" s="11">
        <v>18.0</v>
      </c>
      <c r="H113" s="13">
        <v>84.0</v>
      </c>
      <c r="I113" s="13">
        <v>137.0</v>
      </c>
      <c r="J113" s="13">
        <v>54.0</v>
      </c>
      <c r="K113" s="14">
        <v>45.0</v>
      </c>
      <c r="L113" s="15">
        <v>17.0</v>
      </c>
      <c r="M113" s="14">
        <v>66.0</v>
      </c>
    </row>
    <row r="114">
      <c r="A114" s="1"/>
      <c r="B114" s="1"/>
      <c r="C114" s="9">
        <v>2051.0</v>
      </c>
      <c r="D114" s="10">
        <v>1490.0</v>
      </c>
      <c r="E114" s="11">
        <v>10.0</v>
      </c>
      <c r="F114" s="12">
        <v>29.0</v>
      </c>
      <c r="G114" s="11">
        <v>21.0</v>
      </c>
      <c r="H114" s="13">
        <v>58.0</v>
      </c>
      <c r="I114" s="13">
        <v>88.0</v>
      </c>
      <c r="J114" s="13">
        <v>59.0</v>
      </c>
      <c r="K114" s="14">
        <v>21.0</v>
      </c>
      <c r="L114" s="15">
        <v>24.0</v>
      </c>
      <c r="M114" s="14">
        <v>44.0</v>
      </c>
    </row>
    <row r="115">
      <c r="A115" s="1"/>
      <c r="B115" s="1"/>
      <c r="C115" s="9">
        <v>2053.0</v>
      </c>
      <c r="D115" s="10">
        <v>1123.0</v>
      </c>
      <c r="E115" s="11">
        <v>20.0</v>
      </c>
      <c r="F115" s="12">
        <v>14.0</v>
      </c>
      <c r="G115" s="11">
        <v>25.0</v>
      </c>
      <c r="H115" s="13">
        <v>52.0</v>
      </c>
      <c r="I115" s="13">
        <v>90.0</v>
      </c>
      <c r="J115" s="13">
        <v>62.0</v>
      </c>
      <c r="K115" s="14">
        <v>30.0</v>
      </c>
      <c r="L115" s="15">
        <v>41.0</v>
      </c>
      <c r="M115" s="14">
        <v>35.0</v>
      </c>
    </row>
    <row r="116">
      <c r="A116" s="1"/>
      <c r="B116" s="1"/>
      <c r="C116" s="9">
        <v>2054.0</v>
      </c>
      <c r="D116" s="10">
        <v>2040.0</v>
      </c>
      <c r="E116" s="11">
        <v>19.0</v>
      </c>
      <c r="F116" s="12">
        <v>29.0</v>
      </c>
      <c r="G116" s="11">
        <v>31.0</v>
      </c>
      <c r="H116" s="13">
        <v>50.0</v>
      </c>
      <c r="I116" s="13">
        <v>122.0</v>
      </c>
      <c r="J116" s="13">
        <v>81.0</v>
      </c>
      <c r="K116" s="14">
        <v>41.0</v>
      </c>
      <c r="L116" s="15">
        <v>38.0</v>
      </c>
      <c r="M116" s="14">
        <v>67.0</v>
      </c>
    </row>
    <row r="117">
      <c r="A117" s="1"/>
      <c r="B117" s="1"/>
      <c r="C117" s="9">
        <v>2055.0</v>
      </c>
      <c r="D117" s="10">
        <v>2873.0</v>
      </c>
      <c r="E117" s="11">
        <v>29.0</v>
      </c>
      <c r="F117" s="12">
        <v>37.0</v>
      </c>
      <c r="G117" s="11">
        <v>36.0</v>
      </c>
      <c r="H117" s="13">
        <v>123.0</v>
      </c>
      <c r="I117" s="13">
        <v>177.0</v>
      </c>
      <c r="J117" s="13">
        <v>122.0</v>
      </c>
      <c r="K117" s="14">
        <v>40.0</v>
      </c>
      <c r="L117" s="15">
        <v>54.0</v>
      </c>
      <c r="M117" s="14">
        <v>78.0</v>
      </c>
    </row>
    <row r="118">
      <c r="A118" s="1"/>
      <c r="B118" s="1"/>
      <c r="C118" s="9">
        <v>2063.0</v>
      </c>
      <c r="D118" s="10">
        <v>1006.0</v>
      </c>
      <c r="E118" s="11">
        <v>6.0</v>
      </c>
      <c r="F118" s="12">
        <v>12.0</v>
      </c>
      <c r="G118" s="11">
        <v>5.0</v>
      </c>
      <c r="H118" s="13">
        <v>13.0</v>
      </c>
      <c r="I118" s="13">
        <v>37.0</v>
      </c>
      <c r="J118" s="13">
        <v>10.0</v>
      </c>
      <c r="K118" s="14">
        <v>4.0</v>
      </c>
      <c r="L118" s="15">
        <v>4.0</v>
      </c>
      <c r="M118" s="14">
        <v>27.0</v>
      </c>
    </row>
    <row r="119">
      <c r="A119" s="1"/>
      <c r="B119" s="1"/>
      <c r="C119" s="9">
        <v>2065.0</v>
      </c>
      <c r="D119" s="10">
        <v>1596.0</v>
      </c>
      <c r="E119" s="11">
        <v>21.0</v>
      </c>
      <c r="F119" s="12">
        <v>33.0</v>
      </c>
      <c r="G119" s="11">
        <v>20.0</v>
      </c>
      <c r="H119" s="13">
        <v>79.0</v>
      </c>
      <c r="I119" s="13">
        <v>100.0</v>
      </c>
      <c r="J119" s="13">
        <v>46.0</v>
      </c>
      <c r="K119" s="14">
        <v>25.0</v>
      </c>
      <c r="L119" s="15">
        <v>18.0</v>
      </c>
      <c r="M119" s="14">
        <v>39.0</v>
      </c>
    </row>
    <row r="120">
      <c r="A120" s="1"/>
      <c r="B120" s="1"/>
      <c r="C120" s="9">
        <v>2067.0</v>
      </c>
      <c r="D120" s="10">
        <v>1563.0</v>
      </c>
      <c r="E120" s="11">
        <v>15.0</v>
      </c>
      <c r="F120" s="12">
        <v>20.0</v>
      </c>
      <c r="G120" s="11">
        <v>17.0</v>
      </c>
      <c r="H120" s="13">
        <v>51.0</v>
      </c>
      <c r="I120" s="13">
        <v>100.0</v>
      </c>
      <c r="J120" s="13">
        <v>40.0</v>
      </c>
      <c r="K120" s="14">
        <v>26.0</v>
      </c>
      <c r="L120" s="15">
        <v>20.0</v>
      </c>
      <c r="M120" s="14">
        <v>49.0</v>
      </c>
    </row>
    <row r="121">
      <c r="A121" s="1"/>
      <c r="B121" s="1"/>
      <c r="C121" s="9">
        <v>2073.0</v>
      </c>
      <c r="D121" s="10">
        <v>1952.0</v>
      </c>
      <c r="E121" s="11">
        <v>11.0</v>
      </c>
      <c r="F121" s="12">
        <v>22.0</v>
      </c>
      <c r="G121" s="11">
        <v>21.0</v>
      </c>
      <c r="H121" s="13">
        <v>59.0</v>
      </c>
      <c r="I121" s="13">
        <v>82.0</v>
      </c>
      <c r="J121" s="13">
        <v>31.0</v>
      </c>
      <c r="K121" s="14">
        <v>20.0</v>
      </c>
      <c r="L121" s="15">
        <v>19.0</v>
      </c>
      <c r="M121" s="14">
        <v>45.0</v>
      </c>
    </row>
    <row r="122">
      <c r="A122" s="1"/>
      <c r="B122" s="1"/>
      <c r="C122" s="9">
        <v>2074.0</v>
      </c>
      <c r="D122" s="10">
        <v>1756.0</v>
      </c>
      <c r="E122" s="11">
        <v>26.0</v>
      </c>
      <c r="F122" s="12">
        <v>47.0</v>
      </c>
      <c r="G122" s="11">
        <v>14.0</v>
      </c>
      <c r="H122" s="13">
        <v>69.0</v>
      </c>
      <c r="I122" s="13">
        <v>135.0</v>
      </c>
      <c r="J122" s="13">
        <v>25.0</v>
      </c>
      <c r="K122" s="14">
        <v>32.0</v>
      </c>
      <c r="L122" s="15">
        <v>20.0</v>
      </c>
      <c r="M122" s="14">
        <v>79.0</v>
      </c>
    </row>
    <row r="123">
      <c r="A123" s="1"/>
      <c r="B123" s="1"/>
      <c r="C123" s="9">
        <v>2080.0</v>
      </c>
      <c r="D123" s="10">
        <v>490.0</v>
      </c>
      <c r="E123" s="11">
        <v>8.0</v>
      </c>
      <c r="F123" s="12">
        <v>7.0</v>
      </c>
      <c r="G123" s="11">
        <v>27.0</v>
      </c>
      <c r="H123" s="13">
        <v>35.0</v>
      </c>
      <c r="I123" s="13">
        <v>32.0</v>
      </c>
      <c r="J123" s="13">
        <v>27.0</v>
      </c>
      <c r="K123" s="14">
        <v>15.0</v>
      </c>
      <c r="L123" s="15">
        <v>15.0</v>
      </c>
      <c r="M123" s="14">
        <v>5.0</v>
      </c>
    </row>
    <row r="124">
      <c r="A124" s="1"/>
      <c r="B124" s="1"/>
      <c r="C124" s="9">
        <v>2082.0</v>
      </c>
      <c r="D124" s="10">
        <v>1903.0</v>
      </c>
      <c r="E124" s="11">
        <v>35.0</v>
      </c>
      <c r="F124" s="12">
        <v>47.0</v>
      </c>
      <c r="G124" s="11">
        <v>34.0</v>
      </c>
      <c r="H124" s="13">
        <v>93.0</v>
      </c>
      <c r="I124" s="13">
        <v>108.0</v>
      </c>
      <c r="J124" s="13">
        <v>46.0</v>
      </c>
      <c r="K124" s="14">
        <v>35.0</v>
      </c>
      <c r="L124" s="15">
        <v>34.0</v>
      </c>
      <c r="M124" s="14">
        <v>87.0</v>
      </c>
    </row>
    <row r="125">
      <c r="A125" s="1"/>
      <c r="B125" s="1"/>
      <c r="C125" s="9">
        <v>2086.0</v>
      </c>
      <c r="D125" s="10">
        <v>2283.0</v>
      </c>
      <c r="E125" s="11">
        <v>15.0</v>
      </c>
      <c r="F125" s="12">
        <v>18.0</v>
      </c>
      <c r="G125" s="11">
        <v>12.0</v>
      </c>
      <c r="H125" s="13">
        <v>21.0</v>
      </c>
      <c r="I125" s="13">
        <v>72.0</v>
      </c>
      <c r="J125" s="13">
        <v>22.0</v>
      </c>
      <c r="K125" s="14">
        <v>14.0</v>
      </c>
      <c r="L125" s="15">
        <v>11.0</v>
      </c>
      <c r="M125" s="14">
        <v>40.0</v>
      </c>
    </row>
    <row r="126">
      <c r="A126" s="1"/>
      <c r="B126" s="1"/>
      <c r="C126" s="9">
        <v>2087.0</v>
      </c>
      <c r="D126" s="10">
        <v>2996.0</v>
      </c>
      <c r="E126" s="11">
        <v>28.0</v>
      </c>
      <c r="F126" s="12">
        <v>34.0</v>
      </c>
      <c r="G126" s="11">
        <v>19.0</v>
      </c>
      <c r="H126" s="13">
        <v>66.0</v>
      </c>
      <c r="I126" s="13">
        <v>102.0</v>
      </c>
      <c r="J126" s="13">
        <v>25.0</v>
      </c>
      <c r="K126" s="14">
        <v>34.0</v>
      </c>
      <c r="L126" s="15">
        <v>27.0</v>
      </c>
      <c r="M126" s="14">
        <v>72.0</v>
      </c>
    </row>
    <row r="127">
      <c r="A127" s="1"/>
      <c r="B127" s="1"/>
      <c r="C127" s="9">
        <v>2126.0</v>
      </c>
      <c r="D127" s="10">
        <v>2337.0</v>
      </c>
      <c r="E127" s="11">
        <v>19.0</v>
      </c>
      <c r="F127" s="12">
        <v>16.0</v>
      </c>
      <c r="G127" s="11">
        <v>22.0</v>
      </c>
      <c r="H127" s="13">
        <v>66.0</v>
      </c>
      <c r="I127" s="13">
        <v>114.0</v>
      </c>
      <c r="J127" s="13">
        <v>47.0</v>
      </c>
      <c r="K127" s="14">
        <v>26.0</v>
      </c>
      <c r="L127" s="15">
        <v>23.0</v>
      </c>
      <c r="M127" s="14">
        <v>56.0</v>
      </c>
    </row>
    <row r="128">
      <c r="A128" s="1"/>
      <c r="B128" s="1"/>
      <c r="C128" s="9">
        <v>2352.0</v>
      </c>
      <c r="D128" s="10">
        <v>3099.0</v>
      </c>
      <c r="E128" s="11">
        <v>50.0</v>
      </c>
      <c r="F128" s="12">
        <v>73.0</v>
      </c>
      <c r="G128" s="11">
        <v>47.0</v>
      </c>
      <c r="H128" s="13">
        <v>187.0</v>
      </c>
      <c r="I128" s="13">
        <v>385.0</v>
      </c>
      <c r="J128" s="13">
        <v>83.0</v>
      </c>
      <c r="K128" s="14">
        <v>64.0</v>
      </c>
      <c r="L128" s="15">
        <v>24.0</v>
      </c>
      <c r="M128" s="14">
        <v>131.0</v>
      </c>
    </row>
    <row r="129">
      <c r="A129" s="1"/>
      <c r="B129" s="1"/>
      <c r="C129" s="9">
        <v>2360.0</v>
      </c>
      <c r="D129" s="10">
        <v>2222.0</v>
      </c>
      <c r="E129" s="11">
        <v>20.0</v>
      </c>
      <c r="F129" s="12">
        <v>39.0</v>
      </c>
      <c r="G129" s="11">
        <v>22.0</v>
      </c>
      <c r="H129" s="13">
        <v>50.0</v>
      </c>
      <c r="I129" s="13">
        <v>145.0</v>
      </c>
      <c r="J129" s="13">
        <v>26.0</v>
      </c>
      <c r="K129" s="14">
        <v>29.0</v>
      </c>
      <c r="L129" s="15">
        <v>7.0</v>
      </c>
      <c r="M129" s="14">
        <v>49.0</v>
      </c>
    </row>
    <row r="130">
      <c r="A130" s="1"/>
      <c r="B130" s="1"/>
      <c r="C130" s="9">
        <v>2371.0</v>
      </c>
      <c r="D130" s="10">
        <v>1353.0</v>
      </c>
      <c r="E130" s="11">
        <v>24.0</v>
      </c>
      <c r="F130" s="12">
        <v>31.0</v>
      </c>
      <c r="G130" s="11">
        <v>27.0</v>
      </c>
      <c r="H130" s="13">
        <v>53.0</v>
      </c>
      <c r="I130" s="13">
        <v>72.0</v>
      </c>
      <c r="J130" s="13">
        <v>31.0</v>
      </c>
      <c r="K130" s="14">
        <v>27.0</v>
      </c>
      <c r="L130" s="15">
        <v>10.0</v>
      </c>
      <c r="M130" s="14">
        <v>35.0</v>
      </c>
    </row>
    <row r="131">
      <c r="A131" s="1"/>
      <c r="B131" s="1"/>
      <c r="C131" s="9">
        <v>2372.0</v>
      </c>
      <c r="D131" s="10">
        <v>2474.0</v>
      </c>
      <c r="E131" s="11">
        <v>32.0</v>
      </c>
      <c r="F131" s="12">
        <v>49.0</v>
      </c>
      <c r="G131" s="11">
        <v>27.0</v>
      </c>
      <c r="H131" s="13">
        <v>71.0</v>
      </c>
      <c r="I131" s="13">
        <v>134.0</v>
      </c>
      <c r="J131" s="13">
        <v>65.0</v>
      </c>
      <c r="K131" s="14">
        <v>25.0</v>
      </c>
      <c r="L131" s="15">
        <v>22.0</v>
      </c>
      <c r="M131" s="14">
        <v>66.0</v>
      </c>
    </row>
    <row r="132">
      <c r="A132" s="1"/>
      <c r="B132" s="1"/>
      <c r="C132" s="9">
        <v>2387.0</v>
      </c>
      <c r="D132" s="10">
        <v>2474.0</v>
      </c>
      <c r="E132" s="11">
        <v>20.0</v>
      </c>
      <c r="F132" s="12">
        <v>46.0</v>
      </c>
      <c r="G132" s="11">
        <v>14.0</v>
      </c>
      <c r="H132" s="13">
        <v>78.0</v>
      </c>
      <c r="I132" s="13">
        <v>121.0</v>
      </c>
      <c r="J132" s="13">
        <v>45.0</v>
      </c>
      <c r="K132" s="14">
        <v>30.0</v>
      </c>
      <c r="L132" s="15">
        <v>27.0</v>
      </c>
      <c r="M132" s="14">
        <v>62.0</v>
      </c>
    </row>
    <row r="133">
      <c r="A133" s="1"/>
      <c r="B133" s="1"/>
      <c r="C133" s="9">
        <v>2399.0</v>
      </c>
      <c r="D133" s="10">
        <v>1496.0</v>
      </c>
      <c r="E133" s="11">
        <v>5.0</v>
      </c>
      <c r="F133" s="12">
        <v>38.0</v>
      </c>
      <c r="G133" s="11">
        <v>13.0</v>
      </c>
      <c r="H133" s="13">
        <v>44.0</v>
      </c>
      <c r="I133" s="13">
        <v>110.0</v>
      </c>
      <c r="J133" s="13">
        <v>26.0</v>
      </c>
      <c r="K133" s="14">
        <v>15.0</v>
      </c>
      <c r="L133" s="15">
        <v>14.0</v>
      </c>
      <c r="M133" s="14">
        <v>57.0</v>
      </c>
    </row>
    <row r="134">
      <c r="A134" s="1"/>
      <c r="B134" s="1"/>
      <c r="C134" s="9">
        <v>2430.0</v>
      </c>
      <c r="D134" s="10">
        <v>1227.0</v>
      </c>
      <c r="E134" s="11">
        <v>8.0</v>
      </c>
      <c r="F134" s="12">
        <v>22.0</v>
      </c>
      <c r="G134" s="11">
        <v>9.0</v>
      </c>
      <c r="H134" s="13">
        <v>28.0</v>
      </c>
      <c r="I134" s="13">
        <v>50.0</v>
      </c>
      <c r="J134" s="13">
        <v>28.0</v>
      </c>
      <c r="K134" s="14">
        <v>8.0</v>
      </c>
      <c r="L134" s="15">
        <v>7.0</v>
      </c>
      <c r="M134" s="14">
        <v>19.0</v>
      </c>
    </row>
    <row r="135">
      <c r="A135" s="1"/>
      <c r="B135" s="1"/>
      <c r="C135" s="9">
        <v>2440.0</v>
      </c>
      <c r="D135" s="10">
        <v>1603.0</v>
      </c>
      <c r="E135" s="11">
        <v>60.0</v>
      </c>
      <c r="F135" s="12">
        <v>47.0</v>
      </c>
      <c r="G135" s="11">
        <v>13.0</v>
      </c>
      <c r="H135" s="13">
        <v>186.0</v>
      </c>
      <c r="I135" s="13">
        <v>286.0</v>
      </c>
      <c r="J135" s="13">
        <v>34.0</v>
      </c>
      <c r="K135" s="14">
        <v>51.0</v>
      </c>
      <c r="L135" s="15">
        <v>11.0</v>
      </c>
      <c r="M135" s="14">
        <v>107.0</v>
      </c>
    </row>
    <row r="136">
      <c r="A136" s="1"/>
      <c r="B136" s="1"/>
      <c r="C136" s="9">
        <v>2449.0</v>
      </c>
      <c r="D136" s="10">
        <v>2289.0</v>
      </c>
      <c r="E136" s="11">
        <v>53.0</v>
      </c>
      <c r="F136" s="12">
        <v>64.0</v>
      </c>
      <c r="G136" s="11">
        <v>38.0</v>
      </c>
      <c r="H136" s="13">
        <v>198.0</v>
      </c>
      <c r="I136" s="13">
        <v>320.0</v>
      </c>
      <c r="J136" s="13">
        <v>71.0</v>
      </c>
      <c r="K136" s="14">
        <v>59.0</v>
      </c>
      <c r="L136" s="15">
        <v>19.0</v>
      </c>
      <c r="M136" s="14">
        <v>133.0</v>
      </c>
    </row>
    <row r="137">
      <c r="A137" s="1"/>
      <c r="B137" s="1"/>
      <c r="C137" s="9">
        <v>2457.0</v>
      </c>
      <c r="D137" s="10">
        <v>2601.0</v>
      </c>
      <c r="E137" s="11">
        <v>28.0</v>
      </c>
      <c r="F137" s="12">
        <v>55.0</v>
      </c>
      <c r="G137" s="11">
        <v>40.0</v>
      </c>
      <c r="H137" s="13">
        <v>88.0</v>
      </c>
      <c r="I137" s="13">
        <v>167.0</v>
      </c>
      <c r="J137" s="13">
        <v>69.0</v>
      </c>
      <c r="K137" s="14">
        <v>37.0</v>
      </c>
      <c r="L137" s="15">
        <v>39.0</v>
      </c>
      <c r="M137" s="14">
        <v>85.0</v>
      </c>
    </row>
    <row r="138">
      <c r="A138" s="1"/>
      <c r="B138" s="1"/>
      <c r="C138" s="9">
        <v>2464.0</v>
      </c>
      <c r="D138" s="10">
        <v>2592.0</v>
      </c>
      <c r="E138" s="11">
        <v>47.0</v>
      </c>
      <c r="F138" s="12">
        <v>88.0</v>
      </c>
      <c r="G138" s="11">
        <v>19.0</v>
      </c>
      <c r="H138" s="13">
        <v>152.0</v>
      </c>
      <c r="I138" s="13">
        <v>355.0</v>
      </c>
      <c r="J138" s="13">
        <v>48.0</v>
      </c>
      <c r="K138" s="14">
        <v>64.0</v>
      </c>
      <c r="L138" s="15">
        <v>21.0</v>
      </c>
      <c r="M138" s="14">
        <v>158.0</v>
      </c>
    </row>
    <row r="139">
      <c r="A139" s="1"/>
      <c r="B139" s="1"/>
      <c r="C139" s="9">
        <v>2465.0</v>
      </c>
      <c r="D139" s="10">
        <v>3192.0</v>
      </c>
      <c r="E139" s="11">
        <v>17.0</v>
      </c>
      <c r="F139" s="12">
        <v>82.0</v>
      </c>
      <c r="G139" s="11">
        <v>44.0</v>
      </c>
      <c r="H139" s="13">
        <v>56.0</v>
      </c>
      <c r="I139" s="13">
        <v>336.0</v>
      </c>
      <c r="J139" s="13">
        <v>117.0</v>
      </c>
      <c r="K139" s="14">
        <v>11.0</v>
      </c>
      <c r="L139" s="15">
        <v>36.0</v>
      </c>
      <c r="M139" s="14">
        <v>129.0</v>
      </c>
    </row>
    <row r="140">
      <c r="A140" s="1"/>
      <c r="B140" s="1"/>
      <c r="C140" s="9">
        <v>2466.0</v>
      </c>
      <c r="D140" s="10">
        <v>1701.0</v>
      </c>
      <c r="E140" s="11">
        <v>19.0</v>
      </c>
      <c r="F140" s="12">
        <v>62.0</v>
      </c>
      <c r="G140" s="11">
        <v>41.0</v>
      </c>
      <c r="H140" s="13">
        <v>40.0</v>
      </c>
      <c r="I140" s="13">
        <v>279.0</v>
      </c>
      <c r="J140" s="13">
        <v>72.0</v>
      </c>
      <c r="K140" s="14">
        <v>13.0</v>
      </c>
      <c r="L140" s="15">
        <v>18.0</v>
      </c>
      <c r="M140" s="14">
        <v>90.0</v>
      </c>
    </row>
    <row r="141">
      <c r="A141" s="1"/>
      <c r="B141" s="1"/>
      <c r="C141" s="9">
        <v>2473.0</v>
      </c>
      <c r="D141" s="10">
        <v>2286.0</v>
      </c>
      <c r="E141" s="11">
        <v>30.0</v>
      </c>
      <c r="F141" s="12">
        <v>57.0</v>
      </c>
      <c r="G141" s="11">
        <v>124.0</v>
      </c>
      <c r="H141" s="13">
        <v>118.0</v>
      </c>
      <c r="I141" s="13">
        <v>163.0</v>
      </c>
      <c r="J141" s="13">
        <v>341.0</v>
      </c>
      <c r="K141" s="14">
        <v>24.0</v>
      </c>
      <c r="L141" s="15">
        <v>80.0</v>
      </c>
      <c r="M141" s="14">
        <v>42.0</v>
      </c>
    </row>
    <row r="142">
      <c r="A142" s="1"/>
      <c r="B142" s="1"/>
      <c r="C142" s="9">
        <v>2477.0</v>
      </c>
      <c r="D142" s="10">
        <v>1096.0</v>
      </c>
      <c r="E142" s="11">
        <v>22.0</v>
      </c>
      <c r="F142" s="12">
        <v>85.0</v>
      </c>
      <c r="G142" s="11">
        <v>38.0</v>
      </c>
      <c r="H142" s="13">
        <v>28.0</v>
      </c>
      <c r="I142" s="13">
        <v>227.0</v>
      </c>
      <c r="J142" s="13">
        <v>65.0</v>
      </c>
      <c r="K142" s="14">
        <v>6.0</v>
      </c>
      <c r="L142" s="15">
        <v>5.0</v>
      </c>
      <c r="M142" s="14">
        <v>68.0</v>
      </c>
    </row>
    <row r="143">
      <c r="A143" s="1"/>
      <c r="B143" s="1"/>
      <c r="C143" s="9">
        <v>2479.0</v>
      </c>
      <c r="D143" s="10">
        <v>2373.0</v>
      </c>
      <c r="E143" s="11">
        <v>23.0</v>
      </c>
      <c r="F143" s="12">
        <v>54.0</v>
      </c>
      <c r="G143" s="11">
        <v>17.0</v>
      </c>
      <c r="H143" s="13">
        <v>34.0</v>
      </c>
      <c r="I143" s="13">
        <v>116.0</v>
      </c>
      <c r="J143" s="13">
        <v>35.0</v>
      </c>
      <c r="K143" s="14">
        <v>38.0</v>
      </c>
      <c r="L143" s="15">
        <v>19.0</v>
      </c>
      <c r="M143" s="14">
        <v>59.0</v>
      </c>
    </row>
    <row r="144">
      <c r="A144" s="1"/>
      <c r="B144" s="1"/>
      <c r="C144" s="9">
        <v>2480.0</v>
      </c>
      <c r="D144" s="10">
        <v>977.0</v>
      </c>
      <c r="E144" s="11">
        <v>7.0</v>
      </c>
      <c r="F144" s="12">
        <v>18.0</v>
      </c>
      <c r="G144" s="11">
        <v>16.0</v>
      </c>
      <c r="H144" s="13">
        <v>33.0</v>
      </c>
      <c r="I144" s="13">
        <v>85.0</v>
      </c>
      <c r="J144" s="13">
        <v>23.0</v>
      </c>
      <c r="K144" s="14">
        <v>16.0</v>
      </c>
      <c r="L144" s="15">
        <v>9.0</v>
      </c>
      <c r="M144" s="14">
        <v>30.0</v>
      </c>
    </row>
    <row r="145">
      <c r="A145" s="1"/>
      <c r="B145" s="1"/>
      <c r="C145" s="9">
        <v>2600.0</v>
      </c>
      <c r="D145" s="10">
        <v>2809.0</v>
      </c>
      <c r="E145" s="11">
        <v>25.0</v>
      </c>
      <c r="F145" s="12">
        <v>39.0</v>
      </c>
      <c r="G145" s="11">
        <v>22.0</v>
      </c>
      <c r="H145" s="13">
        <v>105.0</v>
      </c>
      <c r="I145" s="13">
        <v>152.0</v>
      </c>
      <c r="J145" s="13">
        <v>77.0</v>
      </c>
      <c r="K145" s="14">
        <v>54.0</v>
      </c>
      <c r="L145" s="15">
        <v>39.0</v>
      </c>
      <c r="M145" s="14">
        <v>86.0</v>
      </c>
    </row>
    <row r="146">
      <c r="A146" s="1"/>
      <c r="B146" s="1"/>
      <c r="C146" s="9">
        <v>2605.0</v>
      </c>
      <c r="D146" s="10">
        <v>1250.0</v>
      </c>
      <c r="E146" s="11">
        <v>33.0</v>
      </c>
      <c r="F146" s="12">
        <v>19.0</v>
      </c>
      <c r="G146" s="11">
        <v>25.0</v>
      </c>
      <c r="H146" s="13">
        <v>63.0</v>
      </c>
      <c r="I146" s="13">
        <v>79.0</v>
      </c>
      <c r="J146" s="13">
        <v>40.0</v>
      </c>
      <c r="K146" s="14">
        <v>32.0</v>
      </c>
      <c r="L146" s="15">
        <v>17.0</v>
      </c>
      <c r="M146" s="14">
        <v>46.0</v>
      </c>
    </row>
    <row r="147">
      <c r="A147" s="1"/>
      <c r="B147" s="1"/>
      <c r="C147" s="9">
        <v>2606.0</v>
      </c>
      <c r="D147" s="10">
        <v>2924.0</v>
      </c>
      <c r="E147" s="11">
        <v>35.0</v>
      </c>
      <c r="F147" s="12">
        <v>66.0</v>
      </c>
      <c r="G147" s="11">
        <v>33.0</v>
      </c>
      <c r="H147" s="13">
        <v>116.0</v>
      </c>
      <c r="I147" s="13">
        <v>228.0</v>
      </c>
      <c r="J147" s="13">
        <v>59.0</v>
      </c>
      <c r="K147" s="14">
        <v>44.0</v>
      </c>
      <c r="L147" s="15">
        <v>20.0</v>
      </c>
      <c r="M147" s="14">
        <v>100.0</v>
      </c>
    </row>
    <row r="148">
      <c r="A148" s="1"/>
      <c r="B148" s="1"/>
      <c r="C148" s="9">
        <v>2611.0</v>
      </c>
      <c r="D148" s="10">
        <v>1957.0</v>
      </c>
      <c r="E148" s="11">
        <v>21.0</v>
      </c>
      <c r="F148" s="12">
        <v>29.0</v>
      </c>
      <c r="G148" s="11">
        <v>26.0</v>
      </c>
      <c r="H148" s="13">
        <v>45.0</v>
      </c>
      <c r="I148" s="13">
        <v>102.0</v>
      </c>
      <c r="J148" s="13">
        <v>37.0</v>
      </c>
      <c r="K148" s="14">
        <v>28.0</v>
      </c>
      <c r="L148" s="15">
        <v>15.0</v>
      </c>
      <c r="M148" s="14">
        <v>44.0</v>
      </c>
    </row>
    <row r="149">
      <c r="A149" s="1"/>
      <c r="B149" s="1"/>
      <c r="C149" s="9">
        <v>2614.0</v>
      </c>
      <c r="D149" s="10">
        <v>2967.0</v>
      </c>
      <c r="E149" s="11">
        <v>43.0</v>
      </c>
      <c r="F149" s="12">
        <v>36.0</v>
      </c>
      <c r="G149" s="11">
        <v>36.0</v>
      </c>
      <c r="H149" s="13">
        <v>106.0</v>
      </c>
      <c r="I149" s="13">
        <v>140.0</v>
      </c>
      <c r="J149" s="13">
        <v>88.0</v>
      </c>
      <c r="K149" s="14">
        <v>67.0</v>
      </c>
      <c r="L149" s="15">
        <v>52.0</v>
      </c>
      <c r="M149" s="14">
        <v>80.0</v>
      </c>
    </row>
    <row r="150">
      <c r="A150" s="1"/>
      <c r="B150" s="1"/>
      <c r="C150" s="9">
        <v>2622.0</v>
      </c>
      <c r="D150" s="10">
        <v>1666.0</v>
      </c>
      <c r="E150" s="11">
        <v>24.0</v>
      </c>
      <c r="F150" s="12">
        <v>24.0</v>
      </c>
      <c r="G150" s="11">
        <v>37.0</v>
      </c>
      <c r="H150" s="13">
        <v>119.0</v>
      </c>
      <c r="I150" s="13">
        <v>125.0</v>
      </c>
      <c r="J150" s="13">
        <v>59.0</v>
      </c>
      <c r="K150" s="14">
        <v>43.0</v>
      </c>
      <c r="L150" s="15">
        <v>37.0</v>
      </c>
      <c r="M150" s="14">
        <v>76.0</v>
      </c>
    </row>
    <row r="151">
      <c r="A151" s="1"/>
      <c r="B151" s="1"/>
      <c r="C151" s="9">
        <v>2633.0</v>
      </c>
      <c r="D151" s="10">
        <v>2528.0</v>
      </c>
      <c r="E151" s="11">
        <v>36.0</v>
      </c>
      <c r="F151" s="12">
        <v>65.0</v>
      </c>
      <c r="G151" s="11">
        <v>26.0</v>
      </c>
      <c r="H151" s="13">
        <v>120.0</v>
      </c>
      <c r="I151" s="13">
        <v>263.0</v>
      </c>
      <c r="J151" s="13">
        <v>74.0</v>
      </c>
      <c r="K151" s="14">
        <v>66.0</v>
      </c>
      <c r="L151" s="15">
        <v>21.0</v>
      </c>
      <c r="M151" s="14">
        <v>151.0</v>
      </c>
    </row>
    <row r="152">
      <c r="A152" s="1"/>
      <c r="B152" s="1"/>
      <c r="C152" s="9">
        <v>2643.0</v>
      </c>
      <c r="D152" s="10">
        <v>1922.0</v>
      </c>
      <c r="E152" s="11">
        <v>38.0</v>
      </c>
      <c r="F152" s="12">
        <v>44.0</v>
      </c>
      <c r="G152" s="11">
        <v>28.0</v>
      </c>
      <c r="H152" s="13">
        <v>161.0</v>
      </c>
      <c r="I152" s="13">
        <v>178.0</v>
      </c>
      <c r="J152" s="13">
        <v>78.0</v>
      </c>
      <c r="K152" s="14">
        <v>51.0</v>
      </c>
      <c r="L152" s="15">
        <v>34.0</v>
      </c>
      <c r="M152" s="14">
        <v>120.0</v>
      </c>
    </row>
    <row r="153">
      <c r="A153" s="1"/>
      <c r="B153" s="1"/>
      <c r="C153" s="9">
        <v>2644.0</v>
      </c>
      <c r="D153" s="10">
        <v>2616.0</v>
      </c>
      <c r="E153" s="11">
        <v>78.0</v>
      </c>
      <c r="F153" s="12">
        <v>40.0</v>
      </c>
      <c r="G153" s="11">
        <v>60.0</v>
      </c>
      <c r="H153" s="13">
        <v>200.0</v>
      </c>
      <c r="I153" s="13">
        <v>224.0</v>
      </c>
      <c r="J153" s="13">
        <v>96.0</v>
      </c>
      <c r="K153" s="14">
        <v>82.0</v>
      </c>
      <c r="L153" s="15">
        <v>51.0</v>
      </c>
      <c r="M153" s="14">
        <v>99.0</v>
      </c>
    </row>
    <row r="154">
      <c r="A154" s="1"/>
      <c r="B154" s="1"/>
      <c r="C154" s="9">
        <v>2651.0</v>
      </c>
      <c r="D154" s="10">
        <v>2828.0</v>
      </c>
      <c r="E154" s="11">
        <v>39.0</v>
      </c>
      <c r="F154" s="12">
        <v>71.0</v>
      </c>
      <c r="G154" s="11">
        <v>34.0</v>
      </c>
      <c r="H154" s="13">
        <v>117.0</v>
      </c>
      <c r="I154" s="13">
        <v>224.0</v>
      </c>
      <c r="J154" s="13">
        <v>70.0</v>
      </c>
      <c r="K154" s="14">
        <v>52.0</v>
      </c>
      <c r="L154" s="15">
        <v>38.0</v>
      </c>
      <c r="M154" s="14">
        <v>72.0</v>
      </c>
    </row>
    <row r="155">
      <c r="A155" s="1"/>
      <c r="B155" s="1"/>
      <c r="C155" s="9">
        <v>2654.0</v>
      </c>
      <c r="D155" s="10">
        <v>2303.0</v>
      </c>
      <c r="E155" s="11">
        <v>41.0</v>
      </c>
      <c r="F155" s="12">
        <v>60.0</v>
      </c>
      <c r="G155" s="11">
        <v>27.0</v>
      </c>
      <c r="H155" s="13">
        <v>168.0</v>
      </c>
      <c r="I155" s="13">
        <v>223.0</v>
      </c>
      <c r="J155" s="13">
        <v>95.0</v>
      </c>
      <c r="K155" s="14">
        <v>70.0</v>
      </c>
      <c r="L155" s="15">
        <v>24.0</v>
      </c>
      <c r="M155" s="14">
        <v>103.0</v>
      </c>
    </row>
    <row r="156">
      <c r="A156" s="1"/>
      <c r="B156" s="1"/>
      <c r="C156" s="9">
        <v>2662.0</v>
      </c>
      <c r="D156" s="10">
        <v>2347.0</v>
      </c>
      <c r="E156" s="11">
        <v>26.0</v>
      </c>
      <c r="F156" s="12">
        <v>39.0</v>
      </c>
      <c r="G156" s="11">
        <v>32.0</v>
      </c>
      <c r="H156" s="13">
        <v>83.0</v>
      </c>
      <c r="I156" s="13">
        <v>157.0</v>
      </c>
      <c r="J156" s="13">
        <v>72.0</v>
      </c>
      <c r="K156" s="14">
        <v>33.0</v>
      </c>
      <c r="L156" s="15">
        <v>18.0</v>
      </c>
      <c r="M156" s="14">
        <v>56.0</v>
      </c>
    </row>
    <row r="157">
      <c r="A157" s="1"/>
      <c r="B157" s="1"/>
      <c r="C157" s="9">
        <v>2663.0</v>
      </c>
      <c r="D157" s="10">
        <v>2253.0</v>
      </c>
      <c r="E157" s="11">
        <v>36.0</v>
      </c>
      <c r="F157" s="12">
        <v>44.0</v>
      </c>
      <c r="G157" s="11">
        <v>43.0</v>
      </c>
      <c r="H157" s="13">
        <v>150.0</v>
      </c>
      <c r="I157" s="13">
        <v>169.0</v>
      </c>
      <c r="J157" s="13">
        <v>105.0</v>
      </c>
      <c r="K157" s="14">
        <v>80.0</v>
      </c>
      <c r="L157" s="15">
        <v>41.0</v>
      </c>
      <c r="M157" s="14">
        <v>107.0</v>
      </c>
    </row>
    <row r="158">
      <c r="A158" s="1"/>
      <c r="B158" s="1"/>
      <c r="C158" s="9">
        <v>2666.0</v>
      </c>
      <c r="D158" s="10">
        <v>2169.0</v>
      </c>
      <c r="E158" s="11">
        <v>22.0</v>
      </c>
      <c r="F158" s="12">
        <v>47.0</v>
      </c>
      <c r="G158" s="11">
        <v>30.0</v>
      </c>
      <c r="H158" s="13">
        <v>64.0</v>
      </c>
      <c r="I158" s="13">
        <v>116.0</v>
      </c>
      <c r="J158" s="13">
        <v>47.0</v>
      </c>
      <c r="K158" s="14">
        <v>20.0</v>
      </c>
      <c r="L158" s="15">
        <v>24.0</v>
      </c>
      <c r="M158" s="14">
        <v>74.0</v>
      </c>
    </row>
    <row r="159">
      <c r="A159" s="1"/>
      <c r="B159" s="1"/>
      <c r="C159" s="9">
        <v>2682.0</v>
      </c>
      <c r="D159" s="10">
        <v>2336.0</v>
      </c>
      <c r="E159" s="11">
        <v>42.0</v>
      </c>
      <c r="F159" s="12">
        <v>43.0</v>
      </c>
      <c r="G159" s="11">
        <v>27.0</v>
      </c>
      <c r="H159" s="13">
        <v>142.0</v>
      </c>
      <c r="I159" s="13">
        <v>135.0</v>
      </c>
      <c r="J159" s="13">
        <v>67.0</v>
      </c>
      <c r="K159" s="14">
        <v>94.0</v>
      </c>
      <c r="L159" s="15">
        <v>26.0</v>
      </c>
      <c r="M159" s="14">
        <v>68.0</v>
      </c>
    </row>
    <row r="160">
      <c r="A160" s="1"/>
      <c r="B160" s="1"/>
      <c r="C160" s="9">
        <v>2695.0</v>
      </c>
      <c r="D160" s="10">
        <v>2438.0</v>
      </c>
      <c r="E160" s="11">
        <v>44.0</v>
      </c>
      <c r="F160" s="12">
        <v>46.0</v>
      </c>
      <c r="G160" s="11">
        <v>41.0</v>
      </c>
      <c r="H160" s="13">
        <v>108.0</v>
      </c>
      <c r="I160" s="13">
        <v>171.0</v>
      </c>
      <c r="J160" s="13">
        <v>79.0</v>
      </c>
      <c r="K160" s="14">
        <v>47.0</v>
      </c>
      <c r="L160" s="15">
        <v>19.0</v>
      </c>
      <c r="M160" s="14">
        <v>87.0</v>
      </c>
    </row>
    <row r="161">
      <c r="A161" s="1"/>
      <c r="B161" s="1"/>
      <c r="C161" s="9">
        <v>2700.0</v>
      </c>
      <c r="D161" s="10">
        <v>2023.0</v>
      </c>
      <c r="E161" s="11">
        <v>36.0</v>
      </c>
      <c r="F161" s="12">
        <v>38.0</v>
      </c>
      <c r="G161" s="11">
        <v>22.0</v>
      </c>
      <c r="H161" s="13">
        <v>80.0</v>
      </c>
      <c r="I161" s="13">
        <v>178.0</v>
      </c>
      <c r="J161" s="13">
        <v>62.0</v>
      </c>
      <c r="K161" s="14">
        <v>37.0</v>
      </c>
      <c r="L161" s="15">
        <v>21.0</v>
      </c>
      <c r="M161" s="14">
        <v>55.0</v>
      </c>
    </row>
    <row r="162">
      <c r="A162" s="1"/>
      <c r="B162" s="1"/>
      <c r="C162" s="9">
        <v>2709.0</v>
      </c>
      <c r="D162" s="10">
        <v>848.0</v>
      </c>
      <c r="E162" s="11">
        <v>10.0</v>
      </c>
      <c r="F162" s="12">
        <v>13.0</v>
      </c>
      <c r="G162" s="11">
        <v>13.0</v>
      </c>
      <c r="H162" s="13">
        <v>41.0</v>
      </c>
      <c r="I162" s="13">
        <v>69.0</v>
      </c>
      <c r="J162" s="13">
        <v>23.0</v>
      </c>
      <c r="K162" s="14">
        <v>9.0</v>
      </c>
      <c r="L162" s="15">
        <v>12.0</v>
      </c>
      <c r="M162" s="14">
        <v>39.0</v>
      </c>
    </row>
    <row r="163">
      <c r="A163" s="1"/>
      <c r="B163" s="1"/>
      <c r="C163" s="9">
        <v>2710.0</v>
      </c>
      <c r="D163" s="10">
        <v>3071.0</v>
      </c>
      <c r="E163" s="11">
        <v>37.0</v>
      </c>
      <c r="F163" s="12">
        <v>74.0</v>
      </c>
      <c r="G163" s="11">
        <v>21.0</v>
      </c>
      <c r="H163" s="13">
        <v>97.0</v>
      </c>
      <c r="I163" s="13">
        <v>231.0</v>
      </c>
      <c r="J163" s="13">
        <v>72.0</v>
      </c>
      <c r="K163" s="14">
        <v>36.0</v>
      </c>
      <c r="L163" s="15">
        <v>26.0</v>
      </c>
      <c r="M163" s="14">
        <v>90.0</v>
      </c>
    </row>
    <row r="164">
      <c r="A164" s="1"/>
      <c r="B164" s="1"/>
      <c r="C164" s="9">
        <v>2711.0</v>
      </c>
      <c r="D164" s="10">
        <v>1531.0</v>
      </c>
      <c r="E164" s="11">
        <v>24.0</v>
      </c>
      <c r="F164" s="12">
        <v>34.0</v>
      </c>
      <c r="G164" s="11">
        <v>18.0</v>
      </c>
      <c r="H164" s="13">
        <v>80.0</v>
      </c>
      <c r="I164" s="13">
        <v>143.0</v>
      </c>
      <c r="J164" s="13">
        <v>53.0</v>
      </c>
      <c r="K164" s="14">
        <v>27.0</v>
      </c>
      <c r="L164" s="15">
        <v>19.0</v>
      </c>
      <c r="M164" s="14">
        <v>53.0</v>
      </c>
    </row>
    <row r="165">
      <c r="A165" s="1"/>
      <c r="B165" s="1"/>
      <c r="C165" s="9">
        <v>2715.0</v>
      </c>
      <c r="D165" s="10">
        <v>2341.0</v>
      </c>
      <c r="E165" s="11">
        <v>28.0</v>
      </c>
      <c r="F165" s="12">
        <v>28.0</v>
      </c>
      <c r="G165" s="11">
        <v>27.0</v>
      </c>
      <c r="H165" s="13">
        <v>62.0</v>
      </c>
      <c r="I165" s="13">
        <v>96.0</v>
      </c>
      <c r="J165" s="13">
        <v>59.0</v>
      </c>
      <c r="K165" s="14">
        <v>28.0</v>
      </c>
      <c r="L165" s="15">
        <v>21.0</v>
      </c>
      <c r="M165" s="14">
        <v>53.0</v>
      </c>
    </row>
    <row r="166">
      <c r="A166" s="1"/>
      <c r="B166" s="1"/>
      <c r="C166" s="9">
        <v>2717.0</v>
      </c>
      <c r="D166" s="10">
        <v>1524.0</v>
      </c>
      <c r="E166" s="11">
        <v>16.0</v>
      </c>
      <c r="F166" s="12">
        <v>19.0</v>
      </c>
      <c r="G166" s="11">
        <v>5.0</v>
      </c>
      <c r="H166" s="13">
        <v>25.0</v>
      </c>
      <c r="I166" s="13">
        <v>46.0</v>
      </c>
      <c r="J166" s="13">
        <v>16.0</v>
      </c>
      <c r="K166" s="14">
        <v>11.0</v>
      </c>
      <c r="L166" s="15">
        <v>8.0</v>
      </c>
      <c r="M166" s="14">
        <v>35.0</v>
      </c>
    </row>
    <row r="167">
      <c r="A167" s="1"/>
      <c r="B167" s="1"/>
      <c r="C167" s="9">
        <v>2726.0</v>
      </c>
      <c r="D167" s="10">
        <v>2106.0</v>
      </c>
      <c r="E167" s="11">
        <v>30.0</v>
      </c>
      <c r="F167" s="12">
        <v>45.0</v>
      </c>
      <c r="G167" s="11">
        <v>72.0</v>
      </c>
      <c r="H167" s="13">
        <v>112.0</v>
      </c>
      <c r="I167" s="13">
        <v>143.0</v>
      </c>
      <c r="J167" s="13">
        <v>223.0</v>
      </c>
      <c r="K167" s="14">
        <v>33.0</v>
      </c>
      <c r="L167" s="15">
        <v>60.0</v>
      </c>
      <c r="M167" s="14">
        <v>57.0</v>
      </c>
    </row>
    <row r="168">
      <c r="A168" s="1"/>
      <c r="B168" s="1"/>
      <c r="C168" s="9">
        <v>2730.0</v>
      </c>
      <c r="D168" s="10">
        <v>2458.0</v>
      </c>
      <c r="E168" s="11">
        <v>19.0</v>
      </c>
      <c r="F168" s="12">
        <v>39.0</v>
      </c>
      <c r="G168" s="11">
        <v>26.0</v>
      </c>
      <c r="H168" s="13">
        <v>40.0</v>
      </c>
      <c r="I168" s="13">
        <v>103.0</v>
      </c>
      <c r="J168" s="13">
        <v>34.0</v>
      </c>
      <c r="K168" s="14">
        <v>27.0</v>
      </c>
      <c r="L168" s="15">
        <v>12.0</v>
      </c>
      <c r="M168" s="14">
        <v>54.0</v>
      </c>
    </row>
    <row r="169">
      <c r="A169" s="1"/>
      <c r="B169" s="1"/>
      <c r="C169" s="9">
        <v>2731.0</v>
      </c>
      <c r="D169" s="10">
        <v>2336.0</v>
      </c>
      <c r="E169" s="11">
        <v>16.0</v>
      </c>
      <c r="F169" s="12">
        <v>94.0</v>
      </c>
      <c r="G169" s="11">
        <v>46.0</v>
      </c>
      <c r="H169" s="13">
        <v>39.0</v>
      </c>
      <c r="I169" s="13">
        <v>330.0</v>
      </c>
      <c r="J169" s="13">
        <v>84.0</v>
      </c>
      <c r="K169" s="14">
        <v>18.0</v>
      </c>
      <c r="L169" s="15">
        <v>27.0</v>
      </c>
      <c r="M169" s="14">
        <v>103.0</v>
      </c>
    </row>
    <row r="170">
      <c r="A170" s="1"/>
      <c r="B170" s="1"/>
      <c r="C170" s="9">
        <v>2733.0</v>
      </c>
      <c r="D170" s="10">
        <v>2756.0</v>
      </c>
      <c r="E170" s="11">
        <v>20.0</v>
      </c>
      <c r="F170" s="12">
        <v>25.0</v>
      </c>
      <c r="G170" s="11">
        <v>19.0</v>
      </c>
      <c r="H170" s="13">
        <v>54.0</v>
      </c>
      <c r="I170" s="13">
        <v>101.0</v>
      </c>
      <c r="J170" s="13">
        <v>49.0</v>
      </c>
      <c r="K170" s="14">
        <v>20.0</v>
      </c>
      <c r="L170" s="15">
        <v>22.0</v>
      </c>
      <c r="M170" s="14">
        <v>39.0</v>
      </c>
    </row>
    <row r="171">
      <c r="A171" s="1"/>
      <c r="B171" s="1"/>
      <c r="C171" s="9">
        <v>2737.0</v>
      </c>
      <c r="D171" s="10">
        <v>1198.0</v>
      </c>
      <c r="E171" s="11">
        <v>5.0</v>
      </c>
      <c r="F171" s="12">
        <v>7.0</v>
      </c>
      <c r="G171" s="11">
        <v>6.0</v>
      </c>
      <c r="H171" s="13">
        <v>19.0</v>
      </c>
      <c r="I171" s="13">
        <v>49.0</v>
      </c>
      <c r="J171" s="13">
        <v>13.0</v>
      </c>
      <c r="K171" s="14">
        <v>22.0</v>
      </c>
      <c r="L171" s="15">
        <v>5.0</v>
      </c>
      <c r="M171" s="14">
        <v>15.0</v>
      </c>
    </row>
    <row r="172">
      <c r="A172" s="1"/>
      <c r="B172" s="1"/>
      <c r="C172" s="9">
        <v>2740.0</v>
      </c>
      <c r="D172" s="10">
        <v>2389.0</v>
      </c>
      <c r="E172" s="11">
        <v>5.0</v>
      </c>
      <c r="F172" s="12">
        <v>19.0</v>
      </c>
      <c r="G172" s="11">
        <v>4.0</v>
      </c>
      <c r="H172" s="13">
        <v>17.0</v>
      </c>
      <c r="I172" s="13">
        <v>48.0</v>
      </c>
      <c r="J172" s="13">
        <v>16.0</v>
      </c>
      <c r="K172" s="14">
        <v>10.0</v>
      </c>
      <c r="L172" s="15">
        <v>7.0</v>
      </c>
      <c r="M172" s="14">
        <v>29.0</v>
      </c>
    </row>
    <row r="173">
      <c r="A173" s="1"/>
      <c r="B173" s="1"/>
      <c r="C173" s="9">
        <v>2743.0</v>
      </c>
      <c r="D173" s="10">
        <v>3042.0</v>
      </c>
      <c r="E173" s="11">
        <v>20.0</v>
      </c>
      <c r="F173" s="12">
        <v>30.0</v>
      </c>
      <c r="G173" s="11">
        <v>29.0</v>
      </c>
      <c r="H173" s="13">
        <v>89.0</v>
      </c>
      <c r="I173" s="13">
        <v>134.0</v>
      </c>
      <c r="J173" s="13">
        <v>73.0</v>
      </c>
      <c r="K173" s="14">
        <v>35.0</v>
      </c>
      <c r="L173" s="15">
        <v>24.0</v>
      </c>
      <c r="M173" s="14">
        <v>60.0</v>
      </c>
    </row>
    <row r="174">
      <c r="A174" s="1"/>
      <c r="B174" s="1"/>
      <c r="C174" s="9">
        <v>2746.0</v>
      </c>
      <c r="D174" s="10">
        <v>1220.0</v>
      </c>
      <c r="E174" s="11">
        <v>10.0</v>
      </c>
      <c r="F174" s="12">
        <v>11.0</v>
      </c>
      <c r="G174" s="11">
        <v>10.0</v>
      </c>
      <c r="H174" s="13">
        <v>23.0</v>
      </c>
      <c r="I174" s="13">
        <v>44.0</v>
      </c>
      <c r="J174" s="13">
        <v>16.0</v>
      </c>
      <c r="K174" s="14">
        <v>11.0</v>
      </c>
      <c r="L174" s="15">
        <v>8.0</v>
      </c>
      <c r="M174" s="14">
        <v>17.0</v>
      </c>
    </row>
    <row r="175">
      <c r="A175" s="1"/>
      <c r="B175" s="1"/>
      <c r="C175" s="9">
        <v>2752.0</v>
      </c>
      <c r="D175" s="10">
        <v>2509.0</v>
      </c>
      <c r="E175" s="11">
        <v>8.0</v>
      </c>
      <c r="F175" s="12">
        <v>15.0</v>
      </c>
      <c r="G175" s="11">
        <v>9.0</v>
      </c>
      <c r="H175" s="13">
        <v>29.0</v>
      </c>
      <c r="I175" s="13">
        <v>66.0</v>
      </c>
      <c r="J175" s="13">
        <v>22.0</v>
      </c>
      <c r="K175" s="14">
        <v>6.0</v>
      </c>
      <c r="L175" s="15">
        <v>10.0</v>
      </c>
      <c r="M175" s="14">
        <v>34.0</v>
      </c>
    </row>
    <row r="176">
      <c r="A176" s="1"/>
      <c r="B176" s="1"/>
      <c r="C176" s="9">
        <v>2775.0</v>
      </c>
      <c r="D176" s="10">
        <v>3006.0</v>
      </c>
      <c r="E176" s="11">
        <v>88.0</v>
      </c>
      <c r="F176" s="12">
        <v>210.0</v>
      </c>
      <c r="G176" s="11">
        <v>125.0</v>
      </c>
      <c r="H176" s="13">
        <v>122.0</v>
      </c>
      <c r="I176" s="13">
        <v>666.0</v>
      </c>
      <c r="J176" s="13">
        <v>145.0</v>
      </c>
      <c r="K176" s="14">
        <v>37.0</v>
      </c>
      <c r="L176" s="15">
        <v>23.0</v>
      </c>
      <c r="M176" s="14">
        <v>169.0</v>
      </c>
    </row>
    <row r="177">
      <c r="A177" s="1"/>
      <c r="B177" s="1"/>
      <c r="C177" s="9">
        <v>2776.0</v>
      </c>
      <c r="D177" s="10">
        <v>2761.0</v>
      </c>
      <c r="E177" s="11">
        <v>12.0</v>
      </c>
      <c r="F177" s="12">
        <v>179.0</v>
      </c>
      <c r="G177" s="11">
        <v>101.0</v>
      </c>
      <c r="H177" s="13">
        <v>72.0</v>
      </c>
      <c r="I177" s="13">
        <v>477.0</v>
      </c>
      <c r="J177" s="13">
        <v>109.0</v>
      </c>
      <c r="K177" s="14">
        <v>16.0</v>
      </c>
      <c r="L177" s="15">
        <v>31.0</v>
      </c>
      <c r="M177" s="14">
        <v>174.0</v>
      </c>
    </row>
    <row r="178">
      <c r="A178" s="1"/>
      <c r="B178" s="1"/>
      <c r="C178" s="9">
        <v>3000.0</v>
      </c>
      <c r="D178" s="10">
        <v>2043.0</v>
      </c>
      <c r="E178" s="11">
        <v>11.0</v>
      </c>
      <c r="F178" s="12">
        <v>24.0</v>
      </c>
      <c r="G178" s="11">
        <v>18.0</v>
      </c>
      <c r="H178" s="13">
        <v>34.0</v>
      </c>
      <c r="I178" s="13">
        <v>85.0</v>
      </c>
      <c r="J178" s="13">
        <v>36.0</v>
      </c>
      <c r="K178" s="14">
        <v>22.0</v>
      </c>
      <c r="L178" s="15">
        <v>18.0</v>
      </c>
      <c r="M178" s="14">
        <v>45.0</v>
      </c>
    </row>
    <row r="179">
      <c r="A179" s="1"/>
      <c r="B179" s="1"/>
      <c r="C179" s="9">
        <v>3003.0</v>
      </c>
      <c r="D179" s="10">
        <v>1572.0</v>
      </c>
      <c r="E179" s="11">
        <v>6.0</v>
      </c>
      <c r="F179" s="12">
        <v>19.0</v>
      </c>
      <c r="G179" s="11">
        <v>15.0</v>
      </c>
      <c r="H179" s="13">
        <v>24.0</v>
      </c>
      <c r="I179" s="13">
        <v>77.0</v>
      </c>
      <c r="J179" s="13">
        <v>29.0</v>
      </c>
      <c r="K179" s="14">
        <v>13.0</v>
      </c>
      <c r="L179" s="15">
        <v>11.0</v>
      </c>
      <c r="M179" s="14">
        <v>48.0</v>
      </c>
    </row>
    <row r="180">
      <c r="A180" s="1"/>
      <c r="B180" s="1"/>
      <c r="C180" s="9">
        <v>3006.0</v>
      </c>
      <c r="D180" s="10">
        <v>505.0</v>
      </c>
      <c r="E180" s="11">
        <v>6.0</v>
      </c>
      <c r="F180" s="12">
        <v>2.0</v>
      </c>
      <c r="G180" s="11">
        <v>12.0</v>
      </c>
      <c r="H180" s="13">
        <v>23.0</v>
      </c>
      <c r="I180" s="13">
        <v>41.0</v>
      </c>
      <c r="J180" s="13">
        <v>21.0</v>
      </c>
      <c r="K180" s="14">
        <v>14.0</v>
      </c>
      <c r="L180" s="15">
        <v>3.0</v>
      </c>
      <c r="M180" s="14">
        <v>14.0</v>
      </c>
    </row>
    <row r="181">
      <c r="A181" s="1"/>
      <c r="B181" s="1"/>
      <c r="C181" s="9">
        <v>3007.0</v>
      </c>
      <c r="D181" s="10">
        <v>2877.0</v>
      </c>
      <c r="E181" s="11">
        <v>16.0</v>
      </c>
      <c r="F181" s="12">
        <v>30.0</v>
      </c>
      <c r="G181" s="11">
        <v>22.0</v>
      </c>
      <c r="H181" s="13">
        <v>47.0</v>
      </c>
      <c r="I181" s="13">
        <v>108.0</v>
      </c>
      <c r="J181" s="13">
        <v>32.0</v>
      </c>
      <c r="K181" s="14">
        <v>18.0</v>
      </c>
      <c r="L181" s="15">
        <v>21.0</v>
      </c>
      <c r="M181" s="14">
        <v>45.0</v>
      </c>
    </row>
    <row r="182">
      <c r="A182" s="1"/>
      <c r="B182" s="1"/>
      <c r="C182" s="9">
        <v>3009.0</v>
      </c>
      <c r="D182" s="10">
        <v>2664.0</v>
      </c>
      <c r="E182" s="11">
        <v>27.0</v>
      </c>
      <c r="F182" s="12">
        <v>52.0</v>
      </c>
      <c r="G182" s="11">
        <v>30.0</v>
      </c>
      <c r="H182" s="13">
        <v>65.0</v>
      </c>
      <c r="I182" s="13">
        <v>131.0</v>
      </c>
      <c r="J182" s="13">
        <v>38.0</v>
      </c>
      <c r="K182" s="14">
        <v>22.0</v>
      </c>
      <c r="L182" s="15">
        <v>19.0</v>
      </c>
      <c r="M182" s="14">
        <v>71.0</v>
      </c>
    </row>
    <row r="183">
      <c r="A183" s="1"/>
      <c r="B183" s="1"/>
      <c r="C183" s="9">
        <v>3011.0</v>
      </c>
      <c r="D183" s="10">
        <v>2469.0</v>
      </c>
      <c r="E183" s="11">
        <v>25.0</v>
      </c>
      <c r="F183" s="12">
        <v>31.0</v>
      </c>
      <c r="G183" s="11">
        <v>33.0</v>
      </c>
      <c r="H183" s="13">
        <v>49.0</v>
      </c>
      <c r="I183" s="13">
        <v>130.0</v>
      </c>
      <c r="J183" s="13">
        <v>48.0</v>
      </c>
      <c r="K183" s="14">
        <v>9.0</v>
      </c>
      <c r="L183" s="15">
        <v>16.0</v>
      </c>
      <c r="M183" s="14">
        <v>58.0</v>
      </c>
    </row>
    <row r="184">
      <c r="A184" s="1"/>
      <c r="B184" s="1"/>
      <c r="C184" s="9">
        <v>3013.0</v>
      </c>
      <c r="D184" s="10">
        <v>1624.0</v>
      </c>
      <c r="E184" s="11">
        <v>14.0</v>
      </c>
      <c r="F184" s="12">
        <v>21.0</v>
      </c>
      <c r="G184" s="11">
        <v>17.0</v>
      </c>
      <c r="H184" s="13">
        <v>28.0</v>
      </c>
      <c r="I184" s="13">
        <v>76.0</v>
      </c>
      <c r="J184" s="13">
        <v>33.0</v>
      </c>
      <c r="K184" s="14">
        <v>13.0</v>
      </c>
      <c r="L184" s="15">
        <v>13.0</v>
      </c>
      <c r="M184" s="14">
        <v>46.0</v>
      </c>
    </row>
    <row r="185">
      <c r="A185" s="1"/>
      <c r="B185" s="1"/>
      <c r="C185" s="9">
        <v>3014.0</v>
      </c>
      <c r="D185" s="10">
        <v>2048.0</v>
      </c>
      <c r="E185" s="11">
        <v>34.0</v>
      </c>
      <c r="F185" s="12">
        <v>33.0</v>
      </c>
      <c r="G185" s="11">
        <v>26.0</v>
      </c>
      <c r="H185" s="13">
        <v>90.0</v>
      </c>
      <c r="I185" s="13">
        <v>166.0</v>
      </c>
      <c r="J185" s="13">
        <v>55.0</v>
      </c>
      <c r="K185" s="14">
        <v>30.0</v>
      </c>
      <c r="L185" s="15">
        <v>27.0</v>
      </c>
      <c r="M185" s="14">
        <v>93.0</v>
      </c>
    </row>
    <row r="186">
      <c r="A186" s="1"/>
      <c r="B186" s="1"/>
      <c r="C186" s="9">
        <v>3016.0</v>
      </c>
      <c r="D186" s="10">
        <v>2176.0</v>
      </c>
      <c r="E186" s="11">
        <v>32.0</v>
      </c>
      <c r="F186" s="12">
        <v>50.0</v>
      </c>
      <c r="G186" s="11">
        <v>17.0</v>
      </c>
      <c r="H186" s="13">
        <v>67.0</v>
      </c>
      <c r="I186" s="13">
        <v>162.0</v>
      </c>
      <c r="J186" s="13">
        <v>51.0</v>
      </c>
      <c r="K186" s="14">
        <v>20.0</v>
      </c>
      <c r="L186" s="15">
        <v>23.0</v>
      </c>
      <c r="M186" s="14">
        <v>54.0</v>
      </c>
    </row>
    <row r="187">
      <c r="A187" s="1"/>
      <c r="B187" s="1"/>
      <c r="C187" s="9">
        <v>3017.0</v>
      </c>
      <c r="D187" s="10">
        <v>2681.0</v>
      </c>
      <c r="E187" s="11">
        <v>31.0</v>
      </c>
      <c r="F187" s="12">
        <v>49.0</v>
      </c>
      <c r="G187" s="11">
        <v>30.0</v>
      </c>
      <c r="H187" s="13">
        <v>85.0</v>
      </c>
      <c r="I187" s="13">
        <v>185.0</v>
      </c>
      <c r="J187" s="13">
        <v>82.0</v>
      </c>
      <c r="K187" s="14">
        <v>34.0</v>
      </c>
      <c r="L187" s="15">
        <v>19.0</v>
      </c>
      <c r="M187" s="14">
        <v>87.0</v>
      </c>
    </row>
    <row r="188">
      <c r="A188" s="1"/>
      <c r="B188" s="1"/>
      <c r="C188" s="9">
        <v>3018.0</v>
      </c>
      <c r="D188" s="10">
        <v>2862.0</v>
      </c>
      <c r="E188" s="11">
        <v>37.0</v>
      </c>
      <c r="F188" s="12">
        <v>52.0</v>
      </c>
      <c r="G188" s="11">
        <v>33.0</v>
      </c>
      <c r="H188" s="13">
        <v>94.0</v>
      </c>
      <c r="I188" s="13">
        <v>192.0</v>
      </c>
      <c r="J188" s="13">
        <v>86.0</v>
      </c>
      <c r="K188" s="14">
        <v>37.0</v>
      </c>
      <c r="L188" s="15">
        <v>37.0</v>
      </c>
      <c r="M188" s="14">
        <v>97.0</v>
      </c>
    </row>
    <row r="189">
      <c r="A189" s="1"/>
      <c r="B189" s="1"/>
      <c r="C189" s="9">
        <v>3021.0</v>
      </c>
      <c r="D189" s="10">
        <v>2741.0</v>
      </c>
      <c r="E189" s="11">
        <v>35.0</v>
      </c>
      <c r="F189" s="12">
        <v>44.0</v>
      </c>
      <c r="G189" s="11">
        <v>48.0</v>
      </c>
      <c r="H189" s="13">
        <v>76.0</v>
      </c>
      <c r="I189" s="13">
        <v>194.0</v>
      </c>
      <c r="J189" s="13">
        <v>71.0</v>
      </c>
      <c r="K189" s="14">
        <v>38.0</v>
      </c>
      <c r="L189" s="15">
        <v>34.0</v>
      </c>
      <c r="M189" s="14">
        <v>88.0</v>
      </c>
    </row>
    <row r="190">
      <c r="A190" s="1"/>
      <c r="B190" s="1"/>
      <c r="C190" s="9">
        <v>3022.0</v>
      </c>
      <c r="D190" s="10">
        <v>3116.0</v>
      </c>
      <c r="E190" s="11">
        <v>29.0</v>
      </c>
      <c r="F190" s="12">
        <v>67.0</v>
      </c>
      <c r="G190" s="11">
        <v>68.0</v>
      </c>
      <c r="H190" s="13">
        <v>103.0</v>
      </c>
      <c r="I190" s="13">
        <v>217.0</v>
      </c>
      <c r="J190" s="13">
        <v>88.0</v>
      </c>
      <c r="K190" s="14">
        <v>25.0</v>
      </c>
      <c r="L190" s="15">
        <v>26.0</v>
      </c>
      <c r="M190" s="14">
        <v>80.0</v>
      </c>
    </row>
    <row r="191">
      <c r="A191" s="1"/>
      <c r="B191" s="1"/>
      <c r="C191" s="9">
        <v>3027.0</v>
      </c>
      <c r="D191" s="10">
        <v>3032.0</v>
      </c>
      <c r="E191" s="11">
        <v>33.0</v>
      </c>
      <c r="F191" s="12">
        <v>41.0</v>
      </c>
      <c r="G191" s="11">
        <v>26.0</v>
      </c>
      <c r="H191" s="13">
        <v>95.0</v>
      </c>
      <c r="I191" s="13">
        <v>173.0</v>
      </c>
      <c r="J191" s="13">
        <v>60.0</v>
      </c>
      <c r="K191" s="14">
        <v>23.0</v>
      </c>
      <c r="L191" s="15">
        <v>33.0</v>
      </c>
      <c r="M191" s="14">
        <v>95.0</v>
      </c>
    </row>
    <row r="192">
      <c r="A192" s="1"/>
      <c r="B192" s="1"/>
      <c r="C192" s="9">
        <v>3030.0</v>
      </c>
      <c r="D192" s="10">
        <v>2762.0</v>
      </c>
      <c r="E192" s="11">
        <v>18.0</v>
      </c>
      <c r="F192" s="12">
        <v>38.0</v>
      </c>
      <c r="G192" s="11">
        <v>29.0</v>
      </c>
      <c r="H192" s="13">
        <v>55.0</v>
      </c>
      <c r="I192" s="13">
        <v>131.0</v>
      </c>
      <c r="J192" s="13">
        <v>31.0</v>
      </c>
      <c r="K192" s="14">
        <v>10.0</v>
      </c>
      <c r="L192" s="15">
        <v>18.0</v>
      </c>
      <c r="M192" s="14">
        <v>80.0</v>
      </c>
    </row>
    <row r="193">
      <c r="A193" s="1"/>
      <c r="B193" s="1"/>
      <c r="C193" s="9">
        <v>3036.0</v>
      </c>
      <c r="D193" s="10">
        <v>1239.0</v>
      </c>
      <c r="E193" s="11">
        <v>30.0</v>
      </c>
      <c r="F193" s="12">
        <v>37.0</v>
      </c>
      <c r="G193" s="11">
        <v>17.0</v>
      </c>
      <c r="H193" s="13">
        <v>63.0</v>
      </c>
      <c r="I193" s="13">
        <v>175.0</v>
      </c>
      <c r="J193" s="13">
        <v>60.0</v>
      </c>
      <c r="K193" s="14">
        <v>18.0</v>
      </c>
      <c r="L193" s="15">
        <v>12.0</v>
      </c>
      <c r="M193" s="14">
        <v>69.0</v>
      </c>
    </row>
    <row r="194">
      <c r="A194" s="1"/>
      <c r="B194" s="1"/>
      <c r="C194" s="9">
        <v>3037.0</v>
      </c>
      <c r="D194" s="10">
        <v>2756.0</v>
      </c>
      <c r="E194" s="11">
        <v>41.0</v>
      </c>
      <c r="F194" s="12">
        <v>80.0</v>
      </c>
      <c r="G194" s="11">
        <v>33.0</v>
      </c>
      <c r="H194" s="13">
        <v>215.0</v>
      </c>
      <c r="I194" s="13">
        <v>560.0</v>
      </c>
      <c r="J194" s="13">
        <v>166.0</v>
      </c>
      <c r="K194" s="14">
        <v>53.0</v>
      </c>
      <c r="L194" s="15">
        <v>34.0</v>
      </c>
      <c r="M194" s="14">
        <v>164.0</v>
      </c>
    </row>
    <row r="195">
      <c r="A195" s="1"/>
      <c r="B195" s="1"/>
      <c r="C195" s="9">
        <v>3039.0</v>
      </c>
      <c r="D195" s="10">
        <v>1508.0</v>
      </c>
      <c r="E195" s="11">
        <v>9.0</v>
      </c>
      <c r="F195" s="12">
        <v>22.0</v>
      </c>
      <c r="G195" s="11">
        <v>8.0</v>
      </c>
      <c r="H195" s="13">
        <v>34.0</v>
      </c>
      <c r="I195" s="13">
        <v>69.0</v>
      </c>
      <c r="J195" s="13">
        <v>24.0</v>
      </c>
      <c r="K195" s="14">
        <v>7.0</v>
      </c>
      <c r="L195" s="15">
        <v>8.0</v>
      </c>
      <c r="M195" s="14">
        <v>41.0</v>
      </c>
    </row>
    <row r="196">
      <c r="A196" s="1"/>
      <c r="B196" s="1"/>
      <c r="C196" s="9">
        <v>3040.0</v>
      </c>
      <c r="D196" s="10">
        <v>2253.0</v>
      </c>
      <c r="E196" s="11">
        <v>39.0</v>
      </c>
      <c r="F196" s="12">
        <v>51.0</v>
      </c>
      <c r="G196" s="11">
        <v>28.0</v>
      </c>
      <c r="H196" s="13">
        <v>182.0</v>
      </c>
      <c r="I196" s="13">
        <v>487.0</v>
      </c>
      <c r="J196" s="13">
        <v>110.0</v>
      </c>
      <c r="K196" s="14">
        <v>40.0</v>
      </c>
      <c r="L196" s="15">
        <v>36.0</v>
      </c>
      <c r="M196" s="14">
        <v>117.0</v>
      </c>
    </row>
    <row r="197">
      <c r="A197" s="1"/>
      <c r="B197" s="1"/>
      <c r="C197" s="9">
        <v>3043.0</v>
      </c>
      <c r="D197" s="10">
        <v>1553.0</v>
      </c>
      <c r="E197" s="11">
        <v>15.0</v>
      </c>
      <c r="F197" s="12">
        <v>26.0</v>
      </c>
      <c r="G197" s="11">
        <v>9.0</v>
      </c>
      <c r="H197" s="13">
        <v>37.0</v>
      </c>
      <c r="I197" s="13">
        <v>135.0</v>
      </c>
      <c r="J197" s="13">
        <v>28.0</v>
      </c>
      <c r="K197" s="14">
        <v>10.0</v>
      </c>
      <c r="L197" s="15">
        <v>18.0</v>
      </c>
      <c r="M197" s="14">
        <v>50.0</v>
      </c>
    </row>
    <row r="198">
      <c r="A198" s="1"/>
      <c r="B198" s="1"/>
      <c r="C198" s="9">
        <v>3045.0</v>
      </c>
      <c r="D198" s="10">
        <v>1297.0</v>
      </c>
      <c r="E198" s="11">
        <v>11.0</v>
      </c>
      <c r="F198" s="12">
        <v>16.0</v>
      </c>
      <c r="G198" s="11">
        <v>17.0</v>
      </c>
      <c r="H198" s="13">
        <v>27.0</v>
      </c>
      <c r="I198" s="13">
        <v>34.0</v>
      </c>
      <c r="J198" s="13">
        <v>20.0</v>
      </c>
      <c r="K198" s="14">
        <v>22.0</v>
      </c>
      <c r="L198" s="15">
        <v>7.0</v>
      </c>
      <c r="M198" s="14">
        <v>27.0</v>
      </c>
    </row>
    <row r="199">
      <c r="A199" s="1"/>
      <c r="B199" s="1"/>
      <c r="C199" s="9">
        <v>3050.0</v>
      </c>
      <c r="D199" s="10">
        <v>1413.0</v>
      </c>
      <c r="E199" s="11">
        <v>22.0</v>
      </c>
      <c r="F199" s="12">
        <v>31.0</v>
      </c>
      <c r="G199" s="11">
        <v>26.0</v>
      </c>
      <c r="H199" s="13">
        <v>117.0</v>
      </c>
      <c r="I199" s="13">
        <v>111.0</v>
      </c>
      <c r="J199" s="13">
        <v>53.0</v>
      </c>
      <c r="K199" s="14">
        <v>32.0</v>
      </c>
      <c r="L199" s="15">
        <v>16.0</v>
      </c>
      <c r="M199" s="14">
        <v>53.0</v>
      </c>
    </row>
    <row r="200">
      <c r="A200" s="1"/>
      <c r="B200" s="1"/>
      <c r="C200" s="9">
        <v>3055.0</v>
      </c>
      <c r="D200" s="10">
        <v>2378.0</v>
      </c>
      <c r="E200" s="11">
        <v>23.0</v>
      </c>
      <c r="F200" s="12">
        <v>40.0</v>
      </c>
      <c r="G200" s="11">
        <v>20.0</v>
      </c>
      <c r="H200" s="13">
        <v>59.0</v>
      </c>
      <c r="I200" s="13">
        <v>158.0</v>
      </c>
      <c r="J200" s="13">
        <v>48.0</v>
      </c>
      <c r="K200" s="14">
        <v>17.0</v>
      </c>
      <c r="L200" s="15">
        <v>11.0</v>
      </c>
      <c r="M200" s="14">
        <v>67.0</v>
      </c>
    </row>
    <row r="201">
      <c r="A201" s="1"/>
      <c r="B201" s="1"/>
      <c r="C201" s="9">
        <v>3057.0</v>
      </c>
      <c r="D201" s="10">
        <v>713.0</v>
      </c>
      <c r="E201" s="11">
        <v>18.0</v>
      </c>
      <c r="F201" s="12">
        <v>17.0</v>
      </c>
      <c r="G201" s="11">
        <v>12.0</v>
      </c>
      <c r="H201" s="13">
        <v>65.0</v>
      </c>
      <c r="I201" s="13">
        <v>109.0</v>
      </c>
      <c r="J201" s="13">
        <v>38.0</v>
      </c>
      <c r="K201" s="14">
        <v>12.0</v>
      </c>
      <c r="L201" s="15">
        <v>7.0</v>
      </c>
      <c r="M201" s="14">
        <v>25.0</v>
      </c>
    </row>
    <row r="202">
      <c r="A202" s="1"/>
      <c r="B202" s="1"/>
      <c r="C202" s="9">
        <v>3058.0</v>
      </c>
      <c r="D202" s="10">
        <v>1919.0</v>
      </c>
      <c r="E202" s="11">
        <v>23.0</v>
      </c>
      <c r="F202" s="12">
        <v>33.0</v>
      </c>
      <c r="G202" s="11">
        <v>38.0</v>
      </c>
      <c r="H202" s="13">
        <v>51.0</v>
      </c>
      <c r="I202" s="13">
        <v>135.0</v>
      </c>
      <c r="J202" s="13">
        <v>72.0</v>
      </c>
      <c r="K202" s="14">
        <v>22.0</v>
      </c>
      <c r="L202" s="15">
        <v>23.0</v>
      </c>
      <c r="M202" s="14">
        <v>67.0</v>
      </c>
    </row>
    <row r="203">
      <c r="A203" s="1"/>
      <c r="B203" s="1"/>
      <c r="C203" s="9">
        <v>3059.0</v>
      </c>
      <c r="D203" s="10">
        <v>2787.0</v>
      </c>
      <c r="E203" s="11">
        <v>34.0</v>
      </c>
      <c r="F203" s="12">
        <v>54.0</v>
      </c>
      <c r="G203" s="11">
        <v>32.0</v>
      </c>
      <c r="H203" s="13">
        <v>67.0</v>
      </c>
      <c r="I203" s="13">
        <v>188.0</v>
      </c>
      <c r="J203" s="13">
        <v>76.0</v>
      </c>
      <c r="K203" s="14">
        <v>30.0</v>
      </c>
      <c r="L203" s="15">
        <v>44.0</v>
      </c>
      <c r="M203" s="14">
        <v>103.0</v>
      </c>
    </row>
    <row r="204">
      <c r="A204" s="1"/>
      <c r="B204" s="1"/>
      <c r="C204" s="9">
        <v>3062.0</v>
      </c>
      <c r="D204" s="10">
        <v>2749.0</v>
      </c>
      <c r="E204" s="11">
        <v>27.0</v>
      </c>
      <c r="F204" s="12">
        <v>61.0</v>
      </c>
      <c r="G204" s="11">
        <v>51.0</v>
      </c>
      <c r="H204" s="13">
        <v>93.0</v>
      </c>
      <c r="I204" s="13">
        <v>167.0</v>
      </c>
      <c r="J204" s="13">
        <v>55.0</v>
      </c>
      <c r="K204" s="14">
        <v>36.0</v>
      </c>
      <c r="L204" s="15">
        <v>24.0</v>
      </c>
      <c r="M204" s="14">
        <v>85.0</v>
      </c>
    </row>
    <row r="205">
      <c r="A205" s="1"/>
      <c r="B205" s="1"/>
      <c r="C205" s="9">
        <v>3068.0</v>
      </c>
      <c r="D205" s="10">
        <v>1017.0</v>
      </c>
      <c r="E205" s="11">
        <v>11.0</v>
      </c>
      <c r="F205" s="12">
        <v>17.0</v>
      </c>
      <c r="G205" s="11">
        <v>18.0</v>
      </c>
      <c r="H205" s="13">
        <v>33.0</v>
      </c>
      <c r="I205" s="13">
        <v>75.0</v>
      </c>
      <c r="J205" s="13">
        <v>21.0</v>
      </c>
      <c r="K205" s="14">
        <v>13.0</v>
      </c>
      <c r="L205" s="15">
        <v>8.0</v>
      </c>
      <c r="M205" s="14">
        <v>25.0</v>
      </c>
    </row>
    <row r="206">
      <c r="A206" s="1"/>
      <c r="B206" s="1"/>
      <c r="C206" s="9">
        <v>3071.0</v>
      </c>
      <c r="D206" s="10">
        <v>590.0</v>
      </c>
      <c r="E206" s="11">
        <v>15.0</v>
      </c>
      <c r="F206" s="12">
        <v>12.0</v>
      </c>
      <c r="G206" s="11">
        <v>10.0</v>
      </c>
      <c r="H206" s="13">
        <v>28.0</v>
      </c>
      <c r="I206" s="13">
        <v>50.0</v>
      </c>
      <c r="J206" s="13">
        <v>22.0</v>
      </c>
      <c r="K206" s="14">
        <v>17.0</v>
      </c>
      <c r="L206" s="15">
        <v>12.0</v>
      </c>
      <c r="M206" s="14">
        <v>29.0</v>
      </c>
    </row>
    <row r="207">
      <c r="A207" s="1"/>
      <c r="B207" s="1"/>
      <c r="C207" s="9">
        <v>3074.0</v>
      </c>
      <c r="D207" s="10">
        <v>896.0</v>
      </c>
      <c r="E207" s="11">
        <v>11.0</v>
      </c>
      <c r="F207" s="12">
        <v>14.0</v>
      </c>
      <c r="G207" s="11">
        <v>11.0</v>
      </c>
      <c r="H207" s="13">
        <v>27.0</v>
      </c>
      <c r="I207" s="13">
        <v>68.0</v>
      </c>
      <c r="J207" s="13">
        <v>29.0</v>
      </c>
      <c r="K207" s="14">
        <v>10.0</v>
      </c>
      <c r="L207" s="15">
        <v>6.0</v>
      </c>
      <c r="M207" s="14">
        <v>35.0</v>
      </c>
    </row>
    <row r="208">
      <c r="A208" s="1"/>
      <c r="B208" s="1"/>
      <c r="C208" s="9">
        <v>3217.0</v>
      </c>
      <c r="D208" s="10">
        <v>1825.0</v>
      </c>
      <c r="E208" s="11">
        <v>20.0</v>
      </c>
      <c r="F208" s="12">
        <v>26.0</v>
      </c>
      <c r="G208" s="11">
        <v>22.0</v>
      </c>
      <c r="H208" s="13">
        <v>72.0</v>
      </c>
      <c r="I208" s="13">
        <v>115.0</v>
      </c>
      <c r="J208" s="13">
        <v>44.0</v>
      </c>
      <c r="K208" s="14">
        <v>30.0</v>
      </c>
      <c r="L208" s="15">
        <v>23.0</v>
      </c>
      <c r="M208" s="14">
        <v>37.0</v>
      </c>
    </row>
    <row r="209">
      <c r="A209" s="1"/>
      <c r="B209" s="1"/>
      <c r="C209" s="9">
        <v>3361.0</v>
      </c>
      <c r="D209" s="10">
        <v>1573.0</v>
      </c>
      <c r="E209" s="11">
        <v>15.0</v>
      </c>
      <c r="F209" s="12">
        <v>33.0</v>
      </c>
      <c r="G209" s="11">
        <v>19.0</v>
      </c>
      <c r="H209" s="13">
        <v>75.0</v>
      </c>
      <c r="I209" s="13">
        <v>112.0</v>
      </c>
      <c r="J209" s="13">
        <v>29.0</v>
      </c>
      <c r="K209" s="14">
        <v>27.0</v>
      </c>
      <c r="L209" s="15">
        <v>11.0</v>
      </c>
      <c r="M209" s="14">
        <v>57.0</v>
      </c>
    </row>
    <row r="210">
      <c r="A210" s="1"/>
      <c r="B210" s="1"/>
      <c r="C210" s="9">
        <v>3363.0</v>
      </c>
      <c r="D210" s="10">
        <v>2588.0</v>
      </c>
      <c r="E210" s="11">
        <v>29.0</v>
      </c>
      <c r="F210" s="12">
        <v>53.0</v>
      </c>
      <c r="G210" s="11">
        <v>22.0</v>
      </c>
      <c r="H210" s="13">
        <v>133.0</v>
      </c>
      <c r="I210" s="13">
        <v>272.0</v>
      </c>
      <c r="J210" s="13">
        <v>62.0</v>
      </c>
      <c r="K210" s="14">
        <v>39.0</v>
      </c>
      <c r="L210" s="15">
        <v>21.0</v>
      </c>
      <c r="M210" s="14">
        <v>94.0</v>
      </c>
    </row>
    <row r="211">
      <c r="A211" s="1"/>
      <c r="B211" s="1"/>
      <c r="C211" s="9">
        <v>3364.0</v>
      </c>
      <c r="D211" s="10">
        <v>1766.0</v>
      </c>
      <c r="E211" s="11">
        <v>23.0</v>
      </c>
      <c r="F211" s="12">
        <v>24.0</v>
      </c>
      <c r="G211" s="11">
        <v>20.0</v>
      </c>
      <c r="H211" s="13">
        <v>92.0</v>
      </c>
      <c r="I211" s="13">
        <v>177.0</v>
      </c>
      <c r="J211" s="13">
        <v>50.0</v>
      </c>
      <c r="K211" s="14">
        <v>21.0</v>
      </c>
      <c r="L211" s="15">
        <v>21.0</v>
      </c>
      <c r="M211" s="14">
        <v>70.0</v>
      </c>
    </row>
    <row r="212">
      <c r="A212" s="1"/>
      <c r="B212" s="1"/>
      <c r="C212" s="9">
        <v>3366.0</v>
      </c>
      <c r="D212" s="10">
        <v>2937.0</v>
      </c>
      <c r="E212" s="11">
        <v>39.0</v>
      </c>
      <c r="F212" s="12">
        <v>54.0</v>
      </c>
      <c r="G212" s="11">
        <v>48.0</v>
      </c>
      <c r="H212" s="13">
        <v>139.0</v>
      </c>
      <c r="I212" s="13">
        <v>281.0</v>
      </c>
      <c r="J212" s="13">
        <v>90.0</v>
      </c>
      <c r="K212" s="14">
        <v>46.0</v>
      </c>
      <c r="L212" s="15">
        <v>40.0</v>
      </c>
      <c r="M212" s="14">
        <v>96.0</v>
      </c>
    </row>
    <row r="213">
      <c r="A213" s="1"/>
      <c r="B213" s="1"/>
      <c r="C213" s="9">
        <v>3370.0</v>
      </c>
      <c r="D213" s="10">
        <v>3024.0</v>
      </c>
      <c r="E213" s="11">
        <v>23.0</v>
      </c>
      <c r="F213" s="12">
        <v>67.0</v>
      </c>
      <c r="G213" s="11">
        <v>26.0</v>
      </c>
      <c r="H213" s="13">
        <v>110.0</v>
      </c>
      <c r="I213" s="13">
        <v>231.0</v>
      </c>
      <c r="J213" s="13">
        <v>96.0</v>
      </c>
      <c r="K213" s="14">
        <v>46.0</v>
      </c>
      <c r="L213" s="15">
        <v>30.0</v>
      </c>
      <c r="M213" s="14">
        <v>100.0</v>
      </c>
    </row>
    <row r="214">
      <c r="A214" s="1"/>
      <c r="B214" s="1"/>
      <c r="C214" s="9">
        <v>3373.0</v>
      </c>
      <c r="D214" s="10">
        <v>3887.0</v>
      </c>
      <c r="E214" s="11">
        <v>37.0</v>
      </c>
      <c r="F214" s="12">
        <v>70.0</v>
      </c>
      <c r="G214" s="11">
        <v>56.0</v>
      </c>
      <c r="H214" s="13">
        <v>168.0</v>
      </c>
      <c r="I214" s="13">
        <v>306.0</v>
      </c>
      <c r="J214" s="13">
        <v>131.0</v>
      </c>
      <c r="K214" s="14">
        <v>52.0</v>
      </c>
      <c r="L214" s="15">
        <v>56.0</v>
      </c>
      <c r="M214" s="14">
        <v>110.0</v>
      </c>
    </row>
    <row r="215">
      <c r="A215" s="1"/>
      <c r="B215" s="1"/>
      <c r="C215" s="9">
        <v>3374.0</v>
      </c>
      <c r="D215" s="10">
        <v>2587.0</v>
      </c>
      <c r="E215" s="11">
        <v>30.0</v>
      </c>
      <c r="F215" s="12">
        <v>71.0</v>
      </c>
      <c r="G215" s="11">
        <v>30.0</v>
      </c>
      <c r="H215" s="13">
        <v>104.0</v>
      </c>
      <c r="I215" s="13">
        <v>204.0</v>
      </c>
      <c r="J215" s="13">
        <v>85.0</v>
      </c>
      <c r="K215" s="14">
        <v>42.0</v>
      </c>
      <c r="L215" s="15">
        <v>23.0</v>
      </c>
      <c r="M215" s="14">
        <v>100.0</v>
      </c>
    </row>
    <row r="216">
      <c r="A216" s="1"/>
      <c r="B216" s="1"/>
      <c r="C216" s="9">
        <v>3382.0</v>
      </c>
      <c r="D216" s="10">
        <v>2189.0</v>
      </c>
      <c r="E216" s="11">
        <v>25.0</v>
      </c>
      <c r="F216" s="12">
        <v>27.0</v>
      </c>
      <c r="G216" s="11">
        <v>31.0</v>
      </c>
      <c r="H216" s="13">
        <v>93.0</v>
      </c>
      <c r="I216" s="13">
        <v>210.0</v>
      </c>
      <c r="J216" s="13">
        <v>73.0</v>
      </c>
      <c r="K216" s="14">
        <v>24.0</v>
      </c>
      <c r="L216" s="15">
        <v>29.0</v>
      </c>
      <c r="M216" s="14">
        <v>83.0</v>
      </c>
    </row>
    <row r="217">
      <c r="A217" s="1"/>
      <c r="B217" s="1"/>
      <c r="C217" s="9">
        <v>3383.0</v>
      </c>
      <c r="D217" s="10">
        <v>2452.0</v>
      </c>
      <c r="E217" s="11">
        <v>38.0</v>
      </c>
      <c r="F217" s="12">
        <v>88.0</v>
      </c>
      <c r="G217" s="11">
        <v>34.0</v>
      </c>
      <c r="H217" s="13">
        <v>236.0</v>
      </c>
      <c r="I217" s="13">
        <v>506.0</v>
      </c>
      <c r="J217" s="13">
        <v>136.0</v>
      </c>
      <c r="K217" s="14">
        <v>31.0</v>
      </c>
      <c r="L217" s="15">
        <v>22.0</v>
      </c>
      <c r="M217" s="14">
        <v>130.0</v>
      </c>
    </row>
    <row r="218">
      <c r="A218" s="1"/>
      <c r="B218" s="1"/>
      <c r="C218" s="9">
        <v>3385.0</v>
      </c>
      <c r="D218" s="10">
        <v>1775.0</v>
      </c>
      <c r="E218" s="11">
        <v>22.0</v>
      </c>
      <c r="F218" s="12">
        <v>26.0</v>
      </c>
      <c r="G218" s="11">
        <v>24.0</v>
      </c>
      <c r="H218" s="13">
        <v>97.0</v>
      </c>
      <c r="I218" s="13">
        <v>157.0</v>
      </c>
      <c r="J218" s="13">
        <v>71.0</v>
      </c>
      <c r="K218" s="14">
        <v>31.0</v>
      </c>
      <c r="L218" s="15">
        <v>18.0</v>
      </c>
      <c r="M218" s="14">
        <v>68.0</v>
      </c>
    </row>
    <row r="219">
      <c r="A219" s="1"/>
      <c r="B219" s="1"/>
      <c r="C219" s="9">
        <v>3391.0</v>
      </c>
      <c r="D219" s="10">
        <v>2188.0</v>
      </c>
      <c r="E219" s="11">
        <v>33.0</v>
      </c>
      <c r="F219" s="12">
        <v>48.0</v>
      </c>
      <c r="G219" s="11">
        <v>34.0</v>
      </c>
      <c r="H219" s="13">
        <v>100.0</v>
      </c>
      <c r="I219" s="13">
        <v>239.0</v>
      </c>
      <c r="J219" s="13">
        <v>91.0</v>
      </c>
      <c r="K219" s="14">
        <v>22.0</v>
      </c>
      <c r="L219" s="15">
        <v>39.0</v>
      </c>
      <c r="M219" s="14">
        <v>95.0</v>
      </c>
    </row>
    <row r="220">
      <c r="A220" s="1"/>
      <c r="B220" s="1"/>
      <c r="C220" s="9">
        <v>3392.0</v>
      </c>
      <c r="D220" s="10">
        <v>1601.0</v>
      </c>
      <c r="E220" s="11">
        <v>28.0</v>
      </c>
      <c r="F220" s="12">
        <v>35.0</v>
      </c>
      <c r="G220" s="11">
        <v>15.0</v>
      </c>
      <c r="H220" s="13">
        <v>73.0</v>
      </c>
      <c r="I220" s="13">
        <v>133.0</v>
      </c>
      <c r="J220" s="13">
        <v>47.0</v>
      </c>
      <c r="K220" s="14">
        <v>30.0</v>
      </c>
      <c r="L220" s="15">
        <v>20.0</v>
      </c>
      <c r="M220" s="14">
        <v>66.0</v>
      </c>
    </row>
    <row r="221">
      <c r="A221" s="1"/>
      <c r="B221" s="1"/>
      <c r="C221" s="9">
        <v>3414.0</v>
      </c>
      <c r="D221" s="10">
        <v>1087.0</v>
      </c>
      <c r="E221" s="11">
        <v>12.0</v>
      </c>
      <c r="F221" s="12">
        <v>26.0</v>
      </c>
      <c r="G221" s="11">
        <v>13.0</v>
      </c>
      <c r="H221" s="13">
        <v>34.0</v>
      </c>
      <c r="I221" s="13">
        <v>101.0</v>
      </c>
      <c r="J221" s="13">
        <v>34.0</v>
      </c>
      <c r="K221" s="14">
        <v>13.0</v>
      </c>
      <c r="L221" s="15">
        <v>10.0</v>
      </c>
      <c r="M221" s="14">
        <v>66.0</v>
      </c>
    </row>
    <row r="222">
      <c r="A222" s="1"/>
      <c r="B222" s="1"/>
      <c r="C222" s="9">
        <v>3417.0</v>
      </c>
      <c r="D222" s="10">
        <v>2146.0</v>
      </c>
      <c r="E222" s="11">
        <v>17.0</v>
      </c>
      <c r="F222" s="12">
        <v>30.0</v>
      </c>
      <c r="G222" s="11">
        <v>25.0</v>
      </c>
      <c r="H222" s="13">
        <v>59.0</v>
      </c>
      <c r="I222" s="13">
        <v>117.0</v>
      </c>
      <c r="J222" s="13">
        <v>41.0</v>
      </c>
      <c r="K222" s="14">
        <v>19.0</v>
      </c>
      <c r="L222" s="15">
        <v>15.0</v>
      </c>
      <c r="M222" s="14">
        <v>49.0</v>
      </c>
    </row>
    <row r="223">
      <c r="A223" s="1"/>
      <c r="B223" s="1"/>
      <c r="C223" s="9">
        <v>3418.0</v>
      </c>
      <c r="D223" s="10">
        <v>769.0</v>
      </c>
      <c r="E223" s="11">
        <v>6.0</v>
      </c>
      <c r="F223" s="12">
        <v>10.0</v>
      </c>
      <c r="G223" s="11">
        <v>7.0</v>
      </c>
      <c r="H223" s="13">
        <v>25.0</v>
      </c>
      <c r="I223" s="13">
        <v>60.0</v>
      </c>
      <c r="J223" s="13">
        <v>29.0</v>
      </c>
      <c r="K223" s="14">
        <v>9.0</v>
      </c>
      <c r="L223" s="15">
        <v>8.0</v>
      </c>
      <c r="M223" s="14">
        <v>27.0</v>
      </c>
    </row>
    <row r="224">
      <c r="A224" s="1"/>
      <c r="B224" s="1"/>
      <c r="C224" s="9">
        <v>3435.0</v>
      </c>
      <c r="D224" s="10">
        <v>2794.0</v>
      </c>
      <c r="E224" s="11">
        <v>17.0</v>
      </c>
      <c r="F224" s="12">
        <v>40.0</v>
      </c>
      <c r="G224" s="11">
        <v>33.0</v>
      </c>
      <c r="H224" s="13">
        <v>81.0</v>
      </c>
      <c r="I224" s="13">
        <v>176.0</v>
      </c>
      <c r="J224" s="13">
        <v>90.0</v>
      </c>
      <c r="K224" s="14">
        <v>34.0</v>
      </c>
      <c r="L224" s="15">
        <v>24.0</v>
      </c>
      <c r="M224" s="14">
        <v>104.0</v>
      </c>
    </row>
    <row r="225">
      <c r="A225" s="1"/>
      <c r="B225" s="1"/>
      <c r="C225" s="9">
        <v>3464.0</v>
      </c>
      <c r="D225" s="10">
        <v>2203.0</v>
      </c>
      <c r="E225" s="11">
        <v>53.0</v>
      </c>
      <c r="F225" s="12">
        <v>30.0</v>
      </c>
      <c r="G225" s="11">
        <v>25.0</v>
      </c>
      <c r="H225" s="13">
        <v>161.0</v>
      </c>
      <c r="I225" s="13">
        <v>243.0</v>
      </c>
      <c r="J225" s="13">
        <v>54.0</v>
      </c>
      <c r="K225" s="14">
        <v>58.0</v>
      </c>
      <c r="L225" s="15">
        <v>17.0</v>
      </c>
      <c r="M225" s="14">
        <v>90.0</v>
      </c>
    </row>
    <row r="226">
      <c r="A226" s="1"/>
      <c r="B226" s="1"/>
      <c r="C226" s="9">
        <v>3540.0</v>
      </c>
      <c r="D226" s="10">
        <v>539.0</v>
      </c>
      <c r="E226" s="11">
        <v>11.0</v>
      </c>
      <c r="F226" s="12">
        <v>14.0</v>
      </c>
      <c r="G226" s="11">
        <v>8.0</v>
      </c>
      <c r="H226" s="13">
        <v>23.0</v>
      </c>
      <c r="I226" s="13">
        <v>77.0</v>
      </c>
      <c r="J226" s="13">
        <v>24.0</v>
      </c>
      <c r="K226" s="14">
        <v>3.0</v>
      </c>
      <c r="L226" s="15">
        <v>6.0</v>
      </c>
      <c r="M226" s="14">
        <v>17.0</v>
      </c>
    </row>
    <row r="227">
      <c r="A227" s="1"/>
      <c r="B227" s="1"/>
      <c r="C227" s="9">
        <v>3544.0</v>
      </c>
      <c r="D227" s="10">
        <v>1352.0</v>
      </c>
      <c r="E227" s="11">
        <v>12.0</v>
      </c>
      <c r="F227" s="12">
        <v>35.0</v>
      </c>
      <c r="G227" s="11">
        <v>24.0</v>
      </c>
      <c r="H227" s="13">
        <v>41.0</v>
      </c>
      <c r="I227" s="13">
        <v>123.0</v>
      </c>
      <c r="J227" s="13">
        <v>48.0</v>
      </c>
      <c r="K227" s="14">
        <v>10.0</v>
      </c>
      <c r="L227" s="15">
        <v>12.0</v>
      </c>
      <c r="M227" s="14">
        <v>30.0</v>
      </c>
    </row>
    <row r="228">
      <c r="A228" s="1"/>
      <c r="B228" s="1"/>
      <c r="C228" s="9">
        <v>3546.0</v>
      </c>
      <c r="D228" s="10">
        <v>3305.0</v>
      </c>
      <c r="E228" s="11">
        <v>26.0</v>
      </c>
      <c r="F228" s="12">
        <v>47.0</v>
      </c>
      <c r="G228" s="11">
        <v>39.0</v>
      </c>
      <c r="H228" s="13">
        <v>112.0</v>
      </c>
      <c r="I228" s="13">
        <v>198.0</v>
      </c>
      <c r="J228" s="13">
        <v>69.0</v>
      </c>
      <c r="K228" s="14">
        <v>44.0</v>
      </c>
      <c r="L228" s="15">
        <v>25.0</v>
      </c>
      <c r="M228" s="14">
        <v>80.0</v>
      </c>
    </row>
    <row r="229">
      <c r="A229" s="1"/>
      <c r="B229" s="1"/>
      <c r="C229" s="9">
        <v>3547.0</v>
      </c>
      <c r="D229" s="10">
        <v>2029.0</v>
      </c>
      <c r="E229" s="11">
        <v>26.0</v>
      </c>
      <c r="F229" s="12">
        <v>42.0</v>
      </c>
      <c r="G229" s="11">
        <v>21.0</v>
      </c>
      <c r="H229" s="13">
        <v>104.0</v>
      </c>
      <c r="I229" s="13">
        <v>173.0</v>
      </c>
      <c r="J229" s="13">
        <v>63.0</v>
      </c>
      <c r="K229" s="14">
        <v>40.0</v>
      </c>
      <c r="L229" s="15">
        <v>28.0</v>
      </c>
      <c r="M229" s="14">
        <v>66.0</v>
      </c>
    </row>
    <row r="230">
      <c r="A230" s="1"/>
      <c r="B230" s="1"/>
      <c r="C230" s="9">
        <v>3557.0</v>
      </c>
      <c r="D230" s="10">
        <v>2063.0</v>
      </c>
      <c r="E230" s="11">
        <v>15.0</v>
      </c>
      <c r="F230" s="12">
        <v>41.0</v>
      </c>
      <c r="G230" s="11">
        <v>23.0</v>
      </c>
      <c r="H230" s="13">
        <v>52.0</v>
      </c>
      <c r="I230" s="13">
        <v>170.0</v>
      </c>
      <c r="J230" s="13">
        <v>57.0</v>
      </c>
      <c r="K230" s="14">
        <v>26.0</v>
      </c>
      <c r="L230" s="15">
        <v>16.0</v>
      </c>
      <c r="M230" s="14">
        <v>65.0</v>
      </c>
    </row>
    <row r="231">
      <c r="A231" s="1"/>
      <c r="B231" s="1"/>
      <c r="C231" s="9">
        <v>3565.0</v>
      </c>
      <c r="D231" s="10">
        <v>2787.0</v>
      </c>
      <c r="E231" s="11">
        <v>36.0</v>
      </c>
      <c r="F231" s="12">
        <v>36.0</v>
      </c>
      <c r="G231" s="11">
        <v>36.0</v>
      </c>
      <c r="H231" s="13">
        <v>58.0</v>
      </c>
      <c r="I231" s="13">
        <v>184.0</v>
      </c>
      <c r="J231" s="13">
        <v>91.0</v>
      </c>
      <c r="K231" s="14">
        <v>24.0</v>
      </c>
      <c r="L231" s="15">
        <v>32.0</v>
      </c>
      <c r="M231" s="14">
        <v>76.0</v>
      </c>
    </row>
    <row r="232">
      <c r="A232" s="1"/>
      <c r="B232" s="1"/>
      <c r="C232" s="9">
        <v>3576.0</v>
      </c>
      <c r="D232" s="10">
        <v>2447.0</v>
      </c>
      <c r="E232" s="11">
        <v>20.0</v>
      </c>
      <c r="F232" s="12">
        <v>58.0</v>
      </c>
      <c r="G232" s="11">
        <v>42.0</v>
      </c>
      <c r="H232" s="13">
        <v>101.0</v>
      </c>
      <c r="I232" s="13">
        <v>201.0</v>
      </c>
      <c r="J232" s="13">
        <v>92.0</v>
      </c>
      <c r="K232" s="14">
        <v>23.0</v>
      </c>
      <c r="L232" s="15">
        <v>34.0</v>
      </c>
      <c r="M232" s="14">
        <v>91.0</v>
      </c>
    </row>
    <row r="233">
      <c r="A233" s="1"/>
      <c r="B233" s="1"/>
      <c r="C233" s="9">
        <v>3587.0</v>
      </c>
      <c r="D233" s="10">
        <v>2391.0</v>
      </c>
      <c r="E233" s="11">
        <v>22.0</v>
      </c>
      <c r="F233" s="12">
        <v>53.0</v>
      </c>
      <c r="G233" s="11">
        <v>27.0</v>
      </c>
      <c r="H233" s="13">
        <v>125.0</v>
      </c>
      <c r="I233" s="13">
        <v>205.0</v>
      </c>
      <c r="J233" s="13">
        <v>55.0</v>
      </c>
      <c r="K233" s="14">
        <v>47.0</v>
      </c>
      <c r="L233" s="15">
        <v>24.0</v>
      </c>
      <c r="M233" s="14">
        <v>83.0</v>
      </c>
    </row>
    <row r="234">
      <c r="A234" s="1"/>
      <c r="B234" s="1"/>
      <c r="C234" s="9">
        <v>3588.0</v>
      </c>
      <c r="D234" s="10">
        <v>2956.0</v>
      </c>
      <c r="E234" s="11">
        <v>24.0</v>
      </c>
      <c r="F234" s="12">
        <v>38.0</v>
      </c>
      <c r="G234" s="11">
        <v>45.0</v>
      </c>
      <c r="H234" s="13">
        <v>88.0</v>
      </c>
      <c r="I234" s="13">
        <v>208.0</v>
      </c>
      <c r="J234" s="13">
        <v>90.0</v>
      </c>
      <c r="K234" s="14">
        <v>48.0</v>
      </c>
      <c r="L234" s="15">
        <v>31.0</v>
      </c>
      <c r="M234" s="14">
        <v>94.0</v>
      </c>
    </row>
    <row r="235">
      <c r="A235" s="1"/>
      <c r="B235" s="1"/>
      <c r="C235" s="9">
        <v>3602.0</v>
      </c>
      <c r="D235" s="10">
        <v>2268.0</v>
      </c>
      <c r="E235" s="11">
        <v>38.0</v>
      </c>
      <c r="F235" s="12">
        <v>52.0</v>
      </c>
      <c r="G235" s="11">
        <v>30.0</v>
      </c>
      <c r="H235" s="13">
        <v>101.0</v>
      </c>
      <c r="I235" s="13">
        <v>143.0</v>
      </c>
      <c r="J235" s="13">
        <v>61.0</v>
      </c>
      <c r="K235" s="14">
        <v>37.0</v>
      </c>
      <c r="L235" s="15">
        <v>24.0</v>
      </c>
      <c r="M235" s="14">
        <v>58.0</v>
      </c>
    </row>
    <row r="236">
      <c r="A236" s="1"/>
      <c r="B236" s="1"/>
      <c r="C236" s="9">
        <v>3604.0</v>
      </c>
      <c r="D236" s="10">
        <v>2505.0</v>
      </c>
      <c r="E236" s="11">
        <v>21.0</v>
      </c>
      <c r="F236" s="12">
        <v>48.0</v>
      </c>
      <c r="G236" s="11">
        <v>24.0</v>
      </c>
      <c r="H236" s="13">
        <v>53.0</v>
      </c>
      <c r="I236" s="13">
        <v>85.0</v>
      </c>
      <c r="J236" s="13">
        <v>32.0</v>
      </c>
      <c r="K236" s="14">
        <v>26.0</v>
      </c>
      <c r="L236" s="15">
        <v>18.0</v>
      </c>
      <c r="M236" s="14">
        <v>45.0</v>
      </c>
    </row>
    <row r="237">
      <c r="A237" s="1"/>
      <c r="B237" s="1"/>
      <c r="C237" s="9">
        <v>3605.0</v>
      </c>
      <c r="D237" s="10">
        <v>658.0</v>
      </c>
      <c r="E237" s="11">
        <v>6.0</v>
      </c>
      <c r="F237" s="12">
        <v>10.0</v>
      </c>
      <c r="G237" s="11">
        <v>37.0</v>
      </c>
      <c r="H237" s="13">
        <v>13.0</v>
      </c>
      <c r="I237" s="13">
        <v>30.0</v>
      </c>
      <c r="J237" s="13">
        <v>46.0</v>
      </c>
      <c r="K237" s="14">
        <v>0.0</v>
      </c>
      <c r="L237" s="15">
        <v>21.0</v>
      </c>
      <c r="M237" s="14">
        <v>13.0</v>
      </c>
    </row>
    <row r="238">
      <c r="A238" s="1"/>
      <c r="B238" s="1"/>
      <c r="C238" s="9">
        <v>3606.0</v>
      </c>
      <c r="D238" s="10">
        <v>2948.0</v>
      </c>
      <c r="E238" s="11">
        <v>42.0</v>
      </c>
      <c r="F238" s="12">
        <v>77.0</v>
      </c>
      <c r="G238" s="11">
        <v>34.0</v>
      </c>
      <c r="H238" s="13">
        <v>135.0</v>
      </c>
      <c r="I238" s="13">
        <v>224.0</v>
      </c>
      <c r="J238" s="13">
        <v>72.0</v>
      </c>
      <c r="K238" s="14">
        <v>56.0</v>
      </c>
      <c r="L238" s="15">
        <v>28.0</v>
      </c>
      <c r="M238" s="14">
        <v>83.0</v>
      </c>
    </row>
    <row r="239">
      <c r="A239" s="1"/>
      <c r="B239" s="1"/>
      <c r="C239" s="9">
        <v>3607.0</v>
      </c>
      <c r="D239" s="10">
        <v>1734.0</v>
      </c>
      <c r="E239" s="11">
        <v>3.0</v>
      </c>
      <c r="F239" s="12">
        <v>28.0</v>
      </c>
      <c r="G239" s="11">
        <v>14.0</v>
      </c>
      <c r="H239" s="13">
        <v>30.0</v>
      </c>
      <c r="I239" s="13">
        <v>57.0</v>
      </c>
      <c r="J239" s="13">
        <v>20.0</v>
      </c>
      <c r="K239" s="14">
        <v>13.0</v>
      </c>
      <c r="L239" s="15">
        <v>13.0</v>
      </c>
      <c r="M239" s="14">
        <v>49.0</v>
      </c>
    </row>
    <row r="240">
      <c r="A240" s="1"/>
      <c r="B240" s="1"/>
      <c r="C240" s="9">
        <v>3609.0</v>
      </c>
      <c r="D240" s="10">
        <v>1497.0</v>
      </c>
      <c r="E240" s="11">
        <v>37.0</v>
      </c>
      <c r="F240" s="12">
        <v>23.0</v>
      </c>
      <c r="G240" s="11">
        <v>31.0</v>
      </c>
      <c r="H240" s="13">
        <v>126.0</v>
      </c>
      <c r="I240" s="13">
        <v>131.0</v>
      </c>
      <c r="J240" s="13">
        <v>82.0</v>
      </c>
      <c r="K240" s="14">
        <v>21.0</v>
      </c>
      <c r="L240" s="15">
        <v>19.0</v>
      </c>
      <c r="M240" s="14">
        <v>32.0</v>
      </c>
    </row>
    <row r="241">
      <c r="A241" s="1"/>
      <c r="B241" s="1"/>
      <c r="C241" s="9">
        <v>3613.0</v>
      </c>
      <c r="D241" s="10">
        <v>1295.0</v>
      </c>
      <c r="E241" s="11">
        <v>17.0</v>
      </c>
      <c r="F241" s="12">
        <v>22.0</v>
      </c>
      <c r="G241" s="11">
        <v>8.0</v>
      </c>
      <c r="H241" s="13">
        <v>15.0</v>
      </c>
      <c r="I241" s="13">
        <v>66.0</v>
      </c>
      <c r="J241" s="13">
        <v>21.0</v>
      </c>
      <c r="K241" s="14">
        <v>10.0</v>
      </c>
      <c r="L241" s="15">
        <v>14.0</v>
      </c>
      <c r="M241" s="14">
        <v>37.0</v>
      </c>
    </row>
    <row r="242">
      <c r="A242" s="1"/>
      <c r="B242" s="1"/>
      <c r="C242" s="9">
        <v>3705.0</v>
      </c>
      <c r="D242" s="10">
        <v>1153.0</v>
      </c>
      <c r="E242" s="11">
        <v>11.0</v>
      </c>
      <c r="F242" s="12">
        <v>21.0</v>
      </c>
      <c r="G242" s="11">
        <v>28.0</v>
      </c>
      <c r="H242" s="13">
        <v>45.0</v>
      </c>
      <c r="I242" s="13">
        <v>70.0</v>
      </c>
      <c r="J242" s="13">
        <v>33.0</v>
      </c>
      <c r="K242" s="14">
        <v>18.0</v>
      </c>
      <c r="L242" s="15">
        <v>15.0</v>
      </c>
      <c r="M242" s="14">
        <v>40.0</v>
      </c>
    </row>
    <row r="243">
      <c r="A243" s="1"/>
      <c r="B243" s="1"/>
      <c r="C243" s="9">
        <v>3706.0</v>
      </c>
      <c r="D243" s="10">
        <v>1851.0</v>
      </c>
      <c r="E243" s="11">
        <v>27.0</v>
      </c>
      <c r="F243" s="12">
        <v>41.0</v>
      </c>
      <c r="G243" s="11">
        <v>22.0</v>
      </c>
      <c r="H243" s="13">
        <v>57.0</v>
      </c>
      <c r="I243" s="13">
        <v>130.0</v>
      </c>
      <c r="J243" s="13">
        <v>41.0</v>
      </c>
      <c r="K243" s="14">
        <v>31.0</v>
      </c>
      <c r="L243" s="15">
        <v>25.0</v>
      </c>
      <c r="M243" s="14">
        <v>69.0</v>
      </c>
    </row>
    <row r="244">
      <c r="A244" s="1"/>
      <c r="B244" s="1"/>
      <c r="C244" s="9">
        <v>3710.0</v>
      </c>
      <c r="D244" s="10">
        <v>571.0</v>
      </c>
      <c r="E244" s="11">
        <v>22.0</v>
      </c>
      <c r="F244" s="12">
        <v>15.0</v>
      </c>
      <c r="G244" s="11">
        <v>12.0</v>
      </c>
      <c r="H244" s="13">
        <v>34.0</v>
      </c>
      <c r="I244" s="13">
        <v>39.0</v>
      </c>
      <c r="J244" s="13">
        <v>25.0</v>
      </c>
      <c r="K244" s="14">
        <v>6.0</v>
      </c>
      <c r="L244" s="15">
        <v>7.0</v>
      </c>
      <c r="M244" s="14">
        <v>21.0</v>
      </c>
    </row>
    <row r="245">
      <c r="A245" s="1"/>
      <c r="B245" s="1"/>
      <c r="C245" s="9">
        <v>3715.0</v>
      </c>
      <c r="D245" s="10">
        <v>1889.0</v>
      </c>
      <c r="E245" s="11">
        <v>60.0</v>
      </c>
      <c r="F245" s="12">
        <v>41.0</v>
      </c>
      <c r="G245" s="11">
        <v>44.0</v>
      </c>
      <c r="H245" s="13">
        <v>121.0</v>
      </c>
      <c r="I245" s="13">
        <v>159.0</v>
      </c>
      <c r="J245" s="13">
        <v>77.0</v>
      </c>
      <c r="K245" s="14">
        <v>42.0</v>
      </c>
      <c r="L245" s="15">
        <v>26.0</v>
      </c>
      <c r="M245" s="14">
        <v>75.0</v>
      </c>
    </row>
    <row r="246">
      <c r="A246" s="1"/>
      <c r="B246" s="1"/>
      <c r="C246" s="9">
        <v>3717.0</v>
      </c>
      <c r="D246" s="10">
        <v>1062.0</v>
      </c>
      <c r="E246" s="11">
        <v>41.0</v>
      </c>
      <c r="F246" s="12">
        <v>26.0</v>
      </c>
      <c r="G246" s="11">
        <v>22.0</v>
      </c>
      <c r="H246" s="13">
        <v>64.0</v>
      </c>
      <c r="I246" s="13">
        <v>94.0</v>
      </c>
      <c r="J246" s="13">
        <v>44.0</v>
      </c>
      <c r="K246" s="14">
        <v>22.0</v>
      </c>
      <c r="L246" s="15">
        <v>18.0</v>
      </c>
      <c r="M246" s="14">
        <v>30.0</v>
      </c>
    </row>
    <row r="247">
      <c r="A247" s="1"/>
      <c r="B247" s="1"/>
      <c r="C247" s="9">
        <v>3719.0</v>
      </c>
      <c r="D247" s="10">
        <v>3325.0</v>
      </c>
      <c r="E247" s="11">
        <v>24.0</v>
      </c>
      <c r="F247" s="12">
        <v>48.0</v>
      </c>
      <c r="G247" s="11">
        <v>44.0</v>
      </c>
      <c r="H247" s="13">
        <v>105.0</v>
      </c>
      <c r="I247" s="13">
        <v>239.0</v>
      </c>
      <c r="J247" s="13">
        <v>94.0</v>
      </c>
      <c r="K247" s="14">
        <v>45.0</v>
      </c>
      <c r="L247" s="15">
        <v>32.0</v>
      </c>
      <c r="M247" s="14">
        <v>105.0</v>
      </c>
    </row>
    <row r="248">
      <c r="A248" s="1"/>
      <c r="B248" s="1"/>
      <c r="C248" s="9">
        <v>3724.0</v>
      </c>
      <c r="D248" s="10">
        <v>3182.0</v>
      </c>
      <c r="E248" s="11">
        <v>34.0</v>
      </c>
      <c r="F248" s="12">
        <v>52.0</v>
      </c>
      <c r="G248" s="11">
        <v>34.0</v>
      </c>
      <c r="H248" s="13">
        <v>108.0</v>
      </c>
      <c r="I248" s="13">
        <v>190.0</v>
      </c>
      <c r="J248" s="13">
        <v>75.0</v>
      </c>
      <c r="K248" s="14">
        <v>40.0</v>
      </c>
      <c r="L248" s="15">
        <v>24.0</v>
      </c>
      <c r="M248" s="14">
        <v>79.0</v>
      </c>
    </row>
    <row r="249">
      <c r="A249" s="1"/>
      <c r="B249" s="1"/>
      <c r="C249" s="9">
        <v>3727.0</v>
      </c>
      <c r="D249" s="10">
        <v>2249.0</v>
      </c>
      <c r="E249" s="11">
        <v>26.0</v>
      </c>
      <c r="F249" s="12">
        <v>78.0</v>
      </c>
      <c r="G249" s="11">
        <v>42.0</v>
      </c>
      <c r="H249" s="13">
        <v>155.0</v>
      </c>
      <c r="I249" s="13">
        <v>488.0</v>
      </c>
      <c r="J249" s="13">
        <v>160.0</v>
      </c>
      <c r="K249" s="14">
        <v>35.0</v>
      </c>
      <c r="L249" s="15">
        <v>31.0</v>
      </c>
      <c r="M249" s="14">
        <v>104.0</v>
      </c>
    </row>
    <row r="250">
      <c r="A250" s="1"/>
      <c r="B250" s="1"/>
      <c r="C250" s="9">
        <v>3729.0</v>
      </c>
      <c r="D250" s="10">
        <v>1147.0</v>
      </c>
      <c r="E250" s="11">
        <v>11.0</v>
      </c>
      <c r="F250" s="12">
        <v>18.0</v>
      </c>
      <c r="G250" s="11">
        <v>18.0</v>
      </c>
      <c r="H250" s="13">
        <v>40.0</v>
      </c>
      <c r="I250" s="13">
        <v>80.0</v>
      </c>
      <c r="J250" s="13">
        <v>27.0</v>
      </c>
      <c r="K250" s="14">
        <v>10.0</v>
      </c>
      <c r="L250" s="15">
        <v>24.0</v>
      </c>
      <c r="M250" s="14">
        <v>32.0</v>
      </c>
    </row>
    <row r="251">
      <c r="A251" s="1"/>
      <c r="B251" s="1"/>
      <c r="C251" s="9">
        <v>3730.0</v>
      </c>
      <c r="D251" s="10">
        <v>1857.0</v>
      </c>
      <c r="E251" s="11">
        <v>17.0</v>
      </c>
      <c r="F251" s="12">
        <v>36.0</v>
      </c>
      <c r="G251" s="11">
        <v>20.0</v>
      </c>
      <c r="H251" s="13">
        <v>52.0</v>
      </c>
      <c r="I251" s="13">
        <v>108.0</v>
      </c>
      <c r="J251" s="13">
        <v>45.0</v>
      </c>
      <c r="K251" s="14">
        <v>23.0</v>
      </c>
      <c r="L251" s="15">
        <v>22.0</v>
      </c>
      <c r="M251" s="14">
        <v>46.0</v>
      </c>
    </row>
    <row r="252">
      <c r="A252" s="1"/>
      <c r="B252" s="1"/>
      <c r="C252" s="9">
        <v>3732.0</v>
      </c>
      <c r="D252" s="10">
        <v>2726.0</v>
      </c>
      <c r="E252" s="11">
        <v>43.0</v>
      </c>
      <c r="F252" s="12">
        <v>44.0</v>
      </c>
      <c r="G252" s="11">
        <v>30.0</v>
      </c>
      <c r="H252" s="13">
        <v>116.0</v>
      </c>
      <c r="I252" s="13">
        <v>192.0</v>
      </c>
      <c r="J252" s="13">
        <v>79.0</v>
      </c>
      <c r="K252" s="14">
        <v>44.0</v>
      </c>
      <c r="L252" s="15">
        <v>28.0</v>
      </c>
      <c r="M252" s="14">
        <v>118.0</v>
      </c>
    </row>
    <row r="253">
      <c r="A253" s="1"/>
      <c r="B253" s="1"/>
      <c r="C253" s="9">
        <v>3740.0</v>
      </c>
      <c r="D253" s="10">
        <v>3156.0</v>
      </c>
      <c r="E253" s="11">
        <v>23.0</v>
      </c>
      <c r="F253" s="12">
        <v>59.0</v>
      </c>
      <c r="G253" s="11">
        <v>38.0</v>
      </c>
      <c r="H253" s="13">
        <v>85.0</v>
      </c>
      <c r="I253" s="13">
        <v>270.0</v>
      </c>
      <c r="J253" s="13">
        <v>102.0</v>
      </c>
      <c r="K253" s="14">
        <v>28.0</v>
      </c>
      <c r="L253" s="15">
        <v>55.0</v>
      </c>
      <c r="M253" s="14">
        <v>139.0</v>
      </c>
    </row>
    <row r="254">
      <c r="A254" s="1"/>
      <c r="B254" s="1"/>
      <c r="C254" s="9">
        <v>3747.0</v>
      </c>
      <c r="D254" s="10">
        <v>2205.0</v>
      </c>
      <c r="E254" s="11">
        <v>24.0</v>
      </c>
      <c r="F254" s="12">
        <v>55.0</v>
      </c>
      <c r="G254" s="11">
        <v>23.0</v>
      </c>
      <c r="H254" s="13">
        <v>84.0</v>
      </c>
      <c r="I254" s="13">
        <v>146.0</v>
      </c>
      <c r="J254" s="13">
        <v>68.0</v>
      </c>
      <c r="K254" s="14">
        <v>27.0</v>
      </c>
      <c r="L254" s="15">
        <v>28.0</v>
      </c>
      <c r="M254" s="14">
        <v>80.0</v>
      </c>
    </row>
    <row r="255">
      <c r="A255" s="1"/>
      <c r="B255" s="1"/>
      <c r="C255" s="9">
        <v>3748.0</v>
      </c>
      <c r="D255" s="10">
        <v>2305.0</v>
      </c>
      <c r="E255" s="11">
        <v>47.0</v>
      </c>
      <c r="F255" s="12">
        <v>49.0</v>
      </c>
      <c r="G255" s="11">
        <v>33.0</v>
      </c>
      <c r="H255" s="13">
        <v>113.0</v>
      </c>
      <c r="I255" s="13">
        <v>225.0</v>
      </c>
      <c r="J255" s="13">
        <v>78.0</v>
      </c>
      <c r="K255" s="14">
        <v>45.0</v>
      </c>
      <c r="L255" s="15">
        <v>33.0</v>
      </c>
      <c r="M255" s="14">
        <v>91.0</v>
      </c>
    </row>
    <row r="256">
      <c r="A256" s="1"/>
      <c r="B256" s="1"/>
      <c r="C256" s="9">
        <v>3754.0</v>
      </c>
      <c r="D256" s="10">
        <v>2368.0</v>
      </c>
      <c r="E256" s="11">
        <v>17.0</v>
      </c>
      <c r="F256" s="12">
        <v>26.0</v>
      </c>
      <c r="G256" s="11">
        <v>21.0</v>
      </c>
      <c r="H256" s="13">
        <v>38.0</v>
      </c>
      <c r="I256" s="13">
        <v>93.0</v>
      </c>
      <c r="J256" s="13">
        <v>35.0</v>
      </c>
      <c r="K256" s="14">
        <v>25.0</v>
      </c>
      <c r="L256" s="15">
        <v>15.0</v>
      </c>
      <c r="M256" s="14">
        <v>36.0</v>
      </c>
    </row>
    <row r="257">
      <c r="A257" s="1"/>
      <c r="B257" s="1"/>
      <c r="C257" s="9">
        <v>3755.0</v>
      </c>
      <c r="D257" s="10">
        <v>2071.0</v>
      </c>
      <c r="E257" s="11">
        <v>17.0</v>
      </c>
      <c r="F257" s="12">
        <v>47.0</v>
      </c>
      <c r="G257" s="11">
        <v>33.0</v>
      </c>
      <c r="H257" s="13">
        <v>67.0</v>
      </c>
      <c r="I257" s="13">
        <v>162.0</v>
      </c>
      <c r="J257" s="13">
        <v>46.0</v>
      </c>
      <c r="K257" s="14">
        <v>27.0</v>
      </c>
      <c r="L257" s="15">
        <v>14.0</v>
      </c>
      <c r="M257" s="14">
        <v>66.0</v>
      </c>
    </row>
    <row r="258">
      <c r="A258" s="1"/>
      <c r="B258" s="1"/>
      <c r="C258" s="9">
        <v>3757.0</v>
      </c>
      <c r="D258" s="10">
        <v>1047.0</v>
      </c>
      <c r="E258" s="11">
        <v>33.0</v>
      </c>
      <c r="F258" s="12">
        <v>22.0</v>
      </c>
      <c r="G258" s="11">
        <v>27.0</v>
      </c>
      <c r="H258" s="13">
        <v>67.0</v>
      </c>
      <c r="I258" s="13">
        <v>89.0</v>
      </c>
      <c r="J258" s="13">
        <v>49.0</v>
      </c>
      <c r="K258" s="14">
        <v>30.0</v>
      </c>
      <c r="L258" s="15">
        <v>10.0</v>
      </c>
      <c r="M258" s="14">
        <v>36.0</v>
      </c>
    </row>
    <row r="259">
      <c r="A259" s="1"/>
      <c r="B259" s="1"/>
      <c r="C259" s="9">
        <v>3758.0</v>
      </c>
      <c r="D259" s="10">
        <v>342.0</v>
      </c>
      <c r="E259" s="11">
        <v>2.0</v>
      </c>
      <c r="F259" s="12">
        <v>9.0</v>
      </c>
      <c r="G259" s="11">
        <v>14.0</v>
      </c>
      <c r="H259" s="13">
        <v>28.0</v>
      </c>
      <c r="I259" s="13">
        <v>25.0</v>
      </c>
      <c r="J259" s="13">
        <v>22.0</v>
      </c>
      <c r="K259" s="14">
        <v>7.0</v>
      </c>
      <c r="L259" s="15">
        <v>8.0</v>
      </c>
      <c r="M259" s="14">
        <v>6.0</v>
      </c>
    </row>
    <row r="260">
      <c r="A260" s="1"/>
      <c r="B260" s="1"/>
      <c r="C260" s="9">
        <v>3762.0</v>
      </c>
      <c r="D260" s="10">
        <v>2724.0</v>
      </c>
      <c r="E260" s="11">
        <v>17.0</v>
      </c>
      <c r="F260" s="12">
        <v>54.0</v>
      </c>
      <c r="G260" s="11">
        <v>26.0</v>
      </c>
      <c r="H260" s="13">
        <v>78.0</v>
      </c>
      <c r="I260" s="13">
        <v>144.0</v>
      </c>
      <c r="J260" s="13">
        <v>40.0</v>
      </c>
      <c r="K260" s="14">
        <v>29.0</v>
      </c>
      <c r="L260" s="15">
        <v>18.0</v>
      </c>
      <c r="M260" s="14">
        <v>63.0</v>
      </c>
    </row>
    <row r="261">
      <c r="A261" s="1"/>
      <c r="B261" s="1"/>
      <c r="C261" s="9">
        <v>3763.0</v>
      </c>
      <c r="D261" s="10">
        <v>385.0</v>
      </c>
      <c r="E261" s="11">
        <v>9.0</v>
      </c>
      <c r="F261" s="12">
        <v>9.0</v>
      </c>
      <c r="G261" s="11">
        <v>7.0</v>
      </c>
      <c r="H261" s="13">
        <v>12.0</v>
      </c>
      <c r="I261" s="13">
        <v>48.0</v>
      </c>
      <c r="J261" s="13">
        <v>10.0</v>
      </c>
      <c r="K261" s="14">
        <v>6.0</v>
      </c>
      <c r="L261" s="15">
        <v>5.0</v>
      </c>
      <c r="M261" s="14">
        <v>19.0</v>
      </c>
    </row>
    <row r="262">
      <c r="A262" s="1"/>
      <c r="B262" s="1"/>
      <c r="C262" s="9">
        <v>3764.0</v>
      </c>
      <c r="D262" s="10">
        <v>3206.0</v>
      </c>
      <c r="E262" s="11">
        <v>30.0</v>
      </c>
      <c r="F262" s="12">
        <v>31.0</v>
      </c>
      <c r="G262" s="11">
        <v>30.0</v>
      </c>
      <c r="H262" s="13">
        <v>98.0</v>
      </c>
      <c r="I262" s="13">
        <v>144.0</v>
      </c>
      <c r="J262" s="13">
        <v>60.0</v>
      </c>
      <c r="K262" s="14">
        <v>20.0</v>
      </c>
      <c r="L262" s="15">
        <v>19.0</v>
      </c>
      <c r="M262" s="14">
        <v>82.0</v>
      </c>
    </row>
    <row r="263">
      <c r="A263" s="1"/>
      <c r="B263" s="1"/>
      <c r="C263" s="9">
        <v>3765.0</v>
      </c>
      <c r="D263" s="10">
        <v>1841.0</v>
      </c>
      <c r="E263" s="11">
        <v>16.0</v>
      </c>
      <c r="F263" s="12">
        <v>21.0</v>
      </c>
      <c r="G263" s="11">
        <v>8.0</v>
      </c>
      <c r="H263" s="13">
        <v>50.0</v>
      </c>
      <c r="I263" s="13">
        <v>79.0</v>
      </c>
      <c r="J263" s="13">
        <v>26.0</v>
      </c>
      <c r="K263" s="14">
        <v>33.0</v>
      </c>
      <c r="L263" s="15">
        <v>13.0</v>
      </c>
      <c r="M263" s="14">
        <v>34.0</v>
      </c>
    </row>
    <row r="264">
      <c r="A264" s="1"/>
      <c r="B264" s="1"/>
      <c r="C264" s="9">
        <v>3766.0</v>
      </c>
      <c r="D264" s="10">
        <v>2207.0</v>
      </c>
      <c r="E264" s="11">
        <v>30.0</v>
      </c>
      <c r="F264" s="12">
        <v>27.0</v>
      </c>
      <c r="G264" s="11">
        <v>31.0</v>
      </c>
      <c r="H264" s="13">
        <v>146.0</v>
      </c>
      <c r="I264" s="13">
        <v>205.0</v>
      </c>
      <c r="J264" s="13">
        <v>104.0</v>
      </c>
      <c r="K264" s="14">
        <v>39.0</v>
      </c>
      <c r="L264" s="15">
        <v>22.0</v>
      </c>
      <c r="M264" s="14">
        <v>95.0</v>
      </c>
    </row>
    <row r="265">
      <c r="A265" s="1"/>
      <c r="B265" s="1"/>
      <c r="C265" s="9">
        <v>3769.0</v>
      </c>
      <c r="D265" s="10">
        <v>1088.0</v>
      </c>
      <c r="E265" s="11">
        <v>7.0</v>
      </c>
      <c r="F265" s="12">
        <v>20.0</v>
      </c>
      <c r="G265" s="11">
        <v>18.0</v>
      </c>
      <c r="H265" s="13">
        <v>53.0</v>
      </c>
      <c r="I265" s="13">
        <v>79.0</v>
      </c>
      <c r="J265" s="13">
        <v>41.0</v>
      </c>
      <c r="K265" s="14">
        <v>13.0</v>
      </c>
      <c r="L265" s="15">
        <v>13.0</v>
      </c>
      <c r="M265" s="14">
        <v>39.0</v>
      </c>
    </row>
    <row r="266">
      <c r="A266" s="1"/>
      <c r="B266" s="1"/>
      <c r="C266" s="9">
        <v>3771.0</v>
      </c>
      <c r="D266" s="10">
        <v>932.0</v>
      </c>
      <c r="E266" s="11">
        <v>16.0</v>
      </c>
      <c r="F266" s="12">
        <v>12.0</v>
      </c>
      <c r="G266" s="11">
        <v>14.0</v>
      </c>
      <c r="H266" s="13">
        <v>36.0</v>
      </c>
      <c r="I266" s="13">
        <v>42.0</v>
      </c>
      <c r="J266" s="13">
        <v>14.0</v>
      </c>
      <c r="K266" s="14">
        <v>16.0</v>
      </c>
      <c r="L266" s="15">
        <v>13.0</v>
      </c>
      <c r="M266" s="14">
        <v>26.0</v>
      </c>
    </row>
    <row r="267">
      <c r="A267" s="1"/>
      <c r="B267" s="1"/>
      <c r="C267" s="9">
        <v>3773.0</v>
      </c>
      <c r="D267" s="10">
        <v>1223.0</v>
      </c>
      <c r="E267" s="11">
        <v>8.0</v>
      </c>
      <c r="F267" s="12">
        <v>25.0</v>
      </c>
      <c r="G267" s="11">
        <v>11.0</v>
      </c>
      <c r="H267" s="13">
        <v>41.0</v>
      </c>
      <c r="I267" s="13">
        <v>81.0</v>
      </c>
      <c r="J267" s="13">
        <v>24.0</v>
      </c>
      <c r="K267" s="14">
        <v>9.0</v>
      </c>
      <c r="L267" s="15">
        <v>9.0</v>
      </c>
      <c r="M267" s="14">
        <v>35.0</v>
      </c>
    </row>
    <row r="268">
      <c r="A268" s="1"/>
      <c r="B268" s="1"/>
      <c r="C268" s="9">
        <v>3780.0</v>
      </c>
      <c r="D268" s="10">
        <v>1589.0</v>
      </c>
      <c r="E268" s="11">
        <v>9.0</v>
      </c>
      <c r="F268" s="12">
        <v>29.0</v>
      </c>
      <c r="G268" s="11">
        <v>29.0</v>
      </c>
      <c r="H268" s="13">
        <v>90.0</v>
      </c>
      <c r="I268" s="13">
        <v>101.0</v>
      </c>
      <c r="J268" s="13">
        <v>64.0</v>
      </c>
      <c r="K268" s="14">
        <v>33.0</v>
      </c>
      <c r="L268" s="15">
        <v>17.0</v>
      </c>
      <c r="M268" s="14">
        <v>44.0</v>
      </c>
    </row>
    <row r="269">
      <c r="A269" s="1"/>
      <c r="B269" s="1"/>
      <c r="C269" s="9">
        <v>3781.0</v>
      </c>
      <c r="D269" s="10">
        <v>2416.0</v>
      </c>
      <c r="E269" s="11">
        <v>24.0</v>
      </c>
      <c r="F269" s="12">
        <v>51.0</v>
      </c>
      <c r="G269" s="11">
        <v>19.0</v>
      </c>
      <c r="H269" s="13">
        <v>45.0</v>
      </c>
      <c r="I269" s="13">
        <v>113.0</v>
      </c>
      <c r="J269" s="13">
        <v>53.0</v>
      </c>
      <c r="K269" s="14">
        <v>22.0</v>
      </c>
      <c r="L269" s="15">
        <v>22.0</v>
      </c>
      <c r="M269" s="14">
        <v>78.0</v>
      </c>
    </row>
    <row r="270">
      <c r="A270" s="1"/>
      <c r="B270" s="1"/>
      <c r="C270" s="9">
        <v>3787.0</v>
      </c>
      <c r="D270" s="10">
        <v>1493.0</v>
      </c>
      <c r="E270" s="11">
        <v>21.0</v>
      </c>
      <c r="F270" s="12">
        <v>28.0</v>
      </c>
      <c r="G270" s="11">
        <v>15.0</v>
      </c>
      <c r="H270" s="13">
        <v>68.0</v>
      </c>
      <c r="I270" s="13">
        <v>118.0</v>
      </c>
      <c r="J270" s="13">
        <v>52.0</v>
      </c>
      <c r="K270" s="14">
        <v>17.0</v>
      </c>
      <c r="L270" s="15">
        <v>13.0</v>
      </c>
      <c r="M270" s="14">
        <v>50.0</v>
      </c>
    </row>
    <row r="271">
      <c r="A271" s="1"/>
      <c r="B271" s="1"/>
      <c r="C271" s="9">
        <v>3793.0</v>
      </c>
      <c r="D271" s="10">
        <v>2128.0</v>
      </c>
      <c r="E271" s="11">
        <v>15.0</v>
      </c>
      <c r="F271" s="12">
        <v>44.0</v>
      </c>
      <c r="G271" s="11">
        <v>20.0</v>
      </c>
      <c r="H271" s="13">
        <v>30.0</v>
      </c>
      <c r="I271" s="13">
        <v>185.0</v>
      </c>
      <c r="J271" s="13">
        <v>78.0</v>
      </c>
      <c r="K271" s="14">
        <v>19.0</v>
      </c>
      <c r="L271" s="15">
        <v>25.0</v>
      </c>
      <c r="M271" s="14">
        <v>91.0</v>
      </c>
    </row>
    <row r="272">
      <c r="A272" s="1"/>
      <c r="B272" s="1"/>
      <c r="C272" s="9">
        <v>3800.0</v>
      </c>
      <c r="D272" s="10">
        <v>2895.0</v>
      </c>
      <c r="E272" s="11">
        <v>52.0</v>
      </c>
      <c r="F272" s="12">
        <v>47.0</v>
      </c>
      <c r="G272" s="11">
        <v>50.0</v>
      </c>
      <c r="H272" s="13">
        <v>129.0</v>
      </c>
      <c r="I272" s="13">
        <v>219.0</v>
      </c>
      <c r="J272" s="13">
        <v>87.0</v>
      </c>
      <c r="K272" s="14">
        <v>55.0</v>
      </c>
      <c r="L272" s="15">
        <v>36.0</v>
      </c>
      <c r="M272" s="14">
        <v>96.0</v>
      </c>
    </row>
    <row r="273">
      <c r="A273" s="1"/>
      <c r="B273" s="1"/>
      <c r="C273" s="9">
        <v>3863.0</v>
      </c>
      <c r="D273" s="10">
        <v>2726.0</v>
      </c>
      <c r="E273" s="11">
        <v>24.0</v>
      </c>
      <c r="F273" s="12">
        <v>58.0</v>
      </c>
      <c r="G273" s="11">
        <v>42.0</v>
      </c>
      <c r="H273" s="13">
        <v>73.0</v>
      </c>
      <c r="I273" s="13">
        <v>122.0</v>
      </c>
      <c r="J273" s="13">
        <v>87.0</v>
      </c>
      <c r="K273" s="14">
        <v>31.0</v>
      </c>
      <c r="L273" s="15">
        <v>25.0</v>
      </c>
      <c r="M273" s="14">
        <v>59.0</v>
      </c>
    </row>
    <row r="274">
      <c r="A274" s="1"/>
      <c r="B274" s="1"/>
      <c r="C274" s="9">
        <v>4000.0</v>
      </c>
      <c r="D274" s="10">
        <v>1091.0</v>
      </c>
      <c r="E274" s="11">
        <v>6.0</v>
      </c>
      <c r="F274" s="12">
        <v>4.0</v>
      </c>
      <c r="G274" s="11">
        <v>12.0</v>
      </c>
      <c r="H274" s="13">
        <v>20.0</v>
      </c>
      <c r="I274" s="13">
        <v>41.0</v>
      </c>
      <c r="J274" s="13">
        <v>12.0</v>
      </c>
      <c r="K274" s="14">
        <v>9.0</v>
      </c>
      <c r="L274" s="15">
        <v>7.0</v>
      </c>
      <c r="M274" s="14">
        <v>14.0</v>
      </c>
    </row>
    <row r="275">
      <c r="A275" s="1"/>
      <c r="B275" s="1"/>
      <c r="C275" s="9">
        <v>4007.0</v>
      </c>
      <c r="D275" s="10">
        <v>1235.0</v>
      </c>
      <c r="E275" s="11">
        <v>4.0</v>
      </c>
      <c r="F275" s="12">
        <v>26.0</v>
      </c>
      <c r="G275" s="11">
        <v>9.0</v>
      </c>
      <c r="H275" s="13">
        <v>29.0</v>
      </c>
      <c r="I275" s="13">
        <v>48.0</v>
      </c>
      <c r="J275" s="13">
        <v>21.0</v>
      </c>
      <c r="K275" s="14">
        <v>10.0</v>
      </c>
      <c r="L275" s="15">
        <v>6.0</v>
      </c>
      <c r="M275" s="14">
        <v>20.0</v>
      </c>
    </row>
    <row r="276">
      <c r="A276" s="1"/>
      <c r="B276" s="1"/>
      <c r="C276" s="9">
        <v>4009.0</v>
      </c>
      <c r="D276" s="10">
        <v>1116.0</v>
      </c>
      <c r="E276" s="11">
        <v>2.0</v>
      </c>
      <c r="F276" s="12">
        <v>12.0</v>
      </c>
      <c r="G276" s="11">
        <v>11.0</v>
      </c>
      <c r="H276" s="13">
        <v>25.0</v>
      </c>
      <c r="I276" s="13">
        <v>26.0</v>
      </c>
      <c r="J276" s="13">
        <v>17.0</v>
      </c>
      <c r="K276" s="14">
        <v>9.0</v>
      </c>
      <c r="L276" s="15">
        <v>5.0</v>
      </c>
      <c r="M276" s="14">
        <v>20.0</v>
      </c>
    </row>
    <row r="277">
      <c r="A277" s="1"/>
      <c r="B277" s="1"/>
      <c r="C277" s="9">
        <v>4010.0</v>
      </c>
      <c r="D277" s="10">
        <v>2785.0</v>
      </c>
      <c r="E277" s="11">
        <v>38.0</v>
      </c>
      <c r="F277" s="12">
        <v>60.0</v>
      </c>
      <c r="G277" s="11">
        <v>43.0</v>
      </c>
      <c r="H277" s="13">
        <v>124.0</v>
      </c>
      <c r="I277" s="13">
        <v>195.0</v>
      </c>
      <c r="J277" s="13">
        <v>84.0</v>
      </c>
      <c r="K277" s="14">
        <v>47.0</v>
      </c>
      <c r="L277" s="15">
        <v>50.0</v>
      </c>
      <c r="M277" s="14">
        <v>97.0</v>
      </c>
    </row>
    <row r="278">
      <c r="A278" s="1"/>
      <c r="B278" s="1"/>
      <c r="C278" s="9">
        <v>4011.0</v>
      </c>
      <c r="D278" s="10">
        <v>1015.0</v>
      </c>
      <c r="E278" s="11">
        <v>7.0</v>
      </c>
      <c r="F278" s="12">
        <v>17.0</v>
      </c>
      <c r="G278" s="11">
        <v>7.0</v>
      </c>
      <c r="H278" s="13">
        <v>18.0</v>
      </c>
      <c r="I278" s="13">
        <v>62.0</v>
      </c>
      <c r="J278" s="13">
        <v>22.0</v>
      </c>
      <c r="K278" s="14">
        <v>19.0</v>
      </c>
      <c r="L278" s="15">
        <v>11.0</v>
      </c>
      <c r="M278" s="14">
        <v>28.0</v>
      </c>
    </row>
    <row r="279">
      <c r="A279" s="1"/>
      <c r="B279" s="1"/>
      <c r="C279" s="9">
        <v>4012.0</v>
      </c>
      <c r="D279" s="10">
        <v>2201.0</v>
      </c>
      <c r="E279" s="11">
        <v>38.0</v>
      </c>
      <c r="F279" s="12">
        <v>39.0</v>
      </c>
      <c r="G279" s="11">
        <v>22.0</v>
      </c>
      <c r="H279" s="13">
        <v>97.0</v>
      </c>
      <c r="I279" s="13">
        <v>156.0</v>
      </c>
      <c r="J279" s="13">
        <v>54.0</v>
      </c>
      <c r="K279" s="14">
        <v>37.0</v>
      </c>
      <c r="L279" s="15">
        <v>24.0</v>
      </c>
      <c r="M279" s="14">
        <v>97.0</v>
      </c>
    </row>
    <row r="280">
      <c r="A280" s="1"/>
      <c r="B280" s="1"/>
      <c r="C280" s="9">
        <v>4013.0</v>
      </c>
      <c r="D280" s="10">
        <v>3213.0</v>
      </c>
      <c r="E280" s="11">
        <v>30.0</v>
      </c>
      <c r="F280" s="12">
        <v>40.0</v>
      </c>
      <c r="G280" s="11">
        <v>27.0</v>
      </c>
      <c r="H280" s="13">
        <v>98.0</v>
      </c>
      <c r="I280" s="13">
        <v>113.0</v>
      </c>
      <c r="J280" s="13">
        <v>50.0</v>
      </c>
      <c r="K280" s="14">
        <v>48.0</v>
      </c>
      <c r="L280" s="15">
        <v>20.0</v>
      </c>
      <c r="M280" s="14">
        <v>85.0</v>
      </c>
    </row>
    <row r="281">
      <c r="A281" s="1"/>
      <c r="B281" s="1"/>
      <c r="C281" s="9">
        <v>4017.0</v>
      </c>
      <c r="D281" s="10">
        <v>2502.0</v>
      </c>
      <c r="E281" s="11">
        <v>15.0</v>
      </c>
      <c r="F281" s="12">
        <v>28.0</v>
      </c>
      <c r="G281" s="11">
        <v>13.0</v>
      </c>
      <c r="H281" s="13">
        <v>67.0</v>
      </c>
      <c r="I281" s="13">
        <v>164.0</v>
      </c>
      <c r="J281" s="13">
        <v>41.0</v>
      </c>
      <c r="K281" s="14">
        <v>28.0</v>
      </c>
      <c r="L281" s="15">
        <v>24.0</v>
      </c>
      <c r="M281" s="14">
        <v>62.0</v>
      </c>
    </row>
    <row r="282">
      <c r="A282" s="1"/>
      <c r="B282" s="1"/>
      <c r="C282" s="9">
        <v>4018.0</v>
      </c>
      <c r="D282" s="10">
        <v>615.0</v>
      </c>
      <c r="E282" s="11">
        <v>7.0</v>
      </c>
      <c r="F282" s="12">
        <v>22.0</v>
      </c>
      <c r="G282" s="11">
        <v>18.0</v>
      </c>
      <c r="H282" s="13">
        <v>17.0</v>
      </c>
      <c r="I282" s="13">
        <v>27.0</v>
      </c>
      <c r="J282" s="13">
        <v>23.0</v>
      </c>
      <c r="K282" s="14">
        <v>2.0</v>
      </c>
      <c r="L282" s="15">
        <v>5.0</v>
      </c>
      <c r="M282" s="14">
        <v>20.0</v>
      </c>
    </row>
    <row r="283">
      <c r="A283" s="1"/>
      <c r="B283" s="1"/>
      <c r="C283" s="9">
        <v>4019.0</v>
      </c>
      <c r="D283" s="10">
        <v>2418.0</v>
      </c>
      <c r="E283" s="11">
        <v>5.0</v>
      </c>
      <c r="F283" s="12">
        <v>23.0</v>
      </c>
      <c r="G283" s="11">
        <v>9.0</v>
      </c>
      <c r="H283" s="13">
        <v>21.0</v>
      </c>
      <c r="I283" s="13">
        <v>78.0</v>
      </c>
      <c r="J283" s="13">
        <v>14.0</v>
      </c>
      <c r="K283" s="14">
        <v>16.0</v>
      </c>
      <c r="L283" s="15">
        <v>13.0</v>
      </c>
      <c r="M283" s="14">
        <v>49.0</v>
      </c>
    </row>
    <row r="284">
      <c r="A284" s="1"/>
      <c r="B284" s="1"/>
      <c r="C284" s="9">
        <v>4020.0</v>
      </c>
      <c r="D284" s="10">
        <v>1472.0</v>
      </c>
      <c r="E284" s="11">
        <v>4.0</v>
      </c>
      <c r="F284" s="12">
        <v>22.0</v>
      </c>
      <c r="G284" s="11">
        <v>10.0</v>
      </c>
      <c r="H284" s="13">
        <v>9.0</v>
      </c>
      <c r="I284" s="13">
        <v>74.0</v>
      </c>
      <c r="J284" s="13">
        <v>19.0</v>
      </c>
      <c r="K284" s="14">
        <v>4.0</v>
      </c>
      <c r="L284" s="15">
        <v>19.0</v>
      </c>
      <c r="M284" s="14">
        <v>47.0</v>
      </c>
    </row>
    <row r="285">
      <c r="A285" s="1"/>
      <c r="B285" s="1"/>
      <c r="C285" s="9">
        <v>4021.0</v>
      </c>
      <c r="D285" s="10">
        <v>1018.0</v>
      </c>
      <c r="E285" s="11">
        <v>14.0</v>
      </c>
      <c r="F285" s="12">
        <v>25.0</v>
      </c>
      <c r="G285" s="11">
        <v>12.0</v>
      </c>
      <c r="H285" s="13">
        <v>42.0</v>
      </c>
      <c r="I285" s="13">
        <v>66.0</v>
      </c>
      <c r="J285" s="13">
        <v>14.0</v>
      </c>
      <c r="K285" s="14">
        <v>19.0</v>
      </c>
      <c r="L285" s="15">
        <v>8.0</v>
      </c>
      <c r="M285" s="14">
        <v>41.0</v>
      </c>
    </row>
    <row r="286">
      <c r="A286" s="1"/>
      <c r="B286" s="1"/>
      <c r="C286" s="9">
        <v>4022.0</v>
      </c>
      <c r="D286" s="10">
        <v>1715.0</v>
      </c>
      <c r="E286" s="11">
        <v>17.0</v>
      </c>
      <c r="F286" s="12">
        <v>27.0</v>
      </c>
      <c r="G286" s="11">
        <v>13.0</v>
      </c>
      <c r="H286" s="13">
        <v>51.0</v>
      </c>
      <c r="I286" s="13">
        <v>105.0</v>
      </c>
      <c r="J286" s="13">
        <v>32.0</v>
      </c>
      <c r="K286" s="14">
        <v>9.0</v>
      </c>
      <c r="L286" s="15">
        <v>16.0</v>
      </c>
      <c r="M286" s="14">
        <v>55.0</v>
      </c>
    </row>
    <row r="287">
      <c r="A287" s="1"/>
      <c r="B287" s="1"/>
      <c r="C287" s="9">
        <v>4024.0</v>
      </c>
      <c r="D287" s="10">
        <v>1993.0</v>
      </c>
      <c r="E287" s="11">
        <v>13.0</v>
      </c>
      <c r="F287" s="12">
        <v>24.0</v>
      </c>
      <c r="G287" s="11">
        <v>8.0</v>
      </c>
      <c r="H287" s="13">
        <v>29.0</v>
      </c>
      <c r="I287" s="13">
        <v>56.0</v>
      </c>
      <c r="J287" s="13">
        <v>30.0</v>
      </c>
      <c r="K287" s="14">
        <v>25.0</v>
      </c>
      <c r="L287" s="15">
        <v>15.0</v>
      </c>
      <c r="M287" s="14">
        <v>52.0</v>
      </c>
    </row>
    <row r="288">
      <c r="A288" s="1"/>
      <c r="B288" s="1"/>
      <c r="C288" s="9">
        <v>4027.0</v>
      </c>
      <c r="D288" s="10">
        <v>1722.0</v>
      </c>
      <c r="E288" s="11">
        <v>7.0</v>
      </c>
      <c r="F288" s="12">
        <v>27.0</v>
      </c>
      <c r="G288" s="11">
        <v>7.0</v>
      </c>
      <c r="H288" s="13">
        <v>25.0</v>
      </c>
      <c r="I288" s="13">
        <v>73.0</v>
      </c>
      <c r="J288" s="13">
        <v>26.0</v>
      </c>
      <c r="K288" s="14">
        <v>15.0</v>
      </c>
      <c r="L288" s="15">
        <v>7.0</v>
      </c>
      <c r="M288" s="14">
        <v>43.0</v>
      </c>
    </row>
    <row r="289">
      <c r="A289" s="1"/>
      <c r="B289" s="1"/>
      <c r="C289" s="9">
        <v>4028.0</v>
      </c>
      <c r="D289" s="10">
        <v>2031.0</v>
      </c>
      <c r="E289" s="11">
        <v>5.0</v>
      </c>
      <c r="F289" s="12">
        <v>12.0</v>
      </c>
      <c r="G289" s="11">
        <v>8.0</v>
      </c>
      <c r="H289" s="13">
        <v>31.0</v>
      </c>
      <c r="I289" s="13">
        <v>105.0</v>
      </c>
      <c r="J289" s="13">
        <v>32.0</v>
      </c>
      <c r="K289" s="14">
        <v>14.0</v>
      </c>
      <c r="L289" s="15">
        <v>13.0</v>
      </c>
      <c r="M289" s="14">
        <v>25.0</v>
      </c>
    </row>
    <row r="290">
      <c r="A290" s="1"/>
      <c r="B290" s="1"/>
      <c r="C290" s="9">
        <v>4030.0</v>
      </c>
      <c r="D290" s="10">
        <v>1978.0</v>
      </c>
      <c r="E290" s="11">
        <v>4.0</v>
      </c>
      <c r="F290" s="12">
        <v>17.0</v>
      </c>
      <c r="G290" s="11">
        <v>7.0</v>
      </c>
      <c r="H290" s="13">
        <v>32.0</v>
      </c>
      <c r="I290" s="13">
        <v>78.0</v>
      </c>
      <c r="J290" s="13">
        <v>21.0</v>
      </c>
      <c r="K290" s="14">
        <v>7.0</v>
      </c>
      <c r="L290" s="15">
        <v>12.0</v>
      </c>
      <c r="M290" s="14">
        <v>45.0</v>
      </c>
    </row>
    <row r="291">
      <c r="A291" s="1"/>
      <c r="B291" s="1"/>
      <c r="C291" s="9">
        <v>4032.0</v>
      </c>
      <c r="D291" s="10">
        <v>1293.0</v>
      </c>
      <c r="E291" s="11">
        <v>18.0</v>
      </c>
      <c r="F291" s="12">
        <v>22.0</v>
      </c>
      <c r="G291" s="11">
        <v>13.0</v>
      </c>
      <c r="H291" s="13">
        <v>23.0</v>
      </c>
      <c r="I291" s="13">
        <v>54.0</v>
      </c>
      <c r="J291" s="13">
        <v>13.0</v>
      </c>
      <c r="K291" s="14">
        <v>12.0</v>
      </c>
      <c r="L291" s="15">
        <v>11.0</v>
      </c>
      <c r="M291" s="14">
        <v>33.0</v>
      </c>
    </row>
    <row r="292">
      <c r="A292" s="1"/>
      <c r="B292" s="1"/>
      <c r="C292" s="9">
        <v>4036.0</v>
      </c>
      <c r="D292" s="10">
        <v>2152.0</v>
      </c>
      <c r="E292" s="11">
        <v>1.0</v>
      </c>
      <c r="F292" s="12">
        <v>26.0</v>
      </c>
      <c r="G292" s="11">
        <v>9.0</v>
      </c>
      <c r="H292" s="13">
        <v>41.0</v>
      </c>
      <c r="I292" s="13">
        <v>76.0</v>
      </c>
      <c r="J292" s="13">
        <v>22.0</v>
      </c>
      <c r="K292" s="14">
        <v>11.0</v>
      </c>
      <c r="L292" s="15">
        <v>16.0</v>
      </c>
      <c r="M292" s="14">
        <v>31.0</v>
      </c>
    </row>
    <row r="293">
      <c r="A293" s="1"/>
      <c r="B293" s="1"/>
      <c r="C293" s="9">
        <v>4044.0</v>
      </c>
      <c r="D293" s="10">
        <v>2605.0</v>
      </c>
      <c r="E293" s="11">
        <v>20.0</v>
      </c>
      <c r="F293" s="12">
        <v>27.0</v>
      </c>
      <c r="G293" s="11">
        <v>33.0</v>
      </c>
      <c r="H293" s="13">
        <v>51.0</v>
      </c>
      <c r="I293" s="13">
        <v>95.0</v>
      </c>
      <c r="J293" s="13">
        <v>45.0</v>
      </c>
      <c r="K293" s="14">
        <v>25.0</v>
      </c>
      <c r="L293" s="15">
        <v>18.0</v>
      </c>
      <c r="M293" s="14">
        <v>54.0</v>
      </c>
    </row>
    <row r="294">
      <c r="A294" s="1"/>
      <c r="B294" s="1"/>
      <c r="C294" s="9">
        <v>4046.0</v>
      </c>
      <c r="D294" s="10">
        <v>797.0</v>
      </c>
      <c r="E294" s="11">
        <v>10.0</v>
      </c>
      <c r="F294" s="12">
        <v>24.0</v>
      </c>
      <c r="G294" s="11">
        <v>6.0</v>
      </c>
      <c r="H294" s="13">
        <v>53.0</v>
      </c>
      <c r="I294" s="13">
        <v>78.0</v>
      </c>
      <c r="J294" s="13">
        <v>29.0</v>
      </c>
      <c r="K294" s="14">
        <v>22.0</v>
      </c>
      <c r="L294" s="15">
        <v>11.0</v>
      </c>
      <c r="M294" s="14">
        <v>26.0</v>
      </c>
    </row>
    <row r="295">
      <c r="A295" s="1"/>
      <c r="B295" s="1"/>
      <c r="C295" s="9">
        <v>4304.0</v>
      </c>
      <c r="D295" s="10">
        <v>3152.0</v>
      </c>
      <c r="E295" s="11">
        <v>21.0</v>
      </c>
      <c r="F295" s="12">
        <v>48.0</v>
      </c>
      <c r="G295" s="11">
        <v>19.0</v>
      </c>
      <c r="H295" s="13">
        <v>78.0</v>
      </c>
      <c r="I295" s="13">
        <v>154.0</v>
      </c>
      <c r="J295" s="13">
        <v>46.0</v>
      </c>
      <c r="K295" s="14">
        <v>25.0</v>
      </c>
      <c r="L295" s="15">
        <v>28.0</v>
      </c>
      <c r="M295" s="14">
        <v>78.0</v>
      </c>
    </row>
    <row r="296">
      <c r="A296" s="1"/>
      <c r="B296" s="1"/>
      <c r="C296" s="9">
        <v>4306.0</v>
      </c>
      <c r="D296" s="10">
        <v>1830.0</v>
      </c>
      <c r="E296" s="11">
        <v>7.0</v>
      </c>
      <c r="F296" s="12">
        <v>23.0</v>
      </c>
      <c r="G296" s="11">
        <v>11.0</v>
      </c>
      <c r="H296" s="13">
        <v>38.0</v>
      </c>
      <c r="I296" s="13">
        <v>103.0</v>
      </c>
      <c r="J296" s="13">
        <v>33.0</v>
      </c>
      <c r="K296" s="14">
        <v>17.0</v>
      </c>
      <c r="L296" s="15">
        <v>10.0</v>
      </c>
      <c r="M296" s="14">
        <v>41.0</v>
      </c>
    </row>
    <row r="297">
      <c r="A297" s="1"/>
      <c r="B297" s="1"/>
      <c r="C297" s="9">
        <v>4309.0</v>
      </c>
      <c r="D297" s="10">
        <v>1116.0</v>
      </c>
      <c r="E297" s="11">
        <v>6.0</v>
      </c>
      <c r="F297" s="12">
        <v>14.0</v>
      </c>
      <c r="G297" s="11">
        <v>4.0</v>
      </c>
      <c r="H297" s="13">
        <v>28.0</v>
      </c>
      <c r="I297" s="13">
        <v>48.0</v>
      </c>
      <c r="J297" s="13">
        <v>18.0</v>
      </c>
      <c r="K297" s="14">
        <v>9.0</v>
      </c>
      <c r="L297" s="15">
        <v>4.0</v>
      </c>
      <c r="M297" s="14">
        <v>22.0</v>
      </c>
    </row>
    <row r="298">
      <c r="A298" s="1"/>
      <c r="B298" s="1"/>
      <c r="C298" s="9">
        <v>4387.0</v>
      </c>
      <c r="D298" s="10">
        <v>2206.0</v>
      </c>
      <c r="E298" s="11">
        <v>3.0</v>
      </c>
      <c r="F298" s="12">
        <v>14.0</v>
      </c>
      <c r="G298" s="11">
        <v>6.0</v>
      </c>
      <c r="H298" s="13">
        <v>14.0</v>
      </c>
      <c r="I298" s="13">
        <v>42.0</v>
      </c>
      <c r="J298" s="13">
        <v>10.0</v>
      </c>
      <c r="K298" s="14">
        <v>9.0</v>
      </c>
      <c r="L298" s="15">
        <v>6.0</v>
      </c>
      <c r="M298" s="14">
        <v>30.0</v>
      </c>
    </row>
    <row r="299">
      <c r="A299" s="1"/>
      <c r="B299" s="1"/>
      <c r="C299" s="9">
        <v>4400.0</v>
      </c>
      <c r="D299" s="10">
        <v>3024.0</v>
      </c>
      <c r="E299" s="11">
        <v>28.0</v>
      </c>
      <c r="F299" s="12">
        <v>44.0</v>
      </c>
      <c r="G299" s="11">
        <v>22.0</v>
      </c>
      <c r="H299" s="13">
        <v>69.0</v>
      </c>
      <c r="I299" s="13">
        <v>139.0</v>
      </c>
      <c r="J299" s="13">
        <v>46.0</v>
      </c>
      <c r="K299" s="14">
        <v>23.0</v>
      </c>
      <c r="L299" s="15">
        <v>25.0</v>
      </c>
      <c r="M299" s="14">
        <v>79.0</v>
      </c>
    </row>
    <row r="300">
      <c r="A300" s="1"/>
      <c r="B300" s="1"/>
      <c r="C300" s="9">
        <v>4402.0</v>
      </c>
      <c r="D300" s="10">
        <v>745.0</v>
      </c>
      <c r="E300" s="11">
        <v>8.0</v>
      </c>
      <c r="F300" s="12">
        <v>12.0</v>
      </c>
      <c r="G300" s="11">
        <v>9.0</v>
      </c>
      <c r="H300" s="13">
        <v>30.0</v>
      </c>
      <c r="I300" s="13">
        <v>40.0</v>
      </c>
      <c r="J300" s="13">
        <v>7.0</v>
      </c>
      <c r="K300" s="14">
        <v>19.0</v>
      </c>
      <c r="L300" s="15">
        <v>6.0</v>
      </c>
      <c r="M300" s="14">
        <v>20.0</v>
      </c>
    </row>
    <row r="301">
      <c r="A301" s="1"/>
      <c r="B301" s="1"/>
      <c r="C301" s="9">
        <v>4404.0</v>
      </c>
      <c r="D301" s="10">
        <v>2685.0</v>
      </c>
      <c r="E301" s="11">
        <v>15.0</v>
      </c>
      <c r="F301" s="12">
        <v>54.0</v>
      </c>
      <c r="G301" s="11">
        <v>11.0</v>
      </c>
      <c r="H301" s="13">
        <v>70.0</v>
      </c>
      <c r="I301" s="13">
        <v>138.0</v>
      </c>
      <c r="J301" s="13">
        <v>45.0</v>
      </c>
      <c r="K301" s="14">
        <v>29.0</v>
      </c>
      <c r="L301" s="15">
        <v>20.0</v>
      </c>
      <c r="M301" s="14">
        <v>79.0</v>
      </c>
    </row>
    <row r="302">
      <c r="A302" s="1"/>
      <c r="B302" s="1"/>
      <c r="C302" s="9">
        <v>4411.0</v>
      </c>
      <c r="D302" s="10">
        <v>1706.0</v>
      </c>
      <c r="E302" s="11">
        <v>20.0</v>
      </c>
      <c r="F302" s="12">
        <v>16.0</v>
      </c>
      <c r="G302" s="11">
        <v>7.0</v>
      </c>
      <c r="H302" s="13">
        <v>45.0</v>
      </c>
      <c r="I302" s="13">
        <v>94.0</v>
      </c>
      <c r="J302" s="13">
        <v>35.0</v>
      </c>
      <c r="K302" s="14">
        <v>22.0</v>
      </c>
      <c r="L302" s="15">
        <v>21.0</v>
      </c>
      <c r="M302" s="14">
        <v>49.0</v>
      </c>
    </row>
    <row r="303">
      <c r="A303" s="1"/>
      <c r="B303" s="1"/>
      <c r="C303" s="9">
        <v>4413.0</v>
      </c>
      <c r="D303" s="10">
        <v>892.0</v>
      </c>
      <c r="E303" s="11">
        <v>20.0</v>
      </c>
      <c r="F303" s="12">
        <v>19.0</v>
      </c>
      <c r="G303" s="11">
        <v>13.0</v>
      </c>
      <c r="H303" s="13">
        <v>43.0</v>
      </c>
      <c r="I303" s="13">
        <v>74.0</v>
      </c>
      <c r="J303" s="13">
        <v>19.0</v>
      </c>
      <c r="K303" s="14">
        <v>19.0</v>
      </c>
      <c r="L303" s="15">
        <v>7.0</v>
      </c>
      <c r="M303" s="14">
        <v>20.0</v>
      </c>
    </row>
    <row r="304">
      <c r="A304" s="1"/>
      <c r="B304" s="1"/>
      <c r="C304" s="9">
        <v>4414.0</v>
      </c>
      <c r="D304" s="10">
        <v>2817.0</v>
      </c>
      <c r="E304" s="11">
        <v>40.0</v>
      </c>
      <c r="F304" s="12">
        <v>41.0</v>
      </c>
      <c r="G304" s="11">
        <v>35.0</v>
      </c>
      <c r="H304" s="13">
        <v>75.0</v>
      </c>
      <c r="I304" s="13">
        <v>181.0</v>
      </c>
      <c r="J304" s="13">
        <v>73.0</v>
      </c>
      <c r="K304" s="14">
        <v>36.0</v>
      </c>
      <c r="L304" s="15">
        <v>29.0</v>
      </c>
      <c r="M304" s="14">
        <v>86.0</v>
      </c>
    </row>
    <row r="305">
      <c r="A305" s="1"/>
      <c r="B305" s="1"/>
      <c r="C305" s="9">
        <v>4415.0</v>
      </c>
      <c r="D305" s="10">
        <v>2014.0</v>
      </c>
      <c r="E305" s="11">
        <v>7.0</v>
      </c>
      <c r="F305" s="12">
        <v>17.0</v>
      </c>
      <c r="G305" s="11">
        <v>5.0</v>
      </c>
      <c r="H305" s="13">
        <v>23.0</v>
      </c>
      <c r="I305" s="13">
        <v>76.0</v>
      </c>
      <c r="J305" s="13">
        <v>11.0</v>
      </c>
      <c r="K305" s="14">
        <v>8.0</v>
      </c>
      <c r="L305" s="15">
        <v>2.0</v>
      </c>
      <c r="M305" s="14">
        <v>24.0</v>
      </c>
    </row>
    <row r="306">
      <c r="A306" s="1"/>
      <c r="B306" s="1"/>
      <c r="C306" s="9">
        <v>4417.0</v>
      </c>
      <c r="D306" s="10">
        <v>2780.0</v>
      </c>
      <c r="E306" s="11">
        <v>30.0</v>
      </c>
      <c r="F306" s="12">
        <v>39.0</v>
      </c>
      <c r="G306" s="11">
        <v>29.0</v>
      </c>
      <c r="H306" s="13">
        <v>98.0</v>
      </c>
      <c r="I306" s="13">
        <v>178.0</v>
      </c>
      <c r="J306" s="13">
        <v>57.0</v>
      </c>
      <c r="K306" s="14">
        <v>34.0</v>
      </c>
      <c r="L306" s="15">
        <v>32.0</v>
      </c>
      <c r="M306" s="14">
        <v>62.0</v>
      </c>
    </row>
    <row r="307">
      <c r="A307" s="1"/>
      <c r="B307" s="1"/>
      <c r="C307" s="9">
        <v>4421.0</v>
      </c>
      <c r="D307" s="10">
        <v>2298.0</v>
      </c>
      <c r="E307" s="11">
        <v>41.0</v>
      </c>
      <c r="F307" s="12">
        <v>38.0</v>
      </c>
      <c r="G307" s="11">
        <v>28.0</v>
      </c>
      <c r="H307" s="13">
        <v>61.0</v>
      </c>
      <c r="I307" s="13">
        <v>139.0</v>
      </c>
      <c r="J307" s="13">
        <v>40.0</v>
      </c>
      <c r="K307" s="14">
        <v>23.0</v>
      </c>
      <c r="L307" s="15">
        <v>20.0</v>
      </c>
      <c r="M307" s="14">
        <v>78.0</v>
      </c>
    </row>
    <row r="308">
      <c r="A308" s="1"/>
      <c r="B308" s="1"/>
      <c r="C308" s="9">
        <v>4422.0</v>
      </c>
      <c r="D308" s="10">
        <v>2440.0</v>
      </c>
      <c r="E308" s="11">
        <v>18.0</v>
      </c>
      <c r="F308" s="12">
        <v>33.0</v>
      </c>
      <c r="G308" s="11">
        <v>28.0</v>
      </c>
      <c r="H308" s="13">
        <v>52.0</v>
      </c>
      <c r="I308" s="13">
        <v>125.0</v>
      </c>
      <c r="J308" s="13">
        <v>40.0</v>
      </c>
      <c r="K308" s="14">
        <v>30.0</v>
      </c>
      <c r="L308" s="15">
        <v>14.0</v>
      </c>
      <c r="M308" s="14">
        <v>78.0</v>
      </c>
    </row>
    <row r="309">
      <c r="A309" s="1"/>
      <c r="B309" s="1"/>
      <c r="C309" s="9">
        <v>4423.0</v>
      </c>
      <c r="D309" s="10">
        <v>3301.0</v>
      </c>
      <c r="E309" s="11">
        <v>34.0</v>
      </c>
      <c r="F309" s="12">
        <v>40.0</v>
      </c>
      <c r="G309" s="11">
        <v>20.0</v>
      </c>
      <c r="H309" s="13">
        <v>100.0</v>
      </c>
      <c r="I309" s="13">
        <v>163.0</v>
      </c>
      <c r="J309" s="13">
        <v>51.0</v>
      </c>
      <c r="K309" s="14">
        <v>46.0</v>
      </c>
      <c r="L309" s="15">
        <v>36.0</v>
      </c>
      <c r="M309" s="14">
        <v>95.0</v>
      </c>
    </row>
    <row r="310">
      <c r="A310" s="1"/>
      <c r="B310" s="1"/>
      <c r="C310" s="9">
        <v>4461.0</v>
      </c>
      <c r="D310" s="10">
        <v>1873.0</v>
      </c>
      <c r="E310" s="11">
        <v>2.0</v>
      </c>
      <c r="F310" s="12">
        <v>22.0</v>
      </c>
      <c r="G310" s="11">
        <v>9.0</v>
      </c>
      <c r="H310" s="13">
        <v>25.0</v>
      </c>
      <c r="I310" s="13">
        <v>83.0</v>
      </c>
      <c r="J310" s="13">
        <v>22.0</v>
      </c>
      <c r="K310" s="14">
        <v>12.0</v>
      </c>
      <c r="L310" s="15">
        <v>13.0</v>
      </c>
      <c r="M310" s="14">
        <v>30.0</v>
      </c>
    </row>
    <row r="311">
      <c r="A311" s="1"/>
      <c r="B311" s="1"/>
      <c r="C311" s="9">
        <v>4501.0</v>
      </c>
      <c r="D311" s="10">
        <v>2884.0</v>
      </c>
      <c r="E311" s="11">
        <v>24.0</v>
      </c>
      <c r="F311" s="12">
        <v>51.0</v>
      </c>
      <c r="G311" s="11">
        <v>17.0</v>
      </c>
      <c r="H311" s="13">
        <v>75.0</v>
      </c>
      <c r="I311" s="13">
        <v>177.0</v>
      </c>
      <c r="J311" s="13">
        <v>44.0</v>
      </c>
      <c r="K311" s="14">
        <v>35.0</v>
      </c>
      <c r="L311" s="15">
        <v>15.0</v>
      </c>
      <c r="M311" s="14">
        <v>73.0</v>
      </c>
    </row>
    <row r="312">
      <c r="A312" s="1"/>
      <c r="B312" s="1"/>
      <c r="C312" s="9">
        <v>4502.0</v>
      </c>
      <c r="D312" s="10">
        <v>1124.0</v>
      </c>
      <c r="E312" s="11">
        <v>7.0</v>
      </c>
      <c r="F312" s="12">
        <v>15.0</v>
      </c>
      <c r="G312" s="11">
        <v>7.0</v>
      </c>
      <c r="H312" s="13">
        <v>35.0</v>
      </c>
      <c r="I312" s="13">
        <v>62.0</v>
      </c>
      <c r="J312" s="13">
        <v>33.0</v>
      </c>
      <c r="K312" s="14">
        <v>9.0</v>
      </c>
      <c r="L312" s="15">
        <v>12.0</v>
      </c>
      <c r="M312" s="14">
        <v>26.0</v>
      </c>
    </row>
    <row r="313">
      <c r="A313" s="1"/>
      <c r="B313" s="1"/>
      <c r="C313" s="9">
        <v>4504.0</v>
      </c>
      <c r="D313" s="10">
        <v>2024.0</v>
      </c>
      <c r="E313" s="11">
        <v>9.0</v>
      </c>
      <c r="F313" s="12">
        <v>33.0</v>
      </c>
      <c r="G313" s="11">
        <v>17.0</v>
      </c>
      <c r="H313" s="13">
        <v>48.0</v>
      </c>
      <c r="I313" s="13">
        <v>107.0</v>
      </c>
      <c r="J313" s="13">
        <v>32.0</v>
      </c>
      <c r="K313" s="14">
        <v>18.0</v>
      </c>
      <c r="L313" s="15">
        <v>21.0</v>
      </c>
      <c r="M313" s="14">
        <v>47.0</v>
      </c>
    </row>
    <row r="314">
      <c r="A314" s="1"/>
      <c r="B314" s="1"/>
      <c r="C314" s="9">
        <v>4505.0</v>
      </c>
      <c r="D314" s="10">
        <v>1501.0</v>
      </c>
      <c r="E314" s="11">
        <v>11.0</v>
      </c>
      <c r="F314" s="12">
        <v>18.0</v>
      </c>
      <c r="G314" s="11">
        <v>9.0</v>
      </c>
      <c r="H314" s="13">
        <v>32.0</v>
      </c>
      <c r="I314" s="13">
        <v>84.0</v>
      </c>
      <c r="J314" s="13">
        <v>19.0</v>
      </c>
      <c r="K314" s="14">
        <v>22.0</v>
      </c>
      <c r="L314" s="15">
        <v>5.0</v>
      </c>
      <c r="M314" s="14">
        <v>26.0</v>
      </c>
    </row>
    <row r="315">
      <c r="A315" s="1"/>
      <c r="B315" s="1"/>
      <c r="C315" s="9">
        <v>4506.0</v>
      </c>
      <c r="D315" s="10">
        <v>1406.0</v>
      </c>
      <c r="E315" s="11">
        <v>13.0</v>
      </c>
      <c r="F315" s="12">
        <v>23.0</v>
      </c>
      <c r="G315" s="11">
        <v>21.0</v>
      </c>
      <c r="H315" s="13">
        <v>25.0</v>
      </c>
      <c r="I315" s="13">
        <v>70.0</v>
      </c>
      <c r="J315" s="13">
        <v>29.0</v>
      </c>
      <c r="K315" s="14">
        <v>17.0</v>
      </c>
      <c r="L315" s="15">
        <v>18.0</v>
      </c>
      <c r="M315" s="14">
        <v>38.0</v>
      </c>
    </row>
    <row r="316">
      <c r="A316" s="1"/>
      <c r="B316" s="1"/>
      <c r="C316" s="9">
        <v>4508.0</v>
      </c>
      <c r="D316" s="10">
        <v>2926.0</v>
      </c>
      <c r="E316" s="11">
        <v>12.0</v>
      </c>
      <c r="F316" s="12">
        <v>34.0</v>
      </c>
      <c r="G316" s="11">
        <v>7.0</v>
      </c>
      <c r="H316" s="13">
        <v>65.0</v>
      </c>
      <c r="I316" s="13">
        <v>143.0</v>
      </c>
      <c r="J316" s="13">
        <v>48.0</v>
      </c>
      <c r="K316" s="14">
        <v>15.0</v>
      </c>
      <c r="L316" s="15">
        <v>19.0</v>
      </c>
      <c r="M316" s="14">
        <v>65.0</v>
      </c>
    </row>
    <row r="317">
      <c r="A317" s="1"/>
      <c r="B317" s="1"/>
      <c r="C317" s="9">
        <v>4512.0</v>
      </c>
      <c r="D317" s="10">
        <v>2848.0</v>
      </c>
      <c r="E317" s="11">
        <v>36.0</v>
      </c>
      <c r="F317" s="12">
        <v>47.0</v>
      </c>
      <c r="G317" s="11">
        <v>27.0</v>
      </c>
      <c r="H317" s="13">
        <v>78.0</v>
      </c>
      <c r="I317" s="13">
        <v>145.0</v>
      </c>
      <c r="J317" s="13">
        <v>57.0</v>
      </c>
      <c r="K317" s="14">
        <v>19.0</v>
      </c>
      <c r="L317" s="15">
        <v>30.0</v>
      </c>
      <c r="M317" s="14">
        <v>70.0</v>
      </c>
    </row>
    <row r="318">
      <c r="A318" s="1"/>
      <c r="B318" s="1"/>
      <c r="C318" s="9">
        <v>4526.0</v>
      </c>
      <c r="D318" s="10">
        <v>2735.0</v>
      </c>
      <c r="E318" s="11">
        <v>12.0</v>
      </c>
      <c r="F318" s="12">
        <v>37.0</v>
      </c>
      <c r="G318" s="11">
        <v>12.0</v>
      </c>
      <c r="H318" s="13">
        <v>67.0</v>
      </c>
      <c r="I318" s="13">
        <v>192.0</v>
      </c>
      <c r="J318" s="13">
        <v>33.0</v>
      </c>
      <c r="K318" s="14">
        <v>23.0</v>
      </c>
      <c r="L318" s="15">
        <v>16.0</v>
      </c>
      <c r="M318" s="14">
        <v>66.0</v>
      </c>
    </row>
    <row r="319">
      <c r="A319" s="1"/>
      <c r="B319" s="1"/>
      <c r="C319" s="9">
        <v>4528.0</v>
      </c>
      <c r="D319" s="10">
        <v>1841.0</v>
      </c>
      <c r="E319" s="11">
        <v>10.0</v>
      </c>
      <c r="F319" s="12">
        <v>17.0</v>
      </c>
      <c r="G319" s="11">
        <v>6.0</v>
      </c>
      <c r="H319" s="13">
        <v>42.0</v>
      </c>
      <c r="I319" s="13">
        <v>90.0</v>
      </c>
      <c r="J319" s="13">
        <v>21.0</v>
      </c>
      <c r="K319" s="14">
        <v>15.0</v>
      </c>
      <c r="L319" s="15">
        <v>6.0</v>
      </c>
      <c r="M319" s="14">
        <v>33.0</v>
      </c>
    </row>
    <row r="320">
      <c r="A320" s="1"/>
      <c r="B320" s="1"/>
      <c r="C320" s="9">
        <v>4529.0</v>
      </c>
      <c r="D320" s="10">
        <v>2399.0</v>
      </c>
      <c r="E320" s="11">
        <v>13.0</v>
      </c>
      <c r="F320" s="12">
        <v>25.0</v>
      </c>
      <c r="G320" s="11">
        <v>6.0</v>
      </c>
      <c r="H320" s="13">
        <v>20.0</v>
      </c>
      <c r="I320" s="13">
        <v>67.0</v>
      </c>
      <c r="J320" s="13">
        <v>22.0</v>
      </c>
      <c r="K320" s="14">
        <v>11.0</v>
      </c>
      <c r="L320" s="15">
        <v>12.0</v>
      </c>
      <c r="M320" s="14">
        <v>40.0</v>
      </c>
    </row>
    <row r="321">
      <c r="A321" s="1"/>
      <c r="B321" s="1"/>
      <c r="C321" s="9">
        <v>4541.0</v>
      </c>
      <c r="D321" s="10">
        <v>3526.0</v>
      </c>
      <c r="E321" s="11">
        <v>10.0</v>
      </c>
      <c r="F321" s="12">
        <v>25.0</v>
      </c>
      <c r="G321" s="11">
        <v>18.0</v>
      </c>
      <c r="H321" s="13">
        <v>53.0</v>
      </c>
      <c r="I321" s="13">
        <v>119.0</v>
      </c>
      <c r="J321" s="13">
        <v>35.0</v>
      </c>
      <c r="K321" s="14">
        <v>23.0</v>
      </c>
      <c r="L321" s="15">
        <v>15.0</v>
      </c>
      <c r="M321" s="14">
        <v>66.0</v>
      </c>
    </row>
    <row r="322">
      <c r="A322" s="1"/>
      <c r="B322" s="1"/>
      <c r="C322" s="9">
        <v>4543.0</v>
      </c>
      <c r="D322" s="10">
        <v>2234.0</v>
      </c>
      <c r="E322" s="11">
        <v>4.0</v>
      </c>
      <c r="F322" s="12">
        <v>27.0</v>
      </c>
      <c r="G322" s="11">
        <v>3.0</v>
      </c>
      <c r="H322" s="13">
        <v>15.0</v>
      </c>
      <c r="I322" s="13">
        <v>62.0</v>
      </c>
      <c r="J322" s="13">
        <v>8.0</v>
      </c>
      <c r="K322" s="14">
        <v>12.0</v>
      </c>
      <c r="L322" s="15">
        <v>6.0</v>
      </c>
      <c r="M322" s="14">
        <v>31.0</v>
      </c>
    </row>
    <row r="323">
      <c r="A323" s="1"/>
      <c r="B323" s="1"/>
      <c r="C323" s="9">
        <v>4547.0</v>
      </c>
      <c r="D323" s="10">
        <v>2569.0</v>
      </c>
      <c r="E323" s="11">
        <v>8.0</v>
      </c>
      <c r="F323" s="12">
        <v>28.0</v>
      </c>
      <c r="G323" s="11">
        <v>17.0</v>
      </c>
      <c r="H323" s="13">
        <v>20.0</v>
      </c>
      <c r="I323" s="13">
        <v>120.0</v>
      </c>
      <c r="J323" s="13">
        <v>24.0</v>
      </c>
      <c r="K323" s="14">
        <v>12.0</v>
      </c>
      <c r="L323" s="15">
        <v>11.0</v>
      </c>
      <c r="M323" s="14">
        <v>54.0</v>
      </c>
    </row>
    <row r="324">
      <c r="A324" s="1"/>
      <c r="B324" s="1"/>
      <c r="C324" s="9">
        <v>4548.0</v>
      </c>
      <c r="D324" s="10">
        <v>1991.0</v>
      </c>
      <c r="E324" s="11">
        <v>3.0</v>
      </c>
      <c r="F324" s="12">
        <v>13.0</v>
      </c>
      <c r="G324" s="11">
        <v>5.0</v>
      </c>
      <c r="H324" s="13">
        <v>36.0</v>
      </c>
      <c r="I324" s="13">
        <v>75.0</v>
      </c>
      <c r="J324" s="13">
        <v>10.0</v>
      </c>
      <c r="K324" s="14">
        <v>8.0</v>
      </c>
      <c r="L324" s="15">
        <v>7.0</v>
      </c>
      <c r="M324" s="14">
        <v>39.0</v>
      </c>
    </row>
    <row r="325">
      <c r="A325" s="1"/>
      <c r="B325" s="1"/>
      <c r="C325" s="9">
        <v>4553.0</v>
      </c>
      <c r="D325" s="10">
        <v>1921.0</v>
      </c>
      <c r="E325" s="11">
        <v>3.0</v>
      </c>
      <c r="F325" s="12">
        <v>16.0</v>
      </c>
      <c r="G325" s="11">
        <v>4.0</v>
      </c>
      <c r="H325" s="13">
        <v>15.0</v>
      </c>
      <c r="I325" s="13">
        <v>43.0</v>
      </c>
      <c r="J325" s="13">
        <v>16.0</v>
      </c>
      <c r="K325" s="14">
        <v>5.0</v>
      </c>
      <c r="L325" s="15">
        <v>11.0</v>
      </c>
      <c r="M325" s="14">
        <v>20.0</v>
      </c>
    </row>
    <row r="326">
      <c r="A326" s="1"/>
      <c r="B326" s="1"/>
      <c r="C326" s="9">
        <v>4555.0</v>
      </c>
      <c r="D326" s="10">
        <v>3603.0</v>
      </c>
      <c r="E326" s="11">
        <v>16.0</v>
      </c>
      <c r="F326" s="12">
        <v>30.0</v>
      </c>
      <c r="G326" s="11">
        <v>20.0</v>
      </c>
      <c r="H326" s="13">
        <v>34.0</v>
      </c>
      <c r="I326" s="13">
        <v>97.0</v>
      </c>
      <c r="J326" s="13">
        <v>34.0</v>
      </c>
      <c r="K326" s="14">
        <v>23.0</v>
      </c>
      <c r="L326" s="15">
        <v>16.0</v>
      </c>
      <c r="M326" s="14">
        <v>55.0</v>
      </c>
    </row>
    <row r="327">
      <c r="A327" s="1"/>
      <c r="B327" s="1"/>
      <c r="C327" s="9">
        <v>4559.0</v>
      </c>
      <c r="D327" s="10">
        <v>2078.0</v>
      </c>
      <c r="E327" s="11">
        <v>12.0</v>
      </c>
      <c r="F327" s="12">
        <v>21.0</v>
      </c>
      <c r="G327" s="11">
        <v>5.0</v>
      </c>
      <c r="H327" s="13">
        <v>30.0</v>
      </c>
      <c r="I327" s="13">
        <v>58.0</v>
      </c>
      <c r="J327" s="13">
        <v>28.0</v>
      </c>
      <c r="K327" s="14">
        <v>2.0</v>
      </c>
      <c r="L327" s="15">
        <v>15.0</v>
      </c>
      <c r="M327" s="14">
        <v>34.0</v>
      </c>
    </row>
    <row r="328">
      <c r="A328" s="1"/>
      <c r="B328" s="1"/>
      <c r="C328" s="9">
        <v>4562.0</v>
      </c>
      <c r="D328" s="10">
        <v>1374.0</v>
      </c>
      <c r="E328" s="11">
        <v>4.0</v>
      </c>
      <c r="F328" s="12">
        <v>7.0</v>
      </c>
      <c r="G328" s="11">
        <v>7.0</v>
      </c>
      <c r="H328" s="13">
        <v>17.0</v>
      </c>
      <c r="I328" s="13">
        <v>36.0</v>
      </c>
      <c r="J328" s="13">
        <v>16.0</v>
      </c>
      <c r="K328" s="14">
        <v>16.0</v>
      </c>
      <c r="L328" s="15">
        <v>5.0</v>
      </c>
      <c r="M328" s="14">
        <v>24.0</v>
      </c>
    </row>
    <row r="329">
      <c r="A329" s="1"/>
      <c r="B329" s="1"/>
      <c r="C329" s="9">
        <v>4564.0</v>
      </c>
      <c r="D329" s="10">
        <v>2237.0</v>
      </c>
      <c r="E329" s="11">
        <v>6.0</v>
      </c>
      <c r="F329" s="12">
        <v>18.0</v>
      </c>
      <c r="G329" s="11">
        <v>9.0</v>
      </c>
      <c r="H329" s="13">
        <v>35.0</v>
      </c>
      <c r="I329" s="13">
        <v>89.0</v>
      </c>
      <c r="J329" s="13">
        <v>25.0</v>
      </c>
      <c r="K329" s="14">
        <v>20.0</v>
      </c>
      <c r="L329" s="15">
        <v>5.0</v>
      </c>
      <c r="M329" s="14">
        <v>42.0</v>
      </c>
    </row>
    <row r="330">
      <c r="A330" s="1"/>
      <c r="B330" s="1"/>
      <c r="C330" s="9">
        <v>4581.0</v>
      </c>
      <c r="D330" s="10">
        <v>3299.0</v>
      </c>
      <c r="E330" s="11">
        <v>15.0</v>
      </c>
      <c r="F330" s="12">
        <v>54.0</v>
      </c>
      <c r="G330" s="11">
        <v>22.0</v>
      </c>
      <c r="H330" s="13">
        <v>64.0</v>
      </c>
      <c r="I330" s="13">
        <v>158.0</v>
      </c>
      <c r="J330" s="13">
        <v>42.0</v>
      </c>
      <c r="K330" s="14">
        <v>29.0</v>
      </c>
      <c r="L330" s="15">
        <v>34.0</v>
      </c>
      <c r="M330" s="14">
        <v>76.0</v>
      </c>
    </row>
    <row r="331">
      <c r="A331" s="1"/>
      <c r="B331" s="1"/>
      <c r="C331" s="9">
        <v>4583.0</v>
      </c>
      <c r="D331" s="10">
        <v>2932.0</v>
      </c>
      <c r="E331" s="11">
        <v>21.0</v>
      </c>
      <c r="F331" s="12">
        <v>45.0</v>
      </c>
      <c r="G331" s="11">
        <v>19.0</v>
      </c>
      <c r="H331" s="13">
        <v>71.0</v>
      </c>
      <c r="I331" s="13">
        <v>165.0</v>
      </c>
      <c r="J331" s="13">
        <v>38.0</v>
      </c>
      <c r="K331" s="14">
        <v>22.0</v>
      </c>
      <c r="L331" s="15">
        <v>25.0</v>
      </c>
      <c r="M331" s="14">
        <v>85.0</v>
      </c>
    </row>
    <row r="332">
      <c r="A332" s="1"/>
      <c r="B332" s="1"/>
      <c r="C332" s="9">
        <v>4585.0</v>
      </c>
      <c r="D332" s="10">
        <v>1222.0</v>
      </c>
      <c r="E332" s="11">
        <v>6.0</v>
      </c>
      <c r="F332" s="12">
        <v>14.0</v>
      </c>
      <c r="G332" s="11">
        <v>12.0</v>
      </c>
      <c r="H332" s="13">
        <v>15.0</v>
      </c>
      <c r="I332" s="13">
        <v>30.0</v>
      </c>
      <c r="J332" s="13">
        <v>18.0</v>
      </c>
      <c r="K332" s="14">
        <v>8.0</v>
      </c>
      <c r="L332" s="15">
        <v>13.0</v>
      </c>
      <c r="M332" s="14">
        <v>20.0</v>
      </c>
    </row>
    <row r="333">
      <c r="A333" s="1"/>
      <c r="B333" s="1"/>
      <c r="C333" s="9">
        <v>4586.0</v>
      </c>
      <c r="D333" s="10">
        <v>3208.0</v>
      </c>
      <c r="E333" s="11">
        <v>16.0</v>
      </c>
      <c r="F333" s="12">
        <v>53.0</v>
      </c>
      <c r="G333" s="11">
        <v>24.0</v>
      </c>
      <c r="H333" s="13">
        <v>92.0</v>
      </c>
      <c r="I333" s="13">
        <v>160.0</v>
      </c>
      <c r="J333" s="13">
        <v>54.0</v>
      </c>
      <c r="K333" s="14">
        <v>20.0</v>
      </c>
      <c r="L333" s="15">
        <v>12.0</v>
      </c>
      <c r="M333" s="14">
        <v>74.0</v>
      </c>
    </row>
    <row r="334">
      <c r="A334" s="1"/>
      <c r="B334" s="1"/>
      <c r="C334" s="9">
        <v>4597.0</v>
      </c>
      <c r="D334" s="10">
        <v>3296.0</v>
      </c>
      <c r="E334" s="11">
        <v>8.0</v>
      </c>
      <c r="F334" s="12">
        <v>20.0</v>
      </c>
      <c r="G334" s="11">
        <v>12.0</v>
      </c>
      <c r="H334" s="13">
        <v>38.0</v>
      </c>
      <c r="I334" s="13">
        <v>61.0</v>
      </c>
      <c r="J334" s="13">
        <v>32.0</v>
      </c>
      <c r="K334" s="14">
        <v>12.0</v>
      </c>
      <c r="L334" s="15">
        <v>11.0</v>
      </c>
      <c r="M334" s="14">
        <v>44.0</v>
      </c>
    </row>
    <row r="335">
      <c r="A335" s="1"/>
      <c r="B335" s="1"/>
      <c r="C335" s="9">
        <v>4605.0</v>
      </c>
      <c r="D335" s="10">
        <v>945.0</v>
      </c>
      <c r="E335" s="11">
        <v>3.0</v>
      </c>
      <c r="F335" s="12">
        <v>11.0</v>
      </c>
      <c r="G335" s="11">
        <v>5.0</v>
      </c>
      <c r="H335" s="13">
        <v>11.0</v>
      </c>
      <c r="I335" s="13">
        <v>46.0</v>
      </c>
      <c r="J335" s="13">
        <v>11.0</v>
      </c>
      <c r="K335" s="14">
        <v>6.0</v>
      </c>
      <c r="L335" s="15">
        <v>9.0</v>
      </c>
      <c r="M335" s="14">
        <v>29.0</v>
      </c>
    </row>
    <row r="336">
      <c r="A336" s="1"/>
      <c r="B336" s="1"/>
      <c r="C336" s="9">
        <v>4623.0</v>
      </c>
      <c r="D336" s="10">
        <v>1589.0</v>
      </c>
      <c r="E336" s="11">
        <v>9.0</v>
      </c>
      <c r="F336" s="12">
        <v>17.0</v>
      </c>
      <c r="G336" s="11">
        <v>20.0</v>
      </c>
      <c r="H336" s="13">
        <v>78.0</v>
      </c>
      <c r="I336" s="13">
        <v>136.0</v>
      </c>
      <c r="J336" s="13">
        <v>56.0</v>
      </c>
      <c r="K336" s="14">
        <v>14.0</v>
      </c>
      <c r="L336" s="15">
        <v>24.0</v>
      </c>
      <c r="M336" s="14">
        <v>36.0</v>
      </c>
    </row>
    <row r="337">
      <c r="A337" s="1"/>
      <c r="B337" s="1"/>
      <c r="C337" s="9">
        <v>4633.0</v>
      </c>
      <c r="D337" s="10">
        <v>1838.0</v>
      </c>
      <c r="E337" s="11">
        <v>13.0</v>
      </c>
      <c r="F337" s="12">
        <v>42.0</v>
      </c>
      <c r="G337" s="11">
        <v>11.0</v>
      </c>
      <c r="H337" s="13">
        <v>37.0</v>
      </c>
      <c r="I337" s="13">
        <v>113.0</v>
      </c>
      <c r="J337" s="13">
        <v>20.0</v>
      </c>
      <c r="K337" s="14">
        <v>16.0</v>
      </c>
      <c r="L337" s="15">
        <v>21.0</v>
      </c>
      <c r="M337" s="14">
        <v>43.0</v>
      </c>
    </row>
    <row r="338">
      <c r="A338" s="1"/>
      <c r="B338" s="1"/>
      <c r="C338" s="9">
        <v>4650.0</v>
      </c>
      <c r="D338" s="10">
        <v>2048.0</v>
      </c>
      <c r="E338" s="11">
        <v>5.0</v>
      </c>
      <c r="F338" s="12">
        <v>14.0</v>
      </c>
      <c r="G338" s="11">
        <v>11.0</v>
      </c>
      <c r="H338" s="13">
        <v>23.0</v>
      </c>
      <c r="I338" s="13">
        <v>59.0</v>
      </c>
      <c r="J338" s="13">
        <v>19.0</v>
      </c>
      <c r="K338" s="14">
        <v>13.0</v>
      </c>
      <c r="L338" s="15">
        <v>6.0</v>
      </c>
      <c r="M338" s="14">
        <v>32.0</v>
      </c>
    </row>
    <row r="339">
      <c r="A339" s="1"/>
      <c r="B339" s="1"/>
      <c r="C339" s="9">
        <v>4716.0</v>
      </c>
      <c r="D339" s="10">
        <v>2051.0</v>
      </c>
      <c r="E339" s="11">
        <v>16.0</v>
      </c>
      <c r="F339" s="12">
        <v>28.0</v>
      </c>
      <c r="G339" s="11">
        <v>9.0</v>
      </c>
      <c r="H339" s="13">
        <v>45.0</v>
      </c>
      <c r="I339" s="13">
        <v>81.0</v>
      </c>
      <c r="J339" s="13">
        <v>29.0</v>
      </c>
      <c r="K339" s="14">
        <v>28.0</v>
      </c>
      <c r="L339" s="15">
        <v>21.0</v>
      </c>
      <c r="M339" s="14">
        <v>39.0</v>
      </c>
    </row>
    <row r="340">
      <c r="A340" s="1"/>
      <c r="B340" s="1"/>
      <c r="C340" s="9">
        <v>5001.0</v>
      </c>
      <c r="D340" s="10">
        <v>1146.0</v>
      </c>
      <c r="E340" s="11">
        <v>5.0</v>
      </c>
      <c r="F340" s="12">
        <v>13.0</v>
      </c>
      <c r="G340" s="11">
        <v>5.0</v>
      </c>
      <c r="H340" s="13">
        <v>12.0</v>
      </c>
      <c r="I340" s="13">
        <v>47.0</v>
      </c>
      <c r="J340" s="13">
        <v>9.0</v>
      </c>
      <c r="K340" s="14">
        <v>7.0</v>
      </c>
      <c r="L340" s="15">
        <v>8.0</v>
      </c>
      <c r="M340" s="14">
        <v>14.0</v>
      </c>
    </row>
    <row r="341">
      <c r="A341" s="1"/>
      <c r="B341" s="1"/>
      <c r="C341" s="9">
        <v>5002.0</v>
      </c>
      <c r="D341" s="10">
        <v>2381.0</v>
      </c>
      <c r="E341" s="11">
        <v>13.0</v>
      </c>
      <c r="F341" s="12">
        <v>23.0</v>
      </c>
      <c r="G341" s="11">
        <v>9.0</v>
      </c>
      <c r="H341" s="13">
        <v>37.0</v>
      </c>
      <c r="I341" s="13">
        <v>65.0</v>
      </c>
      <c r="J341" s="13">
        <v>23.0</v>
      </c>
      <c r="K341" s="14">
        <v>15.0</v>
      </c>
      <c r="L341" s="15">
        <v>9.0</v>
      </c>
      <c r="M341" s="14">
        <v>43.0</v>
      </c>
    </row>
    <row r="342">
      <c r="A342" s="1"/>
      <c r="B342" s="1"/>
      <c r="C342" s="9">
        <v>5005.0</v>
      </c>
      <c r="D342" s="10">
        <v>2052.0</v>
      </c>
      <c r="E342" s="11">
        <v>14.0</v>
      </c>
      <c r="F342" s="12">
        <v>23.0</v>
      </c>
      <c r="G342" s="11">
        <v>15.0</v>
      </c>
      <c r="H342" s="13">
        <v>22.0</v>
      </c>
      <c r="I342" s="13">
        <v>58.0</v>
      </c>
      <c r="J342" s="13">
        <v>11.0</v>
      </c>
      <c r="K342" s="14">
        <v>13.0</v>
      </c>
      <c r="L342" s="15">
        <v>11.0</v>
      </c>
      <c r="M342" s="14">
        <v>52.0</v>
      </c>
    </row>
    <row r="343">
      <c r="A343" s="1"/>
      <c r="B343" s="1"/>
      <c r="C343" s="9">
        <v>5007.0</v>
      </c>
      <c r="D343" s="10">
        <v>2110.0</v>
      </c>
      <c r="E343" s="11">
        <v>5.0</v>
      </c>
      <c r="F343" s="12">
        <v>16.0</v>
      </c>
      <c r="G343" s="11">
        <v>5.0</v>
      </c>
      <c r="H343" s="13">
        <v>27.0</v>
      </c>
      <c r="I343" s="13">
        <v>52.0</v>
      </c>
      <c r="J343" s="13">
        <v>22.0</v>
      </c>
      <c r="K343" s="14">
        <v>12.0</v>
      </c>
      <c r="L343" s="15">
        <v>19.0</v>
      </c>
      <c r="M343" s="14">
        <v>25.0</v>
      </c>
    </row>
    <row r="344">
      <c r="A344" s="1"/>
      <c r="B344" s="1"/>
      <c r="C344" s="9">
        <v>5008.0</v>
      </c>
      <c r="D344" s="10">
        <v>2352.0</v>
      </c>
      <c r="E344" s="11">
        <v>6.0</v>
      </c>
      <c r="F344" s="12">
        <v>15.0</v>
      </c>
      <c r="G344" s="11">
        <v>18.0</v>
      </c>
      <c r="H344" s="13">
        <v>37.0</v>
      </c>
      <c r="I344" s="13">
        <v>76.0</v>
      </c>
      <c r="J344" s="13">
        <v>26.0</v>
      </c>
      <c r="K344" s="14">
        <v>11.0</v>
      </c>
      <c r="L344" s="15">
        <v>19.0</v>
      </c>
      <c r="M344" s="14">
        <v>35.0</v>
      </c>
    </row>
    <row r="345">
      <c r="A345" s="1"/>
      <c r="B345" s="1"/>
      <c r="C345" s="9">
        <v>5011.0</v>
      </c>
      <c r="D345" s="10">
        <v>1449.0</v>
      </c>
      <c r="E345" s="11">
        <v>9.0</v>
      </c>
      <c r="F345" s="12">
        <v>20.0</v>
      </c>
      <c r="G345" s="11">
        <v>13.0</v>
      </c>
      <c r="H345" s="13">
        <v>34.0</v>
      </c>
      <c r="I345" s="13">
        <v>62.0</v>
      </c>
      <c r="J345" s="13">
        <v>28.0</v>
      </c>
      <c r="K345" s="14">
        <v>15.0</v>
      </c>
      <c r="L345" s="15">
        <v>16.0</v>
      </c>
      <c r="M345" s="14">
        <v>36.0</v>
      </c>
    </row>
    <row r="346">
      <c r="A346" s="1"/>
      <c r="B346" s="1"/>
      <c r="C346" s="9">
        <v>5012.0</v>
      </c>
      <c r="D346" s="10">
        <v>1644.0</v>
      </c>
      <c r="E346" s="11">
        <v>6.0</v>
      </c>
      <c r="F346" s="12">
        <v>20.0</v>
      </c>
      <c r="G346" s="11">
        <v>11.0</v>
      </c>
      <c r="H346" s="13">
        <v>28.0</v>
      </c>
      <c r="I346" s="13">
        <v>71.0</v>
      </c>
      <c r="J346" s="13">
        <v>20.0</v>
      </c>
      <c r="K346" s="14">
        <v>13.0</v>
      </c>
      <c r="L346" s="15">
        <v>6.0</v>
      </c>
      <c r="M346" s="14">
        <v>44.0</v>
      </c>
    </row>
    <row r="347">
      <c r="A347" s="1"/>
      <c r="B347" s="1"/>
      <c r="C347" s="9">
        <v>5013.0</v>
      </c>
      <c r="D347" s="10">
        <v>2027.0</v>
      </c>
      <c r="E347" s="11">
        <v>4.0</v>
      </c>
      <c r="F347" s="12">
        <v>26.0</v>
      </c>
      <c r="G347" s="11">
        <v>13.0</v>
      </c>
      <c r="H347" s="13">
        <v>24.0</v>
      </c>
      <c r="I347" s="13">
        <v>66.0</v>
      </c>
      <c r="J347" s="13">
        <v>17.0</v>
      </c>
      <c r="K347" s="14">
        <v>15.0</v>
      </c>
      <c r="L347" s="15">
        <v>13.0</v>
      </c>
      <c r="M347" s="14">
        <v>31.0</v>
      </c>
    </row>
    <row r="348">
      <c r="A348" s="1"/>
      <c r="B348" s="1"/>
      <c r="C348" s="9">
        <v>5017.0</v>
      </c>
      <c r="D348" s="10">
        <v>2059.0</v>
      </c>
      <c r="E348" s="11">
        <v>15.0</v>
      </c>
      <c r="F348" s="12">
        <v>24.0</v>
      </c>
      <c r="G348" s="11">
        <v>25.0</v>
      </c>
      <c r="H348" s="13">
        <v>43.0</v>
      </c>
      <c r="I348" s="13">
        <v>104.0</v>
      </c>
      <c r="J348" s="13">
        <v>55.0</v>
      </c>
      <c r="K348" s="14">
        <v>26.0</v>
      </c>
      <c r="L348" s="15">
        <v>19.0</v>
      </c>
      <c r="M348" s="14">
        <v>36.0</v>
      </c>
    </row>
    <row r="349">
      <c r="A349" s="1"/>
      <c r="B349" s="1"/>
      <c r="C349" s="9">
        <v>5018.0</v>
      </c>
      <c r="D349" s="10">
        <v>1342.0</v>
      </c>
      <c r="E349" s="11">
        <v>7.0</v>
      </c>
      <c r="F349" s="12">
        <v>12.0</v>
      </c>
      <c r="G349" s="11">
        <v>7.0</v>
      </c>
      <c r="H349" s="13">
        <v>26.0</v>
      </c>
      <c r="I349" s="13">
        <v>79.0</v>
      </c>
      <c r="J349" s="13">
        <v>17.0</v>
      </c>
      <c r="K349" s="14">
        <v>16.0</v>
      </c>
      <c r="L349" s="15">
        <v>11.0</v>
      </c>
      <c r="M349" s="14">
        <v>45.0</v>
      </c>
    </row>
    <row r="350">
      <c r="A350" s="1"/>
      <c r="B350" s="1"/>
      <c r="C350" s="9">
        <v>5022.0</v>
      </c>
      <c r="D350" s="10">
        <v>1827.0</v>
      </c>
      <c r="E350" s="11">
        <v>6.0</v>
      </c>
      <c r="F350" s="12">
        <v>12.0</v>
      </c>
      <c r="G350" s="11">
        <v>4.0</v>
      </c>
      <c r="H350" s="13">
        <v>18.0</v>
      </c>
      <c r="I350" s="13">
        <v>61.0</v>
      </c>
      <c r="J350" s="13">
        <v>19.0</v>
      </c>
      <c r="K350" s="14">
        <v>11.0</v>
      </c>
      <c r="L350" s="15">
        <v>5.0</v>
      </c>
      <c r="M350" s="14">
        <v>28.0</v>
      </c>
    </row>
    <row r="351">
      <c r="A351" s="1"/>
      <c r="B351" s="1"/>
      <c r="C351" s="9">
        <v>5023.0</v>
      </c>
      <c r="D351" s="10">
        <v>2227.0</v>
      </c>
      <c r="E351" s="11">
        <v>24.0</v>
      </c>
      <c r="F351" s="12">
        <v>32.0</v>
      </c>
      <c r="G351" s="11">
        <v>56.0</v>
      </c>
      <c r="H351" s="13">
        <v>85.0</v>
      </c>
      <c r="I351" s="13">
        <v>148.0</v>
      </c>
      <c r="J351" s="13">
        <v>106.0</v>
      </c>
      <c r="K351" s="14">
        <v>31.0</v>
      </c>
      <c r="L351" s="15">
        <v>40.0</v>
      </c>
      <c r="M351" s="14">
        <v>84.0</v>
      </c>
    </row>
    <row r="352">
      <c r="A352" s="1"/>
      <c r="B352" s="1"/>
      <c r="C352" s="9">
        <v>5024.0</v>
      </c>
      <c r="D352" s="10">
        <v>2199.0</v>
      </c>
      <c r="E352" s="11">
        <v>21.0</v>
      </c>
      <c r="F352" s="12">
        <v>34.0</v>
      </c>
      <c r="G352" s="11">
        <v>39.0</v>
      </c>
      <c r="H352" s="13">
        <v>121.0</v>
      </c>
      <c r="I352" s="13">
        <v>192.0</v>
      </c>
      <c r="J352" s="13">
        <v>104.0</v>
      </c>
      <c r="K352" s="14">
        <v>38.0</v>
      </c>
      <c r="L352" s="15">
        <v>28.0</v>
      </c>
      <c r="M352" s="14">
        <v>89.0</v>
      </c>
    </row>
    <row r="353">
      <c r="A353" s="1"/>
      <c r="B353" s="1"/>
      <c r="C353" s="9">
        <v>5025.0</v>
      </c>
      <c r="D353" s="10">
        <v>2539.0</v>
      </c>
      <c r="E353" s="11">
        <v>25.0</v>
      </c>
      <c r="F353" s="12">
        <v>48.0</v>
      </c>
      <c r="G353" s="11">
        <v>28.0</v>
      </c>
      <c r="H353" s="13">
        <v>102.0</v>
      </c>
      <c r="I353" s="13">
        <v>164.0</v>
      </c>
      <c r="J353" s="13">
        <v>102.0</v>
      </c>
      <c r="K353" s="14">
        <v>39.0</v>
      </c>
      <c r="L353" s="15">
        <v>32.0</v>
      </c>
      <c r="M353" s="14">
        <v>93.0</v>
      </c>
    </row>
    <row r="354">
      <c r="A354" s="1"/>
      <c r="B354" s="1"/>
      <c r="C354" s="9">
        <v>5029.0</v>
      </c>
      <c r="D354" s="10">
        <v>1646.0</v>
      </c>
      <c r="E354" s="11">
        <v>4.0</v>
      </c>
      <c r="F354" s="12">
        <v>32.0</v>
      </c>
      <c r="G354" s="11">
        <v>14.0</v>
      </c>
      <c r="H354" s="13">
        <v>24.0</v>
      </c>
      <c r="I354" s="13">
        <v>96.0</v>
      </c>
      <c r="J354" s="13">
        <v>26.0</v>
      </c>
      <c r="K354" s="14">
        <v>17.0</v>
      </c>
      <c r="L354" s="15">
        <v>7.0</v>
      </c>
      <c r="M354" s="14">
        <v>44.0</v>
      </c>
    </row>
    <row r="355">
      <c r="A355" s="1"/>
      <c r="B355" s="1"/>
      <c r="C355" s="9">
        <v>5030.0</v>
      </c>
      <c r="D355" s="10">
        <v>2183.0</v>
      </c>
      <c r="E355" s="11">
        <v>5.0</v>
      </c>
      <c r="F355" s="12">
        <v>31.0</v>
      </c>
      <c r="G355" s="11">
        <v>6.0</v>
      </c>
      <c r="H355" s="13">
        <v>55.0</v>
      </c>
      <c r="I355" s="13">
        <v>175.0</v>
      </c>
      <c r="J355" s="13">
        <v>29.0</v>
      </c>
      <c r="K355" s="14">
        <v>20.0</v>
      </c>
      <c r="L355" s="15">
        <v>13.0</v>
      </c>
      <c r="M355" s="14">
        <v>57.0</v>
      </c>
    </row>
    <row r="356">
      <c r="A356" s="1"/>
      <c r="B356" s="1"/>
      <c r="C356" s="9">
        <v>5031.0</v>
      </c>
      <c r="D356" s="10">
        <v>2250.0</v>
      </c>
      <c r="E356" s="11">
        <v>8.0</v>
      </c>
      <c r="F356" s="12">
        <v>22.0</v>
      </c>
      <c r="G356" s="11">
        <v>9.0</v>
      </c>
      <c r="H356" s="13">
        <v>35.0</v>
      </c>
      <c r="I356" s="13">
        <v>95.0</v>
      </c>
      <c r="J356" s="13">
        <v>37.0</v>
      </c>
      <c r="K356" s="14">
        <v>16.0</v>
      </c>
      <c r="L356" s="15">
        <v>12.0</v>
      </c>
      <c r="M356" s="14">
        <v>36.0</v>
      </c>
    </row>
    <row r="357">
      <c r="A357" s="1"/>
      <c r="B357" s="1"/>
      <c r="C357" s="9">
        <v>5037.0</v>
      </c>
      <c r="D357" s="10">
        <v>2518.0</v>
      </c>
      <c r="E357" s="11">
        <v>46.0</v>
      </c>
      <c r="F357" s="12">
        <v>59.0</v>
      </c>
      <c r="G357" s="11">
        <v>53.0</v>
      </c>
      <c r="H357" s="13">
        <v>145.0</v>
      </c>
      <c r="I357" s="13">
        <v>222.0</v>
      </c>
      <c r="J357" s="13">
        <v>144.0</v>
      </c>
      <c r="K357" s="14">
        <v>39.0</v>
      </c>
      <c r="L357" s="15">
        <v>47.0</v>
      </c>
      <c r="M357" s="14">
        <v>74.0</v>
      </c>
    </row>
    <row r="358">
      <c r="A358" s="1"/>
      <c r="B358" s="1"/>
      <c r="C358" s="9">
        <v>5038.0</v>
      </c>
      <c r="D358" s="10">
        <v>1881.0</v>
      </c>
      <c r="E358" s="11">
        <v>6.0</v>
      </c>
      <c r="F358" s="12">
        <v>19.0</v>
      </c>
      <c r="G358" s="11">
        <v>16.0</v>
      </c>
      <c r="H358" s="13">
        <v>23.0</v>
      </c>
      <c r="I358" s="13">
        <v>42.0</v>
      </c>
      <c r="J358" s="13">
        <v>21.0</v>
      </c>
      <c r="K358" s="14">
        <v>10.0</v>
      </c>
      <c r="L358" s="15">
        <v>14.0</v>
      </c>
      <c r="M358" s="14">
        <v>23.0</v>
      </c>
    </row>
    <row r="359">
      <c r="A359" s="1"/>
      <c r="B359" s="1"/>
      <c r="C359" s="9">
        <v>5040.0</v>
      </c>
      <c r="D359" s="10">
        <v>2216.0</v>
      </c>
      <c r="E359" s="11">
        <v>7.0</v>
      </c>
      <c r="F359" s="12">
        <v>29.0</v>
      </c>
      <c r="G359" s="11">
        <v>11.0</v>
      </c>
      <c r="H359" s="13">
        <v>44.0</v>
      </c>
      <c r="I359" s="13">
        <v>101.0</v>
      </c>
      <c r="J359" s="13">
        <v>40.0</v>
      </c>
      <c r="K359" s="14">
        <v>16.0</v>
      </c>
      <c r="L359" s="15">
        <v>18.0</v>
      </c>
      <c r="M359" s="14">
        <v>38.0</v>
      </c>
    </row>
    <row r="360">
      <c r="A360" s="1"/>
      <c r="B360" s="1"/>
      <c r="C360" s="9">
        <v>5044.0</v>
      </c>
      <c r="D360" s="10">
        <v>1255.0</v>
      </c>
      <c r="E360" s="11">
        <v>4.0</v>
      </c>
      <c r="F360" s="12">
        <v>13.0</v>
      </c>
      <c r="G360" s="11">
        <v>8.0</v>
      </c>
      <c r="H360" s="13">
        <v>14.0</v>
      </c>
      <c r="I360" s="13">
        <v>34.0</v>
      </c>
      <c r="J360" s="13">
        <v>24.0</v>
      </c>
      <c r="K360" s="14">
        <v>4.0</v>
      </c>
      <c r="L360" s="15">
        <v>8.0</v>
      </c>
      <c r="M360" s="14">
        <v>37.0</v>
      </c>
    </row>
    <row r="361">
      <c r="A361" s="1"/>
      <c r="B361" s="1"/>
      <c r="C361" s="9">
        <v>5045.0</v>
      </c>
      <c r="D361" s="10">
        <v>1675.0</v>
      </c>
      <c r="E361" s="11">
        <v>6.0</v>
      </c>
      <c r="F361" s="12">
        <v>8.0</v>
      </c>
      <c r="G361" s="11">
        <v>18.0</v>
      </c>
      <c r="H361" s="13">
        <v>25.0</v>
      </c>
      <c r="I361" s="13">
        <v>65.0</v>
      </c>
      <c r="J361" s="13">
        <v>30.0</v>
      </c>
      <c r="K361" s="14">
        <v>9.0</v>
      </c>
      <c r="L361" s="15">
        <v>10.0</v>
      </c>
      <c r="M361" s="14">
        <v>30.0</v>
      </c>
    </row>
    <row r="362">
      <c r="A362" s="1"/>
      <c r="B362" s="1"/>
      <c r="C362" s="9">
        <v>5046.0</v>
      </c>
      <c r="D362" s="10">
        <v>2067.0</v>
      </c>
      <c r="E362" s="11">
        <v>8.0</v>
      </c>
      <c r="F362" s="12">
        <v>16.0</v>
      </c>
      <c r="G362" s="11">
        <v>14.0</v>
      </c>
      <c r="H362" s="13">
        <v>39.0</v>
      </c>
      <c r="I362" s="13">
        <v>80.0</v>
      </c>
      <c r="J362" s="13">
        <v>38.0</v>
      </c>
      <c r="K362" s="14">
        <v>8.0</v>
      </c>
      <c r="L362" s="15">
        <v>15.0</v>
      </c>
      <c r="M362" s="14">
        <v>38.0</v>
      </c>
    </row>
    <row r="363">
      <c r="A363" s="1"/>
      <c r="B363" s="1"/>
      <c r="C363" s="9">
        <v>5047.0</v>
      </c>
      <c r="D363" s="10">
        <v>2131.0</v>
      </c>
      <c r="E363" s="11">
        <v>7.0</v>
      </c>
      <c r="F363" s="12">
        <v>32.0</v>
      </c>
      <c r="G363" s="11">
        <v>12.0</v>
      </c>
      <c r="H363" s="13">
        <v>30.0</v>
      </c>
      <c r="I363" s="13">
        <v>138.0</v>
      </c>
      <c r="J363" s="13">
        <v>27.0</v>
      </c>
      <c r="K363" s="14">
        <v>14.0</v>
      </c>
      <c r="L363" s="15">
        <v>6.0</v>
      </c>
      <c r="M363" s="14">
        <v>60.0</v>
      </c>
    </row>
    <row r="364">
      <c r="A364" s="1"/>
      <c r="B364" s="1"/>
      <c r="C364" s="9">
        <v>5049.0</v>
      </c>
      <c r="D364" s="10">
        <v>670.0</v>
      </c>
      <c r="E364" s="11">
        <v>4.0</v>
      </c>
      <c r="F364" s="12">
        <v>6.0</v>
      </c>
      <c r="G364" s="11">
        <v>9.0</v>
      </c>
      <c r="H364" s="13">
        <v>26.0</v>
      </c>
      <c r="I364" s="13">
        <v>54.0</v>
      </c>
      <c r="J364" s="13">
        <v>13.0</v>
      </c>
      <c r="K364" s="14">
        <v>17.0</v>
      </c>
      <c r="L364" s="15">
        <v>10.0</v>
      </c>
      <c r="M364" s="14">
        <v>26.0</v>
      </c>
    </row>
    <row r="365">
      <c r="A365" s="1"/>
      <c r="B365" s="1"/>
      <c r="C365" s="9">
        <v>5323.0</v>
      </c>
      <c r="D365" s="10">
        <v>2721.0</v>
      </c>
      <c r="E365" s="11">
        <v>12.0</v>
      </c>
      <c r="F365" s="12">
        <v>37.0</v>
      </c>
      <c r="G365" s="11">
        <v>16.0</v>
      </c>
      <c r="H365" s="13">
        <v>50.0</v>
      </c>
      <c r="I365" s="13">
        <v>96.0</v>
      </c>
      <c r="J365" s="13">
        <v>39.0</v>
      </c>
      <c r="K365" s="14">
        <v>26.0</v>
      </c>
      <c r="L365" s="15">
        <v>17.0</v>
      </c>
      <c r="M365" s="14">
        <v>61.0</v>
      </c>
    </row>
    <row r="366">
      <c r="A366" s="1"/>
      <c r="B366" s="1"/>
      <c r="C366" s="9">
        <v>5324.0</v>
      </c>
      <c r="D366" s="10">
        <v>2270.0</v>
      </c>
      <c r="E366" s="11">
        <v>13.0</v>
      </c>
      <c r="F366" s="12">
        <v>30.0</v>
      </c>
      <c r="G366" s="11">
        <v>44.0</v>
      </c>
      <c r="H366" s="13">
        <v>85.0</v>
      </c>
      <c r="I366" s="13">
        <v>149.0</v>
      </c>
      <c r="J366" s="13">
        <v>76.0</v>
      </c>
      <c r="K366" s="14">
        <v>21.0</v>
      </c>
      <c r="L366" s="15">
        <v>24.0</v>
      </c>
      <c r="M366" s="14">
        <v>60.0</v>
      </c>
    </row>
    <row r="367">
      <c r="A367" s="1"/>
      <c r="B367" s="1"/>
      <c r="C367" s="9">
        <v>5330.0</v>
      </c>
      <c r="D367" s="10">
        <v>2448.0</v>
      </c>
      <c r="E367" s="11">
        <v>19.0</v>
      </c>
      <c r="F367" s="12">
        <v>14.0</v>
      </c>
      <c r="G367" s="11">
        <v>20.0</v>
      </c>
      <c r="H367" s="13">
        <v>40.0</v>
      </c>
      <c r="I367" s="13">
        <v>96.0</v>
      </c>
      <c r="J367" s="13">
        <v>50.0</v>
      </c>
      <c r="K367" s="14">
        <v>16.0</v>
      </c>
      <c r="L367" s="15">
        <v>20.0</v>
      </c>
      <c r="M367" s="14">
        <v>48.0</v>
      </c>
    </row>
    <row r="368">
      <c r="A368" s="1"/>
      <c r="B368" s="1"/>
      <c r="C368" s="9">
        <v>5350.0</v>
      </c>
      <c r="D368" s="10">
        <v>3063.0</v>
      </c>
      <c r="E368" s="11">
        <v>19.0</v>
      </c>
      <c r="F368" s="12">
        <v>36.0</v>
      </c>
      <c r="G368" s="11">
        <v>25.0</v>
      </c>
      <c r="H368" s="13">
        <v>52.0</v>
      </c>
      <c r="I368" s="13">
        <v>148.0</v>
      </c>
      <c r="J368" s="13">
        <v>54.0</v>
      </c>
      <c r="K368" s="14">
        <v>47.0</v>
      </c>
      <c r="L368" s="15">
        <v>64.0</v>
      </c>
      <c r="M368" s="14">
        <v>111.0</v>
      </c>
    </row>
    <row r="369">
      <c r="A369" s="1"/>
      <c r="B369" s="1"/>
      <c r="C369" s="9">
        <v>5372.0</v>
      </c>
      <c r="D369" s="10">
        <v>1870.0</v>
      </c>
      <c r="E369" s="11">
        <v>16.0</v>
      </c>
      <c r="F369" s="12">
        <v>21.0</v>
      </c>
      <c r="G369" s="11">
        <v>12.0</v>
      </c>
      <c r="H369" s="13">
        <v>37.0</v>
      </c>
      <c r="I369" s="13">
        <v>84.0</v>
      </c>
      <c r="J369" s="13">
        <v>30.0</v>
      </c>
      <c r="K369" s="14">
        <v>21.0</v>
      </c>
      <c r="L369" s="15">
        <v>9.0</v>
      </c>
      <c r="M369" s="14">
        <v>43.0</v>
      </c>
    </row>
    <row r="370">
      <c r="A370" s="1"/>
      <c r="B370" s="1"/>
      <c r="C370" s="9">
        <v>5384.0</v>
      </c>
      <c r="D370" s="10">
        <v>1859.0</v>
      </c>
      <c r="E370" s="11">
        <v>6.0</v>
      </c>
      <c r="F370" s="12">
        <v>28.0</v>
      </c>
      <c r="G370" s="11">
        <v>17.0</v>
      </c>
      <c r="H370" s="13">
        <v>36.0</v>
      </c>
      <c r="I370" s="13">
        <v>105.0</v>
      </c>
      <c r="J370" s="13">
        <v>25.0</v>
      </c>
      <c r="K370" s="14">
        <v>24.0</v>
      </c>
      <c r="L370" s="15">
        <v>19.0</v>
      </c>
      <c r="M370" s="14">
        <v>82.0</v>
      </c>
    </row>
    <row r="371">
      <c r="A371" s="1"/>
      <c r="B371" s="1"/>
      <c r="C371" s="9">
        <v>5395.0</v>
      </c>
      <c r="D371" s="10">
        <v>608.0</v>
      </c>
      <c r="E371" s="11">
        <v>13.0</v>
      </c>
      <c r="F371" s="12">
        <v>20.0</v>
      </c>
      <c r="G371" s="11">
        <v>11.0</v>
      </c>
      <c r="H371" s="13">
        <v>22.0</v>
      </c>
      <c r="I371" s="13">
        <v>91.0</v>
      </c>
      <c r="J371" s="13">
        <v>22.0</v>
      </c>
      <c r="K371" s="14">
        <v>9.0</v>
      </c>
      <c r="L371" s="15">
        <v>5.0</v>
      </c>
      <c r="M371" s="14">
        <v>30.0</v>
      </c>
    </row>
    <row r="372">
      <c r="A372" s="1"/>
      <c r="B372" s="1"/>
      <c r="C372" s="9">
        <v>5405.0</v>
      </c>
      <c r="D372" s="10">
        <v>2659.0</v>
      </c>
      <c r="E372" s="11">
        <v>13.0</v>
      </c>
      <c r="F372" s="12">
        <v>17.0</v>
      </c>
      <c r="G372" s="11">
        <v>16.0</v>
      </c>
      <c r="H372" s="13">
        <v>58.0</v>
      </c>
      <c r="I372" s="13">
        <v>107.0</v>
      </c>
      <c r="J372" s="13">
        <v>36.0</v>
      </c>
      <c r="K372" s="14">
        <v>17.0</v>
      </c>
      <c r="L372" s="15">
        <v>25.0</v>
      </c>
      <c r="M372" s="14">
        <v>61.0</v>
      </c>
    </row>
    <row r="373">
      <c r="A373" s="1"/>
      <c r="B373" s="1"/>
      <c r="C373" s="9">
        <v>5412.0</v>
      </c>
      <c r="D373" s="10">
        <v>3126.0</v>
      </c>
      <c r="E373" s="11">
        <v>13.0</v>
      </c>
      <c r="F373" s="12">
        <v>35.0</v>
      </c>
      <c r="G373" s="11">
        <v>12.0</v>
      </c>
      <c r="H373" s="13">
        <v>70.0</v>
      </c>
      <c r="I373" s="13">
        <v>109.0</v>
      </c>
      <c r="J373" s="13">
        <v>31.0</v>
      </c>
      <c r="K373" s="14">
        <v>22.0</v>
      </c>
      <c r="L373" s="15">
        <v>42.0</v>
      </c>
      <c r="M373" s="14">
        <v>76.0</v>
      </c>
    </row>
    <row r="374">
      <c r="A374" s="1"/>
      <c r="B374" s="1"/>
      <c r="C374" s="9">
        <v>5417.0</v>
      </c>
      <c r="D374" s="10">
        <v>2272.0</v>
      </c>
      <c r="E374" s="11">
        <v>17.0</v>
      </c>
      <c r="F374" s="12">
        <v>21.0</v>
      </c>
      <c r="G374" s="11">
        <v>13.0</v>
      </c>
      <c r="H374" s="13">
        <v>47.0</v>
      </c>
      <c r="I374" s="13">
        <v>128.0</v>
      </c>
      <c r="J374" s="13">
        <v>72.0</v>
      </c>
      <c r="K374" s="14">
        <v>19.0</v>
      </c>
      <c r="L374" s="15">
        <v>29.0</v>
      </c>
      <c r="M374" s="14">
        <v>42.0</v>
      </c>
    </row>
    <row r="375">
      <c r="A375" s="1"/>
      <c r="B375" s="1"/>
      <c r="C375" s="9">
        <v>5425.0</v>
      </c>
      <c r="D375" s="10">
        <v>2550.0</v>
      </c>
      <c r="E375" s="11">
        <v>27.0</v>
      </c>
      <c r="F375" s="12">
        <v>29.0</v>
      </c>
      <c r="G375" s="11">
        <v>10.0</v>
      </c>
      <c r="H375" s="13">
        <v>61.0</v>
      </c>
      <c r="I375" s="13">
        <v>137.0</v>
      </c>
      <c r="J375" s="13">
        <v>54.0</v>
      </c>
      <c r="K375" s="14">
        <v>39.0</v>
      </c>
      <c r="L375" s="15">
        <v>20.0</v>
      </c>
      <c r="M375" s="14">
        <v>68.0</v>
      </c>
    </row>
    <row r="376">
      <c r="A376" s="1"/>
      <c r="B376" s="1"/>
      <c r="C376" s="9">
        <v>5501.0</v>
      </c>
      <c r="D376" s="10">
        <v>916.0</v>
      </c>
      <c r="E376" s="11">
        <v>19.0</v>
      </c>
      <c r="F376" s="12">
        <v>12.0</v>
      </c>
      <c r="G376" s="11">
        <v>11.0</v>
      </c>
      <c r="H376" s="13">
        <v>35.0</v>
      </c>
      <c r="I376" s="13">
        <v>71.0</v>
      </c>
      <c r="J376" s="13">
        <v>58.0</v>
      </c>
      <c r="K376" s="14">
        <v>13.0</v>
      </c>
      <c r="L376" s="15">
        <v>16.0</v>
      </c>
      <c r="M376" s="14">
        <v>34.0</v>
      </c>
    </row>
    <row r="377">
      <c r="A377" s="1"/>
      <c r="B377" s="1"/>
      <c r="C377" s="9">
        <v>5504.0</v>
      </c>
      <c r="D377" s="10">
        <v>2412.0</v>
      </c>
      <c r="E377" s="11">
        <v>32.0</v>
      </c>
      <c r="F377" s="12">
        <v>23.0</v>
      </c>
      <c r="G377" s="11">
        <v>40.0</v>
      </c>
      <c r="H377" s="13">
        <v>96.0</v>
      </c>
      <c r="I377" s="13">
        <v>161.0</v>
      </c>
      <c r="J377" s="13">
        <v>83.0</v>
      </c>
      <c r="K377" s="14">
        <v>13.0</v>
      </c>
      <c r="L377" s="15">
        <v>31.0</v>
      </c>
      <c r="M377" s="14">
        <v>65.0</v>
      </c>
    </row>
    <row r="378">
      <c r="A378" s="1"/>
      <c r="B378" s="1"/>
      <c r="C378" s="9">
        <v>5513.0</v>
      </c>
      <c r="D378" s="10">
        <v>2591.0</v>
      </c>
      <c r="E378" s="11">
        <v>26.0</v>
      </c>
      <c r="F378" s="12">
        <v>24.0</v>
      </c>
      <c r="G378" s="11">
        <v>21.0</v>
      </c>
      <c r="H378" s="13">
        <v>79.0</v>
      </c>
      <c r="I378" s="13">
        <v>125.0</v>
      </c>
      <c r="J378" s="13">
        <v>68.0</v>
      </c>
      <c r="K378" s="14">
        <v>30.0</v>
      </c>
      <c r="L378" s="15">
        <v>22.0</v>
      </c>
      <c r="M378" s="14">
        <v>56.0</v>
      </c>
    </row>
    <row r="379">
      <c r="A379" s="1"/>
      <c r="B379" s="1"/>
      <c r="C379" s="9">
        <v>5530.0</v>
      </c>
      <c r="D379" s="10">
        <v>3327.0</v>
      </c>
      <c r="E379" s="11">
        <v>58.0</v>
      </c>
      <c r="F379" s="12">
        <v>149.0</v>
      </c>
      <c r="G379" s="11">
        <v>59.0</v>
      </c>
      <c r="H379" s="13">
        <v>133.0</v>
      </c>
      <c r="I379" s="13">
        <v>516.0</v>
      </c>
      <c r="J379" s="13">
        <v>81.0</v>
      </c>
      <c r="K379" s="14">
        <v>39.0</v>
      </c>
      <c r="L379" s="15">
        <v>42.0</v>
      </c>
      <c r="M379" s="14">
        <v>214.0</v>
      </c>
    </row>
    <row r="380">
      <c r="A380" s="1"/>
      <c r="B380" s="1"/>
      <c r="C380" s="9">
        <v>5531.0</v>
      </c>
      <c r="D380" s="10">
        <v>572.0</v>
      </c>
      <c r="E380" s="11">
        <v>5.0</v>
      </c>
      <c r="F380" s="12">
        <v>11.0</v>
      </c>
      <c r="G380" s="11">
        <v>14.0</v>
      </c>
      <c r="H380" s="13">
        <v>12.0</v>
      </c>
      <c r="I380" s="13">
        <v>60.0</v>
      </c>
      <c r="J380" s="13">
        <v>28.0</v>
      </c>
      <c r="K380" s="14">
        <v>1.0</v>
      </c>
      <c r="L380" s="15">
        <v>12.0</v>
      </c>
      <c r="M380" s="14">
        <v>26.0</v>
      </c>
    </row>
    <row r="381">
      <c r="A381" s="1"/>
      <c r="B381" s="1"/>
      <c r="C381" s="9">
        <v>5533.0</v>
      </c>
      <c r="D381" s="10">
        <v>2049.0</v>
      </c>
      <c r="E381" s="11">
        <v>14.0</v>
      </c>
      <c r="F381" s="12">
        <v>33.0</v>
      </c>
      <c r="G381" s="11">
        <v>33.0</v>
      </c>
      <c r="H381" s="13">
        <v>85.0</v>
      </c>
      <c r="I381" s="13">
        <v>207.0</v>
      </c>
      <c r="J381" s="13">
        <v>89.0</v>
      </c>
      <c r="K381" s="14">
        <v>33.0</v>
      </c>
      <c r="L381" s="15">
        <v>31.0</v>
      </c>
      <c r="M381" s="14">
        <v>95.0</v>
      </c>
    </row>
    <row r="382">
      <c r="A382" s="1"/>
      <c r="B382" s="1"/>
      <c r="C382" s="9">
        <v>5545.0</v>
      </c>
      <c r="D382" s="10">
        <v>1158.0</v>
      </c>
      <c r="E382" s="11">
        <v>3.0</v>
      </c>
      <c r="F382" s="12">
        <v>16.0</v>
      </c>
      <c r="G382" s="11">
        <v>2.0</v>
      </c>
      <c r="H382" s="13">
        <v>16.0</v>
      </c>
      <c r="I382" s="13">
        <v>42.0</v>
      </c>
      <c r="J382" s="13">
        <v>8.0</v>
      </c>
      <c r="K382" s="14">
        <v>9.0</v>
      </c>
      <c r="L382" s="15">
        <v>5.0</v>
      </c>
      <c r="M382" s="14">
        <v>23.0</v>
      </c>
    </row>
    <row r="383">
      <c r="A383" s="1"/>
      <c r="B383" s="1"/>
      <c r="C383" s="9">
        <v>5550.0</v>
      </c>
      <c r="D383" s="10">
        <v>760.0</v>
      </c>
      <c r="E383" s="11">
        <v>8.0</v>
      </c>
      <c r="F383" s="12">
        <v>18.0</v>
      </c>
      <c r="G383" s="11">
        <v>14.0</v>
      </c>
      <c r="H383" s="13">
        <v>25.0</v>
      </c>
      <c r="I383" s="13">
        <v>90.0</v>
      </c>
      <c r="J383" s="13">
        <v>43.0</v>
      </c>
      <c r="K383" s="14">
        <v>14.0</v>
      </c>
      <c r="L383" s="15">
        <v>16.0</v>
      </c>
      <c r="M383" s="14">
        <v>26.0</v>
      </c>
    </row>
    <row r="384">
      <c r="A384" s="1"/>
      <c r="B384" s="1"/>
      <c r="C384" s="9">
        <v>5554.0</v>
      </c>
      <c r="D384" s="10">
        <v>1799.0</v>
      </c>
      <c r="E384" s="11">
        <v>24.0</v>
      </c>
      <c r="F384" s="12">
        <v>26.0</v>
      </c>
      <c r="G384" s="11">
        <v>20.0</v>
      </c>
      <c r="H384" s="13">
        <v>54.0</v>
      </c>
      <c r="I384" s="13">
        <v>166.0</v>
      </c>
      <c r="J384" s="13">
        <v>61.0</v>
      </c>
      <c r="K384" s="14">
        <v>19.0</v>
      </c>
      <c r="L384" s="15">
        <v>19.0</v>
      </c>
      <c r="M384" s="14">
        <v>56.0</v>
      </c>
    </row>
    <row r="385">
      <c r="A385" s="1"/>
      <c r="B385" s="1"/>
      <c r="C385" s="9">
        <v>5556.0</v>
      </c>
      <c r="D385" s="10">
        <v>2533.0</v>
      </c>
      <c r="E385" s="11">
        <v>50.0</v>
      </c>
      <c r="F385" s="12">
        <v>49.0</v>
      </c>
      <c r="G385" s="11">
        <v>52.0</v>
      </c>
      <c r="H385" s="13">
        <v>131.0</v>
      </c>
      <c r="I385" s="13">
        <v>197.0</v>
      </c>
      <c r="J385" s="13">
        <v>140.0</v>
      </c>
      <c r="K385" s="14">
        <v>46.0</v>
      </c>
      <c r="L385" s="15">
        <v>33.0</v>
      </c>
      <c r="M385" s="14">
        <v>80.0</v>
      </c>
    </row>
    <row r="386">
      <c r="A386" s="1"/>
      <c r="B386" s="1"/>
      <c r="C386" s="9">
        <v>5560.0</v>
      </c>
      <c r="D386" s="10">
        <v>2000.0</v>
      </c>
      <c r="E386" s="11">
        <v>21.0</v>
      </c>
      <c r="F386" s="12">
        <v>45.0</v>
      </c>
      <c r="G386" s="11">
        <v>13.0</v>
      </c>
      <c r="H386" s="13">
        <v>82.0</v>
      </c>
      <c r="I386" s="13">
        <v>183.0</v>
      </c>
      <c r="J386" s="13">
        <v>50.0</v>
      </c>
      <c r="K386" s="14">
        <v>51.0</v>
      </c>
      <c r="L386" s="15">
        <v>17.0</v>
      </c>
      <c r="M386" s="14">
        <v>69.0</v>
      </c>
    </row>
    <row r="387">
      <c r="A387" s="1"/>
      <c r="B387" s="1"/>
      <c r="C387" s="9">
        <v>5563.0</v>
      </c>
      <c r="D387" s="10">
        <v>1682.0</v>
      </c>
      <c r="E387" s="11">
        <v>2.0</v>
      </c>
      <c r="F387" s="12">
        <v>8.0</v>
      </c>
      <c r="G387" s="11">
        <v>9.0</v>
      </c>
      <c r="H387" s="13">
        <v>13.0</v>
      </c>
      <c r="I387" s="13">
        <v>41.0</v>
      </c>
      <c r="J387" s="13">
        <v>10.0</v>
      </c>
      <c r="K387" s="14">
        <v>11.0</v>
      </c>
      <c r="L387" s="15">
        <v>3.0</v>
      </c>
      <c r="M387" s="14">
        <v>31.0</v>
      </c>
    </row>
    <row r="388">
      <c r="A388" s="1"/>
      <c r="B388" s="1"/>
      <c r="C388" s="9">
        <v>5565.0</v>
      </c>
      <c r="D388" s="10">
        <v>1927.0</v>
      </c>
      <c r="E388" s="11">
        <v>6.0</v>
      </c>
      <c r="F388" s="12">
        <v>16.0</v>
      </c>
      <c r="G388" s="11">
        <v>21.0</v>
      </c>
      <c r="H388" s="13">
        <v>30.0</v>
      </c>
      <c r="I388" s="13">
        <v>101.0</v>
      </c>
      <c r="J388" s="13">
        <v>37.0</v>
      </c>
      <c r="K388" s="14">
        <v>13.0</v>
      </c>
      <c r="L388" s="15">
        <v>25.0</v>
      </c>
      <c r="M388" s="14">
        <v>56.0</v>
      </c>
    </row>
    <row r="389">
      <c r="A389" s="1"/>
      <c r="B389" s="1"/>
      <c r="C389" s="9">
        <v>5566.0</v>
      </c>
      <c r="D389" s="10">
        <v>3340.0</v>
      </c>
      <c r="E389" s="11">
        <v>27.0</v>
      </c>
      <c r="F389" s="12">
        <v>59.0</v>
      </c>
      <c r="G389" s="11">
        <v>35.0</v>
      </c>
      <c r="H389" s="13">
        <v>133.0</v>
      </c>
      <c r="I389" s="13">
        <v>275.0</v>
      </c>
      <c r="J389" s="13">
        <v>96.0</v>
      </c>
      <c r="K389" s="14">
        <v>40.0</v>
      </c>
      <c r="L389" s="15">
        <v>22.0</v>
      </c>
      <c r="M389" s="14">
        <v>109.0</v>
      </c>
    </row>
    <row r="390">
      <c r="A390" s="1"/>
      <c r="B390" s="1"/>
      <c r="C390" s="9">
        <v>5569.0</v>
      </c>
      <c r="D390" s="10">
        <v>2635.0</v>
      </c>
      <c r="E390" s="11">
        <v>22.0</v>
      </c>
      <c r="F390" s="12">
        <v>43.0</v>
      </c>
      <c r="G390" s="11">
        <v>44.0</v>
      </c>
      <c r="H390" s="13">
        <v>71.0</v>
      </c>
      <c r="I390" s="13">
        <v>199.0</v>
      </c>
      <c r="J390" s="13">
        <v>55.0</v>
      </c>
      <c r="K390" s="14">
        <v>37.0</v>
      </c>
      <c r="L390" s="15">
        <v>39.0</v>
      </c>
      <c r="M390" s="14">
        <v>80.0</v>
      </c>
    </row>
    <row r="391">
      <c r="A391" s="1"/>
      <c r="B391" s="1"/>
      <c r="C391" s="9">
        <v>5570.0</v>
      </c>
      <c r="D391" s="10">
        <v>3157.0</v>
      </c>
      <c r="E391" s="11">
        <v>14.0</v>
      </c>
      <c r="F391" s="12">
        <v>42.0</v>
      </c>
      <c r="G391" s="11">
        <v>20.0</v>
      </c>
      <c r="H391" s="13">
        <v>46.0</v>
      </c>
      <c r="I391" s="13">
        <v>214.0</v>
      </c>
      <c r="J391" s="13">
        <v>61.0</v>
      </c>
      <c r="K391" s="14">
        <v>20.0</v>
      </c>
      <c r="L391" s="15">
        <v>24.0</v>
      </c>
      <c r="M391" s="14">
        <v>95.0</v>
      </c>
    </row>
    <row r="392">
      <c r="A392" s="1"/>
      <c r="B392" s="1"/>
      <c r="C392" s="9">
        <v>5571.0</v>
      </c>
      <c r="D392" s="10">
        <v>1712.0</v>
      </c>
      <c r="E392" s="11">
        <v>8.0</v>
      </c>
      <c r="F392" s="12">
        <v>13.0</v>
      </c>
      <c r="G392" s="11">
        <v>9.0</v>
      </c>
      <c r="H392" s="13">
        <v>15.0</v>
      </c>
      <c r="I392" s="13">
        <v>71.0</v>
      </c>
      <c r="J392" s="13">
        <v>20.0</v>
      </c>
      <c r="K392" s="14">
        <v>10.0</v>
      </c>
      <c r="L392" s="15">
        <v>5.0</v>
      </c>
      <c r="M392" s="14">
        <v>39.0</v>
      </c>
    </row>
    <row r="393">
      <c r="A393" s="1"/>
      <c r="B393" s="1"/>
      <c r="C393" s="9">
        <v>5572.0</v>
      </c>
      <c r="D393" s="10">
        <v>2097.0</v>
      </c>
      <c r="E393" s="11">
        <v>7.0</v>
      </c>
      <c r="F393" s="12">
        <v>21.0</v>
      </c>
      <c r="G393" s="11">
        <v>13.0</v>
      </c>
      <c r="H393" s="13">
        <v>54.0</v>
      </c>
      <c r="I393" s="13">
        <v>87.0</v>
      </c>
      <c r="J393" s="13">
        <v>40.0</v>
      </c>
      <c r="K393" s="14">
        <v>35.0</v>
      </c>
      <c r="L393" s="15">
        <v>21.0</v>
      </c>
      <c r="M393" s="14">
        <v>54.0</v>
      </c>
    </row>
    <row r="394">
      <c r="A394" s="1"/>
      <c r="B394" s="1"/>
      <c r="C394" s="9">
        <v>5577.0</v>
      </c>
      <c r="D394" s="10">
        <v>941.0</v>
      </c>
      <c r="E394" s="11">
        <v>3.0</v>
      </c>
      <c r="F394" s="12">
        <v>15.0</v>
      </c>
      <c r="G394" s="11">
        <v>5.0</v>
      </c>
      <c r="H394" s="13">
        <v>19.0</v>
      </c>
      <c r="I394" s="13">
        <v>32.0</v>
      </c>
      <c r="J394" s="13">
        <v>21.0</v>
      </c>
      <c r="K394" s="14">
        <v>8.0</v>
      </c>
      <c r="L394" s="15">
        <v>7.0</v>
      </c>
      <c r="M394" s="14">
        <v>28.0</v>
      </c>
    </row>
    <row r="395">
      <c r="A395" s="1"/>
      <c r="B395" s="1"/>
      <c r="C395" s="9">
        <v>5578.0</v>
      </c>
      <c r="D395" s="10">
        <v>1554.0</v>
      </c>
      <c r="E395" s="11">
        <v>6.0</v>
      </c>
      <c r="F395" s="12">
        <v>7.0</v>
      </c>
      <c r="G395" s="11">
        <v>11.0</v>
      </c>
      <c r="H395" s="13">
        <v>28.0</v>
      </c>
      <c r="I395" s="13">
        <v>59.0</v>
      </c>
      <c r="J395" s="13">
        <v>18.0</v>
      </c>
      <c r="K395" s="14">
        <v>9.0</v>
      </c>
      <c r="L395" s="15">
        <v>14.0</v>
      </c>
      <c r="M395" s="14">
        <v>17.0</v>
      </c>
    </row>
    <row r="396">
      <c r="A396" s="1"/>
      <c r="B396" s="1"/>
      <c r="C396" s="9">
        <v>5581.0</v>
      </c>
      <c r="D396" s="10">
        <v>2113.0</v>
      </c>
      <c r="E396" s="11">
        <v>7.0</v>
      </c>
      <c r="F396" s="12">
        <v>17.0</v>
      </c>
      <c r="G396" s="11">
        <v>7.0</v>
      </c>
      <c r="H396" s="13">
        <v>7.0</v>
      </c>
      <c r="I396" s="13">
        <v>40.0</v>
      </c>
      <c r="J396" s="13">
        <v>9.0</v>
      </c>
      <c r="K396" s="14">
        <v>5.0</v>
      </c>
      <c r="L396" s="15">
        <v>5.0</v>
      </c>
      <c r="M396" s="14">
        <v>22.0</v>
      </c>
    </row>
    <row r="397">
      <c r="A397" s="1"/>
      <c r="B397" s="1"/>
      <c r="C397" s="9">
        <v>5582.0</v>
      </c>
      <c r="D397" s="10">
        <v>1702.0</v>
      </c>
      <c r="E397" s="11">
        <v>8.0</v>
      </c>
      <c r="F397" s="12">
        <v>23.0</v>
      </c>
      <c r="G397" s="11">
        <v>9.0</v>
      </c>
      <c r="H397" s="13">
        <v>23.0</v>
      </c>
      <c r="I397" s="13">
        <v>72.0</v>
      </c>
      <c r="J397" s="13">
        <v>14.0</v>
      </c>
      <c r="K397" s="14">
        <v>7.0</v>
      </c>
      <c r="L397" s="15">
        <v>9.0</v>
      </c>
      <c r="M397" s="14">
        <v>30.0</v>
      </c>
    </row>
    <row r="398">
      <c r="A398" s="1"/>
      <c r="B398" s="1"/>
      <c r="C398" s="9">
        <v>5583.0</v>
      </c>
      <c r="D398" s="10">
        <v>1417.0</v>
      </c>
      <c r="E398" s="11">
        <v>3.0</v>
      </c>
      <c r="F398" s="12">
        <v>15.0</v>
      </c>
      <c r="G398" s="11">
        <v>3.0</v>
      </c>
      <c r="H398" s="13">
        <v>9.0</v>
      </c>
      <c r="I398" s="13">
        <v>38.0</v>
      </c>
      <c r="J398" s="13">
        <v>13.0</v>
      </c>
      <c r="K398" s="14">
        <v>1.0</v>
      </c>
      <c r="L398" s="15">
        <v>4.0</v>
      </c>
      <c r="M398" s="14">
        <v>30.0</v>
      </c>
    </row>
    <row r="399">
      <c r="A399" s="1"/>
      <c r="B399" s="1"/>
      <c r="C399" s="9">
        <v>5585.0</v>
      </c>
      <c r="D399" s="10">
        <v>1460.0</v>
      </c>
      <c r="E399" s="11">
        <v>11.0</v>
      </c>
      <c r="F399" s="12">
        <v>19.0</v>
      </c>
      <c r="G399" s="11">
        <v>12.0</v>
      </c>
      <c r="H399" s="13">
        <v>14.0</v>
      </c>
      <c r="I399" s="13">
        <v>47.0</v>
      </c>
      <c r="J399" s="13">
        <v>21.0</v>
      </c>
      <c r="K399" s="14">
        <v>11.0</v>
      </c>
      <c r="L399" s="15">
        <v>7.0</v>
      </c>
      <c r="M399" s="14">
        <v>31.0</v>
      </c>
    </row>
    <row r="400">
      <c r="A400" s="1"/>
      <c r="B400" s="1"/>
      <c r="C400" s="9">
        <v>5586.0</v>
      </c>
      <c r="D400" s="10">
        <v>1444.0</v>
      </c>
      <c r="E400" s="11">
        <v>11.0</v>
      </c>
      <c r="F400" s="12">
        <v>14.0</v>
      </c>
      <c r="G400" s="11">
        <v>9.0</v>
      </c>
      <c r="H400" s="13">
        <v>19.0</v>
      </c>
      <c r="I400" s="13">
        <v>47.0</v>
      </c>
      <c r="J400" s="13">
        <v>12.0</v>
      </c>
      <c r="K400" s="14">
        <v>7.0</v>
      </c>
      <c r="L400" s="15">
        <v>5.0</v>
      </c>
      <c r="M400" s="14">
        <v>27.0</v>
      </c>
    </row>
    <row r="401">
      <c r="A401" s="1"/>
      <c r="B401" s="1"/>
      <c r="C401" s="9">
        <v>5587.0</v>
      </c>
      <c r="D401" s="10">
        <v>2966.0</v>
      </c>
      <c r="E401" s="11">
        <v>10.0</v>
      </c>
      <c r="F401" s="12">
        <v>37.0</v>
      </c>
      <c r="G401" s="11">
        <v>29.0</v>
      </c>
      <c r="H401" s="13">
        <v>65.0</v>
      </c>
      <c r="I401" s="13">
        <v>174.0</v>
      </c>
      <c r="J401" s="13">
        <v>46.0</v>
      </c>
      <c r="K401" s="14">
        <v>32.0</v>
      </c>
      <c r="L401" s="15">
        <v>23.0</v>
      </c>
      <c r="M401" s="14">
        <v>101.0</v>
      </c>
    </row>
    <row r="402">
      <c r="A402" s="1"/>
      <c r="B402" s="1"/>
      <c r="C402" s="9">
        <v>5593.0</v>
      </c>
      <c r="D402" s="10">
        <v>1952.0</v>
      </c>
      <c r="E402" s="11">
        <v>16.0</v>
      </c>
      <c r="F402" s="12">
        <v>38.0</v>
      </c>
      <c r="G402" s="11">
        <v>23.0</v>
      </c>
      <c r="H402" s="13">
        <v>84.0</v>
      </c>
      <c r="I402" s="13">
        <v>138.0</v>
      </c>
      <c r="J402" s="13">
        <v>38.0</v>
      </c>
      <c r="K402" s="14">
        <v>33.0</v>
      </c>
      <c r="L402" s="15">
        <v>14.0</v>
      </c>
      <c r="M402" s="14">
        <v>74.0</v>
      </c>
    </row>
    <row r="403">
      <c r="A403" s="1"/>
      <c r="B403" s="1"/>
      <c r="C403" s="9">
        <v>5597.0</v>
      </c>
      <c r="D403" s="10">
        <v>2462.0</v>
      </c>
      <c r="E403" s="11">
        <v>12.0</v>
      </c>
      <c r="F403" s="12">
        <v>16.0</v>
      </c>
      <c r="G403" s="11">
        <v>12.0</v>
      </c>
      <c r="H403" s="13">
        <v>22.0</v>
      </c>
      <c r="I403" s="13">
        <v>75.0</v>
      </c>
      <c r="J403" s="13">
        <v>24.0</v>
      </c>
      <c r="K403" s="14">
        <v>14.0</v>
      </c>
      <c r="L403" s="15">
        <v>20.0</v>
      </c>
      <c r="M403" s="14">
        <v>29.0</v>
      </c>
    </row>
    <row r="404">
      <c r="A404" s="1"/>
      <c r="B404" s="1"/>
      <c r="C404" s="9">
        <v>5603.0</v>
      </c>
      <c r="D404" s="10">
        <v>1061.0</v>
      </c>
      <c r="E404" s="11">
        <v>6.0</v>
      </c>
      <c r="F404" s="12">
        <v>17.0</v>
      </c>
      <c r="G404" s="11">
        <v>15.0</v>
      </c>
      <c r="H404" s="13">
        <v>21.0</v>
      </c>
      <c r="I404" s="13">
        <v>58.0</v>
      </c>
      <c r="J404" s="13">
        <v>37.0</v>
      </c>
      <c r="K404" s="14">
        <v>10.0</v>
      </c>
      <c r="L404" s="15">
        <v>19.0</v>
      </c>
      <c r="M404" s="14">
        <v>27.0</v>
      </c>
    </row>
    <row r="405">
      <c r="A405" s="1"/>
      <c r="B405" s="1"/>
      <c r="C405" s="9">
        <v>5612.0</v>
      </c>
      <c r="D405" s="10">
        <v>2855.0</v>
      </c>
      <c r="E405" s="11">
        <v>7.0</v>
      </c>
      <c r="F405" s="12">
        <v>41.0</v>
      </c>
      <c r="G405" s="11">
        <v>15.0</v>
      </c>
      <c r="H405" s="13">
        <v>30.0</v>
      </c>
      <c r="I405" s="13">
        <v>97.0</v>
      </c>
      <c r="J405" s="13">
        <v>38.0</v>
      </c>
      <c r="K405" s="14">
        <v>22.0</v>
      </c>
      <c r="L405" s="15">
        <v>27.0</v>
      </c>
      <c r="M405" s="14">
        <v>56.0</v>
      </c>
    </row>
    <row r="406">
      <c r="A406" s="1"/>
      <c r="B406" s="1"/>
      <c r="C406" s="9">
        <v>5620.0</v>
      </c>
      <c r="D406" s="10">
        <v>2808.0</v>
      </c>
      <c r="E406" s="11">
        <v>18.0</v>
      </c>
      <c r="F406" s="12">
        <v>44.0</v>
      </c>
      <c r="G406" s="11">
        <v>20.0</v>
      </c>
      <c r="H406" s="13">
        <v>38.0</v>
      </c>
      <c r="I406" s="13">
        <v>126.0</v>
      </c>
      <c r="J406" s="13">
        <v>34.0</v>
      </c>
      <c r="K406" s="14">
        <v>15.0</v>
      </c>
      <c r="L406" s="15">
        <v>21.0</v>
      </c>
      <c r="M406" s="14">
        <v>56.0</v>
      </c>
    </row>
    <row r="407">
      <c r="A407" s="1"/>
      <c r="B407" s="1"/>
      <c r="C407" s="9">
        <v>5622.0</v>
      </c>
      <c r="D407" s="10">
        <v>2384.0</v>
      </c>
      <c r="E407" s="11">
        <v>9.0</v>
      </c>
      <c r="F407" s="12">
        <v>25.0</v>
      </c>
      <c r="G407" s="11">
        <v>6.0</v>
      </c>
      <c r="H407" s="13">
        <v>41.0</v>
      </c>
      <c r="I407" s="13">
        <v>108.0</v>
      </c>
      <c r="J407" s="13">
        <v>26.0</v>
      </c>
      <c r="K407" s="14">
        <v>12.0</v>
      </c>
      <c r="L407" s="15">
        <v>10.0</v>
      </c>
      <c r="M407" s="14">
        <v>53.0</v>
      </c>
    </row>
    <row r="408">
      <c r="A408" s="1"/>
      <c r="B408" s="1"/>
      <c r="C408" s="9">
        <v>5624.0</v>
      </c>
      <c r="D408" s="10">
        <v>1053.0</v>
      </c>
      <c r="E408" s="11">
        <v>8.0</v>
      </c>
      <c r="F408" s="12">
        <v>24.0</v>
      </c>
      <c r="G408" s="11">
        <v>7.0</v>
      </c>
      <c r="H408" s="13">
        <v>24.0</v>
      </c>
      <c r="I408" s="13">
        <v>58.0</v>
      </c>
      <c r="J408" s="13">
        <v>19.0</v>
      </c>
      <c r="K408" s="14">
        <v>10.0</v>
      </c>
      <c r="L408" s="15">
        <v>7.0</v>
      </c>
      <c r="M408" s="14">
        <v>18.0</v>
      </c>
    </row>
    <row r="409">
      <c r="A409" s="1"/>
      <c r="B409" s="1"/>
      <c r="C409" s="9">
        <v>5625.0</v>
      </c>
      <c r="D409" s="10">
        <v>3153.0</v>
      </c>
      <c r="E409" s="11">
        <v>20.0</v>
      </c>
      <c r="F409" s="12">
        <v>43.0</v>
      </c>
      <c r="G409" s="11">
        <v>29.0</v>
      </c>
      <c r="H409" s="13">
        <v>50.0</v>
      </c>
      <c r="I409" s="13">
        <v>136.0</v>
      </c>
      <c r="J409" s="13">
        <v>62.0</v>
      </c>
      <c r="K409" s="14">
        <v>16.0</v>
      </c>
      <c r="L409" s="15">
        <v>22.0</v>
      </c>
      <c r="M409" s="14">
        <v>71.0</v>
      </c>
    </row>
    <row r="410">
      <c r="A410" s="1"/>
      <c r="B410" s="1"/>
      <c r="C410" s="9">
        <v>5633.0</v>
      </c>
      <c r="D410" s="10">
        <v>1185.0</v>
      </c>
      <c r="E410" s="11">
        <v>2.0</v>
      </c>
      <c r="F410" s="12">
        <v>18.0</v>
      </c>
      <c r="G410" s="11">
        <v>5.0</v>
      </c>
      <c r="H410" s="13">
        <v>8.0</v>
      </c>
      <c r="I410" s="13">
        <v>32.0</v>
      </c>
      <c r="J410" s="13">
        <v>17.0</v>
      </c>
      <c r="K410" s="14">
        <v>2.0</v>
      </c>
      <c r="L410" s="15">
        <v>13.0</v>
      </c>
      <c r="M410" s="14">
        <v>27.0</v>
      </c>
    </row>
    <row r="411">
      <c r="A411" s="1"/>
      <c r="B411" s="1"/>
      <c r="C411" s="9">
        <v>5635.0</v>
      </c>
      <c r="D411" s="10">
        <v>1712.0</v>
      </c>
      <c r="E411" s="11">
        <v>11.0</v>
      </c>
      <c r="F411" s="12">
        <v>11.0</v>
      </c>
      <c r="G411" s="11">
        <v>5.0</v>
      </c>
      <c r="H411" s="13">
        <v>22.0</v>
      </c>
      <c r="I411" s="13">
        <v>59.0</v>
      </c>
      <c r="J411" s="13">
        <v>23.0</v>
      </c>
      <c r="K411" s="14">
        <v>14.0</v>
      </c>
      <c r="L411" s="15">
        <v>12.0</v>
      </c>
      <c r="M411" s="14">
        <v>33.0</v>
      </c>
    </row>
    <row r="412">
      <c r="A412" s="1"/>
      <c r="B412" s="1"/>
      <c r="C412" s="9">
        <v>5652.0</v>
      </c>
      <c r="D412" s="10">
        <v>1211.0</v>
      </c>
      <c r="E412" s="11">
        <v>18.0</v>
      </c>
      <c r="F412" s="12">
        <v>39.0</v>
      </c>
      <c r="G412" s="11">
        <v>26.0</v>
      </c>
      <c r="H412" s="13">
        <v>63.0</v>
      </c>
      <c r="I412" s="13">
        <v>148.0</v>
      </c>
      <c r="J412" s="13">
        <v>58.0</v>
      </c>
      <c r="K412" s="14">
        <v>31.0</v>
      </c>
      <c r="L412" s="15">
        <v>26.0</v>
      </c>
      <c r="M412" s="14">
        <v>70.0</v>
      </c>
    </row>
    <row r="413">
      <c r="A413" s="1"/>
      <c r="B413" s="1"/>
      <c r="C413" s="9">
        <v>6001.0</v>
      </c>
      <c r="D413" s="10">
        <v>2316.0</v>
      </c>
      <c r="E413" s="11">
        <v>21.0</v>
      </c>
      <c r="F413" s="12">
        <v>71.0</v>
      </c>
      <c r="G413" s="11">
        <v>22.0</v>
      </c>
      <c r="H413" s="13">
        <v>45.0</v>
      </c>
      <c r="I413" s="13">
        <v>182.0</v>
      </c>
      <c r="J413" s="13">
        <v>57.0</v>
      </c>
      <c r="K413" s="14">
        <v>15.0</v>
      </c>
      <c r="L413" s="15">
        <v>11.0</v>
      </c>
      <c r="M413" s="14">
        <v>89.0</v>
      </c>
    </row>
    <row r="414">
      <c r="A414" s="1"/>
      <c r="B414" s="1"/>
      <c r="C414" s="9">
        <v>6003.0</v>
      </c>
      <c r="D414" s="10">
        <v>1099.0</v>
      </c>
      <c r="E414" s="11">
        <v>18.0</v>
      </c>
      <c r="F414" s="12">
        <v>41.0</v>
      </c>
      <c r="G414" s="11">
        <v>9.0</v>
      </c>
      <c r="H414" s="13">
        <v>94.0</v>
      </c>
      <c r="I414" s="13">
        <v>205.0</v>
      </c>
      <c r="J414" s="13">
        <v>55.0</v>
      </c>
      <c r="K414" s="14">
        <v>31.0</v>
      </c>
      <c r="L414" s="15">
        <v>10.0</v>
      </c>
      <c r="M414" s="14">
        <v>64.0</v>
      </c>
    </row>
    <row r="415">
      <c r="A415" s="1"/>
      <c r="B415" s="1"/>
      <c r="C415" s="9">
        <v>6004.0</v>
      </c>
      <c r="D415" s="10">
        <v>1458.0</v>
      </c>
      <c r="E415" s="11">
        <v>22.0</v>
      </c>
      <c r="F415" s="12">
        <v>49.0</v>
      </c>
      <c r="G415" s="11">
        <v>8.0</v>
      </c>
      <c r="H415" s="13">
        <v>148.0</v>
      </c>
      <c r="I415" s="13">
        <v>294.0</v>
      </c>
      <c r="J415" s="13">
        <v>64.0</v>
      </c>
      <c r="K415" s="14">
        <v>32.0</v>
      </c>
      <c r="L415" s="15">
        <v>7.0</v>
      </c>
      <c r="M415" s="14">
        <v>105.0</v>
      </c>
    </row>
    <row r="416">
      <c r="A416" s="1"/>
      <c r="B416" s="1"/>
      <c r="C416" s="9">
        <v>6007.0</v>
      </c>
      <c r="D416" s="10">
        <v>2030.0</v>
      </c>
      <c r="E416" s="11">
        <v>20.0</v>
      </c>
      <c r="F416" s="12">
        <v>43.0</v>
      </c>
      <c r="G416" s="11">
        <v>36.0</v>
      </c>
      <c r="H416" s="13">
        <v>63.0</v>
      </c>
      <c r="I416" s="13">
        <v>110.0</v>
      </c>
      <c r="J416" s="13">
        <v>46.0</v>
      </c>
      <c r="K416" s="14">
        <v>21.0</v>
      </c>
      <c r="L416" s="15">
        <v>30.0</v>
      </c>
      <c r="M416" s="14">
        <v>54.0</v>
      </c>
    </row>
    <row r="417">
      <c r="A417" s="1"/>
      <c r="B417" s="1"/>
      <c r="C417" s="9">
        <v>6009.0</v>
      </c>
      <c r="D417" s="10">
        <v>1588.0</v>
      </c>
      <c r="E417" s="11">
        <v>16.0</v>
      </c>
      <c r="F417" s="12">
        <v>51.0</v>
      </c>
      <c r="G417" s="11">
        <v>22.0</v>
      </c>
      <c r="H417" s="13">
        <v>42.0</v>
      </c>
      <c r="I417" s="13">
        <v>111.0</v>
      </c>
      <c r="J417" s="13">
        <v>37.0</v>
      </c>
      <c r="K417" s="14">
        <v>11.0</v>
      </c>
      <c r="L417" s="15">
        <v>14.0</v>
      </c>
      <c r="M417" s="14">
        <v>49.0</v>
      </c>
    </row>
    <row r="418">
      <c r="A418" s="1"/>
      <c r="B418" s="1"/>
      <c r="C418" s="9">
        <v>6011.0</v>
      </c>
      <c r="D418" s="10">
        <v>1013.0</v>
      </c>
      <c r="E418" s="11">
        <v>8.0</v>
      </c>
      <c r="F418" s="12">
        <v>17.0</v>
      </c>
      <c r="G418" s="11">
        <v>17.0</v>
      </c>
      <c r="H418" s="13">
        <v>23.0</v>
      </c>
      <c r="I418" s="13">
        <v>76.0</v>
      </c>
      <c r="J418" s="13">
        <v>22.0</v>
      </c>
      <c r="K418" s="14">
        <v>15.0</v>
      </c>
      <c r="L418" s="15">
        <v>9.0</v>
      </c>
      <c r="M418" s="14">
        <v>43.0</v>
      </c>
    </row>
    <row r="419">
      <c r="A419" s="1"/>
      <c r="B419" s="1"/>
      <c r="C419" s="9">
        <v>6012.0</v>
      </c>
      <c r="D419" s="10">
        <v>1030.0</v>
      </c>
      <c r="E419" s="11">
        <v>3.0</v>
      </c>
      <c r="F419" s="12">
        <v>21.0</v>
      </c>
      <c r="G419" s="11">
        <v>20.0</v>
      </c>
      <c r="H419" s="13">
        <v>27.0</v>
      </c>
      <c r="I419" s="13">
        <v>60.0</v>
      </c>
      <c r="J419" s="13">
        <v>36.0</v>
      </c>
      <c r="K419" s="14">
        <v>9.0</v>
      </c>
      <c r="L419" s="15">
        <v>8.0</v>
      </c>
      <c r="M419" s="14">
        <v>25.0</v>
      </c>
    </row>
    <row r="420">
      <c r="A420" s="1"/>
      <c r="B420" s="1"/>
      <c r="C420" s="9">
        <v>6014.0</v>
      </c>
      <c r="D420" s="10">
        <v>1399.0</v>
      </c>
      <c r="E420" s="11">
        <v>25.0</v>
      </c>
      <c r="F420" s="12">
        <v>21.0</v>
      </c>
      <c r="G420" s="11">
        <v>7.0</v>
      </c>
      <c r="H420" s="13">
        <v>38.0</v>
      </c>
      <c r="I420" s="13">
        <v>114.0</v>
      </c>
      <c r="J420" s="13">
        <v>25.0</v>
      </c>
      <c r="K420" s="14">
        <v>20.0</v>
      </c>
      <c r="L420" s="15">
        <v>6.0</v>
      </c>
      <c r="M420" s="14">
        <v>62.0</v>
      </c>
    </row>
    <row r="421">
      <c r="A421" s="1"/>
      <c r="B421" s="1"/>
      <c r="C421" s="9">
        <v>6015.0</v>
      </c>
      <c r="D421" s="10">
        <v>1359.0</v>
      </c>
      <c r="E421" s="11">
        <v>8.0</v>
      </c>
      <c r="F421" s="12">
        <v>24.0</v>
      </c>
      <c r="G421" s="11">
        <v>11.0</v>
      </c>
      <c r="H421" s="13">
        <v>26.0</v>
      </c>
      <c r="I421" s="13">
        <v>68.0</v>
      </c>
      <c r="J421" s="13">
        <v>13.0</v>
      </c>
      <c r="K421" s="14">
        <v>13.0</v>
      </c>
      <c r="L421" s="15">
        <v>14.0</v>
      </c>
      <c r="M421" s="14">
        <v>25.0</v>
      </c>
    </row>
    <row r="422">
      <c r="A422" s="1"/>
      <c r="B422" s="1"/>
      <c r="C422" s="9">
        <v>6016.0</v>
      </c>
      <c r="D422" s="10">
        <v>2203.0</v>
      </c>
      <c r="E422" s="11">
        <v>23.0</v>
      </c>
      <c r="F422" s="12">
        <v>30.0</v>
      </c>
      <c r="G422" s="11">
        <v>14.0</v>
      </c>
      <c r="H422" s="13">
        <v>69.0</v>
      </c>
      <c r="I422" s="13">
        <v>129.0</v>
      </c>
      <c r="J422" s="13">
        <v>25.0</v>
      </c>
      <c r="K422" s="14">
        <v>27.0</v>
      </c>
      <c r="L422" s="15">
        <v>12.0</v>
      </c>
      <c r="M422" s="14">
        <v>67.0</v>
      </c>
    </row>
    <row r="423">
      <c r="A423" s="1"/>
      <c r="B423" s="1"/>
      <c r="C423" s="9">
        <v>6017.0</v>
      </c>
      <c r="D423" s="10">
        <v>2829.0</v>
      </c>
      <c r="E423" s="11">
        <v>33.0</v>
      </c>
      <c r="F423" s="12">
        <v>40.0</v>
      </c>
      <c r="G423" s="11">
        <v>35.0</v>
      </c>
      <c r="H423" s="13">
        <v>77.0</v>
      </c>
      <c r="I423" s="13">
        <v>159.0</v>
      </c>
      <c r="J423" s="13">
        <v>74.0</v>
      </c>
      <c r="K423" s="14">
        <v>34.0</v>
      </c>
      <c r="L423" s="15">
        <v>27.0</v>
      </c>
      <c r="M423" s="14">
        <v>97.0</v>
      </c>
    </row>
    <row r="424">
      <c r="A424" s="1"/>
      <c r="B424" s="1"/>
      <c r="C424" s="9">
        <v>6018.0</v>
      </c>
      <c r="D424" s="10">
        <v>909.0</v>
      </c>
      <c r="E424" s="11">
        <v>6.0</v>
      </c>
      <c r="F424" s="12">
        <v>26.0</v>
      </c>
      <c r="G424" s="11">
        <v>16.0</v>
      </c>
      <c r="H424" s="13">
        <v>38.0</v>
      </c>
      <c r="I424" s="13">
        <v>128.0</v>
      </c>
      <c r="J424" s="13">
        <v>26.0</v>
      </c>
      <c r="K424" s="14">
        <v>17.0</v>
      </c>
      <c r="L424" s="15">
        <v>2.0</v>
      </c>
      <c r="M424" s="14">
        <v>25.0</v>
      </c>
    </row>
    <row r="425">
      <c r="A425" s="1"/>
      <c r="B425" s="1"/>
      <c r="C425" s="9">
        <v>6030.0</v>
      </c>
      <c r="D425" s="10">
        <v>1171.0</v>
      </c>
      <c r="E425" s="11">
        <v>10.0</v>
      </c>
      <c r="F425" s="12">
        <v>15.0</v>
      </c>
      <c r="G425" s="11">
        <v>13.0</v>
      </c>
      <c r="H425" s="13">
        <v>19.0</v>
      </c>
      <c r="I425" s="13">
        <v>81.0</v>
      </c>
      <c r="J425" s="13">
        <v>30.0</v>
      </c>
      <c r="K425" s="14">
        <v>5.0</v>
      </c>
      <c r="L425" s="15">
        <v>5.0</v>
      </c>
      <c r="M425" s="14">
        <v>36.0</v>
      </c>
    </row>
    <row r="426">
      <c r="A426" s="1"/>
      <c r="B426" s="1"/>
      <c r="C426" s="9">
        <v>6031.0</v>
      </c>
      <c r="D426" s="10">
        <v>1096.0</v>
      </c>
      <c r="E426" s="11">
        <v>11.0</v>
      </c>
      <c r="F426" s="12">
        <v>21.0</v>
      </c>
      <c r="G426" s="11">
        <v>10.0</v>
      </c>
      <c r="H426" s="13">
        <v>23.0</v>
      </c>
      <c r="I426" s="13">
        <v>53.0</v>
      </c>
      <c r="J426" s="13">
        <v>18.0</v>
      </c>
      <c r="K426" s="14">
        <v>4.0</v>
      </c>
      <c r="L426" s="15">
        <v>11.0</v>
      </c>
      <c r="M426" s="14">
        <v>20.0</v>
      </c>
    </row>
    <row r="427">
      <c r="A427" s="1"/>
      <c r="B427" s="1"/>
      <c r="C427" s="9">
        <v>6033.0</v>
      </c>
      <c r="D427" s="10">
        <v>1635.0</v>
      </c>
      <c r="E427" s="11">
        <v>15.0</v>
      </c>
      <c r="F427" s="12">
        <v>17.0</v>
      </c>
      <c r="G427" s="11">
        <v>3.0</v>
      </c>
      <c r="H427" s="13">
        <v>35.0</v>
      </c>
      <c r="I427" s="13">
        <v>86.0</v>
      </c>
      <c r="J427" s="13">
        <v>16.0</v>
      </c>
      <c r="K427" s="14">
        <v>15.0</v>
      </c>
      <c r="L427" s="15">
        <v>7.0</v>
      </c>
      <c r="M427" s="14">
        <v>40.0</v>
      </c>
    </row>
    <row r="428">
      <c r="A428" s="1"/>
      <c r="B428" s="1"/>
      <c r="C428" s="9">
        <v>6036.0</v>
      </c>
      <c r="D428" s="10">
        <v>1465.0</v>
      </c>
      <c r="E428" s="11">
        <v>10.0</v>
      </c>
      <c r="F428" s="12">
        <v>18.0</v>
      </c>
      <c r="G428" s="11">
        <v>9.0</v>
      </c>
      <c r="H428" s="13">
        <v>67.0</v>
      </c>
      <c r="I428" s="13">
        <v>127.0</v>
      </c>
      <c r="J428" s="13">
        <v>43.0</v>
      </c>
      <c r="K428" s="14">
        <v>9.0</v>
      </c>
      <c r="L428" s="15">
        <v>6.0</v>
      </c>
      <c r="M428" s="14">
        <v>54.0</v>
      </c>
    </row>
    <row r="429">
      <c r="A429" s="1"/>
      <c r="B429" s="1"/>
      <c r="C429" s="9">
        <v>6037.0</v>
      </c>
      <c r="D429" s="10">
        <v>1876.0</v>
      </c>
      <c r="E429" s="11">
        <v>7.0</v>
      </c>
      <c r="F429" s="12">
        <v>29.0</v>
      </c>
      <c r="G429" s="11">
        <v>25.0</v>
      </c>
      <c r="H429" s="13">
        <v>26.0</v>
      </c>
      <c r="I429" s="13">
        <v>94.0</v>
      </c>
      <c r="J429" s="13">
        <v>57.0</v>
      </c>
      <c r="K429" s="14">
        <v>18.0</v>
      </c>
      <c r="L429" s="15">
        <v>17.0</v>
      </c>
      <c r="M429" s="14">
        <v>65.0</v>
      </c>
    </row>
    <row r="430">
      <c r="A430" s="1"/>
      <c r="B430" s="1"/>
      <c r="C430" s="9">
        <v>6038.0</v>
      </c>
      <c r="D430" s="10">
        <v>1419.0</v>
      </c>
      <c r="E430" s="11">
        <v>12.0</v>
      </c>
      <c r="F430" s="12">
        <v>6.0</v>
      </c>
      <c r="G430" s="11">
        <v>13.0</v>
      </c>
      <c r="H430" s="13">
        <v>28.0</v>
      </c>
      <c r="I430" s="13">
        <v>62.0</v>
      </c>
      <c r="J430" s="13">
        <v>22.0</v>
      </c>
      <c r="K430" s="14">
        <v>9.0</v>
      </c>
      <c r="L430" s="15">
        <v>5.0</v>
      </c>
      <c r="M430" s="14">
        <v>26.0</v>
      </c>
    </row>
    <row r="431">
      <c r="A431" s="1"/>
      <c r="B431" s="1"/>
      <c r="C431" s="9">
        <v>6042.0</v>
      </c>
      <c r="D431" s="10">
        <v>2262.0</v>
      </c>
      <c r="E431" s="11">
        <v>24.0</v>
      </c>
      <c r="F431" s="12">
        <v>42.0</v>
      </c>
      <c r="G431" s="11">
        <v>26.0</v>
      </c>
      <c r="H431" s="13">
        <v>65.0</v>
      </c>
      <c r="I431" s="13">
        <v>164.0</v>
      </c>
      <c r="J431" s="13">
        <v>47.0</v>
      </c>
      <c r="K431" s="14">
        <v>20.0</v>
      </c>
      <c r="L431" s="15">
        <v>24.0</v>
      </c>
      <c r="M431" s="14">
        <v>62.0</v>
      </c>
    </row>
    <row r="432">
      <c r="A432" s="1"/>
      <c r="B432" s="1"/>
      <c r="C432" s="9">
        <v>6044.0</v>
      </c>
      <c r="D432" s="10">
        <v>2239.0</v>
      </c>
      <c r="E432" s="11">
        <v>11.0</v>
      </c>
      <c r="F432" s="12">
        <v>31.0</v>
      </c>
      <c r="G432" s="11">
        <v>13.0</v>
      </c>
      <c r="H432" s="13">
        <v>46.0</v>
      </c>
      <c r="I432" s="13">
        <v>110.0</v>
      </c>
      <c r="J432" s="13">
        <v>27.0</v>
      </c>
      <c r="K432" s="14">
        <v>13.0</v>
      </c>
      <c r="L432" s="15">
        <v>8.0</v>
      </c>
      <c r="M432" s="14">
        <v>46.0</v>
      </c>
    </row>
    <row r="433">
      <c r="A433" s="1"/>
      <c r="B433" s="1"/>
      <c r="C433" s="9">
        <v>6045.0</v>
      </c>
      <c r="D433" s="10">
        <v>2485.0</v>
      </c>
      <c r="E433" s="11">
        <v>18.0</v>
      </c>
      <c r="F433" s="12">
        <v>34.0</v>
      </c>
      <c r="G433" s="11">
        <v>27.0</v>
      </c>
      <c r="H433" s="13">
        <v>49.0</v>
      </c>
      <c r="I433" s="13">
        <v>122.0</v>
      </c>
      <c r="J433" s="13">
        <v>42.0</v>
      </c>
      <c r="K433" s="14">
        <v>25.0</v>
      </c>
      <c r="L433" s="15">
        <v>15.0</v>
      </c>
      <c r="M433" s="14">
        <v>64.0</v>
      </c>
    </row>
    <row r="434">
      <c r="A434" s="1"/>
      <c r="B434" s="1"/>
      <c r="C434" s="9">
        <v>6046.0</v>
      </c>
      <c r="D434" s="10">
        <v>839.0</v>
      </c>
      <c r="E434" s="11">
        <v>1.0</v>
      </c>
      <c r="F434" s="12">
        <v>13.0</v>
      </c>
      <c r="G434" s="11">
        <v>5.0</v>
      </c>
      <c r="H434" s="13">
        <v>17.0</v>
      </c>
      <c r="I434" s="13">
        <v>51.0</v>
      </c>
      <c r="J434" s="13">
        <v>10.0</v>
      </c>
      <c r="K434" s="14">
        <v>15.0</v>
      </c>
      <c r="L434" s="15">
        <v>11.0</v>
      </c>
      <c r="M434" s="14">
        <v>22.0</v>
      </c>
    </row>
    <row r="435">
      <c r="A435" s="1"/>
      <c r="B435" s="1"/>
      <c r="C435" s="9">
        <v>6057.0</v>
      </c>
      <c r="D435" s="10">
        <v>1872.0</v>
      </c>
      <c r="E435" s="11">
        <v>8.0</v>
      </c>
      <c r="F435" s="12">
        <v>28.0</v>
      </c>
      <c r="G435" s="11">
        <v>18.0</v>
      </c>
      <c r="H435" s="13">
        <v>27.0</v>
      </c>
      <c r="I435" s="13">
        <v>78.0</v>
      </c>
      <c r="J435" s="13">
        <v>18.0</v>
      </c>
      <c r="K435" s="14">
        <v>11.0</v>
      </c>
      <c r="L435" s="15">
        <v>8.0</v>
      </c>
      <c r="M435" s="14">
        <v>39.0</v>
      </c>
    </row>
    <row r="436">
      <c r="A436" s="1"/>
      <c r="B436" s="1"/>
      <c r="C436" s="9">
        <v>6062.0</v>
      </c>
      <c r="D436" s="10">
        <v>2028.0</v>
      </c>
      <c r="E436" s="11">
        <v>39.0</v>
      </c>
      <c r="F436" s="12">
        <v>36.0</v>
      </c>
      <c r="G436" s="11">
        <v>30.0</v>
      </c>
      <c r="H436" s="13">
        <v>55.0</v>
      </c>
      <c r="I436" s="13">
        <v>105.0</v>
      </c>
      <c r="J436" s="13">
        <v>47.0</v>
      </c>
      <c r="K436" s="14">
        <v>28.0</v>
      </c>
      <c r="L436" s="15">
        <v>23.0</v>
      </c>
      <c r="M436" s="14">
        <v>56.0</v>
      </c>
    </row>
    <row r="437">
      <c r="A437" s="1"/>
      <c r="B437" s="1"/>
      <c r="C437" s="9">
        <v>6066.0</v>
      </c>
      <c r="D437" s="10">
        <v>2936.0</v>
      </c>
      <c r="E437" s="11">
        <v>22.0</v>
      </c>
      <c r="F437" s="12">
        <v>50.0</v>
      </c>
      <c r="G437" s="11">
        <v>27.0</v>
      </c>
      <c r="H437" s="13">
        <v>49.0</v>
      </c>
      <c r="I437" s="13">
        <v>134.0</v>
      </c>
      <c r="J437" s="13">
        <v>64.0</v>
      </c>
      <c r="K437" s="14">
        <v>12.0</v>
      </c>
      <c r="L437" s="15">
        <v>25.0</v>
      </c>
      <c r="M437" s="14">
        <v>91.0</v>
      </c>
    </row>
    <row r="438">
      <c r="A438" s="1"/>
      <c r="B438" s="1"/>
      <c r="C438" s="9">
        <v>6154.0</v>
      </c>
      <c r="D438" s="10">
        <v>2698.0</v>
      </c>
      <c r="E438" s="11">
        <v>22.0</v>
      </c>
      <c r="F438" s="12">
        <v>58.0</v>
      </c>
      <c r="G438" s="11">
        <v>30.0</v>
      </c>
      <c r="H438" s="13">
        <v>77.0</v>
      </c>
      <c r="I438" s="13">
        <v>243.0</v>
      </c>
      <c r="J438" s="13">
        <v>75.0</v>
      </c>
      <c r="K438" s="14">
        <v>19.0</v>
      </c>
      <c r="L438" s="15">
        <v>24.0</v>
      </c>
      <c r="M438" s="14">
        <v>104.0</v>
      </c>
    </row>
    <row r="439">
      <c r="A439" s="1"/>
      <c r="B439" s="1"/>
      <c r="C439" s="9">
        <v>6431.0</v>
      </c>
      <c r="D439" s="10">
        <v>1155.0</v>
      </c>
      <c r="E439" s="11">
        <v>6.0</v>
      </c>
      <c r="F439" s="12">
        <v>17.0</v>
      </c>
      <c r="G439" s="11">
        <v>2.0</v>
      </c>
      <c r="H439" s="13">
        <v>45.0</v>
      </c>
      <c r="I439" s="13">
        <v>108.0</v>
      </c>
      <c r="J439" s="13">
        <v>23.0</v>
      </c>
      <c r="K439" s="14">
        <v>11.0</v>
      </c>
      <c r="L439" s="15">
        <v>10.0</v>
      </c>
      <c r="M439" s="14">
        <v>35.0</v>
      </c>
    </row>
    <row r="440">
      <c r="A440" s="1"/>
      <c r="B440" s="1"/>
      <c r="C440" s="9">
        <v>6467.0</v>
      </c>
      <c r="D440" s="10">
        <v>2528.0</v>
      </c>
      <c r="E440" s="11">
        <v>17.0</v>
      </c>
      <c r="F440" s="12">
        <v>40.0</v>
      </c>
      <c r="G440" s="11">
        <v>21.0</v>
      </c>
      <c r="H440" s="13">
        <v>125.0</v>
      </c>
      <c r="I440" s="13">
        <v>140.0</v>
      </c>
      <c r="J440" s="13">
        <v>69.0</v>
      </c>
      <c r="K440" s="14">
        <v>28.0</v>
      </c>
      <c r="L440" s="15">
        <v>25.0</v>
      </c>
      <c r="M440" s="14">
        <v>69.0</v>
      </c>
    </row>
    <row r="441">
      <c r="A441" s="1"/>
      <c r="B441" s="1"/>
      <c r="C441" s="9">
        <v>6468.0</v>
      </c>
      <c r="D441" s="10">
        <v>2117.0</v>
      </c>
      <c r="E441" s="11">
        <v>18.0</v>
      </c>
      <c r="F441" s="12">
        <v>32.0</v>
      </c>
      <c r="G441" s="11">
        <v>7.0</v>
      </c>
      <c r="H441" s="13">
        <v>43.0</v>
      </c>
      <c r="I441" s="13">
        <v>123.0</v>
      </c>
      <c r="J441" s="13">
        <v>45.0</v>
      </c>
      <c r="K441" s="14">
        <v>29.0</v>
      </c>
      <c r="L441" s="15">
        <v>13.0</v>
      </c>
      <c r="M441" s="14">
        <v>60.0</v>
      </c>
    </row>
    <row r="442">
      <c r="A442" s="1"/>
      <c r="B442" s="1"/>
      <c r="C442" s="9">
        <v>6469.0</v>
      </c>
      <c r="D442" s="10">
        <v>3436.0</v>
      </c>
      <c r="E442" s="11">
        <v>27.0</v>
      </c>
      <c r="F442" s="12">
        <v>56.0</v>
      </c>
      <c r="G442" s="11">
        <v>25.0</v>
      </c>
      <c r="H442" s="13">
        <v>77.0</v>
      </c>
      <c r="I442" s="13">
        <v>168.0</v>
      </c>
      <c r="J442" s="13">
        <v>75.0</v>
      </c>
      <c r="K442" s="14">
        <v>29.0</v>
      </c>
      <c r="L442" s="15">
        <v>23.0</v>
      </c>
      <c r="M442" s="14">
        <v>80.0</v>
      </c>
    </row>
    <row r="443">
      <c r="A443" s="1"/>
      <c r="B443" s="1"/>
      <c r="C443" s="9">
        <v>6471.0</v>
      </c>
      <c r="D443" s="10">
        <v>1467.0</v>
      </c>
      <c r="E443" s="11">
        <v>18.0</v>
      </c>
      <c r="F443" s="12">
        <v>19.0</v>
      </c>
      <c r="G443" s="11">
        <v>17.0</v>
      </c>
      <c r="H443" s="13">
        <v>29.0</v>
      </c>
      <c r="I443" s="13">
        <v>77.0</v>
      </c>
      <c r="J443" s="13">
        <v>16.0</v>
      </c>
      <c r="K443" s="14">
        <v>16.0</v>
      </c>
      <c r="L443" s="15">
        <v>7.0</v>
      </c>
      <c r="M443" s="14">
        <v>40.0</v>
      </c>
    </row>
    <row r="444">
      <c r="A444" s="1"/>
      <c r="B444" s="1"/>
      <c r="C444" s="9">
        <v>6487.0</v>
      </c>
      <c r="D444" s="10">
        <v>1116.0</v>
      </c>
      <c r="E444" s="11">
        <v>6.0</v>
      </c>
      <c r="F444" s="12">
        <v>25.0</v>
      </c>
      <c r="G444" s="11">
        <v>41.0</v>
      </c>
      <c r="H444" s="13">
        <v>8.0</v>
      </c>
      <c r="I444" s="13">
        <v>69.0</v>
      </c>
      <c r="J444" s="13">
        <v>87.0</v>
      </c>
      <c r="K444" s="14">
        <v>2.0</v>
      </c>
      <c r="L444" s="15">
        <v>27.0</v>
      </c>
      <c r="M444" s="14">
        <v>27.0</v>
      </c>
    </row>
    <row r="445">
      <c r="A445" s="1"/>
      <c r="B445" s="1"/>
      <c r="C445" s="9">
        <v>6490.0</v>
      </c>
      <c r="D445" s="10">
        <v>3005.0</v>
      </c>
      <c r="E445" s="11">
        <v>28.0</v>
      </c>
      <c r="F445" s="12">
        <v>30.0</v>
      </c>
      <c r="G445" s="11">
        <v>30.0</v>
      </c>
      <c r="H445" s="13">
        <v>117.0</v>
      </c>
      <c r="I445" s="13">
        <v>199.0</v>
      </c>
      <c r="J445" s="13">
        <v>78.0</v>
      </c>
      <c r="K445" s="14">
        <v>46.0</v>
      </c>
      <c r="L445" s="15">
        <v>23.0</v>
      </c>
      <c r="M445" s="14">
        <v>71.0</v>
      </c>
    </row>
    <row r="446">
      <c r="A446" s="1"/>
      <c r="B446" s="1"/>
      <c r="C446" s="9">
        <v>6492.0</v>
      </c>
      <c r="D446" s="10">
        <v>3663.0</v>
      </c>
      <c r="E446" s="11">
        <v>15.0</v>
      </c>
      <c r="F446" s="12">
        <v>54.0</v>
      </c>
      <c r="G446" s="11">
        <v>33.0</v>
      </c>
      <c r="H446" s="13">
        <v>61.0</v>
      </c>
      <c r="I446" s="13">
        <v>216.0</v>
      </c>
      <c r="J446" s="13">
        <v>56.0</v>
      </c>
      <c r="K446" s="14">
        <v>24.0</v>
      </c>
      <c r="L446" s="15">
        <v>17.0</v>
      </c>
      <c r="M446" s="14">
        <v>94.0</v>
      </c>
    </row>
    <row r="447">
      <c r="A447" s="1"/>
      <c r="B447" s="1"/>
      <c r="C447" s="9">
        <v>6493.0</v>
      </c>
      <c r="D447" s="10">
        <v>2602.0</v>
      </c>
      <c r="E447" s="11">
        <v>23.0</v>
      </c>
      <c r="F447" s="12">
        <v>48.0</v>
      </c>
      <c r="G447" s="11">
        <v>31.0</v>
      </c>
      <c r="H447" s="13">
        <v>86.0</v>
      </c>
      <c r="I447" s="13">
        <v>187.0</v>
      </c>
      <c r="J447" s="13">
        <v>67.0</v>
      </c>
      <c r="K447" s="14">
        <v>25.0</v>
      </c>
      <c r="L447" s="15">
        <v>23.0</v>
      </c>
      <c r="M447" s="14">
        <v>64.0</v>
      </c>
    </row>
    <row r="448">
      <c r="A448" s="1"/>
      <c r="B448" s="1"/>
      <c r="C448" s="9">
        <v>6497.0</v>
      </c>
      <c r="D448" s="10">
        <v>2091.0</v>
      </c>
      <c r="E448" s="11">
        <v>13.0</v>
      </c>
      <c r="F448" s="12">
        <v>29.0</v>
      </c>
      <c r="G448" s="11">
        <v>26.0</v>
      </c>
      <c r="H448" s="13">
        <v>53.0</v>
      </c>
      <c r="I448" s="13">
        <v>138.0</v>
      </c>
      <c r="J448" s="13">
        <v>60.0</v>
      </c>
      <c r="K448" s="14">
        <v>18.0</v>
      </c>
      <c r="L448" s="15">
        <v>26.0</v>
      </c>
      <c r="M448" s="14">
        <v>40.0</v>
      </c>
    </row>
    <row r="449">
      <c r="A449" s="1"/>
      <c r="B449" s="1"/>
      <c r="C449" s="9">
        <v>6499.0</v>
      </c>
      <c r="D449" s="10">
        <v>2178.0</v>
      </c>
      <c r="E449" s="11">
        <v>9.0</v>
      </c>
      <c r="F449" s="12">
        <v>27.0</v>
      </c>
      <c r="G449" s="11">
        <v>35.0</v>
      </c>
      <c r="H449" s="13">
        <v>39.0</v>
      </c>
      <c r="I449" s="13">
        <v>89.0</v>
      </c>
      <c r="J449" s="13">
        <v>46.0</v>
      </c>
      <c r="K449" s="14">
        <v>19.0</v>
      </c>
      <c r="L449" s="15">
        <v>14.0</v>
      </c>
      <c r="M449" s="14">
        <v>53.0</v>
      </c>
    </row>
    <row r="450">
      <c r="A450" s="1"/>
      <c r="B450" s="1"/>
      <c r="C450" s="9">
        <v>6509.0</v>
      </c>
      <c r="D450" s="10">
        <v>1455.0</v>
      </c>
      <c r="E450" s="11">
        <v>11.0</v>
      </c>
      <c r="F450" s="12">
        <v>37.0</v>
      </c>
      <c r="G450" s="11">
        <v>17.0</v>
      </c>
      <c r="H450" s="13">
        <v>96.0</v>
      </c>
      <c r="I450" s="13">
        <v>212.0</v>
      </c>
      <c r="J450" s="13">
        <v>48.0</v>
      </c>
      <c r="K450" s="14">
        <v>14.0</v>
      </c>
      <c r="L450" s="15">
        <v>17.0</v>
      </c>
      <c r="M450" s="14">
        <v>59.0</v>
      </c>
    </row>
    <row r="451">
      <c r="A451" s="1"/>
      <c r="B451" s="1"/>
      <c r="C451" s="9">
        <v>6512.0</v>
      </c>
      <c r="D451" s="10">
        <v>1939.0</v>
      </c>
      <c r="E451" s="11">
        <v>19.0</v>
      </c>
      <c r="F451" s="12">
        <v>37.0</v>
      </c>
      <c r="G451" s="11">
        <v>34.0</v>
      </c>
      <c r="H451" s="13">
        <v>91.0</v>
      </c>
      <c r="I451" s="13">
        <v>219.0</v>
      </c>
      <c r="J451" s="13">
        <v>107.0</v>
      </c>
      <c r="K451" s="14">
        <v>32.0</v>
      </c>
      <c r="L451" s="15">
        <v>20.0</v>
      </c>
      <c r="M451" s="14">
        <v>60.0</v>
      </c>
    </row>
    <row r="452">
      <c r="A452" s="1"/>
      <c r="B452" s="1"/>
      <c r="C452" s="9">
        <v>6514.0</v>
      </c>
      <c r="D452" s="10">
        <v>2368.0</v>
      </c>
      <c r="E452" s="11">
        <v>17.0</v>
      </c>
      <c r="F452" s="12">
        <v>43.0</v>
      </c>
      <c r="G452" s="11">
        <v>28.0</v>
      </c>
      <c r="H452" s="13">
        <v>87.0</v>
      </c>
      <c r="I452" s="13">
        <v>222.0</v>
      </c>
      <c r="J452" s="13">
        <v>93.0</v>
      </c>
      <c r="K452" s="14">
        <v>41.0</v>
      </c>
      <c r="L452" s="15">
        <v>26.0</v>
      </c>
      <c r="M452" s="14">
        <v>106.0</v>
      </c>
    </row>
    <row r="453">
      <c r="A453" s="1"/>
      <c r="B453" s="1"/>
      <c r="C453" s="9">
        <v>6517.0</v>
      </c>
      <c r="D453" s="10">
        <v>2267.0</v>
      </c>
      <c r="E453" s="11">
        <v>26.0</v>
      </c>
      <c r="F453" s="12">
        <v>34.0</v>
      </c>
      <c r="G453" s="11">
        <v>23.0</v>
      </c>
      <c r="H453" s="13">
        <v>40.0</v>
      </c>
      <c r="I453" s="13">
        <v>183.0</v>
      </c>
      <c r="J453" s="13">
        <v>56.0</v>
      </c>
      <c r="K453" s="14">
        <v>26.0</v>
      </c>
      <c r="L453" s="15">
        <v>28.0</v>
      </c>
      <c r="M453" s="14">
        <v>80.0</v>
      </c>
    </row>
    <row r="454">
      <c r="A454" s="1"/>
      <c r="B454" s="1"/>
      <c r="C454" s="9">
        <v>6520.0</v>
      </c>
      <c r="D454" s="10">
        <v>2800.0</v>
      </c>
      <c r="E454" s="11">
        <v>36.0</v>
      </c>
      <c r="F454" s="12">
        <v>55.0</v>
      </c>
      <c r="G454" s="11">
        <v>47.0</v>
      </c>
      <c r="H454" s="13">
        <v>134.0</v>
      </c>
      <c r="I454" s="13">
        <v>242.0</v>
      </c>
      <c r="J454" s="13">
        <v>101.0</v>
      </c>
      <c r="K454" s="14">
        <v>61.0</v>
      </c>
      <c r="L454" s="15">
        <v>39.0</v>
      </c>
      <c r="M454" s="14">
        <v>98.0</v>
      </c>
    </row>
    <row r="455">
      <c r="A455" s="1"/>
      <c r="B455" s="1"/>
      <c r="C455" s="9">
        <v>6522.0</v>
      </c>
      <c r="D455" s="10">
        <v>1570.0</v>
      </c>
      <c r="E455" s="11">
        <v>12.0</v>
      </c>
      <c r="F455" s="12">
        <v>30.0</v>
      </c>
      <c r="G455" s="11">
        <v>25.0</v>
      </c>
      <c r="H455" s="13">
        <v>68.0</v>
      </c>
      <c r="I455" s="13">
        <v>145.0</v>
      </c>
      <c r="J455" s="13">
        <v>45.0</v>
      </c>
      <c r="K455" s="14">
        <v>23.0</v>
      </c>
      <c r="L455" s="15">
        <v>14.0</v>
      </c>
      <c r="M455" s="14">
        <v>61.0</v>
      </c>
    </row>
    <row r="456">
      <c r="A456" s="1"/>
      <c r="B456" s="1"/>
      <c r="C456" s="9">
        <v>6526.0</v>
      </c>
      <c r="D456" s="10">
        <v>1880.0</v>
      </c>
      <c r="E456" s="11">
        <v>24.0</v>
      </c>
      <c r="F456" s="12">
        <v>56.0</v>
      </c>
      <c r="G456" s="11">
        <v>17.0</v>
      </c>
      <c r="H456" s="13">
        <v>196.0</v>
      </c>
      <c r="I456" s="13">
        <v>353.0</v>
      </c>
      <c r="J456" s="13">
        <v>50.0</v>
      </c>
      <c r="K456" s="14">
        <v>45.0</v>
      </c>
      <c r="L456" s="15">
        <v>13.0</v>
      </c>
      <c r="M456" s="14">
        <v>148.0</v>
      </c>
    </row>
    <row r="457">
      <c r="A457" s="1"/>
      <c r="B457" s="1"/>
      <c r="C457" s="9">
        <v>6527.0</v>
      </c>
      <c r="D457" s="10">
        <v>2826.0</v>
      </c>
      <c r="E457" s="11">
        <v>47.0</v>
      </c>
      <c r="F457" s="12">
        <v>57.0</v>
      </c>
      <c r="G457" s="11">
        <v>31.0</v>
      </c>
      <c r="H457" s="13">
        <v>112.0</v>
      </c>
      <c r="I457" s="13">
        <v>183.0</v>
      </c>
      <c r="J457" s="13">
        <v>58.0</v>
      </c>
      <c r="K457" s="14">
        <v>31.0</v>
      </c>
      <c r="L457" s="15">
        <v>38.0</v>
      </c>
      <c r="M457" s="14">
        <v>92.0</v>
      </c>
    </row>
    <row r="458">
      <c r="A458" s="1"/>
      <c r="B458" s="1"/>
      <c r="C458" s="9">
        <v>6528.0</v>
      </c>
      <c r="D458" s="10">
        <v>2145.0</v>
      </c>
      <c r="E458" s="11">
        <v>22.0</v>
      </c>
      <c r="F458" s="12">
        <v>55.0</v>
      </c>
      <c r="G458" s="11">
        <v>22.0</v>
      </c>
      <c r="H458" s="13">
        <v>62.0</v>
      </c>
      <c r="I458" s="13">
        <v>253.0</v>
      </c>
      <c r="J458" s="13">
        <v>56.0</v>
      </c>
      <c r="K458" s="14">
        <v>19.0</v>
      </c>
      <c r="L458" s="15">
        <v>14.0</v>
      </c>
      <c r="M458" s="14">
        <v>91.0</v>
      </c>
    </row>
    <row r="459">
      <c r="A459" s="1"/>
      <c r="B459" s="1"/>
      <c r="C459" s="9">
        <v>6530.0</v>
      </c>
      <c r="D459" s="10">
        <v>2916.0</v>
      </c>
      <c r="E459" s="11">
        <v>27.0</v>
      </c>
      <c r="F459" s="12">
        <v>37.0</v>
      </c>
      <c r="G459" s="11">
        <v>39.0</v>
      </c>
      <c r="H459" s="13">
        <v>89.0</v>
      </c>
      <c r="I459" s="13">
        <v>158.0</v>
      </c>
      <c r="J459" s="13">
        <v>82.0</v>
      </c>
      <c r="K459" s="14">
        <v>42.0</v>
      </c>
      <c r="L459" s="15">
        <v>14.0</v>
      </c>
      <c r="M459" s="14">
        <v>80.0</v>
      </c>
    </row>
    <row r="460">
      <c r="A460" s="1"/>
      <c r="B460" s="1"/>
      <c r="C460" s="9">
        <v>6533.0</v>
      </c>
      <c r="D460" s="10">
        <v>1331.0</v>
      </c>
      <c r="E460" s="11">
        <v>9.0</v>
      </c>
      <c r="F460" s="12">
        <v>20.0</v>
      </c>
      <c r="G460" s="11">
        <v>6.0</v>
      </c>
      <c r="H460" s="13">
        <v>28.0</v>
      </c>
      <c r="I460" s="13">
        <v>70.0</v>
      </c>
      <c r="J460" s="13">
        <v>19.0</v>
      </c>
      <c r="K460" s="14">
        <v>12.0</v>
      </c>
      <c r="L460" s="15">
        <v>5.0</v>
      </c>
      <c r="M460" s="14">
        <v>34.0</v>
      </c>
    </row>
    <row r="461">
      <c r="A461" s="1"/>
      <c r="B461" s="1"/>
      <c r="C461" s="9">
        <v>6538.0</v>
      </c>
      <c r="D461" s="10">
        <v>2501.0</v>
      </c>
      <c r="E461" s="11">
        <v>17.0</v>
      </c>
      <c r="F461" s="12">
        <v>26.0</v>
      </c>
      <c r="G461" s="11">
        <v>18.0</v>
      </c>
      <c r="H461" s="13">
        <v>50.0</v>
      </c>
      <c r="I461" s="13">
        <v>148.0</v>
      </c>
      <c r="J461" s="13">
        <v>44.0</v>
      </c>
      <c r="K461" s="14">
        <v>39.0</v>
      </c>
      <c r="L461" s="15">
        <v>23.0</v>
      </c>
      <c r="M461" s="14">
        <v>75.0</v>
      </c>
    </row>
    <row r="462">
      <c r="A462" s="1"/>
      <c r="B462" s="1"/>
      <c r="C462" s="9">
        <v>6539.0</v>
      </c>
      <c r="D462" s="10">
        <v>1687.0</v>
      </c>
      <c r="E462" s="11">
        <v>17.0</v>
      </c>
      <c r="F462" s="12">
        <v>19.0</v>
      </c>
      <c r="G462" s="11">
        <v>12.0</v>
      </c>
      <c r="H462" s="13">
        <v>56.0</v>
      </c>
      <c r="I462" s="13">
        <v>100.0</v>
      </c>
      <c r="J462" s="13">
        <v>30.0</v>
      </c>
      <c r="K462" s="14">
        <v>15.0</v>
      </c>
      <c r="L462" s="15">
        <v>17.0</v>
      </c>
      <c r="M462" s="14">
        <v>58.0</v>
      </c>
    </row>
    <row r="463">
      <c r="A463" s="1"/>
      <c r="B463" s="1"/>
      <c r="C463" s="9">
        <v>6540.0</v>
      </c>
      <c r="D463" s="10">
        <v>2203.0</v>
      </c>
      <c r="E463" s="11">
        <v>17.0</v>
      </c>
      <c r="F463" s="12">
        <v>22.0</v>
      </c>
      <c r="G463" s="11">
        <v>19.0</v>
      </c>
      <c r="H463" s="13">
        <v>93.0</v>
      </c>
      <c r="I463" s="13">
        <v>87.0</v>
      </c>
      <c r="J463" s="13">
        <v>37.0</v>
      </c>
      <c r="K463" s="14">
        <v>31.0</v>
      </c>
      <c r="L463" s="15">
        <v>17.0</v>
      </c>
      <c r="M463" s="14">
        <v>49.0</v>
      </c>
    </row>
    <row r="464">
      <c r="A464" s="1"/>
      <c r="B464" s="1"/>
      <c r="C464" s="9">
        <v>6545.0</v>
      </c>
      <c r="D464" s="10">
        <v>1652.0</v>
      </c>
      <c r="E464" s="11">
        <v>22.0</v>
      </c>
      <c r="F464" s="12">
        <v>35.0</v>
      </c>
      <c r="G464" s="11">
        <v>10.0</v>
      </c>
      <c r="H464" s="13">
        <v>35.0</v>
      </c>
      <c r="I464" s="13">
        <v>97.0</v>
      </c>
      <c r="J464" s="13">
        <v>31.0</v>
      </c>
      <c r="K464" s="14">
        <v>8.0</v>
      </c>
      <c r="L464" s="15">
        <v>6.0</v>
      </c>
      <c r="M464" s="14">
        <v>46.0</v>
      </c>
    </row>
    <row r="465">
      <c r="A465" s="1"/>
      <c r="B465" s="1"/>
      <c r="C465" s="9">
        <v>6547.0</v>
      </c>
      <c r="D465" s="10">
        <v>2090.0</v>
      </c>
      <c r="E465" s="11">
        <v>12.0</v>
      </c>
      <c r="F465" s="12">
        <v>25.0</v>
      </c>
      <c r="G465" s="11">
        <v>26.0</v>
      </c>
      <c r="H465" s="13">
        <v>33.0</v>
      </c>
      <c r="I465" s="13">
        <v>115.0</v>
      </c>
      <c r="J465" s="13">
        <v>19.0</v>
      </c>
      <c r="K465" s="14">
        <v>19.0</v>
      </c>
      <c r="L465" s="15">
        <v>15.0</v>
      </c>
      <c r="M465" s="14">
        <v>43.0</v>
      </c>
    </row>
    <row r="466">
      <c r="A466" s="1"/>
      <c r="B466" s="1"/>
      <c r="C466" s="9">
        <v>6552.0</v>
      </c>
      <c r="D466" s="10">
        <v>918.0</v>
      </c>
      <c r="E466" s="11">
        <v>7.0</v>
      </c>
      <c r="F466" s="12">
        <v>26.0</v>
      </c>
      <c r="G466" s="11">
        <v>10.0</v>
      </c>
      <c r="H466" s="13">
        <v>30.0</v>
      </c>
      <c r="I466" s="13">
        <v>91.0</v>
      </c>
      <c r="J466" s="13">
        <v>32.0</v>
      </c>
      <c r="K466" s="14">
        <v>8.0</v>
      </c>
      <c r="L466" s="15">
        <v>5.0</v>
      </c>
      <c r="M466" s="14">
        <v>25.0</v>
      </c>
    </row>
    <row r="467">
      <c r="A467" s="1"/>
      <c r="B467" s="1"/>
      <c r="C467" s="9">
        <v>6600.0</v>
      </c>
      <c r="D467" s="10">
        <v>1776.0</v>
      </c>
      <c r="E467" s="11">
        <v>11.0</v>
      </c>
      <c r="F467" s="12">
        <v>18.0</v>
      </c>
      <c r="G467" s="11">
        <v>22.0</v>
      </c>
      <c r="H467" s="13">
        <v>39.0</v>
      </c>
      <c r="I467" s="13">
        <v>184.0</v>
      </c>
      <c r="J467" s="13">
        <v>45.0</v>
      </c>
      <c r="K467" s="14">
        <v>11.0</v>
      </c>
      <c r="L467" s="15">
        <v>9.0</v>
      </c>
      <c r="M467" s="14">
        <v>54.0</v>
      </c>
    </row>
    <row r="468">
      <c r="A468" s="1"/>
      <c r="B468" s="1"/>
      <c r="C468" s="9">
        <v>6609.0</v>
      </c>
      <c r="D468" s="10">
        <v>3046.0</v>
      </c>
      <c r="E468" s="11">
        <v>20.0</v>
      </c>
      <c r="F468" s="12">
        <v>22.0</v>
      </c>
      <c r="G468" s="11">
        <v>19.0</v>
      </c>
      <c r="H468" s="13">
        <v>55.0</v>
      </c>
      <c r="I468" s="13">
        <v>134.0</v>
      </c>
      <c r="J468" s="13">
        <v>38.0</v>
      </c>
      <c r="K468" s="14">
        <v>16.0</v>
      </c>
      <c r="L468" s="15">
        <v>18.0</v>
      </c>
      <c r="M468" s="14">
        <v>69.0</v>
      </c>
    </row>
    <row r="469">
      <c r="A469" s="1"/>
      <c r="B469" s="1"/>
      <c r="C469" s="9">
        <v>6610.0</v>
      </c>
      <c r="D469" s="10">
        <v>2673.0</v>
      </c>
      <c r="E469" s="11">
        <v>14.0</v>
      </c>
      <c r="F469" s="12">
        <v>55.0</v>
      </c>
      <c r="G469" s="11">
        <v>16.0</v>
      </c>
      <c r="H469" s="13">
        <v>60.0</v>
      </c>
      <c r="I469" s="13">
        <v>214.0</v>
      </c>
      <c r="J469" s="13">
        <v>62.0</v>
      </c>
      <c r="K469" s="14">
        <v>33.0</v>
      </c>
      <c r="L469" s="15">
        <v>27.0</v>
      </c>
      <c r="M469" s="14">
        <v>96.0</v>
      </c>
    </row>
    <row r="470">
      <c r="A470" s="1"/>
      <c r="B470" s="1"/>
      <c r="C470" s="9">
        <v>6625.0</v>
      </c>
      <c r="D470" s="10">
        <v>1843.0</v>
      </c>
      <c r="E470" s="11">
        <v>28.0</v>
      </c>
      <c r="F470" s="12">
        <v>19.0</v>
      </c>
      <c r="G470" s="11">
        <v>12.0</v>
      </c>
      <c r="H470" s="13">
        <v>87.0</v>
      </c>
      <c r="I470" s="13">
        <v>136.0</v>
      </c>
      <c r="J470" s="13">
        <v>60.0</v>
      </c>
      <c r="K470" s="14">
        <v>24.0</v>
      </c>
      <c r="L470" s="15">
        <v>19.0</v>
      </c>
      <c r="M470" s="14">
        <v>54.0</v>
      </c>
    </row>
    <row r="471">
      <c r="A471" s="1"/>
      <c r="B471" s="1"/>
      <c r="C471" s="9">
        <v>6632.0</v>
      </c>
      <c r="D471" s="10">
        <v>1203.0</v>
      </c>
      <c r="E471" s="11">
        <v>12.0</v>
      </c>
      <c r="F471" s="12">
        <v>28.0</v>
      </c>
      <c r="G471" s="11">
        <v>17.0</v>
      </c>
      <c r="H471" s="13">
        <v>43.0</v>
      </c>
      <c r="I471" s="13">
        <v>97.0</v>
      </c>
      <c r="J471" s="13">
        <v>39.0</v>
      </c>
      <c r="K471" s="14">
        <v>18.0</v>
      </c>
      <c r="L471" s="15">
        <v>8.0</v>
      </c>
      <c r="M471" s="14">
        <v>40.0</v>
      </c>
    </row>
    <row r="472">
      <c r="A472" s="1"/>
      <c r="B472" s="1"/>
      <c r="C472" s="9">
        <v>6648.0</v>
      </c>
      <c r="D472" s="10">
        <v>3398.0</v>
      </c>
      <c r="E472" s="11">
        <v>35.0</v>
      </c>
      <c r="F472" s="12">
        <v>39.0</v>
      </c>
      <c r="G472" s="11">
        <v>32.0</v>
      </c>
      <c r="H472" s="13">
        <v>39.0</v>
      </c>
      <c r="I472" s="13">
        <v>161.0</v>
      </c>
      <c r="J472" s="13">
        <v>62.0</v>
      </c>
      <c r="K472" s="14">
        <v>31.0</v>
      </c>
      <c r="L472" s="15">
        <v>21.0</v>
      </c>
      <c r="M472" s="14">
        <v>70.0</v>
      </c>
    </row>
    <row r="473">
      <c r="A473" s="1"/>
      <c r="B473" s="1"/>
      <c r="C473" s="9">
        <v>6652.0</v>
      </c>
      <c r="D473" s="10">
        <v>2057.0</v>
      </c>
      <c r="E473" s="11">
        <v>16.0</v>
      </c>
      <c r="F473" s="12">
        <v>31.0</v>
      </c>
      <c r="G473" s="11">
        <v>18.0</v>
      </c>
      <c r="H473" s="13">
        <v>64.0</v>
      </c>
      <c r="I473" s="13">
        <v>194.0</v>
      </c>
      <c r="J473" s="13">
        <v>39.0</v>
      </c>
      <c r="K473" s="14">
        <v>14.0</v>
      </c>
      <c r="L473" s="15">
        <v>19.0</v>
      </c>
      <c r="M473" s="14">
        <v>89.0</v>
      </c>
    </row>
    <row r="474">
      <c r="A474" s="1"/>
      <c r="B474" s="1"/>
      <c r="C474" s="9">
        <v>6656.0</v>
      </c>
      <c r="D474" s="10">
        <v>1361.0</v>
      </c>
      <c r="E474" s="11">
        <v>15.0</v>
      </c>
      <c r="F474" s="12">
        <v>18.0</v>
      </c>
      <c r="G474" s="11">
        <v>16.0</v>
      </c>
      <c r="H474" s="13">
        <v>27.0</v>
      </c>
      <c r="I474" s="13">
        <v>103.0</v>
      </c>
      <c r="J474" s="13">
        <v>18.0</v>
      </c>
      <c r="K474" s="14">
        <v>7.0</v>
      </c>
      <c r="L474" s="15">
        <v>15.0</v>
      </c>
      <c r="M474" s="14">
        <v>49.0</v>
      </c>
    </row>
    <row r="475">
      <c r="A475" s="1"/>
      <c r="B475" s="1"/>
      <c r="C475" s="9">
        <v>6657.0</v>
      </c>
      <c r="D475" s="10">
        <v>1675.0</v>
      </c>
      <c r="E475" s="11">
        <v>15.0</v>
      </c>
      <c r="F475" s="12">
        <v>22.0</v>
      </c>
      <c r="G475" s="11">
        <v>19.0</v>
      </c>
      <c r="H475" s="13">
        <v>30.0</v>
      </c>
      <c r="I475" s="13">
        <v>82.0</v>
      </c>
      <c r="J475" s="13">
        <v>14.0</v>
      </c>
      <c r="K475" s="14">
        <v>19.0</v>
      </c>
      <c r="L475" s="15">
        <v>8.0</v>
      </c>
      <c r="M475" s="14">
        <v>33.0</v>
      </c>
    </row>
    <row r="476">
      <c r="A476" s="1"/>
      <c r="B476" s="1"/>
      <c r="C476" s="9">
        <v>6658.0</v>
      </c>
      <c r="D476" s="10">
        <v>2677.0</v>
      </c>
      <c r="E476" s="11">
        <v>20.0</v>
      </c>
      <c r="F476" s="12">
        <v>41.0</v>
      </c>
      <c r="G476" s="11">
        <v>23.0</v>
      </c>
      <c r="H476" s="13">
        <v>64.0</v>
      </c>
      <c r="I476" s="13">
        <v>189.0</v>
      </c>
      <c r="J476" s="13">
        <v>38.0</v>
      </c>
      <c r="K476" s="14">
        <v>14.0</v>
      </c>
      <c r="L476" s="15">
        <v>11.0</v>
      </c>
      <c r="M476" s="14">
        <v>79.0</v>
      </c>
    </row>
    <row r="477">
      <c r="A477" s="1"/>
      <c r="B477" s="1"/>
      <c r="C477" s="9">
        <v>6666.0</v>
      </c>
      <c r="D477" s="10">
        <v>3147.0</v>
      </c>
      <c r="E477" s="11">
        <v>63.0</v>
      </c>
      <c r="F477" s="12">
        <v>30.0</v>
      </c>
      <c r="G477" s="11">
        <v>38.0</v>
      </c>
      <c r="H477" s="13">
        <v>123.0</v>
      </c>
      <c r="I477" s="13">
        <v>139.0</v>
      </c>
      <c r="J477" s="13">
        <v>62.0</v>
      </c>
      <c r="K477" s="14">
        <v>39.0</v>
      </c>
      <c r="L477" s="15">
        <v>26.0</v>
      </c>
      <c r="M477" s="14">
        <v>61.0</v>
      </c>
    </row>
    <row r="478">
      <c r="A478" s="1"/>
      <c r="B478" s="1"/>
      <c r="C478" s="9">
        <v>6675.0</v>
      </c>
      <c r="D478" s="10">
        <v>1609.0</v>
      </c>
      <c r="E478" s="11">
        <v>13.0</v>
      </c>
      <c r="F478" s="12">
        <v>23.0</v>
      </c>
      <c r="G478" s="11">
        <v>17.0</v>
      </c>
      <c r="H478" s="13">
        <v>69.0</v>
      </c>
      <c r="I478" s="13">
        <v>105.0</v>
      </c>
      <c r="J478" s="13">
        <v>48.0</v>
      </c>
      <c r="K478" s="14">
        <v>34.0</v>
      </c>
      <c r="L478" s="15">
        <v>16.0</v>
      </c>
      <c r="M478" s="14">
        <v>53.0</v>
      </c>
    </row>
    <row r="479">
      <c r="A479" s="1"/>
      <c r="B479" s="1"/>
      <c r="C479" s="9">
        <v>6681.0</v>
      </c>
      <c r="D479" s="10">
        <v>954.0</v>
      </c>
      <c r="E479" s="11">
        <v>8.0</v>
      </c>
      <c r="F479" s="12">
        <v>20.0</v>
      </c>
      <c r="G479" s="11">
        <v>20.0</v>
      </c>
      <c r="H479" s="13">
        <v>52.0</v>
      </c>
      <c r="I479" s="13">
        <v>90.0</v>
      </c>
      <c r="J479" s="13">
        <v>44.0</v>
      </c>
      <c r="K479" s="14">
        <v>19.0</v>
      </c>
      <c r="L479" s="15">
        <v>13.0</v>
      </c>
      <c r="M479" s="14">
        <v>37.0</v>
      </c>
    </row>
    <row r="480">
      <c r="A480" s="1"/>
      <c r="B480" s="1"/>
      <c r="C480" s="9">
        <v>6685.0</v>
      </c>
      <c r="D480" s="10">
        <v>1242.0</v>
      </c>
      <c r="E480" s="11">
        <v>23.0</v>
      </c>
      <c r="F480" s="12">
        <v>27.0</v>
      </c>
      <c r="G480" s="11">
        <v>47.0</v>
      </c>
      <c r="H480" s="13">
        <v>39.0</v>
      </c>
      <c r="I480" s="13">
        <v>96.0</v>
      </c>
      <c r="J480" s="13">
        <v>62.0</v>
      </c>
      <c r="K480" s="14">
        <v>9.0</v>
      </c>
      <c r="L480" s="15">
        <v>21.0</v>
      </c>
      <c r="M480" s="14">
        <v>21.0</v>
      </c>
    </row>
    <row r="481">
      <c r="A481" s="1"/>
      <c r="B481" s="1"/>
      <c r="C481" s="9">
        <v>6693.0</v>
      </c>
      <c r="D481" s="10">
        <v>2717.0</v>
      </c>
      <c r="E481" s="11">
        <v>21.0</v>
      </c>
      <c r="F481" s="12">
        <v>50.0</v>
      </c>
      <c r="G481" s="11">
        <v>29.0</v>
      </c>
      <c r="H481" s="13">
        <v>67.0</v>
      </c>
      <c r="I481" s="13">
        <v>145.0</v>
      </c>
      <c r="J481" s="13">
        <v>46.0</v>
      </c>
      <c r="K481" s="14">
        <v>32.0</v>
      </c>
      <c r="L481" s="15">
        <v>23.0</v>
      </c>
      <c r="M481" s="14">
        <v>85.0</v>
      </c>
    </row>
    <row r="482">
      <c r="A482" s="1"/>
      <c r="B482" s="1"/>
      <c r="C482" s="9">
        <v>6695.0</v>
      </c>
      <c r="D482" s="10">
        <v>3240.0</v>
      </c>
      <c r="E482" s="11">
        <v>28.0</v>
      </c>
      <c r="F482" s="12">
        <v>66.0</v>
      </c>
      <c r="G482" s="11">
        <v>43.0</v>
      </c>
      <c r="H482" s="13">
        <v>79.0</v>
      </c>
      <c r="I482" s="13">
        <v>176.0</v>
      </c>
      <c r="J482" s="13">
        <v>68.0</v>
      </c>
      <c r="K482" s="14">
        <v>38.0</v>
      </c>
      <c r="L482" s="15">
        <v>28.0</v>
      </c>
      <c r="M482" s="14">
        <v>101.0</v>
      </c>
    </row>
    <row r="483">
      <c r="A483" s="1"/>
      <c r="B483" s="1"/>
      <c r="C483" s="9">
        <v>6704.0</v>
      </c>
      <c r="D483" s="10">
        <v>1247.0</v>
      </c>
      <c r="E483" s="11">
        <v>15.0</v>
      </c>
      <c r="F483" s="12">
        <v>14.0</v>
      </c>
      <c r="G483" s="11">
        <v>8.0</v>
      </c>
      <c r="H483" s="13">
        <v>29.0</v>
      </c>
      <c r="I483" s="13">
        <v>76.0</v>
      </c>
      <c r="J483" s="13">
        <v>27.0</v>
      </c>
      <c r="K483" s="14">
        <v>12.0</v>
      </c>
      <c r="L483" s="15">
        <v>6.0</v>
      </c>
      <c r="M483" s="14">
        <v>34.0</v>
      </c>
    </row>
    <row r="484">
      <c r="A484" s="1"/>
      <c r="B484" s="1"/>
      <c r="C484" s="9">
        <v>6706.0</v>
      </c>
      <c r="D484" s="10">
        <v>2091.0</v>
      </c>
      <c r="E484" s="11">
        <v>6.0</v>
      </c>
      <c r="F484" s="12">
        <v>31.0</v>
      </c>
      <c r="G484" s="11">
        <v>10.0</v>
      </c>
      <c r="H484" s="13">
        <v>32.0</v>
      </c>
      <c r="I484" s="13">
        <v>127.0</v>
      </c>
      <c r="J484" s="13">
        <v>31.0</v>
      </c>
      <c r="K484" s="14">
        <v>11.0</v>
      </c>
      <c r="L484" s="15">
        <v>14.0</v>
      </c>
      <c r="M484" s="14">
        <v>54.0</v>
      </c>
    </row>
    <row r="485">
      <c r="A485" s="1"/>
      <c r="B485" s="1"/>
      <c r="C485" s="9">
        <v>6707.0</v>
      </c>
      <c r="D485" s="10">
        <v>1803.0</v>
      </c>
      <c r="E485" s="11">
        <v>19.0</v>
      </c>
      <c r="F485" s="12">
        <v>30.0</v>
      </c>
      <c r="G485" s="11">
        <v>12.0</v>
      </c>
      <c r="H485" s="13">
        <v>66.0</v>
      </c>
      <c r="I485" s="13">
        <v>106.0</v>
      </c>
      <c r="J485" s="13">
        <v>29.0</v>
      </c>
      <c r="K485" s="14">
        <v>17.0</v>
      </c>
      <c r="L485" s="15">
        <v>23.0</v>
      </c>
      <c r="M485" s="14">
        <v>49.0</v>
      </c>
    </row>
    <row r="486">
      <c r="A486" s="1"/>
      <c r="B486" s="1"/>
      <c r="C486" s="9">
        <v>6708.0</v>
      </c>
      <c r="D486" s="10">
        <v>2286.0</v>
      </c>
      <c r="E486" s="11">
        <v>19.0</v>
      </c>
      <c r="F486" s="12">
        <v>41.0</v>
      </c>
      <c r="G486" s="11">
        <v>25.0</v>
      </c>
      <c r="H486" s="13">
        <v>71.0</v>
      </c>
      <c r="I486" s="13">
        <v>135.0</v>
      </c>
      <c r="J486" s="13">
        <v>38.0</v>
      </c>
      <c r="K486" s="14">
        <v>21.0</v>
      </c>
      <c r="L486" s="15">
        <v>21.0</v>
      </c>
      <c r="M486" s="14">
        <v>59.0</v>
      </c>
    </row>
    <row r="487">
      <c r="A487" s="1"/>
      <c r="B487" s="1"/>
      <c r="C487" s="9">
        <v>6710.0</v>
      </c>
      <c r="D487" s="10">
        <v>2561.0</v>
      </c>
      <c r="E487" s="11">
        <v>10.0</v>
      </c>
      <c r="F487" s="12">
        <v>15.0</v>
      </c>
      <c r="G487" s="11">
        <v>16.0</v>
      </c>
      <c r="H487" s="13">
        <v>29.0</v>
      </c>
      <c r="I487" s="13">
        <v>90.0</v>
      </c>
      <c r="J487" s="13">
        <v>16.0</v>
      </c>
      <c r="K487" s="14">
        <v>11.0</v>
      </c>
      <c r="L487" s="15">
        <v>11.0</v>
      </c>
      <c r="M487" s="14">
        <v>43.0</v>
      </c>
    </row>
    <row r="488">
      <c r="A488" s="1"/>
      <c r="B488" s="1"/>
      <c r="C488" s="9">
        <v>6713.0</v>
      </c>
      <c r="D488" s="10">
        <v>3045.0</v>
      </c>
      <c r="E488" s="11">
        <v>25.0</v>
      </c>
      <c r="F488" s="12">
        <v>39.0</v>
      </c>
      <c r="G488" s="11">
        <v>29.0</v>
      </c>
      <c r="H488" s="13">
        <v>63.0</v>
      </c>
      <c r="I488" s="13">
        <v>114.0</v>
      </c>
      <c r="J488" s="13">
        <v>47.0</v>
      </c>
      <c r="K488" s="14">
        <v>30.0</v>
      </c>
      <c r="L488" s="15">
        <v>28.0</v>
      </c>
      <c r="M488" s="14">
        <v>60.0</v>
      </c>
    </row>
    <row r="489">
      <c r="A489" s="1"/>
      <c r="B489" s="1"/>
      <c r="C489" s="9">
        <v>6715.0</v>
      </c>
      <c r="D489" s="10">
        <v>1301.0</v>
      </c>
      <c r="E489" s="11">
        <v>11.0</v>
      </c>
      <c r="F489" s="12">
        <v>13.0</v>
      </c>
      <c r="G489" s="11">
        <v>7.0</v>
      </c>
      <c r="H489" s="13">
        <v>20.0</v>
      </c>
      <c r="I489" s="13">
        <v>21.0</v>
      </c>
      <c r="J489" s="13">
        <v>19.0</v>
      </c>
      <c r="K489" s="14">
        <v>6.0</v>
      </c>
      <c r="L489" s="15">
        <v>7.0</v>
      </c>
      <c r="M489" s="14">
        <v>29.0</v>
      </c>
    </row>
    <row r="490">
      <c r="A490" s="1"/>
      <c r="B490" s="1"/>
      <c r="C490" s="9">
        <v>6717.0</v>
      </c>
      <c r="D490" s="10">
        <v>1986.0</v>
      </c>
      <c r="E490" s="11">
        <v>24.0</v>
      </c>
      <c r="F490" s="12">
        <v>18.0</v>
      </c>
      <c r="G490" s="11">
        <v>34.0</v>
      </c>
      <c r="H490" s="13">
        <v>64.0</v>
      </c>
      <c r="I490" s="13">
        <v>144.0</v>
      </c>
      <c r="J490" s="13">
        <v>41.0</v>
      </c>
      <c r="K490" s="14">
        <v>21.0</v>
      </c>
      <c r="L490" s="15">
        <v>21.0</v>
      </c>
      <c r="M490" s="14">
        <v>61.0</v>
      </c>
    </row>
    <row r="491">
      <c r="A491" s="1"/>
      <c r="B491" s="1"/>
      <c r="C491" s="9">
        <v>6718.0</v>
      </c>
      <c r="D491" s="10">
        <v>3357.0</v>
      </c>
      <c r="E491" s="11">
        <v>13.0</v>
      </c>
      <c r="F491" s="12">
        <v>35.0</v>
      </c>
      <c r="G491" s="11">
        <v>15.0</v>
      </c>
      <c r="H491" s="13">
        <v>52.0</v>
      </c>
      <c r="I491" s="13">
        <v>122.0</v>
      </c>
      <c r="J491" s="13">
        <v>66.0</v>
      </c>
      <c r="K491" s="14">
        <v>22.0</v>
      </c>
      <c r="L491" s="15">
        <v>16.0</v>
      </c>
      <c r="M491" s="14">
        <v>81.0</v>
      </c>
    </row>
    <row r="492">
      <c r="A492" s="1"/>
      <c r="B492" s="1"/>
      <c r="C492" s="9">
        <v>6719.0</v>
      </c>
      <c r="D492" s="10">
        <v>2026.0</v>
      </c>
      <c r="E492" s="11">
        <v>16.0</v>
      </c>
      <c r="F492" s="12">
        <v>39.0</v>
      </c>
      <c r="G492" s="11">
        <v>17.0</v>
      </c>
      <c r="H492" s="13">
        <v>68.0</v>
      </c>
      <c r="I492" s="13">
        <v>113.0</v>
      </c>
      <c r="J492" s="13">
        <v>30.0</v>
      </c>
      <c r="K492" s="14">
        <v>27.0</v>
      </c>
      <c r="L492" s="15">
        <v>12.0</v>
      </c>
      <c r="M492" s="14">
        <v>62.0</v>
      </c>
    </row>
    <row r="493">
      <c r="A493" s="1"/>
      <c r="B493" s="1"/>
      <c r="C493" s="9">
        <v>6725.0</v>
      </c>
      <c r="D493" s="10">
        <v>2372.0</v>
      </c>
      <c r="E493" s="11">
        <v>11.0</v>
      </c>
      <c r="F493" s="12">
        <v>29.0</v>
      </c>
      <c r="G493" s="11">
        <v>26.0</v>
      </c>
      <c r="H493" s="13">
        <v>67.0</v>
      </c>
      <c r="I493" s="13">
        <v>139.0</v>
      </c>
      <c r="J493" s="13">
        <v>45.0</v>
      </c>
      <c r="K493" s="14">
        <v>22.0</v>
      </c>
      <c r="L493" s="15">
        <v>14.0</v>
      </c>
      <c r="M493" s="14">
        <v>53.0</v>
      </c>
    </row>
    <row r="494">
      <c r="A494" s="1"/>
      <c r="B494" s="1"/>
      <c r="C494" s="9">
        <v>6727.0</v>
      </c>
      <c r="D494" s="10">
        <v>1057.0</v>
      </c>
      <c r="E494" s="11">
        <v>13.0</v>
      </c>
      <c r="F494" s="12">
        <v>22.0</v>
      </c>
      <c r="G494" s="11">
        <v>11.0</v>
      </c>
      <c r="H494" s="13">
        <v>81.0</v>
      </c>
      <c r="I494" s="13">
        <v>214.0</v>
      </c>
      <c r="J494" s="13">
        <v>25.0</v>
      </c>
      <c r="K494" s="14">
        <v>9.0</v>
      </c>
      <c r="L494" s="15">
        <v>5.0</v>
      </c>
      <c r="M494" s="14">
        <v>58.0</v>
      </c>
    </row>
    <row r="495">
      <c r="A495" s="1"/>
      <c r="B495" s="1"/>
      <c r="C495" s="9">
        <v>6728.0</v>
      </c>
      <c r="D495" s="10">
        <v>2521.0</v>
      </c>
      <c r="E495" s="11">
        <v>44.0</v>
      </c>
      <c r="F495" s="12">
        <v>48.0</v>
      </c>
      <c r="G495" s="11">
        <v>22.0</v>
      </c>
      <c r="H495" s="13">
        <v>128.0</v>
      </c>
      <c r="I495" s="13">
        <v>310.0</v>
      </c>
      <c r="J495" s="13">
        <v>94.0</v>
      </c>
      <c r="K495" s="14">
        <v>36.0</v>
      </c>
      <c r="L495" s="15">
        <v>34.0</v>
      </c>
      <c r="M495" s="14">
        <v>102.0</v>
      </c>
    </row>
    <row r="496">
      <c r="A496" s="1"/>
      <c r="B496" s="1"/>
      <c r="C496" s="9">
        <v>6731.0</v>
      </c>
      <c r="D496" s="10">
        <v>2964.0</v>
      </c>
      <c r="E496" s="11">
        <v>42.0</v>
      </c>
      <c r="F496" s="12">
        <v>24.0</v>
      </c>
      <c r="G496" s="11">
        <v>37.0</v>
      </c>
      <c r="H496" s="13">
        <v>90.0</v>
      </c>
      <c r="I496" s="13">
        <v>124.0</v>
      </c>
      <c r="J496" s="13">
        <v>75.0</v>
      </c>
      <c r="K496" s="14">
        <v>38.0</v>
      </c>
      <c r="L496" s="15">
        <v>23.0</v>
      </c>
      <c r="M496" s="14">
        <v>63.0</v>
      </c>
    </row>
    <row r="497">
      <c r="A497" s="1"/>
      <c r="B497" s="1"/>
      <c r="C497" s="9">
        <v>6734.0</v>
      </c>
      <c r="D497" s="10">
        <v>818.0</v>
      </c>
      <c r="E497" s="11">
        <v>4.0</v>
      </c>
      <c r="F497" s="12">
        <v>7.0</v>
      </c>
      <c r="G497" s="11">
        <v>12.0</v>
      </c>
      <c r="H497" s="13">
        <v>28.0</v>
      </c>
      <c r="I497" s="13">
        <v>70.0</v>
      </c>
      <c r="J497" s="13">
        <v>18.0</v>
      </c>
      <c r="K497" s="14">
        <v>1.0</v>
      </c>
      <c r="L497" s="15">
        <v>9.0</v>
      </c>
      <c r="M497" s="14">
        <v>38.0</v>
      </c>
    </row>
    <row r="498">
      <c r="A498" s="1"/>
      <c r="B498" s="1"/>
      <c r="C498" s="9">
        <v>6735.0</v>
      </c>
      <c r="D498" s="10">
        <v>2985.0</v>
      </c>
      <c r="E498" s="11">
        <v>17.0</v>
      </c>
      <c r="F498" s="12">
        <v>34.0</v>
      </c>
      <c r="G498" s="11">
        <v>32.0</v>
      </c>
      <c r="H498" s="13">
        <v>59.0</v>
      </c>
      <c r="I498" s="13">
        <v>181.0</v>
      </c>
      <c r="J498" s="13">
        <v>52.0</v>
      </c>
      <c r="K498" s="14">
        <v>38.0</v>
      </c>
      <c r="L498" s="15">
        <v>21.0</v>
      </c>
      <c r="M498" s="14">
        <v>112.0</v>
      </c>
    </row>
    <row r="499">
      <c r="A499" s="1"/>
      <c r="B499" s="1"/>
      <c r="C499" s="9">
        <v>6736.0</v>
      </c>
      <c r="D499" s="10">
        <v>969.0</v>
      </c>
      <c r="E499" s="11">
        <v>10.0</v>
      </c>
      <c r="F499" s="12">
        <v>13.0</v>
      </c>
      <c r="G499" s="11">
        <v>8.0</v>
      </c>
      <c r="H499" s="13">
        <v>23.0</v>
      </c>
      <c r="I499" s="13">
        <v>61.0</v>
      </c>
      <c r="J499" s="13">
        <v>23.0</v>
      </c>
      <c r="K499" s="14">
        <v>6.0</v>
      </c>
      <c r="L499" s="15">
        <v>8.0</v>
      </c>
      <c r="M499" s="14">
        <v>20.0</v>
      </c>
    </row>
    <row r="500">
      <c r="A500" s="1"/>
      <c r="B500" s="1"/>
      <c r="C500" s="9">
        <v>6738.0</v>
      </c>
      <c r="D500" s="10">
        <v>2930.0</v>
      </c>
      <c r="E500" s="11">
        <v>26.0</v>
      </c>
      <c r="F500" s="12">
        <v>48.0</v>
      </c>
      <c r="G500" s="11">
        <v>39.0</v>
      </c>
      <c r="H500" s="13">
        <v>81.0</v>
      </c>
      <c r="I500" s="13">
        <v>154.0</v>
      </c>
      <c r="J500" s="13">
        <v>51.0</v>
      </c>
      <c r="K500" s="14">
        <v>27.0</v>
      </c>
      <c r="L500" s="15">
        <v>25.0</v>
      </c>
      <c r="M500" s="14">
        <v>64.0</v>
      </c>
    </row>
    <row r="501">
      <c r="A501" s="1"/>
      <c r="B501" s="1"/>
      <c r="C501" s="9">
        <v>6741.0</v>
      </c>
      <c r="D501" s="10">
        <v>2371.0</v>
      </c>
      <c r="E501" s="11">
        <v>32.0</v>
      </c>
      <c r="F501" s="12">
        <v>65.0</v>
      </c>
      <c r="G501" s="11">
        <v>22.0</v>
      </c>
      <c r="H501" s="13">
        <v>155.0</v>
      </c>
      <c r="I501" s="13">
        <v>264.0</v>
      </c>
      <c r="J501" s="13">
        <v>89.0</v>
      </c>
      <c r="K501" s="14">
        <v>55.0</v>
      </c>
      <c r="L501" s="15">
        <v>18.0</v>
      </c>
      <c r="M501" s="14">
        <v>87.0</v>
      </c>
    </row>
    <row r="502">
      <c r="A502" s="1"/>
      <c r="B502" s="1"/>
      <c r="C502" s="9">
        <v>6742.0</v>
      </c>
      <c r="D502" s="10">
        <v>1281.0</v>
      </c>
      <c r="E502" s="11">
        <v>28.0</v>
      </c>
      <c r="F502" s="12">
        <v>41.0</v>
      </c>
      <c r="G502" s="11">
        <v>23.0</v>
      </c>
      <c r="H502" s="13">
        <v>134.0</v>
      </c>
      <c r="I502" s="13">
        <v>213.0</v>
      </c>
      <c r="J502" s="13">
        <v>68.0</v>
      </c>
      <c r="K502" s="14">
        <v>33.0</v>
      </c>
      <c r="L502" s="15">
        <v>25.0</v>
      </c>
      <c r="M502" s="14">
        <v>71.0</v>
      </c>
    </row>
    <row r="503">
      <c r="A503" s="1"/>
      <c r="B503" s="1"/>
      <c r="C503" s="9">
        <v>6750.0</v>
      </c>
      <c r="D503" s="10">
        <v>1492.0</v>
      </c>
      <c r="E503" s="11">
        <v>8.0</v>
      </c>
      <c r="F503" s="12">
        <v>17.0</v>
      </c>
      <c r="G503" s="11">
        <v>8.0</v>
      </c>
      <c r="H503" s="13">
        <v>51.0</v>
      </c>
      <c r="I503" s="13">
        <v>72.0</v>
      </c>
      <c r="J503" s="13">
        <v>33.0</v>
      </c>
      <c r="K503" s="14">
        <v>15.0</v>
      </c>
      <c r="L503" s="15">
        <v>17.0</v>
      </c>
      <c r="M503" s="14">
        <v>56.0</v>
      </c>
    </row>
    <row r="504">
      <c r="A504" s="1"/>
      <c r="B504" s="1"/>
      <c r="C504" s="9">
        <v>6751.0</v>
      </c>
      <c r="D504" s="10">
        <v>2136.0</v>
      </c>
      <c r="E504" s="11">
        <v>16.0</v>
      </c>
      <c r="F504" s="12">
        <v>22.0</v>
      </c>
      <c r="G504" s="11">
        <v>26.0</v>
      </c>
      <c r="H504" s="13">
        <v>46.0</v>
      </c>
      <c r="I504" s="13">
        <v>119.0</v>
      </c>
      <c r="J504" s="13">
        <v>55.0</v>
      </c>
      <c r="K504" s="14">
        <v>16.0</v>
      </c>
      <c r="L504" s="15">
        <v>11.0</v>
      </c>
      <c r="M504" s="14">
        <v>52.0</v>
      </c>
    </row>
    <row r="505">
      <c r="A505" s="1"/>
      <c r="B505" s="1"/>
      <c r="C505" s="9">
        <v>6753.0</v>
      </c>
      <c r="D505" s="10">
        <v>3310.0</v>
      </c>
      <c r="E505" s="11">
        <v>47.0</v>
      </c>
      <c r="F505" s="12">
        <v>41.0</v>
      </c>
      <c r="G505" s="11">
        <v>35.0</v>
      </c>
      <c r="H505" s="13">
        <v>112.0</v>
      </c>
      <c r="I505" s="13">
        <v>173.0</v>
      </c>
      <c r="J505" s="13">
        <v>83.0</v>
      </c>
      <c r="K505" s="14">
        <v>47.0</v>
      </c>
      <c r="L505" s="15">
        <v>19.0</v>
      </c>
      <c r="M505" s="14">
        <v>81.0</v>
      </c>
    </row>
    <row r="506">
      <c r="A506" s="1"/>
      <c r="B506" s="1"/>
      <c r="C506" s="9">
        <v>7001.0</v>
      </c>
      <c r="D506" s="10">
        <v>1904.0</v>
      </c>
      <c r="E506" s="11">
        <v>15.0</v>
      </c>
      <c r="F506" s="12">
        <v>24.0</v>
      </c>
      <c r="G506" s="11">
        <v>31.0</v>
      </c>
      <c r="H506" s="13">
        <v>76.0</v>
      </c>
      <c r="I506" s="13">
        <v>158.0</v>
      </c>
      <c r="J506" s="13">
        <v>60.0</v>
      </c>
      <c r="K506" s="14">
        <v>33.0</v>
      </c>
      <c r="L506" s="15">
        <v>25.0</v>
      </c>
      <c r="M506" s="14">
        <v>72.0</v>
      </c>
    </row>
    <row r="507">
      <c r="A507" s="1"/>
      <c r="B507" s="1"/>
      <c r="C507" s="9">
        <v>7003.0</v>
      </c>
      <c r="D507" s="10">
        <v>1198.0</v>
      </c>
      <c r="E507" s="11">
        <v>6.0</v>
      </c>
      <c r="F507" s="12">
        <v>16.0</v>
      </c>
      <c r="G507" s="11">
        <v>3.0</v>
      </c>
      <c r="H507" s="13">
        <v>23.0</v>
      </c>
      <c r="I507" s="13">
        <v>77.0</v>
      </c>
      <c r="J507" s="13">
        <v>18.0</v>
      </c>
      <c r="K507" s="14">
        <v>10.0</v>
      </c>
      <c r="L507" s="15">
        <v>7.0</v>
      </c>
      <c r="M507" s="14">
        <v>35.0</v>
      </c>
    </row>
    <row r="508">
      <c r="A508" s="1"/>
      <c r="B508" s="1"/>
      <c r="C508" s="9">
        <v>7004.0</v>
      </c>
      <c r="D508" s="10">
        <v>1264.0</v>
      </c>
      <c r="E508" s="11">
        <v>14.0</v>
      </c>
      <c r="F508" s="12">
        <v>40.0</v>
      </c>
      <c r="G508" s="11">
        <v>8.0</v>
      </c>
      <c r="H508" s="13">
        <v>35.0</v>
      </c>
      <c r="I508" s="13">
        <v>109.0</v>
      </c>
      <c r="J508" s="13">
        <v>31.0</v>
      </c>
      <c r="K508" s="14">
        <v>15.0</v>
      </c>
      <c r="L508" s="15">
        <v>8.0</v>
      </c>
      <c r="M508" s="14">
        <v>28.0</v>
      </c>
    </row>
    <row r="509">
      <c r="A509" s="1"/>
      <c r="B509" s="1"/>
      <c r="C509" s="9">
        <v>7006.0</v>
      </c>
      <c r="D509" s="10">
        <v>990.0</v>
      </c>
      <c r="E509" s="11">
        <v>11.0</v>
      </c>
      <c r="F509" s="12">
        <v>26.0</v>
      </c>
      <c r="G509" s="11">
        <v>12.0</v>
      </c>
      <c r="H509" s="13">
        <v>32.0</v>
      </c>
      <c r="I509" s="13">
        <v>81.0</v>
      </c>
      <c r="J509" s="13">
        <v>14.0</v>
      </c>
      <c r="K509" s="14">
        <v>6.0</v>
      </c>
      <c r="L509" s="15">
        <v>10.0</v>
      </c>
      <c r="M509" s="14">
        <v>39.0</v>
      </c>
    </row>
    <row r="510">
      <c r="A510" s="1"/>
      <c r="B510" s="1"/>
      <c r="C510" s="9">
        <v>7007.0</v>
      </c>
      <c r="D510" s="10">
        <v>1565.0</v>
      </c>
      <c r="E510" s="11">
        <v>13.0</v>
      </c>
      <c r="F510" s="12">
        <v>43.0</v>
      </c>
      <c r="G510" s="11">
        <v>18.0</v>
      </c>
      <c r="H510" s="13">
        <v>71.0</v>
      </c>
      <c r="I510" s="13">
        <v>193.0</v>
      </c>
      <c r="J510" s="13">
        <v>42.0</v>
      </c>
      <c r="K510" s="14">
        <v>37.0</v>
      </c>
      <c r="L510" s="15">
        <v>13.0</v>
      </c>
      <c r="M510" s="14">
        <v>87.0</v>
      </c>
    </row>
    <row r="511">
      <c r="A511" s="1"/>
      <c r="B511" s="1"/>
      <c r="C511" s="9">
        <v>7012.0</v>
      </c>
      <c r="D511" s="10">
        <v>2557.0</v>
      </c>
      <c r="E511" s="11">
        <v>13.0</v>
      </c>
      <c r="F511" s="12">
        <v>46.0</v>
      </c>
      <c r="G511" s="11">
        <v>16.0</v>
      </c>
      <c r="H511" s="13">
        <v>46.0</v>
      </c>
      <c r="I511" s="13">
        <v>116.0</v>
      </c>
      <c r="J511" s="13">
        <v>40.0</v>
      </c>
      <c r="K511" s="14">
        <v>18.0</v>
      </c>
      <c r="L511" s="15">
        <v>19.0</v>
      </c>
      <c r="M511" s="14">
        <v>97.0</v>
      </c>
    </row>
    <row r="512">
      <c r="A512" s="1"/>
      <c r="B512" s="1"/>
      <c r="C512" s="9">
        <v>7019.0</v>
      </c>
      <c r="D512" s="10">
        <v>2220.0</v>
      </c>
      <c r="E512" s="11">
        <v>26.0</v>
      </c>
      <c r="F512" s="12">
        <v>84.0</v>
      </c>
      <c r="G512" s="11">
        <v>29.0</v>
      </c>
      <c r="H512" s="13">
        <v>65.0</v>
      </c>
      <c r="I512" s="13">
        <v>195.0</v>
      </c>
      <c r="J512" s="13">
        <v>63.0</v>
      </c>
      <c r="K512" s="14">
        <v>23.0</v>
      </c>
      <c r="L512" s="15">
        <v>17.0</v>
      </c>
      <c r="M512" s="14">
        <v>63.0</v>
      </c>
    </row>
    <row r="513">
      <c r="A513" s="1"/>
      <c r="B513" s="1"/>
      <c r="C513" s="9">
        <v>7021.0</v>
      </c>
      <c r="D513" s="10">
        <v>1481.0</v>
      </c>
      <c r="E513" s="11">
        <v>6.0</v>
      </c>
      <c r="F513" s="12">
        <v>16.0</v>
      </c>
      <c r="G513" s="11">
        <v>14.0</v>
      </c>
      <c r="H513" s="13">
        <v>27.0</v>
      </c>
      <c r="I513" s="13">
        <v>113.0</v>
      </c>
      <c r="J513" s="13">
        <v>26.0</v>
      </c>
      <c r="K513" s="14">
        <v>13.0</v>
      </c>
      <c r="L513" s="15">
        <v>16.0</v>
      </c>
      <c r="M513" s="14">
        <v>55.0</v>
      </c>
    </row>
    <row r="514">
      <c r="A514" s="1"/>
      <c r="B514" s="1"/>
      <c r="C514" s="9">
        <v>7022.0</v>
      </c>
      <c r="D514" s="10">
        <v>1472.0</v>
      </c>
      <c r="E514" s="11">
        <v>6.0</v>
      </c>
      <c r="F514" s="12">
        <v>13.0</v>
      </c>
      <c r="G514" s="11">
        <v>3.0</v>
      </c>
      <c r="H514" s="13">
        <v>25.0</v>
      </c>
      <c r="I514" s="13">
        <v>55.0</v>
      </c>
      <c r="J514" s="13">
        <v>15.0</v>
      </c>
      <c r="K514" s="14">
        <v>9.0</v>
      </c>
      <c r="L514" s="15">
        <v>3.0</v>
      </c>
      <c r="M514" s="14">
        <v>12.0</v>
      </c>
    </row>
    <row r="515">
      <c r="A515" s="1"/>
      <c r="B515" s="1"/>
      <c r="C515" s="9">
        <v>7023.0</v>
      </c>
      <c r="D515" s="10">
        <v>1807.0</v>
      </c>
      <c r="E515" s="11">
        <v>7.0</v>
      </c>
      <c r="F515" s="12">
        <v>44.0</v>
      </c>
      <c r="G515" s="11">
        <v>17.0</v>
      </c>
      <c r="H515" s="13">
        <v>36.0</v>
      </c>
      <c r="I515" s="13">
        <v>147.0</v>
      </c>
      <c r="J515" s="13">
        <v>33.0</v>
      </c>
      <c r="K515" s="14">
        <v>8.0</v>
      </c>
      <c r="L515" s="15">
        <v>25.0</v>
      </c>
      <c r="M515" s="14">
        <v>53.0</v>
      </c>
    </row>
    <row r="516">
      <c r="A516" s="1"/>
      <c r="B516" s="1"/>
      <c r="C516" s="9">
        <v>7024.0</v>
      </c>
      <c r="D516" s="10">
        <v>1974.0</v>
      </c>
      <c r="E516" s="11">
        <v>30.0</v>
      </c>
      <c r="F516" s="12">
        <v>56.0</v>
      </c>
      <c r="G516" s="11">
        <v>27.0</v>
      </c>
      <c r="H516" s="13">
        <v>78.0</v>
      </c>
      <c r="I516" s="13">
        <v>232.0</v>
      </c>
      <c r="J516" s="13">
        <v>70.0</v>
      </c>
      <c r="K516" s="14">
        <v>19.0</v>
      </c>
      <c r="L516" s="15">
        <v>14.0</v>
      </c>
      <c r="M516" s="14">
        <v>103.0</v>
      </c>
    </row>
    <row r="517">
      <c r="A517" s="1"/>
      <c r="B517" s="1"/>
      <c r="C517" s="9">
        <v>7028.0</v>
      </c>
      <c r="D517" s="10">
        <v>2826.0</v>
      </c>
      <c r="E517" s="11">
        <v>11.0</v>
      </c>
      <c r="F517" s="12">
        <v>34.0</v>
      </c>
      <c r="G517" s="11">
        <v>6.0</v>
      </c>
      <c r="H517" s="13">
        <v>24.0</v>
      </c>
      <c r="I517" s="13">
        <v>96.0</v>
      </c>
      <c r="J517" s="13">
        <v>30.0</v>
      </c>
      <c r="K517" s="14">
        <v>4.0</v>
      </c>
      <c r="L517" s="15">
        <v>15.0</v>
      </c>
      <c r="M517" s="14">
        <v>63.0</v>
      </c>
    </row>
    <row r="518">
      <c r="A518" s="1"/>
      <c r="B518" s="1"/>
      <c r="C518" s="9">
        <v>7029.0</v>
      </c>
      <c r="D518" s="10">
        <v>2657.0</v>
      </c>
      <c r="E518" s="11">
        <v>19.0</v>
      </c>
      <c r="F518" s="12">
        <v>39.0</v>
      </c>
      <c r="G518" s="11">
        <v>37.0</v>
      </c>
      <c r="H518" s="13">
        <v>75.0</v>
      </c>
      <c r="I518" s="13">
        <v>195.0</v>
      </c>
      <c r="J518" s="13">
        <v>83.0</v>
      </c>
      <c r="K518" s="14">
        <v>33.0</v>
      </c>
      <c r="L518" s="15">
        <v>46.0</v>
      </c>
      <c r="M518" s="14">
        <v>86.0</v>
      </c>
    </row>
    <row r="519">
      <c r="A519" s="1"/>
      <c r="B519" s="1"/>
      <c r="C519" s="9">
        <v>7032.0</v>
      </c>
      <c r="D519" s="10">
        <v>578.0</v>
      </c>
      <c r="E519" s="11">
        <v>5.0</v>
      </c>
      <c r="F519" s="12">
        <v>13.0</v>
      </c>
      <c r="G519" s="11">
        <v>6.0</v>
      </c>
      <c r="H519" s="13">
        <v>49.0</v>
      </c>
      <c r="I519" s="13">
        <v>51.0</v>
      </c>
      <c r="J519" s="13">
        <v>32.0</v>
      </c>
      <c r="K519" s="14">
        <v>9.0</v>
      </c>
      <c r="L519" s="15">
        <v>9.0</v>
      </c>
      <c r="M519" s="14">
        <v>35.0</v>
      </c>
    </row>
    <row r="520">
      <c r="A520" s="1"/>
      <c r="B520" s="1"/>
      <c r="C520" s="9">
        <v>7036.0</v>
      </c>
      <c r="D520" s="10">
        <v>2890.0</v>
      </c>
      <c r="E520" s="11">
        <v>20.0</v>
      </c>
      <c r="F520" s="12">
        <v>40.0</v>
      </c>
      <c r="G520" s="11">
        <v>33.0</v>
      </c>
      <c r="H520" s="13">
        <v>43.0</v>
      </c>
      <c r="I520" s="13">
        <v>152.0</v>
      </c>
      <c r="J520" s="13">
        <v>46.0</v>
      </c>
      <c r="K520" s="14">
        <v>32.0</v>
      </c>
      <c r="L520" s="15">
        <v>26.0</v>
      </c>
      <c r="M520" s="14">
        <v>72.0</v>
      </c>
    </row>
    <row r="521">
      <c r="A521" s="1"/>
      <c r="B521" s="1"/>
      <c r="C521" s="9">
        <v>7037.0</v>
      </c>
      <c r="D521" s="10">
        <v>1571.0</v>
      </c>
      <c r="E521" s="11">
        <v>12.0</v>
      </c>
      <c r="F521" s="12">
        <v>25.0</v>
      </c>
      <c r="G521" s="11">
        <v>13.0</v>
      </c>
      <c r="H521" s="13">
        <v>21.0</v>
      </c>
      <c r="I521" s="13">
        <v>51.0</v>
      </c>
      <c r="J521" s="13">
        <v>17.0</v>
      </c>
      <c r="K521" s="14">
        <v>21.0</v>
      </c>
      <c r="L521" s="15">
        <v>11.0</v>
      </c>
      <c r="M521" s="14">
        <v>41.0</v>
      </c>
    </row>
    <row r="522">
      <c r="A522" s="1"/>
      <c r="B522" s="1"/>
      <c r="C522" s="9">
        <v>7039.0</v>
      </c>
      <c r="D522" s="10">
        <v>2711.0</v>
      </c>
      <c r="E522" s="11">
        <v>34.0</v>
      </c>
      <c r="F522" s="12">
        <v>32.0</v>
      </c>
      <c r="G522" s="11">
        <v>60.0</v>
      </c>
      <c r="H522" s="13">
        <v>89.0</v>
      </c>
      <c r="I522" s="13">
        <v>168.0</v>
      </c>
      <c r="J522" s="13">
        <v>86.0</v>
      </c>
      <c r="K522" s="14">
        <v>46.0</v>
      </c>
      <c r="L522" s="15">
        <v>22.0</v>
      </c>
      <c r="M522" s="14">
        <v>80.0</v>
      </c>
    </row>
    <row r="523">
      <c r="A523" s="1"/>
      <c r="B523" s="1"/>
      <c r="C523" s="9">
        <v>7040.0</v>
      </c>
      <c r="D523" s="10">
        <v>2136.0</v>
      </c>
      <c r="E523" s="11">
        <v>29.0</v>
      </c>
      <c r="F523" s="12">
        <v>32.0</v>
      </c>
      <c r="G523" s="11">
        <v>25.0</v>
      </c>
      <c r="H523" s="13">
        <v>111.0</v>
      </c>
      <c r="I523" s="13">
        <v>149.0</v>
      </c>
      <c r="J523" s="13">
        <v>77.0</v>
      </c>
      <c r="K523" s="14">
        <v>19.0</v>
      </c>
      <c r="L523" s="15">
        <v>33.0</v>
      </c>
      <c r="M523" s="14">
        <v>63.0</v>
      </c>
    </row>
    <row r="524">
      <c r="A524" s="1"/>
      <c r="B524" s="1"/>
      <c r="C524" s="9">
        <v>7041.0</v>
      </c>
      <c r="D524" s="10">
        <v>1818.0</v>
      </c>
      <c r="E524" s="11">
        <v>27.0</v>
      </c>
      <c r="F524" s="12">
        <v>33.0</v>
      </c>
      <c r="G524" s="11">
        <v>38.0</v>
      </c>
      <c r="H524" s="13">
        <v>112.0</v>
      </c>
      <c r="I524" s="13">
        <v>158.0</v>
      </c>
      <c r="J524" s="13">
        <v>97.0</v>
      </c>
      <c r="K524" s="14">
        <v>17.0</v>
      </c>
      <c r="L524" s="15">
        <v>33.0</v>
      </c>
      <c r="M524" s="14">
        <v>49.0</v>
      </c>
    </row>
    <row r="525">
      <c r="A525" s="1"/>
      <c r="B525" s="1"/>
      <c r="C525" s="9">
        <v>7042.0</v>
      </c>
      <c r="D525" s="10">
        <v>1767.0</v>
      </c>
      <c r="E525" s="11">
        <v>22.0</v>
      </c>
      <c r="F525" s="12">
        <v>28.0</v>
      </c>
      <c r="G525" s="11">
        <v>20.0</v>
      </c>
      <c r="H525" s="13">
        <v>61.0</v>
      </c>
      <c r="I525" s="13">
        <v>115.0</v>
      </c>
      <c r="J525" s="13">
        <v>40.0</v>
      </c>
      <c r="K525" s="14">
        <v>22.0</v>
      </c>
      <c r="L525" s="15">
        <v>26.0</v>
      </c>
      <c r="M525" s="14">
        <v>65.0</v>
      </c>
    </row>
    <row r="526">
      <c r="A526" s="1"/>
      <c r="B526" s="1"/>
      <c r="C526" s="9">
        <v>7047.0</v>
      </c>
      <c r="D526" s="10">
        <v>2495.0</v>
      </c>
      <c r="E526" s="11">
        <v>25.0</v>
      </c>
      <c r="F526" s="12">
        <v>41.0</v>
      </c>
      <c r="G526" s="11">
        <v>37.0</v>
      </c>
      <c r="H526" s="13">
        <v>69.0</v>
      </c>
      <c r="I526" s="13">
        <v>178.0</v>
      </c>
      <c r="J526" s="13">
        <v>71.0</v>
      </c>
      <c r="K526" s="14">
        <v>22.0</v>
      </c>
      <c r="L526" s="15">
        <v>17.0</v>
      </c>
      <c r="M526" s="14">
        <v>92.0</v>
      </c>
    </row>
    <row r="527">
      <c r="A527" s="1"/>
      <c r="B527" s="1"/>
      <c r="C527" s="9">
        <v>7053.0</v>
      </c>
      <c r="D527" s="10">
        <v>629.0</v>
      </c>
      <c r="E527" s="11">
        <v>11.0</v>
      </c>
      <c r="F527" s="12">
        <v>21.0</v>
      </c>
      <c r="G527" s="11">
        <v>3.0</v>
      </c>
      <c r="H527" s="13">
        <v>13.0</v>
      </c>
      <c r="I527" s="13">
        <v>77.0</v>
      </c>
      <c r="J527" s="13">
        <v>18.0</v>
      </c>
      <c r="K527" s="14">
        <v>5.0</v>
      </c>
      <c r="L527" s="15">
        <v>5.0</v>
      </c>
      <c r="M527" s="14">
        <v>26.0</v>
      </c>
    </row>
    <row r="528">
      <c r="A528" s="1"/>
      <c r="B528" s="1"/>
      <c r="C528" s="9">
        <v>7055.0</v>
      </c>
      <c r="D528" s="10">
        <v>3274.0</v>
      </c>
      <c r="E528" s="11">
        <v>30.0</v>
      </c>
      <c r="F528" s="12">
        <v>50.0</v>
      </c>
      <c r="G528" s="11">
        <v>33.0</v>
      </c>
      <c r="H528" s="13">
        <v>49.0</v>
      </c>
      <c r="I528" s="13">
        <v>106.0</v>
      </c>
      <c r="J528" s="13">
        <v>44.0</v>
      </c>
      <c r="K528" s="14">
        <v>30.0</v>
      </c>
      <c r="L528" s="15">
        <v>13.0</v>
      </c>
      <c r="M528" s="14">
        <v>68.0</v>
      </c>
    </row>
    <row r="529">
      <c r="A529" s="1"/>
      <c r="B529" s="1"/>
      <c r="C529" s="9">
        <v>7056.0</v>
      </c>
      <c r="D529" s="10">
        <v>2345.0</v>
      </c>
      <c r="E529" s="11">
        <v>29.0</v>
      </c>
      <c r="F529" s="12">
        <v>43.0</v>
      </c>
      <c r="G529" s="11">
        <v>28.0</v>
      </c>
      <c r="H529" s="13">
        <v>68.0</v>
      </c>
      <c r="I529" s="13">
        <v>166.0</v>
      </c>
      <c r="J529" s="13">
        <v>38.0</v>
      </c>
      <c r="K529" s="14">
        <v>26.0</v>
      </c>
      <c r="L529" s="15">
        <v>21.0</v>
      </c>
      <c r="M529" s="14">
        <v>93.0</v>
      </c>
    </row>
    <row r="530">
      <c r="A530" s="1"/>
      <c r="B530" s="1"/>
      <c r="C530" s="9">
        <v>7057.0</v>
      </c>
      <c r="D530" s="10">
        <v>1104.0</v>
      </c>
      <c r="E530" s="11">
        <v>13.0</v>
      </c>
      <c r="F530" s="12">
        <v>24.0</v>
      </c>
      <c r="G530" s="11">
        <v>10.0</v>
      </c>
      <c r="H530" s="13">
        <v>38.0</v>
      </c>
      <c r="I530" s="13">
        <v>79.0</v>
      </c>
      <c r="J530" s="13">
        <v>28.0</v>
      </c>
      <c r="K530" s="14">
        <v>12.0</v>
      </c>
      <c r="L530" s="15">
        <v>11.0</v>
      </c>
      <c r="M530" s="14">
        <v>43.0</v>
      </c>
    </row>
    <row r="531">
      <c r="A531" s="1"/>
      <c r="B531" s="1"/>
      <c r="C531" s="9">
        <v>7058.0</v>
      </c>
      <c r="D531" s="10">
        <v>922.0</v>
      </c>
      <c r="E531" s="11">
        <v>14.0</v>
      </c>
      <c r="F531" s="12">
        <v>14.0</v>
      </c>
      <c r="G531" s="11">
        <v>10.0</v>
      </c>
      <c r="H531" s="13">
        <v>25.0</v>
      </c>
      <c r="I531" s="13">
        <v>71.0</v>
      </c>
      <c r="J531" s="13">
        <v>13.0</v>
      </c>
      <c r="K531" s="14">
        <v>11.0</v>
      </c>
      <c r="L531" s="15">
        <v>12.0</v>
      </c>
      <c r="M531" s="14">
        <v>51.0</v>
      </c>
    </row>
    <row r="532">
      <c r="A532" s="1"/>
      <c r="B532" s="1"/>
      <c r="C532" s="9">
        <v>7059.0</v>
      </c>
      <c r="D532" s="10">
        <v>2506.0</v>
      </c>
      <c r="E532" s="11">
        <v>34.0</v>
      </c>
      <c r="F532" s="12">
        <v>70.0</v>
      </c>
      <c r="G532" s="11">
        <v>26.0</v>
      </c>
      <c r="H532" s="13">
        <v>106.0</v>
      </c>
      <c r="I532" s="13">
        <v>253.0</v>
      </c>
      <c r="J532" s="13">
        <v>86.0</v>
      </c>
      <c r="K532" s="14">
        <v>43.0</v>
      </c>
      <c r="L532" s="15">
        <v>38.0</v>
      </c>
      <c r="M532" s="14">
        <v>124.0</v>
      </c>
    </row>
    <row r="533">
      <c r="A533" s="1"/>
      <c r="B533" s="1"/>
      <c r="C533" s="9">
        <v>7060.0</v>
      </c>
      <c r="D533" s="10">
        <v>2246.0</v>
      </c>
      <c r="E533" s="11">
        <v>21.0</v>
      </c>
      <c r="F533" s="12">
        <v>41.0</v>
      </c>
      <c r="G533" s="11">
        <v>23.0</v>
      </c>
      <c r="H533" s="13">
        <v>50.0</v>
      </c>
      <c r="I533" s="13">
        <v>155.0</v>
      </c>
      <c r="J533" s="13">
        <v>60.0</v>
      </c>
      <c r="K533" s="14">
        <v>27.0</v>
      </c>
      <c r="L533" s="15">
        <v>28.0</v>
      </c>
      <c r="M533" s="14">
        <v>71.0</v>
      </c>
    </row>
    <row r="534">
      <c r="A534" s="1"/>
      <c r="B534" s="1"/>
      <c r="C534" s="9">
        <v>7079.0</v>
      </c>
      <c r="D534" s="10">
        <v>2180.0</v>
      </c>
      <c r="E534" s="11">
        <v>7.0</v>
      </c>
      <c r="F534" s="12">
        <v>27.0</v>
      </c>
      <c r="G534" s="11">
        <v>6.0</v>
      </c>
      <c r="H534" s="13">
        <v>24.0</v>
      </c>
      <c r="I534" s="13">
        <v>62.0</v>
      </c>
      <c r="J534" s="13">
        <v>17.0</v>
      </c>
      <c r="K534" s="14">
        <v>17.0</v>
      </c>
      <c r="L534" s="15">
        <v>15.0</v>
      </c>
      <c r="M534" s="14">
        <v>39.0</v>
      </c>
    </row>
    <row r="535">
      <c r="A535" s="1"/>
      <c r="B535" s="1"/>
      <c r="C535" s="9">
        <v>7097.0</v>
      </c>
      <c r="D535" s="10">
        <v>1210.0</v>
      </c>
      <c r="E535" s="11">
        <v>12.0</v>
      </c>
      <c r="F535" s="12">
        <v>12.0</v>
      </c>
      <c r="G535" s="11">
        <v>7.0</v>
      </c>
      <c r="H535" s="13">
        <v>19.0</v>
      </c>
      <c r="I535" s="13">
        <v>62.0</v>
      </c>
      <c r="J535" s="13">
        <v>21.0</v>
      </c>
      <c r="K535" s="14">
        <v>11.0</v>
      </c>
      <c r="L535" s="15">
        <v>11.0</v>
      </c>
      <c r="M535" s="14">
        <v>29.0</v>
      </c>
    </row>
    <row r="536">
      <c r="A536" s="1"/>
      <c r="B536" s="1"/>
      <c r="C536" s="9">
        <v>7311.0</v>
      </c>
      <c r="D536" s="10">
        <v>796.0</v>
      </c>
      <c r="E536" s="11">
        <v>9.0</v>
      </c>
      <c r="F536" s="12">
        <v>10.0</v>
      </c>
      <c r="G536" s="11">
        <v>11.0</v>
      </c>
      <c r="H536" s="13">
        <v>20.0</v>
      </c>
      <c r="I536" s="13">
        <v>42.0</v>
      </c>
      <c r="J536" s="13">
        <v>4.0</v>
      </c>
      <c r="K536" s="14">
        <v>8.0</v>
      </c>
      <c r="L536" s="15">
        <v>1.0</v>
      </c>
      <c r="M536" s="14">
        <v>21.0</v>
      </c>
    </row>
    <row r="537">
      <c r="A537" s="1"/>
      <c r="B537" s="1"/>
      <c r="C537" s="9">
        <v>7312.0</v>
      </c>
      <c r="D537" s="10">
        <v>2438.0</v>
      </c>
      <c r="E537" s="11">
        <v>7.0</v>
      </c>
      <c r="F537" s="12">
        <v>20.0</v>
      </c>
      <c r="G537" s="11">
        <v>6.0</v>
      </c>
      <c r="H537" s="13">
        <v>28.0</v>
      </c>
      <c r="I537" s="13">
        <v>75.0</v>
      </c>
      <c r="J537" s="13">
        <v>31.0</v>
      </c>
      <c r="K537" s="14">
        <v>12.0</v>
      </c>
      <c r="L537" s="15">
        <v>23.0</v>
      </c>
      <c r="M537" s="14">
        <v>42.0</v>
      </c>
    </row>
    <row r="538">
      <c r="A538" s="1"/>
      <c r="B538" s="1"/>
      <c r="C538" s="9">
        <v>7332.0</v>
      </c>
      <c r="D538" s="10">
        <v>2570.0</v>
      </c>
      <c r="E538" s="11">
        <v>22.0</v>
      </c>
      <c r="F538" s="12">
        <v>28.0</v>
      </c>
      <c r="G538" s="11">
        <v>20.0</v>
      </c>
      <c r="H538" s="13">
        <v>39.0</v>
      </c>
      <c r="I538" s="13">
        <v>117.0</v>
      </c>
      <c r="J538" s="13">
        <v>32.0</v>
      </c>
      <c r="K538" s="14">
        <v>13.0</v>
      </c>
      <c r="L538" s="15">
        <v>14.0</v>
      </c>
      <c r="M538" s="14">
        <v>54.0</v>
      </c>
    </row>
    <row r="539">
      <c r="A539" s="1"/>
      <c r="B539" s="1"/>
      <c r="C539" s="9">
        <v>7334.0</v>
      </c>
      <c r="D539" s="10">
        <v>1131.0</v>
      </c>
      <c r="E539" s="11">
        <v>11.0</v>
      </c>
      <c r="F539" s="12">
        <v>23.0</v>
      </c>
      <c r="G539" s="11">
        <v>7.0</v>
      </c>
      <c r="H539" s="13">
        <v>26.0</v>
      </c>
      <c r="I539" s="13">
        <v>77.0</v>
      </c>
      <c r="J539" s="13">
        <v>29.0</v>
      </c>
      <c r="K539" s="14">
        <v>5.0</v>
      </c>
      <c r="L539" s="15">
        <v>17.0</v>
      </c>
      <c r="M539" s="14">
        <v>28.0</v>
      </c>
    </row>
    <row r="540">
      <c r="A540" s="1"/>
      <c r="B540" s="1"/>
      <c r="C540" s="9">
        <v>7341.0</v>
      </c>
      <c r="D540" s="10">
        <v>2719.0</v>
      </c>
      <c r="E540" s="11">
        <v>21.0</v>
      </c>
      <c r="F540" s="12">
        <v>44.0</v>
      </c>
      <c r="G540" s="11">
        <v>26.0</v>
      </c>
      <c r="H540" s="13">
        <v>68.0</v>
      </c>
      <c r="I540" s="13">
        <v>140.0</v>
      </c>
      <c r="J540" s="13">
        <v>38.0</v>
      </c>
      <c r="K540" s="14">
        <v>22.0</v>
      </c>
      <c r="L540" s="15">
        <v>18.0</v>
      </c>
      <c r="M540" s="14">
        <v>81.0</v>
      </c>
    </row>
    <row r="541">
      <c r="A541" s="1"/>
      <c r="B541" s="1"/>
      <c r="C541" s="9">
        <v>7352.0</v>
      </c>
      <c r="D541" s="10">
        <v>2920.0</v>
      </c>
      <c r="E541" s="11">
        <v>40.0</v>
      </c>
      <c r="F541" s="12">
        <v>42.0</v>
      </c>
      <c r="G541" s="11">
        <v>51.0</v>
      </c>
      <c r="H541" s="13">
        <v>145.0</v>
      </c>
      <c r="I541" s="13">
        <v>274.0</v>
      </c>
      <c r="J541" s="13">
        <v>132.0</v>
      </c>
      <c r="K541" s="14">
        <v>46.0</v>
      </c>
      <c r="L541" s="15">
        <v>41.0</v>
      </c>
      <c r="M541" s="14">
        <v>96.0</v>
      </c>
    </row>
    <row r="542">
      <c r="A542" s="1"/>
      <c r="B542" s="1"/>
      <c r="C542" s="9">
        <v>7355.0</v>
      </c>
      <c r="D542" s="10">
        <v>1480.0</v>
      </c>
      <c r="E542" s="11">
        <v>15.0</v>
      </c>
      <c r="F542" s="12">
        <v>35.0</v>
      </c>
      <c r="G542" s="11">
        <v>26.0</v>
      </c>
      <c r="H542" s="13">
        <v>59.0</v>
      </c>
      <c r="I542" s="13">
        <v>103.0</v>
      </c>
      <c r="J542" s="13">
        <v>63.0</v>
      </c>
      <c r="K542" s="14">
        <v>20.0</v>
      </c>
      <c r="L542" s="15">
        <v>7.0</v>
      </c>
      <c r="M542" s="14">
        <v>52.0</v>
      </c>
    </row>
    <row r="543">
      <c r="A543" s="1"/>
      <c r="B543" s="1"/>
      <c r="C543" s="9">
        <v>7361.0</v>
      </c>
      <c r="D543" s="10">
        <v>1530.0</v>
      </c>
      <c r="E543" s="11">
        <v>26.0</v>
      </c>
      <c r="F543" s="12">
        <v>26.0</v>
      </c>
      <c r="G543" s="11">
        <v>19.0</v>
      </c>
      <c r="H543" s="13">
        <v>73.0</v>
      </c>
      <c r="I543" s="13">
        <v>107.0</v>
      </c>
      <c r="J543" s="13">
        <v>48.0</v>
      </c>
      <c r="K543" s="14">
        <v>27.0</v>
      </c>
      <c r="L543" s="15">
        <v>30.0</v>
      </c>
      <c r="M543" s="14">
        <v>36.0</v>
      </c>
    </row>
    <row r="544">
      <c r="A544" s="1"/>
      <c r="B544" s="1"/>
      <c r="C544" s="9">
        <v>7366.0</v>
      </c>
      <c r="D544" s="10">
        <v>3061.0</v>
      </c>
      <c r="E544" s="11">
        <v>19.0</v>
      </c>
      <c r="F544" s="12">
        <v>77.0</v>
      </c>
      <c r="G544" s="11">
        <v>35.0</v>
      </c>
      <c r="H544" s="13">
        <v>54.0</v>
      </c>
      <c r="I544" s="13">
        <v>222.0</v>
      </c>
      <c r="J544" s="13">
        <v>64.0</v>
      </c>
      <c r="K544" s="14">
        <v>27.0</v>
      </c>
      <c r="L544" s="15">
        <v>28.0</v>
      </c>
      <c r="M544" s="14">
        <v>134.0</v>
      </c>
    </row>
    <row r="545">
      <c r="A545" s="1"/>
      <c r="B545" s="1"/>
      <c r="C545" s="9">
        <v>7378.0</v>
      </c>
      <c r="D545" s="10">
        <v>2675.0</v>
      </c>
      <c r="E545" s="11">
        <v>38.0</v>
      </c>
      <c r="F545" s="12">
        <v>113.0</v>
      </c>
      <c r="G545" s="11">
        <v>29.0</v>
      </c>
      <c r="H545" s="13">
        <v>98.0</v>
      </c>
      <c r="I545" s="13">
        <v>485.0</v>
      </c>
      <c r="J545" s="13">
        <v>79.0</v>
      </c>
      <c r="K545" s="14">
        <v>40.0</v>
      </c>
      <c r="L545" s="15">
        <v>27.0</v>
      </c>
      <c r="M545" s="14">
        <v>160.0</v>
      </c>
    </row>
    <row r="546">
      <c r="A546" s="1"/>
      <c r="B546" s="1"/>
      <c r="C546" s="9">
        <v>7402.0</v>
      </c>
      <c r="D546" s="10">
        <v>3002.0</v>
      </c>
      <c r="E546" s="11">
        <v>37.0</v>
      </c>
      <c r="F546" s="12">
        <v>59.0</v>
      </c>
      <c r="G546" s="11">
        <v>32.0</v>
      </c>
      <c r="H546" s="13">
        <v>90.0</v>
      </c>
      <c r="I546" s="13">
        <v>225.0</v>
      </c>
      <c r="J546" s="13">
        <v>97.0</v>
      </c>
      <c r="K546" s="14">
        <v>37.0</v>
      </c>
      <c r="L546" s="15">
        <v>42.0</v>
      </c>
      <c r="M546" s="14">
        <v>85.0</v>
      </c>
    </row>
    <row r="547">
      <c r="A547" s="1"/>
      <c r="B547" s="1"/>
      <c r="C547" s="9">
        <v>7403.0</v>
      </c>
      <c r="D547" s="10">
        <v>3625.0</v>
      </c>
      <c r="E547" s="11">
        <v>48.0</v>
      </c>
      <c r="F547" s="12">
        <v>66.0</v>
      </c>
      <c r="G547" s="11">
        <v>55.0</v>
      </c>
      <c r="H547" s="13">
        <v>123.0</v>
      </c>
      <c r="I547" s="13">
        <v>256.0</v>
      </c>
      <c r="J547" s="13">
        <v>105.0</v>
      </c>
      <c r="K547" s="14">
        <v>43.0</v>
      </c>
      <c r="L547" s="15">
        <v>49.0</v>
      </c>
      <c r="M547" s="14">
        <v>134.0</v>
      </c>
    </row>
    <row r="548">
      <c r="A548" s="1"/>
      <c r="B548" s="1"/>
      <c r="C548" s="9">
        <v>7405.0</v>
      </c>
      <c r="D548" s="10">
        <v>1548.0</v>
      </c>
      <c r="E548" s="11">
        <v>12.0</v>
      </c>
      <c r="F548" s="12">
        <v>21.0</v>
      </c>
      <c r="G548" s="11">
        <v>21.0</v>
      </c>
      <c r="H548" s="13">
        <v>48.0</v>
      </c>
      <c r="I548" s="13">
        <v>124.0</v>
      </c>
      <c r="J548" s="13">
        <v>45.0</v>
      </c>
      <c r="K548" s="14">
        <v>18.0</v>
      </c>
      <c r="L548" s="15">
        <v>23.0</v>
      </c>
      <c r="M548" s="14">
        <v>58.0</v>
      </c>
    </row>
    <row r="549">
      <c r="A549" s="1"/>
      <c r="B549" s="1"/>
      <c r="C549" s="9">
        <v>7410.0</v>
      </c>
      <c r="D549" s="10">
        <v>1310.0</v>
      </c>
      <c r="E549" s="11">
        <v>9.0</v>
      </c>
      <c r="F549" s="12">
        <v>29.0</v>
      </c>
      <c r="G549" s="11">
        <v>23.0</v>
      </c>
      <c r="H549" s="13">
        <v>54.0</v>
      </c>
      <c r="I549" s="13">
        <v>100.0</v>
      </c>
      <c r="J549" s="13">
        <v>35.0</v>
      </c>
      <c r="K549" s="14">
        <v>21.0</v>
      </c>
      <c r="L549" s="15">
        <v>11.0</v>
      </c>
      <c r="M549" s="14">
        <v>54.0</v>
      </c>
    </row>
    <row r="550">
      <c r="A550" s="1"/>
      <c r="B550" s="1"/>
      <c r="C550" s="9">
        <v>7411.0</v>
      </c>
      <c r="D550" s="10">
        <v>2390.0</v>
      </c>
      <c r="E550" s="11">
        <v>16.0</v>
      </c>
      <c r="F550" s="12">
        <v>43.0</v>
      </c>
      <c r="G550" s="11">
        <v>16.0</v>
      </c>
      <c r="H550" s="13">
        <v>60.0</v>
      </c>
      <c r="I550" s="13">
        <v>165.0</v>
      </c>
      <c r="J550" s="13">
        <v>56.0</v>
      </c>
      <c r="K550" s="14">
        <v>40.0</v>
      </c>
      <c r="L550" s="15">
        <v>23.0</v>
      </c>
      <c r="M550" s="14">
        <v>88.0</v>
      </c>
    </row>
    <row r="551">
      <c r="A551" s="1"/>
      <c r="B551" s="1"/>
      <c r="C551" s="9">
        <v>7414.0</v>
      </c>
      <c r="D551" s="10">
        <v>2248.0</v>
      </c>
      <c r="E551" s="11">
        <v>13.0</v>
      </c>
      <c r="F551" s="12">
        <v>40.0</v>
      </c>
      <c r="G551" s="11">
        <v>23.0</v>
      </c>
      <c r="H551" s="13">
        <v>60.0</v>
      </c>
      <c r="I551" s="13">
        <v>197.0</v>
      </c>
      <c r="J551" s="13">
        <v>40.0</v>
      </c>
      <c r="K551" s="14">
        <v>21.0</v>
      </c>
      <c r="L551" s="15">
        <v>24.0</v>
      </c>
      <c r="M551" s="14">
        <v>106.0</v>
      </c>
    </row>
    <row r="552">
      <c r="A552" s="1"/>
      <c r="B552" s="1"/>
      <c r="C552" s="9">
        <v>7415.0</v>
      </c>
      <c r="D552" s="10">
        <v>3127.0</v>
      </c>
      <c r="E552" s="11">
        <v>44.0</v>
      </c>
      <c r="F552" s="12">
        <v>61.0</v>
      </c>
      <c r="G552" s="11">
        <v>59.0</v>
      </c>
      <c r="H552" s="13">
        <v>122.0</v>
      </c>
      <c r="I552" s="13">
        <v>229.0</v>
      </c>
      <c r="J552" s="13">
        <v>98.0</v>
      </c>
      <c r="K552" s="14">
        <v>44.0</v>
      </c>
      <c r="L552" s="15">
        <v>30.0</v>
      </c>
      <c r="M552" s="14">
        <v>109.0</v>
      </c>
    </row>
    <row r="553">
      <c r="A553" s="1"/>
      <c r="B553" s="1"/>
      <c r="C553" s="9">
        <v>7417.0</v>
      </c>
      <c r="D553" s="10">
        <v>2919.0</v>
      </c>
      <c r="E553" s="11">
        <v>35.0</v>
      </c>
      <c r="F553" s="12">
        <v>40.0</v>
      </c>
      <c r="G553" s="11">
        <v>27.0</v>
      </c>
      <c r="H553" s="13">
        <v>86.0</v>
      </c>
      <c r="I553" s="13">
        <v>186.0</v>
      </c>
      <c r="J553" s="13">
        <v>52.0</v>
      </c>
      <c r="K553" s="14">
        <v>26.0</v>
      </c>
      <c r="L553" s="15">
        <v>25.0</v>
      </c>
      <c r="M553" s="14">
        <v>77.0</v>
      </c>
    </row>
    <row r="554">
      <c r="A554" s="1"/>
      <c r="B554" s="1"/>
      <c r="C554" s="9">
        <v>7430.0</v>
      </c>
      <c r="D554" s="10">
        <v>2038.0</v>
      </c>
      <c r="E554" s="11">
        <v>11.0</v>
      </c>
      <c r="F554" s="12">
        <v>35.0</v>
      </c>
      <c r="G554" s="11">
        <v>25.0</v>
      </c>
      <c r="H554" s="13">
        <v>26.0</v>
      </c>
      <c r="I554" s="13">
        <v>104.0</v>
      </c>
      <c r="J554" s="13">
        <v>43.0</v>
      </c>
      <c r="K554" s="14">
        <v>13.0</v>
      </c>
      <c r="L554" s="15">
        <v>17.0</v>
      </c>
      <c r="M554" s="14">
        <v>60.0</v>
      </c>
    </row>
    <row r="555">
      <c r="A555" s="1"/>
      <c r="B555" s="1"/>
      <c r="C555" s="9">
        <v>7500.0</v>
      </c>
      <c r="D555" s="10">
        <v>2006.0</v>
      </c>
      <c r="E555" s="11">
        <v>22.0</v>
      </c>
      <c r="F555" s="12">
        <v>46.0</v>
      </c>
      <c r="G555" s="11">
        <v>15.0</v>
      </c>
      <c r="H555" s="13">
        <v>67.0</v>
      </c>
      <c r="I555" s="13">
        <v>106.0</v>
      </c>
      <c r="J555" s="13">
        <v>33.0</v>
      </c>
      <c r="K555" s="14">
        <v>20.0</v>
      </c>
      <c r="L555" s="15">
        <v>13.0</v>
      </c>
      <c r="M555" s="14">
        <v>63.0</v>
      </c>
    </row>
    <row r="556">
      <c r="A556" s="1"/>
      <c r="B556" s="1"/>
      <c r="C556" s="9">
        <v>7502.0</v>
      </c>
      <c r="D556" s="10">
        <v>1524.0</v>
      </c>
      <c r="E556" s="11">
        <v>6.0</v>
      </c>
      <c r="F556" s="12">
        <v>20.0</v>
      </c>
      <c r="G556" s="11">
        <v>6.0</v>
      </c>
      <c r="H556" s="13">
        <v>12.0</v>
      </c>
      <c r="I556" s="13">
        <v>67.0</v>
      </c>
      <c r="J556" s="13">
        <v>21.0</v>
      </c>
      <c r="K556" s="14">
        <v>9.0</v>
      </c>
      <c r="L556" s="15">
        <v>5.0</v>
      </c>
      <c r="M556" s="14">
        <v>32.0</v>
      </c>
    </row>
    <row r="557">
      <c r="A557" s="1"/>
      <c r="B557" s="1"/>
      <c r="C557" s="9">
        <v>7507.0</v>
      </c>
      <c r="D557" s="10">
        <v>1909.0</v>
      </c>
      <c r="E557" s="11">
        <v>7.0</v>
      </c>
      <c r="F557" s="12">
        <v>38.0</v>
      </c>
      <c r="G557" s="11">
        <v>20.0</v>
      </c>
      <c r="H557" s="13">
        <v>42.0</v>
      </c>
      <c r="I557" s="13">
        <v>122.0</v>
      </c>
      <c r="J557" s="13">
        <v>39.0</v>
      </c>
      <c r="K557" s="14">
        <v>11.0</v>
      </c>
      <c r="L557" s="15">
        <v>14.0</v>
      </c>
      <c r="M557" s="14">
        <v>48.0</v>
      </c>
    </row>
    <row r="558">
      <c r="A558" s="1"/>
      <c r="B558" s="1"/>
      <c r="C558" s="9">
        <v>7509.0</v>
      </c>
      <c r="D558" s="10">
        <v>1176.0</v>
      </c>
      <c r="E558" s="11">
        <v>3.0</v>
      </c>
      <c r="F558" s="12">
        <v>14.0</v>
      </c>
      <c r="G558" s="11">
        <v>9.0</v>
      </c>
      <c r="H558" s="13">
        <v>17.0</v>
      </c>
      <c r="I558" s="13">
        <v>59.0</v>
      </c>
      <c r="J558" s="13">
        <v>17.0</v>
      </c>
      <c r="K558" s="14">
        <v>16.0</v>
      </c>
      <c r="L558" s="15">
        <v>6.0</v>
      </c>
      <c r="M558" s="14">
        <v>36.0</v>
      </c>
    </row>
    <row r="559">
      <c r="A559" s="1"/>
      <c r="B559" s="1"/>
      <c r="C559" s="9">
        <v>7512.0</v>
      </c>
      <c r="D559" s="10">
        <v>719.0</v>
      </c>
      <c r="E559" s="11">
        <v>4.0</v>
      </c>
      <c r="F559" s="12">
        <v>10.0</v>
      </c>
      <c r="G559" s="11">
        <v>14.0</v>
      </c>
      <c r="H559" s="13">
        <v>24.0</v>
      </c>
      <c r="I559" s="13">
        <v>53.0</v>
      </c>
      <c r="J559" s="13">
        <v>18.0</v>
      </c>
      <c r="K559" s="14">
        <v>4.0</v>
      </c>
      <c r="L559" s="15">
        <v>4.0</v>
      </c>
      <c r="M559" s="14">
        <v>26.0</v>
      </c>
    </row>
    <row r="560">
      <c r="A560" s="1"/>
      <c r="B560" s="1"/>
      <c r="C560" s="9">
        <v>7513.0</v>
      </c>
      <c r="D560" s="10">
        <v>2116.0</v>
      </c>
      <c r="E560" s="11">
        <v>9.0</v>
      </c>
      <c r="F560" s="12">
        <v>30.0</v>
      </c>
      <c r="G560" s="11">
        <v>19.0</v>
      </c>
      <c r="H560" s="13">
        <v>19.0</v>
      </c>
      <c r="I560" s="13">
        <v>79.0</v>
      </c>
      <c r="J560" s="13">
        <v>30.0</v>
      </c>
      <c r="K560" s="14">
        <v>15.0</v>
      </c>
      <c r="L560" s="15">
        <v>15.0</v>
      </c>
      <c r="M560" s="14">
        <v>46.0</v>
      </c>
    </row>
    <row r="561">
      <c r="A561" s="1"/>
      <c r="B561" s="1"/>
      <c r="C561" s="9">
        <v>7515.0</v>
      </c>
      <c r="D561" s="10">
        <v>2524.0</v>
      </c>
      <c r="E561" s="11">
        <v>29.0</v>
      </c>
      <c r="F561" s="12">
        <v>55.0</v>
      </c>
      <c r="G561" s="11">
        <v>34.0</v>
      </c>
      <c r="H561" s="13">
        <v>78.0</v>
      </c>
      <c r="I561" s="13">
        <v>218.0</v>
      </c>
      <c r="J561" s="13">
        <v>56.0</v>
      </c>
      <c r="K561" s="14">
        <v>20.0</v>
      </c>
      <c r="L561" s="15">
        <v>29.0</v>
      </c>
      <c r="M561" s="14">
        <v>97.0</v>
      </c>
    </row>
    <row r="562">
      <c r="A562" s="1"/>
      <c r="B562" s="1"/>
      <c r="C562" s="9">
        <v>7522.0</v>
      </c>
      <c r="D562" s="10">
        <v>3233.0</v>
      </c>
      <c r="E562" s="11">
        <v>19.0</v>
      </c>
      <c r="F562" s="12">
        <v>55.0</v>
      </c>
      <c r="G562" s="11">
        <v>29.0</v>
      </c>
      <c r="H562" s="13">
        <v>40.0</v>
      </c>
      <c r="I562" s="13">
        <v>90.0</v>
      </c>
      <c r="J562" s="13">
        <v>31.0</v>
      </c>
      <c r="K562" s="14">
        <v>23.0</v>
      </c>
      <c r="L562" s="15">
        <v>20.0</v>
      </c>
      <c r="M562" s="14">
        <v>74.0</v>
      </c>
    </row>
    <row r="563">
      <c r="A563" s="1"/>
      <c r="B563" s="1"/>
      <c r="C563" s="9">
        <v>7528.0</v>
      </c>
      <c r="D563" s="10">
        <v>1858.0</v>
      </c>
      <c r="E563" s="11">
        <v>9.0</v>
      </c>
      <c r="F563" s="12">
        <v>27.0</v>
      </c>
      <c r="G563" s="11">
        <v>9.0</v>
      </c>
      <c r="H563" s="13">
        <v>25.0</v>
      </c>
      <c r="I563" s="13">
        <v>52.0</v>
      </c>
      <c r="J563" s="13">
        <v>15.0</v>
      </c>
      <c r="K563" s="14">
        <v>15.0</v>
      </c>
      <c r="L563" s="15">
        <v>10.0</v>
      </c>
      <c r="M563" s="14">
        <v>34.0</v>
      </c>
    </row>
    <row r="564">
      <c r="A564" s="1"/>
      <c r="B564" s="1"/>
      <c r="C564" s="9">
        <v>7531.0</v>
      </c>
      <c r="D564" s="10">
        <v>1292.0</v>
      </c>
      <c r="E564" s="11">
        <v>4.0</v>
      </c>
      <c r="F564" s="12">
        <v>17.0</v>
      </c>
      <c r="G564" s="11">
        <v>7.0</v>
      </c>
      <c r="H564" s="13">
        <v>17.0</v>
      </c>
      <c r="I564" s="13">
        <v>41.0</v>
      </c>
      <c r="J564" s="13">
        <v>11.0</v>
      </c>
      <c r="K564" s="14">
        <v>12.0</v>
      </c>
      <c r="L564" s="15">
        <v>7.0</v>
      </c>
      <c r="M564" s="14">
        <v>41.0</v>
      </c>
    </row>
    <row r="565">
      <c r="A565" s="1"/>
      <c r="B565" s="1"/>
      <c r="C565" s="9">
        <v>7545.0</v>
      </c>
      <c r="D565" s="10">
        <v>2403.0</v>
      </c>
      <c r="E565" s="11">
        <v>43.0</v>
      </c>
      <c r="F565" s="12">
        <v>97.0</v>
      </c>
      <c r="G565" s="11">
        <v>62.0</v>
      </c>
      <c r="H565" s="13">
        <v>172.0</v>
      </c>
      <c r="I565" s="13">
        <v>321.0</v>
      </c>
      <c r="J565" s="13">
        <v>128.0</v>
      </c>
      <c r="K565" s="14">
        <v>38.0</v>
      </c>
      <c r="L565" s="15">
        <v>47.0</v>
      </c>
      <c r="M565" s="14">
        <v>123.0</v>
      </c>
    </row>
    <row r="566">
      <c r="A566" s="1"/>
      <c r="B566" s="1"/>
      <c r="C566" s="9">
        <v>7552.0</v>
      </c>
      <c r="D566" s="10">
        <v>2340.0</v>
      </c>
      <c r="E566" s="11">
        <v>38.0</v>
      </c>
      <c r="F566" s="12">
        <v>74.0</v>
      </c>
      <c r="G566" s="11">
        <v>71.0</v>
      </c>
      <c r="H566" s="13">
        <v>146.0</v>
      </c>
      <c r="I566" s="13">
        <v>298.0</v>
      </c>
      <c r="J566" s="13">
        <v>180.0</v>
      </c>
      <c r="K566" s="14">
        <v>44.0</v>
      </c>
      <c r="L566" s="15">
        <v>51.0</v>
      </c>
      <c r="M566" s="14">
        <v>115.0</v>
      </c>
    </row>
    <row r="567">
      <c r="A567" s="1"/>
      <c r="B567" s="1"/>
      <c r="C567" s="9">
        <v>7553.0</v>
      </c>
      <c r="D567" s="10">
        <v>3441.0</v>
      </c>
      <c r="E567" s="11">
        <v>48.0</v>
      </c>
      <c r="F567" s="12">
        <v>56.0</v>
      </c>
      <c r="G567" s="11">
        <v>91.0</v>
      </c>
      <c r="H567" s="13">
        <v>196.0</v>
      </c>
      <c r="I567" s="13">
        <v>358.0</v>
      </c>
      <c r="J567" s="13">
        <v>239.0</v>
      </c>
      <c r="K567" s="14">
        <v>65.0</v>
      </c>
      <c r="L567" s="15">
        <v>95.0</v>
      </c>
      <c r="M567" s="14">
        <v>131.0</v>
      </c>
    </row>
    <row r="568">
      <c r="A568" s="1"/>
      <c r="B568" s="1"/>
      <c r="C568" s="9">
        <v>7562.0</v>
      </c>
      <c r="D568" s="10">
        <v>3086.0</v>
      </c>
      <c r="E568" s="11">
        <v>51.0</v>
      </c>
      <c r="F568" s="12">
        <v>66.0</v>
      </c>
      <c r="G568" s="11">
        <v>104.0</v>
      </c>
      <c r="H568" s="13">
        <v>229.0</v>
      </c>
      <c r="I568" s="13">
        <v>359.0</v>
      </c>
      <c r="J568" s="13">
        <v>216.0</v>
      </c>
      <c r="K568" s="14">
        <v>53.0</v>
      </c>
      <c r="L568" s="15">
        <v>91.0</v>
      </c>
      <c r="M568" s="14">
        <v>138.0</v>
      </c>
    </row>
    <row r="569">
      <c r="A569" s="1"/>
      <c r="B569" s="1"/>
      <c r="C569" s="9">
        <v>7569.0</v>
      </c>
      <c r="D569" s="10">
        <v>2745.0</v>
      </c>
      <c r="E569" s="11">
        <v>25.0</v>
      </c>
      <c r="F569" s="12">
        <v>55.0</v>
      </c>
      <c r="G569" s="11">
        <v>32.0</v>
      </c>
      <c r="H569" s="13">
        <v>66.0</v>
      </c>
      <c r="I569" s="13">
        <v>228.0</v>
      </c>
      <c r="J569" s="13">
        <v>80.0</v>
      </c>
      <c r="K569" s="14">
        <v>29.0</v>
      </c>
      <c r="L569" s="15">
        <v>23.0</v>
      </c>
      <c r="M569" s="14">
        <v>103.0</v>
      </c>
    </row>
    <row r="570">
      <c r="A570" s="1"/>
      <c r="B570" s="1"/>
      <c r="C570" s="9">
        <v>7570.0</v>
      </c>
      <c r="D570" s="10">
        <v>2437.0</v>
      </c>
      <c r="E570" s="11">
        <v>11.0</v>
      </c>
      <c r="F570" s="12">
        <v>46.0</v>
      </c>
      <c r="G570" s="11">
        <v>35.0</v>
      </c>
      <c r="H570" s="13">
        <v>71.0</v>
      </c>
      <c r="I570" s="13">
        <v>132.0</v>
      </c>
      <c r="J570" s="13">
        <v>72.0</v>
      </c>
      <c r="K570" s="14">
        <v>24.0</v>
      </c>
      <c r="L570" s="15">
        <v>35.0</v>
      </c>
      <c r="M570" s="14">
        <v>62.0</v>
      </c>
    </row>
    <row r="571">
      <c r="A571" s="1"/>
      <c r="B571" s="1"/>
      <c r="C571" s="9">
        <v>7582.0</v>
      </c>
      <c r="D571" s="10">
        <v>848.0</v>
      </c>
      <c r="E571" s="11">
        <v>10.0</v>
      </c>
      <c r="F571" s="12">
        <v>7.0</v>
      </c>
      <c r="G571" s="11">
        <v>13.0</v>
      </c>
      <c r="H571" s="13">
        <v>42.0</v>
      </c>
      <c r="I571" s="13">
        <v>56.0</v>
      </c>
      <c r="J571" s="13">
        <v>20.0</v>
      </c>
      <c r="K571" s="14">
        <v>13.0</v>
      </c>
      <c r="L571" s="15">
        <v>10.0</v>
      </c>
      <c r="M571" s="14">
        <v>30.0</v>
      </c>
    </row>
    <row r="572">
      <c r="A572" s="1"/>
      <c r="B572" s="1"/>
      <c r="C572" s="9">
        <v>7592.0</v>
      </c>
      <c r="D572" s="10">
        <v>3258.0</v>
      </c>
      <c r="E572" s="11">
        <v>44.0</v>
      </c>
      <c r="F572" s="12">
        <v>57.0</v>
      </c>
      <c r="G572" s="11">
        <v>46.0</v>
      </c>
      <c r="H572" s="13">
        <v>134.0</v>
      </c>
      <c r="I572" s="13">
        <v>208.0</v>
      </c>
      <c r="J572" s="13">
        <v>108.0</v>
      </c>
      <c r="K572" s="14">
        <v>54.0</v>
      </c>
      <c r="L572" s="15">
        <v>62.0</v>
      </c>
      <c r="M572" s="14">
        <v>127.0</v>
      </c>
    </row>
    <row r="573">
      <c r="A573" s="1"/>
      <c r="B573" s="1"/>
      <c r="C573" s="9">
        <v>7595.0</v>
      </c>
      <c r="D573" s="10">
        <v>1017.0</v>
      </c>
      <c r="E573" s="11">
        <v>15.0</v>
      </c>
      <c r="F573" s="12">
        <v>35.0</v>
      </c>
      <c r="G573" s="11">
        <v>18.0</v>
      </c>
      <c r="H573" s="13">
        <v>42.0</v>
      </c>
      <c r="I573" s="13">
        <v>83.0</v>
      </c>
      <c r="J573" s="13">
        <v>51.0</v>
      </c>
      <c r="K573" s="14">
        <v>29.0</v>
      </c>
      <c r="L573" s="15">
        <v>23.0</v>
      </c>
      <c r="M573" s="14">
        <v>43.0</v>
      </c>
    </row>
    <row r="574">
      <c r="A574" s="1"/>
      <c r="B574" s="1"/>
      <c r="C574" s="9">
        <v>7601.0</v>
      </c>
      <c r="D574" s="10">
        <v>3279.0</v>
      </c>
      <c r="E574" s="11">
        <v>43.0</v>
      </c>
      <c r="F574" s="12">
        <v>55.0</v>
      </c>
      <c r="G574" s="11">
        <v>83.0</v>
      </c>
      <c r="H574" s="13">
        <v>175.0</v>
      </c>
      <c r="I574" s="13">
        <v>237.0</v>
      </c>
      <c r="J574" s="13">
        <v>167.0</v>
      </c>
      <c r="K574" s="14">
        <v>50.0</v>
      </c>
      <c r="L574" s="15">
        <v>59.0</v>
      </c>
      <c r="M574" s="14">
        <v>115.0</v>
      </c>
    </row>
    <row r="575">
      <c r="A575" s="1"/>
      <c r="B575" s="1"/>
      <c r="C575" s="9">
        <v>7603.0</v>
      </c>
      <c r="D575" s="10">
        <v>2155.0</v>
      </c>
      <c r="E575" s="11">
        <v>20.0</v>
      </c>
      <c r="F575" s="12">
        <v>27.0</v>
      </c>
      <c r="G575" s="11">
        <v>46.0</v>
      </c>
      <c r="H575" s="13">
        <v>114.0</v>
      </c>
      <c r="I575" s="13">
        <v>142.0</v>
      </c>
      <c r="J575" s="13">
        <v>126.0</v>
      </c>
      <c r="K575" s="14">
        <v>28.0</v>
      </c>
      <c r="L575" s="15">
        <v>49.0</v>
      </c>
      <c r="M575" s="14">
        <v>75.0</v>
      </c>
    </row>
    <row r="576">
      <c r="A576" s="1"/>
      <c r="B576" s="1"/>
      <c r="C576" s="9">
        <v>7604.0</v>
      </c>
      <c r="D576" s="10">
        <v>2899.0</v>
      </c>
      <c r="E576" s="11">
        <v>28.0</v>
      </c>
      <c r="F576" s="12">
        <v>55.0</v>
      </c>
      <c r="G576" s="11">
        <v>47.0</v>
      </c>
      <c r="H576" s="13">
        <v>127.0</v>
      </c>
      <c r="I576" s="13">
        <v>222.0</v>
      </c>
      <c r="J576" s="13">
        <v>128.0</v>
      </c>
      <c r="K576" s="14">
        <v>53.0</v>
      </c>
      <c r="L576" s="15">
        <v>42.0</v>
      </c>
      <c r="M576" s="14">
        <v>82.0</v>
      </c>
    </row>
    <row r="577">
      <c r="A577" s="1"/>
      <c r="B577" s="1"/>
      <c r="C577" s="9">
        <v>7611.0</v>
      </c>
      <c r="D577" s="10">
        <v>3454.0</v>
      </c>
      <c r="E577" s="11">
        <v>46.0</v>
      </c>
      <c r="F577" s="12">
        <v>66.0</v>
      </c>
      <c r="G577" s="11">
        <v>50.0</v>
      </c>
      <c r="H577" s="13">
        <v>138.0</v>
      </c>
      <c r="I577" s="13">
        <v>287.0</v>
      </c>
      <c r="J577" s="13">
        <v>95.0</v>
      </c>
      <c r="K577" s="14">
        <v>74.0</v>
      </c>
      <c r="L577" s="15">
        <v>42.0</v>
      </c>
      <c r="M577" s="14">
        <v>149.0</v>
      </c>
    </row>
    <row r="578">
      <c r="A578" s="1"/>
      <c r="B578" s="1"/>
      <c r="C578" s="9">
        <v>7614.0</v>
      </c>
      <c r="D578" s="10">
        <v>3095.0</v>
      </c>
      <c r="E578" s="11">
        <v>33.0</v>
      </c>
      <c r="F578" s="12">
        <v>85.0</v>
      </c>
      <c r="G578" s="11">
        <v>51.0</v>
      </c>
      <c r="H578" s="13">
        <v>125.0</v>
      </c>
      <c r="I578" s="13">
        <v>202.0</v>
      </c>
      <c r="J578" s="13">
        <v>70.0</v>
      </c>
      <c r="K578" s="14">
        <v>49.0</v>
      </c>
      <c r="L578" s="15">
        <v>15.0</v>
      </c>
      <c r="M578" s="14">
        <v>119.0</v>
      </c>
    </row>
    <row r="579">
      <c r="A579" s="1"/>
      <c r="B579" s="1"/>
      <c r="C579" s="9">
        <v>7622.0</v>
      </c>
      <c r="D579" s="10">
        <v>672.0</v>
      </c>
      <c r="E579" s="11">
        <v>8.0</v>
      </c>
      <c r="F579" s="12">
        <v>13.0</v>
      </c>
      <c r="G579" s="11">
        <v>3.0</v>
      </c>
      <c r="H579" s="13">
        <v>22.0</v>
      </c>
      <c r="I579" s="13">
        <v>34.0</v>
      </c>
      <c r="J579" s="13">
        <v>12.0</v>
      </c>
      <c r="K579" s="14">
        <v>6.0</v>
      </c>
      <c r="L579" s="15">
        <v>7.0</v>
      </c>
      <c r="M579" s="14">
        <v>12.0</v>
      </c>
    </row>
    <row r="580">
      <c r="A580" s="1"/>
      <c r="B580" s="1"/>
      <c r="C580" s="9">
        <v>7624.0</v>
      </c>
      <c r="D580" s="10">
        <v>1577.0</v>
      </c>
      <c r="E580" s="11">
        <v>11.0</v>
      </c>
      <c r="F580" s="12">
        <v>16.0</v>
      </c>
      <c r="G580" s="11">
        <v>17.0</v>
      </c>
      <c r="H580" s="13">
        <v>26.0</v>
      </c>
      <c r="I580" s="13">
        <v>132.0</v>
      </c>
      <c r="J580" s="13">
        <v>41.0</v>
      </c>
      <c r="K580" s="14">
        <v>15.0</v>
      </c>
      <c r="L580" s="15">
        <v>21.0</v>
      </c>
      <c r="M580" s="14">
        <v>54.0</v>
      </c>
    </row>
    <row r="581">
      <c r="A581" s="1"/>
      <c r="B581" s="1"/>
      <c r="C581" s="9">
        <v>7625.0</v>
      </c>
      <c r="D581" s="10">
        <v>2831.0</v>
      </c>
      <c r="E581" s="11">
        <v>22.0</v>
      </c>
      <c r="F581" s="12">
        <v>43.0</v>
      </c>
      <c r="G581" s="11">
        <v>45.0</v>
      </c>
      <c r="H581" s="13">
        <v>116.0</v>
      </c>
      <c r="I581" s="13">
        <v>231.0</v>
      </c>
      <c r="J581" s="13">
        <v>78.0</v>
      </c>
      <c r="K581" s="14">
        <v>44.0</v>
      </c>
      <c r="L581" s="15">
        <v>30.0</v>
      </c>
      <c r="M581" s="14">
        <v>110.0</v>
      </c>
    </row>
    <row r="582">
      <c r="A582" s="1"/>
      <c r="B582" s="1"/>
      <c r="C582" s="9">
        <v>7634.0</v>
      </c>
      <c r="D582" s="10">
        <v>1679.0</v>
      </c>
      <c r="E582" s="11">
        <v>15.0</v>
      </c>
      <c r="F582" s="12">
        <v>31.0</v>
      </c>
      <c r="G582" s="11">
        <v>17.0</v>
      </c>
      <c r="H582" s="13">
        <v>82.0</v>
      </c>
      <c r="I582" s="13">
        <v>165.0</v>
      </c>
      <c r="J582" s="13">
        <v>58.0</v>
      </c>
      <c r="K582" s="14">
        <v>24.0</v>
      </c>
      <c r="L582" s="15">
        <v>20.0</v>
      </c>
      <c r="M582" s="14">
        <v>71.0</v>
      </c>
    </row>
    <row r="583">
      <c r="A583" s="1"/>
      <c r="B583" s="1"/>
      <c r="C583" s="9">
        <v>7641.0</v>
      </c>
      <c r="D583" s="10">
        <v>1702.0</v>
      </c>
      <c r="E583" s="11">
        <v>29.0</v>
      </c>
      <c r="F583" s="12">
        <v>36.0</v>
      </c>
      <c r="G583" s="11">
        <v>28.0</v>
      </c>
      <c r="H583" s="13">
        <v>168.0</v>
      </c>
      <c r="I583" s="13">
        <v>353.0</v>
      </c>
      <c r="J583" s="13">
        <v>79.0</v>
      </c>
      <c r="K583" s="14">
        <v>20.0</v>
      </c>
      <c r="L583" s="15">
        <v>22.0</v>
      </c>
      <c r="M583" s="14">
        <v>104.0</v>
      </c>
    </row>
    <row r="584">
      <c r="A584" s="1"/>
      <c r="B584" s="1"/>
      <c r="C584" s="9">
        <v>7643.0</v>
      </c>
      <c r="D584" s="10">
        <v>1934.0</v>
      </c>
      <c r="E584" s="11">
        <v>25.0</v>
      </c>
      <c r="F584" s="12">
        <v>26.0</v>
      </c>
      <c r="G584" s="11">
        <v>34.0</v>
      </c>
      <c r="H584" s="13">
        <v>74.0</v>
      </c>
      <c r="I584" s="13">
        <v>205.0</v>
      </c>
      <c r="J584" s="13">
        <v>89.0</v>
      </c>
      <c r="K584" s="14">
        <v>27.0</v>
      </c>
      <c r="L584" s="15">
        <v>21.0</v>
      </c>
      <c r="M584" s="14">
        <v>92.0</v>
      </c>
    </row>
    <row r="585">
      <c r="A585" s="1"/>
      <c r="B585" s="1"/>
      <c r="C585" s="9">
        <v>7651.0</v>
      </c>
      <c r="D585" s="10">
        <v>2119.0</v>
      </c>
      <c r="E585" s="11">
        <v>31.0</v>
      </c>
      <c r="F585" s="12">
        <v>52.0</v>
      </c>
      <c r="G585" s="11">
        <v>42.0</v>
      </c>
      <c r="H585" s="13">
        <v>92.0</v>
      </c>
      <c r="I585" s="13">
        <v>210.0</v>
      </c>
      <c r="J585" s="13">
        <v>69.0</v>
      </c>
      <c r="K585" s="14">
        <v>39.0</v>
      </c>
      <c r="L585" s="15">
        <v>19.0</v>
      </c>
      <c r="M585" s="14">
        <v>109.0</v>
      </c>
    </row>
    <row r="586">
      <c r="A586" s="1"/>
      <c r="B586" s="1"/>
      <c r="C586" s="9">
        <v>7652.0</v>
      </c>
      <c r="D586" s="10">
        <v>1498.0</v>
      </c>
      <c r="E586" s="11">
        <v>23.0</v>
      </c>
      <c r="F586" s="12">
        <v>33.0</v>
      </c>
      <c r="G586" s="11">
        <v>27.0</v>
      </c>
      <c r="H586" s="13">
        <v>80.0</v>
      </c>
      <c r="I586" s="13">
        <v>126.0</v>
      </c>
      <c r="J586" s="13">
        <v>39.0</v>
      </c>
      <c r="K586" s="14">
        <v>23.0</v>
      </c>
      <c r="L586" s="15">
        <v>19.0</v>
      </c>
      <c r="M586" s="14">
        <v>44.0</v>
      </c>
    </row>
    <row r="587">
      <c r="A587" s="1"/>
      <c r="B587" s="1"/>
      <c r="C587" s="9">
        <v>7663.0</v>
      </c>
      <c r="D587" s="10">
        <v>959.0</v>
      </c>
      <c r="E587" s="11">
        <v>9.0</v>
      </c>
      <c r="F587" s="12">
        <v>22.0</v>
      </c>
      <c r="G587" s="11">
        <v>10.0</v>
      </c>
      <c r="H587" s="13">
        <v>30.0</v>
      </c>
      <c r="I587" s="13">
        <v>84.0</v>
      </c>
      <c r="J587" s="13">
        <v>26.0</v>
      </c>
      <c r="K587" s="14">
        <v>7.0</v>
      </c>
      <c r="L587" s="15">
        <v>7.0</v>
      </c>
      <c r="M587" s="14">
        <v>26.0</v>
      </c>
    </row>
    <row r="588">
      <c r="A588" s="1"/>
      <c r="B588" s="1"/>
      <c r="C588" s="9">
        <v>7665.0</v>
      </c>
      <c r="D588" s="10">
        <v>3108.0</v>
      </c>
      <c r="E588" s="11">
        <v>39.0</v>
      </c>
      <c r="F588" s="12">
        <v>54.0</v>
      </c>
      <c r="G588" s="11">
        <v>55.0</v>
      </c>
      <c r="H588" s="13">
        <v>119.0</v>
      </c>
      <c r="I588" s="13">
        <v>327.0</v>
      </c>
      <c r="J588" s="13">
        <v>88.0</v>
      </c>
      <c r="K588" s="14">
        <v>66.0</v>
      </c>
      <c r="L588" s="15">
        <v>34.0</v>
      </c>
      <c r="M588" s="14">
        <v>183.0</v>
      </c>
    </row>
    <row r="589">
      <c r="A589" s="1"/>
      <c r="B589" s="1"/>
      <c r="C589" s="9">
        <v>7674.0</v>
      </c>
      <c r="D589" s="10">
        <v>1500.0</v>
      </c>
      <c r="E589" s="11">
        <v>20.0</v>
      </c>
      <c r="F589" s="12">
        <v>42.0</v>
      </c>
      <c r="G589" s="11">
        <v>13.0</v>
      </c>
      <c r="H589" s="13">
        <v>53.0</v>
      </c>
      <c r="I589" s="13">
        <v>118.0</v>
      </c>
      <c r="J589" s="13">
        <v>58.0</v>
      </c>
      <c r="K589" s="14">
        <v>22.0</v>
      </c>
      <c r="L589" s="15">
        <v>24.0</v>
      </c>
      <c r="M589" s="14">
        <v>57.0</v>
      </c>
    </row>
    <row r="590">
      <c r="A590" s="1"/>
      <c r="B590" s="1"/>
      <c r="C590" s="9">
        <v>7675.0</v>
      </c>
      <c r="D590" s="10">
        <v>920.0</v>
      </c>
      <c r="E590" s="11">
        <v>10.0</v>
      </c>
      <c r="F590" s="12">
        <v>17.0</v>
      </c>
      <c r="G590" s="11">
        <v>15.0</v>
      </c>
      <c r="H590" s="13">
        <v>42.0</v>
      </c>
      <c r="I590" s="13">
        <v>89.0</v>
      </c>
      <c r="J590" s="13">
        <v>28.0</v>
      </c>
      <c r="K590" s="14">
        <v>19.0</v>
      </c>
      <c r="L590" s="15">
        <v>19.0</v>
      </c>
      <c r="M590" s="14">
        <v>33.0</v>
      </c>
    </row>
    <row r="591">
      <c r="A591" s="1"/>
      <c r="B591" s="1"/>
      <c r="C591" s="9">
        <v>7683.0</v>
      </c>
      <c r="D591" s="10">
        <v>1512.0</v>
      </c>
      <c r="E591" s="11">
        <v>13.0</v>
      </c>
      <c r="F591" s="12">
        <v>18.0</v>
      </c>
      <c r="G591" s="11">
        <v>21.0</v>
      </c>
      <c r="H591" s="13">
        <v>59.0</v>
      </c>
      <c r="I591" s="13">
        <v>115.0</v>
      </c>
      <c r="J591" s="13">
        <v>60.0</v>
      </c>
      <c r="K591" s="14">
        <v>22.0</v>
      </c>
      <c r="L591" s="15">
        <v>30.0</v>
      </c>
      <c r="M591" s="14">
        <v>56.0</v>
      </c>
    </row>
    <row r="592">
      <c r="A592" s="1"/>
      <c r="B592" s="1"/>
      <c r="C592" s="9">
        <v>7684.0</v>
      </c>
      <c r="D592" s="10">
        <v>2012.0</v>
      </c>
      <c r="E592" s="11">
        <v>12.0</v>
      </c>
      <c r="F592" s="12">
        <v>46.0</v>
      </c>
      <c r="G592" s="11">
        <v>33.0</v>
      </c>
      <c r="H592" s="13">
        <v>58.0</v>
      </c>
      <c r="I592" s="13">
        <v>161.0</v>
      </c>
      <c r="J592" s="13">
        <v>65.0</v>
      </c>
      <c r="K592" s="14">
        <v>25.0</v>
      </c>
      <c r="L592" s="15">
        <v>19.0</v>
      </c>
      <c r="M592" s="14">
        <v>70.0</v>
      </c>
    </row>
    <row r="593">
      <c r="A593" s="1"/>
      <c r="B593" s="1"/>
      <c r="C593" s="9">
        <v>7691.0</v>
      </c>
      <c r="D593" s="10">
        <v>2131.0</v>
      </c>
      <c r="E593" s="11">
        <v>37.0</v>
      </c>
      <c r="F593" s="12">
        <v>39.0</v>
      </c>
      <c r="G593" s="11">
        <v>48.0</v>
      </c>
      <c r="H593" s="13">
        <v>117.0</v>
      </c>
      <c r="I593" s="13">
        <v>175.0</v>
      </c>
      <c r="J593" s="13">
        <v>98.0</v>
      </c>
      <c r="K593" s="14">
        <v>35.0</v>
      </c>
      <c r="L593" s="15">
        <v>43.0</v>
      </c>
      <c r="M593" s="14">
        <v>80.0</v>
      </c>
    </row>
    <row r="594">
      <c r="A594" s="1"/>
      <c r="B594" s="1"/>
      <c r="C594" s="9">
        <v>7705.0</v>
      </c>
      <c r="D594" s="10">
        <v>1261.0</v>
      </c>
      <c r="E594" s="11">
        <v>14.0</v>
      </c>
      <c r="F594" s="12">
        <v>19.0</v>
      </c>
      <c r="G594" s="11">
        <v>14.0</v>
      </c>
      <c r="H594" s="13">
        <v>63.0</v>
      </c>
      <c r="I594" s="13">
        <v>114.0</v>
      </c>
      <c r="J594" s="13">
        <v>46.0</v>
      </c>
      <c r="K594" s="14">
        <v>24.0</v>
      </c>
      <c r="L594" s="15">
        <v>19.0</v>
      </c>
      <c r="M594" s="14">
        <v>48.0</v>
      </c>
    </row>
    <row r="595">
      <c r="A595" s="1"/>
      <c r="B595" s="1"/>
      <c r="C595" s="9">
        <v>7707.0</v>
      </c>
      <c r="D595" s="10">
        <v>436.0</v>
      </c>
      <c r="E595" s="11">
        <v>5.0</v>
      </c>
      <c r="F595" s="12">
        <v>7.0</v>
      </c>
      <c r="G595" s="11">
        <v>6.0</v>
      </c>
      <c r="H595" s="13">
        <v>14.0</v>
      </c>
      <c r="I595" s="13">
        <v>45.0</v>
      </c>
      <c r="J595" s="13">
        <v>17.0</v>
      </c>
      <c r="K595" s="14">
        <v>4.0</v>
      </c>
      <c r="L595" s="15">
        <v>10.0</v>
      </c>
      <c r="M595" s="14">
        <v>27.0</v>
      </c>
    </row>
    <row r="596">
      <c r="A596" s="1"/>
      <c r="B596" s="1"/>
      <c r="C596" s="9">
        <v>7714.0</v>
      </c>
      <c r="D596" s="10">
        <v>1067.0</v>
      </c>
      <c r="E596" s="11">
        <v>9.0</v>
      </c>
      <c r="F596" s="12">
        <v>16.0</v>
      </c>
      <c r="G596" s="11">
        <v>5.0</v>
      </c>
      <c r="H596" s="13">
        <v>21.0</v>
      </c>
      <c r="I596" s="13">
        <v>72.0</v>
      </c>
      <c r="J596" s="13">
        <v>9.0</v>
      </c>
      <c r="K596" s="14">
        <v>6.0</v>
      </c>
      <c r="L596" s="15">
        <v>14.0</v>
      </c>
      <c r="M596" s="14">
        <v>33.0</v>
      </c>
    </row>
    <row r="597">
      <c r="A597" s="1"/>
      <c r="B597" s="1"/>
      <c r="C597" s="9">
        <v>7715.0</v>
      </c>
      <c r="D597" s="10">
        <v>1788.0</v>
      </c>
      <c r="E597" s="11">
        <v>24.0</v>
      </c>
      <c r="F597" s="12">
        <v>43.0</v>
      </c>
      <c r="G597" s="11">
        <v>19.0</v>
      </c>
      <c r="H597" s="13">
        <v>51.0</v>
      </c>
      <c r="I597" s="13">
        <v>118.0</v>
      </c>
      <c r="J597" s="13">
        <v>48.0</v>
      </c>
      <c r="K597" s="14">
        <v>30.0</v>
      </c>
      <c r="L597" s="15">
        <v>28.0</v>
      </c>
      <c r="M597" s="14">
        <v>56.0</v>
      </c>
    </row>
    <row r="598">
      <c r="A598" s="1"/>
      <c r="B598" s="1"/>
      <c r="C598" s="9">
        <v>7723.0</v>
      </c>
      <c r="D598" s="10">
        <v>1764.0</v>
      </c>
      <c r="E598" s="11">
        <v>14.0</v>
      </c>
      <c r="F598" s="12">
        <v>32.0</v>
      </c>
      <c r="G598" s="11">
        <v>22.0</v>
      </c>
      <c r="H598" s="13">
        <v>41.0</v>
      </c>
      <c r="I598" s="13">
        <v>155.0</v>
      </c>
      <c r="J598" s="13">
        <v>34.0</v>
      </c>
      <c r="K598" s="14">
        <v>13.0</v>
      </c>
      <c r="L598" s="15">
        <v>16.0</v>
      </c>
      <c r="M598" s="14">
        <v>66.0</v>
      </c>
    </row>
    <row r="599">
      <c r="A599" s="1"/>
      <c r="B599" s="1"/>
      <c r="C599" s="9">
        <v>7730.0</v>
      </c>
      <c r="D599" s="10">
        <v>2494.0</v>
      </c>
      <c r="E599" s="11">
        <v>12.0</v>
      </c>
      <c r="F599" s="12">
        <v>52.0</v>
      </c>
      <c r="G599" s="11">
        <v>43.0</v>
      </c>
      <c r="H599" s="13">
        <v>62.0</v>
      </c>
      <c r="I599" s="13">
        <v>208.0</v>
      </c>
      <c r="J599" s="13">
        <v>47.0</v>
      </c>
      <c r="K599" s="14">
        <v>31.0</v>
      </c>
      <c r="L599" s="15">
        <v>18.0</v>
      </c>
      <c r="M599" s="14">
        <v>95.0</v>
      </c>
    </row>
    <row r="600">
      <c r="A600" s="16"/>
      <c r="B600" s="16"/>
      <c r="E600" s="17"/>
      <c r="G600" s="17"/>
      <c r="L600" s="18"/>
    </row>
    <row r="601">
      <c r="A601" s="16"/>
      <c r="B601" s="16"/>
      <c r="E601" s="17"/>
      <c r="G601" s="17"/>
      <c r="L601" s="18"/>
    </row>
    <row r="602">
      <c r="A602" s="16"/>
      <c r="B602" s="16"/>
      <c r="E602" s="17"/>
      <c r="G602" s="17"/>
      <c r="L602" s="18"/>
    </row>
    <row r="603">
      <c r="A603" s="16"/>
      <c r="B603" s="16"/>
      <c r="E603" s="17"/>
      <c r="G603" s="17"/>
      <c r="L603" s="18"/>
    </row>
    <row r="604">
      <c r="A604" s="16"/>
      <c r="B604" s="16"/>
      <c r="E604" s="17"/>
      <c r="G604" s="17"/>
      <c r="L604" s="18"/>
    </row>
    <row r="605">
      <c r="A605" s="16"/>
      <c r="B605" s="16"/>
      <c r="E605" s="17"/>
      <c r="G605" s="17"/>
      <c r="L605" s="18"/>
    </row>
    <row r="606">
      <c r="A606" s="16"/>
      <c r="B606" s="16"/>
      <c r="E606" s="17"/>
      <c r="G606" s="17"/>
      <c r="L606" s="18"/>
    </row>
    <row r="607">
      <c r="A607" s="16"/>
      <c r="B607" s="16"/>
      <c r="E607" s="17"/>
      <c r="G607" s="17"/>
      <c r="L607" s="18"/>
    </row>
    <row r="608">
      <c r="A608" s="16"/>
      <c r="B608" s="16"/>
      <c r="E608" s="17"/>
      <c r="G608" s="17"/>
      <c r="L608" s="18"/>
    </row>
    <row r="609">
      <c r="A609" s="16"/>
      <c r="B609" s="16"/>
      <c r="E609" s="17"/>
      <c r="G609" s="17"/>
      <c r="L609" s="18"/>
    </row>
    <row r="610">
      <c r="A610" s="16"/>
      <c r="B610" s="16"/>
      <c r="E610" s="17"/>
      <c r="G610" s="17"/>
      <c r="L610" s="18"/>
    </row>
    <row r="611">
      <c r="A611" s="16"/>
      <c r="B611" s="16"/>
      <c r="E611" s="17"/>
      <c r="G611" s="17"/>
      <c r="L611" s="18"/>
    </row>
    <row r="612">
      <c r="A612" s="16"/>
      <c r="B612" s="16"/>
      <c r="E612" s="17"/>
      <c r="G612" s="17"/>
      <c r="L612" s="18"/>
    </row>
    <row r="613">
      <c r="A613" s="16"/>
      <c r="B613" s="16"/>
      <c r="E613" s="17"/>
      <c r="G613" s="17"/>
      <c r="L613" s="18"/>
    </row>
    <row r="614">
      <c r="A614" s="16"/>
      <c r="B614" s="16"/>
      <c r="E614" s="17"/>
      <c r="G614" s="17"/>
      <c r="L614" s="18"/>
    </row>
    <row r="615">
      <c r="A615" s="16"/>
      <c r="B615" s="16"/>
      <c r="E615" s="17"/>
      <c r="G615" s="17"/>
      <c r="L615" s="18"/>
    </row>
    <row r="616">
      <c r="A616" s="16"/>
      <c r="B616" s="16"/>
      <c r="E616" s="17"/>
      <c r="G616" s="17"/>
      <c r="L616" s="18"/>
    </row>
    <row r="617">
      <c r="A617" s="16"/>
      <c r="B617" s="16"/>
      <c r="E617" s="17"/>
      <c r="G617" s="17"/>
      <c r="L617" s="18"/>
    </row>
    <row r="618">
      <c r="A618" s="16"/>
      <c r="B618" s="16"/>
      <c r="E618" s="17"/>
      <c r="G618" s="17"/>
      <c r="L618" s="18"/>
    </row>
    <row r="619">
      <c r="A619" s="16"/>
      <c r="B619" s="16"/>
      <c r="E619" s="17"/>
      <c r="G619" s="17"/>
      <c r="L619" s="18"/>
    </row>
    <row r="620">
      <c r="A620" s="16"/>
      <c r="B620" s="16"/>
      <c r="E620" s="17"/>
      <c r="G620" s="17"/>
      <c r="L620" s="18"/>
    </row>
    <row r="621">
      <c r="A621" s="16"/>
      <c r="B621" s="16"/>
      <c r="E621" s="17"/>
      <c r="G621" s="17"/>
      <c r="L621" s="18"/>
    </row>
    <row r="622">
      <c r="A622" s="16"/>
      <c r="B622" s="16"/>
      <c r="E622" s="17"/>
      <c r="G622" s="17"/>
      <c r="L622" s="18"/>
    </row>
    <row r="623">
      <c r="A623" s="16"/>
      <c r="B623" s="16"/>
      <c r="E623" s="17"/>
      <c r="G623" s="17"/>
      <c r="L623" s="18"/>
    </row>
    <row r="624">
      <c r="A624" s="16"/>
      <c r="B624" s="16"/>
      <c r="E624" s="17"/>
      <c r="G624" s="17"/>
      <c r="L624" s="18"/>
    </row>
    <row r="625">
      <c r="A625" s="16"/>
      <c r="B625" s="16"/>
      <c r="E625" s="17"/>
      <c r="G625" s="17"/>
      <c r="L625" s="18"/>
    </row>
    <row r="626">
      <c r="A626" s="16"/>
      <c r="B626" s="16"/>
      <c r="E626" s="17"/>
      <c r="G626" s="17"/>
      <c r="L626" s="18"/>
    </row>
    <row r="627">
      <c r="A627" s="16"/>
      <c r="B627" s="16"/>
      <c r="E627" s="17"/>
      <c r="G627" s="17"/>
      <c r="L627" s="18"/>
    </row>
    <row r="628">
      <c r="A628" s="16"/>
      <c r="B628" s="16"/>
      <c r="E628" s="17"/>
      <c r="G628" s="17"/>
      <c r="L628" s="18"/>
    </row>
    <row r="629">
      <c r="A629" s="16"/>
      <c r="B629" s="16"/>
      <c r="E629" s="17"/>
      <c r="G629" s="17"/>
      <c r="L629" s="18"/>
    </row>
    <row r="630">
      <c r="A630" s="16"/>
      <c r="B630" s="16"/>
      <c r="E630" s="17"/>
      <c r="G630" s="17"/>
      <c r="L630" s="18"/>
    </row>
    <row r="631">
      <c r="A631" s="16"/>
      <c r="B631" s="16"/>
      <c r="E631" s="17"/>
      <c r="G631" s="17"/>
      <c r="L631" s="18"/>
    </row>
    <row r="632">
      <c r="A632" s="16"/>
      <c r="B632" s="16"/>
      <c r="E632" s="17"/>
      <c r="G632" s="17"/>
      <c r="L632" s="18"/>
    </row>
    <row r="633">
      <c r="A633" s="16"/>
      <c r="B633" s="16"/>
      <c r="E633" s="17"/>
      <c r="G633" s="17"/>
      <c r="L633" s="18"/>
    </row>
    <row r="634">
      <c r="A634" s="16"/>
      <c r="B634" s="16"/>
      <c r="E634" s="17"/>
      <c r="G634" s="17"/>
      <c r="L634" s="18"/>
    </row>
    <row r="635">
      <c r="A635" s="16"/>
      <c r="B635" s="16"/>
      <c r="E635" s="17"/>
      <c r="G635" s="17"/>
      <c r="L635" s="18"/>
    </row>
    <row r="636">
      <c r="A636" s="16"/>
      <c r="B636" s="16"/>
      <c r="E636" s="17"/>
      <c r="G636" s="17"/>
      <c r="L636" s="18"/>
    </row>
    <row r="637">
      <c r="A637" s="16"/>
      <c r="B637" s="16"/>
      <c r="E637" s="17"/>
      <c r="G637" s="17"/>
      <c r="L637" s="18"/>
    </row>
    <row r="638">
      <c r="A638" s="16"/>
      <c r="B638" s="16"/>
      <c r="E638" s="17"/>
      <c r="G638" s="17"/>
      <c r="L638" s="18"/>
    </row>
    <row r="639">
      <c r="A639" s="16"/>
      <c r="B639" s="16"/>
      <c r="E639" s="17"/>
      <c r="G639" s="17"/>
      <c r="L639" s="18"/>
    </row>
    <row r="640">
      <c r="A640" s="16"/>
      <c r="B640" s="16"/>
      <c r="E640" s="17"/>
      <c r="G640" s="17"/>
      <c r="L640" s="18"/>
    </row>
    <row r="641">
      <c r="A641" s="16"/>
      <c r="B641" s="16"/>
      <c r="E641" s="17"/>
      <c r="G641" s="17"/>
      <c r="L641" s="18"/>
    </row>
    <row r="642">
      <c r="A642" s="16"/>
      <c r="B642" s="16"/>
      <c r="E642" s="17"/>
      <c r="G642" s="17"/>
      <c r="L642" s="18"/>
    </row>
    <row r="643">
      <c r="A643" s="16"/>
      <c r="B643" s="16"/>
      <c r="E643" s="17"/>
      <c r="G643" s="17"/>
      <c r="L643" s="18"/>
    </row>
    <row r="644">
      <c r="A644" s="16"/>
      <c r="B644" s="16"/>
      <c r="E644" s="17"/>
      <c r="G644" s="17"/>
      <c r="L644" s="18"/>
    </row>
    <row r="645">
      <c r="A645" s="16"/>
      <c r="B645" s="16"/>
      <c r="E645" s="17"/>
      <c r="G645" s="17"/>
      <c r="L645" s="18"/>
    </row>
    <row r="646">
      <c r="A646" s="16"/>
      <c r="B646" s="16"/>
      <c r="E646" s="17"/>
      <c r="G646" s="17"/>
      <c r="L646" s="18"/>
    </row>
    <row r="647">
      <c r="A647" s="16"/>
      <c r="B647" s="16"/>
      <c r="E647" s="17"/>
      <c r="G647" s="17"/>
      <c r="L647" s="18"/>
    </row>
    <row r="648">
      <c r="A648" s="16"/>
      <c r="B648" s="16"/>
      <c r="E648" s="17"/>
      <c r="G648" s="17"/>
      <c r="L648" s="18"/>
    </row>
    <row r="649">
      <c r="A649" s="16"/>
      <c r="B649" s="16"/>
      <c r="E649" s="17"/>
      <c r="G649" s="17"/>
      <c r="L649" s="18"/>
    </row>
    <row r="650">
      <c r="A650" s="16"/>
      <c r="B650" s="16"/>
      <c r="E650" s="17"/>
      <c r="G650" s="17"/>
      <c r="L650" s="18"/>
    </row>
    <row r="651">
      <c r="A651" s="16"/>
      <c r="B651" s="16"/>
      <c r="E651" s="17"/>
      <c r="G651" s="17"/>
      <c r="L651" s="18"/>
    </row>
    <row r="652">
      <c r="A652" s="16"/>
      <c r="B652" s="16"/>
      <c r="E652" s="17"/>
      <c r="G652" s="17"/>
      <c r="L652" s="18"/>
    </row>
    <row r="653">
      <c r="A653" s="16"/>
      <c r="B653" s="16"/>
      <c r="E653" s="17"/>
      <c r="G653" s="17"/>
      <c r="L653" s="18"/>
    </row>
    <row r="654">
      <c r="A654" s="16"/>
      <c r="B654" s="16"/>
      <c r="E654" s="17"/>
      <c r="G654" s="17"/>
      <c r="L654" s="18"/>
    </row>
    <row r="655">
      <c r="A655" s="16"/>
      <c r="B655" s="16"/>
      <c r="E655" s="17"/>
      <c r="G655" s="17"/>
      <c r="L655" s="18"/>
    </row>
    <row r="656">
      <c r="A656" s="16"/>
      <c r="B656" s="16"/>
      <c r="E656" s="17"/>
      <c r="G656" s="17"/>
      <c r="L656" s="18"/>
    </row>
    <row r="657">
      <c r="A657" s="16"/>
      <c r="B657" s="16"/>
      <c r="E657" s="17"/>
      <c r="G657" s="17"/>
      <c r="L657" s="18"/>
    </row>
    <row r="658">
      <c r="A658" s="16"/>
      <c r="B658" s="16"/>
      <c r="E658" s="17"/>
      <c r="G658" s="17"/>
      <c r="L658" s="18"/>
    </row>
    <row r="659">
      <c r="A659" s="16"/>
      <c r="B659" s="16"/>
      <c r="E659" s="17"/>
      <c r="G659" s="17"/>
      <c r="L659" s="18"/>
    </row>
    <row r="660">
      <c r="A660" s="16"/>
      <c r="B660" s="16"/>
      <c r="E660" s="17"/>
      <c r="G660" s="17"/>
      <c r="L660" s="18"/>
    </row>
    <row r="661">
      <c r="A661" s="16"/>
      <c r="B661" s="16"/>
      <c r="E661" s="17"/>
      <c r="G661" s="17"/>
      <c r="L661" s="18"/>
    </row>
    <row r="662">
      <c r="A662" s="16"/>
      <c r="B662" s="16"/>
      <c r="E662" s="17"/>
      <c r="G662" s="17"/>
      <c r="L662" s="18"/>
    </row>
    <row r="663">
      <c r="A663" s="16"/>
      <c r="B663" s="16"/>
      <c r="E663" s="17"/>
      <c r="G663" s="17"/>
      <c r="L663" s="18"/>
    </row>
    <row r="664">
      <c r="A664" s="16"/>
      <c r="B664" s="16"/>
      <c r="E664" s="17"/>
      <c r="G664" s="17"/>
      <c r="L664" s="18"/>
    </row>
    <row r="665">
      <c r="A665" s="16"/>
      <c r="B665" s="16"/>
      <c r="E665" s="17"/>
      <c r="G665" s="17"/>
      <c r="L665" s="18"/>
    </row>
    <row r="666">
      <c r="A666" s="16"/>
      <c r="B666" s="16"/>
      <c r="E666" s="17"/>
      <c r="G666" s="17"/>
      <c r="L666" s="18"/>
    </row>
    <row r="667">
      <c r="A667" s="16"/>
      <c r="B667" s="16"/>
      <c r="E667" s="17"/>
      <c r="G667" s="17"/>
      <c r="L667" s="18"/>
    </row>
    <row r="668">
      <c r="A668" s="16"/>
      <c r="B668" s="16"/>
      <c r="E668" s="17"/>
      <c r="G668" s="17"/>
      <c r="L668" s="18"/>
    </row>
    <row r="669">
      <c r="A669" s="16"/>
      <c r="B669" s="16"/>
      <c r="E669" s="17"/>
      <c r="G669" s="17"/>
      <c r="L669" s="18"/>
    </row>
    <row r="670">
      <c r="A670" s="16"/>
      <c r="B670" s="16"/>
      <c r="E670" s="17"/>
      <c r="G670" s="17"/>
      <c r="L670" s="18"/>
    </row>
    <row r="671">
      <c r="A671" s="16"/>
      <c r="B671" s="16"/>
      <c r="E671" s="17"/>
      <c r="G671" s="17"/>
      <c r="L671" s="18"/>
    </row>
    <row r="672">
      <c r="A672" s="16"/>
      <c r="B672" s="16"/>
      <c r="E672" s="17"/>
      <c r="G672" s="17"/>
      <c r="L672" s="18"/>
    </row>
    <row r="673">
      <c r="A673" s="16"/>
      <c r="B673" s="16"/>
      <c r="E673" s="17"/>
      <c r="G673" s="17"/>
      <c r="L673" s="18"/>
    </row>
    <row r="674">
      <c r="A674" s="16"/>
      <c r="B674" s="16"/>
      <c r="E674" s="17"/>
      <c r="G674" s="17"/>
      <c r="L674" s="18"/>
    </row>
    <row r="675">
      <c r="A675" s="16"/>
      <c r="B675" s="16"/>
      <c r="E675" s="17"/>
      <c r="G675" s="17"/>
      <c r="L675" s="18"/>
    </row>
    <row r="676">
      <c r="A676" s="16"/>
      <c r="B676" s="16"/>
      <c r="E676" s="17"/>
      <c r="G676" s="17"/>
      <c r="L676" s="18"/>
    </row>
    <row r="677">
      <c r="A677" s="16"/>
      <c r="B677" s="16"/>
      <c r="E677" s="17"/>
      <c r="G677" s="17"/>
      <c r="L677" s="18"/>
    </row>
    <row r="678">
      <c r="A678" s="16"/>
      <c r="B678" s="16"/>
      <c r="E678" s="17"/>
      <c r="G678" s="17"/>
      <c r="L678" s="18"/>
    </row>
    <row r="679">
      <c r="A679" s="16"/>
      <c r="B679" s="16"/>
      <c r="E679" s="17"/>
      <c r="G679" s="17"/>
      <c r="L679" s="18"/>
    </row>
    <row r="680">
      <c r="A680" s="16"/>
      <c r="B680" s="16"/>
      <c r="E680" s="17"/>
      <c r="G680" s="17"/>
      <c r="L680" s="18"/>
    </row>
    <row r="681">
      <c r="A681" s="16"/>
      <c r="B681" s="16"/>
      <c r="E681" s="17"/>
      <c r="G681" s="17"/>
      <c r="L681" s="18"/>
    </row>
    <row r="682">
      <c r="A682" s="16"/>
      <c r="B682" s="16"/>
      <c r="E682" s="17"/>
      <c r="G682" s="17"/>
      <c r="L682" s="18"/>
    </row>
    <row r="683">
      <c r="A683" s="16"/>
      <c r="B683" s="16"/>
      <c r="E683" s="17"/>
      <c r="G683" s="17"/>
      <c r="L683" s="18"/>
    </row>
    <row r="684">
      <c r="A684" s="16"/>
      <c r="B684" s="16"/>
      <c r="E684" s="17"/>
      <c r="G684" s="17"/>
      <c r="L684" s="18"/>
    </row>
    <row r="685">
      <c r="A685" s="16"/>
      <c r="B685" s="16"/>
      <c r="E685" s="17"/>
      <c r="G685" s="17"/>
      <c r="L685" s="18"/>
    </row>
    <row r="686">
      <c r="A686" s="16"/>
      <c r="B686" s="16"/>
      <c r="E686" s="17"/>
      <c r="G686" s="17"/>
      <c r="L686" s="18"/>
    </row>
    <row r="687">
      <c r="A687" s="16"/>
      <c r="B687" s="16"/>
      <c r="E687" s="17"/>
      <c r="G687" s="17"/>
      <c r="L687" s="18"/>
    </row>
    <row r="688">
      <c r="A688" s="16"/>
      <c r="B688" s="16"/>
      <c r="E688" s="17"/>
      <c r="G688" s="17"/>
      <c r="L688" s="18"/>
    </row>
    <row r="689">
      <c r="A689" s="16"/>
      <c r="B689" s="16"/>
      <c r="E689" s="17"/>
      <c r="G689" s="17"/>
      <c r="L689" s="18"/>
    </row>
    <row r="690">
      <c r="A690" s="16"/>
      <c r="B690" s="16"/>
      <c r="E690" s="17"/>
      <c r="G690" s="17"/>
      <c r="L690" s="18"/>
    </row>
    <row r="691">
      <c r="A691" s="16"/>
      <c r="B691" s="16"/>
      <c r="E691" s="17"/>
      <c r="G691" s="17"/>
      <c r="L691" s="18"/>
    </row>
    <row r="692">
      <c r="A692" s="16"/>
      <c r="B692" s="16"/>
      <c r="E692" s="17"/>
      <c r="G692" s="17"/>
      <c r="L692" s="18"/>
    </row>
    <row r="693">
      <c r="A693" s="16"/>
      <c r="B693" s="16"/>
      <c r="E693" s="17"/>
      <c r="G693" s="17"/>
      <c r="L693" s="18"/>
    </row>
    <row r="694">
      <c r="A694" s="16"/>
      <c r="B694" s="16"/>
      <c r="E694" s="17"/>
      <c r="G694" s="17"/>
      <c r="L694" s="18"/>
    </row>
    <row r="695">
      <c r="A695" s="16"/>
      <c r="B695" s="16"/>
      <c r="E695" s="17"/>
      <c r="G695" s="17"/>
      <c r="L695" s="18"/>
    </row>
    <row r="696">
      <c r="A696" s="16"/>
      <c r="B696" s="16"/>
      <c r="E696" s="17"/>
      <c r="G696" s="17"/>
      <c r="L696" s="18"/>
    </row>
    <row r="697">
      <c r="A697" s="16"/>
      <c r="B697" s="16"/>
      <c r="E697" s="17"/>
      <c r="G697" s="17"/>
      <c r="L697" s="18"/>
    </row>
    <row r="698">
      <c r="A698" s="16"/>
      <c r="B698" s="16"/>
      <c r="E698" s="17"/>
      <c r="G698" s="17"/>
      <c r="L698" s="18"/>
    </row>
    <row r="699">
      <c r="A699" s="16"/>
      <c r="B699" s="16"/>
      <c r="E699" s="17"/>
      <c r="G699" s="17"/>
      <c r="L699" s="18"/>
    </row>
    <row r="700">
      <c r="A700" s="16"/>
      <c r="B700" s="16"/>
      <c r="E700" s="17"/>
      <c r="G700" s="17"/>
      <c r="L700" s="18"/>
    </row>
    <row r="701">
      <c r="A701" s="16"/>
      <c r="B701" s="16"/>
      <c r="E701" s="17"/>
      <c r="G701" s="17"/>
      <c r="L701" s="18"/>
    </row>
    <row r="702">
      <c r="A702" s="16"/>
      <c r="B702" s="16"/>
      <c r="E702" s="17"/>
      <c r="G702" s="17"/>
      <c r="L702" s="18"/>
    </row>
    <row r="703">
      <c r="A703" s="16"/>
      <c r="B703" s="16"/>
      <c r="E703" s="17"/>
      <c r="G703" s="17"/>
      <c r="L703" s="18"/>
    </row>
    <row r="704">
      <c r="A704" s="16"/>
      <c r="B704" s="16"/>
      <c r="E704" s="17"/>
      <c r="G704" s="17"/>
      <c r="L704" s="18"/>
    </row>
    <row r="705">
      <c r="A705" s="16"/>
      <c r="B705" s="16"/>
      <c r="E705" s="17"/>
      <c r="G705" s="17"/>
      <c r="L705" s="18"/>
    </row>
    <row r="706">
      <c r="A706" s="16"/>
      <c r="B706" s="16"/>
      <c r="E706" s="17"/>
      <c r="G706" s="17"/>
      <c r="L706" s="18"/>
    </row>
    <row r="707">
      <c r="A707" s="16"/>
      <c r="B707" s="16"/>
      <c r="E707" s="17"/>
      <c r="G707" s="17"/>
      <c r="L707" s="18"/>
    </row>
    <row r="708">
      <c r="A708" s="16"/>
      <c r="B708" s="16"/>
      <c r="E708" s="17"/>
      <c r="G708" s="17"/>
      <c r="L708" s="18"/>
    </row>
    <row r="709">
      <c r="A709" s="16"/>
      <c r="B709" s="16"/>
      <c r="E709" s="17"/>
      <c r="G709" s="17"/>
      <c r="L709" s="18"/>
    </row>
    <row r="710">
      <c r="A710" s="16"/>
      <c r="B710" s="16"/>
      <c r="E710" s="17"/>
      <c r="G710" s="17"/>
      <c r="L710" s="18"/>
    </row>
    <row r="711">
      <c r="A711" s="16"/>
      <c r="B711" s="16"/>
      <c r="E711" s="17"/>
      <c r="G711" s="17"/>
      <c r="L711" s="18"/>
    </row>
    <row r="712">
      <c r="A712" s="16"/>
      <c r="B712" s="16"/>
      <c r="E712" s="17"/>
      <c r="G712" s="17"/>
      <c r="L712" s="18"/>
    </row>
    <row r="713">
      <c r="A713" s="16"/>
      <c r="B713" s="16"/>
      <c r="E713" s="17"/>
      <c r="G713" s="17"/>
      <c r="L713" s="18"/>
    </row>
    <row r="714">
      <c r="A714" s="16"/>
      <c r="B714" s="16"/>
      <c r="E714" s="17"/>
      <c r="G714" s="17"/>
      <c r="L714" s="18"/>
    </row>
    <row r="715">
      <c r="A715" s="16"/>
      <c r="B715" s="16"/>
      <c r="E715" s="17"/>
      <c r="G715" s="17"/>
      <c r="L715" s="18"/>
    </row>
    <row r="716">
      <c r="A716" s="16"/>
      <c r="B716" s="16"/>
      <c r="E716" s="17"/>
      <c r="G716" s="17"/>
      <c r="L716" s="18"/>
    </row>
    <row r="717">
      <c r="A717" s="16"/>
      <c r="B717" s="16"/>
      <c r="E717" s="17"/>
      <c r="G717" s="17"/>
      <c r="L717" s="18"/>
    </row>
    <row r="718">
      <c r="A718" s="16"/>
      <c r="B718" s="16"/>
      <c r="E718" s="17"/>
      <c r="G718" s="17"/>
      <c r="L718" s="18"/>
    </row>
    <row r="719">
      <c r="A719" s="16"/>
      <c r="B719" s="16"/>
      <c r="E719" s="17"/>
      <c r="G719" s="17"/>
      <c r="L719" s="18"/>
    </row>
    <row r="720">
      <c r="A720" s="16"/>
      <c r="B720" s="16"/>
      <c r="E720" s="17"/>
      <c r="G720" s="17"/>
      <c r="L720" s="18"/>
    </row>
    <row r="721">
      <c r="A721" s="16"/>
      <c r="B721" s="16"/>
      <c r="E721" s="17"/>
      <c r="G721" s="17"/>
      <c r="L721" s="18"/>
    </row>
    <row r="722">
      <c r="A722" s="16"/>
      <c r="B722" s="16"/>
      <c r="E722" s="17"/>
      <c r="G722" s="17"/>
      <c r="L722" s="18"/>
    </row>
    <row r="723">
      <c r="A723" s="16"/>
      <c r="B723" s="16"/>
      <c r="E723" s="17"/>
      <c r="G723" s="17"/>
      <c r="L723" s="18"/>
    </row>
    <row r="724">
      <c r="A724" s="16"/>
      <c r="B724" s="16"/>
      <c r="E724" s="17"/>
      <c r="G724" s="17"/>
      <c r="L724" s="18"/>
    </row>
    <row r="725">
      <c r="A725" s="16"/>
      <c r="B725" s="16"/>
      <c r="E725" s="17"/>
      <c r="G725" s="17"/>
      <c r="L725" s="18"/>
    </row>
    <row r="726">
      <c r="A726" s="16"/>
      <c r="B726" s="16"/>
      <c r="E726" s="17"/>
      <c r="G726" s="17"/>
      <c r="L726" s="18"/>
    </row>
    <row r="727">
      <c r="A727" s="16"/>
      <c r="B727" s="16"/>
      <c r="E727" s="17"/>
      <c r="G727" s="17"/>
      <c r="L727" s="18"/>
    </row>
    <row r="728">
      <c r="A728" s="16"/>
      <c r="B728" s="16"/>
      <c r="E728" s="17"/>
      <c r="G728" s="17"/>
      <c r="L728" s="18"/>
    </row>
    <row r="729">
      <c r="A729" s="16"/>
      <c r="B729" s="16"/>
      <c r="E729" s="17"/>
      <c r="G729" s="17"/>
      <c r="L729" s="18"/>
    </row>
    <row r="730">
      <c r="A730" s="16"/>
      <c r="B730" s="16"/>
      <c r="E730" s="17"/>
      <c r="G730" s="17"/>
      <c r="L730" s="18"/>
    </row>
    <row r="731">
      <c r="A731" s="16"/>
      <c r="B731" s="16"/>
      <c r="E731" s="17"/>
      <c r="G731" s="17"/>
      <c r="L731" s="18"/>
    </row>
    <row r="732">
      <c r="A732" s="16"/>
      <c r="B732" s="16"/>
      <c r="E732" s="17"/>
      <c r="G732" s="17"/>
      <c r="L732" s="18"/>
    </row>
    <row r="733">
      <c r="A733" s="16"/>
      <c r="B733" s="16"/>
      <c r="E733" s="17"/>
      <c r="G733" s="17"/>
      <c r="L733" s="18"/>
    </row>
    <row r="734">
      <c r="A734" s="16"/>
      <c r="B734" s="16"/>
      <c r="E734" s="17"/>
      <c r="G734" s="17"/>
      <c r="L734" s="18"/>
    </row>
    <row r="735">
      <c r="A735" s="16"/>
      <c r="B735" s="16"/>
      <c r="E735" s="17"/>
      <c r="G735" s="17"/>
      <c r="L735" s="18"/>
    </row>
    <row r="736">
      <c r="A736" s="16"/>
      <c r="B736" s="16"/>
      <c r="E736" s="17"/>
      <c r="G736" s="17"/>
      <c r="L736" s="18"/>
    </row>
    <row r="737">
      <c r="A737" s="16"/>
      <c r="B737" s="16"/>
      <c r="E737" s="17"/>
      <c r="G737" s="17"/>
      <c r="L737" s="18"/>
    </row>
    <row r="738">
      <c r="A738" s="16"/>
      <c r="B738" s="16"/>
      <c r="E738" s="17"/>
      <c r="G738" s="17"/>
      <c r="L738" s="18"/>
    </row>
    <row r="739">
      <c r="A739" s="16"/>
      <c r="B739" s="16"/>
      <c r="E739" s="17"/>
      <c r="G739" s="17"/>
      <c r="L739" s="18"/>
    </row>
    <row r="740">
      <c r="A740" s="16"/>
      <c r="B740" s="16"/>
      <c r="E740" s="17"/>
      <c r="G740" s="17"/>
      <c r="L740" s="18"/>
    </row>
    <row r="741">
      <c r="A741" s="16"/>
      <c r="B741" s="16"/>
      <c r="E741" s="17"/>
      <c r="G741" s="17"/>
      <c r="L741" s="18"/>
    </row>
    <row r="742">
      <c r="A742" s="16"/>
      <c r="B742" s="16"/>
      <c r="E742" s="17"/>
      <c r="G742" s="17"/>
      <c r="L742" s="18"/>
    </row>
    <row r="743">
      <c r="A743" s="16"/>
      <c r="B743" s="16"/>
      <c r="E743" s="17"/>
      <c r="G743" s="17"/>
      <c r="L743" s="18"/>
    </row>
    <row r="744">
      <c r="A744" s="16"/>
      <c r="B744" s="16"/>
      <c r="E744" s="17"/>
      <c r="G744" s="17"/>
      <c r="L744" s="18"/>
    </row>
    <row r="745">
      <c r="A745" s="16"/>
      <c r="B745" s="16"/>
      <c r="E745" s="17"/>
      <c r="G745" s="17"/>
      <c r="L745" s="18"/>
    </row>
    <row r="746">
      <c r="A746" s="16"/>
      <c r="B746" s="16"/>
      <c r="E746" s="17"/>
      <c r="G746" s="17"/>
      <c r="L746" s="18"/>
    </row>
    <row r="747">
      <c r="A747" s="16"/>
      <c r="B747" s="16"/>
      <c r="E747" s="17"/>
      <c r="G747" s="17"/>
      <c r="L747" s="18"/>
    </row>
    <row r="748">
      <c r="A748" s="16"/>
      <c r="B748" s="16"/>
      <c r="E748" s="17"/>
      <c r="G748" s="17"/>
      <c r="L748" s="18"/>
    </row>
    <row r="749">
      <c r="A749" s="16"/>
      <c r="B749" s="16"/>
      <c r="E749" s="17"/>
      <c r="G749" s="17"/>
      <c r="L749" s="18"/>
    </row>
    <row r="750">
      <c r="A750" s="16"/>
      <c r="B750" s="16"/>
      <c r="E750" s="17"/>
      <c r="G750" s="17"/>
      <c r="L750" s="18"/>
    </row>
    <row r="751">
      <c r="A751" s="16"/>
      <c r="B751" s="16"/>
      <c r="E751" s="17"/>
      <c r="G751" s="17"/>
      <c r="L751" s="18"/>
    </row>
    <row r="752">
      <c r="A752" s="16"/>
      <c r="B752" s="16"/>
      <c r="E752" s="17"/>
      <c r="G752" s="17"/>
      <c r="L752" s="18"/>
    </row>
    <row r="753">
      <c r="A753" s="16"/>
      <c r="B753" s="16"/>
      <c r="E753" s="17"/>
      <c r="G753" s="17"/>
      <c r="L753" s="18"/>
    </row>
    <row r="754">
      <c r="A754" s="16"/>
      <c r="B754" s="16"/>
      <c r="E754" s="17"/>
      <c r="G754" s="17"/>
      <c r="L754" s="18"/>
    </row>
    <row r="755">
      <c r="A755" s="16"/>
      <c r="B755" s="16"/>
      <c r="E755" s="17"/>
      <c r="G755" s="17"/>
      <c r="L755" s="18"/>
    </row>
    <row r="756">
      <c r="A756" s="16"/>
      <c r="B756" s="16"/>
      <c r="E756" s="17"/>
      <c r="G756" s="17"/>
      <c r="L756" s="18"/>
    </row>
    <row r="757">
      <c r="A757" s="16"/>
      <c r="B757" s="16"/>
      <c r="E757" s="17"/>
      <c r="G757" s="17"/>
      <c r="L757" s="18"/>
    </row>
    <row r="758">
      <c r="A758" s="16"/>
      <c r="B758" s="16"/>
      <c r="E758" s="17"/>
      <c r="G758" s="17"/>
      <c r="L758" s="18"/>
    </row>
    <row r="759">
      <c r="A759" s="16"/>
      <c r="B759" s="16"/>
      <c r="E759" s="17"/>
      <c r="G759" s="17"/>
      <c r="L759" s="18"/>
    </row>
    <row r="760">
      <c r="A760" s="16"/>
      <c r="B760" s="16"/>
      <c r="E760" s="17"/>
      <c r="G760" s="17"/>
      <c r="L760" s="18"/>
    </row>
    <row r="761">
      <c r="A761" s="16"/>
      <c r="B761" s="16"/>
      <c r="E761" s="17"/>
      <c r="G761" s="17"/>
      <c r="L761" s="18"/>
    </row>
    <row r="762">
      <c r="A762" s="16"/>
      <c r="B762" s="16"/>
      <c r="E762" s="17"/>
      <c r="G762" s="17"/>
      <c r="L762" s="18"/>
    </row>
    <row r="763">
      <c r="A763" s="16"/>
      <c r="B763" s="16"/>
      <c r="E763" s="17"/>
      <c r="G763" s="17"/>
      <c r="L763" s="18"/>
    </row>
    <row r="764">
      <c r="A764" s="16"/>
      <c r="B764" s="16"/>
      <c r="E764" s="17"/>
      <c r="G764" s="17"/>
      <c r="L764" s="18"/>
    </row>
    <row r="765">
      <c r="A765" s="16"/>
      <c r="B765" s="16"/>
      <c r="E765" s="17"/>
      <c r="G765" s="17"/>
      <c r="L765" s="18"/>
    </row>
    <row r="766">
      <c r="A766" s="16"/>
      <c r="B766" s="16"/>
      <c r="E766" s="17"/>
      <c r="G766" s="17"/>
      <c r="L766" s="18"/>
    </row>
    <row r="767">
      <c r="A767" s="16"/>
      <c r="B767" s="16"/>
      <c r="E767" s="17"/>
      <c r="G767" s="17"/>
      <c r="L767" s="18"/>
    </row>
    <row r="768">
      <c r="A768" s="16"/>
      <c r="B768" s="16"/>
      <c r="E768" s="17"/>
      <c r="G768" s="17"/>
      <c r="L768" s="18"/>
    </row>
    <row r="769">
      <c r="A769" s="16"/>
      <c r="B769" s="16"/>
      <c r="E769" s="17"/>
      <c r="G769" s="17"/>
      <c r="L769" s="18"/>
    </row>
    <row r="770">
      <c r="A770" s="16"/>
      <c r="B770" s="16"/>
      <c r="E770" s="17"/>
      <c r="G770" s="17"/>
      <c r="L770" s="18"/>
    </row>
    <row r="771">
      <c r="A771" s="16"/>
      <c r="B771" s="16"/>
      <c r="E771" s="17"/>
      <c r="G771" s="17"/>
      <c r="L771" s="18"/>
    </row>
    <row r="772">
      <c r="A772" s="16"/>
      <c r="B772" s="16"/>
      <c r="E772" s="17"/>
      <c r="G772" s="17"/>
      <c r="L772" s="18"/>
    </row>
    <row r="773">
      <c r="A773" s="16"/>
      <c r="B773" s="16"/>
      <c r="E773" s="17"/>
      <c r="G773" s="17"/>
      <c r="L773" s="18"/>
    </row>
    <row r="774">
      <c r="A774" s="16"/>
      <c r="B774" s="16"/>
      <c r="E774" s="17"/>
      <c r="G774" s="17"/>
      <c r="L774" s="18"/>
    </row>
    <row r="775">
      <c r="A775" s="16"/>
      <c r="B775" s="16"/>
      <c r="E775" s="17"/>
      <c r="G775" s="17"/>
      <c r="L775" s="18"/>
    </row>
    <row r="776">
      <c r="A776" s="16"/>
      <c r="B776" s="16"/>
      <c r="E776" s="17"/>
      <c r="G776" s="17"/>
      <c r="L776" s="18"/>
    </row>
    <row r="777">
      <c r="A777" s="16"/>
      <c r="B777" s="16"/>
      <c r="E777" s="17"/>
      <c r="G777" s="17"/>
      <c r="L777" s="18"/>
    </row>
    <row r="778">
      <c r="A778" s="16"/>
      <c r="B778" s="16"/>
      <c r="E778" s="17"/>
      <c r="G778" s="17"/>
      <c r="L778" s="18"/>
    </row>
    <row r="779">
      <c r="A779" s="16"/>
      <c r="B779" s="16"/>
      <c r="E779" s="17"/>
      <c r="G779" s="17"/>
      <c r="L779" s="18"/>
    </row>
    <row r="780">
      <c r="A780" s="16"/>
      <c r="B780" s="16"/>
      <c r="E780" s="17"/>
      <c r="G780" s="17"/>
      <c r="L780" s="18"/>
    </row>
    <row r="781">
      <c r="A781" s="16"/>
      <c r="B781" s="16"/>
      <c r="E781" s="17"/>
      <c r="G781" s="17"/>
      <c r="L781" s="18"/>
    </row>
    <row r="782">
      <c r="A782" s="16"/>
      <c r="B782" s="16"/>
      <c r="E782" s="17"/>
      <c r="G782" s="17"/>
      <c r="L782" s="18"/>
    </row>
    <row r="783">
      <c r="A783" s="16"/>
      <c r="B783" s="16"/>
      <c r="E783" s="17"/>
      <c r="G783" s="17"/>
      <c r="L783" s="18"/>
    </row>
    <row r="784">
      <c r="A784" s="16"/>
      <c r="B784" s="16"/>
      <c r="E784" s="17"/>
      <c r="G784" s="17"/>
      <c r="L784" s="18"/>
    </row>
    <row r="785">
      <c r="A785" s="16"/>
      <c r="B785" s="16"/>
      <c r="E785" s="17"/>
      <c r="G785" s="17"/>
      <c r="L785" s="18"/>
    </row>
    <row r="786">
      <c r="A786" s="16"/>
      <c r="B786" s="16"/>
      <c r="E786" s="17"/>
      <c r="G786" s="17"/>
      <c r="L786" s="18"/>
    </row>
    <row r="787">
      <c r="A787" s="16"/>
      <c r="B787" s="16"/>
      <c r="E787" s="17"/>
      <c r="G787" s="17"/>
      <c r="L787" s="18"/>
    </row>
    <row r="788">
      <c r="A788" s="16"/>
      <c r="B788" s="16"/>
      <c r="E788" s="17"/>
      <c r="G788" s="17"/>
      <c r="L788" s="18"/>
    </row>
    <row r="789">
      <c r="A789" s="16"/>
      <c r="B789" s="16"/>
      <c r="E789" s="17"/>
      <c r="G789" s="17"/>
      <c r="L789" s="18"/>
    </row>
    <row r="790">
      <c r="A790" s="16"/>
      <c r="B790" s="16"/>
      <c r="E790" s="17"/>
      <c r="G790" s="17"/>
      <c r="L790" s="18"/>
    </row>
    <row r="791">
      <c r="A791" s="16"/>
      <c r="B791" s="16"/>
      <c r="E791" s="17"/>
      <c r="G791" s="17"/>
      <c r="L791" s="18"/>
    </row>
    <row r="792">
      <c r="A792" s="16"/>
      <c r="B792" s="16"/>
      <c r="E792" s="17"/>
      <c r="G792" s="17"/>
      <c r="L792" s="18"/>
    </row>
    <row r="793">
      <c r="A793" s="16"/>
      <c r="B793" s="16"/>
      <c r="E793" s="17"/>
      <c r="G793" s="17"/>
      <c r="L793" s="18"/>
    </row>
    <row r="794">
      <c r="A794" s="16"/>
      <c r="B794" s="16"/>
      <c r="E794" s="17"/>
      <c r="G794" s="17"/>
      <c r="L794" s="18"/>
    </row>
    <row r="795">
      <c r="A795" s="16"/>
      <c r="B795" s="16"/>
      <c r="E795" s="17"/>
      <c r="G795" s="17"/>
      <c r="L795" s="18"/>
    </row>
    <row r="796">
      <c r="A796" s="16"/>
      <c r="B796" s="16"/>
      <c r="E796" s="17"/>
      <c r="G796" s="17"/>
      <c r="L796" s="18"/>
    </row>
    <row r="797">
      <c r="A797" s="16"/>
      <c r="B797" s="16"/>
      <c r="E797" s="17"/>
      <c r="G797" s="17"/>
      <c r="L797" s="18"/>
    </row>
    <row r="798">
      <c r="A798" s="16"/>
      <c r="B798" s="16"/>
      <c r="E798" s="17"/>
      <c r="G798" s="17"/>
      <c r="L798" s="18"/>
    </row>
    <row r="799">
      <c r="A799" s="16"/>
      <c r="B799" s="16"/>
      <c r="E799" s="17"/>
      <c r="G799" s="17"/>
      <c r="L799" s="18"/>
    </row>
    <row r="800">
      <c r="A800" s="16"/>
      <c r="B800" s="16"/>
      <c r="E800" s="17"/>
      <c r="G800" s="17"/>
      <c r="L800" s="18"/>
    </row>
    <row r="801">
      <c r="A801" s="16"/>
      <c r="B801" s="16"/>
      <c r="E801" s="17"/>
      <c r="G801" s="17"/>
      <c r="L801" s="18"/>
    </row>
    <row r="802">
      <c r="A802" s="16"/>
      <c r="B802" s="16"/>
      <c r="E802" s="17"/>
      <c r="G802" s="17"/>
      <c r="L802" s="18"/>
    </row>
    <row r="803">
      <c r="A803" s="16"/>
      <c r="B803" s="16"/>
      <c r="E803" s="17"/>
      <c r="G803" s="17"/>
      <c r="L803" s="18"/>
    </row>
    <row r="804">
      <c r="A804" s="16"/>
      <c r="B804" s="16"/>
      <c r="E804" s="17"/>
      <c r="G804" s="17"/>
      <c r="L804" s="18"/>
    </row>
    <row r="805">
      <c r="A805" s="16"/>
      <c r="B805" s="16"/>
      <c r="E805" s="17"/>
      <c r="G805" s="17"/>
      <c r="L805" s="18"/>
    </row>
    <row r="806">
      <c r="A806" s="16"/>
      <c r="B806" s="16"/>
      <c r="E806" s="17"/>
      <c r="G806" s="17"/>
      <c r="L806" s="18"/>
    </row>
    <row r="807">
      <c r="A807" s="16"/>
      <c r="B807" s="16"/>
      <c r="E807" s="17"/>
      <c r="G807" s="17"/>
      <c r="L807" s="18"/>
    </row>
    <row r="808">
      <c r="A808" s="16"/>
      <c r="B808" s="16"/>
      <c r="E808" s="17"/>
      <c r="G808" s="17"/>
      <c r="L808" s="18"/>
    </row>
    <row r="809">
      <c r="A809" s="16"/>
      <c r="B809" s="16"/>
      <c r="E809" s="17"/>
      <c r="G809" s="17"/>
      <c r="L809" s="18"/>
    </row>
    <row r="810">
      <c r="A810" s="16"/>
      <c r="B810" s="16"/>
      <c r="E810" s="17"/>
      <c r="G810" s="17"/>
      <c r="L810" s="18"/>
    </row>
    <row r="811">
      <c r="A811" s="16"/>
      <c r="B811" s="16"/>
      <c r="E811" s="17"/>
      <c r="G811" s="17"/>
      <c r="L811" s="18"/>
    </row>
    <row r="812">
      <c r="A812" s="16"/>
      <c r="B812" s="16"/>
      <c r="E812" s="17"/>
      <c r="G812" s="17"/>
      <c r="L812" s="18"/>
    </row>
    <row r="813">
      <c r="A813" s="16"/>
      <c r="B813" s="16"/>
      <c r="E813" s="17"/>
      <c r="G813" s="17"/>
      <c r="L813" s="18"/>
    </row>
    <row r="814">
      <c r="A814" s="16"/>
      <c r="B814" s="16"/>
      <c r="E814" s="17"/>
      <c r="G814" s="17"/>
      <c r="L814" s="18"/>
    </row>
    <row r="815">
      <c r="A815" s="16"/>
      <c r="B815" s="16"/>
      <c r="E815" s="17"/>
      <c r="G815" s="17"/>
      <c r="L815" s="18"/>
    </row>
    <row r="816">
      <c r="A816" s="16"/>
      <c r="B816" s="16"/>
      <c r="E816" s="17"/>
      <c r="G816" s="17"/>
      <c r="L816" s="18"/>
    </row>
    <row r="817">
      <c r="A817" s="16"/>
      <c r="B817" s="16"/>
      <c r="E817" s="17"/>
      <c r="G817" s="17"/>
      <c r="L817" s="18"/>
    </row>
    <row r="818">
      <c r="A818" s="16"/>
      <c r="B818" s="16"/>
      <c r="E818" s="17"/>
      <c r="G818" s="17"/>
      <c r="L818" s="18"/>
    </row>
    <row r="819">
      <c r="A819" s="16"/>
      <c r="B819" s="16"/>
      <c r="E819" s="17"/>
      <c r="G819" s="17"/>
      <c r="L819" s="18"/>
    </row>
    <row r="820">
      <c r="A820" s="16"/>
      <c r="B820" s="16"/>
      <c r="E820" s="17"/>
      <c r="G820" s="17"/>
      <c r="L820" s="18"/>
    </row>
    <row r="821">
      <c r="A821" s="16"/>
      <c r="B821" s="16"/>
      <c r="E821" s="17"/>
      <c r="G821" s="17"/>
      <c r="L821" s="18"/>
    </row>
    <row r="822">
      <c r="A822" s="16"/>
      <c r="B822" s="16"/>
      <c r="E822" s="17"/>
      <c r="G822" s="17"/>
      <c r="L822" s="18"/>
    </row>
    <row r="823">
      <c r="A823" s="16"/>
      <c r="B823" s="16"/>
      <c r="E823" s="17"/>
      <c r="G823" s="17"/>
      <c r="L823" s="18"/>
    </row>
    <row r="824">
      <c r="A824" s="16"/>
      <c r="B824" s="16"/>
      <c r="E824" s="17"/>
      <c r="G824" s="17"/>
      <c r="L824" s="18"/>
    </row>
    <row r="825">
      <c r="A825" s="16"/>
      <c r="B825" s="16"/>
      <c r="E825" s="17"/>
      <c r="G825" s="17"/>
      <c r="L825" s="18"/>
    </row>
    <row r="826">
      <c r="A826" s="16"/>
      <c r="B826" s="16"/>
      <c r="E826" s="17"/>
      <c r="G826" s="17"/>
      <c r="L826" s="18"/>
    </row>
    <row r="827">
      <c r="A827" s="16"/>
      <c r="B827" s="16"/>
      <c r="E827" s="17"/>
      <c r="G827" s="17"/>
      <c r="L827" s="18"/>
    </row>
    <row r="828">
      <c r="A828" s="16"/>
      <c r="B828" s="16"/>
      <c r="E828" s="17"/>
      <c r="G828" s="17"/>
      <c r="L828" s="18"/>
    </row>
    <row r="829">
      <c r="A829" s="16"/>
      <c r="B829" s="16"/>
      <c r="E829" s="17"/>
      <c r="G829" s="17"/>
      <c r="L829" s="18"/>
    </row>
    <row r="830">
      <c r="A830" s="16"/>
      <c r="B830" s="16"/>
      <c r="E830" s="17"/>
      <c r="G830" s="17"/>
      <c r="L830" s="18"/>
    </row>
    <row r="831">
      <c r="A831" s="16"/>
      <c r="B831" s="16"/>
      <c r="E831" s="17"/>
      <c r="G831" s="17"/>
      <c r="L831" s="18"/>
    </row>
    <row r="832">
      <c r="A832" s="16"/>
      <c r="B832" s="16"/>
      <c r="E832" s="17"/>
      <c r="G832" s="17"/>
      <c r="L832" s="18"/>
    </row>
    <row r="833">
      <c r="A833" s="16"/>
      <c r="B833" s="16"/>
      <c r="E833" s="17"/>
      <c r="G833" s="17"/>
      <c r="L833" s="18"/>
    </row>
    <row r="834">
      <c r="A834" s="16"/>
      <c r="B834" s="16"/>
      <c r="E834" s="17"/>
      <c r="G834" s="17"/>
      <c r="L834" s="18"/>
    </row>
    <row r="835">
      <c r="A835" s="16"/>
      <c r="B835" s="16"/>
      <c r="E835" s="17"/>
      <c r="G835" s="17"/>
      <c r="L835" s="18"/>
    </row>
    <row r="836">
      <c r="A836" s="16"/>
      <c r="B836" s="16"/>
      <c r="E836" s="17"/>
      <c r="G836" s="17"/>
      <c r="L836" s="18"/>
    </row>
    <row r="837">
      <c r="A837" s="16"/>
      <c r="B837" s="16"/>
      <c r="E837" s="17"/>
      <c r="G837" s="17"/>
      <c r="L837" s="18"/>
    </row>
    <row r="838">
      <c r="A838" s="16"/>
      <c r="B838" s="16"/>
      <c r="E838" s="17"/>
      <c r="G838" s="17"/>
      <c r="L838" s="18"/>
    </row>
    <row r="839">
      <c r="A839" s="16"/>
      <c r="B839" s="16"/>
      <c r="E839" s="17"/>
      <c r="G839" s="17"/>
      <c r="L839" s="18"/>
    </row>
    <row r="840">
      <c r="A840" s="16"/>
      <c r="B840" s="16"/>
      <c r="E840" s="17"/>
      <c r="G840" s="17"/>
      <c r="L840" s="18"/>
    </row>
    <row r="841">
      <c r="A841" s="16"/>
      <c r="B841" s="16"/>
      <c r="E841" s="17"/>
      <c r="G841" s="17"/>
      <c r="L841" s="18"/>
    </row>
    <row r="842">
      <c r="A842" s="16"/>
      <c r="B842" s="16"/>
      <c r="E842" s="17"/>
      <c r="G842" s="17"/>
      <c r="L842" s="18"/>
    </row>
    <row r="843">
      <c r="A843" s="16"/>
      <c r="B843" s="16"/>
      <c r="E843" s="17"/>
      <c r="G843" s="17"/>
      <c r="L843" s="18"/>
    </row>
    <row r="844">
      <c r="A844" s="16"/>
      <c r="B844" s="16"/>
      <c r="E844" s="17"/>
      <c r="G844" s="17"/>
      <c r="L844" s="18"/>
    </row>
    <row r="845">
      <c r="A845" s="16"/>
      <c r="B845" s="16"/>
      <c r="E845" s="17"/>
      <c r="G845" s="17"/>
      <c r="L845" s="18"/>
    </row>
    <row r="846">
      <c r="A846" s="16"/>
      <c r="B846" s="16"/>
      <c r="E846" s="17"/>
      <c r="G846" s="17"/>
      <c r="L846" s="18"/>
    </row>
    <row r="847">
      <c r="A847" s="16"/>
      <c r="B847" s="16"/>
      <c r="E847" s="17"/>
      <c r="G847" s="17"/>
      <c r="L847" s="18"/>
    </row>
    <row r="848">
      <c r="A848" s="16"/>
      <c r="B848" s="16"/>
      <c r="E848" s="17"/>
      <c r="G848" s="17"/>
      <c r="L848" s="18"/>
    </row>
    <row r="849">
      <c r="A849" s="16"/>
      <c r="B849" s="16"/>
      <c r="E849" s="17"/>
      <c r="G849" s="17"/>
      <c r="L849" s="18"/>
    </row>
    <row r="850">
      <c r="A850" s="16"/>
      <c r="B850" s="16"/>
      <c r="E850" s="17"/>
      <c r="G850" s="17"/>
      <c r="L850" s="18"/>
    </row>
    <row r="851">
      <c r="A851" s="16"/>
      <c r="B851" s="16"/>
      <c r="E851" s="17"/>
      <c r="G851" s="17"/>
      <c r="L851" s="18"/>
    </row>
    <row r="852">
      <c r="A852" s="16"/>
      <c r="B852" s="16"/>
      <c r="E852" s="17"/>
      <c r="G852" s="17"/>
      <c r="L852" s="18"/>
    </row>
    <row r="853">
      <c r="A853" s="16"/>
      <c r="B853" s="16"/>
      <c r="E853" s="17"/>
      <c r="G853" s="17"/>
      <c r="L853" s="18"/>
    </row>
    <row r="854">
      <c r="A854" s="16"/>
      <c r="B854" s="16"/>
      <c r="E854" s="17"/>
      <c r="G854" s="17"/>
      <c r="L854" s="18"/>
    </row>
    <row r="855">
      <c r="A855" s="16"/>
      <c r="B855" s="16"/>
      <c r="E855" s="17"/>
      <c r="G855" s="17"/>
      <c r="L855" s="18"/>
    </row>
    <row r="856">
      <c r="A856" s="16"/>
      <c r="B856" s="16"/>
      <c r="E856" s="17"/>
      <c r="G856" s="17"/>
      <c r="L856" s="18"/>
    </row>
    <row r="857">
      <c r="A857" s="16"/>
      <c r="B857" s="16"/>
      <c r="E857" s="17"/>
      <c r="G857" s="17"/>
      <c r="L857" s="18"/>
    </row>
    <row r="858">
      <c r="A858" s="16"/>
      <c r="B858" s="16"/>
      <c r="E858" s="17"/>
      <c r="G858" s="17"/>
      <c r="L858" s="18"/>
    </row>
    <row r="859">
      <c r="A859" s="16"/>
      <c r="B859" s="16"/>
      <c r="E859" s="17"/>
      <c r="G859" s="17"/>
      <c r="L859" s="18"/>
    </row>
    <row r="860">
      <c r="A860" s="16"/>
      <c r="B860" s="16"/>
      <c r="E860" s="17"/>
      <c r="G860" s="17"/>
      <c r="L860" s="18"/>
    </row>
    <row r="861">
      <c r="A861" s="16"/>
      <c r="B861" s="16"/>
      <c r="E861" s="17"/>
      <c r="G861" s="17"/>
      <c r="L861" s="18"/>
    </row>
    <row r="862">
      <c r="A862" s="16"/>
      <c r="B862" s="16"/>
      <c r="E862" s="17"/>
      <c r="G862" s="17"/>
      <c r="L862" s="18"/>
    </row>
    <row r="863">
      <c r="A863" s="16"/>
      <c r="B863" s="16"/>
      <c r="E863" s="17"/>
      <c r="G863" s="17"/>
      <c r="L863" s="18"/>
    </row>
    <row r="864">
      <c r="A864" s="16"/>
      <c r="B864" s="16"/>
      <c r="E864" s="17"/>
      <c r="G864" s="17"/>
      <c r="L864" s="18"/>
    </row>
    <row r="865">
      <c r="A865" s="16"/>
      <c r="B865" s="16"/>
      <c r="E865" s="17"/>
      <c r="G865" s="17"/>
      <c r="L865" s="18"/>
    </row>
    <row r="866">
      <c r="A866" s="16"/>
      <c r="B866" s="16"/>
      <c r="E866" s="17"/>
      <c r="G866" s="17"/>
      <c r="L866" s="18"/>
    </row>
    <row r="867">
      <c r="A867" s="16"/>
      <c r="B867" s="16"/>
      <c r="E867" s="17"/>
      <c r="G867" s="17"/>
      <c r="L867" s="18"/>
    </row>
    <row r="868">
      <c r="A868" s="16"/>
      <c r="B868" s="16"/>
      <c r="E868" s="17"/>
      <c r="G868" s="17"/>
      <c r="L868" s="18"/>
    </row>
    <row r="869">
      <c r="A869" s="16"/>
      <c r="B869" s="16"/>
      <c r="E869" s="17"/>
      <c r="G869" s="17"/>
      <c r="L869" s="18"/>
    </row>
    <row r="870">
      <c r="A870" s="16"/>
      <c r="B870" s="16"/>
      <c r="E870" s="17"/>
      <c r="G870" s="17"/>
      <c r="L870" s="18"/>
    </row>
    <row r="871">
      <c r="A871" s="16"/>
      <c r="B871" s="16"/>
      <c r="E871" s="17"/>
      <c r="G871" s="17"/>
      <c r="L871" s="18"/>
    </row>
    <row r="872">
      <c r="A872" s="16"/>
      <c r="B872" s="16"/>
      <c r="E872" s="17"/>
      <c r="G872" s="17"/>
      <c r="L872" s="18"/>
    </row>
    <row r="873">
      <c r="A873" s="16"/>
      <c r="B873" s="16"/>
      <c r="E873" s="17"/>
      <c r="G873" s="17"/>
      <c r="L873" s="18"/>
    </row>
    <row r="874">
      <c r="A874" s="16"/>
      <c r="B874" s="16"/>
      <c r="E874" s="17"/>
      <c r="G874" s="17"/>
      <c r="L874" s="18"/>
    </row>
    <row r="875">
      <c r="A875" s="16"/>
      <c r="B875" s="16"/>
      <c r="E875" s="17"/>
      <c r="G875" s="17"/>
      <c r="L875" s="18"/>
    </row>
    <row r="876">
      <c r="A876" s="16"/>
      <c r="B876" s="16"/>
      <c r="E876" s="17"/>
      <c r="G876" s="17"/>
      <c r="L876" s="18"/>
    </row>
    <row r="877">
      <c r="A877" s="16"/>
      <c r="B877" s="16"/>
      <c r="E877" s="17"/>
      <c r="G877" s="17"/>
      <c r="L877" s="18"/>
    </row>
    <row r="878">
      <c r="A878" s="16"/>
      <c r="B878" s="16"/>
      <c r="E878" s="17"/>
      <c r="G878" s="17"/>
      <c r="L878" s="18"/>
    </row>
    <row r="879">
      <c r="A879" s="16"/>
      <c r="B879" s="16"/>
      <c r="E879" s="17"/>
      <c r="G879" s="17"/>
      <c r="L879" s="18"/>
    </row>
    <row r="880">
      <c r="A880" s="16"/>
      <c r="B880" s="16"/>
      <c r="E880" s="17"/>
      <c r="G880" s="17"/>
      <c r="L880" s="18"/>
    </row>
    <row r="881">
      <c r="A881" s="16"/>
      <c r="B881" s="16"/>
      <c r="E881" s="17"/>
      <c r="G881" s="17"/>
      <c r="L881" s="18"/>
    </row>
    <row r="882">
      <c r="A882" s="16"/>
      <c r="B882" s="16"/>
      <c r="E882" s="17"/>
      <c r="G882" s="17"/>
      <c r="L882" s="18"/>
    </row>
    <row r="883">
      <c r="A883" s="16"/>
      <c r="B883" s="16"/>
      <c r="E883" s="17"/>
      <c r="G883" s="17"/>
      <c r="L883" s="18"/>
    </row>
    <row r="884">
      <c r="A884" s="16"/>
      <c r="B884" s="16"/>
      <c r="E884" s="17"/>
      <c r="G884" s="17"/>
      <c r="L884" s="18"/>
    </row>
    <row r="885">
      <c r="A885" s="16"/>
      <c r="B885" s="16"/>
      <c r="E885" s="17"/>
      <c r="G885" s="17"/>
      <c r="L885" s="18"/>
    </row>
    <row r="886">
      <c r="A886" s="16"/>
      <c r="B886" s="16"/>
      <c r="E886" s="17"/>
      <c r="G886" s="17"/>
      <c r="L886" s="18"/>
    </row>
    <row r="887">
      <c r="A887" s="16"/>
      <c r="B887" s="16"/>
      <c r="E887" s="17"/>
      <c r="G887" s="17"/>
      <c r="L887" s="18"/>
    </row>
    <row r="888">
      <c r="A888" s="16"/>
      <c r="B888" s="16"/>
      <c r="E888" s="17"/>
      <c r="G888" s="17"/>
      <c r="L888" s="18"/>
    </row>
    <row r="889">
      <c r="A889" s="16"/>
      <c r="B889" s="16"/>
      <c r="E889" s="17"/>
      <c r="G889" s="17"/>
      <c r="L889" s="18"/>
    </row>
    <row r="890">
      <c r="A890" s="16"/>
      <c r="B890" s="16"/>
      <c r="E890" s="17"/>
      <c r="G890" s="17"/>
      <c r="L890" s="18"/>
    </row>
    <row r="891">
      <c r="A891" s="16"/>
      <c r="B891" s="16"/>
      <c r="E891" s="17"/>
      <c r="G891" s="17"/>
      <c r="L891" s="18"/>
    </row>
    <row r="892">
      <c r="A892" s="16"/>
      <c r="B892" s="16"/>
      <c r="E892" s="17"/>
      <c r="G892" s="17"/>
      <c r="L892" s="18"/>
    </row>
    <row r="893">
      <c r="A893" s="16"/>
      <c r="B893" s="16"/>
      <c r="E893" s="17"/>
      <c r="G893" s="17"/>
      <c r="L893" s="18"/>
    </row>
    <row r="894">
      <c r="A894" s="16"/>
      <c r="B894" s="16"/>
      <c r="E894" s="17"/>
      <c r="G894" s="17"/>
      <c r="L894" s="18"/>
    </row>
    <row r="895">
      <c r="A895" s="16"/>
      <c r="B895" s="16"/>
      <c r="E895" s="17"/>
      <c r="G895" s="17"/>
      <c r="L895" s="18"/>
    </row>
    <row r="896">
      <c r="A896" s="16"/>
      <c r="B896" s="16"/>
      <c r="E896" s="17"/>
      <c r="G896" s="17"/>
      <c r="L896" s="18"/>
    </row>
    <row r="897">
      <c r="A897" s="16"/>
      <c r="B897" s="16"/>
      <c r="E897" s="17"/>
      <c r="G897" s="17"/>
      <c r="L897" s="18"/>
    </row>
    <row r="898">
      <c r="A898" s="16"/>
      <c r="B898" s="16"/>
      <c r="E898" s="17"/>
      <c r="G898" s="17"/>
      <c r="L898" s="18"/>
    </row>
    <row r="899">
      <c r="A899" s="16"/>
      <c r="B899" s="16"/>
      <c r="E899" s="17"/>
      <c r="G899" s="17"/>
      <c r="L899" s="18"/>
    </row>
    <row r="900">
      <c r="A900" s="16"/>
      <c r="B900" s="16"/>
      <c r="E900" s="17"/>
      <c r="G900" s="17"/>
      <c r="L900" s="18"/>
    </row>
    <row r="901">
      <c r="A901" s="16"/>
      <c r="B901" s="16"/>
      <c r="E901" s="17"/>
      <c r="G901" s="17"/>
      <c r="L901" s="18"/>
    </row>
    <row r="902">
      <c r="A902" s="16"/>
      <c r="B902" s="16"/>
      <c r="E902" s="17"/>
      <c r="G902" s="17"/>
      <c r="L902" s="18"/>
    </row>
    <row r="903">
      <c r="A903" s="16"/>
      <c r="B903" s="16"/>
      <c r="E903" s="17"/>
      <c r="G903" s="17"/>
      <c r="L903" s="18"/>
    </row>
    <row r="904">
      <c r="A904" s="16"/>
      <c r="B904" s="16"/>
      <c r="E904" s="17"/>
      <c r="G904" s="17"/>
      <c r="L904" s="18"/>
    </row>
    <row r="905">
      <c r="A905" s="16"/>
      <c r="B905" s="16"/>
      <c r="E905" s="17"/>
      <c r="G905" s="17"/>
      <c r="L905" s="18"/>
    </row>
    <row r="906">
      <c r="A906" s="16"/>
      <c r="B906" s="16"/>
      <c r="E906" s="17"/>
      <c r="G906" s="17"/>
      <c r="L906" s="18"/>
    </row>
    <row r="907">
      <c r="A907" s="16"/>
      <c r="B907" s="16"/>
      <c r="E907" s="17"/>
      <c r="G907" s="17"/>
      <c r="L907" s="18"/>
    </row>
    <row r="908">
      <c r="A908" s="16"/>
      <c r="B908" s="16"/>
      <c r="E908" s="17"/>
      <c r="G908" s="17"/>
      <c r="L908" s="18"/>
    </row>
    <row r="909">
      <c r="A909" s="16"/>
      <c r="B909" s="16"/>
      <c r="E909" s="17"/>
      <c r="G909" s="17"/>
      <c r="L909" s="18"/>
    </row>
    <row r="910">
      <c r="A910" s="16"/>
      <c r="B910" s="16"/>
      <c r="E910" s="17"/>
      <c r="G910" s="17"/>
      <c r="L910" s="18"/>
    </row>
    <row r="911">
      <c r="A911" s="16"/>
      <c r="B911" s="16"/>
      <c r="E911" s="17"/>
      <c r="G911" s="17"/>
      <c r="L911" s="18"/>
    </row>
    <row r="912">
      <c r="A912" s="16"/>
      <c r="B912" s="16"/>
      <c r="E912" s="17"/>
      <c r="G912" s="17"/>
      <c r="L912" s="18"/>
    </row>
    <row r="913">
      <c r="A913" s="16"/>
      <c r="B913" s="16"/>
      <c r="E913" s="17"/>
      <c r="G913" s="17"/>
      <c r="L913" s="18"/>
    </row>
    <row r="914">
      <c r="A914" s="16"/>
      <c r="B914" s="16"/>
      <c r="E914" s="17"/>
      <c r="G914" s="17"/>
      <c r="L914" s="18"/>
    </row>
    <row r="915">
      <c r="A915" s="16"/>
      <c r="B915" s="16"/>
      <c r="E915" s="17"/>
      <c r="G915" s="17"/>
      <c r="L915" s="18"/>
    </row>
    <row r="916">
      <c r="A916" s="16"/>
      <c r="B916" s="16"/>
      <c r="E916" s="17"/>
      <c r="G916" s="17"/>
      <c r="L916" s="18"/>
    </row>
    <row r="917">
      <c r="A917" s="16"/>
      <c r="B917" s="16"/>
      <c r="E917" s="17"/>
      <c r="G917" s="17"/>
      <c r="L917" s="18"/>
    </row>
    <row r="918">
      <c r="A918" s="16"/>
      <c r="B918" s="16"/>
      <c r="E918" s="17"/>
      <c r="G918" s="17"/>
      <c r="L918" s="18"/>
    </row>
    <row r="919">
      <c r="A919" s="16"/>
      <c r="B919" s="16"/>
      <c r="E919" s="17"/>
      <c r="G919" s="17"/>
      <c r="L919" s="18"/>
    </row>
    <row r="920">
      <c r="A920" s="16"/>
      <c r="B920" s="16"/>
      <c r="E920" s="17"/>
      <c r="G920" s="17"/>
      <c r="L920" s="18"/>
    </row>
    <row r="921">
      <c r="A921" s="16"/>
      <c r="B921" s="16"/>
      <c r="E921" s="17"/>
      <c r="G921" s="17"/>
      <c r="L921" s="18"/>
    </row>
    <row r="922">
      <c r="A922" s="16"/>
      <c r="B922" s="16"/>
      <c r="E922" s="17"/>
      <c r="G922" s="17"/>
      <c r="L922" s="18"/>
    </row>
    <row r="923">
      <c r="A923" s="16"/>
      <c r="B923" s="16"/>
      <c r="E923" s="17"/>
      <c r="G923" s="17"/>
      <c r="L923" s="18"/>
    </row>
    <row r="924">
      <c r="A924" s="16"/>
      <c r="B924" s="16"/>
      <c r="E924" s="17"/>
      <c r="G924" s="17"/>
      <c r="L924" s="18"/>
    </row>
    <row r="925">
      <c r="A925" s="16"/>
      <c r="B925" s="16"/>
      <c r="E925" s="17"/>
      <c r="G925" s="17"/>
      <c r="L925" s="18"/>
    </row>
    <row r="926">
      <c r="A926" s="16"/>
      <c r="B926" s="16"/>
      <c r="E926" s="17"/>
      <c r="G926" s="17"/>
      <c r="L926" s="18"/>
    </row>
    <row r="927">
      <c r="A927" s="16"/>
      <c r="B927" s="16"/>
      <c r="E927" s="17"/>
      <c r="G927" s="17"/>
      <c r="L927" s="18"/>
    </row>
    <row r="928">
      <c r="A928" s="16"/>
      <c r="B928" s="16"/>
      <c r="E928" s="17"/>
      <c r="G928" s="17"/>
      <c r="L928" s="18"/>
    </row>
    <row r="929">
      <c r="A929" s="16"/>
      <c r="B929" s="16"/>
      <c r="E929" s="17"/>
      <c r="G929" s="17"/>
      <c r="L929" s="18"/>
    </row>
    <row r="930">
      <c r="A930" s="16"/>
      <c r="B930" s="16"/>
      <c r="E930" s="17"/>
      <c r="G930" s="17"/>
      <c r="L930" s="18"/>
    </row>
    <row r="931">
      <c r="A931" s="16"/>
      <c r="B931" s="16"/>
      <c r="E931" s="17"/>
      <c r="G931" s="17"/>
      <c r="L931" s="18"/>
    </row>
    <row r="932">
      <c r="A932" s="16"/>
      <c r="B932" s="16"/>
      <c r="E932" s="17"/>
      <c r="G932" s="17"/>
      <c r="L932" s="18"/>
    </row>
    <row r="933">
      <c r="A933" s="16"/>
      <c r="B933" s="16"/>
      <c r="E933" s="17"/>
      <c r="G933" s="17"/>
      <c r="L933" s="18"/>
    </row>
    <row r="934">
      <c r="A934" s="16"/>
      <c r="B934" s="16"/>
      <c r="E934" s="17"/>
      <c r="G934" s="17"/>
      <c r="L934" s="18"/>
    </row>
    <row r="935">
      <c r="A935" s="16"/>
      <c r="B935" s="16"/>
      <c r="E935" s="17"/>
      <c r="G935" s="17"/>
      <c r="L935" s="18"/>
    </row>
    <row r="936">
      <c r="A936" s="16"/>
      <c r="B936" s="16"/>
      <c r="E936" s="17"/>
      <c r="G936" s="17"/>
      <c r="L936" s="18"/>
    </row>
    <row r="937">
      <c r="A937" s="16"/>
      <c r="B937" s="16"/>
      <c r="E937" s="17"/>
      <c r="G937" s="17"/>
      <c r="L937" s="18"/>
    </row>
    <row r="938">
      <c r="A938" s="16"/>
      <c r="B938" s="16"/>
      <c r="E938" s="17"/>
      <c r="G938" s="17"/>
      <c r="L938" s="18"/>
    </row>
    <row r="939">
      <c r="A939" s="16"/>
      <c r="B939" s="16"/>
      <c r="E939" s="17"/>
      <c r="G939" s="17"/>
      <c r="L939" s="18"/>
    </row>
    <row r="940">
      <c r="A940" s="16"/>
      <c r="B940" s="16"/>
      <c r="E940" s="17"/>
      <c r="G940" s="17"/>
      <c r="L940" s="18"/>
    </row>
    <row r="941">
      <c r="A941" s="16"/>
      <c r="B941" s="16"/>
      <c r="E941" s="17"/>
      <c r="G941" s="17"/>
      <c r="L941" s="18"/>
    </row>
    <row r="942">
      <c r="A942" s="16"/>
      <c r="B942" s="16"/>
      <c r="E942" s="17"/>
      <c r="G942" s="17"/>
      <c r="L942" s="18"/>
    </row>
    <row r="943">
      <c r="A943" s="16"/>
      <c r="B943" s="16"/>
      <c r="E943" s="17"/>
      <c r="G943" s="17"/>
      <c r="L943" s="18"/>
    </row>
    <row r="944">
      <c r="A944" s="16"/>
      <c r="B944" s="16"/>
      <c r="E944" s="17"/>
      <c r="G944" s="17"/>
      <c r="L944" s="18"/>
    </row>
    <row r="945">
      <c r="A945" s="16"/>
      <c r="B945" s="16"/>
      <c r="E945" s="17"/>
      <c r="G945" s="17"/>
      <c r="L945" s="18"/>
    </row>
    <row r="946">
      <c r="A946" s="16"/>
      <c r="B946" s="16"/>
      <c r="E946" s="17"/>
      <c r="G946" s="17"/>
      <c r="L946" s="18"/>
    </row>
    <row r="947">
      <c r="A947" s="16"/>
      <c r="B947" s="16"/>
      <c r="E947" s="17"/>
      <c r="G947" s="17"/>
      <c r="L947" s="18"/>
    </row>
    <row r="948">
      <c r="A948" s="16"/>
      <c r="B948" s="16"/>
      <c r="E948" s="17"/>
      <c r="G948" s="17"/>
      <c r="L948" s="18"/>
    </row>
    <row r="949">
      <c r="A949" s="16"/>
      <c r="B949" s="16"/>
      <c r="E949" s="17"/>
      <c r="G949" s="17"/>
      <c r="L949" s="18"/>
    </row>
    <row r="950">
      <c r="A950" s="16"/>
      <c r="B950" s="16"/>
      <c r="E950" s="17"/>
      <c r="G950" s="17"/>
      <c r="L950" s="18"/>
    </row>
    <row r="951">
      <c r="A951" s="16"/>
      <c r="B951" s="16"/>
      <c r="E951" s="17"/>
      <c r="G951" s="17"/>
      <c r="L951" s="18"/>
    </row>
    <row r="952">
      <c r="A952" s="16"/>
      <c r="B952" s="16"/>
      <c r="E952" s="17"/>
      <c r="G952" s="17"/>
      <c r="L952" s="18"/>
    </row>
    <row r="953">
      <c r="A953" s="16"/>
      <c r="B953" s="16"/>
      <c r="E953" s="17"/>
      <c r="G953" s="17"/>
      <c r="L953" s="18"/>
    </row>
    <row r="954">
      <c r="A954" s="16"/>
      <c r="B954" s="16"/>
      <c r="E954" s="17"/>
      <c r="G954" s="17"/>
      <c r="L954" s="18"/>
    </row>
    <row r="955">
      <c r="A955" s="16"/>
      <c r="B955" s="16"/>
      <c r="E955" s="17"/>
      <c r="G955" s="17"/>
      <c r="L955" s="18"/>
    </row>
    <row r="956">
      <c r="A956" s="16"/>
      <c r="B956" s="16"/>
      <c r="E956" s="17"/>
      <c r="G956" s="17"/>
      <c r="L956" s="18"/>
    </row>
    <row r="957">
      <c r="A957" s="16"/>
      <c r="B957" s="16"/>
      <c r="E957" s="17"/>
      <c r="G957" s="17"/>
      <c r="L957" s="18"/>
    </row>
    <row r="958">
      <c r="A958" s="16"/>
      <c r="B958" s="16"/>
      <c r="E958" s="17"/>
      <c r="G958" s="17"/>
      <c r="L958" s="18"/>
    </row>
    <row r="959">
      <c r="A959" s="16"/>
      <c r="B959" s="16"/>
      <c r="E959" s="17"/>
      <c r="G959" s="17"/>
      <c r="L959" s="18"/>
    </row>
    <row r="960">
      <c r="A960" s="16"/>
      <c r="B960" s="16"/>
      <c r="E960" s="17"/>
      <c r="G960" s="17"/>
      <c r="L960" s="18"/>
    </row>
    <row r="961">
      <c r="A961" s="16"/>
      <c r="B961" s="16"/>
      <c r="E961" s="17"/>
      <c r="G961" s="17"/>
      <c r="L961" s="18"/>
    </row>
    <row r="962">
      <c r="A962" s="16"/>
      <c r="B962" s="16"/>
      <c r="E962" s="17"/>
      <c r="G962" s="17"/>
      <c r="L962" s="18"/>
    </row>
    <row r="963">
      <c r="A963" s="16"/>
      <c r="B963" s="16"/>
      <c r="E963" s="17"/>
      <c r="G963" s="17"/>
      <c r="L963" s="18"/>
    </row>
    <row r="964">
      <c r="A964" s="16"/>
      <c r="B964" s="16"/>
      <c r="E964" s="17"/>
      <c r="G964" s="17"/>
      <c r="L964" s="18"/>
    </row>
    <row r="965">
      <c r="A965" s="16"/>
      <c r="B965" s="16"/>
      <c r="E965" s="17"/>
      <c r="G965" s="17"/>
      <c r="L965" s="18"/>
    </row>
    <row r="966">
      <c r="A966" s="16"/>
      <c r="B966" s="16"/>
      <c r="E966" s="17"/>
      <c r="G966" s="17"/>
      <c r="L966" s="18"/>
    </row>
    <row r="967">
      <c r="A967" s="16"/>
      <c r="B967" s="16"/>
      <c r="E967" s="17"/>
      <c r="G967" s="17"/>
      <c r="L967" s="18"/>
    </row>
    <row r="968">
      <c r="A968" s="16"/>
      <c r="B968" s="16"/>
      <c r="E968" s="17"/>
      <c r="G968" s="17"/>
      <c r="L968" s="18"/>
    </row>
    <row r="969">
      <c r="A969" s="16"/>
      <c r="B969" s="16"/>
      <c r="E969" s="17"/>
      <c r="G969" s="17"/>
      <c r="L969" s="18"/>
    </row>
    <row r="970">
      <c r="A970" s="16"/>
      <c r="B970" s="16"/>
      <c r="E970" s="17"/>
      <c r="G970" s="17"/>
      <c r="L970" s="18"/>
    </row>
    <row r="971">
      <c r="A971" s="16"/>
      <c r="B971" s="16"/>
      <c r="E971" s="17"/>
      <c r="G971" s="17"/>
      <c r="L971" s="18"/>
    </row>
    <row r="972">
      <c r="A972" s="16"/>
      <c r="B972" s="16"/>
      <c r="E972" s="17"/>
      <c r="G972" s="17"/>
      <c r="L972" s="18"/>
    </row>
    <row r="973">
      <c r="A973" s="16"/>
      <c r="B973" s="16"/>
      <c r="E973" s="17"/>
      <c r="G973" s="17"/>
      <c r="L973" s="18"/>
    </row>
    <row r="974">
      <c r="A974" s="16"/>
      <c r="B974" s="16"/>
      <c r="E974" s="17"/>
      <c r="G974" s="17"/>
      <c r="L974" s="18"/>
    </row>
    <row r="975">
      <c r="A975" s="16"/>
      <c r="B975" s="16"/>
      <c r="E975" s="17"/>
      <c r="G975" s="17"/>
      <c r="L975" s="18"/>
    </row>
    <row r="976">
      <c r="A976" s="16"/>
      <c r="B976" s="16"/>
      <c r="E976" s="17"/>
      <c r="G976" s="17"/>
      <c r="L976" s="18"/>
    </row>
    <row r="977">
      <c r="A977" s="16"/>
      <c r="B977" s="16"/>
      <c r="E977" s="17"/>
      <c r="G977" s="17"/>
      <c r="L977" s="18"/>
    </row>
    <row r="978">
      <c r="A978" s="16"/>
      <c r="B978" s="16"/>
      <c r="E978" s="17"/>
      <c r="G978" s="17"/>
      <c r="L978" s="18"/>
    </row>
    <row r="979">
      <c r="A979" s="16"/>
      <c r="B979" s="16"/>
      <c r="E979" s="17"/>
      <c r="G979" s="17"/>
      <c r="L979" s="18"/>
    </row>
    <row r="980">
      <c r="A980" s="16"/>
      <c r="B980" s="16"/>
      <c r="E980" s="17"/>
      <c r="G980" s="17"/>
      <c r="L980" s="18"/>
    </row>
    <row r="981">
      <c r="A981" s="16"/>
      <c r="B981" s="16"/>
      <c r="E981" s="17"/>
      <c r="G981" s="17"/>
      <c r="L981" s="18"/>
    </row>
    <row r="982">
      <c r="A982" s="16"/>
      <c r="B982" s="16"/>
      <c r="E982" s="17"/>
      <c r="G982" s="17"/>
      <c r="L982" s="18"/>
    </row>
    <row r="983">
      <c r="A983" s="16"/>
      <c r="B983" s="16"/>
      <c r="E983" s="17"/>
      <c r="G983" s="17"/>
      <c r="L983" s="18"/>
    </row>
    <row r="984">
      <c r="A984" s="16"/>
      <c r="B984" s="16"/>
      <c r="E984" s="17"/>
      <c r="G984" s="17"/>
      <c r="L984" s="18"/>
    </row>
    <row r="985">
      <c r="A985" s="16"/>
      <c r="B985" s="16"/>
      <c r="E985" s="17"/>
      <c r="G985" s="17"/>
      <c r="L985" s="18"/>
    </row>
    <row r="986">
      <c r="A986" s="16"/>
      <c r="B986" s="16"/>
      <c r="E986" s="17"/>
      <c r="G986" s="17"/>
      <c r="L986" s="18"/>
    </row>
    <row r="987">
      <c r="A987" s="16"/>
      <c r="B987" s="16"/>
      <c r="E987" s="17"/>
      <c r="G987" s="17"/>
      <c r="L987" s="18"/>
    </row>
    <row r="988">
      <c r="A988" s="16"/>
      <c r="B988" s="16"/>
      <c r="E988" s="17"/>
      <c r="G988" s="17"/>
      <c r="L988" s="18"/>
    </row>
    <row r="989">
      <c r="A989" s="16"/>
      <c r="B989" s="16"/>
      <c r="E989" s="17"/>
      <c r="G989" s="17"/>
      <c r="L989" s="18"/>
    </row>
    <row r="990">
      <c r="A990" s="16"/>
      <c r="B990" s="16"/>
      <c r="E990" s="17"/>
      <c r="G990" s="17"/>
      <c r="L990" s="18"/>
    </row>
    <row r="991">
      <c r="A991" s="16"/>
      <c r="B991" s="16"/>
      <c r="E991" s="17"/>
      <c r="G991" s="17"/>
      <c r="L991" s="18"/>
    </row>
    <row r="992">
      <c r="A992" s="16"/>
      <c r="B992" s="16"/>
      <c r="E992" s="17"/>
      <c r="G992" s="17"/>
      <c r="L992" s="18"/>
    </row>
    <row r="993">
      <c r="A993" s="16"/>
      <c r="B993" s="16"/>
      <c r="E993" s="17"/>
      <c r="G993" s="17"/>
      <c r="L993" s="18"/>
    </row>
    <row r="994">
      <c r="A994" s="16"/>
      <c r="B994" s="16"/>
      <c r="E994" s="17"/>
      <c r="G994" s="17"/>
      <c r="L994" s="18"/>
    </row>
    <row r="995">
      <c r="A995" s="16"/>
      <c r="B995" s="16"/>
      <c r="E995" s="17"/>
      <c r="G995" s="17"/>
      <c r="L995" s="18"/>
    </row>
    <row r="996">
      <c r="A996" s="16"/>
      <c r="B996" s="16"/>
      <c r="E996" s="17"/>
      <c r="G996" s="17"/>
      <c r="L996" s="18"/>
    </row>
    <row r="997">
      <c r="A997" s="16"/>
      <c r="B997" s="16"/>
      <c r="E997" s="17"/>
      <c r="G997" s="17"/>
      <c r="L997" s="18"/>
    </row>
    <row r="998">
      <c r="A998" s="16"/>
      <c r="B998" s="16"/>
      <c r="E998" s="17"/>
      <c r="G998" s="17"/>
      <c r="L998" s="18"/>
    </row>
    <row r="999">
      <c r="A999" s="16"/>
      <c r="B999" s="16"/>
      <c r="E999" s="17"/>
      <c r="G999" s="17"/>
      <c r="L999" s="18"/>
    </row>
    <row r="1000">
      <c r="A1000" s="16"/>
      <c r="B1000" s="16"/>
      <c r="E1000" s="17"/>
      <c r="G1000" s="17"/>
      <c r="L1000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4.88"/>
    <col customWidth="1" min="16" max="16" width="18.13"/>
    <col customWidth="1" min="26" max="26" width="14.88"/>
    <col customWidth="1" min="28" max="28" width="14.88"/>
    <col customWidth="1" min="38" max="38" width="14.88"/>
  </cols>
  <sheetData>
    <row r="1">
      <c r="A1" s="1" t="s">
        <v>0</v>
      </c>
      <c r="B1" s="1" t="s">
        <v>1</v>
      </c>
      <c r="C1" s="1"/>
      <c r="D1" s="2" t="s">
        <v>2</v>
      </c>
      <c r="E1" s="3" t="s">
        <v>3</v>
      </c>
      <c r="F1" s="4" t="s">
        <v>4</v>
      </c>
      <c r="G1" s="5" t="s">
        <v>5</v>
      </c>
      <c r="H1" s="4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8" t="s">
        <v>11</v>
      </c>
      <c r="N1" s="7" t="s">
        <v>12</v>
      </c>
      <c r="O1" s="19" t="s">
        <v>24</v>
      </c>
      <c r="P1" s="20" t="s">
        <v>25</v>
      </c>
      <c r="Q1" s="21" t="s">
        <v>4</v>
      </c>
      <c r="R1" s="21" t="s">
        <v>5</v>
      </c>
      <c r="S1" s="21" t="s">
        <v>6</v>
      </c>
      <c r="T1" s="22" t="s">
        <v>7</v>
      </c>
      <c r="U1" s="22" t="s">
        <v>8</v>
      </c>
      <c r="V1" s="22" t="s">
        <v>9</v>
      </c>
      <c r="W1" s="23" t="s">
        <v>10</v>
      </c>
      <c r="X1" s="23" t="s">
        <v>11</v>
      </c>
      <c r="Y1" s="23" t="s">
        <v>12</v>
      </c>
      <c r="Z1" s="19" t="s">
        <v>24</v>
      </c>
      <c r="AA1" s="24" t="s">
        <v>26</v>
      </c>
      <c r="AB1" s="20" t="s">
        <v>27</v>
      </c>
      <c r="AC1" s="21" t="s">
        <v>4</v>
      </c>
      <c r="AD1" s="21" t="s">
        <v>5</v>
      </c>
      <c r="AE1" s="21" t="s">
        <v>6</v>
      </c>
      <c r="AF1" s="22" t="s">
        <v>7</v>
      </c>
      <c r="AG1" s="22" t="s">
        <v>8</v>
      </c>
      <c r="AH1" s="22" t="s">
        <v>9</v>
      </c>
      <c r="AI1" s="23" t="s">
        <v>10</v>
      </c>
      <c r="AJ1" s="23" t="s">
        <v>11</v>
      </c>
      <c r="AK1" s="23" t="s">
        <v>12</v>
      </c>
      <c r="AL1" s="19" t="s">
        <v>24</v>
      </c>
    </row>
    <row r="2">
      <c r="A2" s="1" t="s">
        <v>2</v>
      </c>
      <c r="B2" s="1" t="s">
        <v>13</v>
      </c>
      <c r="C2" s="1"/>
      <c r="D2" s="9">
        <v>1000.0</v>
      </c>
      <c r="E2" s="10">
        <v>640.0</v>
      </c>
      <c r="F2" s="11">
        <v>15.0</v>
      </c>
      <c r="G2" s="12">
        <v>14.0</v>
      </c>
      <c r="H2" s="11">
        <v>2.0</v>
      </c>
      <c r="I2" s="13">
        <v>42.0</v>
      </c>
      <c r="J2" s="13">
        <v>66.0</v>
      </c>
      <c r="K2" s="13">
        <v>15.0</v>
      </c>
      <c r="L2" s="14">
        <v>14.0</v>
      </c>
      <c r="M2" s="15">
        <v>6.0</v>
      </c>
      <c r="N2" s="14">
        <v>27.0</v>
      </c>
      <c r="O2" s="25">
        <f t="shared" ref="O2:O594" si="2">SUM(F2:N2)</f>
        <v>201</v>
      </c>
      <c r="P2" s="26"/>
      <c r="Q2" s="27">
        <f>'X,Y restore'!G2</f>
        <v>15</v>
      </c>
      <c r="R2" s="27">
        <f>'X,Y restore'!H2</f>
        <v>7</v>
      </c>
      <c r="S2" s="27">
        <f>'X,Y restore'!I2</f>
        <v>2</v>
      </c>
      <c r="T2" s="28">
        <f>'X,Y restore'!AI2</f>
        <v>10</v>
      </c>
      <c r="U2" s="28">
        <f>'X,Y restore'!AG2</f>
        <v>4</v>
      </c>
      <c r="V2" s="28">
        <f>'X,Y restore'!AJ2</f>
        <v>0</v>
      </c>
      <c r="W2" s="29">
        <f>'X,Y restore'!M2</f>
        <v>13</v>
      </c>
      <c r="X2" s="29">
        <f>'X,Y restore'!N2</f>
        <v>6</v>
      </c>
      <c r="Y2" s="29">
        <f>'X,Y restore'!O2</f>
        <v>1</v>
      </c>
      <c r="Z2" s="25">
        <f t="shared" ref="Z2:Z594" si="3">SUM(Q2:Y2)</f>
        <v>58</v>
      </c>
      <c r="AA2" s="30">
        <f t="shared" ref="AA2:AA594" si="4">O2/Z2</f>
        <v>3.465517241</v>
      </c>
      <c r="AB2" s="26"/>
      <c r="AC2" s="27">
        <f t="shared" ref="AC2:AK2" si="1">ROUND($AA2*Q2,0)</f>
        <v>52</v>
      </c>
      <c r="AD2" s="27">
        <f t="shared" si="1"/>
        <v>24</v>
      </c>
      <c r="AE2" s="27">
        <f t="shared" si="1"/>
        <v>7</v>
      </c>
      <c r="AF2" s="28">
        <f t="shared" si="1"/>
        <v>35</v>
      </c>
      <c r="AG2" s="28">
        <f t="shared" si="1"/>
        <v>14</v>
      </c>
      <c r="AH2" s="28">
        <f t="shared" si="1"/>
        <v>0</v>
      </c>
      <c r="AI2" s="29">
        <f t="shared" si="1"/>
        <v>45</v>
      </c>
      <c r="AJ2" s="29">
        <f t="shared" si="1"/>
        <v>21</v>
      </c>
      <c r="AK2" s="29">
        <f t="shared" si="1"/>
        <v>3</v>
      </c>
      <c r="AL2" s="25">
        <f t="shared" ref="AL2:AL594" si="6">SUM(AC2:AK2)</f>
        <v>201</v>
      </c>
    </row>
    <row r="3">
      <c r="A3" s="1" t="s">
        <v>3</v>
      </c>
      <c r="B3" s="1" t="s">
        <v>14</v>
      </c>
      <c r="C3" s="1"/>
      <c r="D3" s="9">
        <v>1001.0</v>
      </c>
      <c r="E3" s="10">
        <v>1053.0</v>
      </c>
      <c r="F3" s="11">
        <v>15.0</v>
      </c>
      <c r="G3" s="12">
        <v>22.0</v>
      </c>
      <c r="H3" s="11">
        <v>14.0</v>
      </c>
      <c r="I3" s="13">
        <v>37.0</v>
      </c>
      <c r="J3" s="13">
        <v>76.0</v>
      </c>
      <c r="K3" s="13">
        <v>22.0</v>
      </c>
      <c r="L3" s="14">
        <v>14.0</v>
      </c>
      <c r="M3" s="15">
        <v>11.0</v>
      </c>
      <c r="N3" s="14">
        <v>23.0</v>
      </c>
      <c r="O3" s="25">
        <f t="shared" si="2"/>
        <v>234</v>
      </c>
      <c r="P3" s="26"/>
      <c r="Q3" s="27">
        <f>'X,Y restore'!G3</f>
        <v>15</v>
      </c>
      <c r="R3" s="27">
        <f>'X,Y restore'!H3</f>
        <v>13</v>
      </c>
      <c r="S3" s="27">
        <f>'X,Y restore'!I3</f>
        <v>14</v>
      </c>
      <c r="T3" s="28">
        <f>'X,Y restore'!AI3</f>
        <v>8</v>
      </c>
      <c r="U3" s="28">
        <f>'X,Y restore'!AG3</f>
        <v>6</v>
      </c>
      <c r="V3" s="28">
        <f>'X,Y restore'!AJ3</f>
        <v>6</v>
      </c>
      <c r="W3" s="29">
        <f>'X,Y restore'!M3</f>
        <v>14</v>
      </c>
      <c r="X3" s="29">
        <f>'X,Y restore'!N3</f>
        <v>11</v>
      </c>
      <c r="Y3" s="29">
        <f>'X,Y restore'!O3</f>
        <v>8</v>
      </c>
      <c r="Z3" s="25">
        <f t="shared" si="3"/>
        <v>95</v>
      </c>
      <c r="AA3" s="30">
        <f t="shared" si="4"/>
        <v>2.463157895</v>
      </c>
      <c r="AB3" s="26"/>
      <c r="AC3" s="27">
        <f t="shared" ref="AC3:AK3" si="5">ROUND($AA3*Q3,0)</f>
        <v>37</v>
      </c>
      <c r="AD3" s="27">
        <f t="shared" si="5"/>
        <v>32</v>
      </c>
      <c r="AE3" s="27">
        <f t="shared" si="5"/>
        <v>34</v>
      </c>
      <c r="AF3" s="28">
        <f t="shared" si="5"/>
        <v>20</v>
      </c>
      <c r="AG3" s="28">
        <f t="shared" si="5"/>
        <v>15</v>
      </c>
      <c r="AH3" s="28">
        <f t="shared" si="5"/>
        <v>15</v>
      </c>
      <c r="AI3" s="29">
        <f t="shared" si="5"/>
        <v>34</v>
      </c>
      <c r="AJ3" s="29">
        <f t="shared" si="5"/>
        <v>27</v>
      </c>
      <c r="AK3" s="29">
        <f t="shared" si="5"/>
        <v>20</v>
      </c>
      <c r="AL3" s="25">
        <f t="shared" si="6"/>
        <v>234</v>
      </c>
    </row>
    <row r="4">
      <c r="A4" s="1" t="s">
        <v>4</v>
      </c>
      <c r="B4" s="1" t="s">
        <v>15</v>
      </c>
      <c r="C4" s="1"/>
      <c r="D4" s="9">
        <v>1004.0</v>
      </c>
      <c r="E4" s="10">
        <v>1917.0</v>
      </c>
      <c r="F4" s="11">
        <v>7.0</v>
      </c>
      <c r="G4" s="12">
        <v>17.0</v>
      </c>
      <c r="H4" s="11">
        <v>9.0</v>
      </c>
      <c r="I4" s="13">
        <v>21.0</v>
      </c>
      <c r="J4" s="13">
        <v>72.0</v>
      </c>
      <c r="K4" s="13">
        <v>24.0</v>
      </c>
      <c r="L4" s="14">
        <v>6.0</v>
      </c>
      <c r="M4" s="15">
        <v>11.0</v>
      </c>
      <c r="N4" s="14">
        <v>63.0</v>
      </c>
      <c r="O4" s="25">
        <f t="shared" si="2"/>
        <v>230</v>
      </c>
      <c r="P4" s="26"/>
      <c r="Q4" s="27">
        <f>'X,Y restore'!G4</f>
        <v>7</v>
      </c>
      <c r="R4" s="27">
        <f>'X,Y restore'!H4</f>
        <v>8</v>
      </c>
      <c r="S4" s="27">
        <f>'X,Y restore'!I4</f>
        <v>9</v>
      </c>
      <c r="T4" s="28">
        <f>'X,Y restore'!AI4</f>
        <v>5</v>
      </c>
      <c r="U4" s="28">
        <f>'X,Y restore'!AG4</f>
        <v>6</v>
      </c>
      <c r="V4" s="28">
        <f>'X,Y restore'!AJ4</f>
        <v>9</v>
      </c>
      <c r="W4" s="29">
        <f>'X,Y restore'!M4</f>
        <v>7</v>
      </c>
      <c r="X4" s="29">
        <f>'X,Y restore'!N4</f>
        <v>11</v>
      </c>
      <c r="Y4" s="29">
        <f>'X,Y restore'!O4</f>
        <v>22</v>
      </c>
      <c r="Z4" s="25">
        <f t="shared" si="3"/>
        <v>84</v>
      </c>
      <c r="AA4" s="30">
        <f t="shared" si="4"/>
        <v>2.738095238</v>
      </c>
      <c r="AB4" s="26"/>
      <c r="AC4" s="27">
        <f t="shared" ref="AC4:AK4" si="7">ROUND($AA4*Q4,0)</f>
        <v>19</v>
      </c>
      <c r="AD4" s="27">
        <f t="shared" si="7"/>
        <v>22</v>
      </c>
      <c r="AE4" s="27">
        <f t="shared" si="7"/>
        <v>25</v>
      </c>
      <c r="AF4" s="28">
        <f t="shared" si="7"/>
        <v>14</v>
      </c>
      <c r="AG4" s="28">
        <f t="shared" si="7"/>
        <v>16</v>
      </c>
      <c r="AH4" s="28">
        <f t="shared" si="7"/>
        <v>25</v>
      </c>
      <c r="AI4" s="29">
        <f t="shared" si="7"/>
        <v>19</v>
      </c>
      <c r="AJ4" s="29">
        <f t="shared" si="7"/>
        <v>30</v>
      </c>
      <c r="AK4" s="29">
        <f t="shared" si="7"/>
        <v>60</v>
      </c>
      <c r="AL4" s="25">
        <f t="shared" si="6"/>
        <v>230</v>
      </c>
    </row>
    <row r="5">
      <c r="A5" s="1" t="s">
        <v>5</v>
      </c>
      <c r="B5" s="1" t="s">
        <v>16</v>
      </c>
      <c r="C5" s="1"/>
      <c r="D5" s="9">
        <v>1005.0</v>
      </c>
      <c r="E5" s="10">
        <v>1599.0</v>
      </c>
      <c r="F5" s="11">
        <v>14.0</v>
      </c>
      <c r="G5" s="12">
        <v>26.0</v>
      </c>
      <c r="H5" s="11">
        <v>11.0</v>
      </c>
      <c r="I5" s="13">
        <v>65.0</v>
      </c>
      <c r="J5" s="13">
        <v>130.0</v>
      </c>
      <c r="K5" s="13">
        <v>29.0</v>
      </c>
      <c r="L5" s="14">
        <v>27.0</v>
      </c>
      <c r="M5" s="15">
        <v>10.0</v>
      </c>
      <c r="N5" s="14">
        <v>62.0</v>
      </c>
      <c r="O5" s="25">
        <f t="shared" si="2"/>
        <v>374</v>
      </c>
      <c r="P5" s="26"/>
      <c r="Q5" s="27">
        <f>'X,Y restore'!G5</f>
        <v>14</v>
      </c>
      <c r="R5" s="27">
        <f>'X,Y restore'!H5</f>
        <v>7</v>
      </c>
      <c r="S5" s="27">
        <f>'X,Y restore'!I5</f>
        <v>11</v>
      </c>
      <c r="T5" s="28">
        <f>'X,Y restore'!AI5</f>
        <v>17</v>
      </c>
      <c r="U5" s="28">
        <f>'X,Y restore'!AG5</f>
        <v>6</v>
      </c>
      <c r="V5" s="28">
        <f>'X,Y restore'!AJ5</f>
        <v>8</v>
      </c>
      <c r="W5" s="29">
        <f>'X,Y restore'!M5</f>
        <v>25</v>
      </c>
      <c r="X5" s="29">
        <f>'X,Y restore'!N5</f>
        <v>10</v>
      </c>
      <c r="Y5" s="29">
        <f>'X,Y restore'!O5</f>
        <v>18</v>
      </c>
      <c r="Z5" s="25">
        <f t="shared" si="3"/>
        <v>116</v>
      </c>
      <c r="AA5" s="30">
        <f t="shared" si="4"/>
        <v>3.224137931</v>
      </c>
      <c r="AB5" s="26"/>
      <c r="AC5" s="27">
        <f t="shared" ref="AC5:AK5" si="8">ROUND($AA5*Q5,0)</f>
        <v>45</v>
      </c>
      <c r="AD5" s="27">
        <f t="shared" si="8"/>
        <v>23</v>
      </c>
      <c r="AE5" s="27">
        <f t="shared" si="8"/>
        <v>35</v>
      </c>
      <c r="AF5" s="28">
        <f t="shared" si="8"/>
        <v>55</v>
      </c>
      <c r="AG5" s="28">
        <f t="shared" si="8"/>
        <v>19</v>
      </c>
      <c r="AH5" s="28">
        <f t="shared" si="8"/>
        <v>26</v>
      </c>
      <c r="AI5" s="29">
        <f t="shared" si="8"/>
        <v>81</v>
      </c>
      <c r="AJ5" s="29">
        <f t="shared" si="8"/>
        <v>32</v>
      </c>
      <c r="AK5" s="29">
        <f t="shared" si="8"/>
        <v>58</v>
      </c>
      <c r="AL5" s="25">
        <f t="shared" si="6"/>
        <v>374</v>
      </c>
    </row>
    <row r="6">
      <c r="A6" s="1" t="s">
        <v>6</v>
      </c>
      <c r="B6" s="1" t="s">
        <v>17</v>
      </c>
      <c r="C6" s="1"/>
      <c r="D6" s="9">
        <v>1006.0</v>
      </c>
      <c r="E6" s="10">
        <v>1548.0</v>
      </c>
      <c r="F6" s="11">
        <v>5.0</v>
      </c>
      <c r="G6" s="12">
        <v>27.0</v>
      </c>
      <c r="H6" s="11">
        <v>6.0</v>
      </c>
      <c r="I6" s="13">
        <v>33.0</v>
      </c>
      <c r="J6" s="13">
        <v>68.0</v>
      </c>
      <c r="K6" s="13">
        <v>27.0</v>
      </c>
      <c r="L6" s="14">
        <v>16.0</v>
      </c>
      <c r="M6" s="15">
        <v>6.0</v>
      </c>
      <c r="N6" s="14">
        <v>39.0</v>
      </c>
      <c r="O6" s="25">
        <f t="shared" si="2"/>
        <v>227</v>
      </c>
      <c r="P6" s="26"/>
      <c r="Q6" s="27">
        <f>'X,Y restore'!G6</f>
        <v>5</v>
      </c>
      <c r="R6" s="27">
        <f>'X,Y restore'!H6</f>
        <v>5</v>
      </c>
      <c r="S6" s="27">
        <f>'X,Y restore'!I6</f>
        <v>6</v>
      </c>
      <c r="T6" s="28">
        <f>'X,Y restore'!AI6</f>
        <v>8</v>
      </c>
      <c r="U6" s="28">
        <f>'X,Y restore'!AG6</f>
        <v>4</v>
      </c>
      <c r="V6" s="28">
        <f>'X,Y restore'!AJ6</f>
        <v>9</v>
      </c>
      <c r="W6" s="29">
        <f>'X,Y restore'!M6</f>
        <v>15</v>
      </c>
      <c r="X6" s="29">
        <f>'X,Y restore'!N6</f>
        <v>6</v>
      </c>
      <c r="Y6" s="29">
        <f>'X,Y restore'!O6</f>
        <v>16</v>
      </c>
      <c r="Z6" s="25">
        <f t="shared" si="3"/>
        <v>74</v>
      </c>
      <c r="AA6" s="30">
        <f t="shared" si="4"/>
        <v>3.067567568</v>
      </c>
      <c r="AB6" s="26"/>
      <c r="AC6" s="27">
        <f t="shared" ref="AC6:AK6" si="9">ROUND($AA6*Q6,0)</f>
        <v>15</v>
      </c>
      <c r="AD6" s="27">
        <f t="shared" si="9"/>
        <v>15</v>
      </c>
      <c r="AE6" s="27">
        <f t="shared" si="9"/>
        <v>18</v>
      </c>
      <c r="AF6" s="28">
        <f t="shared" si="9"/>
        <v>25</v>
      </c>
      <c r="AG6" s="28">
        <f t="shared" si="9"/>
        <v>12</v>
      </c>
      <c r="AH6" s="28">
        <f t="shared" si="9"/>
        <v>28</v>
      </c>
      <c r="AI6" s="29">
        <f t="shared" si="9"/>
        <v>46</v>
      </c>
      <c r="AJ6" s="29">
        <f t="shared" si="9"/>
        <v>18</v>
      </c>
      <c r="AK6" s="29">
        <f t="shared" si="9"/>
        <v>49</v>
      </c>
      <c r="AL6" s="25">
        <f t="shared" si="6"/>
        <v>226</v>
      </c>
    </row>
    <row r="7">
      <c r="A7" s="1" t="s">
        <v>7</v>
      </c>
      <c r="B7" s="1" t="s">
        <v>18</v>
      </c>
      <c r="C7" s="1"/>
      <c r="D7" s="9">
        <v>1007.0</v>
      </c>
      <c r="E7" s="10">
        <v>2681.0</v>
      </c>
      <c r="F7" s="11">
        <v>14.0</v>
      </c>
      <c r="G7" s="12">
        <v>24.0</v>
      </c>
      <c r="H7" s="11">
        <v>9.0</v>
      </c>
      <c r="I7" s="13">
        <v>36.0</v>
      </c>
      <c r="J7" s="13">
        <v>102.0</v>
      </c>
      <c r="K7" s="13">
        <v>33.0</v>
      </c>
      <c r="L7" s="14">
        <v>17.0</v>
      </c>
      <c r="M7" s="15">
        <v>15.0</v>
      </c>
      <c r="N7" s="14">
        <v>47.0</v>
      </c>
      <c r="O7" s="25">
        <f t="shared" si="2"/>
        <v>297</v>
      </c>
      <c r="P7" s="26"/>
      <c r="Q7" s="27">
        <f>'X,Y restore'!G7</f>
        <v>14</v>
      </c>
      <c r="R7" s="27">
        <f>'X,Y restore'!H7</f>
        <v>15</v>
      </c>
      <c r="S7" s="27">
        <f>'X,Y restore'!I7</f>
        <v>9</v>
      </c>
      <c r="T7" s="28">
        <f>'X,Y restore'!AI7</f>
        <v>9</v>
      </c>
      <c r="U7" s="28">
        <f>'X,Y restore'!AG7</f>
        <v>8</v>
      </c>
      <c r="V7" s="28">
        <f>'X,Y restore'!AJ7</f>
        <v>8</v>
      </c>
      <c r="W7" s="29">
        <f>'X,Y restore'!M7</f>
        <v>17</v>
      </c>
      <c r="X7" s="29">
        <f>'X,Y restore'!N7</f>
        <v>15</v>
      </c>
      <c r="Y7" s="29">
        <f>'X,Y restore'!O7</f>
        <v>12</v>
      </c>
      <c r="Z7" s="25">
        <f t="shared" si="3"/>
        <v>107</v>
      </c>
      <c r="AA7" s="30">
        <f t="shared" si="4"/>
        <v>2.775700935</v>
      </c>
      <c r="AB7" s="26"/>
      <c r="AC7" s="27">
        <f t="shared" ref="AC7:AK7" si="10">ROUND($AA7*Q7,0)</f>
        <v>39</v>
      </c>
      <c r="AD7" s="27">
        <f t="shared" si="10"/>
        <v>42</v>
      </c>
      <c r="AE7" s="27">
        <f t="shared" si="10"/>
        <v>25</v>
      </c>
      <c r="AF7" s="28">
        <f t="shared" si="10"/>
        <v>25</v>
      </c>
      <c r="AG7" s="28">
        <f t="shared" si="10"/>
        <v>22</v>
      </c>
      <c r="AH7" s="28">
        <f t="shared" si="10"/>
        <v>22</v>
      </c>
      <c r="AI7" s="29">
        <f t="shared" si="10"/>
        <v>47</v>
      </c>
      <c r="AJ7" s="29">
        <f t="shared" si="10"/>
        <v>42</v>
      </c>
      <c r="AK7" s="29">
        <f t="shared" si="10"/>
        <v>33</v>
      </c>
      <c r="AL7" s="25">
        <f t="shared" si="6"/>
        <v>297</v>
      </c>
    </row>
    <row r="8">
      <c r="A8" s="1" t="s">
        <v>8</v>
      </c>
      <c r="B8" s="1" t="s">
        <v>19</v>
      </c>
      <c r="C8" s="1"/>
      <c r="D8" s="9">
        <v>1008.0</v>
      </c>
      <c r="E8" s="10">
        <v>3439.0</v>
      </c>
      <c r="F8" s="11">
        <v>15.0</v>
      </c>
      <c r="G8" s="12">
        <v>38.0</v>
      </c>
      <c r="H8" s="11">
        <v>25.0</v>
      </c>
      <c r="I8" s="13">
        <v>65.0</v>
      </c>
      <c r="J8" s="13">
        <v>139.0</v>
      </c>
      <c r="K8" s="13">
        <v>35.0</v>
      </c>
      <c r="L8" s="14">
        <v>27.0</v>
      </c>
      <c r="M8" s="15">
        <v>16.0</v>
      </c>
      <c r="N8" s="14">
        <v>64.0</v>
      </c>
      <c r="O8" s="25">
        <f t="shared" si="2"/>
        <v>424</v>
      </c>
      <c r="P8" s="26"/>
      <c r="Q8" s="27">
        <f>'X,Y restore'!G8</f>
        <v>15</v>
      </c>
      <c r="R8" s="27">
        <f>'X,Y restore'!H8</f>
        <v>11</v>
      </c>
      <c r="S8" s="27">
        <f>'X,Y restore'!I8</f>
        <v>25</v>
      </c>
      <c r="T8" s="28">
        <f>'X,Y restore'!AI8</f>
        <v>16</v>
      </c>
      <c r="U8" s="28">
        <f>'X,Y restore'!AG8</f>
        <v>9</v>
      </c>
      <c r="V8" s="28">
        <f>'X,Y restore'!AJ8</f>
        <v>16</v>
      </c>
      <c r="W8" s="29">
        <f>'X,Y restore'!M8</f>
        <v>26</v>
      </c>
      <c r="X8" s="29">
        <f>'X,Y restore'!N8</f>
        <v>16</v>
      </c>
      <c r="Y8" s="29">
        <f>'X,Y restore'!O8</f>
        <v>38</v>
      </c>
      <c r="Z8" s="25">
        <f t="shared" si="3"/>
        <v>172</v>
      </c>
      <c r="AA8" s="30">
        <f t="shared" si="4"/>
        <v>2.465116279</v>
      </c>
      <c r="AB8" s="26"/>
      <c r="AC8" s="27">
        <f t="shared" ref="AC8:AK8" si="11">ROUND($AA8*Q8,0)</f>
        <v>37</v>
      </c>
      <c r="AD8" s="27">
        <f t="shared" si="11"/>
        <v>27</v>
      </c>
      <c r="AE8" s="27">
        <f t="shared" si="11"/>
        <v>62</v>
      </c>
      <c r="AF8" s="28">
        <f t="shared" si="11"/>
        <v>39</v>
      </c>
      <c r="AG8" s="28">
        <f t="shared" si="11"/>
        <v>22</v>
      </c>
      <c r="AH8" s="28">
        <f t="shared" si="11"/>
        <v>39</v>
      </c>
      <c r="AI8" s="29">
        <f t="shared" si="11"/>
        <v>64</v>
      </c>
      <c r="AJ8" s="29">
        <f t="shared" si="11"/>
        <v>39</v>
      </c>
      <c r="AK8" s="29">
        <f t="shared" si="11"/>
        <v>94</v>
      </c>
      <c r="AL8" s="25">
        <f t="shared" si="6"/>
        <v>423</v>
      </c>
    </row>
    <row r="9">
      <c r="A9" s="1" t="s">
        <v>9</v>
      </c>
      <c r="B9" s="1" t="s">
        <v>20</v>
      </c>
      <c r="C9" s="1"/>
      <c r="D9" s="9">
        <v>1009.0</v>
      </c>
      <c r="E9" s="10">
        <v>1380.0</v>
      </c>
      <c r="F9" s="11">
        <v>23.0</v>
      </c>
      <c r="G9" s="12">
        <v>25.0</v>
      </c>
      <c r="H9" s="11">
        <v>29.0</v>
      </c>
      <c r="I9" s="13">
        <v>67.0</v>
      </c>
      <c r="J9" s="13">
        <v>118.0</v>
      </c>
      <c r="K9" s="13">
        <v>46.0</v>
      </c>
      <c r="L9" s="14">
        <v>24.0</v>
      </c>
      <c r="M9" s="15">
        <v>21.0</v>
      </c>
      <c r="N9" s="14">
        <v>51.0</v>
      </c>
      <c r="O9" s="25">
        <f t="shared" si="2"/>
        <v>404</v>
      </c>
      <c r="P9" s="26"/>
      <c r="Q9" s="27">
        <f>'X,Y restore'!G9</f>
        <v>23</v>
      </c>
      <c r="R9" s="27">
        <f>'X,Y restore'!H9</f>
        <v>15</v>
      </c>
      <c r="S9" s="27">
        <f>'X,Y restore'!I9</f>
        <v>29</v>
      </c>
      <c r="T9" s="28">
        <f>'X,Y restore'!AI9</f>
        <v>13</v>
      </c>
      <c r="U9" s="28">
        <f>'X,Y restore'!AG9</f>
        <v>11</v>
      </c>
      <c r="V9" s="28">
        <f>'X,Y restore'!AJ9</f>
        <v>15</v>
      </c>
      <c r="W9" s="29">
        <f>'X,Y restore'!M9</f>
        <v>23</v>
      </c>
      <c r="X9" s="29">
        <f>'X,Y restore'!N9</f>
        <v>21</v>
      </c>
      <c r="Y9" s="29">
        <f>'X,Y restore'!O9</f>
        <v>23</v>
      </c>
      <c r="Z9" s="25">
        <f t="shared" si="3"/>
        <v>173</v>
      </c>
      <c r="AA9" s="30">
        <f t="shared" si="4"/>
        <v>2.335260116</v>
      </c>
      <c r="AB9" s="26"/>
      <c r="AC9" s="27">
        <f t="shared" ref="AC9:AK9" si="12">ROUND($AA9*Q9,0)</f>
        <v>54</v>
      </c>
      <c r="AD9" s="27">
        <f t="shared" si="12"/>
        <v>35</v>
      </c>
      <c r="AE9" s="27">
        <f t="shared" si="12"/>
        <v>68</v>
      </c>
      <c r="AF9" s="28">
        <f t="shared" si="12"/>
        <v>30</v>
      </c>
      <c r="AG9" s="28">
        <f t="shared" si="12"/>
        <v>26</v>
      </c>
      <c r="AH9" s="28">
        <f t="shared" si="12"/>
        <v>35</v>
      </c>
      <c r="AI9" s="29">
        <f t="shared" si="12"/>
        <v>54</v>
      </c>
      <c r="AJ9" s="29">
        <f t="shared" si="12"/>
        <v>49</v>
      </c>
      <c r="AK9" s="29">
        <f t="shared" si="12"/>
        <v>54</v>
      </c>
      <c r="AL9" s="25">
        <f t="shared" si="6"/>
        <v>405</v>
      </c>
    </row>
    <row r="10">
      <c r="A10" s="1" t="s">
        <v>10</v>
      </c>
      <c r="B10" s="1" t="s">
        <v>21</v>
      </c>
      <c r="C10" s="1"/>
      <c r="D10" s="9">
        <v>1012.0</v>
      </c>
      <c r="E10" s="10">
        <v>1883.0</v>
      </c>
      <c r="F10" s="11">
        <v>23.0</v>
      </c>
      <c r="G10" s="12">
        <v>57.0</v>
      </c>
      <c r="H10" s="11">
        <v>28.0</v>
      </c>
      <c r="I10" s="13">
        <v>82.0</v>
      </c>
      <c r="J10" s="13">
        <v>244.0</v>
      </c>
      <c r="K10" s="13">
        <v>69.0</v>
      </c>
      <c r="L10" s="14">
        <v>35.0</v>
      </c>
      <c r="M10" s="15">
        <v>22.0</v>
      </c>
      <c r="N10" s="14">
        <v>121.0</v>
      </c>
      <c r="O10" s="25">
        <f t="shared" si="2"/>
        <v>681</v>
      </c>
      <c r="P10" s="26"/>
      <c r="Q10" s="27">
        <f>'X,Y restore'!G10</f>
        <v>23</v>
      </c>
      <c r="R10" s="27">
        <f>'X,Y restore'!H10</f>
        <v>18</v>
      </c>
      <c r="S10" s="27">
        <f>'X,Y restore'!I10</f>
        <v>28</v>
      </c>
      <c r="T10" s="28">
        <f>'X,Y restore'!AI10</f>
        <v>19</v>
      </c>
      <c r="U10" s="28">
        <f>'X,Y restore'!AG10</f>
        <v>14</v>
      </c>
      <c r="V10" s="28">
        <f>'X,Y restore'!AJ10</f>
        <v>26</v>
      </c>
      <c r="W10" s="29">
        <f>'X,Y restore'!M10</f>
        <v>34</v>
      </c>
      <c r="X10" s="29">
        <f>'X,Y restore'!N10</f>
        <v>22</v>
      </c>
      <c r="Y10" s="29">
        <f>'X,Y restore'!O10</f>
        <v>52</v>
      </c>
      <c r="Z10" s="25">
        <f t="shared" si="3"/>
        <v>236</v>
      </c>
      <c r="AA10" s="30">
        <f t="shared" si="4"/>
        <v>2.88559322</v>
      </c>
      <c r="AB10" s="26"/>
      <c r="AC10" s="27">
        <f t="shared" ref="AC10:AK10" si="13">ROUND($AA10*Q10,0)</f>
        <v>66</v>
      </c>
      <c r="AD10" s="27">
        <f t="shared" si="13"/>
        <v>52</v>
      </c>
      <c r="AE10" s="27">
        <f t="shared" si="13"/>
        <v>81</v>
      </c>
      <c r="AF10" s="28">
        <f t="shared" si="13"/>
        <v>55</v>
      </c>
      <c r="AG10" s="28">
        <f t="shared" si="13"/>
        <v>40</v>
      </c>
      <c r="AH10" s="28">
        <f t="shared" si="13"/>
        <v>75</v>
      </c>
      <c r="AI10" s="29">
        <f t="shared" si="13"/>
        <v>98</v>
      </c>
      <c r="AJ10" s="29">
        <f t="shared" si="13"/>
        <v>63</v>
      </c>
      <c r="AK10" s="29">
        <f t="shared" si="13"/>
        <v>150</v>
      </c>
      <c r="AL10" s="25">
        <f t="shared" si="6"/>
        <v>680</v>
      </c>
    </row>
    <row r="11">
      <c r="A11" s="1" t="s">
        <v>11</v>
      </c>
      <c r="B11" s="1" t="s">
        <v>22</v>
      </c>
      <c r="C11" s="1"/>
      <c r="D11" s="9">
        <v>1015.0</v>
      </c>
      <c r="E11" s="10">
        <v>2510.0</v>
      </c>
      <c r="F11" s="11">
        <v>34.0</v>
      </c>
      <c r="G11" s="12">
        <v>48.0</v>
      </c>
      <c r="H11" s="11">
        <v>19.0</v>
      </c>
      <c r="I11" s="13">
        <v>69.0</v>
      </c>
      <c r="J11" s="13">
        <v>155.0</v>
      </c>
      <c r="K11" s="13">
        <v>42.0</v>
      </c>
      <c r="L11" s="14">
        <v>14.0</v>
      </c>
      <c r="M11" s="15">
        <v>20.0</v>
      </c>
      <c r="N11" s="14">
        <v>78.0</v>
      </c>
      <c r="O11" s="25">
        <f t="shared" si="2"/>
        <v>479</v>
      </c>
      <c r="P11" s="26"/>
      <c r="Q11" s="27">
        <f>'X,Y restore'!G11</f>
        <v>34</v>
      </c>
      <c r="R11" s="27">
        <f>'X,Y restore'!H11</f>
        <v>36</v>
      </c>
      <c r="S11" s="27">
        <f>'X,Y restore'!I11</f>
        <v>19</v>
      </c>
      <c r="T11" s="28">
        <f>'X,Y restore'!AI11</f>
        <v>15</v>
      </c>
      <c r="U11" s="28">
        <f>'X,Y restore'!AG11</f>
        <v>12</v>
      </c>
      <c r="V11" s="28">
        <f>'X,Y restore'!AJ11</f>
        <v>8</v>
      </c>
      <c r="W11" s="29">
        <f>'X,Y restore'!M11</f>
        <v>16</v>
      </c>
      <c r="X11" s="29">
        <f>'X,Y restore'!N11</f>
        <v>20</v>
      </c>
      <c r="Y11" s="29">
        <f>'X,Y restore'!O11</f>
        <v>17</v>
      </c>
      <c r="Z11" s="25">
        <f t="shared" si="3"/>
        <v>177</v>
      </c>
      <c r="AA11" s="30">
        <f t="shared" si="4"/>
        <v>2.706214689</v>
      </c>
      <c r="AB11" s="26"/>
      <c r="AC11" s="27">
        <f t="shared" ref="AC11:AK11" si="14">ROUND($AA11*Q11,0)</f>
        <v>92</v>
      </c>
      <c r="AD11" s="27">
        <f t="shared" si="14"/>
        <v>97</v>
      </c>
      <c r="AE11" s="27">
        <f t="shared" si="14"/>
        <v>51</v>
      </c>
      <c r="AF11" s="28">
        <f t="shared" si="14"/>
        <v>41</v>
      </c>
      <c r="AG11" s="28">
        <f t="shared" si="14"/>
        <v>32</v>
      </c>
      <c r="AH11" s="28">
        <f t="shared" si="14"/>
        <v>22</v>
      </c>
      <c r="AI11" s="29">
        <f t="shared" si="14"/>
        <v>43</v>
      </c>
      <c r="AJ11" s="29">
        <f t="shared" si="14"/>
        <v>54</v>
      </c>
      <c r="AK11" s="29">
        <f t="shared" si="14"/>
        <v>46</v>
      </c>
      <c r="AL11" s="25">
        <f t="shared" si="6"/>
        <v>478</v>
      </c>
    </row>
    <row r="12">
      <c r="A12" s="1" t="s">
        <v>12</v>
      </c>
      <c r="B12" s="1" t="s">
        <v>23</v>
      </c>
      <c r="C12" s="1"/>
      <c r="D12" s="9">
        <v>1016.0</v>
      </c>
      <c r="E12" s="10">
        <v>485.0</v>
      </c>
      <c r="F12" s="11">
        <v>4.0</v>
      </c>
      <c r="G12" s="12">
        <v>15.0</v>
      </c>
      <c r="H12" s="11">
        <v>12.0</v>
      </c>
      <c r="I12" s="13">
        <v>21.0</v>
      </c>
      <c r="J12" s="13">
        <v>47.0</v>
      </c>
      <c r="K12" s="13">
        <v>17.0</v>
      </c>
      <c r="L12" s="14">
        <v>7.0</v>
      </c>
      <c r="M12" s="15">
        <v>2.0</v>
      </c>
      <c r="N12" s="14">
        <v>28.0</v>
      </c>
      <c r="O12" s="25">
        <f t="shared" si="2"/>
        <v>153</v>
      </c>
      <c r="P12" s="26"/>
      <c r="Q12" s="27">
        <f>'X,Y restore'!G12</f>
        <v>4</v>
      </c>
      <c r="R12" s="27">
        <f>'X,Y restore'!H12</f>
        <v>1</v>
      </c>
      <c r="S12" s="27">
        <f>'X,Y restore'!I12</f>
        <v>12</v>
      </c>
      <c r="T12" s="28">
        <f>'X,Y restore'!AI12</f>
        <v>4</v>
      </c>
      <c r="U12" s="28">
        <f>'X,Y restore'!AG12</f>
        <v>1</v>
      </c>
      <c r="V12" s="28">
        <f>'X,Y restore'!AJ12</f>
        <v>11</v>
      </c>
      <c r="W12" s="29">
        <f>'X,Y restore'!M12</f>
        <v>7</v>
      </c>
      <c r="X12" s="29">
        <f>'X,Y restore'!N12</f>
        <v>2</v>
      </c>
      <c r="Y12" s="29">
        <f>'X,Y restore'!O12</f>
        <v>29</v>
      </c>
      <c r="Z12" s="25">
        <f t="shared" si="3"/>
        <v>71</v>
      </c>
      <c r="AA12" s="30">
        <f t="shared" si="4"/>
        <v>2.154929577</v>
      </c>
      <c r="AB12" s="26"/>
      <c r="AC12" s="27">
        <f t="shared" ref="AC12:AK12" si="15">ROUND($AA12*Q12,0)</f>
        <v>9</v>
      </c>
      <c r="AD12" s="27">
        <f t="shared" si="15"/>
        <v>2</v>
      </c>
      <c r="AE12" s="27">
        <f t="shared" si="15"/>
        <v>26</v>
      </c>
      <c r="AF12" s="28">
        <f t="shared" si="15"/>
        <v>9</v>
      </c>
      <c r="AG12" s="28">
        <f t="shared" si="15"/>
        <v>2</v>
      </c>
      <c r="AH12" s="28">
        <f t="shared" si="15"/>
        <v>24</v>
      </c>
      <c r="AI12" s="29">
        <f t="shared" si="15"/>
        <v>15</v>
      </c>
      <c r="AJ12" s="29">
        <f t="shared" si="15"/>
        <v>4</v>
      </c>
      <c r="AK12" s="29">
        <f t="shared" si="15"/>
        <v>62</v>
      </c>
      <c r="AL12" s="25">
        <f t="shared" si="6"/>
        <v>153</v>
      </c>
    </row>
    <row r="13">
      <c r="A13" s="1"/>
      <c r="B13" s="1"/>
      <c r="C13" s="1"/>
      <c r="D13" s="9">
        <v>1038.0</v>
      </c>
      <c r="E13" s="10">
        <v>2098.0</v>
      </c>
      <c r="F13" s="11">
        <v>14.0</v>
      </c>
      <c r="G13" s="12">
        <v>38.0</v>
      </c>
      <c r="H13" s="11">
        <v>10.0</v>
      </c>
      <c r="I13" s="13">
        <v>59.0</v>
      </c>
      <c r="J13" s="13">
        <v>120.0</v>
      </c>
      <c r="K13" s="13">
        <v>27.0</v>
      </c>
      <c r="L13" s="14">
        <v>13.0</v>
      </c>
      <c r="M13" s="15">
        <v>9.0</v>
      </c>
      <c r="N13" s="14">
        <v>49.0</v>
      </c>
      <c r="O13" s="25">
        <f t="shared" si="2"/>
        <v>339</v>
      </c>
      <c r="P13" s="26"/>
      <c r="Q13" s="27">
        <f>'X,Y restore'!G13</f>
        <v>14</v>
      </c>
      <c r="R13" s="27">
        <f>'X,Y restore'!H13</f>
        <v>15</v>
      </c>
      <c r="S13" s="27">
        <f>'X,Y restore'!I13</f>
        <v>10</v>
      </c>
      <c r="T13" s="28">
        <f>'X,Y restore'!AI13</f>
        <v>13</v>
      </c>
      <c r="U13" s="28">
        <f>'X,Y restore'!AG13</f>
        <v>6</v>
      </c>
      <c r="V13" s="28">
        <f>'X,Y restore'!AJ13</f>
        <v>6</v>
      </c>
      <c r="W13" s="29">
        <f>'X,Y restore'!M13</f>
        <v>14</v>
      </c>
      <c r="X13" s="29">
        <f>'X,Y restore'!N13</f>
        <v>9</v>
      </c>
      <c r="Y13" s="29">
        <f>'X,Y restore'!O13</f>
        <v>14</v>
      </c>
      <c r="Z13" s="25">
        <f t="shared" si="3"/>
        <v>101</v>
      </c>
      <c r="AA13" s="30">
        <f t="shared" si="4"/>
        <v>3.356435644</v>
      </c>
      <c r="AB13" s="26"/>
      <c r="AC13" s="27">
        <f t="shared" ref="AC13:AK13" si="16">ROUND($AA13*Q13,0)</f>
        <v>47</v>
      </c>
      <c r="AD13" s="27">
        <f t="shared" si="16"/>
        <v>50</v>
      </c>
      <c r="AE13" s="27">
        <f t="shared" si="16"/>
        <v>34</v>
      </c>
      <c r="AF13" s="28">
        <f t="shared" si="16"/>
        <v>44</v>
      </c>
      <c r="AG13" s="28">
        <f t="shared" si="16"/>
        <v>20</v>
      </c>
      <c r="AH13" s="28">
        <f t="shared" si="16"/>
        <v>20</v>
      </c>
      <c r="AI13" s="29">
        <f t="shared" si="16"/>
        <v>47</v>
      </c>
      <c r="AJ13" s="29">
        <f t="shared" si="16"/>
        <v>30</v>
      </c>
      <c r="AK13" s="29">
        <f t="shared" si="16"/>
        <v>47</v>
      </c>
      <c r="AL13" s="25">
        <f t="shared" si="6"/>
        <v>339</v>
      </c>
    </row>
    <row r="14">
      <c r="A14" s="1"/>
      <c r="B14" s="1"/>
      <c r="C14" s="1"/>
      <c r="D14" s="9">
        <v>1039.0</v>
      </c>
      <c r="E14" s="10">
        <v>3242.0</v>
      </c>
      <c r="F14" s="11">
        <v>27.0</v>
      </c>
      <c r="G14" s="12">
        <v>74.0</v>
      </c>
      <c r="H14" s="11">
        <v>33.0</v>
      </c>
      <c r="I14" s="13">
        <v>143.0</v>
      </c>
      <c r="J14" s="13">
        <v>271.0</v>
      </c>
      <c r="K14" s="13">
        <v>73.0</v>
      </c>
      <c r="L14" s="14">
        <v>38.0</v>
      </c>
      <c r="M14" s="15">
        <v>22.0</v>
      </c>
      <c r="N14" s="14">
        <v>116.0</v>
      </c>
      <c r="O14" s="25">
        <f t="shared" si="2"/>
        <v>797</v>
      </c>
      <c r="P14" s="26"/>
      <c r="Q14" s="27">
        <f>'X,Y restore'!G14</f>
        <v>27</v>
      </c>
      <c r="R14" s="27">
        <f>'X,Y restore'!H14</f>
        <v>22</v>
      </c>
      <c r="S14" s="27">
        <f>'X,Y restore'!I14</f>
        <v>33</v>
      </c>
      <c r="T14" s="28">
        <f>'X,Y restore'!AI14</f>
        <v>30</v>
      </c>
      <c r="U14" s="28">
        <f>'X,Y restore'!AG14</f>
        <v>14</v>
      </c>
      <c r="V14" s="28">
        <f>'X,Y restore'!AJ14</f>
        <v>24</v>
      </c>
      <c r="W14" s="29">
        <f>'X,Y restore'!M14</f>
        <v>38</v>
      </c>
      <c r="X14" s="29">
        <f>'X,Y restore'!N14</f>
        <v>22</v>
      </c>
      <c r="Y14" s="29">
        <f>'X,Y restore'!O14</f>
        <v>51</v>
      </c>
      <c r="Z14" s="25">
        <f t="shared" si="3"/>
        <v>261</v>
      </c>
      <c r="AA14" s="30">
        <f t="shared" si="4"/>
        <v>3.053639847</v>
      </c>
      <c r="AB14" s="26"/>
      <c r="AC14" s="27">
        <f t="shared" ref="AC14:AK14" si="17">ROUND($AA14*Q14,0)</f>
        <v>82</v>
      </c>
      <c r="AD14" s="27">
        <f t="shared" si="17"/>
        <v>67</v>
      </c>
      <c r="AE14" s="27">
        <f t="shared" si="17"/>
        <v>101</v>
      </c>
      <c r="AF14" s="28">
        <f t="shared" si="17"/>
        <v>92</v>
      </c>
      <c r="AG14" s="28">
        <f t="shared" si="17"/>
        <v>43</v>
      </c>
      <c r="AH14" s="28">
        <f t="shared" si="17"/>
        <v>73</v>
      </c>
      <c r="AI14" s="29">
        <f t="shared" si="17"/>
        <v>116</v>
      </c>
      <c r="AJ14" s="29">
        <f t="shared" si="17"/>
        <v>67</v>
      </c>
      <c r="AK14" s="29">
        <f t="shared" si="17"/>
        <v>156</v>
      </c>
      <c r="AL14" s="25">
        <f t="shared" si="6"/>
        <v>797</v>
      </c>
    </row>
    <row r="15">
      <c r="A15" s="1"/>
      <c r="B15" s="1"/>
      <c r="C15" s="1"/>
      <c r="D15" s="9">
        <v>1063.0</v>
      </c>
      <c r="E15" s="10">
        <v>1412.0</v>
      </c>
      <c r="F15" s="11">
        <v>12.0</v>
      </c>
      <c r="G15" s="12">
        <v>27.0</v>
      </c>
      <c r="H15" s="11">
        <v>24.0</v>
      </c>
      <c r="I15" s="13">
        <v>49.0</v>
      </c>
      <c r="J15" s="13">
        <v>115.0</v>
      </c>
      <c r="K15" s="13">
        <v>48.0</v>
      </c>
      <c r="L15" s="14">
        <v>21.0</v>
      </c>
      <c r="M15" s="15">
        <v>7.0</v>
      </c>
      <c r="N15" s="14">
        <v>46.0</v>
      </c>
      <c r="O15" s="25">
        <f t="shared" si="2"/>
        <v>349</v>
      </c>
      <c r="P15" s="26"/>
      <c r="Q15" s="27">
        <f>'X,Y restore'!G15</f>
        <v>12</v>
      </c>
      <c r="R15" s="27">
        <f>'X,Y restore'!H15</f>
        <v>3</v>
      </c>
      <c r="S15" s="27">
        <f>'X,Y restore'!I15</f>
        <v>24</v>
      </c>
      <c r="T15" s="28">
        <f>'X,Y restore'!AI15</f>
        <v>9</v>
      </c>
      <c r="U15" s="28">
        <f>'X,Y restore'!AG15</f>
        <v>5</v>
      </c>
      <c r="V15" s="28">
        <f>'X,Y restore'!AJ15</f>
        <v>19</v>
      </c>
      <c r="W15" s="29">
        <f>'X,Y restore'!M15</f>
        <v>20</v>
      </c>
      <c r="X15" s="29">
        <f>'X,Y restore'!N15</f>
        <v>7</v>
      </c>
      <c r="Y15" s="29">
        <f>'X,Y restore'!O15</f>
        <v>31</v>
      </c>
      <c r="Z15" s="25">
        <f t="shared" si="3"/>
        <v>130</v>
      </c>
      <c r="AA15" s="30">
        <f t="shared" si="4"/>
        <v>2.684615385</v>
      </c>
      <c r="AB15" s="26"/>
      <c r="AC15" s="27">
        <f t="shared" ref="AC15:AK15" si="18">ROUND($AA15*Q15,0)</f>
        <v>32</v>
      </c>
      <c r="AD15" s="27">
        <f t="shared" si="18"/>
        <v>8</v>
      </c>
      <c r="AE15" s="27">
        <f t="shared" si="18"/>
        <v>64</v>
      </c>
      <c r="AF15" s="28">
        <f t="shared" si="18"/>
        <v>24</v>
      </c>
      <c r="AG15" s="28">
        <f t="shared" si="18"/>
        <v>13</v>
      </c>
      <c r="AH15" s="28">
        <f t="shared" si="18"/>
        <v>51</v>
      </c>
      <c r="AI15" s="29">
        <f t="shared" si="18"/>
        <v>54</v>
      </c>
      <c r="AJ15" s="29">
        <f t="shared" si="18"/>
        <v>19</v>
      </c>
      <c r="AK15" s="29">
        <f t="shared" si="18"/>
        <v>83</v>
      </c>
      <c r="AL15" s="25">
        <f t="shared" si="6"/>
        <v>348</v>
      </c>
    </row>
    <row r="16">
      <c r="A16" s="1" t="s">
        <v>28</v>
      </c>
      <c r="B16" s="1" t="s">
        <v>29</v>
      </c>
      <c r="C16" s="1" t="s">
        <v>30</v>
      </c>
      <c r="D16" s="9">
        <v>1074.0</v>
      </c>
      <c r="E16" s="10">
        <v>2203.0</v>
      </c>
      <c r="F16" s="11">
        <v>6.0</v>
      </c>
      <c r="G16" s="12">
        <v>47.0</v>
      </c>
      <c r="H16" s="11">
        <v>20.0</v>
      </c>
      <c r="I16" s="13">
        <v>37.0</v>
      </c>
      <c r="J16" s="13">
        <v>230.0</v>
      </c>
      <c r="K16" s="13">
        <v>77.0</v>
      </c>
      <c r="L16" s="14">
        <v>11.0</v>
      </c>
      <c r="M16" s="15">
        <v>19.0</v>
      </c>
      <c r="N16" s="14">
        <v>84.0</v>
      </c>
      <c r="O16" s="25">
        <f t="shared" si="2"/>
        <v>531</v>
      </c>
      <c r="P16" s="26"/>
      <c r="Q16" s="27">
        <f>'X,Y restore'!G16</f>
        <v>6</v>
      </c>
      <c r="R16" s="27">
        <f>'X,Y restore'!H16</f>
        <v>8</v>
      </c>
      <c r="S16" s="27">
        <f>'X,Y restore'!I16</f>
        <v>20</v>
      </c>
      <c r="T16" s="28">
        <f>'X,Y restore'!AI16</f>
        <v>3</v>
      </c>
      <c r="U16" s="28">
        <f>'X,Y restore'!AG16</f>
        <v>12</v>
      </c>
      <c r="V16" s="28">
        <f>'X,Y restore'!AJ16</f>
        <v>44</v>
      </c>
      <c r="W16" s="29">
        <f>'X,Y restore'!M16</f>
        <v>14</v>
      </c>
      <c r="X16" s="29">
        <f>'X,Y restore'!N16</f>
        <v>19</v>
      </c>
      <c r="Y16" s="29">
        <f>'X,Y restore'!O16</f>
        <v>115</v>
      </c>
      <c r="Z16" s="25">
        <f t="shared" si="3"/>
        <v>241</v>
      </c>
      <c r="AA16" s="30">
        <f t="shared" si="4"/>
        <v>2.203319502</v>
      </c>
      <c r="AB16" s="26"/>
      <c r="AC16" s="27">
        <f t="shared" ref="AC16:AK16" si="19">ROUND($AA16*Q16,0)</f>
        <v>13</v>
      </c>
      <c r="AD16" s="27">
        <f t="shared" si="19"/>
        <v>18</v>
      </c>
      <c r="AE16" s="27">
        <f t="shared" si="19"/>
        <v>44</v>
      </c>
      <c r="AF16" s="28">
        <f t="shared" si="19"/>
        <v>7</v>
      </c>
      <c r="AG16" s="28">
        <f t="shared" si="19"/>
        <v>26</v>
      </c>
      <c r="AH16" s="28">
        <f t="shared" si="19"/>
        <v>97</v>
      </c>
      <c r="AI16" s="29">
        <f t="shared" si="19"/>
        <v>31</v>
      </c>
      <c r="AJ16" s="29">
        <f t="shared" si="19"/>
        <v>42</v>
      </c>
      <c r="AK16" s="29">
        <f t="shared" si="19"/>
        <v>253</v>
      </c>
      <c r="AL16" s="25">
        <f t="shared" si="6"/>
        <v>531</v>
      </c>
    </row>
    <row r="17">
      <c r="A17" s="1" t="s">
        <v>4</v>
      </c>
      <c r="B17" s="1">
        <v>11627.0</v>
      </c>
      <c r="C17" s="1">
        <v>30715.0</v>
      </c>
      <c r="D17" s="9">
        <v>1302.0</v>
      </c>
      <c r="E17" s="10">
        <v>3655.0</v>
      </c>
      <c r="F17" s="11">
        <v>32.0</v>
      </c>
      <c r="G17" s="12">
        <v>42.0</v>
      </c>
      <c r="H17" s="11">
        <v>14.0</v>
      </c>
      <c r="I17" s="13">
        <v>85.0</v>
      </c>
      <c r="J17" s="13">
        <v>232.0</v>
      </c>
      <c r="K17" s="13">
        <v>60.0</v>
      </c>
      <c r="L17" s="14">
        <v>31.0</v>
      </c>
      <c r="M17" s="15">
        <v>38.0</v>
      </c>
      <c r="N17" s="14">
        <v>81.0</v>
      </c>
      <c r="O17" s="25">
        <f t="shared" si="2"/>
        <v>615</v>
      </c>
      <c r="P17" s="26"/>
      <c r="Q17" s="27">
        <f>'X,Y restore'!G17</f>
        <v>32</v>
      </c>
      <c r="R17" s="27">
        <f>'X,Y restore'!H17</f>
        <v>43</v>
      </c>
      <c r="S17" s="27">
        <f>'X,Y restore'!I17</f>
        <v>14</v>
      </c>
      <c r="T17" s="28">
        <f>'X,Y restore'!AI17</f>
        <v>20</v>
      </c>
      <c r="U17" s="28">
        <f>'X,Y restore'!AG17</f>
        <v>21</v>
      </c>
      <c r="V17" s="28">
        <f>'X,Y restore'!AJ17</f>
        <v>10</v>
      </c>
      <c r="W17" s="29">
        <f>'X,Y restore'!M17</f>
        <v>31</v>
      </c>
      <c r="X17" s="29">
        <f>'X,Y restore'!N17</f>
        <v>38</v>
      </c>
      <c r="Y17" s="29">
        <f>'X,Y restore'!O17</f>
        <v>14</v>
      </c>
      <c r="Z17" s="25">
        <f t="shared" si="3"/>
        <v>223</v>
      </c>
      <c r="AA17" s="30">
        <f t="shared" si="4"/>
        <v>2.757847534</v>
      </c>
      <c r="AB17" s="26"/>
      <c r="AC17" s="27">
        <f t="shared" ref="AC17:AK17" si="20">ROUND($AA17*Q17,0)</f>
        <v>88</v>
      </c>
      <c r="AD17" s="27">
        <f t="shared" si="20"/>
        <v>119</v>
      </c>
      <c r="AE17" s="27">
        <f t="shared" si="20"/>
        <v>39</v>
      </c>
      <c r="AF17" s="28">
        <f t="shared" si="20"/>
        <v>55</v>
      </c>
      <c r="AG17" s="28">
        <f t="shared" si="20"/>
        <v>58</v>
      </c>
      <c r="AH17" s="28">
        <f t="shared" si="20"/>
        <v>28</v>
      </c>
      <c r="AI17" s="29">
        <f t="shared" si="20"/>
        <v>85</v>
      </c>
      <c r="AJ17" s="29">
        <f t="shared" si="20"/>
        <v>105</v>
      </c>
      <c r="AK17" s="29">
        <f t="shared" si="20"/>
        <v>39</v>
      </c>
      <c r="AL17" s="25">
        <f t="shared" si="6"/>
        <v>616</v>
      </c>
    </row>
    <row r="18">
      <c r="A18" s="1" t="s">
        <v>5</v>
      </c>
      <c r="B18" s="1">
        <v>20748.0</v>
      </c>
      <c r="C18" s="1">
        <v>25064.0</v>
      </c>
      <c r="D18" s="9">
        <v>1304.0</v>
      </c>
      <c r="E18" s="10">
        <v>2660.0</v>
      </c>
      <c r="F18" s="11">
        <v>19.0</v>
      </c>
      <c r="G18" s="12">
        <v>40.0</v>
      </c>
      <c r="H18" s="11">
        <v>30.0</v>
      </c>
      <c r="I18" s="13">
        <v>53.0</v>
      </c>
      <c r="J18" s="13">
        <v>145.0</v>
      </c>
      <c r="K18" s="13">
        <v>35.0</v>
      </c>
      <c r="L18" s="14">
        <v>28.0</v>
      </c>
      <c r="M18" s="15">
        <v>13.0</v>
      </c>
      <c r="N18" s="14">
        <v>64.0</v>
      </c>
      <c r="O18" s="25">
        <f t="shared" si="2"/>
        <v>427</v>
      </c>
      <c r="P18" s="26"/>
      <c r="Q18" s="27">
        <f>'X,Y restore'!G18</f>
        <v>19</v>
      </c>
      <c r="R18" s="27">
        <f>'X,Y restore'!H18</f>
        <v>8</v>
      </c>
      <c r="S18" s="27">
        <f>'X,Y restore'!I18</f>
        <v>30</v>
      </c>
      <c r="T18" s="28">
        <f>'X,Y restore'!AI18</f>
        <v>13</v>
      </c>
      <c r="U18" s="28">
        <f>'X,Y restore'!AG18</f>
        <v>8</v>
      </c>
      <c r="V18" s="28">
        <f>'X,Y restore'!AJ18</f>
        <v>17</v>
      </c>
      <c r="W18" s="29">
        <f>'X,Y restore'!M18</f>
        <v>27</v>
      </c>
      <c r="X18" s="29">
        <f>'X,Y restore'!N18</f>
        <v>13</v>
      </c>
      <c r="Y18" s="29">
        <f>'X,Y restore'!O18</f>
        <v>36</v>
      </c>
      <c r="Z18" s="25">
        <f t="shared" si="3"/>
        <v>171</v>
      </c>
      <c r="AA18" s="30">
        <f t="shared" si="4"/>
        <v>2.497076023</v>
      </c>
      <c r="AB18" s="26"/>
      <c r="AC18" s="27">
        <f t="shared" ref="AC18:AK18" si="21">ROUND($AA18*Q18,0)</f>
        <v>47</v>
      </c>
      <c r="AD18" s="27">
        <f t="shared" si="21"/>
        <v>20</v>
      </c>
      <c r="AE18" s="27">
        <f t="shared" si="21"/>
        <v>75</v>
      </c>
      <c r="AF18" s="28">
        <f t="shared" si="21"/>
        <v>32</v>
      </c>
      <c r="AG18" s="28">
        <f t="shared" si="21"/>
        <v>20</v>
      </c>
      <c r="AH18" s="28">
        <f t="shared" si="21"/>
        <v>42</v>
      </c>
      <c r="AI18" s="29">
        <f t="shared" si="21"/>
        <v>67</v>
      </c>
      <c r="AJ18" s="29">
        <f t="shared" si="21"/>
        <v>32</v>
      </c>
      <c r="AK18" s="29">
        <f t="shared" si="21"/>
        <v>90</v>
      </c>
      <c r="AL18" s="25">
        <f t="shared" si="6"/>
        <v>425</v>
      </c>
    </row>
    <row r="19">
      <c r="A19" s="1" t="s">
        <v>6</v>
      </c>
      <c r="B19" s="1">
        <v>13275.0</v>
      </c>
      <c r="C19" s="1">
        <v>33776.0</v>
      </c>
      <c r="D19" s="9">
        <v>1307.0</v>
      </c>
      <c r="E19" s="10">
        <v>2027.0</v>
      </c>
      <c r="F19" s="11">
        <v>29.0</v>
      </c>
      <c r="G19" s="12">
        <v>30.0</v>
      </c>
      <c r="H19" s="11">
        <v>27.0</v>
      </c>
      <c r="I19" s="13">
        <v>66.0</v>
      </c>
      <c r="J19" s="13">
        <v>142.0</v>
      </c>
      <c r="K19" s="13">
        <v>44.0</v>
      </c>
      <c r="L19" s="14">
        <v>18.0</v>
      </c>
      <c r="M19" s="15">
        <v>18.0</v>
      </c>
      <c r="N19" s="14">
        <v>63.0</v>
      </c>
      <c r="O19" s="25">
        <f t="shared" si="2"/>
        <v>437</v>
      </c>
      <c r="P19" s="26"/>
      <c r="Q19" s="27">
        <f>'X,Y restore'!G19</f>
        <v>29</v>
      </c>
      <c r="R19" s="27">
        <f>'X,Y restore'!H19</f>
        <v>16</v>
      </c>
      <c r="S19" s="27">
        <f>'X,Y restore'!I19</f>
        <v>27</v>
      </c>
      <c r="T19" s="28">
        <f>'X,Y restore'!AI19</f>
        <v>14</v>
      </c>
      <c r="U19" s="28">
        <f>'X,Y restore'!AG19</f>
        <v>10</v>
      </c>
      <c r="V19" s="28">
        <f>'X,Y restore'!AJ19</f>
        <v>12</v>
      </c>
      <c r="W19" s="29">
        <f>'X,Y restore'!M19</f>
        <v>19</v>
      </c>
      <c r="X19" s="29">
        <f>'X,Y restore'!N19</f>
        <v>18</v>
      </c>
      <c r="Y19" s="29">
        <f>'X,Y restore'!O19</f>
        <v>23</v>
      </c>
      <c r="Z19" s="25">
        <f t="shared" si="3"/>
        <v>168</v>
      </c>
      <c r="AA19" s="30">
        <f t="shared" si="4"/>
        <v>2.601190476</v>
      </c>
      <c r="AB19" s="26"/>
      <c r="AC19" s="27">
        <f t="shared" ref="AC19:AK19" si="22">ROUND($AA19*Q19,0)</f>
        <v>75</v>
      </c>
      <c r="AD19" s="27">
        <f t="shared" si="22"/>
        <v>42</v>
      </c>
      <c r="AE19" s="27">
        <f t="shared" si="22"/>
        <v>70</v>
      </c>
      <c r="AF19" s="28">
        <f t="shared" si="22"/>
        <v>36</v>
      </c>
      <c r="AG19" s="28">
        <f t="shared" si="22"/>
        <v>26</v>
      </c>
      <c r="AH19" s="28">
        <f t="shared" si="22"/>
        <v>31</v>
      </c>
      <c r="AI19" s="29">
        <f t="shared" si="22"/>
        <v>49</v>
      </c>
      <c r="AJ19" s="29">
        <f t="shared" si="22"/>
        <v>47</v>
      </c>
      <c r="AK19" s="29">
        <f t="shared" si="22"/>
        <v>60</v>
      </c>
      <c r="AL19" s="25">
        <f t="shared" si="6"/>
        <v>436</v>
      </c>
    </row>
    <row r="20">
      <c r="A20" s="1" t="s">
        <v>7</v>
      </c>
      <c r="B20" s="1">
        <v>37509.0</v>
      </c>
      <c r="C20" s="1">
        <v>20701.0</v>
      </c>
      <c r="D20" s="9">
        <v>1318.0</v>
      </c>
      <c r="E20" s="10">
        <v>1739.0</v>
      </c>
      <c r="F20" s="11">
        <v>14.0</v>
      </c>
      <c r="G20" s="12">
        <v>20.0</v>
      </c>
      <c r="H20" s="11">
        <v>12.0</v>
      </c>
      <c r="I20" s="13">
        <v>29.0</v>
      </c>
      <c r="J20" s="13">
        <v>71.0</v>
      </c>
      <c r="K20" s="13">
        <v>29.0</v>
      </c>
      <c r="L20" s="14">
        <v>5.0</v>
      </c>
      <c r="M20" s="15">
        <v>6.0</v>
      </c>
      <c r="N20" s="14">
        <v>28.0</v>
      </c>
      <c r="O20" s="25">
        <f t="shared" si="2"/>
        <v>214</v>
      </c>
      <c r="P20" s="26"/>
      <c r="Q20" s="27">
        <f>'X,Y restore'!G20</f>
        <v>14</v>
      </c>
      <c r="R20" s="27">
        <f>'X,Y restore'!H20</f>
        <v>10</v>
      </c>
      <c r="S20" s="27">
        <f>'X,Y restore'!I20</f>
        <v>12</v>
      </c>
      <c r="T20" s="28">
        <f>'X,Y restore'!AI20</f>
        <v>5</v>
      </c>
      <c r="U20" s="28">
        <f>'X,Y restore'!AG20</f>
        <v>4</v>
      </c>
      <c r="V20" s="28">
        <f>'X,Y restore'!AJ20</f>
        <v>6</v>
      </c>
      <c r="W20" s="29">
        <f>'X,Y restore'!M20</f>
        <v>6</v>
      </c>
      <c r="X20" s="29">
        <f>'X,Y restore'!N20</f>
        <v>6</v>
      </c>
      <c r="Y20" s="29">
        <f>'X,Y restore'!O20</f>
        <v>9</v>
      </c>
      <c r="Z20" s="25">
        <f t="shared" si="3"/>
        <v>72</v>
      </c>
      <c r="AA20" s="30">
        <f t="shared" si="4"/>
        <v>2.972222222</v>
      </c>
      <c r="AB20" s="26"/>
      <c r="AC20" s="27">
        <f t="shared" ref="AC20:AK20" si="23">ROUND($AA20*Q20,0)</f>
        <v>42</v>
      </c>
      <c r="AD20" s="27">
        <f t="shared" si="23"/>
        <v>30</v>
      </c>
      <c r="AE20" s="27">
        <f t="shared" si="23"/>
        <v>36</v>
      </c>
      <c r="AF20" s="28">
        <f t="shared" si="23"/>
        <v>15</v>
      </c>
      <c r="AG20" s="28">
        <f t="shared" si="23"/>
        <v>12</v>
      </c>
      <c r="AH20" s="28">
        <f t="shared" si="23"/>
        <v>18</v>
      </c>
      <c r="AI20" s="29">
        <f t="shared" si="23"/>
        <v>18</v>
      </c>
      <c r="AJ20" s="29">
        <f t="shared" si="23"/>
        <v>18</v>
      </c>
      <c r="AK20" s="29">
        <f t="shared" si="23"/>
        <v>27</v>
      </c>
      <c r="AL20" s="25">
        <f t="shared" si="6"/>
        <v>216</v>
      </c>
    </row>
    <row r="21">
      <c r="A21" s="1" t="s">
        <v>8</v>
      </c>
      <c r="B21" s="1">
        <v>82460.0</v>
      </c>
      <c r="C21" s="1">
        <v>15887.0</v>
      </c>
      <c r="D21" s="9">
        <v>1327.0</v>
      </c>
      <c r="E21" s="10">
        <v>2196.0</v>
      </c>
      <c r="F21" s="11">
        <v>19.0</v>
      </c>
      <c r="G21" s="12">
        <v>22.0</v>
      </c>
      <c r="H21" s="11">
        <v>15.0</v>
      </c>
      <c r="I21" s="13">
        <v>33.0</v>
      </c>
      <c r="J21" s="13">
        <v>85.0</v>
      </c>
      <c r="K21" s="13">
        <v>23.0</v>
      </c>
      <c r="L21" s="14">
        <v>18.0</v>
      </c>
      <c r="M21" s="15">
        <v>13.0</v>
      </c>
      <c r="N21" s="14">
        <v>36.0</v>
      </c>
      <c r="O21" s="25">
        <f t="shared" si="2"/>
        <v>264</v>
      </c>
      <c r="P21" s="26"/>
      <c r="Q21" s="27">
        <f>'X,Y restore'!G21</f>
        <v>19</v>
      </c>
      <c r="R21" s="27">
        <f>'X,Y restore'!H21</f>
        <v>13</v>
      </c>
      <c r="S21" s="27">
        <f>'X,Y restore'!I21</f>
        <v>15</v>
      </c>
      <c r="T21" s="28">
        <f>'X,Y restore'!AI21</f>
        <v>8</v>
      </c>
      <c r="U21" s="28">
        <f>'X,Y restore'!AG21</f>
        <v>7</v>
      </c>
      <c r="V21" s="28">
        <f>'X,Y restore'!AJ21</f>
        <v>7</v>
      </c>
      <c r="W21" s="29">
        <f>'X,Y restore'!M21</f>
        <v>17</v>
      </c>
      <c r="X21" s="29">
        <f>'X,Y restore'!N21</f>
        <v>13</v>
      </c>
      <c r="Y21" s="29">
        <f>'X,Y restore'!O21</f>
        <v>10</v>
      </c>
      <c r="Z21" s="25">
        <f t="shared" si="3"/>
        <v>109</v>
      </c>
      <c r="AA21" s="30">
        <f t="shared" si="4"/>
        <v>2.422018349</v>
      </c>
      <c r="AB21" s="26"/>
      <c r="AC21" s="27">
        <f t="shared" ref="AC21:AK21" si="24">ROUND($AA21*Q21,0)</f>
        <v>46</v>
      </c>
      <c r="AD21" s="27">
        <f t="shared" si="24"/>
        <v>31</v>
      </c>
      <c r="AE21" s="27">
        <f t="shared" si="24"/>
        <v>36</v>
      </c>
      <c r="AF21" s="28">
        <f t="shared" si="24"/>
        <v>19</v>
      </c>
      <c r="AG21" s="28">
        <f t="shared" si="24"/>
        <v>17</v>
      </c>
      <c r="AH21" s="28">
        <f t="shared" si="24"/>
        <v>17</v>
      </c>
      <c r="AI21" s="29">
        <f t="shared" si="24"/>
        <v>41</v>
      </c>
      <c r="AJ21" s="29">
        <f t="shared" si="24"/>
        <v>31</v>
      </c>
      <c r="AK21" s="29">
        <f t="shared" si="24"/>
        <v>24</v>
      </c>
      <c r="AL21" s="25">
        <f t="shared" si="6"/>
        <v>262</v>
      </c>
    </row>
    <row r="22">
      <c r="A22" s="1" t="s">
        <v>9</v>
      </c>
      <c r="B22" s="1">
        <v>28967.0</v>
      </c>
      <c r="C22" s="1">
        <v>23933.0</v>
      </c>
      <c r="D22" s="9">
        <v>1328.0</v>
      </c>
      <c r="E22" s="10">
        <v>1757.0</v>
      </c>
      <c r="F22" s="11">
        <v>11.0</v>
      </c>
      <c r="G22" s="12">
        <v>22.0</v>
      </c>
      <c r="H22" s="11">
        <v>13.0</v>
      </c>
      <c r="I22" s="13">
        <v>38.0</v>
      </c>
      <c r="J22" s="13">
        <v>105.0</v>
      </c>
      <c r="K22" s="13">
        <v>25.0</v>
      </c>
      <c r="L22" s="14">
        <v>20.0</v>
      </c>
      <c r="M22" s="15">
        <v>8.0</v>
      </c>
      <c r="N22" s="14">
        <v>45.0</v>
      </c>
      <c r="O22" s="25">
        <f t="shared" si="2"/>
        <v>287</v>
      </c>
      <c r="P22" s="26"/>
      <c r="Q22" s="27">
        <f>'X,Y restore'!G22</f>
        <v>11</v>
      </c>
      <c r="R22" s="27">
        <f>'X,Y restore'!H22</f>
        <v>5</v>
      </c>
      <c r="S22" s="27">
        <f>'X,Y restore'!I22</f>
        <v>13</v>
      </c>
      <c r="T22" s="28">
        <f>'X,Y restore'!AI22</f>
        <v>10</v>
      </c>
      <c r="U22" s="28">
        <f>'X,Y restore'!AG22</f>
        <v>5</v>
      </c>
      <c r="V22" s="28">
        <f>'X,Y restore'!AJ22</f>
        <v>9</v>
      </c>
      <c r="W22" s="29">
        <f>'X,Y restore'!M22</f>
        <v>19</v>
      </c>
      <c r="X22" s="29">
        <f>'X,Y restore'!N22</f>
        <v>8</v>
      </c>
      <c r="Y22" s="29">
        <f>'X,Y restore'!O22</f>
        <v>19</v>
      </c>
      <c r="Z22" s="25">
        <f t="shared" si="3"/>
        <v>99</v>
      </c>
      <c r="AA22" s="30">
        <f t="shared" si="4"/>
        <v>2.898989899</v>
      </c>
      <c r="AB22" s="26"/>
      <c r="AC22" s="27">
        <f t="shared" ref="AC22:AK22" si="25">ROUND($AA22*Q22,0)</f>
        <v>32</v>
      </c>
      <c r="AD22" s="27">
        <f t="shared" si="25"/>
        <v>14</v>
      </c>
      <c r="AE22" s="27">
        <f t="shared" si="25"/>
        <v>38</v>
      </c>
      <c r="AF22" s="28">
        <f t="shared" si="25"/>
        <v>29</v>
      </c>
      <c r="AG22" s="28">
        <f t="shared" si="25"/>
        <v>14</v>
      </c>
      <c r="AH22" s="28">
        <f t="shared" si="25"/>
        <v>26</v>
      </c>
      <c r="AI22" s="29">
        <f t="shared" si="25"/>
        <v>55</v>
      </c>
      <c r="AJ22" s="29">
        <f t="shared" si="25"/>
        <v>23</v>
      </c>
      <c r="AK22" s="29">
        <f t="shared" si="25"/>
        <v>55</v>
      </c>
      <c r="AL22" s="25">
        <f t="shared" si="6"/>
        <v>286</v>
      </c>
    </row>
    <row r="23">
      <c r="A23" s="1" t="s">
        <v>10</v>
      </c>
      <c r="B23" s="1">
        <v>13901.0</v>
      </c>
      <c r="C23" s="1">
        <v>35478.0</v>
      </c>
      <c r="D23" s="9">
        <v>1330.0</v>
      </c>
      <c r="E23" s="10">
        <v>1937.0</v>
      </c>
      <c r="F23" s="11">
        <v>27.0</v>
      </c>
      <c r="G23" s="12">
        <v>41.0</v>
      </c>
      <c r="H23" s="11">
        <v>29.0</v>
      </c>
      <c r="I23" s="13">
        <v>69.0</v>
      </c>
      <c r="J23" s="13">
        <v>130.0</v>
      </c>
      <c r="K23" s="13">
        <v>66.0</v>
      </c>
      <c r="L23" s="14">
        <v>21.0</v>
      </c>
      <c r="M23" s="15">
        <v>12.0</v>
      </c>
      <c r="N23" s="14">
        <v>43.0</v>
      </c>
      <c r="O23" s="25">
        <f t="shared" si="2"/>
        <v>438</v>
      </c>
      <c r="P23" s="26"/>
      <c r="Q23" s="27">
        <f>'X,Y restore'!G23</f>
        <v>27</v>
      </c>
      <c r="R23" s="27">
        <f>'X,Y restore'!H23</f>
        <v>15</v>
      </c>
      <c r="S23" s="27">
        <f>'X,Y restore'!I23</f>
        <v>29</v>
      </c>
      <c r="T23" s="28">
        <f>'X,Y restore'!AI23</f>
        <v>11</v>
      </c>
      <c r="U23" s="28">
        <f>'X,Y restore'!AG23</f>
        <v>7</v>
      </c>
      <c r="V23" s="28">
        <f>'X,Y restore'!AJ23</f>
        <v>16</v>
      </c>
      <c r="W23" s="29">
        <f>'X,Y restore'!M23</f>
        <v>21</v>
      </c>
      <c r="X23" s="29">
        <f>'X,Y restore'!N23</f>
        <v>12</v>
      </c>
      <c r="Y23" s="29">
        <f>'X,Y restore'!O23</f>
        <v>18</v>
      </c>
      <c r="Z23" s="25">
        <f t="shared" si="3"/>
        <v>156</v>
      </c>
      <c r="AA23" s="30">
        <f t="shared" si="4"/>
        <v>2.807692308</v>
      </c>
      <c r="AB23" s="26"/>
      <c r="AC23" s="27">
        <f t="shared" ref="AC23:AK23" si="26">ROUND($AA23*Q23,0)</f>
        <v>76</v>
      </c>
      <c r="AD23" s="27">
        <f t="shared" si="26"/>
        <v>42</v>
      </c>
      <c r="AE23" s="27">
        <f t="shared" si="26"/>
        <v>81</v>
      </c>
      <c r="AF23" s="28">
        <f t="shared" si="26"/>
        <v>31</v>
      </c>
      <c r="AG23" s="28">
        <f t="shared" si="26"/>
        <v>20</v>
      </c>
      <c r="AH23" s="28">
        <f t="shared" si="26"/>
        <v>45</v>
      </c>
      <c r="AI23" s="29">
        <f t="shared" si="26"/>
        <v>59</v>
      </c>
      <c r="AJ23" s="29">
        <f t="shared" si="26"/>
        <v>34</v>
      </c>
      <c r="AK23" s="29">
        <f t="shared" si="26"/>
        <v>51</v>
      </c>
      <c r="AL23" s="25">
        <f t="shared" si="6"/>
        <v>439</v>
      </c>
    </row>
    <row r="24">
      <c r="A24" s="1" t="s">
        <v>11</v>
      </c>
      <c r="B24" s="1">
        <v>11290.0</v>
      </c>
      <c r="C24" s="1">
        <v>28463.0</v>
      </c>
      <c r="D24" s="9">
        <v>1331.0</v>
      </c>
      <c r="E24" s="10">
        <v>1777.0</v>
      </c>
      <c r="F24" s="11">
        <v>11.0</v>
      </c>
      <c r="G24" s="12">
        <v>30.0</v>
      </c>
      <c r="H24" s="11">
        <v>24.0</v>
      </c>
      <c r="I24" s="13">
        <v>27.0</v>
      </c>
      <c r="J24" s="13">
        <v>86.0</v>
      </c>
      <c r="K24" s="13">
        <v>31.0</v>
      </c>
      <c r="L24" s="14">
        <v>11.0</v>
      </c>
      <c r="M24" s="15">
        <v>6.0</v>
      </c>
      <c r="N24" s="14">
        <v>44.0</v>
      </c>
      <c r="O24" s="25">
        <f t="shared" si="2"/>
        <v>270</v>
      </c>
      <c r="P24" s="26"/>
      <c r="Q24" s="27">
        <f>'X,Y restore'!G24</f>
        <v>11</v>
      </c>
      <c r="R24" s="27">
        <f>'X,Y restore'!H24</f>
        <v>3</v>
      </c>
      <c r="S24" s="27">
        <f>'X,Y restore'!I24</f>
        <v>24</v>
      </c>
      <c r="T24" s="28">
        <f>'X,Y restore'!AI24</f>
        <v>5</v>
      </c>
      <c r="U24" s="28">
        <f>'X,Y restore'!AG24</f>
        <v>4</v>
      </c>
      <c r="V24" s="28">
        <f>'X,Y restore'!AJ24</f>
        <v>16</v>
      </c>
      <c r="W24" s="29">
        <f>'X,Y restore'!M24</f>
        <v>12</v>
      </c>
      <c r="X24" s="29">
        <f>'X,Y restore'!N24</f>
        <v>6</v>
      </c>
      <c r="Y24" s="29">
        <f>'X,Y restore'!O24</f>
        <v>37</v>
      </c>
      <c r="Z24" s="25">
        <f t="shared" si="3"/>
        <v>118</v>
      </c>
      <c r="AA24" s="30">
        <f t="shared" si="4"/>
        <v>2.288135593</v>
      </c>
      <c r="AB24" s="26"/>
      <c r="AC24" s="27">
        <f t="shared" ref="AC24:AK24" si="27">ROUND($AA24*Q24,0)</f>
        <v>25</v>
      </c>
      <c r="AD24" s="27">
        <f t="shared" si="27"/>
        <v>7</v>
      </c>
      <c r="AE24" s="27">
        <f t="shared" si="27"/>
        <v>55</v>
      </c>
      <c r="AF24" s="28">
        <f t="shared" si="27"/>
        <v>11</v>
      </c>
      <c r="AG24" s="28">
        <f t="shared" si="27"/>
        <v>9</v>
      </c>
      <c r="AH24" s="28">
        <f t="shared" si="27"/>
        <v>37</v>
      </c>
      <c r="AI24" s="29">
        <f t="shared" si="27"/>
        <v>27</v>
      </c>
      <c r="AJ24" s="29">
        <f t="shared" si="27"/>
        <v>14</v>
      </c>
      <c r="AK24" s="29">
        <f t="shared" si="27"/>
        <v>85</v>
      </c>
      <c r="AL24" s="25">
        <f t="shared" si="6"/>
        <v>270</v>
      </c>
    </row>
    <row r="25">
      <c r="A25" s="1" t="s">
        <v>12</v>
      </c>
      <c r="B25" s="1">
        <v>36953.0</v>
      </c>
      <c r="C25" s="1">
        <v>42733.0</v>
      </c>
      <c r="D25" s="9">
        <v>1333.0</v>
      </c>
      <c r="E25" s="10">
        <v>1478.0</v>
      </c>
      <c r="F25" s="11">
        <v>19.0</v>
      </c>
      <c r="G25" s="12">
        <v>36.0</v>
      </c>
      <c r="H25" s="11">
        <v>17.0</v>
      </c>
      <c r="I25" s="13">
        <v>50.0</v>
      </c>
      <c r="J25" s="13">
        <v>82.0</v>
      </c>
      <c r="K25" s="13">
        <v>37.0</v>
      </c>
      <c r="L25" s="14">
        <v>11.0</v>
      </c>
      <c r="M25" s="15">
        <v>19.0</v>
      </c>
      <c r="N25" s="14">
        <v>39.0</v>
      </c>
      <c r="O25" s="25">
        <f t="shared" si="2"/>
        <v>310</v>
      </c>
      <c r="P25" s="26"/>
      <c r="Q25" s="27">
        <f>'X,Y restore'!G25</f>
        <v>19</v>
      </c>
      <c r="R25" s="27">
        <f>'X,Y restore'!H25</f>
        <v>32</v>
      </c>
      <c r="S25" s="27">
        <f>'X,Y restore'!I25</f>
        <v>17</v>
      </c>
      <c r="T25" s="28">
        <f>'X,Y restore'!AI25</f>
        <v>9</v>
      </c>
      <c r="U25" s="28">
        <f>'X,Y restore'!AG25</f>
        <v>9</v>
      </c>
      <c r="V25" s="28">
        <f>'X,Y restore'!AJ25</f>
        <v>9</v>
      </c>
      <c r="W25" s="29">
        <f>'X,Y restore'!M25</f>
        <v>12</v>
      </c>
      <c r="X25" s="29">
        <f>'X,Y restore'!N25</f>
        <v>19</v>
      </c>
      <c r="Y25" s="29">
        <f>'X,Y restore'!O25</f>
        <v>14</v>
      </c>
      <c r="Z25" s="25">
        <f t="shared" si="3"/>
        <v>140</v>
      </c>
      <c r="AA25" s="30">
        <f t="shared" si="4"/>
        <v>2.214285714</v>
      </c>
      <c r="AB25" s="26"/>
      <c r="AC25" s="27">
        <f t="shared" ref="AC25:AK25" si="28">ROUND($AA25*Q25,0)</f>
        <v>42</v>
      </c>
      <c r="AD25" s="27">
        <f t="shared" si="28"/>
        <v>71</v>
      </c>
      <c r="AE25" s="27">
        <f t="shared" si="28"/>
        <v>38</v>
      </c>
      <c r="AF25" s="28">
        <f t="shared" si="28"/>
        <v>20</v>
      </c>
      <c r="AG25" s="28">
        <f t="shared" si="28"/>
        <v>20</v>
      </c>
      <c r="AH25" s="28">
        <f t="shared" si="28"/>
        <v>20</v>
      </c>
      <c r="AI25" s="29">
        <f t="shared" si="28"/>
        <v>27</v>
      </c>
      <c r="AJ25" s="29">
        <f t="shared" si="28"/>
        <v>42</v>
      </c>
      <c r="AK25" s="29">
        <f t="shared" si="28"/>
        <v>31</v>
      </c>
      <c r="AL25" s="25">
        <f t="shared" si="6"/>
        <v>311</v>
      </c>
    </row>
    <row r="26">
      <c r="A26" s="1"/>
      <c r="B26" s="1"/>
      <c r="C26" s="1"/>
      <c r="D26" s="9">
        <v>1334.0</v>
      </c>
      <c r="E26" s="10">
        <v>1815.0</v>
      </c>
      <c r="F26" s="11">
        <v>17.0</v>
      </c>
      <c r="G26" s="12">
        <v>31.0</v>
      </c>
      <c r="H26" s="11">
        <v>18.0</v>
      </c>
      <c r="I26" s="13">
        <v>52.0</v>
      </c>
      <c r="J26" s="13">
        <v>117.0</v>
      </c>
      <c r="K26" s="13">
        <v>29.0</v>
      </c>
      <c r="L26" s="14">
        <v>14.0</v>
      </c>
      <c r="M26" s="15">
        <v>11.0</v>
      </c>
      <c r="N26" s="14">
        <v>39.0</v>
      </c>
      <c r="O26" s="25">
        <f t="shared" si="2"/>
        <v>328</v>
      </c>
      <c r="P26" s="26"/>
      <c r="Q26" s="27">
        <f>'X,Y restore'!G26</f>
        <v>17</v>
      </c>
      <c r="R26" s="27">
        <f>'X,Y restore'!H26</f>
        <v>13</v>
      </c>
      <c r="S26" s="27">
        <f>'X,Y restore'!I26</f>
        <v>18</v>
      </c>
      <c r="T26" s="28">
        <f>'X,Y restore'!AI26</f>
        <v>11</v>
      </c>
      <c r="U26" s="28">
        <f>'X,Y restore'!AG26</f>
        <v>7</v>
      </c>
      <c r="V26" s="28">
        <f>'X,Y restore'!AJ26</f>
        <v>9</v>
      </c>
      <c r="W26" s="29">
        <f>'X,Y restore'!M26</f>
        <v>15</v>
      </c>
      <c r="X26" s="29">
        <f>'X,Y restore'!N26</f>
        <v>11</v>
      </c>
      <c r="Y26" s="29">
        <f>'X,Y restore'!O26</f>
        <v>17</v>
      </c>
      <c r="Z26" s="25">
        <f t="shared" si="3"/>
        <v>118</v>
      </c>
      <c r="AA26" s="30">
        <f t="shared" si="4"/>
        <v>2.779661017</v>
      </c>
      <c r="AB26" s="26"/>
      <c r="AC26" s="27">
        <f t="shared" ref="AC26:AK26" si="29">ROUND($AA26*Q26,0)</f>
        <v>47</v>
      </c>
      <c r="AD26" s="27">
        <f t="shared" si="29"/>
        <v>36</v>
      </c>
      <c r="AE26" s="27">
        <f t="shared" si="29"/>
        <v>50</v>
      </c>
      <c r="AF26" s="28">
        <f t="shared" si="29"/>
        <v>31</v>
      </c>
      <c r="AG26" s="28">
        <f t="shared" si="29"/>
        <v>19</v>
      </c>
      <c r="AH26" s="28">
        <f t="shared" si="29"/>
        <v>25</v>
      </c>
      <c r="AI26" s="29">
        <f t="shared" si="29"/>
        <v>42</v>
      </c>
      <c r="AJ26" s="29">
        <f t="shared" si="29"/>
        <v>31</v>
      </c>
      <c r="AK26" s="29">
        <f t="shared" si="29"/>
        <v>47</v>
      </c>
      <c r="AL26" s="25">
        <f t="shared" si="6"/>
        <v>328</v>
      </c>
    </row>
    <row r="27">
      <c r="A27" s="1" t="s">
        <v>31</v>
      </c>
      <c r="B27" s="1" t="s">
        <v>32</v>
      </c>
      <c r="C27" s="1" t="s">
        <v>33</v>
      </c>
      <c r="D27" s="9">
        <v>1335.0</v>
      </c>
      <c r="E27" s="10">
        <v>1591.0</v>
      </c>
      <c r="F27" s="11">
        <v>11.0</v>
      </c>
      <c r="G27" s="12">
        <v>30.0</v>
      </c>
      <c r="H27" s="11">
        <v>27.0</v>
      </c>
      <c r="I27" s="13">
        <v>57.0</v>
      </c>
      <c r="J27" s="13">
        <v>121.0</v>
      </c>
      <c r="K27" s="13">
        <v>34.0</v>
      </c>
      <c r="L27" s="14">
        <v>12.0</v>
      </c>
      <c r="M27" s="15">
        <v>16.0</v>
      </c>
      <c r="N27" s="14">
        <v>59.0</v>
      </c>
      <c r="O27" s="25">
        <f t="shared" si="2"/>
        <v>367</v>
      </c>
      <c r="P27" s="26"/>
      <c r="Q27" s="27">
        <f>'X,Y restore'!G27</f>
        <v>11</v>
      </c>
      <c r="R27" s="27">
        <f>'X,Y restore'!H27</f>
        <v>8</v>
      </c>
      <c r="S27" s="27">
        <f>'X,Y restore'!I27</f>
        <v>27</v>
      </c>
      <c r="T27" s="28">
        <f>'X,Y restore'!AI27</f>
        <v>12</v>
      </c>
      <c r="U27" s="28">
        <f>'X,Y restore'!AG27</f>
        <v>9</v>
      </c>
      <c r="V27" s="28">
        <f>'X,Y restore'!AJ27</f>
        <v>18</v>
      </c>
      <c r="W27" s="29">
        <f>'X,Y restore'!M27</f>
        <v>13</v>
      </c>
      <c r="X27" s="29">
        <f>'X,Y restore'!N27</f>
        <v>16</v>
      </c>
      <c r="Y27" s="29">
        <f>'X,Y restore'!O27</f>
        <v>50</v>
      </c>
      <c r="Z27" s="25">
        <f t="shared" si="3"/>
        <v>164</v>
      </c>
      <c r="AA27" s="30">
        <f t="shared" si="4"/>
        <v>2.237804878</v>
      </c>
      <c r="AB27" s="26"/>
      <c r="AC27" s="27">
        <f t="shared" ref="AC27:AK27" si="30">ROUND($AA27*Q27,0)</f>
        <v>25</v>
      </c>
      <c r="AD27" s="27">
        <f t="shared" si="30"/>
        <v>18</v>
      </c>
      <c r="AE27" s="27">
        <f t="shared" si="30"/>
        <v>60</v>
      </c>
      <c r="AF27" s="28">
        <f t="shared" si="30"/>
        <v>27</v>
      </c>
      <c r="AG27" s="28">
        <f t="shared" si="30"/>
        <v>20</v>
      </c>
      <c r="AH27" s="28">
        <f t="shared" si="30"/>
        <v>40</v>
      </c>
      <c r="AI27" s="29">
        <f t="shared" si="30"/>
        <v>29</v>
      </c>
      <c r="AJ27" s="29">
        <f t="shared" si="30"/>
        <v>36</v>
      </c>
      <c r="AK27" s="29">
        <f t="shared" si="30"/>
        <v>112</v>
      </c>
      <c r="AL27" s="25">
        <f t="shared" si="6"/>
        <v>367</v>
      </c>
    </row>
    <row r="28">
      <c r="A28" s="1" t="s">
        <v>34</v>
      </c>
      <c r="B28" s="1">
        <f t="shared" ref="B28:C28" si="31">B17+B18+B19</f>
        <v>45650</v>
      </c>
      <c r="C28" s="1">
        <f t="shared" si="31"/>
        <v>89555</v>
      </c>
      <c r="D28" s="9">
        <v>1336.0</v>
      </c>
      <c r="E28" s="10">
        <v>1443.0</v>
      </c>
      <c r="F28" s="11">
        <v>17.0</v>
      </c>
      <c r="G28" s="12">
        <v>34.0</v>
      </c>
      <c r="H28" s="11">
        <v>7.0</v>
      </c>
      <c r="I28" s="13">
        <v>26.0</v>
      </c>
      <c r="J28" s="13">
        <v>80.0</v>
      </c>
      <c r="K28" s="13">
        <v>10.0</v>
      </c>
      <c r="L28" s="14">
        <v>7.0</v>
      </c>
      <c r="M28" s="15">
        <v>10.0</v>
      </c>
      <c r="N28" s="14">
        <v>44.0</v>
      </c>
      <c r="O28" s="25">
        <f t="shared" si="2"/>
        <v>235</v>
      </c>
      <c r="P28" s="26"/>
      <c r="Q28" s="27">
        <f>'X,Y restore'!G28</f>
        <v>17</v>
      </c>
      <c r="R28" s="27">
        <f>'X,Y restore'!H28</f>
        <v>27</v>
      </c>
      <c r="S28" s="27">
        <f>'X,Y restore'!I28</f>
        <v>7</v>
      </c>
      <c r="T28" s="28">
        <f>'X,Y restore'!AI28</f>
        <v>7</v>
      </c>
      <c r="U28" s="28">
        <f>'X,Y restore'!AG28</f>
        <v>6</v>
      </c>
      <c r="V28" s="28">
        <f>'X,Y restore'!AJ28</f>
        <v>2</v>
      </c>
      <c r="W28" s="29">
        <f>'X,Y restore'!M28</f>
        <v>8</v>
      </c>
      <c r="X28" s="29">
        <f>'X,Y restore'!N28</f>
        <v>10</v>
      </c>
      <c r="Y28" s="29">
        <f>'X,Y restore'!O28</f>
        <v>7</v>
      </c>
      <c r="Z28" s="25">
        <f t="shared" si="3"/>
        <v>91</v>
      </c>
      <c r="AA28" s="30">
        <f t="shared" si="4"/>
        <v>2.582417582</v>
      </c>
      <c r="AB28" s="26"/>
      <c r="AC28" s="27">
        <f t="shared" ref="AC28:AK28" si="32">ROUND($AA28*Q28,0)</f>
        <v>44</v>
      </c>
      <c r="AD28" s="27">
        <f t="shared" si="32"/>
        <v>70</v>
      </c>
      <c r="AE28" s="27">
        <f t="shared" si="32"/>
        <v>18</v>
      </c>
      <c r="AF28" s="28">
        <f t="shared" si="32"/>
        <v>18</v>
      </c>
      <c r="AG28" s="28">
        <f t="shared" si="32"/>
        <v>15</v>
      </c>
      <c r="AH28" s="28">
        <f t="shared" si="32"/>
        <v>5</v>
      </c>
      <c r="AI28" s="29">
        <f t="shared" si="32"/>
        <v>21</v>
      </c>
      <c r="AJ28" s="29">
        <f t="shared" si="32"/>
        <v>26</v>
      </c>
      <c r="AK28" s="29">
        <f t="shared" si="32"/>
        <v>18</v>
      </c>
      <c r="AL28" s="25">
        <f t="shared" si="6"/>
        <v>235</v>
      </c>
    </row>
    <row r="29">
      <c r="A29" s="1" t="s">
        <v>35</v>
      </c>
      <c r="B29" s="31">
        <f t="shared" ref="B29:C29" si="33">B20+B21+B22</f>
        <v>148936</v>
      </c>
      <c r="C29" s="32">
        <f t="shared" si="33"/>
        <v>60521</v>
      </c>
      <c r="D29" s="9">
        <v>1341.0</v>
      </c>
      <c r="E29" s="10">
        <v>2852.0</v>
      </c>
      <c r="F29" s="11">
        <v>24.0</v>
      </c>
      <c r="G29" s="12">
        <v>37.0</v>
      </c>
      <c r="H29" s="11">
        <v>28.0</v>
      </c>
      <c r="I29" s="13">
        <v>66.0</v>
      </c>
      <c r="J29" s="13">
        <v>177.0</v>
      </c>
      <c r="K29" s="13">
        <v>60.0</v>
      </c>
      <c r="L29" s="14">
        <v>17.0</v>
      </c>
      <c r="M29" s="15">
        <v>12.0</v>
      </c>
      <c r="N29" s="14">
        <v>70.0</v>
      </c>
      <c r="O29" s="25">
        <f t="shared" si="2"/>
        <v>491</v>
      </c>
      <c r="P29" s="26"/>
      <c r="Q29" s="27">
        <f>'X,Y restore'!G29</f>
        <v>24</v>
      </c>
      <c r="R29" s="27">
        <f>'X,Y restore'!H29</f>
        <v>9</v>
      </c>
      <c r="S29" s="27">
        <f>'X,Y restore'!I29</f>
        <v>28</v>
      </c>
      <c r="T29" s="28">
        <f>'X,Y restore'!AI29</f>
        <v>13</v>
      </c>
      <c r="U29" s="28">
        <f>'X,Y restore'!AG29</f>
        <v>8</v>
      </c>
      <c r="V29" s="28">
        <f>'X,Y restore'!AJ29</f>
        <v>18</v>
      </c>
      <c r="W29" s="29">
        <f>'X,Y restore'!M29</f>
        <v>19</v>
      </c>
      <c r="X29" s="29">
        <f>'X,Y restore'!N29</f>
        <v>12</v>
      </c>
      <c r="Y29" s="29">
        <f>'X,Y restore'!O29</f>
        <v>32</v>
      </c>
      <c r="Z29" s="25">
        <f t="shared" si="3"/>
        <v>163</v>
      </c>
      <c r="AA29" s="30">
        <f t="shared" si="4"/>
        <v>3.012269939</v>
      </c>
      <c r="AB29" s="26"/>
      <c r="AC29" s="27">
        <f t="shared" ref="AC29:AK29" si="34">ROUND($AA29*Q29,0)</f>
        <v>72</v>
      </c>
      <c r="AD29" s="27">
        <f t="shared" si="34"/>
        <v>27</v>
      </c>
      <c r="AE29" s="27">
        <f t="shared" si="34"/>
        <v>84</v>
      </c>
      <c r="AF29" s="28">
        <f t="shared" si="34"/>
        <v>39</v>
      </c>
      <c r="AG29" s="28">
        <f t="shared" si="34"/>
        <v>24</v>
      </c>
      <c r="AH29" s="28">
        <f t="shared" si="34"/>
        <v>54</v>
      </c>
      <c r="AI29" s="29">
        <f t="shared" si="34"/>
        <v>57</v>
      </c>
      <c r="AJ29" s="29">
        <f t="shared" si="34"/>
        <v>36</v>
      </c>
      <c r="AK29" s="29">
        <f t="shared" si="34"/>
        <v>96</v>
      </c>
      <c r="AL29" s="25">
        <f t="shared" si="6"/>
        <v>489</v>
      </c>
    </row>
    <row r="30">
      <c r="A30" s="1" t="s">
        <v>36</v>
      </c>
      <c r="B30" s="1">
        <f t="shared" ref="B30:C30" si="35">B23+B24+B25</f>
        <v>62144</v>
      </c>
      <c r="C30" s="1">
        <f t="shared" si="35"/>
        <v>106674</v>
      </c>
      <c r="D30" s="9">
        <v>1343.0</v>
      </c>
      <c r="E30" s="10">
        <v>1018.0</v>
      </c>
      <c r="F30" s="11">
        <v>11.0</v>
      </c>
      <c r="G30" s="12">
        <v>19.0</v>
      </c>
      <c r="H30" s="11">
        <v>8.0</v>
      </c>
      <c r="I30" s="13">
        <v>30.0</v>
      </c>
      <c r="J30" s="13">
        <v>50.0</v>
      </c>
      <c r="K30" s="13">
        <v>21.0</v>
      </c>
      <c r="L30" s="14">
        <v>14.0</v>
      </c>
      <c r="M30" s="15">
        <v>9.0</v>
      </c>
      <c r="N30" s="14">
        <v>38.0</v>
      </c>
      <c r="O30" s="25">
        <f t="shared" si="2"/>
        <v>200</v>
      </c>
      <c r="P30" s="26"/>
      <c r="Q30" s="27">
        <f>'X,Y restore'!G30</f>
        <v>11</v>
      </c>
      <c r="R30" s="27">
        <f>'X,Y restore'!H30</f>
        <v>9</v>
      </c>
      <c r="S30" s="27">
        <f>'X,Y restore'!I30</f>
        <v>8</v>
      </c>
      <c r="T30" s="28">
        <f>'X,Y restore'!AI30</f>
        <v>7</v>
      </c>
      <c r="U30" s="28">
        <f>'X,Y restore'!AG30</f>
        <v>5</v>
      </c>
      <c r="V30" s="28">
        <f>'X,Y restore'!AJ30</f>
        <v>6</v>
      </c>
      <c r="W30" s="29">
        <f>'X,Y restore'!M30</f>
        <v>13</v>
      </c>
      <c r="X30" s="29">
        <f>'X,Y restore'!N30</f>
        <v>9</v>
      </c>
      <c r="Y30" s="29">
        <f>'X,Y restore'!O30</f>
        <v>10</v>
      </c>
      <c r="Z30" s="25">
        <f t="shared" si="3"/>
        <v>78</v>
      </c>
      <c r="AA30" s="30">
        <f t="shared" si="4"/>
        <v>2.564102564</v>
      </c>
      <c r="AB30" s="26"/>
      <c r="AC30" s="27">
        <f t="shared" ref="AC30:AK30" si="36">ROUND($AA30*Q30,0)</f>
        <v>28</v>
      </c>
      <c r="AD30" s="27">
        <f t="shared" si="36"/>
        <v>23</v>
      </c>
      <c r="AE30" s="27">
        <f t="shared" si="36"/>
        <v>21</v>
      </c>
      <c r="AF30" s="28">
        <f t="shared" si="36"/>
        <v>18</v>
      </c>
      <c r="AG30" s="28">
        <f t="shared" si="36"/>
        <v>13</v>
      </c>
      <c r="AH30" s="28">
        <f t="shared" si="36"/>
        <v>15</v>
      </c>
      <c r="AI30" s="29">
        <f t="shared" si="36"/>
        <v>33</v>
      </c>
      <c r="AJ30" s="29">
        <f t="shared" si="36"/>
        <v>23</v>
      </c>
      <c r="AK30" s="29">
        <f t="shared" si="36"/>
        <v>26</v>
      </c>
      <c r="AL30" s="25">
        <f t="shared" si="6"/>
        <v>200</v>
      </c>
    </row>
    <row r="31">
      <c r="A31" s="1"/>
      <c r="B31" s="1"/>
      <c r="C31" s="1"/>
      <c r="D31" s="9">
        <v>1344.0</v>
      </c>
      <c r="E31" s="10">
        <v>1496.0</v>
      </c>
      <c r="F31" s="11">
        <v>22.0</v>
      </c>
      <c r="G31" s="12">
        <v>29.0</v>
      </c>
      <c r="H31" s="11">
        <v>13.0</v>
      </c>
      <c r="I31" s="13">
        <v>49.0</v>
      </c>
      <c r="J31" s="13">
        <v>74.0</v>
      </c>
      <c r="K31" s="13">
        <v>30.0</v>
      </c>
      <c r="L31" s="14">
        <v>8.0</v>
      </c>
      <c r="M31" s="15">
        <v>6.0</v>
      </c>
      <c r="N31" s="14">
        <v>38.0</v>
      </c>
      <c r="O31" s="25">
        <f t="shared" si="2"/>
        <v>269</v>
      </c>
      <c r="P31" s="26"/>
      <c r="Q31" s="27">
        <f>'X,Y restore'!G31</f>
        <v>22</v>
      </c>
      <c r="R31" s="27">
        <f>'X,Y restore'!H31</f>
        <v>11</v>
      </c>
      <c r="S31" s="27">
        <f>'X,Y restore'!I31</f>
        <v>13</v>
      </c>
      <c r="T31" s="28">
        <f>'X,Y restore'!AI31</f>
        <v>8</v>
      </c>
      <c r="U31" s="28">
        <f>'X,Y restore'!AG31</f>
        <v>4</v>
      </c>
      <c r="V31" s="28">
        <f>'X,Y restore'!AJ31</f>
        <v>5</v>
      </c>
      <c r="W31" s="29">
        <f>'X,Y restore'!M31</f>
        <v>9</v>
      </c>
      <c r="X31" s="29">
        <f>'X,Y restore'!N31</f>
        <v>6</v>
      </c>
      <c r="Y31" s="29">
        <f>'X,Y restore'!O31</f>
        <v>9</v>
      </c>
      <c r="Z31" s="25">
        <f t="shared" si="3"/>
        <v>87</v>
      </c>
      <c r="AA31" s="30">
        <f t="shared" si="4"/>
        <v>3.091954023</v>
      </c>
      <c r="AB31" s="26"/>
      <c r="AC31" s="27">
        <f t="shared" ref="AC31:AK31" si="37">ROUND($AA31*Q31,0)</f>
        <v>68</v>
      </c>
      <c r="AD31" s="27">
        <f t="shared" si="37"/>
        <v>34</v>
      </c>
      <c r="AE31" s="27">
        <f t="shared" si="37"/>
        <v>40</v>
      </c>
      <c r="AF31" s="28">
        <f t="shared" si="37"/>
        <v>25</v>
      </c>
      <c r="AG31" s="28">
        <f t="shared" si="37"/>
        <v>12</v>
      </c>
      <c r="AH31" s="28">
        <f t="shared" si="37"/>
        <v>15</v>
      </c>
      <c r="AI31" s="29">
        <f t="shared" si="37"/>
        <v>28</v>
      </c>
      <c r="AJ31" s="29">
        <f t="shared" si="37"/>
        <v>19</v>
      </c>
      <c r="AK31" s="29">
        <f t="shared" si="37"/>
        <v>28</v>
      </c>
      <c r="AL31" s="25">
        <f t="shared" si="6"/>
        <v>269</v>
      </c>
    </row>
    <row r="32">
      <c r="A32" s="1" t="s">
        <v>37</v>
      </c>
      <c r="B32" s="1" t="s">
        <v>32</v>
      </c>
      <c r="C32" s="1" t="s">
        <v>33</v>
      </c>
      <c r="D32" s="9">
        <v>1346.0</v>
      </c>
      <c r="E32" s="10">
        <v>2581.0</v>
      </c>
      <c r="F32" s="11">
        <v>34.0</v>
      </c>
      <c r="G32" s="12">
        <v>44.0</v>
      </c>
      <c r="H32" s="11">
        <v>52.0</v>
      </c>
      <c r="I32" s="13">
        <v>147.0</v>
      </c>
      <c r="J32" s="13">
        <v>231.0</v>
      </c>
      <c r="K32" s="13">
        <v>65.0</v>
      </c>
      <c r="L32" s="14">
        <v>29.0</v>
      </c>
      <c r="M32" s="15">
        <v>31.0</v>
      </c>
      <c r="N32" s="14">
        <v>96.0</v>
      </c>
      <c r="O32" s="25">
        <f t="shared" si="2"/>
        <v>729</v>
      </c>
      <c r="P32" s="26"/>
      <c r="Q32" s="27">
        <f>'X,Y restore'!G32</f>
        <v>34</v>
      </c>
      <c r="R32" s="27">
        <f>'X,Y restore'!H32</f>
        <v>20</v>
      </c>
      <c r="S32" s="27">
        <f>'X,Y restore'!I32</f>
        <v>52</v>
      </c>
      <c r="T32" s="28">
        <f>'X,Y restore'!AI32</f>
        <v>28</v>
      </c>
      <c r="U32" s="28">
        <f>'X,Y restore'!AG32</f>
        <v>18</v>
      </c>
      <c r="V32" s="28">
        <f>'X,Y restore'!AJ32</f>
        <v>23</v>
      </c>
      <c r="W32" s="29">
        <f>'X,Y restore'!M32</f>
        <v>30</v>
      </c>
      <c r="X32" s="29">
        <f>'X,Y restore'!N32</f>
        <v>31</v>
      </c>
      <c r="Y32" s="29">
        <f>'X,Y restore'!O32</f>
        <v>53</v>
      </c>
      <c r="Z32" s="25">
        <f t="shared" si="3"/>
        <v>289</v>
      </c>
      <c r="AA32" s="30">
        <f t="shared" si="4"/>
        <v>2.522491349</v>
      </c>
      <c r="AB32" s="26"/>
      <c r="AC32" s="27">
        <f t="shared" ref="AC32:AK32" si="38">ROUND($AA32*Q32,0)</f>
        <v>86</v>
      </c>
      <c r="AD32" s="27">
        <f t="shared" si="38"/>
        <v>50</v>
      </c>
      <c r="AE32" s="27">
        <f t="shared" si="38"/>
        <v>131</v>
      </c>
      <c r="AF32" s="28">
        <f t="shared" si="38"/>
        <v>71</v>
      </c>
      <c r="AG32" s="28">
        <f t="shared" si="38"/>
        <v>45</v>
      </c>
      <c r="AH32" s="28">
        <f t="shared" si="38"/>
        <v>58</v>
      </c>
      <c r="AI32" s="29">
        <f t="shared" si="38"/>
        <v>76</v>
      </c>
      <c r="AJ32" s="29">
        <f t="shared" si="38"/>
        <v>78</v>
      </c>
      <c r="AK32" s="29">
        <f t="shared" si="38"/>
        <v>134</v>
      </c>
      <c r="AL32" s="25">
        <f t="shared" si="6"/>
        <v>729</v>
      </c>
    </row>
    <row r="33">
      <c r="A33" s="1" t="s">
        <v>38</v>
      </c>
      <c r="B33" s="1">
        <f t="shared" ref="B33:C33" si="39">B17+B20+B23</f>
        <v>63037</v>
      </c>
      <c r="C33" s="1">
        <f t="shared" si="39"/>
        <v>86894</v>
      </c>
      <c r="D33" s="9">
        <v>1348.0</v>
      </c>
      <c r="E33" s="10">
        <v>1808.0</v>
      </c>
      <c r="F33" s="11">
        <v>11.0</v>
      </c>
      <c r="G33" s="12">
        <v>28.0</v>
      </c>
      <c r="H33" s="11">
        <v>20.0</v>
      </c>
      <c r="I33" s="13">
        <v>34.0</v>
      </c>
      <c r="J33" s="13">
        <v>76.0</v>
      </c>
      <c r="K33" s="13">
        <v>24.0</v>
      </c>
      <c r="L33" s="14">
        <v>8.0</v>
      </c>
      <c r="M33" s="15">
        <v>16.0</v>
      </c>
      <c r="N33" s="14">
        <v>41.0</v>
      </c>
      <c r="O33" s="25">
        <f t="shared" si="2"/>
        <v>258</v>
      </c>
      <c r="P33" s="26"/>
      <c r="Q33" s="27">
        <f>'X,Y restore'!G33</f>
        <v>11</v>
      </c>
      <c r="R33" s="27">
        <f>'X,Y restore'!H33</f>
        <v>15</v>
      </c>
      <c r="S33" s="27">
        <f>'X,Y restore'!I33</f>
        <v>20</v>
      </c>
      <c r="T33" s="28">
        <f>'X,Y restore'!AI33</f>
        <v>7</v>
      </c>
      <c r="U33" s="28">
        <f>'X,Y restore'!AG33</f>
        <v>8</v>
      </c>
      <c r="V33" s="28">
        <f>'X,Y restore'!AJ33</f>
        <v>11</v>
      </c>
      <c r="W33" s="29">
        <f>'X,Y restore'!M33</f>
        <v>9</v>
      </c>
      <c r="X33" s="29">
        <f>'X,Y restore'!N33</f>
        <v>16</v>
      </c>
      <c r="Y33" s="29">
        <f>'X,Y restore'!O33</f>
        <v>27</v>
      </c>
      <c r="Z33" s="25">
        <f t="shared" si="3"/>
        <v>124</v>
      </c>
      <c r="AA33" s="30">
        <f t="shared" si="4"/>
        <v>2.080645161</v>
      </c>
      <c r="AB33" s="26"/>
      <c r="AC33" s="27">
        <f t="shared" ref="AC33:AK33" si="40">ROUND($AA33*Q33,0)</f>
        <v>23</v>
      </c>
      <c r="AD33" s="27">
        <f t="shared" si="40"/>
        <v>31</v>
      </c>
      <c r="AE33" s="27">
        <f t="shared" si="40"/>
        <v>42</v>
      </c>
      <c r="AF33" s="28">
        <f t="shared" si="40"/>
        <v>15</v>
      </c>
      <c r="AG33" s="28">
        <f t="shared" si="40"/>
        <v>17</v>
      </c>
      <c r="AH33" s="28">
        <f t="shared" si="40"/>
        <v>23</v>
      </c>
      <c r="AI33" s="29">
        <f t="shared" si="40"/>
        <v>19</v>
      </c>
      <c r="AJ33" s="29">
        <f t="shared" si="40"/>
        <v>33</v>
      </c>
      <c r="AK33" s="29">
        <f t="shared" si="40"/>
        <v>56</v>
      </c>
      <c r="AL33" s="25">
        <f t="shared" si="6"/>
        <v>259</v>
      </c>
    </row>
    <row r="34">
      <c r="A34" s="1" t="s">
        <v>39</v>
      </c>
      <c r="B34" s="31">
        <f t="shared" ref="B34:C34" si="41">B18+B21+B24</f>
        <v>114498</v>
      </c>
      <c r="C34" s="32">
        <f t="shared" si="41"/>
        <v>69414</v>
      </c>
      <c r="D34" s="9">
        <v>1349.0</v>
      </c>
      <c r="E34" s="10">
        <v>1790.0</v>
      </c>
      <c r="F34" s="11">
        <v>11.0</v>
      </c>
      <c r="G34" s="12">
        <v>17.0</v>
      </c>
      <c r="H34" s="11">
        <v>13.0</v>
      </c>
      <c r="I34" s="13">
        <v>21.0</v>
      </c>
      <c r="J34" s="13">
        <v>68.0</v>
      </c>
      <c r="K34" s="13">
        <v>29.0</v>
      </c>
      <c r="L34" s="14">
        <v>15.0</v>
      </c>
      <c r="M34" s="15">
        <v>10.0</v>
      </c>
      <c r="N34" s="14">
        <v>38.0</v>
      </c>
      <c r="O34" s="25">
        <f t="shared" si="2"/>
        <v>222</v>
      </c>
      <c r="P34" s="26"/>
      <c r="Q34" s="27">
        <f>'X,Y restore'!G34</f>
        <v>11</v>
      </c>
      <c r="R34" s="27">
        <f>'X,Y restore'!H34</f>
        <v>6</v>
      </c>
      <c r="S34" s="27">
        <f>'X,Y restore'!I34</f>
        <v>13</v>
      </c>
      <c r="T34" s="28">
        <f>'X,Y restore'!AI34</f>
        <v>4</v>
      </c>
      <c r="U34" s="28">
        <f>'X,Y restore'!AG34</f>
        <v>6</v>
      </c>
      <c r="V34" s="28">
        <f>'X,Y restore'!AJ34</f>
        <v>11</v>
      </c>
      <c r="W34" s="29">
        <f>'X,Y restore'!M34</f>
        <v>14</v>
      </c>
      <c r="X34" s="29">
        <f>'X,Y restore'!N34</f>
        <v>10</v>
      </c>
      <c r="Y34" s="29">
        <f>'X,Y restore'!O34</f>
        <v>16</v>
      </c>
      <c r="Z34" s="25">
        <f t="shared" si="3"/>
        <v>91</v>
      </c>
      <c r="AA34" s="30">
        <f t="shared" si="4"/>
        <v>2.43956044</v>
      </c>
      <c r="AB34" s="26"/>
      <c r="AC34" s="27">
        <f t="shared" ref="AC34:AK34" si="42">ROUND($AA34*Q34,0)</f>
        <v>27</v>
      </c>
      <c r="AD34" s="27">
        <f t="shared" si="42"/>
        <v>15</v>
      </c>
      <c r="AE34" s="27">
        <f t="shared" si="42"/>
        <v>32</v>
      </c>
      <c r="AF34" s="28">
        <f t="shared" si="42"/>
        <v>10</v>
      </c>
      <c r="AG34" s="28">
        <f t="shared" si="42"/>
        <v>15</v>
      </c>
      <c r="AH34" s="28">
        <f t="shared" si="42"/>
        <v>27</v>
      </c>
      <c r="AI34" s="29">
        <f t="shared" si="42"/>
        <v>34</v>
      </c>
      <c r="AJ34" s="29">
        <f t="shared" si="42"/>
        <v>24</v>
      </c>
      <c r="AK34" s="29">
        <f t="shared" si="42"/>
        <v>39</v>
      </c>
      <c r="AL34" s="25">
        <f t="shared" si="6"/>
        <v>223</v>
      </c>
    </row>
    <row r="35">
      <c r="A35" s="1" t="s">
        <v>40</v>
      </c>
      <c r="B35" s="1">
        <f t="shared" ref="B35:C35" si="43">B19+B22+B25</f>
        <v>79195</v>
      </c>
      <c r="C35" s="1">
        <f t="shared" si="43"/>
        <v>100442</v>
      </c>
      <c r="D35" s="9">
        <v>1351.0</v>
      </c>
      <c r="E35" s="10">
        <v>3110.0</v>
      </c>
      <c r="F35" s="11">
        <v>17.0</v>
      </c>
      <c r="G35" s="12">
        <v>54.0</v>
      </c>
      <c r="H35" s="11">
        <v>20.0</v>
      </c>
      <c r="I35" s="13">
        <v>57.0</v>
      </c>
      <c r="J35" s="13">
        <v>138.0</v>
      </c>
      <c r="K35" s="13">
        <v>51.0</v>
      </c>
      <c r="L35" s="14">
        <v>25.0</v>
      </c>
      <c r="M35" s="15">
        <v>13.0</v>
      </c>
      <c r="N35" s="14">
        <v>62.0</v>
      </c>
      <c r="O35" s="25">
        <f t="shared" si="2"/>
        <v>437</v>
      </c>
      <c r="P35" s="26"/>
      <c r="Q35" s="27">
        <f>'X,Y restore'!G35</f>
        <v>17</v>
      </c>
      <c r="R35" s="27">
        <f>'X,Y restore'!H35</f>
        <v>16</v>
      </c>
      <c r="S35" s="27">
        <f>'X,Y restore'!I35</f>
        <v>20</v>
      </c>
      <c r="T35" s="28">
        <f>'X,Y restore'!AI35</f>
        <v>13</v>
      </c>
      <c r="U35" s="28">
        <f>'X,Y restore'!AG35</f>
        <v>8</v>
      </c>
      <c r="V35" s="28">
        <f>'X,Y restore'!AJ35</f>
        <v>17</v>
      </c>
      <c r="W35" s="29">
        <f>'X,Y restore'!M35</f>
        <v>25</v>
      </c>
      <c r="X35" s="29">
        <f>'X,Y restore'!N35</f>
        <v>13</v>
      </c>
      <c r="Y35" s="29">
        <f>'X,Y restore'!O35</f>
        <v>27</v>
      </c>
      <c r="Z35" s="25">
        <f t="shared" si="3"/>
        <v>156</v>
      </c>
      <c r="AA35" s="30">
        <f t="shared" si="4"/>
        <v>2.801282051</v>
      </c>
      <c r="AB35" s="26"/>
      <c r="AC35" s="27">
        <f t="shared" ref="AC35:AK35" si="44">ROUND($AA35*Q35,0)</f>
        <v>48</v>
      </c>
      <c r="AD35" s="27">
        <f t="shared" si="44"/>
        <v>45</v>
      </c>
      <c r="AE35" s="27">
        <f t="shared" si="44"/>
        <v>56</v>
      </c>
      <c r="AF35" s="28">
        <f t="shared" si="44"/>
        <v>36</v>
      </c>
      <c r="AG35" s="28">
        <f t="shared" si="44"/>
        <v>22</v>
      </c>
      <c r="AH35" s="28">
        <f t="shared" si="44"/>
        <v>48</v>
      </c>
      <c r="AI35" s="29">
        <f t="shared" si="44"/>
        <v>70</v>
      </c>
      <c r="AJ35" s="29">
        <f t="shared" si="44"/>
        <v>36</v>
      </c>
      <c r="AK35" s="29">
        <f t="shared" si="44"/>
        <v>76</v>
      </c>
      <c r="AL35" s="25">
        <f t="shared" si="6"/>
        <v>437</v>
      </c>
    </row>
    <row r="36">
      <c r="A36" s="1"/>
      <c r="B36" s="1"/>
      <c r="C36" s="1"/>
      <c r="D36" s="9">
        <v>1352.0</v>
      </c>
      <c r="E36" s="10">
        <v>1460.0</v>
      </c>
      <c r="F36" s="11">
        <v>9.0</v>
      </c>
      <c r="G36" s="12">
        <v>19.0</v>
      </c>
      <c r="H36" s="11">
        <v>14.0</v>
      </c>
      <c r="I36" s="13">
        <v>26.0</v>
      </c>
      <c r="J36" s="13">
        <v>65.0</v>
      </c>
      <c r="K36" s="13">
        <v>28.0</v>
      </c>
      <c r="L36" s="14">
        <v>8.0</v>
      </c>
      <c r="M36" s="15">
        <v>8.0</v>
      </c>
      <c r="N36" s="14">
        <v>46.0</v>
      </c>
      <c r="O36" s="25">
        <f t="shared" si="2"/>
        <v>223</v>
      </c>
      <c r="P36" s="26"/>
      <c r="Q36" s="27">
        <f>'X,Y restore'!G36</f>
        <v>9</v>
      </c>
      <c r="R36" s="27">
        <f>'X,Y restore'!H36</f>
        <v>5</v>
      </c>
      <c r="S36" s="27">
        <f>'X,Y restore'!I36</f>
        <v>14</v>
      </c>
      <c r="T36" s="28">
        <f>'X,Y restore'!AI36</f>
        <v>5</v>
      </c>
      <c r="U36" s="28">
        <f>'X,Y restore'!AG36</f>
        <v>5</v>
      </c>
      <c r="V36" s="28">
        <f>'X,Y restore'!AJ36</f>
        <v>12</v>
      </c>
      <c r="W36" s="29">
        <f>'X,Y restore'!M36</f>
        <v>9</v>
      </c>
      <c r="X36" s="29">
        <f>'X,Y restore'!N36</f>
        <v>8</v>
      </c>
      <c r="Y36" s="29">
        <f>'X,Y restore'!O36</f>
        <v>26</v>
      </c>
      <c r="Z36" s="25">
        <f t="shared" si="3"/>
        <v>93</v>
      </c>
      <c r="AA36" s="30">
        <f t="shared" si="4"/>
        <v>2.397849462</v>
      </c>
      <c r="AB36" s="26"/>
      <c r="AC36" s="27">
        <f t="shared" ref="AC36:AK36" si="45">ROUND($AA36*Q36,0)</f>
        <v>22</v>
      </c>
      <c r="AD36" s="27">
        <f t="shared" si="45"/>
        <v>12</v>
      </c>
      <c r="AE36" s="27">
        <f t="shared" si="45"/>
        <v>34</v>
      </c>
      <c r="AF36" s="28">
        <f t="shared" si="45"/>
        <v>12</v>
      </c>
      <c r="AG36" s="28">
        <f t="shared" si="45"/>
        <v>12</v>
      </c>
      <c r="AH36" s="28">
        <f t="shared" si="45"/>
        <v>29</v>
      </c>
      <c r="AI36" s="29">
        <f t="shared" si="45"/>
        <v>22</v>
      </c>
      <c r="AJ36" s="29">
        <f t="shared" si="45"/>
        <v>19</v>
      </c>
      <c r="AK36" s="29">
        <f t="shared" si="45"/>
        <v>62</v>
      </c>
      <c r="AL36" s="25">
        <f t="shared" si="6"/>
        <v>224</v>
      </c>
    </row>
    <row r="37">
      <c r="A37" s="1"/>
      <c r="B37" s="1"/>
      <c r="C37" s="1"/>
      <c r="D37" s="9">
        <v>1353.0</v>
      </c>
      <c r="E37" s="10">
        <v>2590.0</v>
      </c>
      <c r="F37" s="11">
        <v>14.0</v>
      </c>
      <c r="G37" s="12">
        <v>26.0</v>
      </c>
      <c r="H37" s="11">
        <v>14.0</v>
      </c>
      <c r="I37" s="13">
        <v>28.0</v>
      </c>
      <c r="J37" s="13">
        <v>92.0</v>
      </c>
      <c r="K37" s="13">
        <v>31.0</v>
      </c>
      <c r="L37" s="14">
        <v>19.0</v>
      </c>
      <c r="M37" s="15">
        <v>17.0</v>
      </c>
      <c r="N37" s="14">
        <v>47.0</v>
      </c>
      <c r="O37" s="25">
        <f t="shared" si="2"/>
        <v>288</v>
      </c>
      <c r="P37" s="26"/>
      <c r="Q37" s="27">
        <f>'X,Y restore'!G37</f>
        <v>14</v>
      </c>
      <c r="R37" s="27">
        <f>'X,Y restore'!H37</f>
        <v>16</v>
      </c>
      <c r="S37" s="27">
        <f>'X,Y restore'!I37</f>
        <v>14</v>
      </c>
      <c r="T37" s="28">
        <f>'X,Y restore'!AI37</f>
        <v>7</v>
      </c>
      <c r="U37" s="28">
        <f>'X,Y restore'!AG37</f>
        <v>9</v>
      </c>
      <c r="V37" s="28">
        <f>'X,Y restore'!AJ37</f>
        <v>11</v>
      </c>
      <c r="W37" s="29">
        <f>'X,Y restore'!M37</f>
        <v>18</v>
      </c>
      <c r="X37" s="29">
        <f>'X,Y restore'!N37</f>
        <v>17</v>
      </c>
      <c r="Y37" s="29">
        <f>'X,Y restore'!O37</f>
        <v>17</v>
      </c>
      <c r="Z37" s="25">
        <f t="shared" si="3"/>
        <v>123</v>
      </c>
      <c r="AA37" s="30">
        <f t="shared" si="4"/>
        <v>2.341463415</v>
      </c>
      <c r="AB37" s="26"/>
      <c r="AC37" s="27">
        <f t="shared" ref="AC37:AK37" si="46">ROUND($AA37*Q37,0)</f>
        <v>33</v>
      </c>
      <c r="AD37" s="27">
        <f t="shared" si="46"/>
        <v>37</v>
      </c>
      <c r="AE37" s="27">
        <f t="shared" si="46"/>
        <v>33</v>
      </c>
      <c r="AF37" s="28">
        <f t="shared" si="46"/>
        <v>16</v>
      </c>
      <c r="AG37" s="28">
        <f t="shared" si="46"/>
        <v>21</v>
      </c>
      <c r="AH37" s="28">
        <f t="shared" si="46"/>
        <v>26</v>
      </c>
      <c r="AI37" s="29">
        <f t="shared" si="46"/>
        <v>42</v>
      </c>
      <c r="AJ37" s="29">
        <f t="shared" si="46"/>
        <v>40</v>
      </c>
      <c r="AK37" s="29">
        <f t="shared" si="46"/>
        <v>40</v>
      </c>
      <c r="AL37" s="25">
        <f t="shared" si="6"/>
        <v>288</v>
      </c>
    </row>
    <row r="38">
      <c r="A38" s="1"/>
      <c r="B38" s="1"/>
      <c r="C38" s="1"/>
      <c r="D38" s="9">
        <v>1354.0</v>
      </c>
      <c r="E38" s="10">
        <v>3282.0</v>
      </c>
      <c r="F38" s="11">
        <v>18.0</v>
      </c>
      <c r="G38" s="12">
        <v>41.0</v>
      </c>
      <c r="H38" s="11">
        <v>28.0</v>
      </c>
      <c r="I38" s="13">
        <v>42.0</v>
      </c>
      <c r="J38" s="13">
        <v>136.0</v>
      </c>
      <c r="K38" s="13">
        <v>47.0</v>
      </c>
      <c r="L38" s="14">
        <v>26.0</v>
      </c>
      <c r="M38" s="15">
        <v>14.0</v>
      </c>
      <c r="N38" s="14">
        <v>89.0</v>
      </c>
      <c r="O38" s="25">
        <f t="shared" si="2"/>
        <v>441</v>
      </c>
      <c r="P38" s="26"/>
      <c r="Q38" s="27">
        <f>'X,Y restore'!G38</f>
        <v>18</v>
      </c>
      <c r="R38" s="27">
        <f>'X,Y restore'!H38</f>
        <v>8</v>
      </c>
      <c r="S38" s="27">
        <f>'X,Y restore'!I38</f>
        <v>28</v>
      </c>
      <c r="T38" s="28">
        <f>'X,Y restore'!AI38</f>
        <v>10</v>
      </c>
      <c r="U38" s="28">
        <f>'X,Y restore'!AG38</f>
        <v>8</v>
      </c>
      <c r="V38" s="28">
        <f>'X,Y restore'!AJ38</f>
        <v>22</v>
      </c>
      <c r="W38" s="29">
        <f>'X,Y restore'!M38</f>
        <v>25</v>
      </c>
      <c r="X38" s="29">
        <f>'X,Y restore'!N38</f>
        <v>14</v>
      </c>
      <c r="Y38" s="29">
        <f>'X,Y restore'!O38</f>
        <v>47</v>
      </c>
      <c r="Z38" s="25">
        <f t="shared" si="3"/>
        <v>180</v>
      </c>
      <c r="AA38" s="30">
        <f t="shared" si="4"/>
        <v>2.45</v>
      </c>
      <c r="AB38" s="26"/>
      <c r="AC38" s="27">
        <f t="shared" ref="AC38:AK38" si="47">ROUND($AA38*Q38,0)</f>
        <v>44</v>
      </c>
      <c r="AD38" s="27">
        <f t="shared" si="47"/>
        <v>20</v>
      </c>
      <c r="AE38" s="27">
        <f t="shared" si="47"/>
        <v>69</v>
      </c>
      <c r="AF38" s="28">
        <f t="shared" si="47"/>
        <v>25</v>
      </c>
      <c r="AG38" s="28">
        <f t="shared" si="47"/>
        <v>20</v>
      </c>
      <c r="AH38" s="28">
        <f t="shared" si="47"/>
        <v>54</v>
      </c>
      <c r="AI38" s="29">
        <f t="shared" si="47"/>
        <v>61</v>
      </c>
      <c r="AJ38" s="29">
        <f t="shared" si="47"/>
        <v>34</v>
      </c>
      <c r="AK38" s="29">
        <f t="shared" si="47"/>
        <v>115</v>
      </c>
      <c r="AL38" s="25">
        <f t="shared" si="6"/>
        <v>442</v>
      </c>
    </row>
    <row r="39">
      <c r="A39" s="1"/>
      <c r="B39" s="1"/>
      <c r="C39" s="1"/>
      <c r="D39" s="9">
        <v>1356.0</v>
      </c>
      <c r="E39" s="10">
        <v>2114.0</v>
      </c>
      <c r="F39" s="11">
        <v>12.0</v>
      </c>
      <c r="G39" s="12">
        <v>32.0</v>
      </c>
      <c r="H39" s="11">
        <v>13.0</v>
      </c>
      <c r="I39" s="13">
        <v>35.0</v>
      </c>
      <c r="J39" s="13">
        <v>103.0</v>
      </c>
      <c r="K39" s="13">
        <v>28.0</v>
      </c>
      <c r="L39" s="14">
        <v>13.0</v>
      </c>
      <c r="M39" s="15">
        <v>19.0</v>
      </c>
      <c r="N39" s="14">
        <v>42.0</v>
      </c>
      <c r="O39" s="25">
        <f t="shared" si="2"/>
        <v>297</v>
      </c>
      <c r="P39" s="26"/>
      <c r="Q39" s="27">
        <f>'X,Y restore'!G39</f>
        <v>12</v>
      </c>
      <c r="R39" s="27">
        <f>'X,Y restore'!H39</f>
        <v>25</v>
      </c>
      <c r="S39" s="27">
        <f>'X,Y restore'!I39</f>
        <v>13</v>
      </c>
      <c r="T39" s="28">
        <f>'X,Y restore'!AI39</f>
        <v>8</v>
      </c>
      <c r="U39" s="28">
        <f>'X,Y restore'!AG39</f>
        <v>10</v>
      </c>
      <c r="V39" s="28">
        <f>'X,Y restore'!AJ39</f>
        <v>9</v>
      </c>
      <c r="W39" s="29">
        <f>'X,Y restore'!M39</f>
        <v>13</v>
      </c>
      <c r="X39" s="29">
        <f>'X,Y restore'!N39</f>
        <v>19</v>
      </c>
      <c r="Y39" s="29">
        <f>'X,Y restore'!O39</f>
        <v>17</v>
      </c>
      <c r="Z39" s="25">
        <f t="shared" si="3"/>
        <v>126</v>
      </c>
      <c r="AA39" s="30">
        <f t="shared" si="4"/>
        <v>2.357142857</v>
      </c>
      <c r="AB39" s="26"/>
      <c r="AC39" s="27">
        <f t="shared" ref="AC39:AK39" si="48">ROUND($AA39*Q39,0)</f>
        <v>28</v>
      </c>
      <c r="AD39" s="27">
        <f t="shared" si="48"/>
        <v>59</v>
      </c>
      <c r="AE39" s="27">
        <f t="shared" si="48"/>
        <v>31</v>
      </c>
      <c r="AF39" s="28">
        <f t="shared" si="48"/>
        <v>19</v>
      </c>
      <c r="AG39" s="28">
        <f t="shared" si="48"/>
        <v>24</v>
      </c>
      <c r="AH39" s="28">
        <f t="shared" si="48"/>
        <v>21</v>
      </c>
      <c r="AI39" s="29">
        <f t="shared" si="48"/>
        <v>31</v>
      </c>
      <c r="AJ39" s="29">
        <f t="shared" si="48"/>
        <v>45</v>
      </c>
      <c r="AK39" s="29">
        <f t="shared" si="48"/>
        <v>40</v>
      </c>
      <c r="AL39" s="25">
        <f t="shared" si="6"/>
        <v>298</v>
      </c>
    </row>
    <row r="40">
      <c r="A40" s="1"/>
      <c r="B40" s="1"/>
      <c r="C40" s="1"/>
      <c r="D40" s="9">
        <v>1368.0</v>
      </c>
      <c r="E40" s="10">
        <v>2057.0</v>
      </c>
      <c r="F40" s="11">
        <v>15.0</v>
      </c>
      <c r="G40" s="12">
        <v>24.0</v>
      </c>
      <c r="H40" s="11">
        <v>20.0</v>
      </c>
      <c r="I40" s="13">
        <v>28.0</v>
      </c>
      <c r="J40" s="13">
        <v>75.0</v>
      </c>
      <c r="K40" s="13">
        <v>18.0</v>
      </c>
      <c r="L40" s="14">
        <v>13.0</v>
      </c>
      <c r="M40" s="15">
        <v>13.0</v>
      </c>
      <c r="N40" s="14">
        <v>52.0</v>
      </c>
      <c r="O40" s="25">
        <f t="shared" si="2"/>
        <v>258</v>
      </c>
      <c r="P40" s="26"/>
      <c r="Q40" s="27">
        <f>'X,Y restore'!G40</f>
        <v>15</v>
      </c>
      <c r="R40" s="27">
        <f>'X,Y restore'!H40</f>
        <v>10</v>
      </c>
      <c r="S40" s="27">
        <f>'X,Y restore'!I40</f>
        <v>20</v>
      </c>
      <c r="T40" s="28">
        <f>'X,Y restore'!AI40</f>
        <v>8</v>
      </c>
      <c r="U40" s="28">
        <f>'X,Y restore'!AG40</f>
        <v>7</v>
      </c>
      <c r="V40" s="28">
        <f>'X,Y restore'!AJ40</f>
        <v>8</v>
      </c>
      <c r="W40" s="29">
        <f>'X,Y restore'!M40</f>
        <v>13</v>
      </c>
      <c r="X40" s="29">
        <f>'X,Y restore'!N40</f>
        <v>13</v>
      </c>
      <c r="Y40" s="29">
        <f>'X,Y restore'!O40</f>
        <v>24</v>
      </c>
      <c r="Z40" s="25">
        <f t="shared" si="3"/>
        <v>118</v>
      </c>
      <c r="AA40" s="30">
        <f t="shared" si="4"/>
        <v>2.186440678</v>
      </c>
      <c r="AB40" s="26"/>
      <c r="AC40" s="27">
        <f t="shared" ref="AC40:AK40" si="49">ROUND($AA40*Q40,0)</f>
        <v>33</v>
      </c>
      <c r="AD40" s="27">
        <f t="shared" si="49"/>
        <v>22</v>
      </c>
      <c r="AE40" s="27">
        <f t="shared" si="49"/>
        <v>44</v>
      </c>
      <c r="AF40" s="28">
        <f t="shared" si="49"/>
        <v>17</v>
      </c>
      <c r="AG40" s="28">
        <f t="shared" si="49"/>
        <v>15</v>
      </c>
      <c r="AH40" s="28">
        <f t="shared" si="49"/>
        <v>17</v>
      </c>
      <c r="AI40" s="29">
        <f t="shared" si="49"/>
        <v>28</v>
      </c>
      <c r="AJ40" s="29">
        <f t="shared" si="49"/>
        <v>28</v>
      </c>
      <c r="AK40" s="29">
        <f t="shared" si="49"/>
        <v>52</v>
      </c>
      <c r="AL40" s="25">
        <f t="shared" si="6"/>
        <v>256</v>
      </c>
    </row>
    <row r="41">
      <c r="A41" s="1"/>
      <c r="B41" s="1"/>
      <c r="C41" s="1"/>
      <c r="D41" s="9">
        <v>1389.0</v>
      </c>
      <c r="E41" s="10">
        <v>1233.0</v>
      </c>
      <c r="F41" s="11">
        <v>5.0</v>
      </c>
      <c r="G41" s="12">
        <v>15.0</v>
      </c>
      <c r="H41" s="11">
        <v>11.0</v>
      </c>
      <c r="I41" s="13">
        <v>40.0</v>
      </c>
      <c r="J41" s="13">
        <v>88.0</v>
      </c>
      <c r="K41" s="13">
        <v>31.0</v>
      </c>
      <c r="L41" s="14">
        <v>16.0</v>
      </c>
      <c r="M41" s="15">
        <v>12.0</v>
      </c>
      <c r="N41" s="14">
        <v>38.0</v>
      </c>
      <c r="O41" s="25">
        <f t="shared" si="2"/>
        <v>256</v>
      </c>
      <c r="P41" s="26"/>
      <c r="Q41" s="27">
        <f>'X,Y restore'!G41</f>
        <v>5</v>
      </c>
      <c r="R41" s="27">
        <f>'X,Y restore'!H41</f>
        <v>5</v>
      </c>
      <c r="S41" s="27">
        <f>'X,Y restore'!I41</f>
        <v>11</v>
      </c>
      <c r="T41" s="28">
        <f>'X,Y restore'!AI41</f>
        <v>8</v>
      </c>
      <c r="U41" s="28">
        <f>'X,Y restore'!AG41</f>
        <v>7</v>
      </c>
      <c r="V41" s="28">
        <f>'X,Y restore'!AJ41</f>
        <v>14</v>
      </c>
      <c r="W41" s="29">
        <f>'X,Y restore'!M41</f>
        <v>15</v>
      </c>
      <c r="X41" s="29">
        <f>'X,Y restore'!N41</f>
        <v>12</v>
      </c>
      <c r="Y41" s="29">
        <f>'X,Y restore'!O41</f>
        <v>27</v>
      </c>
      <c r="Z41" s="25">
        <f t="shared" si="3"/>
        <v>104</v>
      </c>
      <c r="AA41" s="30">
        <f t="shared" si="4"/>
        <v>2.461538462</v>
      </c>
      <c r="AB41" s="26"/>
      <c r="AC41" s="27">
        <f t="shared" ref="AC41:AK41" si="50">ROUND($AA41*Q41,0)</f>
        <v>12</v>
      </c>
      <c r="AD41" s="27">
        <f t="shared" si="50"/>
        <v>12</v>
      </c>
      <c r="AE41" s="27">
        <f t="shared" si="50"/>
        <v>27</v>
      </c>
      <c r="AF41" s="28">
        <f t="shared" si="50"/>
        <v>20</v>
      </c>
      <c r="AG41" s="28">
        <f t="shared" si="50"/>
        <v>17</v>
      </c>
      <c r="AH41" s="28">
        <f t="shared" si="50"/>
        <v>34</v>
      </c>
      <c r="AI41" s="29">
        <f t="shared" si="50"/>
        <v>37</v>
      </c>
      <c r="AJ41" s="29">
        <f t="shared" si="50"/>
        <v>30</v>
      </c>
      <c r="AK41" s="29">
        <f t="shared" si="50"/>
        <v>66</v>
      </c>
      <c r="AL41" s="25">
        <f t="shared" si="6"/>
        <v>255</v>
      </c>
    </row>
    <row r="42">
      <c r="A42" s="1"/>
      <c r="B42" s="1"/>
      <c r="C42" s="1">
        <f>C38+C40</f>
        <v>0</v>
      </c>
      <c r="D42" s="9">
        <v>1390.0</v>
      </c>
      <c r="E42" s="10">
        <v>3408.0</v>
      </c>
      <c r="F42" s="11">
        <v>31.0</v>
      </c>
      <c r="G42" s="12">
        <v>46.0</v>
      </c>
      <c r="H42" s="11">
        <v>35.0</v>
      </c>
      <c r="I42" s="13">
        <v>73.0</v>
      </c>
      <c r="J42" s="13">
        <v>244.0</v>
      </c>
      <c r="K42" s="13">
        <v>60.0</v>
      </c>
      <c r="L42" s="14">
        <v>27.0</v>
      </c>
      <c r="M42" s="15">
        <v>29.0</v>
      </c>
      <c r="N42" s="14">
        <v>121.0</v>
      </c>
      <c r="O42" s="25">
        <f t="shared" si="2"/>
        <v>666</v>
      </c>
      <c r="P42" s="26"/>
      <c r="Q42" s="27">
        <f>'X,Y restore'!G42</f>
        <v>31</v>
      </c>
      <c r="R42" s="27">
        <f>'X,Y restore'!H42</f>
        <v>20</v>
      </c>
      <c r="S42" s="27">
        <f>'X,Y restore'!I42</f>
        <v>35</v>
      </c>
      <c r="T42" s="28">
        <f>'X,Y restore'!AI42</f>
        <v>18</v>
      </c>
      <c r="U42" s="28">
        <f>'X,Y restore'!AG42</f>
        <v>17</v>
      </c>
      <c r="V42" s="28">
        <f>'X,Y restore'!AJ42</f>
        <v>22</v>
      </c>
      <c r="W42" s="29">
        <f>'X,Y restore'!M42</f>
        <v>28</v>
      </c>
      <c r="X42" s="29">
        <f>'X,Y restore'!N42</f>
        <v>29</v>
      </c>
      <c r="Y42" s="29">
        <f>'X,Y restore'!O42</f>
        <v>48</v>
      </c>
      <c r="Z42" s="25">
        <f t="shared" si="3"/>
        <v>248</v>
      </c>
      <c r="AA42" s="30">
        <f t="shared" si="4"/>
        <v>2.685483871</v>
      </c>
      <c r="AB42" s="26"/>
      <c r="AC42" s="27">
        <f t="shared" ref="AC42:AK42" si="51">ROUND($AA42*Q42,0)</f>
        <v>83</v>
      </c>
      <c r="AD42" s="27">
        <f t="shared" si="51"/>
        <v>54</v>
      </c>
      <c r="AE42" s="27">
        <f t="shared" si="51"/>
        <v>94</v>
      </c>
      <c r="AF42" s="28">
        <f t="shared" si="51"/>
        <v>48</v>
      </c>
      <c r="AG42" s="28">
        <f t="shared" si="51"/>
        <v>46</v>
      </c>
      <c r="AH42" s="28">
        <f t="shared" si="51"/>
        <v>59</v>
      </c>
      <c r="AI42" s="29">
        <f t="shared" si="51"/>
        <v>75</v>
      </c>
      <c r="AJ42" s="29">
        <f t="shared" si="51"/>
        <v>78</v>
      </c>
      <c r="AK42" s="29">
        <f t="shared" si="51"/>
        <v>129</v>
      </c>
      <c r="AL42" s="25">
        <f t="shared" si="6"/>
        <v>666</v>
      </c>
    </row>
    <row r="43">
      <c r="A43" s="1"/>
      <c r="B43" s="1"/>
      <c r="C43" s="1"/>
      <c r="D43" s="9">
        <v>1394.0</v>
      </c>
      <c r="E43" s="10">
        <v>2882.0</v>
      </c>
      <c r="F43" s="11">
        <v>44.0</v>
      </c>
      <c r="G43" s="12">
        <v>74.0</v>
      </c>
      <c r="H43" s="11">
        <v>55.0</v>
      </c>
      <c r="I43" s="13">
        <v>105.0</v>
      </c>
      <c r="J43" s="13">
        <v>352.0</v>
      </c>
      <c r="K43" s="13">
        <v>92.0</v>
      </c>
      <c r="L43" s="14">
        <v>28.0</v>
      </c>
      <c r="M43" s="15">
        <v>30.0</v>
      </c>
      <c r="N43" s="14">
        <v>112.0</v>
      </c>
      <c r="O43" s="25">
        <f t="shared" si="2"/>
        <v>892</v>
      </c>
      <c r="P43" s="26"/>
      <c r="Q43" s="27">
        <f>'X,Y restore'!G43</f>
        <v>44</v>
      </c>
      <c r="R43" s="27">
        <f>'X,Y restore'!H43</f>
        <v>31</v>
      </c>
      <c r="S43" s="27">
        <f>'X,Y restore'!I43</f>
        <v>55</v>
      </c>
      <c r="T43" s="28">
        <f>'X,Y restore'!AI43</f>
        <v>21</v>
      </c>
      <c r="U43" s="28">
        <f>'X,Y restore'!AG43</f>
        <v>19</v>
      </c>
      <c r="V43" s="28">
        <f>'X,Y restore'!AJ43</f>
        <v>29</v>
      </c>
      <c r="W43" s="29">
        <f>'X,Y restore'!M43</f>
        <v>30</v>
      </c>
      <c r="X43" s="29">
        <f>'X,Y restore'!N43</f>
        <v>30</v>
      </c>
      <c r="Y43" s="29">
        <f>'X,Y restore'!O43</f>
        <v>53</v>
      </c>
      <c r="Z43" s="25">
        <f t="shared" si="3"/>
        <v>312</v>
      </c>
      <c r="AA43" s="30">
        <f t="shared" si="4"/>
        <v>2.858974359</v>
      </c>
      <c r="AB43" s="26"/>
      <c r="AC43" s="27">
        <f t="shared" ref="AC43:AK43" si="52">ROUND($AA43*Q43,0)</f>
        <v>126</v>
      </c>
      <c r="AD43" s="27">
        <f t="shared" si="52"/>
        <v>89</v>
      </c>
      <c r="AE43" s="27">
        <f t="shared" si="52"/>
        <v>157</v>
      </c>
      <c r="AF43" s="28">
        <f t="shared" si="52"/>
        <v>60</v>
      </c>
      <c r="AG43" s="28">
        <f t="shared" si="52"/>
        <v>54</v>
      </c>
      <c r="AH43" s="28">
        <f t="shared" si="52"/>
        <v>83</v>
      </c>
      <c r="AI43" s="29">
        <f t="shared" si="52"/>
        <v>86</v>
      </c>
      <c r="AJ43" s="29">
        <f t="shared" si="52"/>
        <v>86</v>
      </c>
      <c r="AK43" s="29">
        <f t="shared" si="52"/>
        <v>152</v>
      </c>
      <c r="AL43" s="25">
        <f t="shared" si="6"/>
        <v>893</v>
      </c>
    </row>
    <row r="44">
      <c r="A44" s="1"/>
      <c r="B44" s="1"/>
      <c r="C44" s="1">
        <f>C39+C42</f>
        <v>0</v>
      </c>
      <c r="D44" s="9">
        <v>1396.0</v>
      </c>
      <c r="E44" s="10">
        <v>3159.0</v>
      </c>
      <c r="F44" s="11">
        <v>18.0</v>
      </c>
      <c r="G44" s="12">
        <v>55.0</v>
      </c>
      <c r="H44" s="11">
        <v>22.0</v>
      </c>
      <c r="I44" s="13">
        <v>71.0</v>
      </c>
      <c r="J44" s="13">
        <v>226.0</v>
      </c>
      <c r="K44" s="13">
        <v>67.0</v>
      </c>
      <c r="L44" s="14">
        <v>20.0</v>
      </c>
      <c r="M44" s="15">
        <v>39.0</v>
      </c>
      <c r="N44" s="14">
        <v>104.0</v>
      </c>
      <c r="O44" s="25">
        <f t="shared" si="2"/>
        <v>622</v>
      </c>
      <c r="P44" s="26"/>
      <c r="Q44" s="27">
        <f>'X,Y restore'!G44</f>
        <v>18</v>
      </c>
      <c r="R44" s="27">
        <f>'X,Y restore'!H44</f>
        <v>39</v>
      </c>
      <c r="S44" s="27">
        <f>'X,Y restore'!I44</f>
        <v>22</v>
      </c>
      <c r="T44" s="28">
        <f>'X,Y restore'!AI44</f>
        <v>15</v>
      </c>
      <c r="U44" s="28">
        <f>'X,Y restore'!AG44</f>
        <v>21</v>
      </c>
      <c r="V44" s="28">
        <f>'X,Y restore'!AJ44</f>
        <v>23</v>
      </c>
      <c r="W44" s="29">
        <f>'X,Y restore'!M44</f>
        <v>22</v>
      </c>
      <c r="X44" s="29">
        <f>'X,Y restore'!N44</f>
        <v>39</v>
      </c>
      <c r="Y44" s="29">
        <f>'X,Y restore'!O44</f>
        <v>46</v>
      </c>
      <c r="Z44" s="25">
        <f t="shared" si="3"/>
        <v>245</v>
      </c>
      <c r="AA44" s="30">
        <f t="shared" si="4"/>
        <v>2.53877551</v>
      </c>
      <c r="AB44" s="26"/>
      <c r="AC44" s="27">
        <f t="shared" ref="AC44:AK44" si="53">ROUND($AA44*Q44,0)</f>
        <v>46</v>
      </c>
      <c r="AD44" s="27">
        <f t="shared" si="53"/>
        <v>99</v>
      </c>
      <c r="AE44" s="27">
        <f t="shared" si="53"/>
        <v>56</v>
      </c>
      <c r="AF44" s="28">
        <f t="shared" si="53"/>
        <v>38</v>
      </c>
      <c r="AG44" s="28">
        <f t="shared" si="53"/>
        <v>53</v>
      </c>
      <c r="AH44" s="28">
        <f t="shared" si="53"/>
        <v>58</v>
      </c>
      <c r="AI44" s="29">
        <f t="shared" si="53"/>
        <v>56</v>
      </c>
      <c r="AJ44" s="29">
        <f t="shared" si="53"/>
        <v>99</v>
      </c>
      <c r="AK44" s="29">
        <f t="shared" si="53"/>
        <v>117</v>
      </c>
      <c r="AL44" s="25">
        <f t="shared" si="6"/>
        <v>622</v>
      </c>
    </row>
    <row r="45">
      <c r="A45" s="1"/>
      <c r="B45" s="1"/>
      <c r="C45" s="1"/>
      <c r="D45" s="9">
        <v>1411.0</v>
      </c>
      <c r="E45" s="10">
        <v>2771.0</v>
      </c>
      <c r="F45" s="11">
        <v>14.0</v>
      </c>
      <c r="G45" s="12">
        <v>69.0</v>
      </c>
      <c r="H45" s="11">
        <v>31.0</v>
      </c>
      <c r="I45" s="13">
        <v>68.0</v>
      </c>
      <c r="J45" s="13">
        <v>274.0</v>
      </c>
      <c r="K45" s="13">
        <v>98.0</v>
      </c>
      <c r="L45" s="14">
        <v>40.0</v>
      </c>
      <c r="M45" s="15">
        <v>26.0</v>
      </c>
      <c r="N45" s="14">
        <v>92.0</v>
      </c>
      <c r="O45" s="25">
        <f t="shared" si="2"/>
        <v>712</v>
      </c>
      <c r="P45" s="26"/>
      <c r="Q45" s="27">
        <f>'X,Y restore'!G45</f>
        <v>14</v>
      </c>
      <c r="R45" s="27">
        <f>'X,Y restore'!H45</f>
        <v>21</v>
      </c>
      <c r="S45" s="27">
        <f>'X,Y restore'!I45</f>
        <v>31</v>
      </c>
      <c r="T45" s="28">
        <f>'X,Y restore'!AI45</f>
        <v>10</v>
      </c>
      <c r="U45" s="28">
        <f>'X,Y restore'!AG45</f>
        <v>16</v>
      </c>
      <c r="V45" s="28">
        <f>'X,Y restore'!AJ45</f>
        <v>43</v>
      </c>
      <c r="W45" s="29">
        <f>'X,Y restore'!M45</f>
        <v>39</v>
      </c>
      <c r="X45" s="29">
        <f>'X,Y restore'!N45</f>
        <v>26</v>
      </c>
      <c r="Y45" s="29">
        <f>'X,Y restore'!O45</f>
        <v>69</v>
      </c>
      <c r="Z45" s="25">
        <f t="shared" si="3"/>
        <v>269</v>
      </c>
      <c r="AA45" s="30">
        <f t="shared" si="4"/>
        <v>2.646840149</v>
      </c>
      <c r="AB45" s="26"/>
      <c r="AC45" s="27">
        <f t="shared" ref="AC45:AK45" si="54">ROUND($AA45*Q45,0)</f>
        <v>37</v>
      </c>
      <c r="AD45" s="27">
        <f t="shared" si="54"/>
        <v>56</v>
      </c>
      <c r="AE45" s="27">
        <f t="shared" si="54"/>
        <v>82</v>
      </c>
      <c r="AF45" s="28">
        <f t="shared" si="54"/>
        <v>26</v>
      </c>
      <c r="AG45" s="28">
        <f t="shared" si="54"/>
        <v>42</v>
      </c>
      <c r="AH45" s="28">
        <f t="shared" si="54"/>
        <v>114</v>
      </c>
      <c r="AI45" s="29">
        <f t="shared" si="54"/>
        <v>103</v>
      </c>
      <c r="AJ45" s="29">
        <f t="shared" si="54"/>
        <v>69</v>
      </c>
      <c r="AK45" s="29">
        <f t="shared" si="54"/>
        <v>183</v>
      </c>
      <c r="AL45" s="25">
        <f t="shared" si="6"/>
        <v>712</v>
      </c>
    </row>
    <row r="46">
      <c r="A46" s="1"/>
      <c r="B46" s="1"/>
      <c r="C46" s="1"/>
      <c r="D46" s="9">
        <v>1510.0</v>
      </c>
      <c r="E46" s="10">
        <v>800.0</v>
      </c>
      <c r="F46" s="11">
        <v>13.0</v>
      </c>
      <c r="G46" s="12">
        <v>29.0</v>
      </c>
      <c r="H46" s="11">
        <v>13.0</v>
      </c>
      <c r="I46" s="13">
        <v>31.0</v>
      </c>
      <c r="J46" s="13">
        <v>96.0</v>
      </c>
      <c r="K46" s="13">
        <v>21.0</v>
      </c>
      <c r="L46" s="14">
        <v>6.0</v>
      </c>
      <c r="M46" s="15">
        <v>7.0</v>
      </c>
      <c r="N46" s="14">
        <v>47.0</v>
      </c>
      <c r="O46" s="25">
        <f t="shared" si="2"/>
        <v>263</v>
      </c>
      <c r="P46" s="26"/>
      <c r="Q46" s="27">
        <f>'X,Y restore'!G46</f>
        <v>13</v>
      </c>
      <c r="R46" s="27">
        <f>'X,Y restore'!H46</f>
        <v>11</v>
      </c>
      <c r="S46" s="27">
        <f>'X,Y restore'!I46</f>
        <v>13</v>
      </c>
      <c r="T46" s="28">
        <f>'X,Y restore'!AI46</f>
        <v>7</v>
      </c>
      <c r="U46" s="28">
        <f>'X,Y restore'!AG46</f>
        <v>4</v>
      </c>
      <c r="V46" s="28">
        <f>'X,Y restore'!AJ46</f>
        <v>6</v>
      </c>
      <c r="W46" s="29">
        <f>'X,Y restore'!M46</f>
        <v>7</v>
      </c>
      <c r="X46" s="29">
        <f>'X,Y restore'!N46</f>
        <v>7</v>
      </c>
      <c r="Y46" s="29">
        <f>'X,Y restore'!O46</f>
        <v>15</v>
      </c>
      <c r="Z46" s="25">
        <f t="shared" si="3"/>
        <v>83</v>
      </c>
      <c r="AA46" s="30">
        <f t="shared" si="4"/>
        <v>3.168674699</v>
      </c>
      <c r="AB46" s="26"/>
      <c r="AC46" s="27">
        <f t="shared" ref="AC46:AK46" si="55">ROUND($AA46*Q46,0)</f>
        <v>41</v>
      </c>
      <c r="AD46" s="27">
        <f t="shared" si="55"/>
        <v>35</v>
      </c>
      <c r="AE46" s="27">
        <f t="shared" si="55"/>
        <v>41</v>
      </c>
      <c r="AF46" s="28">
        <f t="shared" si="55"/>
        <v>22</v>
      </c>
      <c r="AG46" s="28">
        <f t="shared" si="55"/>
        <v>13</v>
      </c>
      <c r="AH46" s="28">
        <f t="shared" si="55"/>
        <v>19</v>
      </c>
      <c r="AI46" s="29">
        <f t="shared" si="55"/>
        <v>22</v>
      </c>
      <c r="AJ46" s="29">
        <f t="shared" si="55"/>
        <v>22</v>
      </c>
      <c r="AK46" s="29">
        <f t="shared" si="55"/>
        <v>48</v>
      </c>
      <c r="AL46" s="25">
        <f t="shared" si="6"/>
        <v>263</v>
      </c>
    </row>
    <row r="47">
      <c r="A47" s="1"/>
      <c r="B47" s="1"/>
      <c r="C47" s="1"/>
      <c r="D47" s="9">
        <v>1514.0</v>
      </c>
      <c r="E47" s="10">
        <v>1905.0</v>
      </c>
      <c r="F47" s="11">
        <v>8.0</v>
      </c>
      <c r="G47" s="12">
        <v>33.0</v>
      </c>
      <c r="H47" s="11">
        <v>18.0</v>
      </c>
      <c r="I47" s="13">
        <v>82.0</v>
      </c>
      <c r="J47" s="13">
        <v>172.0</v>
      </c>
      <c r="K47" s="13">
        <v>54.0</v>
      </c>
      <c r="L47" s="14">
        <v>29.0</v>
      </c>
      <c r="M47" s="15">
        <v>24.0</v>
      </c>
      <c r="N47" s="14">
        <v>77.0</v>
      </c>
      <c r="O47" s="25">
        <f t="shared" si="2"/>
        <v>497</v>
      </c>
      <c r="P47" s="26"/>
      <c r="Q47" s="27">
        <f>'X,Y restore'!G47</f>
        <v>8</v>
      </c>
      <c r="R47" s="27">
        <f>'X,Y restore'!H47</f>
        <v>11</v>
      </c>
      <c r="S47" s="27">
        <f>'X,Y restore'!I47</f>
        <v>18</v>
      </c>
      <c r="T47" s="28">
        <f>'X,Y restore'!AI47</f>
        <v>17</v>
      </c>
      <c r="U47" s="28">
        <f>'X,Y restore'!AG47</f>
        <v>14</v>
      </c>
      <c r="V47" s="28">
        <f>'X,Y restore'!AJ47</f>
        <v>26</v>
      </c>
      <c r="W47" s="29">
        <f>'X,Y restore'!M47</f>
        <v>28</v>
      </c>
      <c r="X47" s="29">
        <f>'X,Y restore'!N47</f>
        <v>24</v>
      </c>
      <c r="Y47" s="29">
        <f>'X,Y restore'!O47</f>
        <v>58</v>
      </c>
      <c r="Z47" s="25">
        <f t="shared" si="3"/>
        <v>204</v>
      </c>
      <c r="AA47" s="30">
        <f t="shared" si="4"/>
        <v>2.43627451</v>
      </c>
      <c r="AB47" s="26"/>
      <c r="AC47" s="27">
        <f t="shared" ref="AC47:AK47" si="56">ROUND($AA47*Q47,0)</f>
        <v>19</v>
      </c>
      <c r="AD47" s="27">
        <f t="shared" si="56"/>
        <v>27</v>
      </c>
      <c r="AE47" s="27">
        <f t="shared" si="56"/>
        <v>44</v>
      </c>
      <c r="AF47" s="28">
        <f t="shared" si="56"/>
        <v>41</v>
      </c>
      <c r="AG47" s="28">
        <f t="shared" si="56"/>
        <v>34</v>
      </c>
      <c r="AH47" s="28">
        <f t="shared" si="56"/>
        <v>63</v>
      </c>
      <c r="AI47" s="29">
        <f t="shared" si="56"/>
        <v>68</v>
      </c>
      <c r="AJ47" s="29">
        <f t="shared" si="56"/>
        <v>58</v>
      </c>
      <c r="AK47" s="29">
        <f t="shared" si="56"/>
        <v>141</v>
      </c>
      <c r="AL47" s="25">
        <f t="shared" si="6"/>
        <v>495</v>
      </c>
    </row>
    <row r="48">
      <c r="A48" s="1"/>
      <c r="B48" s="1"/>
      <c r="C48" s="1"/>
      <c r="D48" s="9">
        <v>1517.0</v>
      </c>
      <c r="E48" s="10">
        <v>2627.0</v>
      </c>
      <c r="F48" s="11">
        <v>51.0</v>
      </c>
      <c r="G48" s="12">
        <v>67.0</v>
      </c>
      <c r="H48" s="11">
        <v>36.0</v>
      </c>
      <c r="I48" s="13">
        <v>159.0</v>
      </c>
      <c r="J48" s="13">
        <v>353.0</v>
      </c>
      <c r="K48" s="13">
        <v>103.0</v>
      </c>
      <c r="L48" s="14">
        <v>30.0</v>
      </c>
      <c r="M48" s="15">
        <v>28.0</v>
      </c>
      <c r="N48" s="14">
        <v>113.0</v>
      </c>
      <c r="O48" s="25">
        <f t="shared" si="2"/>
        <v>940</v>
      </c>
      <c r="P48" s="26"/>
      <c r="Q48" s="27">
        <f>'X,Y restore'!G48</f>
        <v>51</v>
      </c>
      <c r="R48" s="27">
        <f>'X,Y restore'!H48</f>
        <v>36</v>
      </c>
      <c r="S48" s="27">
        <f>'X,Y restore'!I48</f>
        <v>36</v>
      </c>
      <c r="T48" s="28">
        <f>'X,Y restore'!AI48</f>
        <v>28</v>
      </c>
      <c r="U48" s="28">
        <f>'X,Y restore'!AG48</f>
        <v>18</v>
      </c>
      <c r="V48" s="28">
        <f>'X,Y restore'!AJ48</f>
        <v>18</v>
      </c>
      <c r="W48" s="29">
        <f>'X,Y restore'!M48</f>
        <v>32</v>
      </c>
      <c r="X48" s="29">
        <f>'X,Y restore'!N48</f>
        <v>28</v>
      </c>
      <c r="Y48" s="29">
        <f>'X,Y restore'!O48</f>
        <v>31</v>
      </c>
      <c r="Z48" s="25">
        <f t="shared" si="3"/>
        <v>278</v>
      </c>
      <c r="AA48" s="30">
        <f t="shared" si="4"/>
        <v>3.381294964</v>
      </c>
      <c r="AB48" s="26"/>
      <c r="AC48" s="27">
        <f t="shared" ref="AC48:AK48" si="57">ROUND($AA48*Q48,0)</f>
        <v>172</v>
      </c>
      <c r="AD48" s="27">
        <f t="shared" si="57"/>
        <v>122</v>
      </c>
      <c r="AE48" s="27">
        <f t="shared" si="57"/>
        <v>122</v>
      </c>
      <c r="AF48" s="28">
        <f t="shared" si="57"/>
        <v>95</v>
      </c>
      <c r="AG48" s="28">
        <f t="shared" si="57"/>
        <v>61</v>
      </c>
      <c r="AH48" s="28">
        <f t="shared" si="57"/>
        <v>61</v>
      </c>
      <c r="AI48" s="29">
        <f t="shared" si="57"/>
        <v>108</v>
      </c>
      <c r="AJ48" s="29">
        <f t="shared" si="57"/>
        <v>95</v>
      </c>
      <c r="AK48" s="29">
        <f t="shared" si="57"/>
        <v>105</v>
      </c>
      <c r="AL48" s="25">
        <f t="shared" si="6"/>
        <v>941</v>
      </c>
    </row>
    <row r="49">
      <c r="A49" s="1"/>
      <c r="B49" s="1"/>
      <c r="C49" s="1"/>
      <c r="D49" s="9">
        <v>1518.0</v>
      </c>
      <c r="E49" s="10">
        <v>2532.0</v>
      </c>
      <c r="F49" s="11">
        <v>44.0</v>
      </c>
      <c r="G49" s="12">
        <v>67.0</v>
      </c>
      <c r="H49" s="11">
        <v>25.0</v>
      </c>
      <c r="I49" s="13">
        <v>131.0</v>
      </c>
      <c r="J49" s="13">
        <v>313.0</v>
      </c>
      <c r="K49" s="13">
        <v>100.0</v>
      </c>
      <c r="L49" s="14">
        <v>47.0</v>
      </c>
      <c r="M49" s="15">
        <v>38.0</v>
      </c>
      <c r="N49" s="14">
        <v>122.0</v>
      </c>
      <c r="O49" s="25">
        <f t="shared" si="2"/>
        <v>887</v>
      </c>
      <c r="P49" s="26"/>
      <c r="Q49" s="27">
        <f>'X,Y restore'!G49</f>
        <v>44</v>
      </c>
      <c r="R49" s="27">
        <f>'X,Y restore'!H49</f>
        <v>44</v>
      </c>
      <c r="S49" s="27">
        <f>'X,Y restore'!I49</f>
        <v>25</v>
      </c>
      <c r="T49" s="28">
        <f>'X,Y restore'!AI49</f>
        <v>28</v>
      </c>
      <c r="U49" s="28">
        <f>'X,Y restore'!AG49</f>
        <v>22</v>
      </c>
      <c r="V49" s="28">
        <f>'X,Y restore'!AJ49</f>
        <v>20</v>
      </c>
      <c r="W49" s="29">
        <f>'X,Y restore'!M49</f>
        <v>45</v>
      </c>
      <c r="X49" s="29">
        <f>'X,Y restore'!N49</f>
        <v>38</v>
      </c>
      <c r="Y49" s="29">
        <f>'X,Y restore'!O49</f>
        <v>26</v>
      </c>
      <c r="Z49" s="25">
        <f t="shared" si="3"/>
        <v>292</v>
      </c>
      <c r="AA49" s="30">
        <f t="shared" si="4"/>
        <v>3.037671233</v>
      </c>
      <c r="AB49" s="26"/>
      <c r="AC49" s="27">
        <f t="shared" ref="AC49:AK49" si="58">ROUND($AA49*Q49,0)</f>
        <v>134</v>
      </c>
      <c r="AD49" s="27">
        <f t="shared" si="58"/>
        <v>134</v>
      </c>
      <c r="AE49" s="27">
        <f t="shared" si="58"/>
        <v>76</v>
      </c>
      <c r="AF49" s="28">
        <f t="shared" si="58"/>
        <v>85</v>
      </c>
      <c r="AG49" s="28">
        <f t="shared" si="58"/>
        <v>67</v>
      </c>
      <c r="AH49" s="28">
        <f t="shared" si="58"/>
        <v>61</v>
      </c>
      <c r="AI49" s="29">
        <f t="shared" si="58"/>
        <v>137</v>
      </c>
      <c r="AJ49" s="29">
        <f t="shared" si="58"/>
        <v>115</v>
      </c>
      <c r="AK49" s="29">
        <f t="shared" si="58"/>
        <v>79</v>
      </c>
      <c r="AL49" s="25">
        <f t="shared" si="6"/>
        <v>888</v>
      </c>
    </row>
    <row r="50">
      <c r="A50" s="1"/>
      <c r="B50" s="1"/>
      <c r="C50" s="1"/>
      <c r="D50" s="9">
        <v>1525.0</v>
      </c>
      <c r="E50" s="10">
        <v>1983.0</v>
      </c>
      <c r="F50" s="11">
        <v>17.0</v>
      </c>
      <c r="G50" s="12">
        <v>46.0</v>
      </c>
      <c r="H50" s="11">
        <v>11.0</v>
      </c>
      <c r="I50" s="13">
        <v>67.0</v>
      </c>
      <c r="J50" s="13">
        <v>229.0</v>
      </c>
      <c r="K50" s="13">
        <v>63.0</v>
      </c>
      <c r="L50" s="14">
        <v>21.0</v>
      </c>
      <c r="M50" s="15">
        <v>21.0</v>
      </c>
      <c r="N50" s="14">
        <v>84.0</v>
      </c>
      <c r="O50" s="25">
        <f t="shared" si="2"/>
        <v>559</v>
      </c>
      <c r="P50" s="26"/>
      <c r="Q50" s="27">
        <f>'X,Y restore'!G50</f>
        <v>17</v>
      </c>
      <c r="R50" s="27">
        <f>'X,Y restore'!H50</f>
        <v>27</v>
      </c>
      <c r="S50" s="27">
        <f>'X,Y restore'!I50</f>
        <v>11</v>
      </c>
      <c r="T50" s="28">
        <f>'X,Y restore'!AI50</f>
        <v>14</v>
      </c>
      <c r="U50" s="28">
        <f>'X,Y restore'!AG50</f>
        <v>13</v>
      </c>
      <c r="V50" s="28">
        <f>'X,Y restore'!AJ50</f>
        <v>14</v>
      </c>
      <c r="W50" s="29">
        <f>'X,Y restore'!M50</f>
        <v>22</v>
      </c>
      <c r="X50" s="29">
        <f>'X,Y restore'!N50</f>
        <v>21</v>
      </c>
      <c r="Y50" s="29">
        <f>'X,Y restore'!O50</f>
        <v>21</v>
      </c>
      <c r="Z50" s="25">
        <f t="shared" si="3"/>
        <v>160</v>
      </c>
      <c r="AA50" s="30">
        <f t="shared" si="4"/>
        <v>3.49375</v>
      </c>
      <c r="AB50" s="26"/>
      <c r="AC50" s="27">
        <f t="shared" ref="AC50:AK50" si="59">ROUND($AA50*Q50,0)</f>
        <v>59</v>
      </c>
      <c r="AD50" s="27">
        <f t="shared" si="59"/>
        <v>94</v>
      </c>
      <c r="AE50" s="27">
        <f t="shared" si="59"/>
        <v>38</v>
      </c>
      <c r="AF50" s="28">
        <f t="shared" si="59"/>
        <v>49</v>
      </c>
      <c r="AG50" s="28">
        <f t="shared" si="59"/>
        <v>45</v>
      </c>
      <c r="AH50" s="28">
        <f t="shared" si="59"/>
        <v>49</v>
      </c>
      <c r="AI50" s="29">
        <f t="shared" si="59"/>
        <v>77</v>
      </c>
      <c r="AJ50" s="29">
        <f t="shared" si="59"/>
        <v>73</v>
      </c>
      <c r="AK50" s="29">
        <f t="shared" si="59"/>
        <v>73</v>
      </c>
      <c r="AL50" s="25">
        <f t="shared" si="6"/>
        <v>557</v>
      </c>
    </row>
    <row r="51">
      <c r="A51" s="1"/>
      <c r="B51" s="1"/>
      <c r="C51" s="1"/>
      <c r="D51" s="9">
        <v>1550.0</v>
      </c>
      <c r="E51" s="10">
        <v>961.0</v>
      </c>
      <c r="F51" s="11">
        <v>13.0</v>
      </c>
      <c r="G51" s="12">
        <v>10.0</v>
      </c>
      <c r="H51" s="11">
        <v>12.0</v>
      </c>
      <c r="I51" s="13">
        <v>36.0</v>
      </c>
      <c r="J51" s="13">
        <v>114.0</v>
      </c>
      <c r="K51" s="13">
        <v>54.0</v>
      </c>
      <c r="L51" s="14">
        <v>22.0</v>
      </c>
      <c r="M51" s="15">
        <v>11.0</v>
      </c>
      <c r="N51" s="14">
        <v>39.0</v>
      </c>
      <c r="O51" s="25">
        <f t="shared" si="2"/>
        <v>311</v>
      </c>
      <c r="P51" s="26"/>
      <c r="Q51" s="27">
        <f>'X,Y restore'!G51</f>
        <v>13</v>
      </c>
      <c r="R51" s="27">
        <f>'X,Y restore'!H51</f>
        <v>4</v>
      </c>
      <c r="S51" s="27">
        <f>'X,Y restore'!I51</f>
        <v>12</v>
      </c>
      <c r="T51" s="28">
        <f>'X,Y restore'!AI51</f>
        <v>7</v>
      </c>
      <c r="U51" s="28">
        <f>'X,Y restore'!AG51</f>
        <v>7</v>
      </c>
      <c r="V51" s="28">
        <f>'X,Y restore'!AJ51</f>
        <v>14</v>
      </c>
      <c r="W51" s="29">
        <f>'X,Y restore'!M51</f>
        <v>20</v>
      </c>
      <c r="X51" s="29">
        <f>'X,Y restore'!N51</f>
        <v>11</v>
      </c>
      <c r="Y51" s="29">
        <f>'X,Y restore'!O51</f>
        <v>13</v>
      </c>
      <c r="Z51" s="25">
        <f t="shared" si="3"/>
        <v>101</v>
      </c>
      <c r="AA51" s="30">
        <f t="shared" si="4"/>
        <v>3.079207921</v>
      </c>
      <c r="AB51" s="26"/>
      <c r="AC51" s="27">
        <f t="shared" ref="AC51:AK51" si="60">ROUND($AA51*Q51,0)</f>
        <v>40</v>
      </c>
      <c r="AD51" s="27">
        <f t="shared" si="60"/>
        <v>12</v>
      </c>
      <c r="AE51" s="27">
        <f t="shared" si="60"/>
        <v>37</v>
      </c>
      <c r="AF51" s="28">
        <f t="shared" si="60"/>
        <v>22</v>
      </c>
      <c r="AG51" s="28">
        <f t="shared" si="60"/>
        <v>22</v>
      </c>
      <c r="AH51" s="28">
        <f t="shared" si="60"/>
        <v>43</v>
      </c>
      <c r="AI51" s="29">
        <f t="shared" si="60"/>
        <v>62</v>
      </c>
      <c r="AJ51" s="29">
        <f t="shared" si="60"/>
        <v>34</v>
      </c>
      <c r="AK51" s="29">
        <f t="shared" si="60"/>
        <v>40</v>
      </c>
      <c r="AL51" s="25">
        <f t="shared" si="6"/>
        <v>312</v>
      </c>
    </row>
    <row r="52">
      <c r="A52" s="1"/>
      <c r="B52" s="1"/>
      <c r="C52" s="1"/>
      <c r="D52" s="9">
        <v>1602.0</v>
      </c>
      <c r="E52" s="10">
        <v>2360.0</v>
      </c>
      <c r="F52" s="11">
        <v>28.0</v>
      </c>
      <c r="G52" s="12">
        <v>37.0</v>
      </c>
      <c r="H52" s="11">
        <v>23.0</v>
      </c>
      <c r="I52" s="13">
        <v>61.0</v>
      </c>
      <c r="J52" s="13">
        <v>127.0</v>
      </c>
      <c r="K52" s="13">
        <v>43.0</v>
      </c>
      <c r="L52" s="14">
        <v>28.0</v>
      </c>
      <c r="M52" s="15">
        <v>11.0</v>
      </c>
      <c r="N52" s="14">
        <v>59.0</v>
      </c>
      <c r="O52" s="25">
        <f t="shared" si="2"/>
        <v>417</v>
      </c>
      <c r="P52" s="26"/>
      <c r="Q52" s="27">
        <f>'X,Y restore'!G52</f>
        <v>28</v>
      </c>
      <c r="R52" s="27">
        <f>'X,Y restore'!H52</f>
        <v>10</v>
      </c>
      <c r="S52" s="27">
        <f>'X,Y restore'!I52</f>
        <v>23</v>
      </c>
      <c r="T52" s="28">
        <f>'X,Y restore'!AI52</f>
        <v>15</v>
      </c>
      <c r="U52" s="28">
        <f>'X,Y restore'!AG52</f>
        <v>7</v>
      </c>
      <c r="V52" s="28">
        <f>'X,Y restore'!AJ52</f>
        <v>12</v>
      </c>
      <c r="W52" s="29">
        <f>'X,Y restore'!M52</f>
        <v>27</v>
      </c>
      <c r="X52" s="29">
        <f>'X,Y restore'!N52</f>
        <v>11</v>
      </c>
      <c r="Y52" s="29">
        <f>'X,Y restore'!O52</f>
        <v>18</v>
      </c>
      <c r="Z52" s="25">
        <f t="shared" si="3"/>
        <v>151</v>
      </c>
      <c r="AA52" s="30">
        <f t="shared" si="4"/>
        <v>2.761589404</v>
      </c>
      <c r="AB52" s="26"/>
      <c r="AC52" s="27">
        <f t="shared" ref="AC52:AK52" si="61">ROUND($AA52*Q52,0)</f>
        <v>77</v>
      </c>
      <c r="AD52" s="27">
        <f t="shared" si="61"/>
        <v>28</v>
      </c>
      <c r="AE52" s="27">
        <f t="shared" si="61"/>
        <v>64</v>
      </c>
      <c r="AF52" s="28">
        <f t="shared" si="61"/>
        <v>41</v>
      </c>
      <c r="AG52" s="28">
        <f t="shared" si="61"/>
        <v>19</v>
      </c>
      <c r="AH52" s="28">
        <f t="shared" si="61"/>
        <v>33</v>
      </c>
      <c r="AI52" s="29">
        <f t="shared" si="61"/>
        <v>75</v>
      </c>
      <c r="AJ52" s="29">
        <f t="shared" si="61"/>
        <v>30</v>
      </c>
      <c r="AK52" s="29">
        <f t="shared" si="61"/>
        <v>50</v>
      </c>
      <c r="AL52" s="25">
        <f t="shared" si="6"/>
        <v>417</v>
      </c>
    </row>
    <row r="53">
      <c r="A53" s="1"/>
      <c r="B53" s="1"/>
      <c r="C53" s="1"/>
      <c r="D53" s="9">
        <v>1605.0</v>
      </c>
      <c r="E53" s="10">
        <v>3022.0</v>
      </c>
      <c r="F53" s="11">
        <v>23.0</v>
      </c>
      <c r="G53" s="12">
        <v>44.0</v>
      </c>
      <c r="H53" s="11">
        <v>21.0</v>
      </c>
      <c r="I53" s="13">
        <v>47.0</v>
      </c>
      <c r="J53" s="13">
        <v>138.0</v>
      </c>
      <c r="K53" s="13">
        <v>37.0</v>
      </c>
      <c r="L53" s="14">
        <v>23.0</v>
      </c>
      <c r="M53" s="15">
        <v>13.0</v>
      </c>
      <c r="N53" s="14">
        <v>77.0</v>
      </c>
      <c r="O53" s="25">
        <f t="shared" si="2"/>
        <v>423</v>
      </c>
      <c r="P53" s="26"/>
      <c r="Q53" s="27">
        <f>'X,Y restore'!G53</f>
        <v>23</v>
      </c>
      <c r="R53" s="27">
        <f>'X,Y restore'!H53</f>
        <v>14</v>
      </c>
      <c r="S53" s="27">
        <f>'X,Y restore'!I53</f>
        <v>21</v>
      </c>
      <c r="T53" s="28">
        <f>'X,Y restore'!AI53</f>
        <v>12</v>
      </c>
      <c r="U53" s="28">
        <f>'X,Y restore'!AG53</f>
        <v>8</v>
      </c>
      <c r="V53" s="28">
        <f>'X,Y restore'!AJ53</f>
        <v>13</v>
      </c>
      <c r="W53" s="29">
        <f>'X,Y restore'!M53</f>
        <v>23</v>
      </c>
      <c r="X53" s="29">
        <f>'X,Y restore'!N53</f>
        <v>13</v>
      </c>
      <c r="Y53" s="29">
        <f>'X,Y restore'!O53</f>
        <v>26</v>
      </c>
      <c r="Z53" s="25">
        <f t="shared" si="3"/>
        <v>153</v>
      </c>
      <c r="AA53" s="30">
        <f t="shared" si="4"/>
        <v>2.764705882</v>
      </c>
      <c r="AB53" s="26"/>
      <c r="AC53" s="27">
        <f t="shared" ref="AC53:AK53" si="62">ROUND($AA53*Q53,0)</f>
        <v>64</v>
      </c>
      <c r="AD53" s="27">
        <f t="shared" si="62"/>
        <v>39</v>
      </c>
      <c r="AE53" s="27">
        <f t="shared" si="62"/>
        <v>58</v>
      </c>
      <c r="AF53" s="28">
        <f t="shared" si="62"/>
        <v>33</v>
      </c>
      <c r="AG53" s="28">
        <f t="shared" si="62"/>
        <v>22</v>
      </c>
      <c r="AH53" s="28">
        <f t="shared" si="62"/>
        <v>36</v>
      </c>
      <c r="AI53" s="29">
        <f t="shared" si="62"/>
        <v>64</v>
      </c>
      <c r="AJ53" s="29">
        <f t="shared" si="62"/>
        <v>36</v>
      </c>
      <c r="AK53" s="29">
        <f t="shared" si="62"/>
        <v>72</v>
      </c>
      <c r="AL53" s="25">
        <f t="shared" si="6"/>
        <v>424</v>
      </c>
    </row>
    <row r="54">
      <c r="A54" s="1"/>
      <c r="B54" s="1"/>
      <c r="C54" s="1"/>
      <c r="D54" s="9">
        <v>1606.0</v>
      </c>
      <c r="E54" s="10">
        <v>2356.0</v>
      </c>
      <c r="F54" s="11">
        <v>25.0</v>
      </c>
      <c r="G54" s="12">
        <v>63.0</v>
      </c>
      <c r="H54" s="11">
        <v>46.0</v>
      </c>
      <c r="I54" s="13">
        <v>107.0</v>
      </c>
      <c r="J54" s="13">
        <v>218.0</v>
      </c>
      <c r="K54" s="13">
        <v>88.0</v>
      </c>
      <c r="L54" s="14">
        <v>20.0</v>
      </c>
      <c r="M54" s="15">
        <v>21.0</v>
      </c>
      <c r="N54" s="14">
        <v>74.0</v>
      </c>
      <c r="O54" s="25">
        <f t="shared" si="2"/>
        <v>662</v>
      </c>
      <c r="P54" s="26"/>
      <c r="Q54" s="27">
        <f>'X,Y restore'!G54</f>
        <v>25</v>
      </c>
      <c r="R54" s="27">
        <f>'X,Y restore'!H54</f>
        <v>20</v>
      </c>
      <c r="S54" s="27">
        <f>'X,Y restore'!I54</f>
        <v>46</v>
      </c>
      <c r="T54" s="28">
        <f>'X,Y restore'!AI54</f>
        <v>17</v>
      </c>
      <c r="U54" s="28">
        <f>'X,Y restore'!AG54</f>
        <v>13</v>
      </c>
      <c r="V54" s="28">
        <f>'X,Y restore'!AJ54</f>
        <v>29</v>
      </c>
      <c r="W54" s="29">
        <f>'X,Y restore'!M54</f>
        <v>22</v>
      </c>
      <c r="X54" s="29">
        <f>'X,Y restore'!N54</f>
        <v>21</v>
      </c>
      <c r="Y54" s="29">
        <f>'X,Y restore'!O54</f>
        <v>52</v>
      </c>
      <c r="Z54" s="25">
        <f t="shared" si="3"/>
        <v>245</v>
      </c>
      <c r="AA54" s="30">
        <f t="shared" si="4"/>
        <v>2.702040816</v>
      </c>
      <c r="AB54" s="26"/>
      <c r="AC54" s="27">
        <f t="shared" ref="AC54:AK54" si="63">ROUND($AA54*Q54,0)</f>
        <v>68</v>
      </c>
      <c r="AD54" s="27">
        <f t="shared" si="63"/>
        <v>54</v>
      </c>
      <c r="AE54" s="27">
        <f t="shared" si="63"/>
        <v>124</v>
      </c>
      <c r="AF54" s="28">
        <f t="shared" si="63"/>
        <v>46</v>
      </c>
      <c r="AG54" s="28">
        <f t="shared" si="63"/>
        <v>35</v>
      </c>
      <c r="AH54" s="28">
        <f t="shared" si="63"/>
        <v>78</v>
      </c>
      <c r="AI54" s="29">
        <f t="shared" si="63"/>
        <v>59</v>
      </c>
      <c r="AJ54" s="29">
        <f t="shared" si="63"/>
        <v>57</v>
      </c>
      <c r="AK54" s="29">
        <f t="shared" si="63"/>
        <v>141</v>
      </c>
      <c r="AL54" s="25">
        <f t="shared" si="6"/>
        <v>662</v>
      </c>
    </row>
    <row r="55">
      <c r="A55" s="1"/>
      <c r="B55" s="1"/>
      <c r="C55" s="1"/>
      <c r="D55" s="9">
        <v>1609.0</v>
      </c>
      <c r="E55" s="10">
        <v>2098.0</v>
      </c>
      <c r="F55" s="11">
        <v>14.0</v>
      </c>
      <c r="G55" s="12">
        <v>31.0</v>
      </c>
      <c r="H55" s="11">
        <v>26.0</v>
      </c>
      <c r="I55" s="13">
        <v>62.0</v>
      </c>
      <c r="J55" s="13">
        <v>79.0</v>
      </c>
      <c r="K55" s="13">
        <v>35.0</v>
      </c>
      <c r="L55" s="14">
        <v>15.0</v>
      </c>
      <c r="M55" s="15">
        <v>18.0</v>
      </c>
      <c r="N55" s="14">
        <v>47.0</v>
      </c>
      <c r="O55" s="25">
        <f t="shared" si="2"/>
        <v>327</v>
      </c>
      <c r="P55" s="26"/>
      <c r="Q55" s="27">
        <f>'X,Y restore'!G55</f>
        <v>14</v>
      </c>
      <c r="R55" s="27">
        <f>'X,Y restore'!H55</f>
        <v>15</v>
      </c>
      <c r="S55" s="27">
        <f>'X,Y restore'!I55</f>
        <v>26</v>
      </c>
      <c r="T55" s="28">
        <f>'X,Y restore'!AI55</f>
        <v>12</v>
      </c>
      <c r="U55" s="28">
        <f>'X,Y restore'!AG55</f>
        <v>9</v>
      </c>
      <c r="V55" s="28">
        <f>'X,Y restore'!AJ55</f>
        <v>14</v>
      </c>
      <c r="W55" s="29">
        <f>'X,Y restore'!M55</f>
        <v>15</v>
      </c>
      <c r="X55" s="29">
        <f>'X,Y restore'!N55</f>
        <v>18</v>
      </c>
      <c r="Y55" s="29">
        <f>'X,Y restore'!O55</f>
        <v>30</v>
      </c>
      <c r="Z55" s="25">
        <f t="shared" si="3"/>
        <v>153</v>
      </c>
      <c r="AA55" s="30">
        <f t="shared" si="4"/>
        <v>2.137254902</v>
      </c>
      <c r="AB55" s="26"/>
      <c r="AC55" s="27">
        <f t="shared" ref="AC55:AK55" si="64">ROUND($AA55*Q55,0)</f>
        <v>30</v>
      </c>
      <c r="AD55" s="27">
        <f t="shared" si="64"/>
        <v>32</v>
      </c>
      <c r="AE55" s="27">
        <f t="shared" si="64"/>
        <v>56</v>
      </c>
      <c r="AF55" s="28">
        <f t="shared" si="64"/>
        <v>26</v>
      </c>
      <c r="AG55" s="28">
        <f t="shared" si="64"/>
        <v>19</v>
      </c>
      <c r="AH55" s="28">
        <f t="shared" si="64"/>
        <v>30</v>
      </c>
      <c r="AI55" s="29">
        <f t="shared" si="64"/>
        <v>32</v>
      </c>
      <c r="AJ55" s="29">
        <f t="shared" si="64"/>
        <v>38</v>
      </c>
      <c r="AK55" s="29">
        <f t="shared" si="64"/>
        <v>64</v>
      </c>
      <c r="AL55" s="25">
        <f t="shared" si="6"/>
        <v>327</v>
      </c>
    </row>
    <row r="56">
      <c r="A56" s="1"/>
      <c r="B56" s="1"/>
      <c r="C56" s="1"/>
      <c r="D56" s="9">
        <v>1613.0</v>
      </c>
      <c r="E56" s="10">
        <v>2332.0</v>
      </c>
      <c r="F56" s="11">
        <v>14.0</v>
      </c>
      <c r="G56" s="12">
        <v>31.0</v>
      </c>
      <c r="H56" s="11">
        <v>14.0</v>
      </c>
      <c r="I56" s="13">
        <v>48.0</v>
      </c>
      <c r="J56" s="13">
        <v>113.0</v>
      </c>
      <c r="K56" s="13">
        <v>38.0</v>
      </c>
      <c r="L56" s="14">
        <v>23.0</v>
      </c>
      <c r="M56" s="15">
        <v>18.0</v>
      </c>
      <c r="N56" s="14">
        <v>57.0</v>
      </c>
      <c r="O56" s="25">
        <f t="shared" si="2"/>
        <v>356</v>
      </c>
      <c r="P56" s="26"/>
      <c r="Q56" s="27">
        <f>'X,Y restore'!G56</f>
        <v>14</v>
      </c>
      <c r="R56" s="27">
        <f>'X,Y restore'!H56</f>
        <v>16</v>
      </c>
      <c r="S56" s="27">
        <f>'X,Y restore'!I56</f>
        <v>14</v>
      </c>
      <c r="T56" s="28">
        <f>'X,Y restore'!AI56</f>
        <v>12</v>
      </c>
      <c r="U56" s="28">
        <f>'X,Y restore'!AG56</f>
        <v>10</v>
      </c>
      <c r="V56" s="28">
        <f>'X,Y restore'!AJ56</f>
        <v>12</v>
      </c>
      <c r="W56" s="29">
        <f>'X,Y restore'!M56</f>
        <v>22</v>
      </c>
      <c r="X56" s="29">
        <f>'X,Y restore'!N56</f>
        <v>18</v>
      </c>
      <c r="Y56" s="29">
        <f>'X,Y restore'!O56</f>
        <v>21</v>
      </c>
      <c r="Z56" s="25">
        <f t="shared" si="3"/>
        <v>139</v>
      </c>
      <c r="AA56" s="30">
        <f t="shared" si="4"/>
        <v>2.561151079</v>
      </c>
      <c r="AB56" s="26"/>
      <c r="AC56" s="27">
        <f t="shared" ref="AC56:AK56" si="65">ROUND($AA56*Q56,0)</f>
        <v>36</v>
      </c>
      <c r="AD56" s="27">
        <f t="shared" si="65"/>
        <v>41</v>
      </c>
      <c r="AE56" s="27">
        <f t="shared" si="65"/>
        <v>36</v>
      </c>
      <c r="AF56" s="28">
        <f t="shared" si="65"/>
        <v>31</v>
      </c>
      <c r="AG56" s="28">
        <f t="shared" si="65"/>
        <v>26</v>
      </c>
      <c r="AH56" s="28">
        <f t="shared" si="65"/>
        <v>31</v>
      </c>
      <c r="AI56" s="29">
        <f t="shared" si="65"/>
        <v>56</v>
      </c>
      <c r="AJ56" s="29">
        <f t="shared" si="65"/>
        <v>46</v>
      </c>
      <c r="AK56" s="29">
        <f t="shared" si="65"/>
        <v>54</v>
      </c>
      <c r="AL56" s="25">
        <f t="shared" si="6"/>
        <v>357</v>
      </c>
    </row>
    <row r="57">
      <c r="A57" s="1"/>
      <c r="B57" s="1"/>
      <c r="C57" s="1"/>
      <c r="D57" s="9">
        <v>1614.0</v>
      </c>
      <c r="E57" s="10">
        <v>1812.0</v>
      </c>
      <c r="F57" s="11">
        <v>17.0</v>
      </c>
      <c r="G57" s="12">
        <v>27.0</v>
      </c>
      <c r="H57" s="11">
        <v>20.0</v>
      </c>
      <c r="I57" s="13">
        <v>44.0</v>
      </c>
      <c r="J57" s="13">
        <v>93.0</v>
      </c>
      <c r="K57" s="13">
        <v>33.0</v>
      </c>
      <c r="L57" s="14">
        <v>14.0</v>
      </c>
      <c r="M57" s="15">
        <v>17.0</v>
      </c>
      <c r="N57" s="14">
        <v>38.0</v>
      </c>
      <c r="O57" s="25">
        <f t="shared" si="2"/>
        <v>303</v>
      </c>
      <c r="P57" s="26"/>
      <c r="Q57" s="27">
        <f>'X,Y restore'!G57</f>
        <v>17</v>
      </c>
      <c r="R57" s="27">
        <f>'X,Y restore'!H57</f>
        <v>18</v>
      </c>
      <c r="S57" s="27">
        <f>'X,Y restore'!I57</f>
        <v>20</v>
      </c>
      <c r="T57" s="28">
        <f>'X,Y restore'!AI57</f>
        <v>9</v>
      </c>
      <c r="U57" s="28">
        <f>'X,Y restore'!AG57</f>
        <v>9</v>
      </c>
      <c r="V57" s="28">
        <f>'X,Y restore'!AJ57</f>
        <v>10</v>
      </c>
      <c r="W57" s="29">
        <f>'X,Y restore'!M57</f>
        <v>14</v>
      </c>
      <c r="X57" s="29">
        <f>'X,Y restore'!N57</f>
        <v>17</v>
      </c>
      <c r="Y57" s="29">
        <f>'X,Y restore'!O57</f>
        <v>17</v>
      </c>
      <c r="Z57" s="25">
        <f t="shared" si="3"/>
        <v>131</v>
      </c>
      <c r="AA57" s="30">
        <f t="shared" si="4"/>
        <v>2.312977099</v>
      </c>
      <c r="AB57" s="26"/>
      <c r="AC57" s="27">
        <f t="shared" ref="AC57:AK57" si="66">ROUND($AA57*Q57,0)</f>
        <v>39</v>
      </c>
      <c r="AD57" s="27">
        <f t="shared" si="66"/>
        <v>42</v>
      </c>
      <c r="AE57" s="27">
        <f t="shared" si="66"/>
        <v>46</v>
      </c>
      <c r="AF57" s="28">
        <f t="shared" si="66"/>
        <v>21</v>
      </c>
      <c r="AG57" s="28">
        <f t="shared" si="66"/>
        <v>21</v>
      </c>
      <c r="AH57" s="28">
        <f t="shared" si="66"/>
        <v>23</v>
      </c>
      <c r="AI57" s="29">
        <f t="shared" si="66"/>
        <v>32</v>
      </c>
      <c r="AJ57" s="29">
        <f t="shared" si="66"/>
        <v>39</v>
      </c>
      <c r="AK57" s="29">
        <f t="shared" si="66"/>
        <v>39</v>
      </c>
      <c r="AL57" s="25">
        <f t="shared" si="6"/>
        <v>302</v>
      </c>
    </row>
    <row r="58">
      <c r="A58" s="1"/>
      <c r="B58" s="1"/>
      <c r="C58" s="1"/>
      <c r="D58" s="9">
        <v>1619.0</v>
      </c>
      <c r="E58" s="10">
        <v>2206.0</v>
      </c>
      <c r="F58" s="11">
        <v>9.0</v>
      </c>
      <c r="G58" s="12">
        <v>22.0</v>
      </c>
      <c r="H58" s="11">
        <v>21.0</v>
      </c>
      <c r="I58" s="13">
        <v>47.0</v>
      </c>
      <c r="J58" s="13">
        <v>92.0</v>
      </c>
      <c r="K58" s="13">
        <v>58.0</v>
      </c>
      <c r="L58" s="14">
        <v>12.0</v>
      </c>
      <c r="M58" s="15">
        <v>13.0</v>
      </c>
      <c r="N58" s="14">
        <v>48.0</v>
      </c>
      <c r="O58" s="25">
        <f t="shared" si="2"/>
        <v>322</v>
      </c>
      <c r="P58" s="26"/>
      <c r="Q58" s="27">
        <f>'X,Y restore'!G58</f>
        <v>9</v>
      </c>
      <c r="R58" s="27">
        <f>'X,Y restore'!H58</f>
        <v>6</v>
      </c>
      <c r="S58" s="27">
        <f>'X,Y restore'!I58</f>
        <v>21</v>
      </c>
      <c r="T58" s="28">
        <f>'X,Y restore'!AI58</f>
        <v>6</v>
      </c>
      <c r="U58" s="28">
        <f>'X,Y restore'!AG58</f>
        <v>7</v>
      </c>
      <c r="V58" s="28">
        <f>'X,Y restore'!AJ58</f>
        <v>24</v>
      </c>
      <c r="W58" s="29">
        <f>'X,Y restore'!M58</f>
        <v>13</v>
      </c>
      <c r="X58" s="29">
        <f>'X,Y restore'!N58</f>
        <v>13</v>
      </c>
      <c r="Y58" s="29">
        <f>'X,Y restore'!O58</f>
        <v>43</v>
      </c>
      <c r="Z58" s="25">
        <f t="shared" si="3"/>
        <v>142</v>
      </c>
      <c r="AA58" s="30">
        <f t="shared" si="4"/>
        <v>2.267605634</v>
      </c>
      <c r="AB58" s="26"/>
      <c r="AC58" s="27">
        <f t="shared" ref="AC58:AK58" si="67">ROUND($AA58*Q58,0)</f>
        <v>20</v>
      </c>
      <c r="AD58" s="27">
        <f t="shared" si="67"/>
        <v>14</v>
      </c>
      <c r="AE58" s="27">
        <f t="shared" si="67"/>
        <v>48</v>
      </c>
      <c r="AF58" s="28">
        <f t="shared" si="67"/>
        <v>14</v>
      </c>
      <c r="AG58" s="28">
        <f t="shared" si="67"/>
        <v>16</v>
      </c>
      <c r="AH58" s="28">
        <f t="shared" si="67"/>
        <v>54</v>
      </c>
      <c r="AI58" s="29">
        <f t="shared" si="67"/>
        <v>29</v>
      </c>
      <c r="AJ58" s="29">
        <f t="shared" si="67"/>
        <v>29</v>
      </c>
      <c r="AK58" s="29">
        <f t="shared" si="67"/>
        <v>98</v>
      </c>
      <c r="AL58" s="25">
        <f t="shared" si="6"/>
        <v>322</v>
      </c>
    </row>
    <row r="59">
      <c r="A59" s="1"/>
      <c r="B59" s="1"/>
      <c r="C59" s="1"/>
      <c r="D59" s="9">
        <v>1621.0</v>
      </c>
      <c r="E59" s="10">
        <v>1230.0</v>
      </c>
      <c r="F59" s="11">
        <v>10.0</v>
      </c>
      <c r="G59" s="12">
        <v>32.0</v>
      </c>
      <c r="H59" s="11">
        <v>5.0</v>
      </c>
      <c r="I59" s="13">
        <v>28.0</v>
      </c>
      <c r="J59" s="13">
        <v>43.0</v>
      </c>
      <c r="K59" s="13">
        <v>22.0</v>
      </c>
      <c r="L59" s="14">
        <v>5.0</v>
      </c>
      <c r="M59" s="15">
        <v>8.0</v>
      </c>
      <c r="N59" s="14">
        <v>21.0</v>
      </c>
      <c r="O59" s="25">
        <f t="shared" si="2"/>
        <v>174</v>
      </c>
      <c r="P59" s="26"/>
      <c r="Q59" s="27">
        <f>'X,Y restore'!G59</f>
        <v>10</v>
      </c>
      <c r="R59" s="27">
        <f>'X,Y restore'!H59</f>
        <v>24</v>
      </c>
      <c r="S59" s="27">
        <f>'X,Y restore'!I59</f>
        <v>5</v>
      </c>
      <c r="T59" s="28">
        <f>'X,Y restore'!AI59</f>
        <v>5</v>
      </c>
      <c r="U59" s="28">
        <f>'X,Y restore'!AG59</f>
        <v>4</v>
      </c>
      <c r="V59" s="28">
        <f>'X,Y restore'!AJ59</f>
        <v>3</v>
      </c>
      <c r="W59" s="29">
        <f>'X,Y restore'!M59</f>
        <v>6</v>
      </c>
      <c r="X59" s="29">
        <f>'X,Y restore'!N59</f>
        <v>8</v>
      </c>
      <c r="Y59" s="29">
        <f>'X,Y restore'!O59</f>
        <v>5</v>
      </c>
      <c r="Z59" s="25">
        <f t="shared" si="3"/>
        <v>70</v>
      </c>
      <c r="AA59" s="30">
        <f t="shared" si="4"/>
        <v>2.485714286</v>
      </c>
      <c r="AB59" s="26"/>
      <c r="AC59" s="27">
        <f t="shared" ref="AC59:AK59" si="68">ROUND($AA59*Q59,0)</f>
        <v>25</v>
      </c>
      <c r="AD59" s="27">
        <f t="shared" si="68"/>
        <v>60</v>
      </c>
      <c r="AE59" s="27">
        <f t="shared" si="68"/>
        <v>12</v>
      </c>
      <c r="AF59" s="28">
        <f t="shared" si="68"/>
        <v>12</v>
      </c>
      <c r="AG59" s="28">
        <f t="shared" si="68"/>
        <v>10</v>
      </c>
      <c r="AH59" s="28">
        <f t="shared" si="68"/>
        <v>7</v>
      </c>
      <c r="AI59" s="29">
        <f t="shared" si="68"/>
        <v>15</v>
      </c>
      <c r="AJ59" s="29">
        <f t="shared" si="68"/>
        <v>20</v>
      </c>
      <c r="AK59" s="29">
        <f t="shared" si="68"/>
        <v>12</v>
      </c>
      <c r="AL59" s="25">
        <f t="shared" si="6"/>
        <v>173</v>
      </c>
    </row>
    <row r="60">
      <c r="A60" s="1"/>
      <c r="B60" s="1"/>
      <c r="C60" s="1"/>
      <c r="D60" s="9">
        <v>1625.0</v>
      </c>
      <c r="E60" s="10">
        <v>2643.0</v>
      </c>
      <c r="F60" s="11">
        <v>21.0</v>
      </c>
      <c r="G60" s="12">
        <v>36.0</v>
      </c>
      <c r="H60" s="11">
        <v>22.0</v>
      </c>
      <c r="I60" s="13">
        <v>42.0</v>
      </c>
      <c r="J60" s="13">
        <v>145.0</v>
      </c>
      <c r="K60" s="13">
        <v>40.0</v>
      </c>
      <c r="L60" s="14">
        <v>23.0</v>
      </c>
      <c r="M60" s="15">
        <v>22.0</v>
      </c>
      <c r="N60" s="14">
        <v>75.0</v>
      </c>
      <c r="O60" s="25">
        <f t="shared" si="2"/>
        <v>426</v>
      </c>
      <c r="P60" s="26"/>
      <c r="Q60" s="27">
        <f>'X,Y restore'!G60</f>
        <v>21</v>
      </c>
      <c r="R60" s="27">
        <f>'X,Y restore'!H60</f>
        <v>18</v>
      </c>
      <c r="S60" s="27">
        <f>'X,Y restore'!I60</f>
        <v>22</v>
      </c>
      <c r="T60" s="28">
        <f>'X,Y restore'!AI60</f>
        <v>11</v>
      </c>
      <c r="U60" s="28">
        <f>'X,Y restore'!AG60</f>
        <v>12</v>
      </c>
      <c r="V60" s="28">
        <f>'X,Y restore'!AJ60</f>
        <v>15</v>
      </c>
      <c r="W60" s="29">
        <f>'X,Y restore'!M60</f>
        <v>23</v>
      </c>
      <c r="X60" s="29">
        <f>'X,Y restore'!N60</f>
        <v>22</v>
      </c>
      <c r="Y60" s="29">
        <f>'X,Y restore'!O60</f>
        <v>29</v>
      </c>
      <c r="Z60" s="25">
        <f t="shared" si="3"/>
        <v>173</v>
      </c>
      <c r="AA60" s="30">
        <f t="shared" si="4"/>
        <v>2.462427746</v>
      </c>
      <c r="AB60" s="26"/>
      <c r="AC60" s="27">
        <f t="shared" ref="AC60:AK60" si="69">ROUND($AA60*Q60,0)</f>
        <v>52</v>
      </c>
      <c r="AD60" s="27">
        <f t="shared" si="69"/>
        <v>44</v>
      </c>
      <c r="AE60" s="27">
        <f t="shared" si="69"/>
        <v>54</v>
      </c>
      <c r="AF60" s="28">
        <f t="shared" si="69"/>
        <v>27</v>
      </c>
      <c r="AG60" s="28">
        <f t="shared" si="69"/>
        <v>30</v>
      </c>
      <c r="AH60" s="28">
        <f t="shared" si="69"/>
        <v>37</v>
      </c>
      <c r="AI60" s="29">
        <f t="shared" si="69"/>
        <v>57</v>
      </c>
      <c r="AJ60" s="29">
        <f t="shared" si="69"/>
        <v>54</v>
      </c>
      <c r="AK60" s="29">
        <f t="shared" si="69"/>
        <v>71</v>
      </c>
      <c r="AL60" s="25">
        <f t="shared" si="6"/>
        <v>426</v>
      </c>
    </row>
    <row r="61">
      <c r="A61" s="1"/>
      <c r="B61" s="1"/>
      <c r="C61" s="1"/>
      <c r="D61" s="9">
        <v>1631.0</v>
      </c>
      <c r="E61" s="10">
        <v>2267.0</v>
      </c>
      <c r="F61" s="11">
        <v>18.0</v>
      </c>
      <c r="G61" s="12">
        <v>31.0</v>
      </c>
      <c r="H61" s="11">
        <v>34.0</v>
      </c>
      <c r="I61" s="13">
        <v>46.0</v>
      </c>
      <c r="J61" s="13">
        <v>138.0</v>
      </c>
      <c r="K61" s="13">
        <v>50.0</v>
      </c>
      <c r="L61" s="14">
        <v>23.0</v>
      </c>
      <c r="M61" s="15">
        <v>25.0</v>
      </c>
      <c r="N61" s="14">
        <v>65.0</v>
      </c>
      <c r="O61" s="25">
        <f t="shared" si="2"/>
        <v>430</v>
      </c>
      <c r="P61" s="26"/>
      <c r="Q61" s="27">
        <f>'X,Y restore'!G61</f>
        <v>18</v>
      </c>
      <c r="R61" s="27">
        <f>'X,Y restore'!H61</f>
        <v>14</v>
      </c>
      <c r="S61" s="27">
        <f>'X,Y restore'!I61</f>
        <v>34</v>
      </c>
      <c r="T61" s="28">
        <f>'X,Y restore'!AI61</f>
        <v>9</v>
      </c>
      <c r="U61" s="28">
        <f>'X,Y restore'!AG61</f>
        <v>13</v>
      </c>
      <c r="V61" s="28">
        <f>'X,Y restore'!AJ61</f>
        <v>23</v>
      </c>
      <c r="W61" s="29">
        <f>'X,Y restore'!M61</f>
        <v>23</v>
      </c>
      <c r="X61" s="29">
        <f>'X,Y restore'!N61</f>
        <v>25</v>
      </c>
      <c r="Y61" s="29">
        <f>'X,Y restore'!O61</f>
        <v>43</v>
      </c>
      <c r="Z61" s="25">
        <f t="shared" si="3"/>
        <v>202</v>
      </c>
      <c r="AA61" s="30">
        <f t="shared" si="4"/>
        <v>2.128712871</v>
      </c>
      <c r="AB61" s="26"/>
      <c r="AC61" s="27">
        <f t="shared" ref="AC61:AK61" si="70">ROUND($AA61*Q61,0)</f>
        <v>38</v>
      </c>
      <c r="AD61" s="27">
        <f t="shared" si="70"/>
        <v>30</v>
      </c>
      <c r="AE61" s="27">
        <f t="shared" si="70"/>
        <v>72</v>
      </c>
      <c r="AF61" s="28">
        <f t="shared" si="70"/>
        <v>19</v>
      </c>
      <c r="AG61" s="28">
        <f t="shared" si="70"/>
        <v>28</v>
      </c>
      <c r="AH61" s="28">
        <f t="shared" si="70"/>
        <v>49</v>
      </c>
      <c r="AI61" s="29">
        <f t="shared" si="70"/>
        <v>49</v>
      </c>
      <c r="AJ61" s="29">
        <f t="shared" si="70"/>
        <v>53</v>
      </c>
      <c r="AK61" s="29">
        <f t="shared" si="70"/>
        <v>92</v>
      </c>
      <c r="AL61" s="25">
        <f t="shared" si="6"/>
        <v>430</v>
      </c>
    </row>
    <row r="62">
      <c r="A62" s="1"/>
      <c r="B62" s="1"/>
      <c r="C62" s="1"/>
      <c r="D62" s="9">
        <v>1632.0</v>
      </c>
      <c r="E62" s="10">
        <v>2438.0</v>
      </c>
      <c r="F62" s="11">
        <v>20.0</v>
      </c>
      <c r="G62" s="12">
        <v>27.0</v>
      </c>
      <c r="H62" s="11">
        <v>20.0</v>
      </c>
      <c r="I62" s="13">
        <v>42.0</v>
      </c>
      <c r="J62" s="13">
        <v>109.0</v>
      </c>
      <c r="K62" s="13">
        <v>54.0</v>
      </c>
      <c r="L62" s="14">
        <v>24.0</v>
      </c>
      <c r="M62" s="15">
        <v>19.0</v>
      </c>
      <c r="N62" s="14">
        <v>60.0</v>
      </c>
      <c r="O62" s="25">
        <f t="shared" si="2"/>
        <v>375</v>
      </c>
      <c r="P62" s="26"/>
      <c r="Q62" s="27">
        <f>'X,Y restore'!G62</f>
        <v>20</v>
      </c>
      <c r="R62" s="27">
        <f>'X,Y restore'!H62</f>
        <v>14</v>
      </c>
      <c r="S62" s="27">
        <f>'X,Y restore'!I62</f>
        <v>20</v>
      </c>
      <c r="T62" s="28">
        <f>'X,Y restore'!AI62</f>
        <v>9</v>
      </c>
      <c r="U62" s="28">
        <f>'X,Y restore'!AG62</f>
        <v>10</v>
      </c>
      <c r="V62" s="28">
        <f>'X,Y restore'!AJ62</f>
        <v>17</v>
      </c>
      <c r="W62" s="29">
        <f>'X,Y restore'!M62</f>
        <v>23</v>
      </c>
      <c r="X62" s="29">
        <f>'X,Y restore'!N62</f>
        <v>19</v>
      </c>
      <c r="Y62" s="29">
        <f>'X,Y restore'!O62</f>
        <v>22</v>
      </c>
      <c r="Z62" s="25">
        <f t="shared" si="3"/>
        <v>154</v>
      </c>
      <c r="AA62" s="30">
        <f t="shared" si="4"/>
        <v>2.435064935</v>
      </c>
      <c r="AB62" s="26"/>
      <c r="AC62" s="27">
        <f t="shared" ref="AC62:AK62" si="71">ROUND($AA62*Q62,0)</f>
        <v>49</v>
      </c>
      <c r="AD62" s="27">
        <f t="shared" si="71"/>
        <v>34</v>
      </c>
      <c r="AE62" s="27">
        <f t="shared" si="71"/>
        <v>49</v>
      </c>
      <c r="AF62" s="28">
        <f t="shared" si="71"/>
        <v>22</v>
      </c>
      <c r="AG62" s="28">
        <f t="shared" si="71"/>
        <v>24</v>
      </c>
      <c r="AH62" s="28">
        <f t="shared" si="71"/>
        <v>41</v>
      </c>
      <c r="AI62" s="29">
        <f t="shared" si="71"/>
        <v>56</v>
      </c>
      <c r="AJ62" s="29">
        <f t="shared" si="71"/>
        <v>46</v>
      </c>
      <c r="AK62" s="29">
        <f t="shared" si="71"/>
        <v>54</v>
      </c>
      <c r="AL62" s="25">
        <f t="shared" si="6"/>
        <v>375</v>
      </c>
    </row>
    <row r="63">
      <c r="A63" s="1"/>
      <c r="B63" s="1"/>
      <c r="C63" s="1"/>
      <c r="D63" s="9">
        <v>1633.0</v>
      </c>
      <c r="E63" s="10">
        <v>1635.0</v>
      </c>
      <c r="F63" s="11">
        <v>11.0</v>
      </c>
      <c r="G63" s="12">
        <v>16.0</v>
      </c>
      <c r="H63" s="11">
        <v>10.0</v>
      </c>
      <c r="I63" s="13">
        <v>29.0</v>
      </c>
      <c r="J63" s="13">
        <v>70.0</v>
      </c>
      <c r="K63" s="13">
        <v>14.0</v>
      </c>
      <c r="L63" s="14">
        <v>6.0</v>
      </c>
      <c r="M63" s="15">
        <v>4.0</v>
      </c>
      <c r="N63" s="14">
        <v>25.0</v>
      </c>
      <c r="O63" s="25">
        <f t="shared" si="2"/>
        <v>185</v>
      </c>
      <c r="P63" s="26"/>
      <c r="Q63" s="27">
        <f>'X,Y restore'!G63</f>
        <v>11</v>
      </c>
      <c r="R63" s="27">
        <f>'X,Y restore'!H63</f>
        <v>4</v>
      </c>
      <c r="S63" s="27">
        <f>'X,Y restore'!I63</f>
        <v>10</v>
      </c>
      <c r="T63" s="28">
        <f>'X,Y restore'!AI63</f>
        <v>6</v>
      </c>
      <c r="U63" s="28">
        <f>'X,Y restore'!AG63</f>
        <v>3</v>
      </c>
      <c r="V63" s="28">
        <f>'X,Y restore'!AJ63</f>
        <v>4</v>
      </c>
      <c r="W63" s="29">
        <f>'X,Y restore'!M63</f>
        <v>7</v>
      </c>
      <c r="X63" s="29">
        <f>'X,Y restore'!N63</f>
        <v>4</v>
      </c>
      <c r="Y63" s="29">
        <f>'X,Y restore'!O63</f>
        <v>9</v>
      </c>
      <c r="Z63" s="25">
        <f t="shared" si="3"/>
        <v>58</v>
      </c>
      <c r="AA63" s="30">
        <f t="shared" si="4"/>
        <v>3.189655172</v>
      </c>
      <c r="AB63" s="26"/>
      <c r="AC63" s="27">
        <f t="shared" ref="AC63:AK63" si="72">ROUND($AA63*Q63,0)</f>
        <v>35</v>
      </c>
      <c r="AD63" s="27">
        <f t="shared" si="72"/>
        <v>13</v>
      </c>
      <c r="AE63" s="27">
        <f t="shared" si="72"/>
        <v>32</v>
      </c>
      <c r="AF63" s="28">
        <f t="shared" si="72"/>
        <v>19</v>
      </c>
      <c r="AG63" s="28">
        <f t="shared" si="72"/>
        <v>10</v>
      </c>
      <c r="AH63" s="28">
        <f t="shared" si="72"/>
        <v>13</v>
      </c>
      <c r="AI63" s="29">
        <f t="shared" si="72"/>
        <v>22</v>
      </c>
      <c r="AJ63" s="29">
        <f t="shared" si="72"/>
        <v>13</v>
      </c>
      <c r="AK63" s="29">
        <f t="shared" si="72"/>
        <v>29</v>
      </c>
      <c r="AL63" s="25">
        <f t="shared" si="6"/>
        <v>186</v>
      </c>
    </row>
    <row r="64">
      <c r="A64" s="1"/>
      <c r="B64" s="1"/>
      <c r="C64" s="1"/>
      <c r="D64" s="9">
        <v>1645.0</v>
      </c>
      <c r="E64" s="10">
        <v>3215.0</v>
      </c>
      <c r="F64" s="11">
        <v>8.0</v>
      </c>
      <c r="G64" s="12">
        <v>55.0</v>
      </c>
      <c r="H64" s="11">
        <v>12.0</v>
      </c>
      <c r="I64" s="13">
        <v>28.0</v>
      </c>
      <c r="J64" s="13">
        <v>108.0</v>
      </c>
      <c r="K64" s="13">
        <v>27.0</v>
      </c>
      <c r="L64" s="14">
        <v>15.0</v>
      </c>
      <c r="M64" s="15">
        <v>5.0</v>
      </c>
      <c r="N64" s="14">
        <v>61.0</v>
      </c>
      <c r="O64" s="25">
        <f t="shared" si="2"/>
        <v>319</v>
      </c>
      <c r="P64" s="26"/>
      <c r="Q64" s="27">
        <f>'X,Y restore'!G64</f>
        <v>8</v>
      </c>
      <c r="R64" s="27">
        <f>'X,Y restore'!H64</f>
        <v>5</v>
      </c>
      <c r="S64" s="27">
        <f>'X,Y restore'!I64</f>
        <v>12</v>
      </c>
      <c r="T64" s="28">
        <f>'X,Y restore'!AI64</f>
        <v>7</v>
      </c>
      <c r="U64" s="28">
        <f>'X,Y restore'!AG64</f>
        <v>3</v>
      </c>
      <c r="V64" s="28">
        <f>'X,Y restore'!AJ64</f>
        <v>13</v>
      </c>
      <c r="W64" s="29">
        <f>'X,Y restore'!M64</f>
        <v>15</v>
      </c>
      <c r="X64" s="29">
        <f>'X,Y restore'!N64</f>
        <v>5</v>
      </c>
      <c r="Y64" s="29">
        <f>'X,Y restore'!O64</f>
        <v>32</v>
      </c>
      <c r="Z64" s="25">
        <f t="shared" si="3"/>
        <v>100</v>
      </c>
      <c r="AA64" s="30">
        <f t="shared" si="4"/>
        <v>3.19</v>
      </c>
      <c r="AB64" s="26"/>
      <c r="AC64" s="27">
        <f t="shared" ref="AC64:AK64" si="73">ROUND($AA64*Q64,0)</f>
        <v>26</v>
      </c>
      <c r="AD64" s="27">
        <f t="shared" si="73"/>
        <v>16</v>
      </c>
      <c r="AE64" s="27">
        <f t="shared" si="73"/>
        <v>38</v>
      </c>
      <c r="AF64" s="28">
        <f t="shared" si="73"/>
        <v>22</v>
      </c>
      <c r="AG64" s="28">
        <f t="shared" si="73"/>
        <v>10</v>
      </c>
      <c r="AH64" s="28">
        <f t="shared" si="73"/>
        <v>41</v>
      </c>
      <c r="AI64" s="29">
        <f t="shared" si="73"/>
        <v>48</v>
      </c>
      <c r="AJ64" s="29">
        <f t="shared" si="73"/>
        <v>16</v>
      </c>
      <c r="AK64" s="29">
        <f t="shared" si="73"/>
        <v>102</v>
      </c>
      <c r="AL64" s="25">
        <f t="shared" si="6"/>
        <v>319</v>
      </c>
    </row>
    <row r="65">
      <c r="A65" s="1"/>
      <c r="B65" s="1"/>
      <c r="C65" s="1"/>
      <c r="D65" s="9">
        <v>1651.0</v>
      </c>
      <c r="E65" s="10">
        <v>3026.0</v>
      </c>
      <c r="F65" s="11">
        <v>38.0</v>
      </c>
      <c r="G65" s="12">
        <v>37.0</v>
      </c>
      <c r="H65" s="11">
        <v>21.0</v>
      </c>
      <c r="I65" s="13">
        <v>82.0</v>
      </c>
      <c r="J65" s="13">
        <v>153.0</v>
      </c>
      <c r="K65" s="13">
        <v>57.0</v>
      </c>
      <c r="L65" s="14">
        <v>29.0</v>
      </c>
      <c r="M65" s="15">
        <v>21.0</v>
      </c>
      <c r="N65" s="14">
        <v>80.0</v>
      </c>
      <c r="O65" s="25">
        <f t="shared" si="2"/>
        <v>518</v>
      </c>
      <c r="P65" s="26"/>
      <c r="Q65" s="27">
        <f>'X,Y restore'!G65</f>
        <v>38</v>
      </c>
      <c r="R65" s="27">
        <f>'X,Y restore'!H65</f>
        <v>20</v>
      </c>
      <c r="S65" s="27">
        <f>'X,Y restore'!I65</f>
        <v>21</v>
      </c>
      <c r="T65" s="28">
        <f>'X,Y restore'!AI65</f>
        <v>19</v>
      </c>
      <c r="U65" s="28">
        <f>'X,Y restore'!AG65</f>
        <v>12</v>
      </c>
      <c r="V65" s="28">
        <f>'X,Y restore'!AJ65</f>
        <v>12</v>
      </c>
      <c r="W65" s="29">
        <f>'X,Y restore'!M65</f>
        <v>29</v>
      </c>
      <c r="X65" s="29">
        <f>'X,Y restore'!N65</f>
        <v>21</v>
      </c>
      <c r="Y65" s="29">
        <f>'X,Y restore'!O65</f>
        <v>18</v>
      </c>
      <c r="Z65" s="25">
        <f t="shared" si="3"/>
        <v>190</v>
      </c>
      <c r="AA65" s="30">
        <f t="shared" si="4"/>
        <v>2.726315789</v>
      </c>
      <c r="AB65" s="26"/>
      <c r="AC65" s="27">
        <f t="shared" ref="AC65:AK65" si="74">ROUND($AA65*Q65,0)</f>
        <v>104</v>
      </c>
      <c r="AD65" s="27">
        <f t="shared" si="74"/>
        <v>55</v>
      </c>
      <c r="AE65" s="27">
        <f t="shared" si="74"/>
        <v>57</v>
      </c>
      <c r="AF65" s="28">
        <f t="shared" si="74"/>
        <v>52</v>
      </c>
      <c r="AG65" s="28">
        <f t="shared" si="74"/>
        <v>33</v>
      </c>
      <c r="AH65" s="28">
        <f t="shared" si="74"/>
        <v>33</v>
      </c>
      <c r="AI65" s="29">
        <f t="shared" si="74"/>
        <v>79</v>
      </c>
      <c r="AJ65" s="29">
        <f t="shared" si="74"/>
        <v>57</v>
      </c>
      <c r="AK65" s="29">
        <f t="shared" si="74"/>
        <v>49</v>
      </c>
      <c r="AL65" s="25">
        <f t="shared" si="6"/>
        <v>519</v>
      </c>
    </row>
    <row r="66">
      <c r="A66" s="1"/>
      <c r="B66" s="1"/>
      <c r="C66" s="1"/>
      <c r="D66" s="9">
        <v>1653.0</v>
      </c>
      <c r="E66" s="10">
        <v>1776.0</v>
      </c>
      <c r="F66" s="11">
        <v>14.0</v>
      </c>
      <c r="G66" s="12">
        <v>35.0</v>
      </c>
      <c r="H66" s="11">
        <v>13.0</v>
      </c>
      <c r="I66" s="13">
        <v>28.0</v>
      </c>
      <c r="J66" s="13">
        <v>54.0</v>
      </c>
      <c r="K66" s="13">
        <v>24.0</v>
      </c>
      <c r="L66" s="14">
        <v>16.0</v>
      </c>
      <c r="M66" s="15">
        <v>8.0</v>
      </c>
      <c r="N66" s="14">
        <v>29.0</v>
      </c>
      <c r="O66" s="25">
        <f t="shared" si="2"/>
        <v>221</v>
      </c>
      <c r="P66" s="26"/>
      <c r="Q66" s="27">
        <f>'X,Y restore'!G66</f>
        <v>14</v>
      </c>
      <c r="R66" s="27">
        <f>'X,Y restore'!H66</f>
        <v>13</v>
      </c>
      <c r="S66" s="27">
        <f>'X,Y restore'!I66</f>
        <v>13</v>
      </c>
      <c r="T66" s="28">
        <f>'X,Y restore'!AI66</f>
        <v>7</v>
      </c>
      <c r="U66" s="28">
        <f>'X,Y restore'!AG66</f>
        <v>5</v>
      </c>
      <c r="V66" s="28">
        <f>'X,Y restore'!AJ66</f>
        <v>7</v>
      </c>
      <c r="W66" s="29">
        <f>'X,Y restore'!M66</f>
        <v>15</v>
      </c>
      <c r="X66" s="29">
        <f>'X,Y restore'!N66</f>
        <v>8</v>
      </c>
      <c r="Y66" s="29">
        <f>'X,Y restore'!O66</f>
        <v>10</v>
      </c>
      <c r="Z66" s="25">
        <f t="shared" si="3"/>
        <v>92</v>
      </c>
      <c r="AA66" s="30">
        <f t="shared" si="4"/>
        <v>2.402173913</v>
      </c>
      <c r="AB66" s="26"/>
      <c r="AC66" s="27">
        <f t="shared" ref="AC66:AK66" si="75">ROUND($AA66*Q66,0)</f>
        <v>34</v>
      </c>
      <c r="AD66" s="27">
        <f t="shared" si="75"/>
        <v>31</v>
      </c>
      <c r="AE66" s="27">
        <f t="shared" si="75"/>
        <v>31</v>
      </c>
      <c r="AF66" s="28">
        <f t="shared" si="75"/>
        <v>17</v>
      </c>
      <c r="AG66" s="28">
        <f t="shared" si="75"/>
        <v>12</v>
      </c>
      <c r="AH66" s="28">
        <f t="shared" si="75"/>
        <v>17</v>
      </c>
      <c r="AI66" s="29">
        <f t="shared" si="75"/>
        <v>36</v>
      </c>
      <c r="AJ66" s="29">
        <f t="shared" si="75"/>
        <v>19</v>
      </c>
      <c r="AK66" s="29">
        <f t="shared" si="75"/>
        <v>24</v>
      </c>
      <c r="AL66" s="25">
        <f t="shared" si="6"/>
        <v>221</v>
      </c>
    </row>
    <row r="67">
      <c r="A67" s="1"/>
      <c r="B67" s="1"/>
      <c r="C67" s="1"/>
      <c r="D67" s="9">
        <v>1660.0</v>
      </c>
      <c r="E67" s="10">
        <v>1953.0</v>
      </c>
      <c r="F67" s="11">
        <v>24.0</v>
      </c>
      <c r="G67" s="12">
        <v>36.0</v>
      </c>
      <c r="H67" s="11">
        <v>21.0</v>
      </c>
      <c r="I67" s="13">
        <v>74.0</v>
      </c>
      <c r="J67" s="13">
        <v>161.0</v>
      </c>
      <c r="K67" s="13">
        <v>31.0</v>
      </c>
      <c r="L67" s="14">
        <v>18.0</v>
      </c>
      <c r="M67" s="15">
        <v>22.0</v>
      </c>
      <c r="N67" s="14">
        <v>68.0</v>
      </c>
      <c r="O67" s="25">
        <f t="shared" si="2"/>
        <v>455</v>
      </c>
      <c r="P67" s="26"/>
      <c r="Q67" s="27">
        <f>'X,Y restore'!G67</f>
        <v>24</v>
      </c>
      <c r="R67" s="27">
        <f>'X,Y restore'!H67</f>
        <v>24</v>
      </c>
      <c r="S67" s="27">
        <f>'X,Y restore'!I67</f>
        <v>21</v>
      </c>
      <c r="T67" s="28">
        <f>'X,Y restore'!AI67</f>
        <v>17</v>
      </c>
      <c r="U67" s="28">
        <f>'X,Y restore'!AG67</f>
        <v>13</v>
      </c>
      <c r="V67" s="28">
        <f>'X,Y restore'!AJ67</f>
        <v>8</v>
      </c>
      <c r="W67" s="29">
        <f>'X,Y restore'!M67</f>
        <v>19</v>
      </c>
      <c r="X67" s="29">
        <f>'X,Y restore'!N67</f>
        <v>22</v>
      </c>
      <c r="Y67" s="29">
        <f>'X,Y restore'!O67</f>
        <v>22</v>
      </c>
      <c r="Z67" s="25">
        <f t="shared" si="3"/>
        <v>170</v>
      </c>
      <c r="AA67" s="30">
        <f t="shared" si="4"/>
        <v>2.676470588</v>
      </c>
      <c r="AB67" s="26"/>
      <c r="AC67" s="27">
        <f t="shared" ref="AC67:AK67" si="76">ROUND($AA67*Q67,0)</f>
        <v>64</v>
      </c>
      <c r="AD67" s="27">
        <f t="shared" si="76"/>
        <v>64</v>
      </c>
      <c r="AE67" s="27">
        <f t="shared" si="76"/>
        <v>56</v>
      </c>
      <c r="AF67" s="28">
        <f t="shared" si="76"/>
        <v>46</v>
      </c>
      <c r="AG67" s="28">
        <f t="shared" si="76"/>
        <v>35</v>
      </c>
      <c r="AH67" s="28">
        <f t="shared" si="76"/>
        <v>21</v>
      </c>
      <c r="AI67" s="29">
        <f t="shared" si="76"/>
        <v>51</v>
      </c>
      <c r="AJ67" s="29">
        <f t="shared" si="76"/>
        <v>59</v>
      </c>
      <c r="AK67" s="29">
        <f t="shared" si="76"/>
        <v>59</v>
      </c>
      <c r="AL67" s="25">
        <f t="shared" si="6"/>
        <v>455</v>
      </c>
    </row>
    <row r="68">
      <c r="A68" s="1"/>
      <c r="B68" s="1"/>
      <c r="C68" s="1"/>
      <c r="D68" s="9">
        <v>1664.0</v>
      </c>
      <c r="E68" s="10">
        <v>1091.0</v>
      </c>
      <c r="F68" s="11">
        <v>11.0</v>
      </c>
      <c r="G68" s="12">
        <v>17.0</v>
      </c>
      <c r="H68" s="11">
        <v>15.0</v>
      </c>
      <c r="I68" s="13">
        <v>37.0</v>
      </c>
      <c r="J68" s="13">
        <v>91.0</v>
      </c>
      <c r="K68" s="13">
        <v>30.0</v>
      </c>
      <c r="L68" s="14">
        <v>11.0</v>
      </c>
      <c r="M68" s="15">
        <v>7.0</v>
      </c>
      <c r="N68" s="14">
        <v>36.0</v>
      </c>
      <c r="O68" s="25">
        <f t="shared" si="2"/>
        <v>255</v>
      </c>
      <c r="P68" s="26"/>
      <c r="Q68" s="27">
        <f>'X,Y restore'!G68</f>
        <v>11</v>
      </c>
      <c r="R68" s="27">
        <f>'X,Y restore'!H68</f>
        <v>4</v>
      </c>
      <c r="S68" s="27">
        <f>'X,Y restore'!I68</f>
        <v>15</v>
      </c>
      <c r="T68" s="28">
        <f>'X,Y restore'!AI68</f>
        <v>7</v>
      </c>
      <c r="U68" s="28">
        <f>'X,Y restore'!AG68</f>
        <v>4</v>
      </c>
      <c r="V68" s="28">
        <f>'X,Y restore'!AJ68</f>
        <v>10</v>
      </c>
      <c r="W68" s="29">
        <f>'X,Y restore'!M68</f>
        <v>11</v>
      </c>
      <c r="X68" s="29">
        <f>'X,Y restore'!N68</f>
        <v>7</v>
      </c>
      <c r="Y68" s="29">
        <f>'X,Y restore'!O68</f>
        <v>18</v>
      </c>
      <c r="Z68" s="25">
        <f t="shared" si="3"/>
        <v>87</v>
      </c>
      <c r="AA68" s="30">
        <f t="shared" si="4"/>
        <v>2.931034483</v>
      </c>
      <c r="AB68" s="26"/>
      <c r="AC68" s="27">
        <f t="shared" ref="AC68:AK68" si="77">ROUND($AA68*Q68,0)</f>
        <v>32</v>
      </c>
      <c r="AD68" s="27">
        <f t="shared" si="77"/>
        <v>12</v>
      </c>
      <c r="AE68" s="27">
        <f t="shared" si="77"/>
        <v>44</v>
      </c>
      <c r="AF68" s="28">
        <f t="shared" si="77"/>
        <v>21</v>
      </c>
      <c r="AG68" s="28">
        <f t="shared" si="77"/>
        <v>12</v>
      </c>
      <c r="AH68" s="28">
        <f t="shared" si="77"/>
        <v>29</v>
      </c>
      <c r="AI68" s="29">
        <f t="shared" si="77"/>
        <v>32</v>
      </c>
      <c r="AJ68" s="29">
        <f t="shared" si="77"/>
        <v>21</v>
      </c>
      <c r="AK68" s="29">
        <f t="shared" si="77"/>
        <v>53</v>
      </c>
      <c r="AL68" s="25">
        <f t="shared" si="6"/>
        <v>256</v>
      </c>
    </row>
    <row r="69">
      <c r="A69" s="1"/>
      <c r="B69" s="1"/>
      <c r="C69" s="1"/>
      <c r="D69" s="9">
        <v>1668.0</v>
      </c>
      <c r="E69" s="10">
        <v>3632.0</v>
      </c>
      <c r="F69" s="11">
        <v>26.0</v>
      </c>
      <c r="G69" s="12">
        <v>64.0</v>
      </c>
      <c r="H69" s="11">
        <v>39.0</v>
      </c>
      <c r="I69" s="13">
        <v>126.0</v>
      </c>
      <c r="J69" s="13">
        <v>300.0</v>
      </c>
      <c r="K69" s="13">
        <v>106.0</v>
      </c>
      <c r="L69" s="14">
        <v>36.0</v>
      </c>
      <c r="M69" s="15">
        <v>27.0</v>
      </c>
      <c r="N69" s="14">
        <v>104.0</v>
      </c>
      <c r="O69" s="25">
        <f t="shared" si="2"/>
        <v>828</v>
      </c>
      <c r="P69" s="26"/>
      <c r="Q69" s="27">
        <f>'X,Y restore'!G69</f>
        <v>26</v>
      </c>
      <c r="R69" s="27">
        <f>'X,Y restore'!H69</f>
        <v>21</v>
      </c>
      <c r="S69" s="27">
        <f>'X,Y restore'!I69</f>
        <v>39</v>
      </c>
      <c r="T69" s="28">
        <f>'X,Y restore'!AI69</f>
        <v>23</v>
      </c>
      <c r="U69" s="28">
        <f>'X,Y restore'!AG69</f>
        <v>17</v>
      </c>
      <c r="V69" s="28">
        <f>'X,Y restore'!AJ69</f>
        <v>35</v>
      </c>
      <c r="W69" s="29">
        <f>'X,Y restore'!M69</f>
        <v>37</v>
      </c>
      <c r="X69" s="29">
        <f>'X,Y restore'!N69</f>
        <v>27</v>
      </c>
      <c r="Y69" s="29">
        <f>'X,Y restore'!O69</f>
        <v>58</v>
      </c>
      <c r="Z69" s="25">
        <f t="shared" si="3"/>
        <v>283</v>
      </c>
      <c r="AA69" s="30">
        <f t="shared" si="4"/>
        <v>2.925795053</v>
      </c>
      <c r="AB69" s="26"/>
      <c r="AC69" s="27">
        <f t="shared" ref="AC69:AK69" si="78">ROUND($AA69*Q69,0)</f>
        <v>76</v>
      </c>
      <c r="AD69" s="27">
        <f t="shared" si="78"/>
        <v>61</v>
      </c>
      <c r="AE69" s="27">
        <f t="shared" si="78"/>
        <v>114</v>
      </c>
      <c r="AF69" s="28">
        <f t="shared" si="78"/>
        <v>67</v>
      </c>
      <c r="AG69" s="28">
        <f t="shared" si="78"/>
        <v>50</v>
      </c>
      <c r="AH69" s="28">
        <f t="shared" si="78"/>
        <v>102</v>
      </c>
      <c r="AI69" s="29">
        <f t="shared" si="78"/>
        <v>108</v>
      </c>
      <c r="AJ69" s="29">
        <f t="shared" si="78"/>
        <v>79</v>
      </c>
      <c r="AK69" s="29">
        <f t="shared" si="78"/>
        <v>170</v>
      </c>
      <c r="AL69" s="25">
        <f t="shared" si="6"/>
        <v>827</v>
      </c>
    </row>
    <row r="70">
      <c r="A70" s="1"/>
      <c r="B70" s="1"/>
      <c r="C70" s="1"/>
      <c r="D70" s="9">
        <v>1669.0</v>
      </c>
      <c r="E70" s="10">
        <v>3241.0</v>
      </c>
      <c r="F70" s="11">
        <v>17.0</v>
      </c>
      <c r="G70" s="12">
        <v>46.0</v>
      </c>
      <c r="H70" s="11">
        <v>28.0</v>
      </c>
      <c r="I70" s="13">
        <v>67.0</v>
      </c>
      <c r="J70" s="13">
        <v>137.0</v>
      </c>
      <c r="K70" s="13">
        <v>51.0</v>
      </c>
      <c r="L70" s="14">
        <v>20.0</v>
      </c>
      <c r="M70" s="15">
        <v>12.0</v>
      </c>
      <c r="N70" s="14">
        <v>94.0</v>
      </c>
      <c r="O70" s="25">
        <f t="shared" si="2"/>
        <v>472</v>
      </c>
      <c r="P70" s="26"/>
      <c r="Q70" s="27">
        <f>'X,Y restore'!G70</f>
        <v>17</v>
      </c>
      <c r="R70" s="27">
        <f>'X,Y restore'!H70</f>
        <v>8</v>
      </c>
      <c r="S70" s="27">
        <f>'X,Y restore'!I70</f>
        <v>28</v>
      </c>
      <c r="T70" s="28">
        <f>'X,Y restore'!AI70</f>
        <v>15</v>
      </c>
      <c r="U70" s="28">
        <f>'X,Y restore'!AG70</f>
        <v>7</v>
      </c>
      <c r="V70" s="28">
        <f>'X,Y restore'!AJ70</f>
        <v>22</v>
      </c>
      <c r="W70" s="29">
        <f>'X,Y restore'!M70</f>
        <v>21</v>
      </c>
      <c r="X70" s="29">
        <f>'X,Y restore'!N70</f>
        <v>12</v>
      </c>
      <c r="Y70" s="29">
        <f>'X,Y restore'!O70</f>
        <v>54</v>
      </c>
      <c r="Z70" s="25">
        <f t="shared" si="3"/>
        <v>184</v>
      </c>
      <c r="AA70" s="30">
        <f t="shared" si="4"/>
        <v>2.565217391</v>
      </c>
      <c r="AB70" s="26"/>
      <c r="AC70" s="27">
        <f t="shared" ref="AC70:AK70" si="79">ROUND($AA70*Q70,0)</f>
        <v>44</v>
      </c>
      <c r="AD70" s="27">
        <f t="shared" si="79"/>
        <v>21</v>
      </c>
      <c r="AE70" s="27">
        <f t="shared" si="79"/>
        <v>72</v>
      </c>
      <c r="AF70" s="28">
        <f t="shared" si="79"/>
        <v>38</v>
      </c>
      <c r="AG70" s="28">
        <f t="shared" si="79"/>
        <v>18</v>
      </c>
      <c r="AH70" s="28">
        <f t="shared" si="79"/>
        <v>56</v>
      </c>
      <c r="AI70" s="29">
        <f t="shared" si="79"/>
        <v>54</v>
      </c>
      <c r="AJ70" s="29">
        <f t="shared" si="79"/>
        <v>31</v>
      </c>
      <c r="AK70" s="29">
        <f t="shared" si="79"/>
        <v>139</v>
      </c>
      <c r="AL70" s="25">
        <f t="shared" si="6"/>
        <v>473</v>
      </c>
    </row>
    <row r="71">
      <c r="A71" s="1"/>
      <c r="B71" s="1"/>
      <c r="C71" s="1"/>
      <c r="D71" s="9">
        <v>1672.0</v>
      </c>
      <c r="E71" s="10">
        <v>3345.0</v>
      </c>
      <c r="F71" s="11">
        <v>35.0</v>
      </c>
      <c r="G71" s="12">
        <v>77.0</v>
      </c>
      <c r="H71" s="11">
        <v>36.0</v>
      </c>
      <c r="I71" s="13">
        <v>97.0</v>
      </c>
      <c r="J71" s="13">
        <v>247.0</v>
      </c>
      <c r="K71" s="13">
        <v>74.0</v>
      </c>
      <c r="L71" s="14">
        <v>23.0</v>
      </c>
      <c r="M71" s="15">
        <v>28.0</v>
      </c>
      <c r="N71" s="14">
        <v>110.0</v>
      </c>
      <c r="O71" s="25">
        <f t="shared" si="2"/>
        <v>727</v>
      </c>
      <c r="P71" s="26"/>
      <c r="Q71" s="27">
        <f>'X,Y restore'!G71</f>
        <v>35</v>
      </c>
      <c r="R71" s="27">
        <f>'X,Y restore'!H71</f>
        <v>38</v>
      </c>
      <c r="S71" s="27">
        <f>'X,Y restore'!I71</f>
        <v>36</v>
      </c>
      <c r="T71" s="28">
        <f>'X,Y restore'!AI71</f>
        <v>21</v>
      </c>
      <c r="U71" s="28">
        <f>'X,Y restore'!AG71</f>
        <v>17</v>
      </c>
      <c r="V71" s="28">
        <f>'X,Y restore'!AJ71</f>
        <v>21</v>
      </c>
      <c r="W71" s="29">
        <f>'X,Y restore'!M71</f>
        <v>26</v>
      </c>
      <c r="X71" s="29">
        <f>'X,Y restore'!N71</f>
        <v>28</v>
      </c>
      <c r="Y71" s="29">
        <f>'X,Y restore'!O71</f>
        <v>43</v>
      </c>
      <c r="Z71" s="25">
        <f t="shared" si="3"/>
        <v>265</v>
      </c>
      <c r="AA71" s="30">
        <f t="shared" si="4"/>
        <v>2.743396226</v>
      </c>
      <c r="AB71" s="26"/>
      <c r="AC71" s="27">
        <f t="shared" ref="AC71:AK71" si="80">ROUND($AA71*Q71,0)</f>
        <v>96</v>
      </c>
      <c r="AD71" s="27">
        <f t="shared" si="80"/>
        <v>104</v>
      </c>
      <c r="AE71" s="27">
        <f t="shared" si="80"/>
        <v>99</v>
      </c>
      <c r="AF71" s="28">
        <f t="shared" si="80"/>
        <v>58</v>
      </c>
      <c r="AG71" s="28">
        <f t="shared" si="80"/>
        <v>47</v>
      </c>
      <c r="AH71" s="28">
        <f t="shared" si="80"/>
        <v>58</v>
      </c>
      <c r="AI71" s="29">
        <f t="shared" si="80"/>
        <v>71</v>
      </c>
      <c r="AJ71" s="29">
        <f t="shared" si="80"/>
        <v>77</v>
      </c>
      <c r="AK71" s="29">
        <f t="shared" si="80"/>
        <v>118</v>
      </c>
      <c r="AL71" s="25">
        <f t="shared" si="6"/>
        <v>728</v>
      </c>
    </row>
    <row r="72">
      <c r="A72" s="1"/>
      <c r="B72" s="1"/>
      <c r="C72" s="1"/>
      <c r="D72" s="9">
        <v>1674.0</v>
      </c>
      <c r="E72" s="10">
        <v>1645.0</v>
      </c>
      <c r="F72" s="11">
        <v>21.0</v>
      </c>
      <c r="G72" s="12">
        <v>42.0</v>
      </c>
      <c r="H72" s="11">
        <v>23.0</v>
      </c>
      <c r="I72" s="13">
        <v>103.0</v>
      </c>
      <c r="J72" s="13">
        <v>251.0</v>
      </c>
      <c r="K72" s="13">
        <v>68.0</v>
      </c>
      <c r="L72" s="14">
        <v>24.0</v>
      </c>
      <c r="M72" s="15">
        <v>20.0</v>
      </c>
      <c r="N72" s="14">
        <v>88.0</v>
      </c>
      <c r="O72" s="25">
        <f t="shared" si="2"/>
        <v>640</v>
      </c>
      <c r="P72" s="26"/>
      <c r="Q72" s="27">
        <f>'X,Y restore'!G72</f>
        <v>21</v>
      </c>
      <c r="R72" s="27">
        <f>'X,Y restore'!H72</f>
        <v>17</v>
      </c>
      <c r="S72" s="27">
        <f>'X,Y restore'!I72</f>
        <v>23</v>
      </c>
      <c r="T72" s="28">
        <f>'X,Y restore'!AI72</f>
        <v>20</v>
      </c>
      <c r="U72" s="28">
        <f>'X,Y restore'!AG72</f>
        <v>13</v>
      </c>
      <c r="V72" s="28">
        <f>'X,Y restore'!AJ72</f>
        <v>18</v>
      </c>
      <c r="W72" s="29">
        <f>'X,Y restore'!M72</f>
        <v>24</v>
      </c>
      <c r="X72" s="29">
        <f>'X,Y restore'!N72</f>
        <v>20</v>
      </c>
      <c r="Y72" s="29">
        <f>'X,Y restore'!O72</f>
        <v>34</v>
      </c>
      <c r="Z72" s="25">
        <f t="shared" si="3"/>
        <v>190</v>
      </c>
      <c r="AA72" s="30">
        <f t="shared" si="4"/>
        <v>3.368421053</v>
      </c>
      <c r="AB72" s="26"/>
      <c r="AC72" s="27">
        <f t="shared" ref="AC72:AK72" si="81">ROUND($AA72*Q72,0)</f>
        <v>71</v>
      </c>
      <c r="AD72" s="27">
        <f t="shared" si="81"/>
        <v>57</v>
      </c>
      <c r="AE72" s="27">
        <f t="shared" si="81"/>
        <v>77</v>
      </c>
      <c r="AF72" s="28">
        <f t="shared" si="81"/>
        <v>67</v>
      </c>
      <c r="AG72" s="28">
        <f t="shared" si="81"/>
        <v>44</v>
      </c>
      <c r="AH72" s="28">
        <f t="shared" si="81"/>
        <v>61</v>
      </c>
      <c r="AI72" s="29">
        <f t="shared" si="81"/>
        <v>81</v>
      </c>
      <c r="AJ72" s="29">
        <f t="shared" si="81"/>
        <v>67</v>
      </c>
      <c r="AK72" s="29">
        <f t="shared" si="81"/>
        <v>115</v>
      </c>
      <c r="AL72" s="25">
        <f t="shared" si="6"/>
        <v>640</v>
      </c>
    </row>
    <row r="73">
      <c r="A73" s="1"/>
      <c r="B73" s="1"/>
      <c r="C73" s="1"/>
      <c r="D73" s="9">
        <v>1677.0</v>
      </c>
      <c r="E73" s="10">
        <v>2639.0</v>
      </c>
      <c r="F73" s="11">
        <v>24.0</v>
      </c>
      <c r="G73" s="12">
        <v>53.0</v>
      </c>
      <c r="H73" s="11">
        <v>31.0</v>
      </c>
      <c r="I73" s="13">
        <v>76.0</v>
      </c>
      <c r="J73" s="13">
        <v>178.0</v>
      </c>
      <c r="K73" s="13">
        <v>55.0</v>
      </c>
      <c r="L73" s="14">
        <v>34.0</v>
      </c>
      <c r="M73" s="15">
        <v>26.0</v>
      </c>
      <c r="N73" s="14">
        <v>75.0</v>
      </c>
      <c r="O73" s="25">
        <f t="shared" si="2"/>
        <v>552</v>
      </c>
      <c r="P73" s="26"/>
      <c r="Q73" s="27">
        <f>'X,Y restore'!G73</f>
        <v>24</v>
      </c>
      <c r="R73" s="27">
        <f>'X,Y restore'!H73</f>
        <v>24</v>
      </c>
      <c r="S73" s="27">
        <f>'X,Y restore'!I73</f>
        <v>31</v>
      </c>
      <c r="T73" s="28">
        <f>'X,Y restore'!AI73</f>
        <v>17</v>
      </c>
      <c r="U73" s="28">
        <f>'X,Y restore'!AG73</f>
        <v>15</v>
      </c>
      <c r="V73" s="28">
        <f>'X,Y restore'!AJ73</f>
        <v>20</v>
      </c>
      <c r="W73" s="29">
        <f>'X,Y restore'!M73</f>
        <v>33</v>
      </c>
      <c r="X73" s="29">
        <f>'X,Y restore'!N73</f>
        <v>26</v>
      </c>
      <c r="Y73" s="29">
        <f>'X,Y restore'!O73</f>
        <v>35</v>
      </c>
      <c r="Z73" s="25">
        <f t="shared" si="3"/>
        <v>225</v>
      </c>
      <c r="AA73" s="30">
        <f t="shared" si="4"/>
        <v>2.453333333</v>
      </c>
      <c r="AB73" s="26"/>
      <c r="AC73" s="27">
        <f t="shared" ref="AC73:AK73" si="82">ROUND($AA73*Q73,0)</f>
        <v>59</v>
      </c>
      <c r="AD73" s="27">
        <f t="shared" si="82"/>
        <v>59</v>
      </c>
      <c r="AE73" s="27">
        <f t="shared" si="82"/>
        <v>76</v>
      </c>
      <c r="AF73" s="28">
        <f t="shared" si="82"/>
        <v>42</v>
      </c>
      <c r="AG73" s="28">
        <f t="shared" si="82"/>
        <v>37</v>
      </c>
      <c r="AH73" s="28">
        <f t="shared" si="82"/>
        <v>49</v>
      </c>
      <c r="AI73" s="29">
        <f t="shared" si="82"/>
        <v>81</v>
      </c>
      <c r="AJ73" s="29">
        <f t="shared" si="82"/>
        <v>64</v>
      </c>
      <c r="AK73" s="29">
        <f t="shared" si="82"/>
        <v>86</v>
      </c>
      <c r="AL73" s="25">
        <f t="shared" si="6"/>
        <v>553</v>
      </c>
    </row>
    <row r="74">
      <c r="A74" s="1"/>
      <c r="B74" s="1"/>
      <c r="C74" s="1"/>
      <c r="D74" s="9">
        <v>1679.0</v>
      </c>
      <c r="E74" s="10">
        <v>998.0</v>
      </c>
      <c r="F74" s="11">
        <v>12.0</v>
      </c>
      <c r="G74" s="12">
        <v>29.0</v>
      </c>
      <c r="H74" s="11">
        <v>26.0</v>
      </c>
      <c r="I74" s="13">
        <v>35.0</v>
      </c>
      <c r="J74" s="13">
        <v>75.0</v>
      </c>
      <c r="K74" s="13">
        <v>44.0</v>
      </c>
      <c r="L74" s="14">
        <v>12.0</v>
      </c>
      <c r="M74" s="15">
        <v>17.0</v>
      </c>
      <c r="N74" s="14">
        <v>34.0</v>
      </c>
      <c r="O74" s="25">
        <f t="shared" si="2"/>
        <v>284</v>
      </c>
      <c r="P74" s="26"/>
      <c r="Q74" s="27">
        <f>'X,Y restore'!G74</f>
        <v>12</v>
      </c>
      <c r="R74" s="27">
        <f>'X,Y restore'!H74</f>
        <v>16</v>
      </c>
      <c r="S74" s="27">
        <f>'X,Y restore'!I74</f>
        <v>26</v>
      </c>
      <c r="T74" s="28">
        <f>'X,Y restore'!AI74</f>
        <v>5</v>
      </c>
      <c r="U74" s="28">
        <f>'X,Y restore'!AG74</f>
        <v>9</v>
      </c>
      <c r="V74" s="28">
        <f>'X,Y restore'!AJ74</f>
        <v>17</v>
      </c>
      <c r="W74" s="29">
        <f>'X,Y restore'!M74</f>
        <v>12</v>
      </c>
      <c r="X74" s="29">
        <f>'X,Y restore'!N74</f>
        <v>17</v>
      </c>
      <c r="Y74" s="29">
        <f>'X,Y restore'!O74</f>
        <v>26</v>
      </c>
      <c r="Z74" s="25">
        <f t="shared" si="3"/>
        <v>140</v>
      </c>
      <c r="AA74" s="30">
        <f t="shared" si="4"/>
        <v>2.028571429</v>
      </c>
      <c r="AB74" s="26"/>
      <c r="AC74" s="27">
        <f t="shared" ref="AC74:AK74" si="83">ROUND($AA74*Q74,0)</f>
        <v>24</v>
      </c>
      <c r="AD74" s="27">
        <f t="shared" si="83"/>
        <v>32</v>
      </c>
      <c r="AE74" s="27">
        <f t="shared" si="83"/>
        <v>53</v>
      </c>
      <c r="AF74" s="28">
        <f t="shared" si="83"/>
        <v>10</v>
      </c>
      <c r="AG74" s="28">
        <f t="shared" si="83"/>
        <v>18</v>
      </c>
      <c r="AH74" s="28">
        <f t="shared" si="83"/>
        <v>34</v>
      </c>
      <c r="AI74" s="29">
        <f t="shared" si="83"/>
        <v>24</v>
      </c>
      <c r="AJ74" s="29">
        <f t="shared" si="83"/>
        <v>34</v>
      </c>
      <c r="AK74" s="29">
        <f t="shared" si="83"/>
        <v>53</v>
      </c>
      <c r="AL74" s="25">
        <f t="shared" si="6"/>
        <v>282</v>
      </c>
    </row>
    <row r="75">
      <c r="A75" s="1"/>
      <c r="B75" s="1"/>
      <c r="C75" s="1"/>
      <c r="D75" s="9">
        <v>1680.0</v>
      </c>
      <c r="E75" s="10">
        <v>1874.0</v>
      </c>
      <c r="F75" s="11">
        <v>40.0</v>
      </c>
      <c r="G75" s="12">
        <v>27.0</v>
      </c>
      <c r="H75" s="11">
        <v>22.0</v>
      </c>
      <c r="I75" s="13">
        <v>73.0</v>
      </c>
      <c r="J75" s="13">
        <v>142.0</v>
      </c>
      <c r="K75" s="13">
        <v>52.0</v>
      </c>
      <c r="L75" s="14">
        <v>23.0</v>
      </c>
      <c r="M75" s="15">
        <v>21.0</v>
      </c>
      <c r="N75" s="14">
        <v>44.0</v>
      </c>
      <c r="O75" s="25">
        <f t="shared" si="2"/>
        <v>444</v>
      </c>
      <c r="P75" s="26"/>
      <c r="Q75" s="27">
        <f>'X,Y restore'!G75</f>
        <v>40</v>
      </c>
      <c r="R75" s="27">
        <f>'X,Y restore'!H75</f>
        <v>24</v>
      </c>
      <c r="S75" s="27">
        <f>'X,Y restore'!I75</f>
        <v>22</v>
      </c>
      <c r="T75" s="28">
        <f>'X,Y restore'!AI75</f>
        <v>14</v>
      </c>
      <c r="U75" s="28">
        <f>'X,Y restore'!AG75</f>
        <v>12</v>
      </c>
      <c r="V75" s="28">
        <f>'X,Y restore'!AJ75</f>
        <v>9</v>
      </c>
      <c r="W75" s="29">
        <f>'X,Y restore'!M75</f>
        <v>23</v>
      </c>
      <c r="X75" s="29">
        <f>'X,Y restore'!N75</f>
        <v>21</v>
      </c>
      <c r="Y75" s="29">
        <f>'X,Y restore'!O75</f>
        <v>9</v>
      </c>
      <c r="Z75" s="25">
        <f t="shared" si="3"/>
        <v>174</v>
      </c>
      <c r="AA75" s="30">
        <f t="shared" si="4"/>
        <v>2.551724138</v>
      </c>
      <c r="AB75" s="26"/>
      <c r="AC75" s="27">
        <f t="shared" ref="AC75:AK75" si="84">ROUND($AA75*Q75,0)</f>
        <v>102</v>
      </c>
      <c r="AD75" s="27">
        <f t="shared" si="84"/>
        <v>61</v>
      </c>
      <c r="AE75" s="27">
        <f t="shared" si="84"/>
        <v>56</v>
      </c>
      <c r="AF75" s="28">
        <f t="shared" si="84"/>
        <v>36</v>
      </c>
      <c r="AG75" s="28">
        <f t="shared" si="84"/>
        <v>31</v>
      </c>
      <c r="AH75" s="28">
        <f t="shared" si="84"/>
        <v>23</v>
      </c>
      <c r="AI75" s="29">
        <f t="shared" si="84"/>
        <v>59</v>
      </c>
      <c r="AJ75" s="29">
        <f t="shared" si="84"/>
        <v>54</v>
      </c>
      <c r="AK75" s="29">
        <f t="shared" si="84"/>
        <v>23</v>
      </c>
      <c r="AL75" s="25">
        <f t="shared" si="6"/>
        <v>445</v>
      </c>
    </row>
    <row r="76">
      <c r="A76" s="1"/>
      <c r="B76" s="1"/>
      <c r="C76" s="1"/>
      <c r="D76" s="9">
        <v>1682.0</v>
      </c>
      <c r="E76" s="10">
        <v>3241.0</v>
      </c>
      <c r="F76" s="11">
        <v>34.0</v>
      </c>
      <c r="G76" s="12">
        <v>45.0</v>
      </c>
      <c r="H76" s="11">
        <v>24.0</v>
      </c>
      <c r="I76" s="13">
        <v>92.0</v>
      </c>
      <c r="J76" s="13">
        <v>147.0</v>
      </c>
      <c r="K76" s="13">
        <v>59.0</v>
      </c>
      <c r="L76" s="14">
        <v>31.0</v>
      </c>
      <c r="M76" s="15">
        <v>18.0</v>
      </c>
      <c r="N76" s="14">
        <v>76.0</v>
      </c>
      <c r="O76" s="25">
        <f t="shared" si="2"/>
        <v>526</v>
      </c>
      <c r="P76" s="26"/>
      <c r="Q76" s="27">
        <f>'X,Y restore'!G76</f>
        <v>34</v>
      </c>
      <c r="R76" s="27">
        <f>'X,Y restore'!H76</f>
        <v>19</v>
      </c>
      <c r="S76" s="27">
        <f>'X,Y restore'!I76</f>
        <v>24</v>
      </c>
      <c r="T76" s="28">
        <f>'X,Y restore'!AI76</f>
        <v>20</v>
      </c>
      <c r="U76" s="28">
        <f>'X,Y restore'!AG76</f>
        <v>11</v>
      </c>
      <c r="V76" s="28">
        <f>'X,Y restore'!AJ76</f>
        <v>13</v>
      </c>
      <c r="W76" s="29">
        <f>'X,Y restore'!M76</f>
        <v>30</v>
      </c>
      <c r="X76" s="29">
        <f>'X,Y restore'!N76</f>
        <v>18</v>
      </c>
      <c r="Y76" s="29">
        <f>'X,Y restore'!O76</f>
        <v>20</v>
      </c>
      <c r="Z76" s="25">
        <f t="shared" si="3"/>
        <v>189</v>
      </c>
      <c r="AA76" s="30">
        <f t="shared" si="4"/>
        <v>2.783068783</v>
      </c>
      <c r="AB76" s="26"/>
      <c r="AC76" s="27">
        <f t="shared" ref="AC76:AK76" si="85">ROUND($AA76*Q76,0)</f>
        <v>95</v>
      </c>
      <c r="AD76" s="27">
        <f t="shared" si="85"/>
        <v>53</v>
      </c>
      <c r="AE76" s="27">
        <f t="shared" si="85"/>
        <v>67</v>
      </c>
      <c r="AF76" s="28">
        <f t="shared" si="85"/>
        <v>56</v>
      </c>
      <c r="AG76" s="28">
        <f t="shared" si="85"/>
        <v>31</v>
      </c>
      <c r="AH76" s="28">
        <f t="shared" si="85"/>
        <v>36</v>
      </c>
      <c r="AI76" s="29">
        <f t="shared" si="85"/>
        <v>83</v>
      </c>
      <c r="AJ76" s="29">
        <f t="shared" si="85"/>
        <v>50</v>
      </c>
      <c r="AK76" s="29">
        <f t="shared" si="85"/>
        <v>56</v>
      </c>
      <c r="AL76" s="25">
        <f t="shared" si="6"/>
        <v>527</v>
      </c>
    </row>
    <row r="77">
      <c r="A77" s="1"/>
      <c r="B77" s="1"/>
      <c r="C77" s="1"/>
      <c r="D77" s="9">
        <v>1685.0</v>
      </c>
      <c r="E77" s="10">
        <v>1084.0</v>
      </c>
      <c r="F77" s="11">
        <v>9.0</v>
      </c>
      <c r="G77" s="12">
        <v>23.0</v>
      </c>
      <c r="H77" s="11">
        <v>24.0</v>
      </c>
      <c r="I77" s="13">
        <v>52.0</v>
      </c>
      <c r="J77" s="13">
        <v>72.0</v>
      </c>
      <c r="K77" s="13">
        <v>36.0</v>
      </c>
      <c r="L77" s="14">
        <v>12.0</v>
      </c>
      <c r="M77" s="15">
        <v>7.0</v>
      </c>
      <c r="N77" s="14">
        <v>34.0</v>
      </c>
      <c r="O77" s="25">
        <f t="shared" si="2"/>
        <v>269</v>
      </c>
      <c r="P77" s="26"/>
      <c r="Q77" s="27">
        <f>'X,Y restore'!G77</f>
        <v>9</v>
      </c>
      <c r="R77" s="27">
        <f>'X,Y restore'!H77</f>
        <v>4</v>
      </c>
      <c r="S77" s="27">
        <f>'X,Y restore'!I77</f>
        <v>24</v>
      </c>
      <c r="T77" s="28">
        <f>'X,Y restore'!AI77</f>
        <v>8</v>
      </c>
      <c r="U77" s="28">
        <f>'X,Y restore'!AG77</f>
        <v>4</v>
      </c>
      <c r="V77" s="28">
        <f>'X,Y restore'!AJ77</f>
        <v>16</v>
      </c>
      <c r="W77" s="29">
        <f>'X,Y restore'!M77</f>
        <v>12</v>
      </c>
      <c r="X77" s="29">
        <f>'X,Y restore'!N77</f>
        <v>7</v>
      </c>
      <c r="Y77" s="29">
        <f>'X,Y restore'!O77</f>
        <v>31</v>
      </c>
      <c r="Z77" s="25">
        <f t="shared" si="3"/>
        <v>115</v>
      </c>
      <c r="AA77" s="30">
        <f t="shared" si="4"/>
        <v>2.339130435</v>
      </c>
      <c r="AB77" s="26"/>
      <c r="AC77" s="27">
        <f t="shared" ref="AC77:AK77" si="86">ROUND($AA77*Q77,0)</f>
        <v>21</v>
      </c>
      <c r="AD77" s="27">
        <f t="shared" si="86"/>
        <v>9</v>
      </c>
      <c r="AE77" s="27">
        <f t="shared" si="86"/>
        <v>56</v>
      </c>
      <c r="AF77" s="28">
        <f t="shared" si="86"/>
        <v>19</v>
      </c>
      <c r="AG77" s="28">
        <f t="shared" si="86"/>
        <v>9</v>
      </c>
      <c r="AH77" s="28">
        <f t="shared" si="86"/>
        <v>37</v>
      </c>
      <c r="AI77" s="29">
        <f t="shared" si="86"/>
        <v>28</v>
      </c>
      <c r="AJ77" s="29">
        <f t="shared" si="86"/>
        <v>16</v>
      </c>
      <c r="AK77" s="29">
        <f t="shared" si="86"/>
        <v>73</v>
      </c>
      <c r="AL77" s="25">
        <f t="shared" si="6"/>
        <v>268</v>
      </c>
    </row>
    <row r="78">
      <c r="A78" s="1"/>
      <c r="B78" s="1"/>
      <c r="C78" s="1"/>
      <c r="D78" s="9">
        <v>1688.0</v>
      </c>
      <c r="E78" s="10">
        <v>1178.0</v>
      </c>
      <c r="F78" s="11">
        <v>11.0</v>
      </c>
      <c r="G78" s="12">
        <v>17.0</v>
      </c>
      <c r="H78" s="11">
        <v>12.0</v>
      </c>
      <c r="I78" s="13">
        <v>41.0</v>
      </c>
      <c r="J78" s="13">
        <v>94.0</v>
      </c>
      <c r="K78" s="13">
        <v>32.0</v>
      </c>
      <c r="L78" s="14">
        <v>18.0</v>
      </c>
      <c r="M78" s="15">
        <v>12.0</v>
      </c>
      <c r="N78" s="14">
        <v>42.0</v>
      </c>
      <c r="O78" s="25">
        <f t="shared" si="2"/>
        <v>279</v>
      </c>
      <c r="P78" s="26"/>
      <c r="Q78" s="27">
        <f>'X,Y restore'!G78</f>
        <v>11</v>
      </c>
      <c r="R78" s="27">
        <f>'X,Y restore'!H78</f>
        <v>7</v>
      </c>
      <c r="S78" s="27">
        <f>'X,Y restore'!I78</f>
        <v>12</v>
      </c>
      <c r="T78" s="28">
        <f>'X,Y restore'!AI78</f>
        <v>9</v>
      </c>
      <c r="U78" s="28">
        <f>'X,Y restore'!AG78</f>
        <v>7</v>
      </c>
      <c r="V78" s="28">
        <f>'X,Y restore'!AJ78</f>
        <v>10</v>
      </c>
      <c r="W78" s="29">
        <f>'X,Y restore'!M78</f>
        <v>17</v>
      </c>
      <c r="X78" s="29">
        <f>'X,Y restore'!N78</f>
        <v>12</v>
      </c>
      <c r="Y78" s="29">
        <f>'X,Y restore'!O78</f>
        <v>16</v>
      </c>
      <c r="Z78" s="25">
        <f t="shared" si="3"/>
        <v>101</v>
      </c>
      <c r="AA78" s="30">
        <f t="shared" si="4"/>
        <v>2.762376238</v>
      </c>
      <c r="AB78" s="26"/>
      <c r="AC78" s="27">
        <f t="shared" ref="AC78:AK78" si="87">ROUND($AA78*Q78,0)</f>
        <v>30</v>
      </c>
      <c r="AD78" s="27">
        <f t="shared" si="87"/>
        <v>19</v>
      </c>
      <c r="AE78" s="27">
        <f t="shared" si="87"/>
        <v>33</v>
      </c>
      <c r="AF78" s="28">
        <f t="shared" si="87"/>
        <v>25</v>
      </c>
      <c r="AG78" s="28">
        <f t="shared" si="87"/>
        <v>19</v>
      </c>
      <c r="AH78" s="28">
        <f t="shared" si="87"/>
        <v>28</v>
      </c>
      <c r="AI78" s="29">
        <f t="shared" si="87"/>
        <v>47</v>
      </c>
      <c r="AJ78" s="29">
        <f t="shared" si="87"/>
        <v>33</v>
      </c>
      <c r="AK78" s="29">
        <f t="shared" si="87"/>
        <v>44</v>
      </c>
      <c r="AL78" s="25">
        <f t="shared" si="6"/>
        <v>278</v>
      </c>
    </row>
    <row r="79">
      <c r="A79" s="1"/>
      <c r="B79" s="1"/>
      <c r="C79" s="1"/>
      <c r="D79" s="9">
        <v>1689.0</v>
      </c>
      <c r="E79" s="10">
        <v>2021.0</v>
      </c>
      <c r="F79" s="11">
        <v>17.0</v>
      </c>
      <c r="G79" s="12">
        <v>50.0</v>
      </c>
      <c r="H79" s="11">
        <v>21.0</v>
      </c>
      <c r="I79" s="13">
        <v>34.0</v>
      </c>
      <c r="J79" s="13">
        <v>168.0</v>
      </c>
      <c r="K79" s="13">
        <v>36.0</v>
      </c>
      <c r="L79" s="14">
        <v>17.0</v>
      </c>
      <c r="M79" s="15">
        <v>14.0</v>
      </c>
      <c r="N79" s="14">
        <v>79.0</v>
      </c>
      <c r="O79" s="25">
        <f t="shared" si="2"/>
        <v>436</v>
      </c>
      <c r="P79" s="26"/>
      <c r="Q79" s="27">
        <f>'X,Y restore'!G79</f>
        <v>17</v>
      </c>
      <c r="R79" s="27">
        <f>'X,Y restore'!H79</f>
        <v>16</v>
      </c>
      <c r="S79" s="27">
        <f>'X,Y restore'!I79</f>
        <v>21</v>
      </c>
      <c r="T79" s="28">
        <f>'X,Y restore'!AI79</f>
        <v>9</v>
      </c>
      <c r="U79" s="28">
        <f>'X,Y restore'!AG79</f>
        <v>9</v>
      </c>
      <c r="V79" s="28">
        <f>'X,Y restore'!AJ79</f>
        <v>15</v>
      </c>
      <c r="W79" s="29">
        <f>'X,Y restore'!M79</f>
        <v>18</v>
      </c>
      <c r="X79" s="29">
        <f>'X,Y restore'!N79</f>
        <v>14</v>
      </c>
      <c r="Y79" s="29">
        <f>'X,Y restore'!O79</f>
        <v>35</v>
      </c>
      <c r="Z79" s="25">
        <f t="shared" si="3"/>
        <v>154</v>
      </c>
      <c r="AA79" s="30">
        <f t="shared" si="4"/>
        <v>2.831168831</v>
      </c>
      <c r="AB79" s="26"/>
      <c r="AC79" s="27">
        <f t="shared" ref="AC79:AK79" si="88">ROUND($AA79*Q79,0)</f>
        <v>48</v>
      </c>
      <c r="AD79" s="27">
        <f t="shared" si="88"/>
        <v>45</v>
      </c>
      <c r="AE79" s="27">
        <f t="shared" si="88"/>
        <v>59</v>
      </c>
      <c r="AF79" s="28">
        <f t="shared" si="88"/>
        <v>25</v>
      </c>
      <c r="AG79" s="28">
        <f t="shared" si="88"/>
        <v>25</v>
      </c>
      <c r="AH79" s="28">
        <f t="shared" si="88"/>
        <v>42</v>
      </c>
      <c r="AI79" s="29">
        <f t="shared" si="88"/>
        <v>51</v>
      </c>
      <c r="AJ79" s="29">
        <f t="shared" si="88"/>
        <v>40</v>
      </c>
      <c r="AK79" s="29">
        <f t="shared" si="88"/>
        <v>99</v>
      </c>
      <c r="AL79" s="25">
        <f t="shared" si="6"/>
        <v>434</v>
      </c>
    </row>
    <row r="80">
      <c r="A80" s="1"/>
      <c r="B80" s="1"/>
      <c r="C80" s="1"/>
      <c r="D80" s="9">
        <v>1695.0</v>
      </c>
      <c r="E80" s="10">
        <v>898.0</v>
      </c>
      <c r="F80" s="11">
        <v>20.0</v>
      </c>
      <c r="G80" s="12">
        <v>24.0</v>
      </c>
      <c r="H80" s="11">
        <v>17.0</v>
      </c>
      <c r="I80" s="13">
        <v>52.0</v>
      </c>
      <c r="J80" s="13">
        <v>89.0</v>
      </c>
      <c r="K80" s="13">
        <v>35.0</v>
      </c>
      <c r="L80" s="14">
        <v>17.0</v>
      </c>
      <c r="M80" s="15">
        <v>10.0</v>
      </c>
      <c r="N80" s="14">
        <v>14.0</v>
      </c>
      <c r="O80" s="25">
        <f t="shared" si="2"/>
        <v>278</v>
      </c>
      <c r="P80" s="26"/>
      <c r="Q80" s="27">
        <f>'X,Y restore'!G80</f>
        <v>20</v>
      </c>
      <c r="R80" s="27">
        <f>'X,Y restore'!H80</f>
        <v>14</v>
      </c>
      <c r="S80" s="27">
        <f>'X,Y restore'!I80</f>
        <v>17</v>
      </c>
      <c r="T80" s="28">
        <f>'X,Y restore'!AI80</f>
        <v>8</v>
      </c>
      <c r="U80" s="28">
        <f>'X,Y restore'!AG80</f>
        <v>6</v>
      </c>
      <c r="V80" s="28">
        <f>'X,Y restore'!AJ80</f>
        <v>7</v>
      </c>
      <c r="W80" s="29">
        <f>'X,Y restore'!M80</f>
        <v>16</v>
      </c>
      <c r="X80" s="29">
        <f>'X,Y restore'!N80</f>
        <v>10</v>
      </c>
      <c r="Y80" s="29">
        <f>'X,Y restore'!O80</f>
        <v>5</v>
      </c>
      <c r="Z80" s="25">
        <f t="shared" si="3"/>
        <v>103</v>
      </c>
      <c r="AA80" s="30">
        <f t="shared" si="4"/>
        <v>2.699029126</v>
      </c>
      <c r="AB80" s="26"/>
      <c r="AC80" s="27">
        <f t="shared" ref="AC80:AK80" si="89">ROUND($AA80*Q80,0)</f>
        <v>54</v>
      </c>
      <c r="AD80" s="27">
        <f t="shared" si="89"/>
        <v>38</v>
      </c>
      <c r="AE80" s="27">
        <f t="shared" si="89"/>
        <v>46</v>
      </c>
      <c r="AF80" s="28">
        <f t="shared" si="89"/>
        <v>22</v>
      </c>
      <c r="AG80" s="28">
        <f t="shared" si="89"/>
        <v>16</v>
      </c>
      <c r="AH80" s="28">
        <f t="shared" si="89"/>
        <v>19</v>
      </c>
      <c r="AI80" s="29">
        <f t="shared" si="89"/>
        <v>43</v>
      </c>
      <c r="AJ80" s="29">
        <f t="shared" si="89"/>
        <v>27</v>
      </c>
      <c r="AK80" s="29">
        <f t="shared" si="89"/>
        <v>13</v>
      </c>
      <c r="AL80" s="25">
        <f t="shared" si="6"/>
        <v>278</v>
      </c>
    </row>
    <row r="81">
      <c r="A81" s="1"/>
      <c r="B81" s="1"/>
      <c r="C81" s="1"/>
      <c r="D81" s="9">
        <v>1696.0</v>
      </c>
      <c r="E81" s="10">
        <v>2667.0</v>
      </c>
      <c r="F81" s="11">
        <v>52.0</v>
      </c>
      <c r="G81" s="12">
        <v>60.0</v>
      </c>
      <c r="H81" s="11">
        <v>43.0</v>
      </c>
      <c r="I81" s="13">
        <v>126.0</v>
      </c>
      <c r="J81" s="13">
        <v>190.0</v>
      </c>
      <c r="K81" s="13">
        <v>79.0</v>
      </c>
      <c r="L81" s="14">
        <v>45.0</v>
      </c>
      <c r="M81" s="15">
        <v>24.0</v>
      </c>
      <c r="N81" s="14">
        <v>103.0</v>
      </c>
      <c r="O81" s="25">
        <f t="shared" si="2"/>
        <v>722</v>
      </c>
      <c r="P81" s="26"/>
      <c r="Q81" s="27">
        <f>'X,Y restore'!G81</f>
        <v>52</v>
      </c>
      <c r="R81" s="27">
        <f>'X,Y restore'!H81</f>
        <v>23</v>
      </c>
      <c r="S81" s="27">
        <f>'X,Y restore'!I81</f>
        <v>43</v>
      </c>
      <c r="T81" s="28">
        <f>'X,Y restore'!AI81</f>
        <v>28</v>
      </c>
      <c r="U81" s="28">
        <f>'X,Y restore'!AG81</f>
        <v>14</v>
      </c>
      <c r="V81" s="28">
        <f>'X,Y restore'!AJ81</f>
        <v>20</v>
      </c>
      <c r="W81" s="29">
        <f>'X,Y restore'!M81</f>
        <v>43</v>
      </c>
      <c r="X81" s="29">
        <f>'X,Y restore'!N81</f>
        <v>24</v>
      </c>
      <c r="Y81" s="29">
        <f>'X,Y restore'!O81</f>
        <v>32</v>
      </c>
      <c r="Z81" s="25">
        <f t="shared" si="3"/>
        <v>279</v>
      </c>
      <c r="AA81" s="30">
        <f t="shared" si="4"/>
        <v>2.58781362</v>
      </c>
      <c r="AB81" s="26"/>
      <c r="AC81" s="27">
        <f t="shared" ref="AC81:AK81" si="90">ROUND($AA81*Q81,0)</f>
        <v>135</v>
      </c>
      <c r="AD81" s="27">
        <f t="shared" si="90"/>
        <v>60</v>
      </c>
      <c r="AE81" s="27">
        <f t="shared" si="90"/>
        <v>111</v>
      </c>
      <c r="AF81" s="28">
        <f t="shared" si="90"/>
        <v>72</v>
      </c>
      <c r="AG81" s="28">
        <f t="shared" si="90"/>
        <v>36</v>
      </c>
      <c r="AH81" s="28">
        <f t="shared" si="90"/>
        <v>52</v>
      </c>
      <c r="AI81" s="29">
        <f t="shared" si="90"/>
        <v>111</v>
      </c>
      <c r="AJ81" s="29">
        <f t="shared" si="90"/>
        <v>62</v>
      </c>
      <c r="AK81" s="29">
        <f t="shared" si="90"/>
        <v>83</v>
      </c>
      <c r="AL81" s="25">
        <f t="shared" si="6"/>
        <v>722</v>
      </c>
    </row>
    <row r="82">
      <c r="A82" s="1"/>
      <c r="B82" s="1"/>
      <c r="C82" s="1"/>
      <c r="D82" s="9">
        <v>1700.0</v>
      </c>
      <c r="E82" s="10">
        <v>3216.0</v>
      </c>
      <c r="F82" s="11">
        <v>26.0</v>
      </c>
      <c r="G82" s="12">
        <v>58.0</v>
      </c>
      <c r="H82" s="11">
        <v>44.0</v>
      </c>
      <c r="I82" s="13">
        <v>102.0</v>
      </c>
      <c r="J82" s="13">
        <v>265.0</v>
      </c>
      <c r="K82" s="13">
        <v>111.0</v>
      </c>
      <c r="L82" s="14">
        <v>37.0</v>
      </c>
      <c r="M82" s="15">
        <v>38.0</v>
      </c>
      <c r="N82" s="14">
        <v>91.0</v>
      </c>
      <c r="O82" s="25">
        <f t="shared" si="2"/>
        <v>772</v>
      </c>
      <c r="P82" s="26"/>
      <c r="Q82" s="27">
        <f>'X,Y restore'!G82</f>
        <v>26</v>
      </c>
      <c r="R82" s="27">
        <f>'X,Y restore'!H82</f>
        <v>29</v>
      </c>
      <c r="S82" s="27">
        <f>'X,Y restore'!I82</f>
        <v>44</v>
      </c>
      <c r="T82" s="28">
        <f>'X,Y restore'!AI82</f>
        <v>17</v>
      </c>
      <c r="U82" s="28">
        <f>'X,Y restore'!AG82</f>
        <v>22</v>
      </c>
      <c r="V82" s="28">
        <f>'X,Y restore'!AJ82</f>
        <v>38</v>
      </c>
      <c r="W82" s="29">
        <f>'X,Y restore'!M82</f>
        <v>37</v>
      </c>
      <c r="X82" s="29">
        <f>'X,Y restore'!N82</f>
        <v>38</v>
      </c>
      <c r="Y82" s="29">
        <f>'X,Y restore'!O82</f>
        <v>55</v>
      </c>
      <c r="Z82" s="25">
        <f t="shared" si="3"/>
        <v>306</v>
      </c>
      <c r="AA82" s="30">
        <f t="shared" si="4"/>
        <v>2.522875817</v>
      </c>
      <c r="AB82" s="26"/>
      <c r="AC82" s="27">
        <f t="shared" ref="AC82:AK82" si="91">ROUND($AA82*Q82,0)</f>
        <v>66</v>
      </c>
      <c r="AD82" s="27">
        <f t="shared" si="91"/>
        <v>73</v>
      </c>
      <c r="AE82" s="27">
        <f t="shared" si="91"/>
        <v>111</v>
      </c>
      <c r="AF82" s="28">
        <f t="shared" si="91"/>
        <v>43</v>
      </c>
      <c r="AG82" s="28">
        <f t="shared" si="91"/>
        <v>56</v>
      </c>
      <c r="AH82" s="28">
        <f t="shared" si="91"/>
        <v>96</v>
      </c>
      <c r="AI82" s="29">
        <f t="shared" si="91"/>
        <v>93</v>
      </c>
      <c r="AJ82" s="29">
        <f t="shared" si="91"/>
        <v>96</v>
      </c>
      <c r="AK82" s="29">
        <f t="shared" si="91"/>
        <v>139</v>
      </c>
      <c r="AL82" s="25">
        <f t="shared" si="6"/>
        <v>773</v>
      </c>
    </row>
    <row r="83">
      <c r="A83" s="1"/>
      <c r="B83" s="1"/>
      <c r="C83" s="1"/>
      <c r="D83" s="9">
        <v>1702.0</v>
      </c>
      <c r="E83" s="10">
        <v>2145.0</v>
      </c>
      <c r="F83" s="11">
        <v>33.0</v>
      </c>
      <c r="G83" s="12">
        <v>24.0</v>
      </c>
      <c r="H83" s="11">
        <v>13.0</v>
      </c>
      <c r="I83" s="13">
        <v>70.0</v>
      </c>
      <c r="J83" s="13">
        <v>97.0</v>
      </c>
      <c r="K83" s="13">
        <v>48.0</v>
      </c>
      <c r="L83" s="14">
        <v>30.0</v>
      </c>
      <c r="M83" s="15">
        <v>23.0</v>
      </c>
      <c r="N83" s="14">
        <v>55.0</v>
      </c>
      <c r="O83" s="25">
        <f t="shared" si="2"/>
        <v>393</v>
      </c>
      <c r="P83" s="26"/>
      <c r="Q83" s="27">
        <f>'X,Y restore'!G83</f>
        <v>33</v>
      </c>
      <c r="R83" s="27">
        <f>'X,Y restore'!H83</f>
        <v>21</v>
      </c>
      <c r="S83" s="27">
        <f>'X,Y restore'!I83</f>
        <v>13</v>
      </c>
      <c r="T83" s="28">
        <f>'X,Y restore'!AI83</f>
        <v>16</v>
      </c>
      <c r="U83" s="28">
        <f>'X,Y restore'!AG83</f>
        <v>11</v>
      </c>
      <c r="V83" s="28">
        <f>'X,Y restore'!AJ83</f>
        <v>8</v>
      </c>
      <c r="W83" s="29">
        <f>'X,Y restore'!M83</f>
        <v>28</v>
      </c>
      <c r="X83" s="29">
        <f>'X,Y restore'!N83</f>
        <v>23</v>
      </c>
      <c r="Y83" s="29">
        <f>'X,Y restore'!O83</f>
        <v>7</v>
      </c>
      <c r="Z83" s="25">
        <f t="shared" si="3"/>
        <v>160</v>
      </c>
      <c r="AA83" s="30">
        <f t="shared" si="4"/>
        <v>2.45625</v>
      </c>
      <c r="AB83" s="26"/>
      <c r="AC83" s="27">
        <f t="shared" ref="AC83:AK83" si="92">ROUND($AA83*Q83,0)</f>
        <v>81</v>
      </c>
      <c r="AD83" s="27">
        <f t="shared" si="92"/>
        <v>52</v>
      </c>
      <c r="AE83" s="27">
        <f t="shared" si="92"/>
        <v>32</v>
      </c>
      <c r="AF83" s="28">
        <f t="shared" si="92"/>
        <v>39</v>
      </c>
      <c r="AG83" s="28">
        <f t="shared" si="92"/>
        <v>27</v>
      </c>
      <c r="AH83" s="28">
        <f t="shared" si="92"/>
        <v>20</v>
      </c>
      <c r="AI83" s="29">
        <f t="shared" si="92"/>
        <v>69</v>
      </c>
      <c r="AJ83" s="29">
        <f t="shared" si="92"/>
        <v>56</v>
      </c>
      <c r="AK83" s="29">
        <f t="shared" si="92"/>
        <v>17</v>
      </c>
      <c r="AL83" s="25">
        <f t="shared" si="6"/>
        <v>393</v>
      </c>
    </row>
    <row r="84">
      <c r="A84" s="1"/>
      <c r="B84" s="1"/>
      <c r="C84" s="1"/>
      <c r="D84" s="9">
        <v>1712.0</v>
      </c>
      <c r="E84" s="10">
        <v>2557.0</v>
      </c>
      <c r="F84" s="11">
        <v>21.0</v>
      </c>
      <c r="G84" s="12">
        <v>69.0</v>
      </c>
      <c r="H84" s="11">
        <v>25.0</v>
      </c>
      <c r="I84" s="13">
        <v>110.0</v>
      </c>
      <c r="J84" s="13">
        <v>289.0</v>
      </c>
      <c r="K84" s="13">
        <v>73.0</v>
      </c>
      <c r="L84" s="14">
        <v>31.0</v>
      </c>
      <c r="M84" s="15">
        <v>12.0</v>
      </c>
      <c r="N84" s="14">
        <v>128.0</v>
      </c>
      <c r="O84" s="25">
        <f t="shared" si="2"/>
        <v>758</v>
      </c>
      <c r="P84" s="26"/>
      <c r="Q84" s="27">
        <f>'X,Y restore'!G84</f>
        <v>21</v>
      </c>
      <c r="R84" s="27">
        <f>'X,Y restore'!H84</f>
        <v>12</v>
      </c>
      <c r="S84" s="27">
        <f>'X,Y restore'!I84</f>
        <v>25</v>
      </c>
      <c r="T84" s="28">
        <f>'X,Y restore'!AI84</f>
        <v>25</v>
      </c>
      <c r="U84" s="28">
        <f>'X,Y restore'!AG84</f>
        <v>8</v>
      </c>
      <c r="V84" s="28">
        <f>'X,Y restore'!AJ84</f>
        <v>24</v>
      </c>
      <c r="W84" s="29">
        <f>'X,Y restore'!M84</f>
        <v>32</v>
      </c>
      <c r="X84" s="29">
        <f>'X,Y restore'!N84</f>
        <v>12</v>
      </c>
      <c r="Y84" s="29">
        <f>'X,Y restore'!O84</f>
        <v>54</v>
      </c>
      <c r="Z84" s="25">
        <f t="shared" si="3"/>
        <v>213</v>
      </c>
      <c r="AA84" s="30">
        <f t="shared" si="4"/>
        <v>3.558685446</v>
      </c>
      <c r="AB84" s="26"/>
      <c r="AC84" s="27">
        <f t="shared" ref="AC84:AK84" si="93">ROUND($AA84*Q84,0)</f>
        <v>75</v>
      </c>
      <c r="AD84" s="27">
        <f t="shared" si="93"/>
        <v>43</v>
      </c>
      <c r="AE84" s="27">
        <f t="shared" si="93"/>
        <v>89</v>
      </c>
      <c r="AF84" s="28">
        <f t="shared" si="93"/>
        <v>89</v>
      </c>
      <c r="AG84" s="28">
        <f t="shared" si="93"/>
        <v>28</v>
      </c>
      <c r="AH84" s="28">
        <f t="shared" si="93"/>
        <v>85</v>
      </c>
      <c r="AI84" s="29">
        <f t="shared" si="93"/>
        <v>114</v>
      </c>
      <c r="AJ84" s="29">
        <f t="shared" si="93"/>
        <v>43</v>
      </c>
      <c r="AK84" s="29">
        <f t="shared" si="93"/>
        <v>192</v>
      </c>
      <c r="AL84" s="25">
        <f t="shared" si="6"/>
        <v>758</v>
      </c>
    </row>
    <row r="85">
      <c r="A85" s="1"/>
      <c r="B85" s="1"/>
      <c r="C85" s="1"/>
      <c r="D85" s="9">
        <v>1715.0</v>
      </c>
      <c r="E85" s="10">
        <v>2589.0</v>
      </c>
      <c r="F85" s="11">
        <v>65.0</v>
      </c>
      <c r="G85" s="12">
        <v>110.0</v>
      </c>
      <c r="H85" s="11">
        <v>43.0</v>
      </c>
      <c r="I85" s="13">
        <v>235.0</v>
      </c>
      <c r="J85" s="13">
        <v>500.0</v>
      </c>
      <c r="K85" s="13">
        <v>106.0</v>
      </c>
      <c r="L85" s="14">
        <v>55.0</v>
      </c>
      <c r="M85" s="15">
        <v>23.0</v>
      </c>
      <c r="N85" s="14">
        <v>159.0</v>
      </c>
      <c r="O85" s="25">
        <f t="shared" si="2"/>
        <v>1296</v>
      </c>
      <c r="P85" s="26"/>
      <c r="Q85" s="27">
        <f>'X,Y restore'!G85</f>
        <v>65</v>
      </c>
      <c r="R85" s="27">
        <f>'X,Y restore'!H85</f>
        <v>33</v>
      </c>
      <c r="S85" s="27">
        <f>'X,Y restore'!I85</f>
        <v>43</v>
      </c>
      <c r="T85" s="28">
        <f>'X,Y restore'!AI85</f>
        <v>45</v>
      </c>
      <c r="U85" s="28">
        <f>'X,Y restore'!AG85</f>
        <v>15</v>
      </c>
      <c r="V85" s="28">
        <f>'X,Y restore'!AJ85</f>
        <v>19</v>
      </c>
      <c r="W85" s="29">
        <f>'X,Y restore'!M85</f>
        <v>52</v>
      </c>
      <c r="X85" s="29">
        <f>'X,Y restore'!N85</f>
        <v>23</v>
      </c>
      <c r="Y85" s="29">
        <f>'X,Y restore'!O85</f>
        <v>38</v>
      </c>
      <c r="Z85" s="25">
        <f t="shared" si="3"/>
        <v>333</v>
      </c>
      <c r="AA85" s="30">
        <f t="shared" si="4"/>
        <v>3.891891892</v>
      </c>
      <c r="AB85" s="26"/>
      <c r="AC85" s="27">
        <f t="shared" ref="AC85:AK85" si="94">ROUND($AA85*Q85,0)</f>
        <v>253</v>
      </c>
      <c r="AD85" s="27">
        <f t="shared" si="94"/>
        <v>128</v>
      </c>
      <c r="AE85" s="27">
        <f t="shared" si="94"/>
        <v>167</v>
      </c>
      <c r="AF85" s="28">
        <f t="shared" si="94"/>
        <v>175</v>
      </c>
      <c r="AG85" s="28">
        <f t="shared" si="94"/>
        <v>58</v>
      </c>
      <c r="AH85" s="28">
        <f t="shared" si="94"/>
        <v>74</v>
      </c>
      <c r="AI85" s="29">
        <f t="shared" si="94"/>
        <v>202</v>
      </c>
      <c r="AJ85" s="29">
        <f t="shared" si="94"/>
        <v>90</v>
      </c>
      <c r="AK85" s="29">
        <f t="shared" si="94"/>
        <v>148</v>
      </c>
      <c r="AL85" s="25">
        <f t="shared" si="6"/>
        <v>1295</v>
      </c>
    </row>
    <row r="86">
      <c r="A86" s="1"/>
      <c r="B86" s="1"/>
      <c r="C86" s="1"/>
      <c r="D86" s="9">
        <v>1717.0</v>
      </c>
      <c r="E86" s="10">
        <v>2715.0</v>
      </c>
      <c r="F86" s="11">
        <v>44.0</v>
      </c>
      <c r="G86" s="12">
        <v>94.0</v>
      </c>
      <c r="H86" s="11">
        <v>29.0</v>
      </c>
      <c r="I86" s="13">
        <v>259.0</v>
      </c>
      <c r="J86" s="13">
        <v>578.0</v>
      </c>
      <c r="K86" s="13">
        <v>98.0</v>
      </c>
      <c r="L86" s="14">
        <v>66.0</v>
      </c>
      <c r="M86" s="15">
        <v>33.0</v>
      </c>
      <c r="N86" s="14">
        <v>172.0</v>
      </c>
      <c r="O86" s="25">
        <f t="shared" si="2"/>
        <v>1373</v>
      </c>
      <c r="P86" s="26"/>
      <c r="Q86" s="27">
        <f>'X,Y restore'!G86</f>
        <v>44</v>
      </c>
      <c r="R86" s="27">
        <f>'X,Y restore'!H86</f>
        <v>38</v>
      </c>
      <c r="S86" s="27">
        <f>'X,Y restore'!I86</f>
        <v>29</v>
      </c>
      <c r="T86" s="28">
        <f>'X,Y restore'!AI86</f>
        <v>52</v>
      </c>
      <c r="U86" s="28">
        <f>'X,Y restore'!AG86</f>
        <v>22</v>
      </c>
      <c r="V86" s="28">
        <f>'X,Y restore'!AJ86</f>
        <v>19</v>
      </c>
      <c r="W86" s="29">
        <f>'X,Y restore'!M86</f>
        <v>61</v>
      </c>
      <c r="X86" s="29">
        <f>'X,Y restore'!N86</f>
        <v>33</v>
      </c>
      <c r="Y86" s="29">
        <f>'X,Y restore'!O86</f>
        <v>41</v>
      </c>
      <c r="Z86" s="25">
        <f t="shared" si="3"/>
        <v>339</v>
      </c>
      <c r="AA86" s="30">
        <f t="shared" si="4"/>
        <v>4.050147493</v>
      </c>
      <c r="AB86" s="26"/>
      <c r="AC86" s="27">
        <f t="shared" ref="AC86:AK86" si="95">ROUND($AA86*Q86,0)</f>
        <v>178</v>
      </c>
      <c r="AD86" s="27">
        <f t="shared" si="95"/>
        <v>154</v>
      </c>
      <c r="AE86" s="27">
        <f t="shared" si="95"/>
        <v>117</v>
      </c>
      <c r="AF86" s="28">
        <f t="shared" si="95"/>
        <v>211</v>
      </c>
      <c r="AG86" s="28">
        <f t="shared" si="95"/>
        <v>89</v>
      </c>
      <c r="AH86" s="28">
        <f t="shared" si="95"/>
        <v>77</v>
      </c>
      <c r="AI86" s="29">
        <f t="shared" si="95"/>
        <v>247</v>
      </c>
      <c r="AJ86" s="29">
        <f t="shared" si="95"/>
        <v>134</v>
      </c>
      <c r="AK86" s="29">
        <f t="shared" si="95"/>
        <v>166</v>
      </c>
      <c r="AL86" s="25">
        <f t="shared" si="6"/>
        <v>1373</v>
      </c>
    </row>
    <row r="87">
      <c r="A87" s="1"/>
      <c r="B87" s="1"/>
      <c r="C87" s="1"/>
      <c r="D87" s="9">
        <v>1719.0</v>
      </c>
      <c r="E87" s="10">
        <v>777.0</v>
      </c>
      <c r="F87" s="11">
        <v>10.0</v>
      </c>
      <c r="G87" s="12">
        <v>21.0</v>
      </c>
      <c r="H87" s="11">
        <v>8.0</v>
      </c>
      <c r="I87" s="13">
        <v>62.0</v>
      </c>
      <c r="J87" s="13">
        <v>157.0</v>
      </c>
      <c r="K87" s="13">
        <v>32.0</v>
      </c>
      <c r="L87" s="14">
        <v>15.0</v>
      </c>
      <c r="M87" s="15">
        <v>7.0</v>
      </c>
      <c r="N87" s="14">
        <v>53.0</v>
      </c>
      <c r="O87" s="25">
        <f t="shared" si="2"/>
        <v>365</v>
      </c>
      <c r="P87" s="26"/>
      <c r="Q87" s="27">
        <f>'X,Y restore'!G87</f>
        <v>10</v>
      </c>
      <c r="R87" s="27">
        <f>'X,Y restore'!H87</f>
        <v>6</v>
      </c>
      <c r="S87" s="27">
        <f>'X,Y restore'!I87</f>
        <v>8</v>
      </c>
      <c r="T87" s="28">
        <f>'X,Y restore'!AI87</f>
        <v>12</v>
      </c>
      <c r="U87" s="28">
        <f>'X,Y restore'!AG87</f>
        <v>5</v>
      </c>
      <c r="V87" s="28">
        <f>'X,Y restore'!AJ87</f>
        <v>7</v>
      </c>
      <c r="W87" s="29">
        <f>'X,Y restore'!M87</f>
        <v>14</v>
      </c>
      <c r="X87" s="29">
        <f>'X,Y restore'!N87</f>
        <v>7</v>
      </c>
      <c r="Y87" s="29">
        <f>'X,Y restore'!O87</f>
        <v>14</v>
      </c>
      <c r="Z87" s="25">
        <f t="shared" si="3"/>
        <v>83</v>
      </c>
      <c r="AA87" s="30">
        <f t="shared" si="4"/>
        <v>4.397590361</v>
      </c>
      <c r="AB87" s="26"/>
      <c r="AC87" s="27">
        <f t="shared" ref="AC87:AK87" si="96">ROUND($AA87*Q87,0)</f>
        <v>44</v>
      </c>
      <c r="AD87" s="27">
        <f t="shared" si="96"/>
        <v>26</v>
      </c>
      <c r="AE87" s="27">
        <f t="shared" si="96"/>
        <v>35</v>
      </c>
      <c r="AF87" s="28">
        <f t="shared" si="96"/>
        <v>53</v>
      </c>
      <c r="AG87" s="28">
        <f t="shared" si="96"/>
        <v>22</v>
      </c>
      <c r="AH87" s="28">
        <f t="shared" si="96"/>
        <v>31</v>
      </c>
      <c r="AI87" s="29">
        <f t="shared" si="96"/>
        <v>62</v>
      </c>
      <c r="AJ87" s="29">
        <f t="shared" si="96"/>
        <v>31</v>
      </c>
      <c r="AK87" s="29">
        <f t="shared" si="96"/>
        <v>62</v>
      </c>
      <c r="AL87" s="25">
        <f t="shared" si="6"/>
        <v>366</v>
      </c>
    </row>
    <row r="88">
      <c r="A88" s="1"/>
      <c r="B88" s="1"/>
      <c r="C88" s="1"/>
      <c r="D88" s="9">
        <v>1750.0</v>
      </c>
      <c r="E88" s="10">
        <v>1554.0</v>
      </c>
      <c r="F88" s="11">
        <v>9.0</v>
      </c>
      <c r="G88" s="12">
        <v>30.0</v>
      </c>
      <c r="H88" s="11">
        <v>21.0</v>
      </c>
      <c r="I88" s="13">
        <v>29.0</v>
      </c>
      <c r="J88" s="13">
        <v>198.0</v>
      </c>
      <c r="K88" s="13">
        <v>73.0</v>
      </c>
      <c r="L88" s="14">
        <v>5.0</v>
      </c>
      <c r="M88" s="15">
        <v>17.0</v>
      </c>
      <c r="N88" s="14">
        <v>73.0</v>
      </c>
      <c r="O88" s="25">
        <f t="shared" si="2"/>
        <v>455</v>
      </c>
      <c r="P88" s="26"/>
      <c r="Q88" s="27">
        <f>'X,Y restore'!G88</f>
        <v>9</v>
      </c>
      <c r="R88" s="27">
        <f>'X,Y restore'!H88</f>
        <v>10</v>
      </c>
      <c r="S88" s="27">
        <f>'X,Y restore'!I88</f>
        <v>21</v>
      </c>
      <c r="T88" s="28">
        <f>'X,Y restore'!AI88</f>
        <v>3</v>
      </c>
      <c r="U88" s="28">
        <f>'X,Y restore'!AG88</f>
        <v>11</v>
      </c>
      <c r="V88" s="28">
        <f>'X,Y restore'!AJ88</f>
        <v>28</v>
      </c>
      <c r="W88" s="29">
        <f>'X,Y restore'!M88</f>
        <v>8</v>
      </c>
      <c r="X88" s="29">
        <f>'X,Y restore'!N88</f>
        <v>17</v>
      </c>
      <c r="Y88" s="29">
        <f>'X,Y restore'!O88</f>
        <v>53</v>
      </c>
      <c r="Z88" s="25">
        <f t="shared" si="3"/>
        <v>160</v>
      </c>
      <c r="AA88" s="30">
        <f t="shared" si="4"/>
        <v>2.84375</v>
      </c>
      <c r="AB88" s="26"/>
      <c r="AC88" s="27">
        <f t="shared" ref="AC88:AK88" si="97">ROUND($AA88*Q88,0)</f>
        <v>26</v>
      </c>
      <c r="AD88" s="27">
        <f t="shared" si="97"/>
        <v>28</v>
      </c>
      <c r="AE88" s="27">
        <f t="shared" si="97"/>
        <v>60</v>
      </c>
      <c r="AF88" s="28">
        <f t="shared" si="97"/>
        <v>9</v>
      </c>
      <c r="AG88" s="28">
        <f t="shared" si="97"/>
        <v>31</v>
      </c>
      <c r="AH88" s="28">
        <f t="shared" si="97"/>
        <v>80</v>
      </c>
      <c r="AI88" s="29">
        <f t="shared" si="97"/>
        <v>23</v>
      </c>
      <c r="AJ88" s="29">
        <f t="shared" si="97"/>
        <v>48</v>
      </c>
      <c r="AK88" s="29">
        <f t="shared" si="97"/>
        <v>151</v>
      </c>
      <c r="AL88" s="25">
        <f t="shared" si="6"/>
        <v>456</v>
      </c>
    </row>
    <row r="89">
      <c r="A89" s="1"/>
      <c r="B89" s="1"/>
      <c r="C89" s="1"/>
      <c r="D89" s="9">
        <v>1751.0</v>
      </c>
      <c r="E89" s="10">
        <v>1396.0</v>
      </c>
      <c r="F89" s="11">
        <v>13.0</v>
      </c>
      <c r="G89" s="12">
        <v>40.0</v>
      </c>
      <c r="H89" s="11">
        <v>25.0</v>
      </c>
      <c r="I89" s="13">
        <v>40.0</v>
      </c>
      <c r="J89" s="13">
        <v>216.0</v>
      </c>
      <c r="K89" s="13">
        <v>67.0</v>
      </c>
      <c r="L89" s="14">
        <v>10.0</v>
      </c>
      <c r="M89" s="15">
        <v>27.0</v>
      </c>
      <c r="N89" s="14">
        <v>79.0</v>
      </c>
      <c r="O89" s="25">
        <f t="shared" si="2"/>
        <v>517</v>
      </c>
      <c r="P89" s="26"/>
      <c r="Q89" s="27">
        <f>'X,Y restore'!G89</f>
        <v>13</v>
      </c>
      <c r="R89" s="27">
        <f>'X,Y restore'!H89</f>
        <v>20</v>
      </c>
      <c r="S89" s="27">
        <f>'X,Y restore'!I89</f>
        <v>25</v>
      </c>
      <c r="T89" s="28">
        <f>'X,Y restore'!AI89</f>
        <v>6</v>
      </c>
      <c r="U89" s="28">
        <f>'X,Y restore'!AG89</f>
        <v>16</v>
      </c>
      <c r="V89" s="28">
        <f>'X,Y restore'!AJ89</f>
        <v>27</v>
      </c>
      <c r="W89" s="29">
        <f>'X,Y restore'!M89</f>
        <v>12</v>
      </c>
      <c r="X89" s="29">
        <f>'X,Y restore'!N89</f>
        <v>27</v>
      </c>
      <c r="Y89" s="29">
        <f>'X,Y restore'!O89</f>
        <v>53</v>
      </c>
      <c r="Z89" s="25">
        <f t="shared" si="3"/>
        <v>199</v>
      </c>
      <c r="AA89" s="30">
        <f t="shared" si="4"/>
        <v>2.59798995</v>
      </c>
      <c r="AB89" s="26"/>
      <c r="AC89" s="27">
        <f t="shared" ref="AC89:AK89" si="98">ROUND($AA89*Q89,0)</f>
        <v>34</v>
      </c>
      <c r="AD89" s="27">
        <f t="shared" si="98"/>
        <v>52</v>
      </c>
      <c r="AE89" s="27">
        <f t="shared" si="98"/>
        <v>65</v>
      </c>
      <c r="AF89" s="28">
        <f t="shared" si="98"/>
        <v>16</v>
      </c>
      <c r="AG89" s="28">
        <f t="shared" si="98"/>
        <v>42</v>
      </c>
      <c r="AH89" s="28">
        <f t="shared" si="98"/>
        <v>70</v>
      </c>
      <c r="AI89" s="29">
        <f t="shared" si="98"/>
        <v>31</v>
      </c>
      <c r="AJ89" s="29">
        <f t="shared" si="98"/>
        <v>70</v>
      </c>
      <c r="AK89" s="29">
        <f t="shared" si="98"/>
        <v>138</v>
      </c>
      <c r="AL89" s="25">
        <f t="shared" si="6"/>
        <v>518</v>
      </c>
    </row>
    <row r="90">
      <c r="A90" s="1"/>
      <c r="B90" s="1"/>
      <c r="C90" s="1"/>
      <c r="D90" s="9">
        <v>2003.0</v>
      </c>
      <c r="E90" s="10">
        <v>937.0</v>
      </c>
      <c r="F90" s="11">
        <v>12.0</v>
      </c>
      <c r="G90" s="12">
        <v>20.0</v>
      </c>
      <c r="H90" s="11">
        <v>20.0</v>
      </c>
      <c r="I90" s="13">
        <v>25.0</v>
      </c>
      <c r="J90" s="13">
        <v>42.0</v>
      </c>
      <c r="K90" s="13">
        <v>16.0</v>
      </c>
      <c r="L90" s="14">
        <v>6.0</v>
      </c>
      <c r="M90" s="15">
        <v>9.0</v>
      </c>
      <c r="N90" s="14">
        <v>26.0</v>
      </c>
      <c r="O90" s="25">
        <f t="shared" si="2"/>
        <v>176</v>
      </c>
      <c r="P90" s="26"/>
      <c r="Q90" s="27">
        <f>'X,Y restore'!G90</f>
        <v>12</v>
      </c>
      <c r="R90" s="27">
        <f>'X,Y restore'!H90</f>
        <v>9</v>
      </c>
      <c r="S90" s="27">
        <f>'X,Y restore'!I90</f>
        <v>20</v>
      </c>
      <c r="T90" s="28">
        <f>'X,Y restore'!AI90</f>
        <v>5</v>
      </c>
      <c r="U90" s="28">
        <f>'X,Y restore'!AG90</f>
        <v>5</v>
      </c>
      <c r="V90" s="28">
        <f>'X,Y restore'!AJ90</f>
        <v>7</v>
      </c>
      <c r="W90" s="29">
        <f>'X,Y restore'!M90</f>
        <v>7</v>
      </c>
      <c r="X90" s="29">
        <f>'X,Y restore'!N90</f>
        <v>9</v>
      </c>
      <c r="Y90" s="29">
        <f>'X,Y restore'!O90</f>
        <v>17</v>
      </c>
      <c r="Z90" s="25">
        <f t="shared" si="3"/>
        <v>91</v>
      </c>
      <c r="AA90" s="30">
        <f t="shared" si="4"/>
        <v>1.934065934</v>
      </c>
      <c r="AB90" s="26"/>
      <c r="AC90" s="27">
        <f t="shared" ref="AC90:AK90" si="99">ROUND($AA90*Q90,0)</f>
        <v>23</v>
      </c>
      <c r="AD90" s="27">
        <f t="shared" si="99"/>
        <v>17</v>
      </c>
      <c r="AE90" s="27">
        <f t="shared" si="99"/>
        <v>39</v>
      </c>
      <c r="AF90" s="28">
        <f t="shared" si="99"/>
        <v>10</v>
      </c>
      <c r="AG90" s="28">
        <f t="shared" si="99"/>
        <v>10</v>
      </c>
      <c r="AH90" s="28">
        <f t="shared" si="99"/>
        <v>14</v>
      </c>
      <c r="AI90" s="29">
        <f t="shared" si="99"/>
        <v>14</v>
      </c>
      <c r="AJ90" s="29">
        <f t="shared" si="99"/>
        <v>17</v>
      </c>
      <c r="AK90" s="29">
        <f t="shared" si="99"/>
        <v>33</v>
      </c>
      <c r="AL90" s="25">
        <f t="shared" si="6"/>
        <v>177</v>
      </c>
    </row>
    <row r="91">
      <c r="A91" s="1"/>
      <c r="B91" s="1"/>
      <c r="C91" s="1"/>
      <c r="D91" s="9">
        <v>2004.0</v>
      </c>
      <c r="E91" s="10">
        <v>1302.0</v>
      </c>
      <c r="F91" s="11">
        <v>18.0</v>
      </c>
      <c r="G91" s="12">
        <v>34.0</v>
      </c>
      <c r="H91" s="11">
        <v>11.0</v>
      </c>
      <c r="I91" s="13">
        <v>47.0</v>
      </c>
      <c r="J91" s="13">
        <v>72.0</v>
      </c>
      <c r="K91" s="13">
        <v>25.0</v>
      </c>
      <c r="L91" s="14">
        <v>14.0</v>
      </c>
      <c r="M91" s="15">
        <v>7.0</v>
      </c>
      <c r="N91" s="14">
        <v>47.0</v>
      </c>
      <c r="O91" s="25">
        <f t="shared" si="2"/>
        <v>275</v>
      </c>
      <c r="P91" s="26"/>
      <c r="Q91" s="27">
        <f>'X,Y restore'!G91</f>
        <v>18</v>
      </c>
      <c r="R91" s="27">
        <f>'X,Y restore'!H91</f>
        <v>11</v>
      </c>
      <c r="S91" s="27">
        <f>'X,Y restore'!I91</f>
        <v>11</v>
      </c>
      <c r="T91" s="28">
        <f>'X,Y restore'!AI91</f>
        <v>11</v>
      </c>
      <c r="U91" s="28">
        <f>'X,Y restore'!AG91</f>
        <v>4</v>
      </c>
      <c r="V91" s="28">
        <f>'X,Y restore'!AJ91</f>
        <v>5</v>
      </c>
      <c r="W91" s="29">
        <f>'X,Y restore'!M91</f>
        <v>14</v>
      </c>
      <c r="X91" s="29">
        <f>'X,Y restore'!N91</f>
        <v>7</v>
      </c>
      <c r="Y91" s="29">
        <f>'X,Y restore'!O91</f>
        <v>11</v>
      </c>
      <c r="Z91" s="25">
        <f t="shared" si="3"/>
        <v>92</v>
      </c>
      <c r="AA91" s="30">
        <f t="shared" si="4"/>
        <v>2.989130435</v>
      </c>
      <c r="AB91" s="26"/>
      <c r="AC91" s="27">
        <f t="shared" ref="AC91:AK91" si="100">ROUND($AA91*Q91,0)</f>
        <v>54</v>
      </c>
      <c r="AD91" s="27">
        <f t="shared" si="100"/>
        <v>33</v>
      </c>
      <c r="AE91" s="27">
        <f t="shared" si="100"/>
        <v>33</v>
      </c>
      <c r="AF91" s="28">
        <f t="shared" si="100"/>
        <v>33</v>
      </c>
      <c r="AG91" s="28">
        <f t="shared" si="100"/>
        <v>12</v>
      </c>
      <c r="AH91" s="28">
        <f t="shared" si="100"/>
        <v>15</v>
      </c>
      <c r="AI91" s="29">
        <f t="shared" si="100"/>
        <v>42</v>
      </c>
      <c r="AJ91" s="29">
        <f t="shared" si="100"/>
        <v>21</v>
      </c>
      <c r="AK91" s="29">
        <f t="shared" si="100"/>
        <v>33</v>
      </c>
      <c r="AL91" s="25">
        <f t="shared" si="6"/>
        <v>276</v>
      </c>
    </row>
    <row r="92">
      <c r="A92" s="1"/>
      <c r="B92" s="1"/>
      <c r="C92" s="1"/>
      <c r="D92" s="9">
        <v>2005.0</v>
      </c>
      <c r="E92" s="10">
        <v>2026.0</v>
      </c>
      <c r="F92" s="11">
        <v>21.0</v>
      </c>
      <c r="G92" s="12">
        <v>56.0</v>
      </c>
      <c r="H92" s="11">
        <v>47.0</v>
      </c>
      <c r="I92" s="13">
        <v>78.0</v>
      </c>
      <c r="J92" s="13">
        <v>114.0</v>
      </c>
      <c r="K92" s="13">
        <v>69.0</v>
      </c>
      <c r="L92" s="14">
        <v>29.0</v>
      </c>
      <c r="M92" s="15">
        <v>21.0</v>
      </c>
      <c r="N92" s="14">
        <v>72.0</v>
      </c>
      <c r="O92" s="25">
        <f t="shared" si="2"/>
        <v>507</v>
      </c>
      <c r="P92" s="26"/>
      <c r="Q92" s="27">
        <f>'X,Y restore'!G92</f>
        <v>21</v>
      </c>
      <c r="R92" s="27">
        <f>'X,Y restore'!H92</f>
        <v>16</v>
      </c>
      <c r="S92" s="27">
        <f>'X,Y restore'!I92</f>
        <v>47</v>
      </c>
      <c r="T92" s="28">
        <f>'X,Y restore'!AI92</f>
        <v>14</v>
      </c>
      <c r="U92" s="28">
        <f>'X,Y restore'!AG92</f>
        <v>11</v>
      </c>
      <c r="V92" s="28">
        <f>'X,Y restore'!AJ92</f>
        <v>30</v>
      </c>
      <c r="W92" s="29">
        <f>'X,Y restore'!M92</f>
        <v>28</v>
      </c>
      <c r="X92" s="29">
        <f>'X,Y restore'!N92</f>
        <v>21</v>
      </c>
      <c r="Y92" s="29">
        <f>'X,Y restore'!O92</f>
        <v>54</v>
      </c>
      <c r="Z92" s="25">
        <f t="shared" si="3"/>
        <v>242</v>
      </c>
      <c r="AA92" s="30">
        <f t="shared" si="4"/>
        <v>2.095041322</v>
      </c>
      <c r="AB92" s="26"/>
      <c r="AC92" s="27">
        <f t="shared" ref="AC92:AK92" si="101">ROUND($AA92*Q92,0)</f>
        <v>44</v>
      </c>
      <c r="AD92" s="27">
        <f t="shared" si="101"/>
        <v>34</v>
      </c>
      <c r="AE92" s="27">
        <f t="shared" si="101"/>
        <v>98</v>
      </c>
      <c r="AF92" s="28">
        <f t="shared" si="101"/>
        <v>29</v>
      </c>
      <c r="AG92" s="28">
        <f t="shared" si="101"/>
        <v>23</v>
      </c>
      <c r="AH92" s="28">
        <f t="shared" si="101"/>
        <v>63</v>
      </c>
      <c r="AI92" s="29">
        <f t="shared" si="101"/>
        <v>59</v>
      </c>
      <c r="AJ92" s="29">
        <f t="shared" si="101"/>
        <v>44</v>
      </c>
      <c r="AK92" s="29">
        <f t="shared" si="101"/>
        <v>113</v>
      </c>
      <c r="AL92" s="25">
        <f t="shared" si="6"/>
        <v>507</v>
      </c>
    </row>
    <row r="93">
      <c r="A93" s="1"/>
      <c r="B93" s="1"/>
      <c r="C93" s="1"/>
      <c r="D93" s="9">
        <v>2007.0</v>
      </c>
      <c r="E93" s="10">
        <v>592.0</v>
      </c>
      <c r="F93" s="11">
        <v>10.0</v>
      </c>
      <c r="G93" s="12">
        <v>9.0</v>
      </c>
      <c r="H93" s="11">
        <v>17.0</v>
      </c>
      <c r="I93" s="13">
        <v>31.0</v>
      </c>
      <c r="J93" s="13">
        <v>39.0</v>
      </c>
      <c r="K93" s="13">
        <v>31.0</v>
      </c>
      <c r="L93" s="14">
        <v>8.0</v>
      </c>
      <c r="M93" s="15">
        <v>2.0</v>
      </c>
      <c r="N93" s="14">
        <v>13.0</v>
      </c>
      <c r="O93" s="25">
        <f t="shared" si="2"/>
        <v>160</v>
      </c>
      <c r="P93" s="26"/>
      <c r="Q93" s="27">
        <f>'X,Y restore'!G93</f>
        <v>10</v>
      </c>
      <c r="R93" s="27">
        <f>'X,Y restore'!H93</f>
        <v>2</v>
      </c>
      <c r="S93" s="27">
        <f>'X,Y restore'!I93</f>
        <v>17</v>
      </c>
      <c r="T93" s="28">
        <f>'X,Y restore'!AI93</f>
        <v>4</v>
      </c>
      <c r="U93" s="28">
        <f>'X,Y restore'!AG93</f>
        <v>1</v>
      </c>
      <c r="V93" s="28">
        <f>'X,Y restore'!AJ93</f>
        <v>7</v>
      </c>
      <c r="W93" s="29">
        <f>'X,Y restore'!M93</f>
        <v>8</v>
      </c>
      <c r="X93" s="29">
        <f>'X,Y restore'!N93</f>
        <v>2</v>
      </c>
      <c r="Y93" s="29">
        <f>'X,Y restore'!O93</f>
        <v>8</v>
      </c>
      <c r="Z93" s="25">
        <f t="shared" si="3"/>
        <v>59</v>
      </c>
      <c r="AA93" s="30">
        <f t="shared" si="4"/>
        <v>2.711864407</v>
      </c>
      <c r="AB93" s="26"/>
      <c r="AC93" s="27">
        <f t="shared" ref="AC93:AK93" si="102">ROUND($AA93*Q93,0)</f>
        <v>27</v>
      </c>
      <c r="AD93" s="27">
        <f t="shared" si="102"/>
        <v>5</v>
      </c>
      <c r="AE93" s="27">
        <f t="shared" si="102"/>
        <v>46</v>
      </c>
      <c r="AF93" s="28">
        <f t="shared" si="102"/>
        <v>11</v>
      </c>
      <c r="AG93" s="28">
        <f t="shared" si="102"/>
        <v>3</v>
      </c>
      <c r="AH93" s="28">
        <f t="shared" si="102"/>
        <v>19</v>
      </c>
      <c r="AI93" s="29">
        <f t="shared" si="102"/>
        <v>22</v>
      </c>
      <c r="AJ93" s="29">
        <f t="shared" si="102"/>
        <v>5</v>
      </c>
      <c r="AK93" s="29">
        <f t="shared" si="102"/>
        <v>22</v>
      </c>
      <c r="AL93" s="25">
        <f t="shared" si="6"/>
        <v>160</v>
      </c>
    </row>
    <row r="94">
      <c r="A94" s="1"/>
      <c r="B94" s="1"/>
      <c r="C94" s="1"/>
      <c r="D94" s="9">
        <v>2008.0</v>
      </c>
      <c r="E94" s="10">
        <v>3166.0</v>
      </c>
      <c r="F94" s="11">
        <v>43.0</v>
      </c>
      <c r="G94" s="12">
        <v>43.0</v>
      </c>
      <c r="H94" s="11">
        <v>39.0</v>
      </c>
      <c r="I94" s="13">
        <v>106.0</v>
      </c>
      <c r="J94" s="13">
        <v>213.0</v>
      </c>
      <c r="K94" s="13">
        <v>70.0</v>
      </c>
      <c r="L94" s="14">
        <v>48.0</v>
      </c>
      <c r="M94" s="15">
        <v>34.0</v>
      </c>
      <c r="N94" s="14">
        <v>68.0</v>
      </c>
      <c r="O94" s="25">
        <f t="shared" si="2"/>
        <v>664</v>
      </c>
      <c r="P94" s="26"/>
      <c r="Q94" s="27">
        <f>'X,Y restore'!G94</f>
        <v>43</v>
      </c>
      <c r="R94" s="27">
        <f>'X,Y restore'!H94</f>
        <v>27</v>
      </c>
      <c r="S94" s="27">
        <f>'X,Y restore'!I94</f>
        <v>39</v>
      </c>
      <c r="T94" s="28">
        <f>'X,Y restore'!AI94</f>
        <v>23</v>
      </c>
      <c r="U94" s="28">
        <f>'X,Y restore'!AG94</f>
        <v>19</v>
      </c>
      <c r="V94" s="28">
        <f>'X,Y restore'!AJ94</f>
        <v>19</v>
      </c>
      <c r="W94" s="29">
        <f>'X,Y restore'!M94</f>
        <v>45</v>
      </c>
      <c r="X94" s="29">
        <f>'X,Y restore'!N94</f>
        <v>34</v>
      </c>
      <c r="Y94" s="29">
        <f>'X,Y restore'!O94</f>
        <v>23</v>
      </c>
      <c r="Z94" s="25">
        <f t="shared" si="3"/>
        <v>272</v>
      </c>
      <c r="AA94" s="30">
        <f t="shared" si="4"/>
        <v>2.441176471</v>
      </c>
      <c r="AB94" s="26"/>
      <c r="AC94" s="27">
        <f t="shared" ref="AC94:AK94" si="103">ROUND($AA94*Q94,0)</f>
        <v>105</v>
      </c>
      <c r="AD94" s="27">
        <f t="shared" si="103"/>
        <v>66</v>
      </c>
      <c r="AE94" s="27">
        <f t="shared" si="103"/>
        <v>95</v>
      </c>
      <c r="AF94" s="28">
        <f t="shared" si="103"/>
        <v>56</v>
      </c>
      <c r="AG94" s="28">
        <f t="shared" si="103"/>
        <v>46</v>
      </c>
      <c r="AH94" s="28">
        <f t="shared" si="103"/>
        <v>46</v>
      </c>
      <c r="AI94" s="29">
        <f t="shared" si="103"/>
        <v>110</v>
      </c>
      <c r="AJ94" s="29">
        <f t="shared" si="103"/>
        <v>83</v>
      </c>
      <c r="AK94" s="29">
        <f t="shared" si="103"/>
        <v>56</v>
      </c>
      <c r="AL94" s="25">
        <f t="shared" si="6"/>
        <v>663</v>
      </c>
    </row>
    <row r="95">
      <c r="A95" s="1"/>
      <c r="B95" s="1"/>
      <c r="C95" s="1"/>
      <c r="D95" s="9">
        <v>2009.0</v>
      </c>
      <c r="E95" s="10">
        <v>1664.0</v>
      </c>
      <c r="F95" s="11">
        <v>15.0</v>
      </c>
      <c r="G95" s="12">
        <v>23.0</v>
      </c>
      <c r="H95" s="11">
        <v>15.0</v>
      </c>
      <c r="I95" s="13">
        <v>20.0</v>
      </c>
      <c r="J95" s="13">
        <v>71.0</v>
      </c>
      <c r="K95" s="13">
        <v>29.0</v>
      </c>
      <c r="L95" s="14">
        <v>9.0</v>
      </c>
      <c r="M95" s="15">
        <v>4.0</v>
      </c>
      <c r="N95" s="14">
        <v>38.0</v>
      </c>
      <c r="O95" s="25">
        <f t="shared" si="2"/>
        <v>224</v>
      </c>
      <c r="P95" s="26"/>
      <c r="Q95" s="27">
        <f>'X,Y restore'!G95</f>
        <v>15</v>
      </c>
      <c r="R95" s="27">
        <f>'X,Y restore'!H95</f>
        <v>3</v>
      </c>
      <c r="S95" s="27">
        <f>'X,Y restore'!I95</f>
        <v>15</v>
      </c>
      <c r="T95" s="28">
        <f>'X,Y restore'!AI95</f>
        <v>4</v>
      </c>
      <c r="U95" s="28">
        <f>'X,Y restore'!AG95</f>
        <v>3</v>
      </c>
      <c r="V95" s="28">
        <f>'X,Y restore'!AJ95</f>
        <v>10</v>
      </c>
      <c r="W95" s="29">
        <f>'X,Y restore'!M95</f>
        <v>10</v>
      </c>
      <c r="X95" s="29">
        <f>'X,Y restore'!N95</f>
        <v>4</v>
      </c>
      <c r="Y95" s="29">
        <f>'X,Y restore'!O95</f>
        <v>15</v>
      </c>
      <c r="Z95" s="25">
        <f t="shared" si="3"/>
        <v>79</v>
      </c>
      <c r="AA95" s="30">
        <f t="shared" si="4"/>
        <v>2.835443038</v>
      </c>
      <c r="AB95" s="26"/>
      <c r="AC95" s="27">
        <f t="shared" ref="AC95:AK95" si="104">ROUND($AA95*Q95,0)</f>
        <v>43</v>
      </c>
      <c r="AD95" s="27">
        <f t="shared" si="104"/>
        <v>9</v>
      </c>
      <c r="AE95" s="27">
        <f t="shared" si="104"/>
        <v>43</v>
      </c>
      <c r="AF95" s="28">
        <f t="shared" si="104"/>
        <v>11</v>
      </c>
      <c r="AG95" s="28">
        <f t="shared" si="104"/>
        <v>9</v>
      </c>
      <c r="AH95" s="28">
        <f t="shared" si="104"/>
        <v>28</v>
      </c>
      <c r="AI95" s="29">
        <f t="shared" si="104"/>
        <v>28</v>
      </c>
      <c r="AJ95" s="29">
        <f t="shared" si="104"/>
        <v>11</v>
      </c>
      <c r="AK95" s="29">
        <f t="shared" si="104"/>
        <v>43</v>
      </c>
      <c r="AL95" s="25">
        <f t="shared" si="6"/>
        <v>225</v>
      </c>
    </row>
    <row r="96">
      <c r="A96" s="1"/>
      <c r="B96" s="1"/>
      <c r="C96" s="1"/>
      <c r="D96" s="9">
        <v>2011.0</v>
      </c>
      <c r="E96" s="10">
        <v>1367.0</v>
      </c>
      <c r="F96" s="11">
        <v>7.0</v>
      </c>
      <c r="G96" s="12">
        <v>21.0</v>
      </c>
      <c r="H96" s="11">
        <v>22.0</v>
      </c>
      <c r="I96" s="13">
        <v>25.0</v>
      </c>
      <c r="J96" s="13">
        <v>102.0</v>
      </c>
      <c r="K96" s="13">
        <v>27.0</v>
      </c>
      <c r="L96" s="14">
        <v>17.0</v>
      </c>
      <c r="M96" s="15">
        <v>11.0</v>
      </c>
      <c r="N96" s="14">
        <v>45.0</v>
      </c>
      <c r="O96" s="25">
        <f t="shared" si="2"/>
        <v>277</v>
      </c>
      <c r="P96" s="26"/>
      <c r="Q96" s="27">
        <f>'X,Y restore'!G96</f>
        <v>7</v>
      </c>
      <c r="R96" s="27">
        <f>'X,Y restore'!H96</f>
        <v>3</v>
      </c>
      <c r="S96" s="27">
        <f>'X,Y restore'!I96</f>
        <v>22</v>
      </c>
      <c r="T96" s="28">
        <f>'X,Y restore'!AI96</f>
        <v>5</v>
      </c>
      <c r="U96" s="28">
        <f>'X,Y restore'!AG96</f>
        <v>7</v>
      </c>
      <c r="V96" s="28">
        <f>'X,Y restore'!AJ96</f>
        <v>17</v>
      </c>
      <c r="W96" s="29">
        <f>'X,Y restore'!M96</f>
        <v>17</v>
      </c>
      <c r="X96" s="29">
        <f>'X,Y restore'!N96</f>
        <v>11</v>
      </c>
      <c r="Y96" s="29">
        <f>'X,Y restore'!O96</f>
        <v>46</v>
      </c>
      <c r="Z96" s="25">
        <f t="shared" si="3"/>
        <v>135</v>
      </c>
      <c r="AA96" s="30">
        <f t="shared" si="4"/>
        <v>2.051851852</v>
      </c>
      <c r="AB96" s="26"/>
      <c r="AC96" s="27">
        <f t="shared" ref="AC96:AK96" si="105">ROUND($AA96*Q96,0)</f>
        <v>14</v>
      </c>
      <c r="AD96" s="27">
        <f t="shared" si="105"/>
        <v>6</v>
      </c>
      <c r="AE96" s="27">
        <f t="shared" si="105"/>
        <v>45</v>
      </c>
      <c r="AF96" s="28">
        <f t="shared" si="105"/>
        <v>10</v>
      </c>
      <c r="AG96" s="28">
        <f t="shared" si="105"/>
        <v>14</v>
      </c>
      <c r="AH96" s="28">
        <f t="shared" si="105"/>
        <v>35</v>
      </c>
      <c r="AI96" s="29">
        <f t="shared" si="105"/>
        <v>35</v>
      </c>
      <c r="AJ96" s="29">
        <f t="shared" si="105"/>
        <v>23</v>
      </c>
      <c r="AK96" s="29">
        <f t="shared" si="105"/>
        <v>94</v>
      </c>
      <c r="AL96" s="25">
        <f t="shared" si="6"/>
        <v>276</v>
      </c>
    </row>
    <row r="97">
      <c r="A97" s="1"/>
      <c r="B97" s="1"/>
      <c r="C97" s="1"/>
      <c r="D97" s="9">
        <v>2013.0</v>
      </c>
      <c r="E97" s="10">
        <v>1064.0</v>
      </c>
      <c r="F97" s="11">
        <v>5.0</v>
      </c>
      <c r="G97" s="12">
        <v>17.0</v>
      </c>
      <c r="H97" s="11">
        <v>4.0</v>
      </c>
      <c r="I97" s="13">
        <v>15.0</v>
      </c>
      <c r="J97" s="13">
        <v>35.0</v>
      </c>
      <c r="K97" s="13">
        <v>6.0</v>
      </c>
      <c r="L97" s="14">
        <v>7.0</v>
      </c>
      <c r="M97" s="15">
        <v>4.0</v>
      </c>
      <c r="N97" s="14">
        <v>28.0</v>
      </c>
      <c r="O97" s="25">
        <f t="shared" si="2"/>
        <v>121</v>
      </c>
      <c r="P97" s="26"/>
      <c r="Q97" s="27">
        <f>'X,Y restore'!G97</f>
        <v>5</v>
      </c>
      <c r="R97" s="27">
        <f>'X,Y restore'!H97</f>
        <v>5</v>
      </c>
      <c r="S97" s="27">
        <f>'X,Y restore'!I97</f>
        <v>4</v>
      </c>
      <c r="T97" s="28">
        <f>'X,Y restore'!AI97</f>
        <v>5</v>
      </c>
      <c r="U97" s="28">
        <f>'X,Y restore'!AG97</f>
        <v>2</v>
      </c>
      <c r="V97" s="28">
        <f>'X,Y restore'!AJ97</f>
        <v>2</v>
      </c>
      <c r="W97" s="29">
        <f>'X,Y restore'!M97</f>
        <v>7</v>
      </c>
      <c r="X97" s="29">
        <f>'X,Y restore'!N97</f>
        <v>4</v>
      </c>
      <c r="Y97" s="29">
        <f>'X,Y restore'!O97</f>
        <v>8</v>
      </c>
      <c r="Z97" s="25">
        <f t="shared" si="3"/>
        <v>42</v>
      </c>
      <c r="AA97" s="30">
        <f t="shared" si="4"/>
        <v>2.880952381</v>
      </c>
      <c r="AB97" s="26"/>
      <c r="AC97" s="27">
        <f t="shared" ref="AC97:AK97" si="106">ROUND($AA97*Q97,0)</f>
        <v>14</v>
      </c>
      <c r="AD97" s="27">
        <f t="shared" si="106"/>
        <v>14</v>
      </c>
      <c r="AE97" s="27">
        <f t="shared" si="106"/>
        <v>12</v>
      </c>
      <c r="AF97" s="28">
        <f t="shared" si="106"/>
        <v>14</v>
      </c>
      <c r="AG97" s="28">
        <f t="shared" si="106"/>
        <v>6</v>
      </c>
      <c r="AH97" s="28">
        <f t="shared" si="106"/>
        <v>6</v>
      </c>
      <c r="AI97" s="29">
        <f t="shared" si="106"/>
        <v>20</v>
      </c>
      <c r="AJ97" s="29">
        <f t="shared" si="106"/>
        <v>12</v>
      </c>
      <c r="AK97" s="29">
        <f t="shared" si="106"/>
        <v>23</v>
      </c>
      <c r="AL97" s="25">
        <f t="shared" si="6"/>
        <v>121</v>
      </c>
    </row>
    <row r="98">
      <c r="A98" s="1"/>
      <c r="B98" s="1"/>
      <c r="C98" s="1"/>
      <c r="D98" s="9">
        <v>2014.0</v>
      </c>
      <c r="E98" s="10">
        <v>2933.0</v>
      </c>
      <c r="F98" s="11">
        <v>19.0</v>
      </c>
      <c r="G98" s="12">
        <v>32.0</v>
      </c>
      <c r="H98" s="11">
        <v>20.0</v>
      </c>
      <c r="I98" s="13">
        <v>48.0</v>
      </c>
      <c r="J98" s="13">
        <v>133.0</v>
      </c>
      <c r="K98" s="13">
        <v>37.0</v>
      </c>
      <c r="L98" s="14">
        <v>21.0</v>
      </c>
      <c r="M98" s="15">
        <v>21.0</v>
      </c>
      <c r="N98" s="14">
        <v>91.0</v>
      </c>
      <c r="O98" s="25">
        <f t="shared" si="2"/>
        <v>422</v>
      </c>
      <c r="P98" s="26"/>
      <c r="Q98" s="27">
        <f>'X,Y restore'!G98</f>
        <v>19</v>
      </c>
      <c r="R98" s="27">
        <f>'X,Y restore'!H98</f>
        <v>15</v>
      </c>
      <c r="S98" s="27">
        <f>'X,Y restore'!I98</f>
        <v>20</v>
      </c>
      <c r="T98" s="28">
        <f>'X,Y restore'!AI98</f>
        <v>13</v>
      </c>
      <c r="U98" s="28">
        <f>'X,Y restore'!AG98</f>
        <v>12</v>
      </c>
      <c r="V98" s="28">
        <f>'X,Y restore'!AJ98</f>
        <v>14</v>
      </c>
      <c r="W98" s="29">
        <f>'X,Y restore'!M98</f>
        <v>21</v>
      </c>
      <c r="X98" s="29">
        <f>'X,Y restore'!N98</f>
        <v>21</v>
      </c>
      <c r="Y98" s="29">
        <f>'X,Y restore'!O98</f>
        <v>33</v>
      </c>
      <c r="Z98" s="25">
        <f t="shared" si="3"/>
        <v>168</v>
      </c>
      <c r="AA98" s="30">
        <f t="shared" si="4"/>
        <v>2.511904762</v>
      </c>
      <c r="AB98" s="26"/>
      <c r="AC98" s="27">
        <f t="shared" ref="AC98:AK98" si="107">ROUND($AA98*Q98,0)</f>
        <v>48</v>
      </c>
      <c r="AD98" s="27">
        <f t="shared" si="107"/>
        <v>38</v>
      </c>
      <c r="AE98" s="27">
        <f t="shared" si="107"/>
        <v>50</v>
      </c>
      <c r="AF98" s="28">
        <f t="shared" si="107"/>
        <v>33</v>
      </c>
      <c r="AG98" s="28">
        <f t="shared" si="107"/>
        <v>30</v>
      </c>
      <c r="AH98" s="28">
        <f t="shared" si="107"/>
        <v>35</v>
      </c>
      <c r="AI98" s="29">
        <f t="shared" si="107"/>
        <v>53</v>
      </c>
      <c r="AJ98" s="29">
        <f t="shared" si="107"/>
        <v>53</v>
      </c>
      <c r="AK98" s="29">
        <f t="shared" si="107"/>
        <v>83</v>
      </c>
      <c r="AL98" s="25">
        <f t="shared" si="6"/>
        <v>423</v>
      </c>
    </row>
    <row r="99">
      <c r="A99" s="1"/>
      <c r="B99" s="1"/>
      <c r="C99" s="1"/>
      <c r="D99" s="9">
        <v>2015.0</v>
      </c>
      <c r="E99" s="10">
        <v>2515.0</v>
      </c>
      <c r="F99" s="11">
        <v>8.0</v>
      </c>
      <c r="G99" s="12">
        <v>36.0</v>
      </c>
      <c r="H99" s="11">
        <v>19.0</v>
      </c>
      <c r="I99" s="13">
        <v>37.0</v>
      </c>
      <c r="J99" s="13">
        <v>106.0</v>
      </c>
      <c r="K99" s="13">
        <v>43.0</v>
      </c>
      <c r="L99" s="14">
        <v>21.0</v>
      </c>
      <c r="M99" s="15">
        <v>23.0</v>
      </c>
      <c r="N99" s="14">
        <v>47.0</v>
      </c>
      <c r="O99" s="25">
        <f t="shared" si="2"/>
        <v>340</v>
      </c>
      <c r="P99" s="26"/>
      <c r="Q99" s="27">
        <f>'X,Y restore'!G99</f>
        <v>8</v>
      </c>
      <c r="R99" s="27">
        <f>'X,Y restore'!H99</f>
        <v>18</v>
      </c>
      <c r="S99" s="27">
        <f>'X,Y restore'!I99</f>
        <v>19</v>
      </c>
      <c r="T99" s="28">
        <f>'X,Y restore'!AI99</f>
        <v>6</v>
      </c>
      <c r="U99" s="28">
        <f>'X,Y restore'!AG99</f>
        <v>12</v>
      </c>
      <c r="V99" s="28">
        <f>'X,Y restore'!AJ99</f>
        <v>21</v>
      </c>
      <c r="W99" s="29">
        <f>'X,Y restore'!M99</f>
        <v>20</v>
      </c>
      <c r="X99" s="29">
        <f>'X,Y restore'!N99</f>
        <v>23</v>
      </c>
      <c r="Y99" s="29">
        <f>'X,Y restore'!O99</f>
        <v>36</v>
      </c>
      <c r="Z99" s="25">
        <f t="shared" si="3"/>
        <v>163</v>
      </c>
      <c r="AA99" s="30">
        <f t="shared" si="4"/>
        <v>2.085889571</v>
      </c>
      <c r="AB99" s="26"/>
      <c r="AC99" s="27">
        <f t="shared" ref="AC99:AK99" si="108">ROUND($AA99*Q99,0)</f>
        <v>17</v>
      </c>
      <c r="AD99" s="27">
        <f t="shared" si="108"/>
        <v>38</v>
      </c>
      <c r="AE99" s="27">
        <f t="shared" si="108"/>
        <v>40</v>
      </c>
      <c r="AF99" s="28">
        <f t="shared" si="108"/>
        <v>13</v>
      </c>
      <c r="AG99" s="28">
        <f t="shared" si="108"/>
        <v>25</v>
      </c>
      <c r="AH99" s="28">
        <f t="shared" si="108"/>
        <v>44</v>
      </c>
      <c r="AI99" s="29">
        <f t="shared" si="108"/>
        <v>42</v>
      </c>
      <c r="AJ99" s="29">
        <f t="shared" si="108"/>
        <v>48</v>
      </c>
      <c r="AK99" s="29">
        <f t="shared" si="108"/>
        <v>75</v>
      </c>
      <c r="AL99" s="25">
        <f t="shared" si="6"/>
        <v>342</v>
      </c>
    </row>
    <row r="100">
      <c r="A100" s="1"/>
      <c r="B100" s="1"/>
      <c r="C100" s="1"/>
      <c r="D100" s="9">
        <v>2021.0</v>
      </c>
      <c r="E100" s="10">
        <v>3158.0</v>
      </c>
      <c r="F100" s="11">
        <v>24.0</v>
      </c>
      <c r="G100" s="12">
        <v>41.0</v>
      </c>
      <c r="H100" s="11">
        <v>18.0</v>
      </c>
      <c r="I100" s="13">
        <v>47.0</v>
      </c>
      <c r="J100" s="13">
        <v>128.0</v>
      </c>
      <c r="K100" s="13">
        <v>42.0</v>
      </c>
      <c r="L100" s="14">
        <v>23.0</v>
      </c>
      <c r="M100" s="15">
        <v>17.0</v>
      </c>
      <c r="N100" s="14">
        <v>67.0</v>
      </c>
      <c r="O100" s="25">
        <f t="shared" si="2"/>
        <v>407</v>
      </c>
      <c r="P100" s="26"/>
      <c r="Q100" s="27">
        <f>'X,Y restore'!G100</f>
        <v>24</v>
      </c>
      <c r="R100" s="27">
        <f>'X,Y restore'!H100</f>
        <v>20</v>
      </c>
      <c r="S100" s="27">
        <f>'X,Y restore'!I100</f>
        <v>18</v>
      </c>
      <c r="T100" s="28">
        <f>'X,Y restore'!AI100</f>
        <v>12</v>
      </c>
      <c r="U100" s="28">
        <f>'X,Y restore'!AG100</f>
        <v>10</v>
      </c>
      <c r="V100" s="28">
        <f>'X,Y restore'!AJ100</f>
        <v>12</v>
      </c>
      <c r="W100" s="29">
        <f>'X,Y restore'!M100</f>
        <v>23</v>
      </c>
      <c r="X100" s="29">
        <f>'X,Y restore'!N100</f>
        <v>17</v>
      </c>
      <c r="Y100" s="29">
        <f>'X,Y restore'!O100</f>
        <v>19</v>
      </c>
      <c r="Z100" s="25">
        <f t="shared" si="3"/>
        <v>155</v>
      </c>
      <c r="AA100" s="30">
        <f t="shared" si="4"/>
        <v>2.625806452</v>
      </c>
      <c r="AB100" s="26"/>
      <c r="AC100" s="27">
        <f t="shared" ref="AC100:AK100" si="109">ROUND($AA100*Q100,0)</f>
        <v>63</v>
      </c>
      <c r="AD100" s="27">
        <f t="shared" si="109"/>
        <v>53</v>
      </c>
      <c r="AE100" s="27">
        <f t="shared" si="109"/>
        <v>47</v>
      </c>
      <c r="AF100" s="28">
        <f t="shared" si="109"/>
        <v>32</v>
      </c>
      <c r="AG100" s="28">
        <f t="shared" si="109"/>
        <v>26</v>
      </c>
      <c r="AH100" s="28">
        <f t="shared" si="109"/>
        <v>32</v>
      </c>
      <c r="AI100" s="29">
        <f t="shared" si="109"/>
        <v>60</v>
      </c>
      <c r="AJ100" s="29">
        <f t="shared" si="109"/>
        <v>45</v>
      </c>
      <c r="AK100" s="29">
        <f t="shared" si="109"/>
        <v>50</v>
      </c>
      <c r="AL100" s="25">
        <f t="shared" si="6"/>
        <v>408</v>
      </c>
    </row>
    <row r="101">
      <c r="A101" s="1"/>
      <c r="B101" s="1"/>
      <c r="C101" s="1"/>
      <c r="D101" s="9">
        <v>2023.0</v>
      </c>
      <c r="E101" s="10">
        <v>1285.0</v>
      </c>
      <c r="F101" s="11">
        <v>16.0</v>
      </c>
      <c r="G101" s="12">
        <v>16.0</v>
      </c>
      <c r="H101" s="11">
        <v>6.0</v>
      </c>
      <c r="I101" s="13">
        <v>25.0</v>
      </c>
      <c r="J101" s="13">
        <v>63.0</v>
      </c>
      <c r="K101" s="13">
        <v>14.0</v>
      </c>
      <c r="L101" s="14">
        <v>17.0</v>
      </c>
      <c r="M101" s="15">
        <v>7.0</v>
      </c>
      <c r="N101" s="14">
        <v>22.0</v>
      </c>
      <c r="O101" s="25">
        <f t="shared" si="2"/>
        <v>186</v>
      </c>
      <c r="P101" s="26"/>
      <c r="Q101" s="27">
        <f>'X,Y restore'!G101</f>
        <v>16</v>
      </c>
      <c r="R101" s="27">
        <f>'X,Y restore'!H101</f>
        <v>7</v>
      </c>
      <c r="S101" s="27">
        <f>'X,Y restore'!I101</f>
        <v>6</v>
      </c>
      <c r="T101" s="28">
        <f>'X,Y restore'!AI101</f>
        <v>7</v>
      </c>
      <c r="U101" s="28">
        <f>'X,Y restore'!AG101</f>
        <v>4</v>
      </c>
      <c r="V101" s="28">
        <f>'X,Y restore'!AJ101</f>
        <v>3</v>
      </c>
      <c r="W101" s="29">
        <f>'X,Y restore'!M101</f>
        <v>16</v>
      </c>
      <c r="X101" s="29">
        <f>'X,Y restore'!N101</f>
        <v>7</v>
      </c>
      <c r="Y101" s="29">
        <f>'X,Y restore'!O101</f>
        <v>2</v>
      </c>
      <c r="Z101" s="25">
        <f t="shared" si="3"/>
        <v>68</v>
      </c>
      <c r="AA101" s="30">
        <f t="shared" si="4"/>
        <v>2.735294118</v>
      </c>
      <c r="AB101" s="26"/>
      <c r="AC101" s="27">
        <f t="shared" ref="AC101:AK101" si="110">ROUND($AA101*Q101,0)</f>
        <v>44</v>
      </c>
      <c r="AD101" s="27">
        <f t="shared" si="110"/>
        <v>19</v>
      </c>
      <c r="AE101" s="27">
        <f t="shared" si="110"/>
        <v>16</v>
      </c>
      <c r="AF101" s="28">
        <f t="shared" si="110"/>
        <v>19</v>
      </c>
      <c r="AG101" s="28">
        <f t="shared" si="110"/>
        <v>11</v>
      </c>
      <c r="AH101" s="28">
        <f t="shared" si="110"/>
        <v>8</v>
      </c>
      <c r="AI101" s="29">
        <f t="shared" si="110"/>
        <v>44</v>
      </c>
      <c r="AJ101" s="29">
        <f t="shared" si="110"/>
        <v>19</v>
      </c>
      <c r="AK101" s="29">
        <f t="shared" si="110"/>
        <v>5</v>
      </c>
      <c r="AL101" s="25">
        <f t="shared" si="6"/>
        <v>185</v>
      </c>
    </row>
    <row r="102">
      <c r="A102" s="1"/>
      <c r="B102" s="1"/>
      <c r="C102" s="1"/>
      <c r="D102" s="9">
        <v>2025.0</v>
      </c>
      <c r="E102" s="10">
        <v>1855.0</v>
      </c>
      <c r="F102" s="11">
        <v>13.0</v>
      </c>
      <c r="G102" s="12">
        <v>24.0</v>
      </c>
      <c r="H102" s="11">
        <v>14.0</v>
      </c>
      <c r="I102" s="13">
        <v>38.0</v>
      </c>
      <c r="J102" s="13">
        <v>81.0</v>
      </c>
      <c r="K102" s="13">
        <v>16.0</v>
      </c>
      <c r="L102" s="14">
        <v>13.0</v>
      </c>
      <c r="M102" s="15">
        <v>12.0</v>
      </c>
      <c r="N102" s="14">
        <v>45.0</v>
      </c>
      <c r="O102" s="25">
        <f t="shared" si="2"/>
        <v>256</v>
      </c>
      <c r="P102" s="26"/>
      <c r="Q102" s="27">
        <f>'X,Y restore'!G102</f>
        <v>13</v>
      </c>
      <c r="R102" s="27">
        <f>'X,Y restore'!H102</f>
        <v>12</v>
      </c>
      <c r="S102" s="27">
        <f>'X,Y restore'!I102</f>
        <v>14</v>
      </c>
      <c r="T102" s="28">
        <f>'X,Y restore'!AI102</f>
        <v>10</v>
      </c>
      <c r="U102" s="28">
        <f>'X,Y restore'!AG102</f>
        <v>7</v>
      </c>
      <c r="V102" s="28">
        <f>'X,Y restore'!AJ102</f>
        <v>6</v>
      </c>
      <c r="W102" s="29">
        <f>'X,Y restore'!M102</f>
        <v>13</v>
      </c>
      <c r="X102" s="29">
        <f>'X,Y restore'!N102</f>
        <v>12</v>
      </c>
      <c r="Y102" s="29">
        <f>'X,Y restore'!O102</f>
        <v>17</v>
      </c>
      <c r="Z102" s="25">
        <f t="shared" si="3"/>
        <v>104</v>
      </c>
      <c r="AA102" s="30">
        <f t="shared" si="4"/>
        <v>2.461538462</v>
      </c>
      <c r="AB102" s="26"/>
      <c r="AC102" s="27">
        <f t="shared" ref="AC102:AK102" si="111">ROUND($AA102*Q102,0)</f>
        <v>32</v>
      </c>
      <c r="AD102" s="27">
        <f t="shared" si="111"/>
        <v>30</v>
      </c>
      <c r="AE102" s="27">
        <f t="shared" si="111"/>
        <v>34</v>
      </c>
      <c r="AF102" s="28">
        <f t="shared" si="111"/>
        <v>25</v>
      </c>
      <c r="AG102" s="28">
        <f t="shared" si="111"/>
        <v>17</v>
      </c>
      <c r="AH102" s="28">
        <f t="shared" si="111"/>
        <v>15</v>
      </c>
      <c r="AI102" s="29">
        <f t="shared" si="111"/>
        <v>32</v>
      </c>
      <c r="AJ102" s="29">
        <f t="shared" si="111"/>
        <v>30</v>
      </c>
      <c r="AK102" s="29">
        <f t="shared" si="111"/>
        <v>42</v>
      </c>
      <c r="AL102" s="25">
        <f t="shared" si="6"/>
        <v>257</v>
      </c>
    </row>
    <row r="103">
      <c r="A103" s="1"/>
      <c r="B103" s="1"/>
      <c r="C103" s="1"/>
      <c r="D103" s="9">
        <v>2028.0</v>
      </c>
      <c r="E103" s="10">
        <v>2598.0</v>
      </c>
      <c r="F103" s="11">
        <v>32.0</v>
      </c>
      <c r="G103" s="12">
        <v>35.0</v>
      </c>
      <c r="H103" s="11">
        <v>22.0</v>
      </c>
      <c r="I103" s="13">
        <v>62.0</v>
      </c>
      <c r="J103" s="13">
        <v>112.0</v>
      </c>
      <c r="K103" s="13">
        <v>40.0</v>
      </c>
      <c r="L103" s="14">
        <v>15.0</v>
      </c>
      <c r="M103" s="15">
        <v>14.0</v>
      </c>
      <c r="N103" s="14">
        <v>39.0</v>
      </c>
      <c r="O103" s="25">
        <f t="shared" si="2"/>
        <v>371</v>
      </c>
      <c r="P103" s="26"/>
      <c r="Q103" s="27">
        <f>'X,Y restore'!G103</f>
        <v>32</v>
      </c>
      <c r="R103" s="27">
        <f>'X,Y restore'!H103</f>
        <v>23</v>
      </c>
      <c r="S103" s="27">
        <f>'X,Y restore'!I103</f>
        <v>22</v>
      </c>
      <c r="T103" s="28">
        <f>'X,Y restore'!AI103</f>
        <v>11</v>
      </c>
      <c r="U103" s="28">
        <f>'X,Y restore'!AG103</f>
        <v>8</v>
      </c>
      <c r="V103" s="28">
        <f>'X,Y restore'!AJ103</f>
        <v>8</v>
      </c>
      <c r="W103" s="29">
        <f>'X,Y restore'!M103</f>
        <v>16</v>
      </c>
      <c r="X103" s="29">
        <f>'X,Y restore'!N103</f>
        <v>14</v>
      </c>
      <c r="Y103" s="29">
        <f>'X,Y restore'!O103</f>
        <v>11</v>
      </c>
      <c r="Z103" s="25">
        <f t="shared" si="3"/>
        <v>145</v>
      </c>
      <c r="AA103" s="30">
        <f t="shared" si="4"/>
        <v>2.55862069</v>
      </c>
      <c r="AB103" s="26"/>
      <c r="AC103" s="27">
        <f t="shared" ref="AC103:AK103" si="112">ROUND($AA103*Q103,0)</f>
        <v>82</v>
      </c>
      <c r="AD103" s="27">
        <f t="shared" si="112"/>
        <v>59</v>
      </c>
      <c r="AE103" s="27">
        <f t="shared" si="112"/>
        <v>56</v>
      </c>
      <c r="AF103" s="28">
        <f t="shared" si="112"/>
        <v>28</v>
      </c>
      <c r="AG103" s="28">
        <f t="shared" si="112"/>
        <v>20</v>
      </c>
      <c r="AH103" s="28">
        <f t="shared" si="112"/>
        <v>20</v>
      </c>
      <c r="AI103" s="29">
        <f t="shared" si="112"/>
        <v>41</v>
      </c>
      <c r="AJ103" s="29">
        <f t="shared" si="112"/>
        <v>36</v>
      </c>
      <c r="AK103" s="29">
        <f t="shared" si="112"/>
        <v>28</v>
      </c>
      <c r="AL103" s="25">
        <f t="shared" si="6"/>
        <v>370</v>
      </c>
    </row>
    <row r="104">
      <c r="A104" s="1"/>
      <c r="B104" s="1"/>
      <c r="C104" s="1"/>
      <c r="D104" s="9">
        <v>2030.0</v>
      </c>
      <c r="E104" s="10">
        <v>1415.0</v>
      </c>
      <c r="F104" s="11">
        <v>22.0</v>
      </c>
      <c r="G104" s="12">
        <v>17.0</v>
      </c>
      <c r="H104" s="11">
        <v>12.0</v>
      </c>
      <c r="I104" s="13">
        <v>24.0</v>
      </c>
      <c r="J104" s="13">
        <v>51.0</v>
      </c>
      <c r="K104" s="13">
        <v>15.0</v>
      </c>
      <c r="L104" s="14">
        <v>11.0</v>
      </c>
      <c r="M104" s="15">
        <v>12.0</v>
      </c>
      <c r="N104" s="14">
        <v>29.0</v>
      </c>
      <c r="O104" s="25">
        <f t="shared" si="2"/>
        <v>193</v>
      </c>
      <c r="P104" s="26"/>
      <c r="Q104" s="27">
        <f>'X,Y restore'!G104</f>
        <v>22</v>
      </c>
      <c r="R104" s="27">
        <f>'X,Y restore'!H104</f>
        <v>16</v>
      </c>
      <c r="S104" s="27">
        <f>'X,Y restore'!I104</f>
        <v>12</v>
      </c>
      <c r="T104" s="28">
        <f>'X,Y restore'!AI104</f>
        <v>7</v>
      </c>
      <c r="U104" s="28">
        <f>'X,Y restore'!AG104</f>
        <v>6</v>
      </c>
      <c r="V104" s="28">
        <f>'X,Y restore'!AJ104</f>
        <v>3</v>
      </c>
      <c r="W104" s="29">
        <f>'X,Y restore'!M104</f>
        <v>11</v>
      </c>
      <c r="X104" s="29">
        <f>'X,Y restore'!N104</f>
        <v>12</v>
      </c>
      <c r="Y104" s="29">
        <f>'X,Y restore'!O104</f>
        <v>6</v>
      </c>
      <c r="Z104" s="25">
        <f t="shared" si="3"/>
        <v>95</v>
      </c>
      <c r="AA104" s="30">
        <f t="shared" si="4"/>
        <v>2.031578947</v>
      </c>
      <c r="AB104" s="26"/>
      <c r="AC104" s="27">
        <f t="shared" ref="AC104:AK104" si="113">ROUND($AA104*Q104,0)</f>
        <v>45</v>
      </c>
      <c r="AD104" s="27">
        <f t="shared" si="113"/>
        <v>33</v>
      </c>
      <c r="AE104" s="27">
        <f t="shared" si="113"/>
        <v>24</v>
      </c>
      <c r="AF104" s="28">
        <f t="shared" si="113"/>
        <v>14</v>
      </c>
      <c r="AG104" s="28">
        <f t="shared" si="113"/>
        <v>12</v>
      </c>
      <c r="AH104" s="28">
        <f t="shared" si="113"/>
        <v>6</v>
      </c>
      <c r="AI104" s="29">
        <f t="shared" si="113"/>
        <v>22</v>
      </c>
      <c r="AJ104" s="29">
        <f t="shared" si="113"/>
        <v>24</v>
      </c>
      <c r="AK104" s="29">
        <f t="shared" si="113"/>
        <v>12</v>
      </c>
      <c r="AL104" s="25">
        <f t="shared" si="6"/>
        <v>192</v>
      </c>
    </row>
    <row r="105">
      <c r="A105" s="1"/>
      <c r="B105" s="1"/>
      <c r="C105" s="1"/>
      <c r="D105" s="9">
        <v>2032.0</v>
      </c>
      <c r="E105" s="10">
        <v>1221.0</v>
      </c>
      <c r="F105" s="11">
        <v>10.0</v>
      </c>
      <c r="G105" s="12">
        <v>13.0</v>
      </c>
      <c r="H105" s="11">
        <v>9.0</v>
      </c>
      <c r="I105" s="13">
        <v>25.0</v>
      </c>
      <c r="J105" s="13">
        <v>44.0</v>
      </c>
      <c r="K105" s="13">
        <v>21.0</v>
      </c>
      <c r="L105" s="14">
        <v>6.0</v>
      </c>
      <c r="M105" s="15">
        <v>8.0</v>
      </c>
      <c r="N105" s="14">
        <v>37.0</v>
      </c>
      <c r="O105" s="25">
        <f t="shared" si="2"/>
        <v>173</v>
      </c>
      <c r="P105" s="26"/>
      <c r="Q105" s="27">
        <f>'X,Y restore'!G105</f>
        <v>10</v>
      </c>
      <c r="R105" s="27">
        <f>'X,Y restore'!H105</f>
        <v>7</v>
      </c>
      <c r="S105" s="27">
        <f>'X,Y restore'!I105</f>
        <v>9</v>
      </c>
      <c r="T105" s="28">
        <f>'X,Y restore'!AI105</f>
        <v>6</v>
      </c>
      <c r="U105" s="28">
        <f>'X,Y restore'!AG105</f>
        <v>4</v>
      </c>
      <c r="V105" s="28">
        <f>'X,Y restore'!AJ105</f>
        <v>6</v>
      </c>
      <c r="W105" s="29">
        <f>'X,Y restore'!M105</f>
        <v>7</v>
      </c>
      <c r="X105" s="29">
        <f>'X,Y restore'!N105</f>
        <v>8</v>
      </c>
      <c r="Y105" s="29">
        <f>'X,Y restore'!O105</f>
        <v>12</v>
      </c>
      <c r="Z105" s="25">
        <f t="shared" si="3"/>
        <v>69</v>
      </c>
      <c r="AA105" s="30">
        <f t="shared" si="4"/>
        <v>2.507246377</v>
      </c>
      <c r="AB105" s="26"/>
      <c r="AC105" s="27">
        <f t="shared" ref="AC105:AK105" si="114">ROUND($AA105*Q105,0)</f>
        <v>25</v>
      </c>
      <c r="AD105" s="27">
        <f t="shared" si="114"/>
        <v>18</v>
      </c>
      <c r="AE105" s="27">
        <f t="shared" si="114"/>
        <v>23</v>
      </c>
      <c r="AF105" s="28">
        <f t="shared" si="114"/>
        <v>15</v>
      </c>
      <c r="AG105" s="28">
        <f t="shared" si="114"/>
        <v>10</v>
      </c>
      <c r="AH105" s="28">
        <f t="shared" si="114"/>
        <v>15</v>
      </c>
      <c r="AI105" s="29">
        <f t="shared" si="114"/>
        <v>18</v>
      </c>
      <c r="AJ105" s="29">
        <f t="shared" si="114"/>
        <v>20</v>
      </c>
      <c r="AK105" s="29">
        <f t="shared" si="114"/>
        <v>30</v>
      </c>
      <c r="AL105" s="25">
        <f t="shared" si="6"/>
        <v>174</v>
      </c>
    </row>
    <row r="106">
      <c r="A106" s="1"/>
      <c r="B106" s="1"/>
      <c r="C106" s="1"/>
      <c r="D106" s="9">
        <v>2033.0</v>
      </c>
      <c r="E106" s="10">
        <v>2326.0</v>
      </c>
      <c r="F106" s="11">
        <v>25.0</v>
      </c>
      <c r="G106" s="12">
        <v>28.0</v>
      </c>
      <c r="H106" s="11">
        <v>30.0</v>
      </c>
      <c r="I106" s="13">
        <v>63.0</v>
      </c>
      <c r="J106" s="13">
        <v>127.0</v>
      </c>
      <c r="K106" s="13">
        <v>55.0</v>
      </c>
      <c r="L106" s="14">
        <v>22.0</v>
      </c>
      <c r="M106" s="15">
        <v>22.0</v>
      </c>
      <c r="N106" s="14">
        <v>84.0</v>
      </c>
      <c r="O106" s="25">
        <f t="shared" si="2"/>
        <v>456</v>
      </c>
      <c r="P106" s="26"/>
      <c r="Q106" s="27">
        <f>'X,Y restore'!G106</f>
        <v>25</v>
      </c>
      <c r="R106" s="27">
        <f>'X,Y restore'!H106</f>
        <v>13</v>
      </c>
      <c r="S106" s="27">
        <f>'X,Y restore'!I106</f>
        <v>30</v>
      </c>
      <c r="T106" s="28">
        <f>'X,Y restore'!AI106</f>
        <v>14</v>
      </c>
      <c r="U106" s="28">
        <f>'X,Y restore'!AG106</f>
        <v>12</v>
      </c>
      <c r="V106" s="28">
        <f>'X,Y restore'!AJ106</f>
        <v>19</v>
      </c>
      <c r="W106" s="29">
        <f>'X,Y restore'!M106</f>
        <v>22</v>
      </c>
      <c r="X106" s="29">
        <f>'X,Y restore'!N106</f>
        <v>22</v>
      </c>
      <c r="Y106" s="29">
        <f>'X,Y restore'!O106</f>
        <v>36</v>
      </c>
      <c r="Z106" s="25">
        <f t="shared" si="3"/>
        <v>193</v>
      </c>
      <c r="AA106" s="30">
        <f t="shared" si="4"/>
        <v>2.362694301</v>
      </c>
      <c r="AB106" s="26"/>
      <c r="AC106" s="27">
        <f t="shared" ref="AC106:AK106" si="115">ROUND($AA106*Q106,0)</f>
        <v>59</v>
      </c>
      <c r="AD106" s="27">
        <f t="shared" si="115"/>
        <v>31</v>
      </c>
      <c r="AE106" s="27">
        <f t="shared" si="115"/>
        <v>71</v>
      </c>
      <c r="AF106" s="28">
        <f t="shared" si="115"/>
        <v>33</v>
      </c>
      <c r="AG106" s="28">
        <f t="shared" si="115"/>
        <v>28</v>
      </c>
      <c r="AH106" s="28">
        <f t="shared" si="115"/>
        <v>45</v>
      </c>
      <c r="AI106" s="29">
        <f t="shared" si="115"/>
        <v>52</v>
      </c>
      <c r="AJ106" s="29">
        <f t="shared" si="115"/>
        <v>52</v>
      </c>
      <c r="AK106" s="29">
        <f t="shared" si="115"/>
        <v>85</v>
      </c>
      <c r="AL106" s="25">
        <f t="shared" si="6"/>
        <v>456</v>
      </c>
    </row>
    <row r="107">
      <c r="A107" s="1"/>
      <c r="B107" s="1"/>
      <c r="C107" s="1"/>
      <c r="D107" s="9">
        <v>2036.0</v>
      </c>
      <c r="E107" s="10">
        <v>2399.0</v>
      </c>
      <c r="F107" s="11">
        <v>17.0</v>
      </c>
      <c r="G107" s="12">
        <v>48.0</v>
      </c>
      <c r="H107" s="11">
        <v>19.0</v>
      </c>
      <c r="I107" s="13">
        <v>81.0</v>
      </c>
      <c r="J107" s="13">
        <v>175.0</v>
      </c>
      <c r="K107" s="13">
        <v>26.0</v>
      </c>
      <c r="L107" s="14">
        <v>27.0</v>
      </c>
      <c r="M107" s="15">
        <v>27.0</v>
      </c>
      <c r="N107" s="14">
        <v>70.0</v>
      </c>
      <c r="O107" s="25">
        <f t="shared" si="2"/>
        <v>490</v>
      </c>
      <c r="P107" s="26"/>
      <c r="Q107" s="27">
        <f>'X,Y restore'!G107</f>
        <v>17</v>
      </c>
      <c r="R107" s="27">
        <f>'X,Y restore'!H107</f>
        <v>29</v>
      </c>
      <c r="S107" s="27">
        <f>'X,Y restore'!I107</f>
        <v>19</v>
      </c>
      <c r="T107" s="28">
        <f>'X,Y restore'!AI107</f>
        <v>20</v>
      </c>
      <c r="U107" s="28">
        <f>'X,Y restore'!AG107</f>
        <v>15</v>
      </c>
      <c r="V107" s="28">
        <f>'X,Y restore'!AJ107</f>
        <v>11</v>
      </c>
      <c r="W107" s="29">
        <f>'X,Y restore'!M107</f>
        <v>27</v>
      </c>
      <c r="X107" s="29">
        <f>'X,Y restore'!N107</f>
        <v>27</v>
      </c>
      <c r="Y107" s="29">
        <f>'X,Y restore'!O107</f>
        <v>29</v>
      </c>
      <c r="Z107" s="25">
        <f t="shared" si="3"/>
        <v>194</v>
      </c>
      <c r="AA107" s="30">
        <f t="shared" si="4"/>
        <v>2.525773196</v>
      </c>
      <c r="AB107" s="26"/>
      <c r="AC107" s="27">
        <f t="shared" ref="AC107:AK107" si="116">ROUND($AA107*Q107,0)</f>
        <v>43</v>
      </c>
      <c r="AD107" s="27">
        <f t="shared" si="116"/>
        <v>73</v>
      </c>
      <c r="AE107" s="27">
        <f t="shared" si="116"/>
        <v>48</v>
      </c>
      <c r="AF107" s="28">
        <f t="shared" si="116"/>
        <v>51</v>
      </c>
      <c r="AG107" s="28">
        <f t="shared" si="116"/>
        <v>38</v>
      </c>
      <c r="AH107" s="28">
        <f t="shared" si="116"/>
        <v>28</v>
      </c>
      <c r="AI107" s="29">
        <f t="shared" si="116"/>
        <v>68</v>
      </c>
      <c r="AJ107" s="29">
        <f t="shared" si="116"/>
        <v>68</v>
      </c>
      <c r="AK107" s="29">
        <f t="shared" si="116"/>
        <v>73</v>
      </c>
      <c r="AL107" s="25">
        <f t="shared" si="6"/>
        <v>490</v>
      </c>
    </row>
    <row r="108">
      <c r="A108" s="1"/>
      <c r="B108" s="1"/>
      <c r="C108" s="1"/>
      <c r="D108" s="9">
        <v>2037.0</v>
      </c>
      <c r="E108" s="10">
        <v>3357.0</v>
      </c>
      <c r="F108" s="11">
        <v>84.0</v>
      </c>
      <c r="G108" s="12">
        <v>69.0</v>
      </c>
      <c r="H108" s="11">
        <v>68.0</v>
      </c>
      <c r="I108" s="13">
        <v>151.0</v>
      </c>
      <c r="J108" s="13">
        <v>250.0</v>
      </c>
      <c r="K108" s="13">
        <v>60.0</v>
      </c>
      <c r="L108" s="14">
        <v>48.0</v>
      </c>
      <c r="M108" s="15">
        <v>41.0</v>
      </c>
      <c r="N108" s="14">
        <v>103.0</v>
      </c>
      <c r="O108" s="25">
        <f t="shared" si="2"/>
        <v>874</v>
      </c>
      <c r="P108" s="26"/>
      <c r="Q108" s="27">
        <f>'X,Y restore'!G108</f>
        <v>84</v>
      </c>
      <c r="R108" s="27">
        <f>'X,Y restore'!H108</f>
        <v>47</v>
      </c>
      <c r="S108" s="27">
        <f>'X,Y restore'!I108</f>
        <v>68</v>
      </c>
      <c r="T108" s="28">
        <f>'X,Y restore'!AI108</f>
        <v>34</v>
      </c>
      <c r="U108" s="28">
        <f>'X,Y restore'!AG108</f>
        <v>23</v>
      </c>
      <c r="V108" s="28">
        <f>'X,Y restore'!AJ108</f>
        <v>16</v>
      </c>
      <c r="W108" s="29">
        <f>'X,Y restore'!M108</f>
        <v>47</v>
      </c>
      <c r="X108" s="29">
        <f>'X,Y restore'!N108</f>
        <v>41</v>
      </c>
      <c r="Y108" s="29">
        <f>'X,Y restore'!O108</f>
        <v>32</v>
      </c>
      <c r="Z108" s="25">
        <f t="shared" si="3"/>
        <v>392</v>
      </c>
      <c r="AA108" s="30">
        <f t="shared" si="4"/>
        <v>2.229591837</v>
      </c>
      <c r="AB108" s="26"/>
      <c r="AC108" s="27">
        <f t="shared" ref="AC108:AK108" si="117">ROUND($AA108*Q108,0)</f>
        <v>187</v>
      </c>
      <c r="AD108" s="27">
        <f t="shared" si="117"/>
        <v>105</v>
      </c>
      <c r="AE108" s="27">
        <f t="shared" si="117"/>
        <v>152</v>
      </c>
      <c r="AF108" s="28">
        <f t="shared" si="117"/>
        <v>76</v>
      </c>
      <c r="AG108" s="28">
        <f t="shared" si="117"/>
        <v>51</v>
      </c>
      <c r="AH108" s="28">
        <f t="shared" si="117"/>
        <v>36</v>
      </c>
      <c r="AI108" s="29">
        <f t="shared" si="117"/>
        <v>105</v>
      </c>
      <c r="AJ108" s="29">
        <f t="shared" si="117"/>
        <v>91</v>
      </c>
      <c r="AK108" s="29">
        <f t="shared" si="117"/>
        <v>71</v>
      </c>
      <c r="AL108" s="25">
        <f t="shared" si="6"/>
        <v>874</v>
      </c>
    </row>
    <row r="109">
      <c r="A109" s="1"/>
      <c r="B109" s="1"/>
      <c r="C109" s="1"/>
      <c r="D109" s="9">
        <v>2045.0</v>
      </c>
      <c r="E109" s="10">
        <v>454.0</v>
      </c>
      <c r="F109" s="11">
        <v>10.0</v>
      </c>
      <c r="G109" s="12">
        <v>5.0</v>
      </c>
      <c r="H109" s="11">
        <v>2.0</v>
      </c>
      <c r="I109" s="13">
        <v>18.0</v>
      </c>
      <c r="J109" s="13">
        <v>40.0</v>
      </c>
      <c r="K109" s="13">
        <v>16.0</v>
      </c>
      <c r="L109" s="14">
        <v>8.0</v>
      </c>
      <c r="M109" s="15">
        <v>0.0</v>
      </c>
      <c r="N109" s="14">
        <v>20.0</v>
      </c>
      <c r="O109" s="25">
        <f t="shared" si="2"/>
        <v>119</v>
      </c>
      <c r="P109" s="26"/>
      <c r="Q109" s="27">
        <f>'X,Y restore'!G109</f>
        <v>10</v>
      </c>
      <c r="R109" s="27">
        <f>'X,Y restore'!H109</f>
        <v>0</v>
      </c>
      <c r="S109" s="27">
        <f>'X,Y restore'!I109</f>
        <v>2</v>
      </c>
      <c r="T109" s="28">
        <f>'X,Y restore'!AI109</f>
        <v>5</v>
      </c>
      <c r="U109" s="28">
        <f>'X,Y restore'!AG109</f>
        <v>0</v>
      </c>
      <c r="V109" s="28">
        <f>'X,Y restore'!AJ109</f>
        <v>2</v>
      </c>
      <c r="W109" s="29">
        <f>'X,Y restore'!M109</f>
        <v>8</v>
      </c>
      <c r="X109" s="29">
        <f>'X,Y restore'!N109</f>
        <v>0</v>
      </c>
      <c r="Y109" s="29">
        <f>'X,Y restore'!O109</f>
        <v>2</v>
      </c>
      <c r="Z109" s="25">
        <f t="shared" si="3"/>
        <v>29</v>
      </c>
      <c r="AA109" s="30">
        <f t="shared" si="4"/>
        <v>4.103448276</v>
      </c>
      <c r="AB109" s="26"/>
      <c r="AC109" s="27">
        <f t="shared" ref="AC109:AK109" si="118">ROUND($AA109*Q109,0)</f>
        <v>41</v>
      </c>
      <c r="AD109" s="27">
        <f t="shared" si="118"/>
        <v>0</v>
      </c>
      <c r="AE109" s="27">
        <f t="shared" si="118"/>
        <v>8</v>
      </c>
      <c r="AF109" s="28">
        <f t="shared" si="118"/>
        <v>21</v>
      </c>
      <c r="AG109" s="28">
        <f t="shared" si="118"/>
        <v>0</v>
      </c>
      <c r="AH109" s="28">
        <f t="shared" si="118"/>
        <v>8</v>
      </c>
      <c r="AI109" s="29">
        <f t="shared" si="118"/>
        <v>33</v>
      </c>
      <c r="AJ109" s="29">
        <f t="shared" si="118"/>
        <v>0</v>
      </c>
      <c r="AK109" s="29">
        <f t="shared" si="118"/>
        <v>8</v>
      </c>
      <c r="AL109" s="25">
        <f t="shared" si="6"/>
        <v>119</v>
      </c>
    </row>
    <row r="110">
      <c r="A110" s="1"/>
      <c r="B110" s="1"/>
      <c r="C110" s="1"/>
      <c r="D110" s="9">
        <v>2046.0</v>
      </c>
      <c r="E110" s="10">
        <v>2696.0</v>
      </c>
      <c r="F110" s="11">
        <v>16.0</v>
      </c>
      <c r="G110" s="12">
        <v>39.0</v>
      </c>
      <c r="H110" s="11">
        <v>16.0</v>
      </c>
      <c r="I110" s="13">
        <v>59.0</v>
      </c>
      <c r="J110" s="13">
        <v>157.0</v>
      </c>
      <c r="K110" s="13">
        <v>54.0</v>
      </c>
      <c r="L110" s="14">
        <v>17.0</v>
      </c>
      <c r="M110" s="15">
        <v>17.0</v>
      </c>
      <c r="N110" s="14">
        <v>77.0</v>
      </c>
      <c r="O110" s="25">
        <f t="shared" si="2"/>
        <v>452</v>
      </c>
      <c r="P110" s="26"/>
      <c r="Q110" s="27">
        <f>'X,Y restore'!G110</f>
        <v>16</v>
      </c>
      <c r="R110" s="27">
        <f>'X,Y restore'!H110</f>
        <v>18</v>
      </c>
      <c r="S110" s="27">
        <f>'X,Y restore'!I110</f>
        <v>16</v>
      </c>
      <c r="T110" s="28">
        <f>'X,Y restore'!AI110</f>
        <v>12</v>
      </c>
      <c r="U110" s="28">
        <f>'X,Y restore'!AG110</f>
        <v>10</v>
      </c>
      <c r="V110" s="28">
        <f>'X,Y restore'!AJ110</f>
        <v>16</v>
      </c>
      <c r="W110" s="29">
        <f>'X,Y restore'!M110</f>
        <v>18</v>
      </c>
      <c r="X110" s="29">
        <f>'X,Y restore'!N110</f>
        <v>17</v>
      </c>
      <c r="Y110" s="29">
        <f>'X,Y restore'!O110</f>
        <v>28</v>
      </c>
      <c r="Z110" s="25">
        <f t="shared" si="3"/>
        <v>151</v>
      </c>
      <c r="AA110" s="30">
        <f t="shared" si="4"/>
        <v>2.993377483</v>
      </c>
      <c r="AB110" s="26"/>
      <c r="AC110" s="27">
        <f t="shared" ref="AC110:AK110" si="119">ROUND($AA110*Q110,0)</f>
        <v>48</v>
      </c>
      <c r="AD110" s="27">
        <f t="shared" si="119"/>
        <v>54</v>
      </c>
      <c r="AE110" s="27">
        <f t="shared" si="119"/>
        <v>48</v>
      </c>
      <c r="AF110" s="28">
        <f t="shared" si="119"/>
        <v>36</v>
      </c>
      <c r="AG110" s="28">
        <f t="shared" si="119"/>
        <v>30</v>
      </c>
      <c r="AH110" s="28">
        <f t="shared" si="119"/>
        <v>48</v>
      </c>
      <c r="AI110" s="29">
        <f t="shared" si="119"/>
        <v>54</v>
      </c>
      <c r="AJ110" s="29">
        <f t="shared" si="119"/>
        <v>51</v>
      </c>
      <c r="AK110" s="29">
        <f t="shared" si="119"/>
        <v>84</v>
      </c>
      <c r="AL110" s="25">
        <f t="shared" si="6"/>
        <v>453</v>
      </c>
    </row>
    <row r="111">
      <c r="A111" s="1"/>
      <c r="B111" s="1"/>
      <c r="C111" s="1"/>
      <c r="D111" s="9">
        <v>2047.0</v>
      </c>
      <c r="E111" s="10">
        <v>1060.0</v>
      </c>
      <c r="F111" s="11">
        <v>8.0</v>
      </c>
      <c r="G111" s="12">
        <v>13.0</v>
      </c>
      <c r="H111" s="11">
        <v>4.0</v>
      </c>
      <c r="I111" s="13">
        <v>15.0</v>
      </c>
      <c r="J111" s="13">
        <v>37.0</v>
      </c>
      <c r="K111" s="13">
        <v>27.0</v>
      </c>
      <c r="L111" s="14">
        <v>9.0</v>
      </c>
      <c r="M111" s="15">
        <v>14.0</v>
      </c>
      <c r="N111" s="14">
        <v>27.0</v>
      </c>
      <c r="O111" s="25">
        <f t="shared" si="2"/>
        <v>154</v>
      </c>
      <c r="P111" s="26"/>
      <c r="Q111" s="27">
        <f>'X,Y restore'!G111</f>
        <v>8</v>
      </c>
      <c r="R111" s="27">
        <f>'X,Y restore'!H111</f>
        <v>15</v>
      </c>
      <c r="S111" s="27">
        <f>'X,Y restore'!I111</f>
        <v>4</v>
      </c>
      <c r="T111" s="28">
        <f>'X,Y restore'!AI111</f>
        <v>3</v>
      </c>
      <c r="U111" s="28">
        <f>'X,Y restore'!AG111</f>
        <v>6</v>
      </c>
      <c r="V111" s="28">
        <f>'X,Y restore'!AJ111</f>
        <v>6</v>
      </c>
      <c r="W111" s="29">
        <f>'X,Y restore'!M111</f>
        <v>9</v>
      </c>
      <c r="X111" s="29">
        <f>'X,Y restore'!N111</f>
        <v>14</v>
      </c>
      <c r="Y111" s="29">
        <f>'X,Y restore'!O111</f>
        <v>5</v>
      </c>
      <c r="Z111" s="25">
        <f t="shared" si="3"/>
        <v>70</v>
      </c>
      <c r="AA111" s="30">
        <f t="shared" si="4"/>
        <v>2.2</v>
      </c>
      <c r="AB111" s="26"/>
      <c r="AC111" s="27">
        <f t="shared" ref="AC111:AK111" si="120">ROUND($AA111*Q111,0)</f>
        <v>18</v>
      </c>
      <c r="AD111" s="27">
        <f t="shared" si="120"/>
        <v>33</v>
      </c>
      <c r="AE111" s="27">
        <f t="shared" si="120"/>
        <v>9</v>
      </c>
      <c r="AF111" s="28">
        <f t="shared" si="120"/>
        <v>7</v>
      </c>
      <c r="AG111" s="28">
        <f t="shared" si="120"/>
        <v>13</v>
      </c>
      <c r="AH111" s="28">
        <f t="shared" si="120"/>
        <v>13</v>
      </c>
      <c r="AI111" s="29">
        <f t="shared" si="120"/>
        <v>20</v>
      </c>
      <c r="AJ111" s="29">
        <f t="shared" si="120"/>
        <v>31</v>
      </c>
      <c r="AK111" s="29">
        <f t="shared" si="120"/>
        <v>11</v>
      </c>
      <c r="AL111" s="25">
        <f t="shared" si="6"/>
        <v>155</v>
      </c>
    </row>
    <row r="112">
      <c r="A112" s="1"/>
      <c r="B112" s="1"/>
      <c r="C112" s="1"/>
      <c r="D112" s="9">
        <v>2048.0</v>
      </c>
      <c r="E112" s="10">
        <v>3013.0</v>
      </c>
      <c r="F112" s="11">
        <v>31.0</v>
      </c>
      <c r="G112" s="12">
        <v>55.0</v>
      </c>
      <c r="H112" s="11">
        <v>41.0</v>
      </c>
      <c r="I112" s="13">
        <v>103.0</v>
      </c>
      <c r="J112" s="13">
        <v>232.0</v>
      </c>
      <c r="K112" s="13">
        <v>71.0</v>
      </c>
      <c r="L112" s="14">
        <v>62.0</v>
      </c>
      <c r="M112" s="15">
        <v>36.0</v>
      </c>
      <c r="N112" s="14">
        <v>149.0</v>
      </c>
      <c r="O112" s="25">
        <f t="shared" si="2"/>
        <v>780</v>
      </c>
      <c r="P112" s="26"/>
      <c r="Q112" s="27">
        <f>'X,Y restore'!G112</f>
        <v>31</v>
      </c>
      <c r="R112" s="27">
        <f>'X,Y restore'!H112</f>
        <v>17</v>
      </c>
      <c r="S112" s="27">
        <f>'X,Y restore'!I112</f>
        <v>41</v>
      </c>
      <c r="T112" s="28">
        <f>'X,Y restore'!AI112</f>
        <v>28</v>
      </c>
      <c r="U112" s="28">
        <f>'X,Y restore'!AG112</f>
        <v>20</v>
      </c>
      <c r="V112" s="28">
        <f>'X,Y restore'!AJ112</f>
        <v>31</v>
      </c>
      <c r="W112" s="29">
        <f>'X,Y restore'!M112</f>
        <v>58</v>
      </c>
      <c r="X112" s="29">
        <f>'X,Y restore'!N112</f>
        <v>36</v>
      </c>
      <c r="Y112" s="29">
        <f>'X,Y restore'!O112</f>
        <v>69</v>
      </c>
      <c r="Z112" s="25">
        <f t="shared" si="3"/>
        <v>331</v>
      </c>
      <c r="AA112" s="30">
        <f t="shared" si="4"/>
        <v>2.356495468</v>
      </c>
      <c r="AB112" s="26"/>
      <c r="AC112" s="27">
        <f t="shared" ref="AC112:AK112" si="121">ROUND($AA112*Q112,0)</f>
        <v>73</v>
      </c>
      <c r="AD112" s="27">
        <f t="shared" si="121"/>
        <v>40</v>
      </c>
      <c r="AE112" s="27">
        <f t="shared" si="121"/>
        <v>97</v>
      </c>
      <c r="AF112" s="28">
        <f t="shared" si="121"/>
        <v>66</v>
      </c>
      <c r="AG112" s="28">
        <f t="shared" si="121"/>
        <v>47</v>
      </c>
      <c r="AH112" s="28">
        <f t="shared" si="121"/>
        <v>73</v>
      </c>
      <c r="AI112" s="29">
        <f t="shared" si="121"/>
        <v>137</v>
      </c>
      <c r="AJ112" s="29">
        <f t="shared" si="121"/>
        <v>85</v>
      </c>
      <c r="AK112" s="29">
        <f t="shared" si="121"/>
        <v>163</v>
      </c>
      <c r="AL112" s="25">
        <f t="shared" si="6"/>
        <v>781</v>
      </c>
    </row>
    <row r="113">
      <c r="A113" s="1"/>
      <c r="B113" s="1"/>
      <c r="C113" s="1"/>
      <c r="D113" s="9">
        <v>2049.0</v>
      </c>
      <c r="E113" s="10">
        <v>2043.0</v>
      </c>
      <c r="F113" s="11">
        <v>31.0</v>
      </c>
      <c r="G113" s="12">
        <v>54.0</v>
      </c>
      <c r="H113" s="11">
        <v>18.0</v>
      </c>
      <c r="I113" s="13">
        <v>84.0</v>
      </c>
      <c r="J113" s="13">
        <v>137.0</v>
      </c>
      <c r="K113" s="13">
        <v>54.0</v>
      </c>
      <c r="L113" s="14">
        <v>45.0</v>
      </c>
      <c r="M113" s="15">
        <v>17.0</v>
      </c>
      <c r="N113" s="14">
        <v>66.0</v>
      </c>
      <c r="O113" s="25">
        <f t="shared" si="2"/>
        <v>506</v>
      </c>
      <c r="P113" s="26"/>
      <c r="Q113" s="27">
        <f>'X,Y restore'!G113</f>
        <v>31</v>
      </c>
      <c r="R113" s="27">
        <f>'X,Y restore'!H113</f>
        <v>20</v>
      </c>
      <c r="S113" s="27">
        <f>'X,Y restore'!I113</f>
        <v>18</v>
      </c>
      <c r="T113" s="28">
        <f>'X,Y restore'!AI113</f>
        <v>21</v>
      </c>
      <c r="U113" s="28">
        <f>'X,Y restore'!AG113</f>
        <v>10</v>
      </c>
      <c r="V113" s="28">
        <f>'X,Y restore'!AJ113</f>
        <v>12</v>
      </c>
      <c r="W113" s="29">
        <f>'X,Y restore'!M113</f>
        <v>41</v>
      </c>
      <c r="X113" s="29">
        <f>'X,Y restore'!N113</f>
        <v>17</v>
      </c>
      <c r="Y113" s="29">
        <f>'X,Y restore'!O113</f>
        <v>13</v>
      </c>
      <c r="Z113" s="25">
        <f t="shared" si="3"/>
        <v>183</v>
      </c>
      <c r="AA113" s="30">
        <f t="shared" si="4"/>
        <v>2.765027322</v>
      </c>
      <c r="AB113" s="26"/>
      <c r="AC113" s="27">
        <f t="shared" ref="AC113:AK113" si="122">ROUND($AA113*Q113,0)</f>
        <v>86</v>
      </c>
      <c r="AD113" s="27">
        <f t="shared" si="122"/>
        <v>55</v>
      </c>
      <c r="AE113" s="27">
        <f t="shared" si="122"/>
        <v>50</v>
      </c>
      <c r="AF113" s="28">
        <f t="shared" si="122"/>
        <v>58</v>
      </c>
      <c r="AG113" s="28">
        <f t="shared" si="122"/>
        <v>28</v>
      </c>
      <c r="AH113" s="28">
        <f t="shared" si="122"/>
        <v>33</v>
      </c>
      <c r="AI113" s="29">
        <f t="shared" si="122"/>
        <v>113</v>
      </c>
      <c r="AJ113" s="29">
        <f t="shared" si="122"/>
        <v>47</v>
      </c>
      <c r="AK113" s="29">
        <f t="shared" si="122"/>
        <v>36</v>
      </c>
      <c r="AL113" s="25">
        <f t="shared" si="6"/>
        <v>506</v>
      </c>
    </row>
    <row r="114">
      <c r="A114" s="1"/>
      <c r="B114" s="1"/>
      <c r="C114" s="1"/>
      <c r="D114" s="9">
        <v>2051.0</v>
      </c>
      <c r="E114" s="10">
        <v>1490.0</v>
      </c>
      <c r="F114" s="11">
        <v>10.0</v>
      </c>
      <c r="G114" s="12">
        <v>29.0</v>
      </c>
      <c r="H114" s="11">
        <v>21.0</v>
      </c>
      <c r="I114" s="13">
        <v>58.0</v>
      </c>
      <c r="J114" s="13">
        <v>88.0</v>
      </c>
      <c r="K114" s="13">
        <v>59.0</v>
      </c>
      <c r="L114" s="14">
        <v>21.0</v>
      </c>
      <c r="M114" s="15">
        <v>24.0</v>
      </c>
      <c r="N114" s="14">
        <v>44.0</v>
      </c>
      <c r="O114" s="25">
        <f t="shared" si="2"/>
        <v>354</v>
      </c>
      <c r="P114" s="26"/>
      <c r="Q114" s="27">
        <f>'X,Y restore'!G114</f>
        <v>10</v>
      </c>
      <c r="R114" s="27">
        <f>'X,Y restore'!H114</f>
        <v>16</v>
      </c>
      <c r="S114" s="27">
        <f>'X,Y restore'!I114</f>
        <v>21</v>
      </c>
      <c r="T114" s="28">
        <f>'X,Y restore'!AI114</f>
        <v>9</v>
      </c>
      <c r="U114" s="28">
        <f>'X,Y restore'!AG114</f>
        <v>11</v>
      </c>
      <c r="V114" s="28">
        <f>'X,Y restore'!AJ114</f>
        <v>21</v>
      </c>
      <c r="W114" s="29">
        <f>'X,Y restore'!M114</f>
        <v>20</v>
      </c>
      <c r="X114" s="29">
        <f>'X,Y restore'!N114</f>
        <v>24</v>
      </c>
      <c r="Y114" s="29">
        <f>'X,Y restore'!O114</f>
        <v>31</v>
      </c>
      <c r="Z114" s="25">
        <f t="shared" si="3"/>
        <v>163</v>
      </c>
      <c r="AA114" s="30">
        <f t="shared" si="4"/>
        <v>2.171779141</v>
      </c>
      <c r="AB114" s="26"/>
      <c r="AC114" s="27">
        <f t="shared" ref="AC114:AK114" si="123">ROUND($AA114*Q114,0)</f>
        <v>22</v>
      </c>
      <c r="AD114" s="27">
        <f t="shared" si="123"/>
        <v>35</v>
      </c>
      <c r="AE114" s="27">
        <f t="shared" si="123"/>
        <v>46</v>
      </c>
      <c r="AF114" s="28">
        <f t="shared" si="123"/>
        <v>20</v>
      </c>
      <c r="AG114" s="28">
        <f t="shared" si="123"/>
        <v>24</v>
      </c>
      <c r="AH114" s="28">
        <f t="shared" si="123"/>
        <v>46</v>
      </c>
      <c r="AI114" s="29">
        <f t="shared" si="123"/>
        <v>43</v>
      </c>
      <c r="AJ114" s="29">
        <f t="shared" si="123"/>
        <v>52</v>
      </c>
      <c r="AK114" s="29">
        <f t="shared" si="123"/>
        <v>67</v>
      </c>
      <c r="AL114" s="25">
        <f t="shared" si="6"/>
        <v>355</v>
      </c>
    </row>
    <row r="115">
      <c r="A115" s="1"/>
      <c r="B115" s="1"/>
      <c r="C115" s="1"/>
      <c r="D115" s="9">
        <v>2053.0</v>
      </c>
      <c r="E115" s="10">
        <v>1123.0</v>
      </c>
      <c r="F115" s="11">
        <v>20.0</v>
      </c>
      <c r="G115" s="12">
        <v>14.0</v>
      </c>
      <c r="H115" s="11">
        <v>25.0</v>
      </c>
      <c r="I115" s="13">
        <v>52.0</v>
      </c>
      <c r="J115" s="13">
        <v>90.0</v>
      </c>
      <c r="K115" s="13">
        <v>62.0</v>
      </c>
      <c r="L115" s="14">
        <v>30.0</v>
      </c>
      <c r="M115" s="15">
        <v>41.0</v>
      </c>
      <c r="N115" s="14">
        <v>35.0</v>
      </c>
      <c r="O115" s="25">
        <f t="shared" si="2"/>
        <v>369</v>
      </c>
      <c r="P115" s="26"/>
      <c r="Q115" s="27">
        <f>'X,Y restore'!G115</f>
        <v>20</v>
      </c>
      <c r="R115" s="27">
        <f>'X,Y restore'!H115</f>
        <v>22</v>
      </c>
      <c r="S115" s="27">
        <f>'X,Y restore'!I115</f>
        <v>25</v>
      </c>
      <c r="T115" s="28">
        <f>'X,Y restore'!AI115</f>
        <v>9</v>
      </c>
      <c r="U115" s="28">
        <f>'X,Y restore'!AG115</f>
        <v>16</v>
      </c>
      <c r="V115" s="28">
        <f>'X,Y restore'!AJ115</f>
        <v>18</v>
      </c>
      <c r="W115" s="29">
        <f>'X,Y restore'!M115</f>
        <v>27</v>
      </c>
      <c r="X115" s="29">
        <f>'X,Y restore'!N115</f>
        <v>41</v>
      </c>
      <c r="Y115" s="29">
        <f>'X,Y restore'!O115</f>
        <v>16</v>
      </c>
      <c r="Z115" s="25">
        <f t="shared" si="3"/>
        <v>194</v>
      </c>
      <c r="AA115" s="30">
        <f t="shared" si="4"/>
        <v>1.902061856</v>
      </c>
      <c r="AB115" s="26"/>
      <c r="AC115" s="27">
        <f t="shared" ref="AC115:AK115" si="124">ROUND($AA115*Q115,0)</f>
        <v>38</v>
      </c>
      <c r="AD115" s="27">
        <f t="shared" si="124"/>
        <v>42</v>
      </c>
      <c r="AE115" s="27">
        <f t="shared" si="124"/>
        <v>48</v>
      </c>
      <c r="AF115" s="28">
        <f t="shared" si="124"/>
        <v>17</v>
      </c>
      <c r="AG115" s="28">
        <f t="shared" si="124"/>
        <v>30</v>
      </c>
      <c r="AH115" s="28">
        <f t="shared" si="124"/>
        <v>34</v>
      </c>
      <c r="AI115" s="29">
        <f t="shared" si="124"/>
        <v>51</v>
      </c>
      <c r="AJ115" s="29">
        <f t="shared" si="124"/>
        <v>78</v>
      </c>
      <c r="AK115" s="29">
        <f t="shared" si="124"/>
        <v>30</v>
      </c>
      <c r="AL115" s="25">
        <f t="shared" si="6"/>
        <v>368</v>
      </c>
    </row>
    <row r="116">
      <c r="A116" s="1"/>
      <c r="B116" s="1"/>
      <c r="C116" s="1"/>
      <c r="D116" s="9">
        <v>2054.0</v>
      </c>
      <c r="E116" s="10">
        <v>2040.0</v>
      </c>
      <c r="F116" s="11">
        <v>19.0</v>
      </c>
      <c r="G116" s="12">
        <v>29.0</v>
      </c>
      <c r="H116" s="11">
        <v>31.0</v>
      </c>
      <c r="I116" s="13">
        <v>50.0</v>
      </c>
      <c r="J116" s="13">
        <v>122.0</v>
      </c>
      <c r="K116" s="13">
        <v>81.0</v>
      </c>
      <c r="L116" s="14">
        <v>41.0</v>
      </c>
      <c r="M116" s="15">
        <v>38.0</v>
      </c>
      <c r="N116" s="14">
        <v>67.0</v>
      </c>
      <c r="O116" s="25">
        <f t="shared" si="2"/>
        <v>478</v>
      </c>
      <c r="P116" s="26"/>
      <c r="Q116" s="27">
        <f>'X,Y restore'!G116</f>
        <v>19</v>
      </c>
      <c r="R116" s="27">
        <f>'X,Y restore'!H116</f>
        <v>19</v>
      </c>
      <c r="S116" s="27">
        <f>'X,Y restore'!I116</f>
        <v>31</v>
      </c>
      <c r="T116" s="28">
        <f>'X,Y restore'!AI116</f>
        <v>9</v>
      </c>
      <c r="U116" s="28">
        <f>'X,Y restore'!AG116</f>
        <v>17</v>
      </c>
      <c r="V116" s="28">
        <f>'X,Y restore'!AJ116</f>
        <v>31</v>
      </c>
      <c r="W116" s="29">
        <f>'X,Y restore'!M116</f>
        <v>38</v>
      </c>
      <c r="X116" s="29">
        <f>'X,Y restore'!N116</f>
        <v>38</v>
      </c>
      <c r="Y116" s="29">
        <f>'X,Y restore'!O116</f>
        <v>38</v>
      </c>
      <c r="Z116" s="25">
        <f t="shared" si="3"/>
        <v>240</v>
      </c>
      <c r="AA116" s="30">
        <f t="shared" si="4"/>
        <v>1.991666667</v>
      </c>
      <c r="AB116" s="26"/>
      <c r="AC116" s="27">
        <f t="shared" ref="AC116:AK116" si="125">ROUND($AA116*Q116,0)</f>
        <v>38</v>
      </c>
      <c r="AD116" s="27">
        <f t="shared" si="125"/>
        <v>38</v>
      </c>
      <c r="AE116" s="27">
        <f t="shared" si="125"/>
        <v>62</v>
      </c>
      <c r="AF116" s="28">
        <f t="shared" si="125"/>
        <v>18</v>
      </c>
      <c r="AG116" s="28">
        <f t="shared" si="125"/>
        <v>34</v>
      </c>
      <c r="AH116" s="28">
        <f t="shared" si="125"/>
        <v>62</v>
      </c>
      <c r="AI116" s="29">
        <f t="shared" si="125"/>
        <v>76</v>
      </c>
      <c r="AJ116" s="29">
        <f t="shared" si="125"/>
        <v>76</v>
      </c>
      <c r="AK116" s="29">
        <f t="shared" si="125"/>
        <v>76</v>
      </c>
      <c r="AL116" s="25">
        <f t="shared" si="6"/>
        <v>480</v>
      </c>
    </row>
    <row r="117">
      <c r="A117" s="1"/>
      <c r="B117" s="1"/>
      <c r="C117" s="1"/>
      <c r="D117" s="9">
        <v>2055.0</v>
      </c>
      <c r="E117" s="10">
        <v>2873.0</v>
      </c>
      <c r="F117" s="11">
        <v>29.0</v>
      </c>
      <c r="G117" s="12">
        <v>37.0</v>
      </c>
      <c r="H117" s="11">
        <v>36.0</v>
      </c>
      <c r="I117" s="13">
        <v>123.0</v>
      </c>
      <c r="J117" s="13">
        <v>177.0</v>
      </c>
      <c r="K117" s="13">
        <v>122.0</v>
      </c>
      <c r="L117" s="14">
        <v>40.0</v>
      </c>
      <c r="M117" s="15">
        <v>54.0</v>
      </c>
      <c r="N117" s="14">
        <v>78.0</v>
      </c>
      <c r="O117" s="25">
        <f t="shared" si="2"/>
        <v>696</v>
      </c>
      <c r="P117" s="26"/>
      <c r="Q117" s="27">
        <f>'X,Y restore'!G117</f>
        <v>29</v>
      </c>
      <c r="R117" s="27">
        <f>'X,Y restore'!H117</f>
        <v>36</v>
      </c>
      <c r="S117" s="27">
        <f>'X,Y restore'!I117</f>
        <v>36</v>
      </c>
      <c r="T117" s="28">
        <f>'X,Y restore'!AI117</f>
        <v>20</v>
      </c>
      <c r="U117" s="28">
        <f>'X,Y restore'!AG117</f>
        <v>24</v>
      </c>
      <c r="V117" s="28">
        <f>'X,Y restore'!AJ117</f>
        <v>31</v>
      </c>
      <c r="W117" s="29">
        <f>'X,Y restore'!M117</f>
        <v>39</v>
      </c>
      <c r="X117" s="29">
        <f>'X,Y restore'!N117</f>
        <v>54</v>
      </c>
      <c r="Y117" s="29">
        <f>'X,Y restore'!O117</f>
        <v>36</v>
      </c>
      <c r="Z117" s="25">
        <f t="shared" si="3"/>
        <v>305</v>
      </c>
      <c r="AA117" s="30">
        <f t="shared" si="4"/>
        <v>2.281967213</v>
      </c>
      <c r="AB117" s="26"/>
      <c r="AC117" s="27">
        <f t="shared" ref="AC117:AK117" si="126">ROUND($AA117*Q117,0)</f>
        <v>66</v>
      </c>
      <c r="AD117" s="27">
        <f t="shared" si="126"/>
        <v>82</v>
      </c>
      <c r="AE117" s="27">
        <f t="shared" si="126"/>
        <v>82</v>
      </c>
      <c r="AF117" s="28">
        <f t="shared" si="126"/>
        <v>46</v>
      </c>
      <c r="AG117" s="28">
        <f t="shared" si="126"/>
        <v>55</v>
      </c>
      <c r="AH117" s="28">
        <f t="shared" si="126"/>
        <v>71</v>
      </c>
      <c r="AI117" s="29">
        <f t="shared" si="126"/>
        <v>89</v>
      </c>
      <c r="AJ117" s="29">
        <f t="shared" si="126"/>
        <v>123</v>
      </c>
      <c r="AK117" s="29">
        <f t="shared" si="126"/>
        <v>82</v>
      </c>
      <c r="AL117" s="25">
        <f t="shared" si="6"/>
        <v>696</v>
      </c>
    </row>
    <row r="118">
      <c r="A118" s="1"/>
      <c r="B118" s="1"/>
      <c r="C118" s="1"/>
      <c r="D118" s="9">
        <v>2063.0</v>
      </c>
      <c r="E118" s="10">
        <v>1006.0</v>
      </c>
      <c r="F118" s="11">
        <v>6.0</v>
      </c>
      <c r="G118" s="12">
        <v>12.0</v>
      </c>
      <c r="H118" s="11">
        <v>5.0</v>
      </c>
      <c r="I118" s="13">
        <v>13.0</v>
      </c>
      <c r="J118" s="13">
        <v>37.0</v>
      </c>
      <c r="K118" s="13">
        <v>10.0</v>
      </c>
      <c r="L118" s="14">
        <v>4.0</v>
      </c>
      <c r="M118" s="15">
        <v>4.0</v>
      </c>
      <c r="N118" s="14">
        <v>27.0</v>
      </c>
      <c r="O118" s="25">
        <f t="shared" si="2"/>
        <v>118</v>
      </c>
      <c r="P118" s="26"/>
      <c r="Q118" s="27">
        <f>'X,Y restore'!G118</f>
        <v>6</v>
      </c>
      <c r="R118" s="27">
        <f>'X,Y restore'!H118</f>
        <v>5</v>
      </c>
      <c r="S118" s="27">
        <f>'X,Y restore'!I118</f>
        <v>5</v>
      </c>
      <c r="T118" s="28">
        <f>'X,Y restore'!AI118</f>
        <v>3</v>
      </c>
      <c r="U118" s="28">
        <f>'X,Y restore'!AG118</f>
        <v>2</v>
      </c>
      <c r="V118" s="28">
        <f>'X,Y restore'!AJ118</f>
        <v>3</v>
      </c>
      <c r="W118" s="29">
        <f>'X,Y restore'!M118</f>
        <v>4</v>
      </c>
      <c r="X118" s="29">
        <f>'X,Y restore'!N118</f>
        <v>4</v>
      </c>
      <c r="Y118" s="29">
        <f>'X,Y restore'!O118</f>
        <v>7</v>
      </c>
      <c r="Z118" s="25">
        <f t="shared" si="3"/>
        <v>39</v>
      </c>
      <c r="AA118" s="30">
        <f t="shared" si="4"/>
        <v>3.025641026</v>
      </c>
      <c r="AB118" s="26"/>
      <c r="AC118" s="27">
        <f t="shared" ref="AC118:AK118" si="127">ROUND($AA118*Q118,0)</f>
        <v>18</v>
      </c>
      <c r="AD118" s="27">
        <f t="shared" si="127"/>
        <v>15</v>
      </c>
      <c r="AE118" s="27">
        <f t="shared" si="127"/>
        <v>15</v>
      </c>
      <c r="AF118" s="28">
        <f t="shared" si="127"/>
        <v>9</v>
      </c>
      <c r="AG118" s="28">
        <f t="shared" si="127"/>
        <v>6</v>
      </c>
      <c r="AH118" s="28">
        <f t="shared" si="127"/>
        <v>9</v>
      </c>
      <c r="AI118" s="29">
        <f t="shared" si="127"/>
        <v>12</v>
      </c>
      <c r="AJ118" s="29">
        <f t="shared" si="127"/>
        <v>12</v>
      </c>
      <c r="AK118" s="29">
        <f t="shared" si="127"/>
        <v>21</v>
      </c>
      <c r="AL118" s="25">
        <f t="shared" si="6"/>
        <v>117</v>
      </c>
    </row>
    <row r="119">
      <c r="A119" s="1"/>
      <c r="B119" s="1"/>
      <c r="C119" s="1"/>
      <c r="D119" s="9">
        <v>2065.0</v>
      </c>
      <c r="E119" s="10">
        <v>1596.0</v>
      </c>
      <c r="F119" s="11">
        <v>21.0</v>
      </c>
      <c r="G119" s="12">
        <v>33.0</v>
      </c>
      <c r="H119" s="11">
        <v>20.0</v>
      </c>
      <c r="I119" s="13">
        <v>79.0</v>
      </c>
      <c r="J119" s="13">
        <v>100.0</v>
      </c>
      <c r="K119" s="13">
        <v>46.0</v>
      </c>
      <c r="L119" s="14">
        <v>25.0</v>
      </c>
      <c r="M119" s="15">
        <v>18.0</v>
      </c>
      <c r="N119" s="14">
        <v>39.0</v>
      </c>
      <c r="O119" s="25">
        <f t="shared" si="2"/>
        <v>381</v>
      </c>
      <c r="P119" s="26"/>
      <c r="Q119" s="27">
        <f>'X,Y restore'!G119</f>
        <v>21</v>
      </c>
      <c r="R119" s="27">
        <f>'X,Y restore'!H119</f>
        <v>19</v>
      </c>
      <c r="S119" s="27">
        <f>'X,Y restore'!I119</f>
        <v>20</v>
      </c>
      <c r="T119" s="28">
        <f>'X,Y restore'!AI119</f>
        <v>15</v>
      </c>
      <c r="U119" s="28">
        <f>'X,Y restore'!AG119</f>
        <v>10</v>
      </c>
      <c r="V119" s="28">
        <f>'X,Y restore'!AJ119</f>
        <v>11</v>
      </c>
      <c r="W119" s="29">
        <f>'X,Y restore'!M119</f>
        <v>24</v>
      </c>
      <c r="X119" s="29">
        <f>'X,Y restore'!N119</f>
        <v>18</v>
      </c>
      <c r="Y119" s="29">
        <f>'X,Y restore'!O119</f>
        <v>14</v>
      </c>
      <c r="Z119" s="25">
        <f t="shared" si="3"/>
        <v>152</v>
      </c>
      <c r="AA119" s="30">
        <f t="shared" si="4"/>
        <v>2.506578947</v>
      </c>
      <c r="AB119" s="26"/>
      <c r="AC119" s="27">
        <f t="shared" ref="AC119:AK119" si="128">ROUND($AA119*Q119,0)</f>
        <v>53</v>
      </c>
      <c r="AD119" s="27">
        <f t="shared" si="128"/>
        <v>48</v>
      </c>
      <c r="AE119" s="27">
        <f t="shared" si="128"/>
        <v>50</v>
      </c>
      <c r="AF119" s="28">
        <f t="shared" si="128"/>
        <v>38</v>
      </c>
      <c r="AG119" s="28">
        <f t="shared" si="128"/>
        <v>25</v>
      </c>
      <c r="AH119" s="28">
        <f t="shared" si="128"/>
        <v>28</v>
      </c>
      <c r="AI119" s="29">
        <f t="shared" si="128"/>
        <v>60</v>
      </c>
      <c r="AJ119" s="29">
        <f t="shared" si="128"/>
        <v>45</v>
      </c>
      <c r="AK119" s="29">
        <f t="shared" si="128"/>
        <v>35</v>
      </c>
      <c r="AL119" s="25">
        <f t="shared" si="6"/>
        <v>382</v>
      </c>
    </row>
    <row r="120">
      <c r="A120" s="1"/>
      <c r="B120" s="1"/>
      <c r="C120" s="1"/>
      <c r="D120" s="9">
        <v>2067.0</v>
      </c>
      <c r="E120" s="10">
        <v>1563.0</v>
      </c>
      <c r="F120" s="11">
        <v>15.0</v>
      </c>
      <c r="G120" s="12">
        <v>20.0</v>
      </c>
      <c r="H120" s="11">
        <v>17.0</v>
      </c>
      <c r="I120" s="13">
        <v>51.0</v>
      </c>
      <c r="J120" s="13">
        <v>100.0</v>
      </c>
      <c r="K120" s="13">
        <v>40.0</v>
      </c>
      <c r="L120" s="14">
        <v>26.0</v>
      </c>
      <c r="M120" s="15">
        <v>20.0</v>
      </c>
      <c r="N120" s="14">
        <v>49.0</v>
      </c>
      <c r="O120" s="25">
        <f t="shared" si="2"/>
        <v>338</v>
      </c>
      <c r="P120" s="26"/>
      <c r="Q120" s="27">
        <f>'X,Y restore'!G120</f>
        <v>15</v>
      </c>
      <c r="R120" s="27">
        <f>'X,Y restore'!H120</f>
        <v>11</v>
      </c>
      <c r="S120" s="27">
        <f>'X,Y restore'!I120</f>
        <v>17</v>
      </c>
      <c r="T120" s="28">
        <f>'X,Y restore'!AI120</f>
        <v>12</v>
      </c>
      <c r="U120" s="28">
        <f>'X,Y restore'!AG120</f>
        <v>10</v>
      </c>
      <c r="V120" s="28">
        <f>'X,Y restore'!AJ120</f>
        <v>13</v>
      </c>
      <c r="W120" s="29">
        <f>'X,Y restore'!M120</f>
        <v>24</v>
      </c>
      <c r="X120" s="29">
        <f>'X,Y restore'!N120</f>
        <v>20</v>
      </c>
      <c r="Y120" s="29">
        <f>'X,Y restore'!O120</f>
        <v>20</v>
      </c>
      <c r="Z120" s="25">
        <f t="shared" si="3"/>
        <v>142</v>
      </c>
      <c r="AA120" s="30">
        <f t="shared" si="4"/>
        <v>2.38028169</v>
      </c>
      <c r="AB120" s="26"/>
      <c r="AC120" s="27">
        <f t="shared" ref="AC120:AK120" si="129">ROUND($AA120*Q120,0)</f>
        <v>36</v>
      </c>
      <c r="AD120" s="27">
        <f t="shared" si="129"/>
        <v>26</v>
      </c>
      <c r="AE120" s="27">
        <f t="shared" si="129"/>
        <v>40</v>
      </c>
      <c r="AF120" s="28">
        <f t="shared" si="129"/>
        <v>29</v>
      </c>
      <c r="AG120" s="28">
        <f t="shared" si="129"/>
        <v>24</v>
      </c>
      <c r="AH120" s="28">
        <f t="shared" si="129"/>
        <v>31</v>
      </c>
      <c r="AI120" s="29">
        <f t="shared" si="129"/>
        <v>57</v>
      </c>
      <c r="AJ120" s="29">
        <f t="shared" si="129"/>
        <v>48</v>
      </c>
      <c r="AK120" s="29">
        <f t="shared" si="129"/>
        <v>48</v>
      </c>
      <c r="AL120" s="25">
        <f t="shared" si="6"/>
        <v>339</v>
      </c>
    </row>
    <row r="121">
      <c r="A121" s="1"/>
      <c r="B121" s="1"/>
      <c r="C121" s="1"/>
      <c r="D121" s="9">
        <v>2073.0</v>
      </c>
      <c r="E121" s="10">
        <v>1952.0</v>
      </c>
      <c r="F121" s="11">
        <v>11.0</v>
      </c>
      <c r="G121" s="12">
        <v>22.0</v>
      </c>
      <c r="H121" s="11">
        <v>21.0</v>
      </c>
      <c r="I121" s="13">
        <v>59.0</v>
      </c>
      <c r="J121" s="13">
        <v>82.0</v>
      </c>
      <c r="K121" s="13">
        <v>31.0</v>
      </c>
      <c r="L121" s="14">
        <v>20.0</v>
      </c>
      <c r="M121" s="15">
        <v>19.0</v>
      </c>
      <c r="N121" s="14">
        <v>45.0</v>
      </c>
      <c r="O121" s="25">
        <f t="shared" si="2"/>
        <v>310</v>
      </c>
      <c r="P121" s="26"/>
      <c r="Q121" s="27">
        <f>'X,Y restore'!G121</f>
        <v>11</v>
      </c>
      <c r="R121" s="27">
        <f>'X,Y restore'!H121</f>
        <v>10</v>
      </c>
      <c r="S121" s="27">
        <f>'X,Y restore'!I121</f>
        <v>21</v>
      </c>
      <c r="T121" s="28">
        <f>'X,Y restore'!AI121</f>
        <v>12</v>
      </c>
      <c r="U121" s="28">
        <f>'X,Y restore'!AG121</f>
        <v>9</v>
      </c>
      <c r="V121" s="28">
        <f>'X,Y restore'!AJ121</f>
        <v>14</v>
      </c>
      <c r="W121" s="29">
        <f>'X,Y restore'!M121</f>
        <v>19</v>
      </c>
      <c r="X121" s="29">
        <f>'X,Y restore'!N121</f>
        <v>19</v>
      </c>
      <c r="Y121" s="29">
        <f>'X,Y restore'!O121</f>
        <v>30</v>
      </c>
      <c r="Z121" s="25">
        <f t="shared" si="3"/>
        <v>145</v>
      </c>
      <c r="AA121" s="30">
        <f t="shared" si="4"/>
        <v>2.137931034</v>
      </c>
      <c r="AB121" s="26"/>
      <c r="AC121" s="27">
        <f t="shared" ref="AC121:AK121" si="130">ROUND($AA121*Q121,0)</f>
        <v>24</v>
      </c>
      <c r="AD121" s="27">
        <f t="shared" si="130"/>
        <v>21</v>
      </c>
      <c r="AE121" s="27">
        <f t="shared" si="130"/>
        <v>45</v>
      </c>
      <c r="AF121" s="28">
        <f t="shared" si="130"/>
        <v>26</v>
      </c>
      <c r="AG121" s="28">
        <f t="shared" si="130"/>
        <v>19</v>
      </c>
      <c r="AH121" s="28">
        <f t="shared" si="130"/>
        <v>30</v>
      </c>
      <c r="AI121" s="29">
        <f t="shared" si="130"/>
        <v>41</v>
      </c>
      <c r="AJ121" s="29">
        <f t="shared" si="130"/>
        <v>41</v>
      </c>
      <c r="AK121" s="29">
        <f t="shared" si="130"/>
        <v>64</v>
      </c>
      <c r="AL121" s="25">
        <f t="shared" si="6"/>
        <v>311</v>
      </c>
    </row>
    <row r="122">
      <c r="A122" s="1"/>
      <c r="B122" s="1"/>
      <c r="C122" s="1"/>
      <c r="D122" s="9">
        <v>2074.0</v>
      </c>
      <c r="E122" s="10">
        <v>1756.0</v>
      </c>
      <c r="F122" s="11">
        <v>26.0</v>
      </c>
      <c r="G122" s="12">
        <v>47.0</v>
      </c>
      <c r="H122" s="11">
        <v>14.0</v>
      </c>
      <c r="I122" s="13">
        <v>69.0</v>
      </c>
      <c r="J122" s="13">
        <v>135.0</v>
      </c>
      <c r="K122" s="13">
        <v>25.0</v>
      </c>
      <c r="L122" s="14">
        <v>32.0</v>
      </c>
      <c r="M122" s="15">
        <v>20.0</v>
      </c>
      <c r="N122" s="14">
        <v>79.0</v>
      </c>
      <c r="O122" s="25">
        <f t="shared" si="2"/>
        <v>447</v>
      </c>
      <c r="P122" s="26"/>
      <c r="Q122" s="27">
        <f>'X,Y restore'!G122</f>
        <v>26</v>
      </c>
      <c r="R122" s="27">
        <f>'X,Y restore'!H122</f>
        <v>25</v>
      </c>
      <c r="S122" s="27">
        <f>'X,Y restore'!I122</f>
        <v>14</v>
      </c>
      <c r="T122" s="28">
        <f>'X,Y restore'!AI122</f>
        <v>20</v>
      </c>
      <c r="U122" s="28">
        <f>'X,Y restore'!AG122</f>
        <v>11</v>
      </c>
      <c r="V122" s="28">
        <f>'X,Y restore'!AJ122</f>
        <v>6</v>
      </c>
      <c r="W122" s="29">
        <f>'X,Y restore'!M122</f>
        <v>30</v>
      </c>
      <c r="X122" s="29">
        <f>'X,Y restore'!N122</f>
        <v>20</v>
      </c>
      <c r="Y122" s="29">
        <f>'X,Y restore'!O122</f>
        <v>16</v>
      </c>
      <c r="Z122" s="25">
        <f t="shared" si="3"/>
        <v>168</v>
      </c>
      <c r="AA122" s="30">
        <f t="shared" si="4"/>
        <v>2.660714286</v>
      </c>
      <c r="AB122" s="26"/>
      <c r="AC122" s="27">
        <f t="shared" ref="AC122:AK122" si="131">ROUND($AA122*Q122,0)</f>
        <v>69</v>
      </c>
      <c r="AD122" s="27">
        <f t="shared" si="131"/>
        <v>67</v>
      </c>
      <c r="AE122" s="27">
        <f t="shared" si="131"/>
        <v>37</v>
      </c>
      <c r="AF122" s="28">
        <f t="shared" si="131"/>
        <v>53</v>
      </c>
      <c r="AG122" s="28">
        <f t="shared" si="131"/>
        <v>29</v>
      </c>
      <c r="AH122" s="28">
        <f t="shared" si="131"/>
        <v>16</v>
      </c>
      <c r="AI122" s="29">
        <f t="shared" si="131"/>
        <v>80</v>
      </c>
      <c r="AJ122" s="29">
        <f t="shared" si="131"/>
        <v>53</v>
      </c>
      <c r="AK122" s="29">
        <f t="shared" si="131"/>
        <v>43</v>
      </c>
      <c r="AL122" s="25">
        <f t="shared" si="6"/>
        <v>447</v>
      </c>
    </row>
    <row r="123">
      <c r="A123" s="1"/>
      <c r="B123" s="1"/>
      <c r="C123" s="1"/>
      <c r="D123" s="9">
        <v>2082.0</v>
      </c>
      <c r="E123" s="10">
        <v>1903.0</v>
      </c>
      <c r="F123" s="11">
        <v>35.0</v>
      </c>
      <c r="G123" s="12">
        <v>47.0</v>
      </c>
      <c r="H123" s="11">
        <v>34.0</v>
      </c>
      <c r="I123" s="13">
        <v>93.0</v>
      </c>
      <c r="J123" s="13">
        <v>108.0</v>
      </c>
      <c r="K123" s="13">
        <v>46.0</v>
      </c>
      <c r="L123" s="14">
        <v>35.0</v>
      </c>
      <c r="M123" s="15">
        <v>34.0</v>
      </c>
      <c r="N123" s="14">
        <v>87.0</v>
      </c>
      <c r="O123" s="25">
        <f t="shared" si="2"/>
        <v>519</v>
      </c>
      <c r="P123" s="26"/>
      <c r="Q123" s="27">
        <f>'X,Y restore'!G123</f>
        <v>35</v>
      </c>
      <c r="R123" s="27">
        <f>'X,Y restore'!H123</f>
        <v>32</v>
      </c>
      <c r="S123" s="27">
        <f>'X,Y restore'!I123</f>
        <v>34</v>
      </c>
      <c r="T123" s="28">
        <f>'X,Y restore'!AI123</f>
        <v>23</v>
      </c>
      <c r="U123" s="28">
        <f>'X,Y restore'!AG123</f>
        <v>15</v>
      </c>
      <c r="V123" s="28">
        <f>'X,Y restore'!AJ123</f>
        <v>14</v>
      </c>
      <c r="W123" s="29">
        <f>'X,Y restore'!M123</f>
        <v>33</v>
      </c>
      <c r="X123" s="29">
        <f>'X,Y restore'!N123</f>
        <v>34</v>
      </c>
      <c r="Y123" s="29">
        <f>'X,Y restore'!O123</f>
        <v>30</v>
      </c>
      <c r="Z123" s="25">
        <f t="shared" si="3"/>
        <v>250</v>
      </c>
      <c r="AA123" s="30">
        <f t="shared" si="4"/>
        <v>2.076</v>
      </c>
      <c r="AB123" s="26"/>
      <c r="AC123" s="27">
        <f t="shared" ref="AC123:AK123" si="132">ROUND($AA123*Q123,0)</f>
        <v>73</v>
      </c>
      <c r="AD123" s="27">
        <f t="shared" si="132"/>
        <v>66</v>
      </c>
      <c r="AE123" s="27">
        <f t="shared" si="132"/>
        <v>71</v>
      </c>
      <c r="AF123" s="28">
        <f t="shared" si="132"/>
        <v>48</v>
      </c>
      <c r="AG123" s="28">
        <f t="shared" si="132"/>
        <v>31</v>
      </c>
      <c r="AH123" s="28">
        <f t="shared" si="132"/>
        <v>29</v>
      </c>
      <c r="AI123" s="29">
        <f t="shared" si="132"/>
        <v>69</v>
      </c>
      <c r="AJ123" s="29">
        <f t="shared" si="132"/>
        <v>71</v>
      </c>
      <c r="AK123" s="29">
        <f t="shared" si="132"/>
        <v>62</v>
      </c>
      <c r="AL123" s="25">
        <f t="shared" si="6"/>
        <v>520</v>
      </c>
    </row>
    <row r="124">
      <c r="A124" s="1"/>
      <c r="B124" s="1"/>
      <c r="C124" s="1"/>
      <c r="D124" s="9">
        <v>2086.0</v>
      </c>
      <c r="E124" s="10">
        <v>2283.0</v>
      </c>
      <c r="F124" s="11">
        <v>15.0</v>
      </c>
      <c r="G124" s="12">
        <v>18.0</v>
      </c>
      <c r="H124" s="11">
        <v>12.0</v>
      </c>
      <c r="I124" s="13">
        <v>21.0</v>
      </c>
      <c r="J124" s="13">
        <v>72.0</v>
      </c>
      <c r="K124" s="13">
        <v>22.0</v>
      </c>
      <c r="L124" s="14">
        <v>14.0</v>
      </c>
      <c r="M124" s="15">
        <v>11.0</v>
      </c>
      <c r="N124" s="14">
        <v>40.0</v>
      </c>
      <c r="O124" s="25">
        <f t="shared" si="2"/>
        <v>225</v>
      </c>
      <c r="P124" s="26"/>
      <c r="Q124" s="27">
        <f>'X,Y restore'!G124</f>
        <v>15</v>
      </c>
      <c r="R124" s="27">
        <f>'X,Y restore'!H124</f>
        <v>10</v>
      </c>
      <c r="S124" s="27">
        <f>'X,Y restore'!I124</f>
        <v>12</v>
      </c>
      <c r="T124" s="28">
        <f>'X,Y restore'!AI124</f>
        <v>6</v>
      </c>
      <c r="U124" s="28">
        <f>'X,Y restore'!AG124</f>
        <v>6</v>
      </c>
      <c r="V124" s="28">
        <f>'X,Y restore'!AJ124</f>
        <v>7</v>
      </c>
      <c r="W124" s="29">
        <f>'X,Y restore'!M124</f>
        <v>13</v>
      </c>
      <c r="X124" s="29">
        <f>'X,Y restore'!N124</f>
        <v>11</v>
      </c>
      <c r="Y124" s="29">
        <f>'X,Y restore'!O124</f>
        <v>11</v>
      </c>
      <c r="Z124" s="25">
        <f t="shared" si="3"/>
        <v>91</v>
      </c>
      <c r="AA124" s="30">
        <f t="shared" si="4"/>
        <v>2.472527473</v>
      </c>
      <c r="AB124" s="26"/>
      <c r="AC124" s="27">
        <f t="shared" ref="AC124:AK124" si="133">ROUND($AA124*Q124,0)</f>
        <v>37</v>
      </c>
      <c r="AD124" s="27">
        <f t="shared" si="133"/>
        <v>25</v>
      </c>
      <c r="AE124" s="27">
        <f t="shared" si="133"/>
        <v>30</v>
      </c>
      <c r="AF124" s="28">
        <f t="shared" si="133"/>
        <v>15</v>
      </c>
      <c r="AG124" s="28">
        <f t="shared" si="133"/>
        <v>15</v>
      </c>
      <c r="AH124" s="28">
        <f t="shared" si="133"/>
        <v>17</v>
      </c>
      <c r="AI124" s="29">
        <f t="shared" si="133"/>
        <v>32</v>
      </c>
      <c r="AJ124" s="29">
        <f t="shared" si="133"/>
        <v>27</v>
      </c>
      <c r="AK124" s="29">
        <f t="shared" si="133"/>
        <v>27</v>
      </c>
      <c r="AL124" s="25">
        <f t="shared" si="6"/>
        <v>225</v>
      </c>
    </row>
    <row r="125">
      <c r="A125" s="1"/>
      <c r="B125" s="1"/>
      <c r="C125" s="1"/>
      <c r="D125" s="9">
        <v>2087.0</v>
      </c>
      <c r="E125" s="10">
        <v>2996.0</v>
      </c>
      <c r="F125" s="11">
        <v>28.0</v>
      </c>
      <c r="G125" s="12">
        <v>34.0</v>
      </c>
      <c r="H125" s="11">
        <v>19.0</v>
      </c>
      <c r="I125" s="13">
        <v>66.0</v>
      </c>
      <c r="J125" s="13">
        <v>102.0</v>
      </c>
      <c r="K125" s="13">
        <v>25.0</v>
      </c>
      <c r="L125" s="14">
        <v>34.0</v>
      </c>
      <c r="M125" s="15">
        <v>27.0</v>
      </c>
      <c r="N125" s="14">
        <v>72.0</v>
      </c>
      <c r="O125" s="25">
        <f t="shared" si="2"/>
        <v>407</v>
      </c>
      <c r="P125" s="26"/>
      <c r="Q125" s="27">
        <f>'X,Y restore'!G125</f>
        <v>28</v>
      </c>
      <c r="R125" s="27">
        <f>'X,Y restore'!H125</f>
        <v>23</v>
      </c>
      <c r="S125" s="27">
        <f>'X,Y restore'!I125</f>
        <v>19</v>
      </c>
      <c r="T125" s="28">
        <f>'X,Y restore'!AI125</f>
        <v>20</v>
      </c>
      <c r="U125" s="28">
        <f>'X,Y restore'!AG125</f>
        <v>13</v>
      </c>
      <c r="V125" s="28">
        <f>'X,Y restore'!AJ125</f>
        <v>7</v>
      </c>
      <c r="W125" s="29">
        <f>'X,Y restore'!M125</f>
        <v>32</v>
      </c>
      <c r="X125" s="29">
        <f>'X,Y restore'!N125</f>
        <v>27</v>
      </c>
      <c r="Y125" s="29">
        <f>'X,Y restore'!O125</f>
        <v>18</v>
      </c>
      <c r="Z125" s="25">
        <f t="shared" si="3"/>
        <v>187</v>
      </c>
      <c r="AA125" s="30">
        <f t="shared" si="4"/>
        <v>2.176470588</v>
      </c>
      <c r="AB125" s="26"/>
      <c r="AC125" s="27">
        <f t="shared" ref="AC125:AK125" si="134">ROUND($AA125*Q125,0)</f>
        <v>61</v>
      </c>
      <c r="AD125" s="27">
        <f t="shared" si="134"/>
        <v>50</v>
      </c>
      <c r="AE125" s="27">
        <f t="shared" si="134"/>
        <v>41</v>
      </c>
      <c r="AF125" s="28">
        <f t="shared" si="134"/>
        <v>44</v>
      </c>
      <c r="AG125" s="28">
        <f t="shared" si="134"/>
        <v>28</v>
      </c>
      <c r="AH125" s="28">
        <f t="shared" si="134"/>
        <v>15</v>
      </c>
      <c r="AI125" s="29">
        <f t="shared" si="134"/>
        <v>70</v>
      </c>
      <c r="AJ125" s="29">
        <f t="shared" si="134"/>
        <v>59</v>
      </c>
      <c r="AK125" s="29">
        <f t="shared" si="134"/>
        <v>39</v>
      </c>
      <c r="AL125" s="25">
        <f t="shared" si="6"/>
        <v>407</v>
      </c>
    </row>
    <row r="126">
      <c r="A126" s="1"/>
      <c r="B126" s="1"/>
      <c r="C126" s="1"/>
      <c r="D126" s="9">
        <v>2126.0</v>
      </c>
      <c r="E126" s="10">
        <v>2337.0</v>
      </c>
      <c r="F126" s="11">
        <v>19.0</v>
      </c>
      <c r="G126" s="12">
        <v>16.0</v>
      </c>
      <c r="H126" s="11">
        <v>22.0</v>
      </c>
      <c r="I126" s="13">
        <v>66.0</v>
      </c>
      <c r="J126" s="13">
        <v>114.0</v>
      </c>
      <c r="K126" s="13">
        <v>47.0</v>
      </c>
      <c r="L126" s="14">
        <v>26.0</v>
      </c>
      <c r="M126" s="15">
        <v>23.0</v>
      </c>
      <c r="N126" s="14">
        <v>56.0</v>
      </c>
      <c r="O126" s="25">
        <f t="shared" si="2"/>
        <v>389</v>
      </c>
      <c r="P126" s="26"/>
      <c r="Q126" s="27">
        <f>'X,Y restore'!G126</f>
        <v>19</v>
      </c>
      <c r="R126" s="27">
        <f>'X,Y restore'!H126</f>
        <v>10</v>
      </c>
      <c r="S126" s="27">
        <f>'X,Y restore'!I126</f>
        <v>22</v>
      </c>
      <c r="T126" s="28">
        <f>'X,Y restore'!AI126</f>
        <v>14</v>
      </c>
      <c r="U126" s="28">
        <f>'X,Y restore'!AG126</f>
        <v>12</v>
      </c>
      <c r="V126" s="28">
        <f>'X,Y restore'!AJ126</f>
        <v>15</v>
      </c>
      <c r="W126" s="29">
        <f>'X,Y restore'!M126</f>
        <v>25</v>
      </c>
      <c r="X126" s="29">
        <f>'X,Y restore'!N126</f>
        <v>23</v>
      </c>
      <c r="Y126" s="29">
        <f>'X,Y restore'!O126</f>
        <v>24</v>
      </c>
      <c r="Z126" s="25">
        <f t="shared" si="3"/>
        <v>164</v>
      </c>
      <c r="AA126" s="30">
        <f t="shared" si="4"/>
        <v>2.37195122</v>
      </c>
      <c r="AB126" s="26"/>
      <c r="AC126" s="27">
        <f t="shared" ref="AC126:AK126" si="135">ROUND($AA126*Q126,0)</f>
        <v>45</v>
      </c>
      <c r="AD126" s="27">
        <f t="shared" si="135"/>
        <v>24</v>
      </c>
      <c r="AE126" s="27">
        <f t="shared" si="135"/>
        <v>52</v>
      </c>
      <c r="AF126" s="28">
        <f t="shared" si="135"/>
        <v>33</v>
      </c>
      <c r="AG126" s="28">
        <f t="shared" si="135"/>
        <v>28</v>
      </c>
      <c r="AH126" s="28">
        <f t="shared" si="135"/>
        <v>36</v>
      </c>
      <c r="AI126" s="29">
        <f t="shared" si="135"/>
        <v>59</v>
      </c>
      <c r="AJ126" s="29">
        <f t="shared" si="135"/>
        <v>55</v>
      </c>
      <c r="AK126" s="29">
        <f t="shared" si="135"/>
        <v>57</v>
      </c>
      <c r="AL126" s="25">
        <f t="shared" si="6"/>
        <v>389</v>
      </c>
    </row>
    <row r="127">
      <c r="A127" s="1"/>
      <c r="B127" s="1"/>
      <c r="C127" s="1"/>
      <c r="D127" s="9">
        <v>2352.0</v>
      </c>
      <c r="E127" s="10">
        <v>3099.0</v>
      </c>
      <c r="F127" s="11">
        <v>50.0</v>
      </c>
      <c r="G127" s="12">
        <v>73.0</v>
      </c>
      <c r="H127" s="11">
        <v>47.0</v>
      </c>
      <c r="I127" s="13">
        <v>187.0</v>
      </c>
      <c r="J127" s="13">
        <v>385.0</v>
      </c>
      <c r="K127" s="13">
        <v>83.0</v>
      </c>
      <c r="L127" s="14">
        <v>64.0</v>
      </c>
      <c r="M127" s="15">
        <v>24.0</v>
      </c>
      <c r="N127" s="14">
        <v>131.0</v>
      </c>
      <c r="O127" s="25">
        <f t="shared" si="2"/>
        <v>1044</v>
      </c>
      <c r="P127" s="26"/>
      <c r="Q127" s="27">
        <f>'X,Y restore'!G127</f>
        <v>50</v>
      </c>
      <c r="R127" s="27">
        <f>'X,Y restore'!H127</f>
        <v>17</v>
      </c>
      <c r="S127" s="27">
        <f>'X,Y restore'!I127</f>
        <v>47</v>
      </c>
      <c r="T127" s="28">
        <f>'X,Y restore'!AI127</f>
        <v>41</v>
      </c>
      <c r="U127" s="28">
        <f>'X,Y restore'!AG127</f>
        <v>16</v>
      </c>
      <c r="V127" s="28">
        <f>'X,Y restore'!AJ127</f>
        <v>24</v>
      </c>
      <c r="W127" s="29">
        <f>'X,Y restore'!M127</f>
        <v>60</v>
      </c>
      <c r="X127" s="29">
        <f>'X,Y restore'!N127</f>
        <v>24</v>
      </c>
      <c r="Y127" s="29">
        <f>'X,Y restore'!O127</f>
        <v>45</v>
      </c>
      <c r="Z127" s="25">
        <f t="shared" si="3"/>
        <v>324</v>
      </c>
      <c r="AA127" s="30">
        <f t="shared" si="4"/>
        <v>3.222222222</v>
      </c>
      <c r="AB127" s="26"/>
      <c r="AC127" s="27">
        <f t="shared" ref="AC127:AK127" si="136">ROUND($AA127*Q127,0)</f>
        <v>161</v>
      </c>
      <c r="AD127" s="27">
        <f t="shared" si="136"/>
        <v>55</v>
      </c>
      <c r="AE127" s="27">
        <f t="shared" si="136"/>
        <v>151</v>
      </c>
      <c r="AF127" s="28">
        <f t="shared" si="136"/>
        <v>132</v>
      </c>
      <c r="AG127" s="28">
        <f t="shared" si="136"/>
        <v>52</v>
      </c>
      <c r="AH127" s="28">
        <f t="shared" si="136"/>
        <v>77</v>
      </c>
      <c r="AI127" s="29">
        <f t="shared" si="136"/>
        <v>193</v>
      </c>
      <c r="AJ127" s="29">
        <f t="shared" si="136"/>
        <v>77</v>
      </c>
      <c r="AK127" s="29">
        <f t="shared" si="136"/>
        <v>145</v>
      </c>
      <c r="AL127" s="25">
        <f t="shared" si="6"/>
        <v>1043</v>
      </c>
    </row>
    <row r="128">
      <c r="A128" s="1"/>
      <c r="B128" s="1"/>
      <c r="C128" s="1"/>
      <c r="D128" s="9">
        <v>2360.0</v>
      </c>
      <c r="E128" s="10">
        <v>2222.0</v>
      </c>
      <c r="F128" s="11">
        <v>20.0</v>
      </c>
      <c r="G128" s="12">
        <v>39.0</v>
      </c>
      <c r="H128" s="11">
        <v>22.0</v>
      </c>
      <c r="I128" s="13">
        <v>50.0</v>
      </c>
      <c r="J128" s="13">
        <v>145.0</v>
      </c>
      <c r="K128" s="13">
        <v>26.0</v>
      </c>
      <c r="L128" s="14">
        <v>29.0</v>
      </c>
      <c r="M128" s="15">
        <v>7.0</v>
      </c>
      <c r="N128" s="14">
        <v>49.0</v>
      </c>
      <c r="O128" s="25">
        <f t="shared" si="2"/>
        <v>387</v>
      </c>
      <c r="P128" s="26"/>
      <c r="Q128" s="27">
        <f>'X,Y restore'!G128</f>
        <v>20</v>
      </c>
      <c r="R128" s="27">
        <f>'X,Y restore'!H128</f>
        <v>6</v>
      </c>
      <c r="S128" s="27">
        <f>'X,Y restore'!I128</f>
        <v>22</v>
      </c>
      <c r="T128" s="28">
        <f>'X,Y restore'!AI128</f>
        <v>14</v>
      </c>
      <c r="U128" s="28">
        <f>'X,Y restore'!AG128</f>
        <v>5</v>
      </c>
      <c r="V128" s="28">
        <f>'X,Y restore'!AJ128</f>
        <v>10</v>
      </c>
      <c r="W128" s="29">
        <f>'X,Y restore'!M128</f>
        <v>27</v>
      </c>
      <c r="X128" s="29">
        <f>'X,Y restore'!N128</f>
        <v>7</v>
      </c>
      <c r="Y128" s="29">
        <f>'X,Y restore'!O128</f>
        <v>20</v>
      </c>
      <c r="Z128" s="25">
        <f t="shared" si="3"/>
        <v>131</v>
      </c>
      <c r="AA128" s="30">
        <f t="shared" si="4"/>
        <v>2.954198473</v>
      </c>
      <c r="AB128" s="26"/>
      <c r="AC128" s="27">
        <f t="shared" ref="AC128:AK128" si="137">ROUND($AA128*Q128,0)</f>
        <v>59</v>
      </c>
      <c r="AD128" s="27">
        <f t="shared" si="137"/>
        <v>18</v>
      </c>
      <c r="AE128" s="27">
        <f t="shared" si="137"/>
        <v>65</v>
      </c>
      <c r="AF128" s="28">
        <f t="shared" si="137"/>
        <v>41</v>
      </c>
      <c r="AG128" s="28">
        <f t="shared" si="137"/>
        <v>15</v>
      </c>
      <c r="AH128" s="28">
        <f t="shared" si="137"/>
        <v>30</v>
      </c>
      <c r="AI128" s="29">
        <f t="shared" si="137"/>
        <v>80</v>
      </c>
      <c r="AJ128" s="29">
        <f t="shared" si="137"/>
        <v>21</v>
      </c>
      <c r="AK128" s="29">
        <f t="shared" si="137"/>
        <v>59</v>
      </c>
      <c r="AL128" s="25">
        <f t="shared" si="6"/>
        <v>388</v>
      </c>
    </row>
    <row r="129">
      <c r="A129" s="1"/>
      <c r="B129" s="1"/>
      <c r="C129" s="1"/>
      <c r="D129" s="9">
        <v>2371.0</v>
      </c>
      <c r="E129" s="10">
        <v>1353.0</v>
      </c>
      <c r="F129" s="11">
        <v>24.0</v>
      </c>
      <c r="G129" s="12">
        <v>31.0</v>
      </c>
      <c r="H129" s="11">
        <v>27.0</v>
      </c>
      <c r="I129" s="13">
        <v>53.0</v>
      </c>
      <c r="J129" s="13">
        <v>72.0</v>
      </c>
      <c r="K129" s="13">
        <v>31.0</v>
      </c>
      <c r="L129" s="14">
        <v>27.0</v>
      </c>
      <c r="M129" s="15">
        <v>10.0</v>
      </c>
      <c r="N129" s="14">
        <v>35.0</v>
      </c>
      <c r="O129" s="25">
        <f t="shared" si="2"/>
        <v>310</v>
      </c>
      <c r="P129" s="26"/>
      <c r="Q129" s="27">
        <f>'X,Y restore'!G129</f>
        <v>24</v>
      </c>
      <c r="R129" s="27">
        <f>'X,Y restore'!H129</f>
        <v>9</v>
      </c>
      <c r="S129" s="27">
        <f>'X,Y restore'!I129</f>
        <v>27</v>
      </c>
      <c r="T129" s="28">
        <f>'X,Y restore'!AI129</f>
        <v>12</v>
      </c>
      <c r="U129" s="28">
        <f>'X,Y restore'!AG129</f>
        <v>6</v>
      </c>
      <c r="V129" s="28">
        <f>'X,Y restore'!AJ129</f>
        <v>11</v>
      </c>
      <c r="W129" s="29">
        <f>'X,Y restore'!M129</f>
        <v>25</v>
      </c>
      <c r="X129" s="29">
        <f>'X,Y restore'!N129</f>
        <v>10</v>
      </c>
      <c r="Y129" s="29">
        <f>'X,Y restore'!O129</f>
        <v>15</v>
      </c>
      <c r="Z129" s="25">
        <f t="shared" si="3"/>
        <v>139</v>
      </c>
      <c r="AA129" s="30">
        <f t="shared" si="4"/>
        <v>2.230215827</v>
      </c>
      <c r="AB129" s="26"/>
      <c r="AC129" s="27">
        <f t="shared" ref="AC129:AK129" si="138">ROUND($AA129*Q129,0)</f>
        <v>54</v>
      </c>
      <c r="AD129" s="27">
        <f t="shared" si="138"/>
        <v>20</v>
      </c>
      <c r="AE129" s="27">
        <f t="shared" si="138"/>
        <v>60</v>
      </c>
      <c r="AF129" s="28">
        <f t="shared" si="138"/>
        <v>27</v>
      </c>
      <c r="AG129" s="28">
        <f t="shared" si="138"/>
        <v>13</v>
      </c>
      <c r="AH129" s="28">
        <f t="shared" si="138"/>
        <v>25</v>
      </c>
      <c r="AI129" s="29">
        <f t="shared" si="138"/>
        <v>56</v>
      </c>
      <c r="AJ129" s="29">
        <f t="shared" si="138"/>
        <v>22</v>
      </c>
      <c r="AK129" s="29">
        <f t="shared" si="138"/>
        <v>33</v>
      </c>
      <c r="AL129" s="25">
        <f t="shared" si="6"/>
        <v>310</v>
      </c>
    </row>
    <row r="130">
      <c r="A130" s="1"/>
      <c r="B130" s="1"/>
      <c r="C130" s="1"/>
      <c r="D130" s="9">
        <v>2372.0</v>
      </c>
      <c r="E130" s="10">
        <v>2474.0</v>
      </c>
      <c r="F130" s="11">
        <v>32.0</v>
      </c>
      <c r="G130" s="12">
        <v>49.0</v>
      </c>
      <c r="H130" s="11">
        <v>27.0</v>
      </c>
      <c r="I130" s="13">
        <v>71.0</v>
      </c>
      <c r="J130" s="13">
        <v>134.0</v>
      </c>
      <c r="K130" s="13">
        <v>65.0</v>
      </c>
      <c r="L130" s="14">
        <v>25.0</v>
      </c>
      <c r="M130" s="15">
        <v>22.0</v>
      </c>
      <c r="N130" s="14">
        <v>66.0</v>
      </c>
      <c r="O130" s="25">
        <f t="shared" si="2"/>
        <v>491</v>
      </c>
      <c r="P130" s="26"/>
      <c r="Q130" s="27">
        <f>'X,Y restore'!G130</f>
        <v>32</v>
      </c>
      <c r="R130" s="27">
        <f>'X,Y restore'!H130</f>
        <v>29</v>
      </c>
      <c r="S130" s="27">
        <f>'X,Y restore'!I130</f>
        <v>27</v>
      </c>
      <c r="T130" s="28">
        <f>'X,Y restore'!AI130</f>
        <v>14</v>
      </c>
      <c r="U130" s="28">
        <f>'X,Y restore'!AG130</f>
        <v>12</v>
      </c>
      <c r="V130" s="28">
        <f>'X,Y restore'!AJ130</f>
        <v>16</v>
      </c>
      <c r="W130" s="29">
        <f>'X,Y restore'!M130</f>
        <v>25</v>
      </c>
      <c r="X130" s="29">
        <f>'X,Y restore'!N130</f>
        <v>22</v>
      </c>
      <c r="Y130" s="29">
        <f>'X,Y restore'!O130</f>
        <v>21</v>
      </c>
      <c r="Z130" s="25">
        <f t="shared" si="3"/>
        <v>198</v>
      </c>
      <c r="AA130" s="30">
        <f t="shared" si="4"/>
        <v>2.47979798</v>
      </c>
      <c r="AB130" s="26"/>
      <c r="AC130" s="27">
        <f t="shared" ref="AC130:AK130" si="139">ROUND($AA130*Q130,0)</f>
        <v>79</v>
      </c>
      <c r="AD130" s="27">
        <f t="shared" si="139"/>
        <v>72</v>
      </c>
      <c r="AE130" s="27">
        <f t="shared" si="139"/>
        <v>67</v>
      </c>
      <c r="AF130" s="28">
        <f t="shared" si="139"/>
        <v>35</v>
      </c>
      <c r="AG130" s="28">
        <f t="shared" si="139"/>
        <v>30</v>
      </c>
      <c r="AH130" s="28">
        <f t="shared" si="139"/>
        <v>40</v>
      </c>
      <c r="AI130" s="29">
        <f t="shared" si="139"/>
        <v>62</v>
      </c>
      <c r="AJ130" s="29">
        <f t="shared" si="139"/>
        <v>55</v>
      </c>
      <c r="AK130" s="29">
        <f t="shared" si="139"/>
        <v>52</v>
      </c>
      <c r="AL130" s="25">
        <f t="shared" si="6"/>
        <v>492</v>
      </c>
    </row>
    <row r="131">
      <c r="A131" s="1"/>
      <c r="B131" s="1"/>
      <c r="C131" s="1"/>
      <c r="D131" s="9">
        <v>2387.0</v>
      </c>
      <c r="E131" s="10">
        <v>2474.0</v>
      </c>
      <c r="F131" s="11">
        <v>20.0</v>
      </c>
      <c r="G131" s="12">
        <v>46.0</v>
      </c>
      <c r="H131" s="11">
        <v>14.0</v>
      </c>
      <c r="I131" s="13">
        <v>78.0</v>
      </c>
      <c r="J131" s="13">
        <v>121.0</v>
      </c>
      <c r="K131" s="13">
        <v>45.0</v>
      </c>
      <c r="L131" s="14">
        <v>30.0</v>
      </c>
      <c r="M131" s="15">
        <v>27.0</v>
      </c>
      <c r="N131" s="14">
        <v>62.0</v>
      </c>
      <c r="O131" s="25">
        <f t="shared" si="2"/>
        <v>443</v>
      </c>
      <c r="P131" s="26"/>
      <c r="Q131" s="27">
        <f>'X,Y restore'!G131</f>
        <v>20</v>
      </c>
      <c r="R131" s="27">
        <f>'X,Y restore'!H131</f>
        <v>32</v>
      </c>
      <c r="S131" s="27">
        <f>'X,Y restore'!I131</f>
        <v>14</v>
      </c>
      <c r="T131" s="28">
        <f>'X,Y restore'!AI131</f>
        <v>18</v>
      </c>
      <c r="U131" s="28">
        <f>'X,Y restore'!AG131</f>
        <v>14</v>
      </c>
      <c r="V131" s="28">
        <f>'X,Y restore'!AJ131</f>
        <v>11</v>
      </c>
      <c r="W131" s="29">
        <f>'X,Y restore'!M131</f>
        <v>29</v>
      </c>
      <c r="X131" s="29">
        <f>'X,Y restore'!N131</f>
        <v>27</v>
      </c>
      <c r="Y131" s="29">
        <f>'X,Y restore'!O131</f>
        <v>16</v>
      </c>
      <c r="Z131" s="25">
        <f t="shared" si="3"/>
        <v>181</v>
      </c>
      <c r="AA131" s="30">
        <f t="shared" si="4"/>
        <v>2.447513812</v>
      </c>
      <c r="AB131" s="26"/>
      <c r="AC131" s="27">
        <f t="shared" ref="AC131:AK131" si="140">ROUND($AA131*Q131,0)</f>
        <v>49</v>
      </c>
      <c r="AD131" s="27">
        <f t="shared" si="140"/>
        <v>78</v>
      </c>
      <c r="AE131" s="27">
        <f t="shared" si="140"/>
        <v>34</v>
      </c>
      <c r="AF131" s="28">
        <f t="shared" si="140"/>
        <v>44</v>
      </c>
      <c r="AG131" s="28">
        <f t="shared" si="140"/>
        <v>34</v>
      </c>
      <c r="AH131" s="28">
        <f t="shared" si="140"/>
        <v>27</v>
      </c>
      <c r="AI131" s="29">
        <f t="shared" si="140"/>
        <v>71</v>
      </c>
      <c r="AJ131" s="29">
        <f t="shared" si="140"/>
        <v>66</v>
      </c>
      <c r="AK131" s="29">
        <f t="shared" si="140"/>
        <v>39</v>
      </c>
      <c r="AL131" s="25">
        <f t="shared" si="6"/>
        <v>442</v>
      </c>
    </row>
    <row r="132">
      <c r="A132" s="1"/>
      <c r="B132" s="1"/>
      <c r="C132" s="1"/>
      <c r="D132" s="9">
        <v>2399.0</v>
      </c>
      <c r="E132" s="10">
        <v>1496.0</v>
      </c>
      <c r="F132" s="11">
        <v>5.0</v>
      </c>
      <c r="G132" s="12">
        <v>38.0</v>
      </c>
      <c r="H132" s="11">
        <v>13.0</v>
      </c>
      <c r="I132" s="13">
        <v>44.0</v>
      </c>
      <c r="J132" s="13">
        <v>110.0</v>
      </c>
      <c r="K132" s="13">
        <v>26.0</v>
      </c>
      <c r="L132" s="14">
        <v>15.0</v>
      </c>
      <c r="M132" s="15">
        <v>14.0</v>
      </c>
      <c r="N132" s="14">
        <v>57.0</v>
      </c>
      <c r="O132" s="25">
        <f t="shared" si="2"/>
        <v>322</v>
      </c>
      <c r="P132" s="26"/>
      <c r="Q132" s="27">
        <f>'X,Y restore'!G132</f>
        <v>5</v>
      </c>
      <c r="R132" s="27">
        <f>'X,Y restore'!H132</f>
        <v>9</v>
      </c>
      <c r="S132" s="27">
        <f>'X,Y restore'!I132</f>
        <v>13</v>
      </c>
      <c r="T132" s="28">
        <f>'X,Y restore'!AI132</f>
        <v>10</v>
      </c>
      <c r="U132" s="28">
        <f>'X,Y restore'!AG132</f>
        <v>8</v>
      </c>
      <c r="V132" s="28">
        <f>'X,Y restore'!AJ132</f>
        <v>16</v>
      </c>
      <c r="W132" s="29">
        <f>'X,Y restore'!M132</f>
        <v>15</v>
      </c>
      <c r="X132" s="29">
        <f>'X,Y restore'!N132</f>
        <v>14</v>
      </c>
      <c r="Y132" s="29">
        <f>'X,Y restore'!O132</f>
        <v>49</v>
      </c>
      <c r="Z132" s="25">
        <f t="shared" si="3"/>
        <v>139</v>
      </c>
      <c r="AA132" s="30">
        <f t="shared" si="4"/>
        <v>2.316546763</v>
      </c>
      <c r="AB132" s="26"/>
      <c r="AC132" s="27">
        <f t="shared" ref="AC132:AK132" si="141">ROUND($AA132*Q132,0)</f>
        <v>12</v>
      </c>
      <c r="AD132" s="27">
        <f t="shared" si="141"/>
        <v>21</v>
      </c>
      <c r="AE132" s="27">
        <f t="shared" si="141"/>
        <v>30</v>
      </c>
      <c r="AF132" s="28">
        <f t="shared" si="141"/>
        <v>23</v>
      </c>
      <c r="AG132" s="28">
        <f t="shared" si="141"/>
        <v>19</v>
      </c>
      <c r="AH132" s="28">
        <f t="shared" si="141"/>
        <v>37</v>
      </c>
      <c r="AI132" s="29">
        <f t="shared" si="141"/>
        <v>35</v>
      </c>
      <c r="AJ132" s="29">
        <f t="shared" si="141"/>
        <v>32</v>
      </c>
      <c r="AK132" s="29">
        <f t="shared" si="141"/>
        <v>114</v>
      </c>
      <c r="AL132" s="25">
        <f t="shared" si="6"/>
        <v>323</v>
      </c>
    </row>
    <row r="133">
      <c r="A133" s="1"/>
      <c r="B133" s="1"/>
      <c r="C133" s="1"/>
      <c r="D133" s="9">
        <v>2430.0</v>
      </c>
      <c r="E133" s="10">
        <v>1227.0</v>
      </c>
      <c r="F133" s="11">
        <v>8.0</v>
      </c>
      <c r="G133" s="12">
        <v>22.0</v>
      </c>
      <c r="H133" s="11">
        <v>9.0</v>
      </c>
      <c r="I133" s="13">
        <v>28.0</v>
      </c>
      <c r="J133" s="13">
        <v>50.0</v>
      </c>
      <c r="K133" s="13">
        <v>28.0</v>
      </c>
      <c r="L133" s="14">
        <v>8.0</v>
      </c>
      <c r="M133" s="15">
        <v>7.0</v>
      </c>
      <c r="N133" s="14">
        <v>19.0</v>
      </c>
      <c r="O133" s="25">
        <f t="shared" si="2"/>
        <v>179</v>
      </c>
      <c r="P133" s="26"/>
      <c r="Q133" s="27">
        <f>'X,Y restore'!G133</f>
        <v>8</v>
      </c>
      <c r="R133" s="27">
        <f>'X,Y restore'!H133</f>
        <v>11</v>
      </c>
      <c r="S133" s="27">
        <f>'X,Y restore'!I133</f>
        <v>9</v>
      </c>
      <c r="T133" s="28">
        <f>'X,Y restore'!AI133</f>
        <v>4</v>
      </c>
      <c r="U133" s="28">
        <f>'X,Y restore'!AG133</f>
        <v>4</v>
      </c>
      <c r="V133" s="28">
        <f>'X,Y restore'!AJ133</f>
        <v>7</v>
      </c>
      <c r="W133" s="29">
        <f>'X,Y restore'!M133</f>
        <v>8</v>
      </c>
      <c r="X133" s="29">
        <f>'X,Y restore'!N133</f>
        <v>7</v>
      </c>
      <c r="Y133" s="29">
        <f>'X,Y restore'!O133</f>
        <v>8</v>
      </c>
      <c r="Z133" s="25">
        <f t="shared" si="3"/>
        <v>66</v>
      </c>
      <c r="AA133" s="30">
        <f t="shared" si="4"/>
        <v>2.712121212</v>
      </c>
      <c r="AB133" s="26"/>
      <c r="AC133" s="27">
        <f t="shared" ref="AC133:AK133" si="142">ROUND($AA133*Q133,0)</f>
        <v>22</v>
      </c>
      <c r="AD133" s="27">
        <f t="shared" si="142"/>
        <v>30</v>
      </c>
      <c r="AE133" s="27">
        <f t="shared" si="142"/>
        <v>24</v>
      </c>
      <c r="AF133" s="28">
        <f t="shared" si="142"/>
        <v>11</v>
      </c>
      <c r="AG133" s="28">
        <f t="shared" si="142"/>
        <v>11</v>
      </c>
      <c r="AH133" s="28">
        <f t="shared" si="142"/>
        <v>19</v>
      </c>
      <c r="AI133" s="29">
        <f t="shared" si="142"/>
        <v>22</v>
      </c>
      <c r="AJ133" s="29">
        <f t="shared" si="142"/>
        <v>19</v>
      </c>
      <c r="AK133" s="29">
        <f t="shared" si="142"/>
        <v>22</v>
      </c>
      <c r="AL133" s="25">
        <f t="shared" si="6"/>
        <v>180</v>
      </c>
    </row>
    <row r="134">
      <c r="A134" s="1"/>
      <c r="B134" s="1"/>
      <c r="C134" s="1"/>
      <c r="D134" s="9">
        <v>2440.0</v>
      </c>
      <c r="E134" s="10">
        <v>1603.0</v>
      </c>
      <c r="F134" s="11">
        <v>60.0</v>
      </c>
      <c r="G134" s="12">
        <v>47.0</v>
      </c>
      <c r="H134" s="11">
        <v>13.0</v>
      </c>
      <c r="I134" s="13">
        <v>186.0</v>
      </c>
      <c r="J134" s="13">
        <v>286.0</v>
      </c>
      <c r="K134" s="13">
        <v>34.0</v>
      </c>
      <c r="L134" s="14">
        <v>51.0</v>
      </c>
      <c r="M134" s="15">
        <v>11.0</v>
      </c>
      <c r="N134" s="14">
        <v>107.0</v>
      </c>
      <c r="O134" s="25">
        <f t="shared" si="2"/>
        <v>795</v>
      </c>
      <c r="P134" s="26"/>
      <c r="Q134" s="27">
        <f>'X,Y restore'!G134</f>
        <v>60</v>
      </c>
      <c r="R134" s="27">
        <f>'X,Y restore'!H134</f>
        <v>9</v>
      </c>
      <c r="S134" s="27">
        <f>'X,Y restore'!I134</f>
        <v>13</v>
      </c>
      <c r="T134" s="28">
        <f>'X,Y restore'!AI134</f>
        <v>39</v>
      </c>
      <c r="U134" s="28">
        <f>'X,Y restore'!AG134</f>
        <v>7</v>
      </c>
      <c r="V134" s="28">
        <f>'X,Y restore'!AJ134</f>
        <v>0</v>
      </c>
      <c r="W134" s="29">
        <f>'X,Y restore'!M134</f>
        <v>46</v>
      </c>
      <c r="X134" s="29">
        <f>'X,Y restore'!N134</f>
        <v>11</v>
      </c>
      <c r="Y134" s="29">
        <f>'X,Y restore'!O134</f>
        <v>8</v>
      </c>
      <c r="Z134" s="25">
        <f t="shared" si="3"/>
        <v>193</v>
      </c>
      <c r="AA134" s="30">
        <f t="shared" si="4"/>
        <v>4.119170984</v>
      </c>
      <c r="AB134" s="26"/>
      <c r="AC134" s="27">
        <f t="shared" ref="AC134:AK134" si="143">ROUND($AA134*Q134,0)</f>
        <v>247</v>
      </c>
      <c r="AD134" s="27">
        <f t="shared" si="143"/>
        <v>37</v>
      </c>
      <c r="AE134" s="27">
        <f t="shared" si="143"/>
        <v>54</v>
      </c>
      <c r="AF134" s="28">
        <f t="shared" si="143"/>
        <v>161</v>
      </c>
      <c r="AG134" s="28">
        <f t="shared" si="143"/>
        <v>29</v>
      </c>
      <c r="AH134" s="28">
        <f t="shared" si="143"/>
        <v>0</v>
      </c>
      <c r="AI134" s="29">
        <f t="shared" si="143"/>
        <v>189</v>
      </c>
      <c r="AJ134" s="29">
        <f t="shared" si="143"/>
        <v>45</v>
      </c>
      <c r="AK134" s="29">
        <f t="shared" si="143"/>
        <v>33</v>
      </c>
      <c r="AL134" s="25">
        <f t="shared" si="6"/>
        <v>795</v>
      </c>
    </row>
    <row r="135">
      <c r="A135" s="1"/>
      <c r="B135" s="1"/>
      <c r="C135" s="1"/>
      <c r="D135" s="9">
        <v>2449.0</v>
      </c>
      <c r="E135" s="10">
        <v>2289.0</v>
      </c>
      <c r="F135" s="11">
        <v>53.0</v>
      </c>
      <c r="G135" s="12">
        <v>64.0</v>
      </c>
      <c r="H135" s="11">
        <v>38.0</v>
      </c>
      <c r="I135" s="13">
        <v>198.0</v>
      </c>
      <c r="J135" s="13">
        <v>320.0</v>
      </c>
      <c r="K135" s="13">
        <v>71.0</v>
      </c>
      <c r="L135" s="14">
        <v>59.0</v>
      </c>
      <c r="M135" s="15">
        <v>19.0</v>
      </c>
      <c r="N135" s="14">
        <v>133.0</v>
      </c>
      <c r="O135" s="25">
        <f t="shared" si="2"/>
        <v>955</v>
      </c>
      <c r="P135" s="26"/>
      <c r="Q135" s="27">
        <f>'X,Y restore'!G135</f>
        <v>53</v>
      </c>
      <c r="R135" s="27">
        <f>'X,Y restore'!H135</f>
        <v>14</v>
      </c>
      <c r="S135" s="27">
        <f>'X,Y restore'!I135</f>
        <v>38</v>
      </c>
      <c r="T135" s="28">
        <f>'X,Y restore'!AI135</f>
        <v>42</v>
      </c>
      <c r="U135" s="28">
        <f>'X,Y restore'!AG135</f>
        <v>12</v>
      </c>
      <c r="V135" s="28">
        <f>'X,Y restore'!AJ135</f>
        <v>16</v>
      </c>
      <c r="W135" s="29">
        <f>'X,Y restore'!M135</f>
        <v>54</v>
      </c>
      <c r="X135" s="29">
        <f>'X,Y restore'!N135</f>
        <v>19</v>
      </c>
      <c r="Y135" s="29">
        <f>'X,Y restore'!O135</f>
        <v>34</v>
      </c>
      <c r="Z135" s="25">
        <f t="shared" si="3"/>
        <v>282</v>
      </c>
      <c r="AA135" s="30">
        <f t="shared" si="4"/>
        <v>3.386524823</v>
      </c>
      <c r="AB135" s="26"/>
      <c r="AC135" s="27">
        <f t="shared" ref="AC135:AK135" si="144">ROUND($AA135*Q135,0)</f>
        <v>179</v>
      </c>
      <c r="AD135" s="27">
        <f t="shared" si="144"/>
        <v>47</v>
      </c>
      <c r="AE135" s="27">
        <f t="shared" si="144"/>
        <v>129</v>
      </c>
      <c r="AF135" s="28">
        <f t="shared" si="144"/>
        <v>142</v>
      </c>
      <c r="AG135" s="28">
        <f t="shared" si="144"/>
        <v>41</v>
      </c>
      <c r="AH135" s="28">
        <f t="shared" si="144"/>
        <v>54</v>
      </c>
      <c r="AI135" s="29">
        <f t="shared" si="144"/>
        <v>183</v>
      </c>
      <c r="AJ135" s="29">
        <f t="shared" si="144"/>
        <v>64</v>
      </c>
      <c r="AK135" s="29">
        <f t="shared" si="144"/>
        <v>115</v>
      </c>
      <c r="AL135" s="25">
        <f t="shared" si="6"/>
        <v>954</v>
      </c>
    </row>
    <row r="136">
      <c r="A136" s="1"/>
      <c r="B136" s="1"/>
      <c r="C136" s="1"/>
      <c r="D136" s="9">
        <v>2457.0</v>
      </c>
      <c r="E136" s="10">
        <v>2601.0</v>
      </c>
      <c r="F136" s="11">
        <v>28.0</v>
      </c>
      <c r="G136" s="12">
        <v>55.0</v>
      </c>
      <c r="H136" s="11">
        <v>40.0</v>
      </c>
      <c r="I136" s="13">
        <v>88.0</v>
      </c>
      <c r="J136" s="13">
        <v>167.0</v>
      </c>
      <c r="K136" s="13">
        <v>69.0</v>
      </c>
      <c r="L136" s="14">
        <v>37.0</v>
      </c>
      <c r="M136" s="15">
        <v>39.0</v>
      </c>
      <c r="N136" s="14">
        <v>85.0</v>
      </c>
      <c r="O136" s="25">
        <f t="shared" si="2"/>
        <v>608</v>
      </c>
      <c r="P136" s="26"/>
      <c r="Q136" s="27">
        <f>'X,Y restore'!G136</f>
        <v>28</v>
      </c>
      <c r="R136" s="27">
        <f>'X,Y restore'!H136</f>
        <v>33</v>
      </c>
      <c r="S136" s="27">
        <f>'X,Y restore'!I136</f>
        <v>40</v>
      </c>
      <c r="T136" s="28">
        <f>'X,Y restore'!AI136</f>
        <v>19</v>
      </c>
      <c r="U136" s="28">
        <f>'X,Y restore'!AG136</f>
        <v>19</v>
      </c>
      <c r="V136" s="28">
        <f>'X,Y restore'!AJ136</f>
        <v>25</v>
      </c>
      <c r="W136" s="29">
        <f>'X,Y restore'!M136</f>
        <v>36</v>
      </c>
      <c r="X136" s="29">
        <f>'X,Y restore'!N136</f>
        <v>39</v>
      </c>
      <c r="Y136" s="29">
        <f>'X,Y restore'!O136</f>
        <v>44</v>
      </c>
      <c r="Z136" s="25">
        <f t="shared" si="3"/>
        <v>283</v>
      </c>
      <c r="AA136" s="30">
        <f t="shared" si="4"/>
        <v>2.148409894</v>
      </c>
      <c r="AB136" s="26"/>
      <c r="AC136" s="27">
        <f t="shared" ref="AC136:AK136" si="145">ROUND($AA136*Q136,0)</f>
        <v>60</v>
      </c>
      <c r="AD136" s="27">
        <f t="shared" si="145"/>
        <v>71</v>
      </c>
      <c r="AE136" s="27">
        <f t="shared" si="145"/>
        <v>86</v>
      </c>
      <c r="AF136" s="28">
        <f t="shared" si="145"/>
        <v>41</v>
      </c>
      <c r="AG136" s="28">
        <f t="shared" si="145"/>
        <v>41</v>
      </c>
      <c r="AH136" s="28">
        <f t="shared" si="145"/>
        <v>54</v>
      </c>
      <c r="AI136" s="29">
        <f t="shared" si="145"/>
        <v>77</v>
      </c>
      <c r="AJ136" s="29">
        <f t="shared" si="145"/>
        <v>84</v>
      </c>
      <c r="AK136" s="29">
        <f t="shared" si="145"/>
        <v>95</v>
      </c>
      <c r="AL136" s="25">
        <f t="shared" si="6"/>
        <v>609</v>
      </c>
    </row>
    <row r="137">
      <c r="A137" s="1"/>
      <c r="B137" s="1"/>
      <c r="C137" s="1"/>
      <c r="D137" s="9">
        <v>2464.0</v>
      </c>
      <c r="E137" s="10">
        <v>2592.0</v>
      </c>
      <c r="F137" s="11">
        <v>47.0</v>
      </c>
      <c r="G137" s="12">
        <v>88.0</v>
      </c>
      <c r="H137" s="11">
        <v>19.0</v>
      </c>
      <c r="I137" s="13">
        <v>152.0</v>
      </c>
      <c r="J137" s="13">
        <v>355.0</v>
      </c>
      <c r="K137" s="13">
        <v>48.0</v>
      </c>
      <c r="L137" s="14">
        <v>64.0</v>
      </c>
      <c r="M137" s="15">
        <v>21.0</v>
      </c>
      <c r="N137" s="14">
        <v>158.0</v>
      </c>
      <c r="O137" s="25">
        <f t="shared" si="2"/>
        <v>952</v>
      </c>
      <c r="P137" s="26"/>
      <c r="Q137" s="27">
        <f>'X,Y restore'!G137</f>
        <v>47</v>
      </c>
      <c r="R137" s="27">
        <f>'X,Y restore'!H137</f>
        <v>28</v>
      </c>
      <c r="S137" s="27">
        <f>'X,Y restore'!I137</f>
        <v>19</v>
      </c>
      <c r="T137" s="28">
        <f>'X,Y restore'!AI137</f>
        <v>43</v>
      </c>
      <c r="U137" s="28">
        <f>'X,Y restore'!AG137</f>
        <v>14</v>
      </c>
      <c r="V137" s="28">
        <f>'X,Y restore'!AJ137</f>
        <v>7</v>
      </c>
      <c r="W137" s="29">
        <f>'X,Y restore'!M137</f>
        <v>59</v>
      </c>
      <c r="X137" s="29">
        <f>'X,Y restore'!N137</f>
        <v>21</v>
      </c>
      <c r="Y137" s="29">
        <f>'X,Y restore'!O137</f>
        <v>24</v>
      </c>
      <c r="Z137" s="25">
        <f t="shared" si="3"/>
        <v>262</v>
      </c>
      <c r="AA137" s="30">
        <f t="shared" si="4"/>
        <v>3.633587786</v>
      </c>
      <c r="AB137" s="26"/>
      <c r="AC137" s="27">
        <f t="shared" ref="AC137:AK137" si="146">ROUND($AA137*Q137,0)</f>
        <v>171</v>
      </c>
      <c r="AD137" s="27">
        <f t="shared" si="146"/>
        <v>102</v>
      </c>
      <c r="AE137" s="27">
        <f t="shared" si="146"/>
        <v>69</v>
      </c>
      <c r="AF137" s="28">
        <f t="shared" si="146"/>
        <v>156</v>
      </c>
      <c r="AG137" s="28">
        <f t="shared" si="146"/>
        <v>51</v>
      </c>
      <c r="AH137" s="28">
        <f t="shared" si="146"/>
        <v>25</v>
      </c>
      <c r="AI137" s="29">
        <f t="shared" si="146"/>
        <v>214</v>
      </c>
      <c r="AJ137" s="29">
        <f t="shared" si="146"/>
        <v>76</v>
      </c>
      <c r="AK137" s="29">
        <f t="shared" si="146"/>
        <v>87</v>
      </c>
      <c r="AL137" s="25">
        <f t="shared" si="6"/>
        <v>951</v>
      </c>
    </row>
    <row r="138">
      <c r="A138" s="1"/>
      <c r="B138" s="1"/>
      <c r="C138" s="1"/>
      <c r="D138" s="9">
        <v>2465.0</v>
      </c>
      <c r="E138" s="10">
        <v>3192.0</v>
      </c>
      <c r="F138" s="11">
        <v>17.0</v>
      </c>
      <c r="G138" s="12">
        <v>82.0</v>
      </c>
      <c r="H138" s="11">
        <v>44.0</v>
      </c>
      <c r="I138" s="13">
        <v>56.0</v>
      </c>
      <c r="J138" s="13">
        <v>336.0</v>
      </c>
      <c r="K138" s="13">
        <v>117.0</v>
      </c>
      <c r="L138" s="14">
        <v>11.0</v>
      </c>
      <c r="M138" s="15">
        <v>36.0</v>
      </c>
      <c r="N138" s="14">
        <v>129.0</v>
      </c>
      <c r="O138" s="25">
        <f t="shared" si="2"/>
        <v>828</v>
      </c>
      <c r="P138" s="26"/>
      <c r="Q138" s="27">
        <f>'X,Y restore'!G138</f>
        <v>17</v>
      </c>
      <c r="R138" s="27">
        <f>'X,Y restore'!H138</f>
        <v>26</v>
      </c>
      <c r="S138" s="27">
        <f>'X,Y restore'!I138</f>
        <v>44</v>
      </c>
      <c r="T138" s="28">
        <f>'X,Y restore'!AI138</f>
        <v>6</v>
      </c>
      <c r="U138" s="28">
        <f>'X,Y restore'!AG138</f>
        <v>22</v>
      </c>
      <c r="V138" s="28">
        <f>'X,Y restore'!AJ138</f>
        <v>56</v>
      </c>
      <c r="W138" s="29">
        <f>'X,Y restore'!M138</f>
        <v>17</v>
      </c>
      <c r="X138" s="29">
        <f>'X,Y restore'!N138</f>
        <v>36</v>
      </c>
      <c r="Y138" s="29">
        <f>'X,Y restore'!O138</f>
        <v>127</v>
      </c>
      <c r="Z138" s="25">
        <f t="shared" si="3"/>
        <v>351</v>
      </c>
      <c r="AA138" s="30">
        <f t="shared" si="4"/>
        <v>2.358974359</v>
      </c>
      <c r="AB138" s="26"/>
      <c r="AC138" s="27">
        <f t="shared" ref="AC138:AK138" si="147">ROUND($AA138*Q138,0)</f>
        <v>40</v>
      </c>
      <c r="AD138" s="27">
        <f t="shared" si="147"/>
        <v>61</v>
      </c>
      <c r="AE138" s="27">
        <f t="shared" si="147"/>
        <v>104</v>
      </c>
      <c r="AF138" s="28">
        <f t="shared" si="147"/>
        <v>14</v>
      </c>
      <c r="AG138" s="28">
        <f t="shared" si="147"/>
        <v>52</v>
      </c>
      <c r="AH138" s="28">
        <f t="shared" si="147"/>
        <v>132</v>
      </c>
      <c r="AI138" s="29">
        <f t="shared" si="147"/>
        <v>40</v>
      </c>
      <c r="AJ138" s="29">
        <f t="shared" si="147"/>
        <v>85</v>
      </c>
      <c r="AK138" s="29">
        <f t="shared" si="147"/>
        <v>300</v>
      </c>
      <c r="AL138" s="25">
        <f t="shared" si="6"/>
        <v>828</v>
      </c>
    </row>
    <row r="139">
      <c r="A139" s="1"/>
      <c r="B139" s="1"/>
      <c r="C139" s="1"/>
      <c r="D139" s="9">
        <v>2466.0</v>
      </c>
      <c r="E139" s="10">
        <v>1701.0</v>
      </c>
      <c r="F139" s="11">
        <v>19.0</v>
      </c>
      <c r="G139" s="12">
        <v>62.0</v>
      </c>
      <c r="H139" s="11">
        <v>41.0</v>
      </c>
      <c r="I139" s="13">
        <v>40.0</v>
      </c>
      <c r="J139" s="13">
        <v>279.0</v>
      </c>
      <c r="K139" s="13">
        <v>72.0</v>
      </c>
      <c r="L139" s="14">
        <v>13.0</v>
      </c>
      <c r="M139" s="15">
        <v>18.0</v>
      </c>
      <c r="N139" s="14">
        <v>90.0</v>
      </c>
      <c r="O139" s="25">
        <f t="shared" si="2"/>
        <v>634</v>
      </c>
      <c r="P139" s="26"/>
      <c r="Q139" s="27">
        <f>'X,Y restore'!G139</f>
        <v>19</v>
      </c>
      <c r="R139" s="27">
        <f>'X,Y restore'!H139</f>
        <v>15</v>
      </c>
      <c r="S139" s="27">
        <f>'X,Y restore'!I139</f>
        <v>41</v>
      </c>
      <c r="T139" s="28">
        <f>'X,Y restore'!AI139</f>
        <v>5</v>
      </c>
      <c r="U139" s="28">
        <f>'X,Y restore'!AG139</f>
        <v>12</v>
      </c>
      <c r="V139" s="28">
        <f>'X,Y restore'!AJ139</f>
        <v>34</v>
      </c>
      <c r="W139" s="29">
        <f>'X,Y restore'!M139</f>
        <v>15</v>
      </c>
      <c r="X139" s="29">
        <f>'X,Y restore'!N139</f>
        <v>18</v>
      </c>
      <c r="Y139" s="29">
        <f>'X,Y restore'!O139</f>
        <v>70</v>
      </c>
      <c r="Z139" s="25">
        <f t="shared" si="3"/>
        <v>229</v>
      </c>
      <c r="AA139" s="30">
        <f t="shared" si="4"/>
        <v>2.768558952</v>
      </c>
      <c r="AB139" s="26"/>
      <c r="AC139" s="27">
        <f t="shared" ref="AC139:AK139" si="148">ROUND($AA139*Q139,0)</f>
        <v>53</v>
      </c>
      <c r="AD139" s="27">
        <f t="shared" si="148"/>
        <v>42</v>
      </c>
      <c r="AE139" s="27">
        <f t="shared" si="148"/>
        <v>114</v>
      </c>
      <c r="AF139" s="28">
        <f t="shared" si="148"/>
        <v>14</v>
      </c>
      <c r="AG139" s="28">
        <f t="shared" si="148"/>
        <v>33</v>
      </c>
      <c r="AH139" s="28">
        <f t="shared" si="148"/>
        <v>94</v>
      </c>
      <c r="AI139" s="29">
        <f t="shared" si="148"/>
        <v>42</v>
      </c>
      <c r="AJ139" s="29">
        <f t="shared" si="148"/>
        <v>50</v>
      </c>
      <c r="AK139" s="29">
        <f t="shared" si="148"/>
        <v>194</v>
      </c>
      <c r="AL139" s="25">
        <f t="shared" si="6"/>
        <v>636</v>
      </c>
    </row>
    <row r="140">
      <c r="A140" s="1"/>
      <c r="B140" s="1"/>
      <c r="C140" s="1"/>
      <c r="D140" s="9">
        <v>2477.0</v>
      </c>
      <c r="E140" s="10">
        <v>1096.0</v>
      </c>
      <c r="F140" s="11">
        <v>22.0</v>
      </c>
      <c r="G140" s="12">
        <v>85.0</v>
      </c>
      <c r="H140" s="11">
        <v>38.0</v>
      </c>
      <c r="I140" s="13">
        <v>28.0</v>
      </c>
      <c r="J140" s="13">
        <v>227.0</v>
      </c>
      <c r="K140" s="13">
        <v>65.0</v>
      </c>
      <c r="L140" s="14">
        <v>6.0</v>
      </c>
      <c r="M140" s="15">
        <v>5.0</v>
      </c>
      <c r="N140" s="14">
        <v>68.0</v>
      </c>
      <c r="O140" s="25">
        <f t="shared" si="2"/>
        <v>544</v>
      </c>
      <c r="P140" s="26"/>
      <c r="Q140" s="27">
        <f>'X,Y restore'!G140</f>
        <v>22</v>
      </c>
      <c r="R140" s="27">
        <f>'X,Y restore'!H140</f>
        <v>11</v>
      </c>
      <c r="S140" s="27">
        <f>'X,Y restore'!I140</f>
        <v>38</v>
      </c>
      <c r="T140" s="28">
        <f>'X,Y restore'!AI140</f>
        <v>3</v>
      </c>
      <c r="U140" s="28">
        <f>'X,Y restore'!AG140</f>
        <v>3</v>
      </c>
      <c r="V140" s="28">
        <f>'X,Y restore'!AJ140</f>
        <v>22</v>
      </c>
      <c r="W140" s="29">
        <f>'X,Y restore'!M140</f>
        <v>8</v>
      </c>
      <c r="X140" s="29">
        <f>'X,Y restore'!N140</f>
        <v>5</v>
      </c>
      <c r="Y140" s="29">
        <f>'X,Y restore'!O140</f>
        <v>35</v>
      </c>
      <c r="Z140" s="25">
        <f t="shared" si="3"/>
        <v>147</v>
      </c>
      <c r="AA140" s="30">
        <f t="shared" si="4"/>
        <v>3.700680272</v>
      </c>
      <c r="AB140" s="26"/>
      <c r="AC140" s="27">
        <f t="shared" ref="AC140:AK140" si="149">ROUND($AA140*Q140,0)</f>
        <v>81</v>
      </c>
      <c r="AD140" s="27">
        <f t="shared" si="149"/>
        <v>41</v>
      </c>
      <c r="AE140" s="27">
        <f t="shared" si="149"/>
        <v>141</v>
      </c>
      <c r="AF140" s="28">
        <f t="shared" si="149"/>
        <v>11</v>
      </c>
      <c r="AG140" s="28">
        <f t="shared" si="149"/>
        <v>11</v>
      </c>
      <c r="AH140" s="28">
        <f t="shared" si="149"/>
        <v>81</v>
      </c>
      <c r="AI140" s="29">
        <f t="shared" si="149"/>
        <v>30</v>
      </c>
      <c r="AJ140" s="29">
        <f t="shared" si="149"/>
        <v>19</v>
      </c>
      <c r="AK140" s="29">
        <f t="shared" si="149"/>
        <v>130</v>
      </c>
      <c r="AL140" s="25">
        <f t="shared" si="6"/>
        <v>545</v>
      </c>
    </row>
    <row r="141">
      <c r="A141" s="1"/>
      <c r="B141" s="1"/>
      <c r="C141" s="1"/>
      <c r="D141" s="9">
        <v>2479.0</v>
      </c>
      <c r="E141" s="10">
        <v>2373.0</v>
      </c>
      <c r="F141" s="11">
        <v>23.0</v>
      </c>
      <c r="G141" s="12">
        <v>54.0</v>
      </c>
      <c r="H141" s="11">
        <v>17.0</v>
      </c>
      <c r="I141" s="13">
        <v>34.0</v>
      </c>
      <c r="J141" s="13">
        <v>116.0</v>
      </c>
      <c r="K141" s="13">
        <v>35.0</v>
      </c>
      <c r="L141" s="14">
        <v>38.0</v>
      </c>
      <c r="M141" s="15">
        <v>19.0</v>
      </c>
      <c r="N141" s="14">
        <v>59.0</v>
      </c>
      <c r="O141" s="25">
        <f t="shared" si="2"/>
        <v>395</v>
      </c>
      <c r="P141" s="26"/>
      <c r="Q141" s="27">
        <f>'X,Y restore'!G141</f>
        <v>23</v>
      </c>
      <c r="R141" s="27">
        <f>'X,Y restore'!H141</f>
        <v>26</v>
      </c>
      <c r="S141" s="27">
        <f>'X,Y restore'!I141</f>
        <v>17</v>
      </c>
      <c r="T141" s="28">
        <f>'X,Y restore'!AI141</f>
        <v>11</v>
      </c>
      <c r="U141" s="28">
        <f>'X,Y restore'!AG141</f>
        <v>10</v>
      </c>
      <c r="V141" s="28">
        <f>'X,Y restore'!AJ141</f>
        <v>12</v>
      </c>
      <c r="W141" s="29">
        <f>'X,Y restore'!M141</f>
        <v>35</v>
      </c>
      <c r="X141" s="29">
        <f>'X,Y restore'!N141</f>
        <v>19</v>
      </c>
      <c r="Y141" s="29">
        <f>'X,Y restore'!O141</f>
        <v>15</v>
      </c>
      <c r="Z141" s="25">
        <f t="shared" si="3"/>
        <v>168</v>
      </c>
      <c r="AA141" s="30">
        <f t="shared" si="4"/>
        <v>2.351190476</v>
      </c>
      <c r="AB141" s="26"/>
      <c r="AC141" s="27">
        <f t="shared" ref="AC141:AK141" si="150">ROUND($AA141*Q141,0)</f>
        <v>54</v>
      </c>
      <c r="AD141" s="27">
        <f t="shared" si="150"/>
        <v>61</v>
      </c>
      <c r="AE141" s="27">
        <f t="shared" si="150"/>
        <v>40</v>
      </c>
      <c r="AF141" s="28">
        <f t="shared" si="150"/>
        <v>26</v>
      </c>
      <c r="AG141" s="28">
        <f t="shared" si="150"/>
        <v>24</v>
      </c>
      <c r="AH141" s="28">
        <f t="shared" si="150"/>
        <v>28</v>
      </c>
      <c r="AI141" s="29">
        <f t="shared" si="150"/>
        <v>82</v>
      </c>
      <c r="AJ141" s="29">
        <f t="shared" si="150"/>
        <v>45</v>
      </c>
      <c r="AK141" s="29">
        <f t="shared" si="150"/>
        <v>35</v>
      </c>
      <c r="AL141" s="25">
        <f t="shared" si="6"/>
        <v>395</v>
      </c>
    </row>
    <row r="142">
      <c r="A142" s="1"/>
      <c r="B142" s="1"/>
      <c r="C142" s="1"/>
      <c r="D142" s="9">
        <v>2480.0</v>
      </c>
      <c r="E142" s="10">
        <v>977.0</v>
      </c>
      <c r="F142" s="11">
        <v>7.0</v>
      </c>
      <c r="G142" s="12">
        <v>18.0</v>
      </c>
      <c r="H142" s="11">
        <v>16.0</v>
      </c>
      <c r="I142" s="13">
        <v>33.0</v>
      </c>
      <c r="J142" s="13">
        <v>85.0</v>
      </c>
      <c r="K142" s="13">
        <v>23.0</v>
      </c>
      <c r="L142" s="14">
        <v>16.0</v>
      </c>
      <c r="M142" s="15">
        <v>9.0</v>
      </c>
      <c r="N142" s="14">
        <v>30.0</v>
      </c>
      <c r="O142" s="25">
        <f t="shared" si="2"/>
        <v>237</v>
      </c>
      <c r="P142" s="26"/>
      <c r="Q142" s="27">
        <f>'X,Y restore'!G142</f>
        <v>7</v>
      </c>
      <c r="R142" s="27">
        <f>'X,Y restore'!H142</f>
        <v>4</v>
      </c>
      <c r="S142" s="27">
        <f>'X,Y restore'!I142</f>
        <v>16</v>
      </c>
      <c r="T142" s="28">
        <f>'X,Y restore'!AI142</f>
        <v>7</v>
      </c>
      <c r="U142" s="28">
        <f>'X,Y restore'!AG142</f>
        <v>5</v>
      </c>
      <c r="V142" s="28">
        <f>'X,Y restore'!AJ142</f>
        <v>11</v>
      </c>
      <c r="W142" s="29">
        <f>'X,Y restore'!M142</f>
        <v>15</v>
      </c>
      <c r="X142" s="29">
        <f>'X,Y restore'!N142</f>
        <v>9</v>
      </c>
      <c r="Y142" s="29">
        <f>'X,Y restore'!O142</f>
        <v>23</v>
      </c>
      <c r="Z142" s="25">
        <f t="shared" si="3"/>
        <v>97</v>
      </c>
      <c r="AA142" s="30">
        <f t="shared" si="4"/>
        <v>2.443298969</v>
      </c>
      <c r="AB142" s="26"/>
      <c r="AC142" s="27">
        <f t="shared" ref="AC142:AK142" si="151">ROUND($AA142*Q142,0)</f>
        <v>17</v>
      </c>
      <c r="AD142" s="27">
        <f t="shared" si="151"/>
        <v>10</v>
      </c>
      <c r="AE142" s="27">
        <f t="shared" si="151"/>
        <v>39</v>
      </c>
      <c r="AF142" s="28">
        <f t="shared" si="151"/>
        <v>17</v>
      </c>
      <c r="AG142" s="28">
        <f t="shared" si="151"/>
        <v>12</v>
      </c>
      <c r="AH142" s="28">
        <f t="shared" si="151"/>
        <v>27</v>
      </c>
      <c r="AI142" s="29">
        <f t="shared" si="151"/>
        <v>37</v>
      </c>
      <c r="AJ142" s="29">
        <f t="shared" si="151"/>
        <v>22</v>
      </c>
      <c r="AK142" s="29">
        <f t="shared" si="151"/>
        <v>56</v>
      </c>
      <c r="AL142" s="25">
        <f t="shared" si="6"/>
        <v>237</v>
      </c>
    </row>
    <row r="143">
      <c r="A143" s="1"/>
      <c r="B143" s="1"/>
      <c r="C143" s="1"/>
      <c r="D143" s="9">
        <v>2600.0</v>
      </c>
      <c r="E143" s="10">
        <v>2809.0</v>
      </c>
      <c r="F143" s="11">
        <v>25.0</v>
      </c>
      <c r="G143" s="12">
        <v>39.0</v>
      </c>
      <c r="H143" s="11">
        <v>22.0</v>
      </c>
      <c r="I143" s="13">
        <v>105.0</v>
      </c>
      <c r="J143" s="13">
        <v>152.0</v>
      </c>
      <c r="K143" s="13">
        <v>77.0</v>
      </c>
      <c r="L143" s="14">
        <v>54.0</v>
      </c>
      <c r="M143" s="15">
        <v>39.0</v>
      </c>
      <c r="N143" s="14">
        <v>86.0</v>
      </c>
      <c r="O143" s="25">
        <f t="shared" si="2"/>
        <v>599</v>
      </c>
      <c r="P143" s="26"/>
      <c r="Q143" s="27">
        <f>'X,Y restore'!G143</f>
        <v>25</v>
      </c>
      <c r="R143" s="27">
        <f>'X,Y restore'!H143</f>
        <v>24</v>
      </c>
      <c r="S143" s="27">
        <f>'X,Y restore'!I143</f>
        <v>22</v>
      </c>
      <c r="T143" s="28">
        <f>'X,Y restore'!AI143</f>
        <v>24</v>
      </c>
      <c r="U143" s="28">
        <f>'X,Y restore'!AG143</f>
        <v>19</v>
      </c>
      <c r="V143" s="28">
        <f>'X,Y restore'!AJ143</f>
        <v>22</v>
      </c>
      <c r="W143" s="29">
        <f>'X,Y restore'!M143</f>
        <v>50</v>
      </c>
      <c r="X143" s="29">
        <f>'X,Y restore'!N143</f>
        <v>39</v>
      </c>
      <c r="Y143" s="29">
        <f>'X,Y restore'!O143</f>
        <v>27</v>
      </c>
      <c r="Z143" s="25">
        <f t="shared" si="3"/>
        <v>252</v>
      </c>
      <c r="AA143" s="30">
        <f t="shared" si="4"/>
        <v>2.376984127</v>
      </c>
      <c r="AB143" s="26"/>
      <c r="AC143" s="27">
        <f t="shared" ref="AC143:AK143" si="152">ROUND($AA143*Q143,0)</f>
        <v>59</v>
      </c>
      <c r="AD143" s="27">
        <f t="shared" si="152"/>
        <v>57</v>
      </c>
      <c r="AE143" s="27">
        <f t="shared" si="152"/>
        <v>52</v>
      </c>
      <c r="AF143" s="28">
        <f t="shared" si="152"/>
        <v>57</v>
      </c>
      <c r="AG143" s="28">
        <f t="shared" si="152"/>
        <v>45</v>
      </c>
      <c r="AH143" s="28">
        <f t="shared" si="152"/>
        <v>52</v>
      </c>
      <c r="AI143" s="29">
        <f t="shared" si="152"/>
        <v>119</v>
      </c>
      <c r="AJ143" s="29">
        <f t="shared" si="152"/>
        <v>93</v>
      </c>
      <c r="AK143" s="29">
        <f t="shared" si="152"/>
        <v>64</v>
      </c>
      <c r="AL143" s="25">
        <f t="shared" si="6"/>
        <v>598</v>
      </c>
    </row>
    <row r="144">
      <c r="A144" s="1"/>
      <c r="B144" s="1"/>
      <c r="C144" s="1"/>
      <c r="D144" s="9">
        <v>2605.0</v>
      </c>
      <c r="E144" s="10">
        <v>1250.0</v>
      </c>
      <c r="F144" s="11">
        <v>33.0</v>
      </c>
      <c r="G144" s="12">
        <v>19.0</v>
      </c>
      <c r="H144" s="11">
        <v>25.0</v>
      </c>
      <c r="I144" s="13">
        <v>63.0</v>
      </c>
      <c r="J144" s="13">
        <v>79.0</v>
      </c>
      <c r="K144" s="13">
        <v>40.0</v>
      </c>
      <c r="L144" s="14">
        <v>32.0</v>
      </c>
      <c r="M144" s="15">
        <v>17.0</v>
      </c>
      <c r="N144" s="14">
        <v>46.0</v>
      </c>
      <c r="O144" s="25">
        <f t="shared" si="2"/>
        <v>354</v>
      </c>
      <c r="P144" s="26"/>
      <c r="Q144" s="27">
        <f>'X,Y restore'!G144</f>
        <v>33</v>
      </c>
      <c r="R144" s="27">
        <f>'X,Y restore'!H144</f>
        <v>12</v>
      </c>
      <c r="S144" s="27">
        <f>'X,Y restore'!I144</f>
        <v>25</v>
      </c>
      <c r="T144" s="28">
        <f>'X,Y restore'!AI144</f>
        <v>15</v>
      </c>
      <c r="U144" s="28">
        <f>'X,Y restore'!AG144</f>
        <v>9</v>
      </c>
      <c r="V144" s="28">
        <f>'X,Y restore'!AJ144</f>
        <v>10</v>
      </c>
      <c r="W144" s="29">
        <f>'X,Y restore'!M144</f>
        <v>29</v>
      </c>
      <c r="X144" s="29">
        <f>'X,Y restore'!N144</f>
        <v>17</v>
      </c>
      <c r="Y144" s="29">
        <f>'X,Y restore'!O144</f>
        <v>12</v>
      </c>
      <c r="Z144" s="25">
        <f t="shared" si="3"/>
        <v>162</v>
      </c>
      <c r="AA144" s="30">
        <f t="shared" si="4"/>
        <v>2.185185185</v>
      </c>
      <c r="AB144" s="26"/>
      <c r="AC144" s="27">
        <f t="shared" ref="AC144:AK144" si="153">ROUND($AA144*Q144,0)</f>
        <v>72</v>
      </c>
      <c r="AD144" s="27">
        <f t="shared" si="153"/>
        <v>26</v>
      </c>
      <c r="AE144" s="27">
        <f t="shared" si="153"/>
        <v>55</v>
      </c>
      <c r="AF144" s="28">
        <f t="shared" si="153"/>
        <v>33</v>
      </c>
      <c r="AG144" s="28">
        <f t="shared" si="153"/>
        <v>20</v>
      </c>
      <c r="AH144" s="28">
        <f t="shared" si="153"/>
        <v>22</v>
      </c>
      <c r="AI144" s="29">
        <f t="shared" si="153"/>
        <v>63</v>
      </c>
      <c r="AJ144" s="29">
        <f t="shared" si="153"/>
        <v>37</v>
      </c>
      <c r="AK144" s="29">
        <f t="shared" si="153"/>
        <v>26</v>
      </c>
      <c r="AL144" s="25">
        <f t="shared" si="6"/>
        <v>354</v>
      </c>
    </row>
    <row r="145">
      <c r="A145" s="1"/>
      <c r="B145" s="1"/>
      <c r="C145" s="1"/>
      <c r="D145" s="9">
        <v>2606.0</v>
      </c>
      <c r="E145" s="10">
        <v>2924.0</v>
      </c>
      <c r="F145" s="11">
        <v>35.0</v>
      </c>
      <c r="G145" s="12">
        <v>66.0</v>
      </c>
      <c r="H145" s="11">
        <v>33.0</v>
      </c>
      <c r="I145" s="13">
        <v>116.0</v>
      </c>
      <c r="J145" s="13">
        <v>228.0</v>
      </c>
      <c r="K145" s="13">
        <v>59.0</v>
      </c>
      <c r="L145" s="14">
        <v>44.0</v>
      </c>
      <c r="M145" s="15">
        <v>20.0</v>
      </c>
      <c r="N145" s="14">
        <v>100.0</v>
      </c>
      <c r="O145" s="25">
        <f t="shared" si="2"/>
        <v>701</v>
      </c>
      <c r="P145" s="26"/>
      <c r="Q145" s="27">
        <f>'X,Y restore'!G145</f>
        <v>35</v>
      </c>
      <c r="R145" s="27">
        <f>'X,Y restore'!H145</f>
        <v>20</v>
      </c>
      <c r="S145" s="27">
        <f>'X,Y restore'!I145</f>
        <v>33</v>
      </c>
      <c r="T145" s="28">
        <f>'X,Y restore'!AI145</f>
        <v>27</v>
      </c>
      <c r="U145" s="28">
        <f>'X,Y restore'!AG145</f>
        <v>12</v>
      </c>
      <c r="V145" s="28">
        <f>'X,Y restore'!AJ145</f>
        <v>18</v>
      </c>
      <c r="W145" s="29">
        <f>'X,Y restore'!M145</f>
        <v>42</v>
      </c>
      <c r="X145" s="29">
        <f>'X,Y restore'!N145</f>
        <v>20</v>
      </c>
      <c r="Y145" s="29">
        <f>'X,Y restore'!O145</f>
        <v>35</v>
      </c>
      <c r="Z145" s="25">
        <f t="shared" si="3"/>
        <v>242</v>
      </c>
      <c r="AA145" s="30">
        <f t="shared" si="4"/>
        <v>2.896694215</v>
      </c>
      <c r="AB145" s="26"/>
      <c r="AC145" s="27">
        <f t="shared" ref="AC145:AK145" si="154">ROUND($AA145*Q145,0)</f>
        <v>101</v>
      </c>
      <c r="AD145" s="27">
        <f t="shared" si="154"/>
        <v>58</v>
      </c>
      <c r="AE145" s="27">
        <f t="shared" si="154"/>
        <v>96</v>
      </c>
      <c r="AF145" s="28">
        <f t="shared" si="154"/>
        <v>78</v>
      </c>
      <c r="AG145" s="28">
        <f t="shared" si="154"/>
        <v>35</v>
      </c>
      <c r="AH145" s="28">
        <f t="shared" si="154"/>
        <v>52</v>
      </c>
      <c r="AI145" s="29">
        <f t="shared" si="154"/>
        <v>122</v>
      </c>
      <c r="AJ145" s="29">
        <f t="shared" si="154"/>
        <v>58</v>
      </c>
      <c r="AK145" s="29">
        <f t="shared" si="154"/>
        <v>101</v>
      </c>
      <c r="AL145" s="25">
        <f t="shared" si="6"/>
        <v>701</v>
      </c>
    </row>
    <row r="146">
      <c r="A146" s="1"/>
      <c r="B146" s="1"/>
      <c r="C146" s="1"/>
      <c r="D146" s="9">
        <v>2611.0</v>
      </c>
      <c r="E146" s="10">
        <v>1957.0</v>
      </c>
      <c r="F146" s="11">
        <v>21.0</v>
      </c>
      <c r="G146" s="12">
        <v>29.0</v>
      </c>
      <c r="H146" s="11">
        <v>26.0</v>
      </c>
      <c r="I146" s="13">
        <v>45.0</v>
      </c>
      <c r="J146" s="13">
        <v>102.0</v>
      </c>
      <c r="K146" s="13">
        <v>37.0</v>
      </c>
      <c r="L146" s="14">
        <v>28.0</v>
      </c>
      <c r="M146" s="15">
        <v>15.0</v>
      </c>
      <c r="N146" s="14">
        <v>44.0</v>
      </c>
      <c r="O146" s="25">
        <f t="shared" si="2"/>
        <v>347</v>
      </c>
      <c r="P146" s="26"/>
      <c r="Q146" s="27">
        <f>'X,Y restore'!G146</f>
        <v>21</v>
      </c>
      <c r="R146" s="27">
        <f>'X,Y restore'!H146</f>
        <v>11</v>
      </c>
      <c r="S146" s="27">
        <f>'X,Y restore'!I146</f>
        <v>26</v>
      </c>
      <c r="T146" s="28">
        <f>'X,Y restore'!AI146</f>
        <v>10</v>
      </c>
      <c r="U146" s="28">
        <f>'X,Y restore'!AG146</f>
        <v>8</v>
      </c>
      <c r="V146" s="28">
        <f>'X,Y restore'!AJ146</f>
        <v>14</v>
      </c>
      <c r="W146" s="29">
        <f>'X,Y restore'!M146</f>
        <v>26</v>
      </c>
      <c r="X146" s="29">
        <f>'X,Y restore'!N146</f>
        <v>15</v>
      </c>
      <c r="Y146" s="29">
        <f>'X,Y restore'!O146</f>
        <v>20</v>
      </c>
      <c r="Z146" s="25">
        <f t="shared" si="3"/>
        <v>151</v>
      </c>
      <c r="AA146" s="30">
        <f t="shared" si="4"/>
        <v>2.298013245</v>
      </c>
      <c r="AB146" s="26"/>
      <c r="AC146" s="27">
        <f t="shared" ref="AC146:AK146" si="155">ROUND($AA146*Q146,0)</f>
        <v>48</v>
      </c>
      <c r="AD146" s="27">
        <f t="shared" si="155"/>
        <v>25</v>
      </c>
      <c r="AE146" s="27">
        <f t="shared" si="155"/>
        <v>60</v>
      </c>
      <c r="AF146" s="28">
        <f t="shared" si="155"/>
        <v>23</v>
      </c>
      <c r="AG146" s="28">
        <f t="shared" si="155"/>
        <v>18</v>
      </c>
      <c r="AH146" s="28">
        <f t="shared" si="155"/>
        <v>32</v>
      </c>
      <c r="AI146" s="29">
        <f t="shared" si="155"/>
        <v>60</v>
      </c>
      <c r="AJ146" s="29">
        <f t="shared" si="155"/>
        <v>34</v>
      </c>
      <c r="AK146" s="29">
        <f t="shared" si="155"/>
        <v>46</v>
      </c>
      <c r="AL146" s="25">
        <f t="shared" si="6"/>
        <v>346</v>
      </c>
    </row>
    <row r="147">
      <c r="A147" s="1"/>
      <c r="B147" s="1"/>
      <c r="C147" s="1"/>
      <c r="D147" s="9">
        <v>2614.0</v>
      </c>
      <c r="E147" s="10">
        <v>2967.0</v>
      </c>
      <c r="F147" s="11">
        <v>43.0</v>
      </c>
      <c r="G147" s="12">
        <v>36.0</v>
      </c>
      <c r="H147" s="11">
        <v>36.0</v>
      </c>
      <c r="I147" s="13">
        <v>106.0</v>
      </c>
      <c r="J147" s="13">
        <v>140.0</v>
      </c>
      <c r="K147" s="13">
        <v>88.0</v>
      </c>
      <c r="L147" s="14">
        <v>67.0</v>
      </c>
      <c r="M147" s="15">
        <v>52.0</v>
      </c>
      <c r="N147" s="14">
        <v>80.0</v>
      </c>
      <c r="O147" s="25">
        <f t="shared" si="2"/>
        <v>648</v>
      </c>
      <c r="P147" s="26"/>
      <c r="Q147" s="27">
        <f>'X,Y restore'!G147</f>
        <v>43</v>
      </c>
      <c r="R147" s="27">
        <f>'X,Y restore'!H147</f>
        <v>32</v>
      </c>
      <c r="S147" s="27">
        <f>'X,Y restore'!I147</f>
        <v>36</v>
      </c>
      <c r="T147" s="28">
        <f>'X,Y restore'!AI147</f>
        <v>25</v>
      </c>
      <c r="U147" s="28">
        <f>'X,Y restore'!AG147</f>
        <v>22</v>
      </c>
      <c r="V147" s="28">
        <f>'X,Y restore'!AJ147</f>
        <v>25</v>
      </c>
      <c r="W147" s="29">
        <f>'X,Y restore'!M147</f>
        <v>61</v>
      </c>
      <c r="X147" s="29">
        <f>'X,Y restore'!N147</f>
        <v>52</v>
      </c>
      <c r="Y147" s="29">
        <f>'X,Y restore'!O147</f>
        <v>23</v>
      </c>
      <c r="Z147" s="25">
        <f t="shared" si="3"/>
        <v>319</v>
      </c>
      <c r="AA147" s="30">
        <f t="shared" si="4"/>
        <v>2.031347962</v>
      </c>
      <c r="AB147" s="26"/>
      <c r="AC147" s="27">
        <f t="shared" ref="AC147:AK147" si="156">ROUND($AA147*Q147,0)</f>
        <v>87</v>
      </c>
      <c r="AD147" s="27">
        <f t="shared" si="156"/>
        <v>65</v>
      </c>
      <c r="AE147" s="27">
        <f t="shared" si="156"/>
        <v>73</v>
      </c>
      <c r="AF147" s="28">
        <f t="shared" si="156"/>
        <v>51</v>
      </c>
      <c r="AG147" s="28">
        <f t="shared" si="156"/>
        <v>45</v>
      </c>
      <c r="AH147" s="28">
        <f t="shared" si="156"/>
        <v>51</v>
      </c>
      <c r="AI147" s="29">
        <f t="shared" si="156"/>
        <v>124</v>
      </c>
      <c r="AJ147" s="29">
        <f t="shared" si="156"/>
        <v>106</v>
      </c>
      <c r="AK147" s="29">
        <f t="shared" si="156"/>
        <v>47</v>
      </c>
      <c r="AL147" s="25">
        <f t="shared" si="6"/>
        <v>649</v>
      </c>
    </row>
    <row r="148">
      <c r="A148" s="1"/>
      <c r="B148" s="1"/>
      <c r="C148" s="1"/>
      <c r="D148" s="9">
        <v>2622.0</v>
      </c>
      <c r="E148" s="10">
        <v>1666.0</v>
      </c>
      <c r="F148" s="11">
        <v>24.0</v>
      </c>
      <c r="G148" s="12">
        <v>24.0</v>
      </c>
      <c r="H148" s="11">
        <v>37.0</v>
      </c>
      <c r="I148" s="13">
        <v>119.0</v>
      </c>
      <c r="J148" s="13">
        <v>125.0</v>
      </c>
      <c r="K148" s="13">
        <v>59.0</v>
      </c>
      <c r="L148" s="14">
        <v>43.0</v>
      </c>
      <c r="M148" s="15">
        <v>37.0</v>
      </c>
      <c r="N148" s="14">
        <v>76.0</v>
      </c>
      <c r="O148" s="25">
        <f t="shared" si="2"/>
        <v>544</v>
      </c>
      <c r="P148" s="26"/>
      <c r="Q148" s="27">
        <f>'X,Y restore'!G148</f>
        <v>24</v>
      </c>
      <c r="R148" s="27">
        <f>'X,Y restore'!H148</f>
        <v>17</v>
      </c>
      <c r="S148" s="27">
        <f>'X,Y restore'!I148</f>
        <v>37</v>
      </c>
      <c r="T148" s="28">
        <f>'X,Y restore'!AI148</f>
        <v>24</v>
      </c>
      <c r="U148" s="28">
        <f>'X,Y restore'!AG148</f>
        <v>17</v>
      </c>
      <c r="V148" s="28">
        <f>'X,Y restore'!AJ148</f>
        <v>23</v>
      </c>
      <c r="W148" s="29">
        <f>'X,Y restore'!M148</f>
        <v>39</v>
      </c>
      <c r="X148" s="29">
        <f>'X,Y restore'!N148</f>
        <v>37</v>
      </c>
      <c r="Y148" s="29">
        <f>'X,Y restore'!O148</f>
        <v>42</v>
      </c>
      <c r="Z148" s="25">
        <f t="shared" si="3"/>
        <v>260</v>
      </c>
      <c r="AA148" s="30">
        <f t="shared" si="4"/>
        <v>2.092307692</v>
      </c>
      <c r="AB148" s="26"/>
      <c r="AC148" s="27">
        <f t="shared" ref="AC148:AK148" si="157">ROUND($AA148*Q148,0)</f>
        <v>50</v>
      </c>
      <c r="AD148" s="27">
        <f t="shared" si="157"/>
        <v>36</v>
      </c>
      <c r="AE148" s="27">
        <f t="shared" si="157"/>
        <v>77</v>
      </c>
      <c r="AF148" s="28">
        <f t="shared" si="157"/>
        <v>50</v>
      </c>
      <c r="AG148" s="28">
        <f t="shared" si="157"/>
        <v>36</v>
      </c>
      <c r="AH148" s="28">
        <f t="shared" si="157"/>
        <v>48</v>
      </c>
      <c r="AI148" s="29">
        <f t="shared" si="157"/>
        <v>82</v>
      </c>
      <c r="AJ148" s="29">
        <f t="shared" si="157"/>
        <v>77</v>
      </c>
      <c r="AK148" s="29">
        <f t="shared" si="157"/>
        <v>88</v>
      </c>
      <c r="AL148" s="25">
        <f t="shared" si="6"/>
        <v>544</v>
      </c>
    </row>
    <row r="149">
      <c r="A149" s="1"/>
      <c r="B149" s="1"/>
      <c r="C149" s="1"/>
      <c r="D149" s="9">
        <v>2633.0</v>
      </c>
      <c r="E149" s="10">
        <v>2528.0</v>
      </c>
      <c r="F149" s="11">
        <v>36.0</v>
      </c>
      <c r="G149" s="12">
        <v>65.0</v>
      </c>
      <c r="H149" s="11">
        <v>26.0</v>
      </c>
      <c r="I149" s="13">
        <v>120.0</v>
      </c>
      <c r="J149" s="13">
        <v>263.0</v>
      </c>
      <c r="K149" s="13">
        <v>74.0</v>
      </c>
      <c r="L149" s="14">
        <v>66.0</v>
      </c>
      <c r="M149" s="15">
        <v>21.0</v>
      </c>
      <c r="N149" s="14">
        <v>151.0</v>
      </c>
      <c r="O149" s="25">
        <f t="shared" si="2"/>
        <v>822</v>
      </c>
      <c r="P149" s="26"/>
      <c r="Q149" s="27">
        <f>'X,Y restore'!G149</f>
        <v>36</v>
      </c>
      <c r="R149" s="27">
        <f>'X,Y restore'!H149</f>
        <v>16</v>
      </c>
      <c r="S149" s="27">
        <f>'X,Y restore'!I149</f>
        <v>26</v>
      </c>
      <c r="T149" s="28">
        <f>'X,Y restore'!AI149</f>
        <v>33</v>
      </c>
      <c r="U149" s="28">
        <f>'X,Y restore'!AG149</f>
        <v>13</v>
      </c>
      <c r="V149" s="28">
        <f>'X,Y restore'!AJ149</f>
        <v>22</v>
      </c>
      <c r="W149" s="29">
        <f>'X,Y restore'!M149</f>
        <v>60</v>
      </c>
      <c r="X149" s="29">
        <f>'X,Y restore'!N149</f>
        <v>21</v>
      </c>
      <c r="Y149" s="29">
        <f>'X,Y restore'!O149</f>
        <v>39</v>
      </c>
      <c r="Z149" s="25">
        <f t="shared" si="3"/>
        <v>266</v>
      </c>
      <c r="AA149" s="30">
        <f t="shared" si="4"/>
        <v>3.090225564</v>
      </c>
      <c r="AB149" s="26"/>
      <c r="AC149" s="27">
        <f t="shared" ref="AC149:AK149" si="158">ROUND($AA149*Q149,0)</f>
        <v>111</v>
      </c>
      <c r="AD149" s="27">
        <f t="shared" si="158"/>
        <v>49</v>
      </c>
      <c r="AE149" s="27">
        <f t="shared" si="158"/>
        <v>80</v>
      </c>
      <c r="AF149" s="28">
        <f t="shared" si="158"/>
        <v>102</v>
      </c>
      <c r="AG149" s="28">
        <f t="shared" si="158"/>
        <v>40</v>
      </c>
      <c r="AH149" s="28">
        <f t="shared" si="158"/>
        <v>68</v>
      </c>
      <c r="AI149" s="29">
        <f t="shared" si="158"/>
        <v>185</v>
      </c>
      <c r="AJ149" s="29">
        <f t="shared" si="158"/>
        <v>65</v>
      </c>
      <c r="AK149" s="29">
        <f t="shared" si="158"/>
        <v>121</v>
      </c>
      <c r="AL149" s="25">
        <f t="shared" si="6"/>
        <v>821</v>
      </c>
    </row>
    <row r="150">
      <c r="A150" s="1"/>
      <c r="B150" s="1"/>
      <c r="C150" s="1"/>
      <c r="D150" s="9">
        <v>2643.0</v>
      </c>
      <c r="E150" s="10">
        <v>1922.0</v>
      </c>
      <c r="F150" s="11">
        <v>38.0</v>
      </c>
      <c r="G150" s="12">
        <v>44.0</v>
      </c>
      <c r="H150" s="11">
        <v>28.0</v>
      </c>
      <c r="I150" s="13">
        <v>161.0</v>
      </c>
      <c r="J150" s="13">
        <v>178.0</v>
      </c>
      <c r="K150" s="13">
        <v>78.0</v>
      </c>
      <c r="L150" s="14">
        <v>51.0</v>
      </c>
      <c r="M150" s="15">
        <v>34.0</v>
      </c>
      <c r="N150" s="14">
        <v>120.0</v>
      </c>
      <c r="O150" s="25">
        <f t="shared" si="2"/>
        <v>732</v>
      </c>
      <c r="P150" s="26"/>
      <c r="Q150" s="27">
        <f>'X,Y restore'!G150</f>
        <v>38</v>
      </c>
      <c r="R150" s="27">
        <f>'X,Y restore'!H150</f>
        <v>24</v>
      </c>
      <c r="S150" s="27">
        <f>'X,Y restore'!I150</f>
        <v>28</v>
      </c>
      <c r="T150" s="28">
        <f>'X,Y restore'!AI150</f>
        <v>35</v>
      </c>
      <c r="U150" s="28">
        <f>'X,Y restore'!AG150</f>
        <v>18</v>
      </c>
      <c r="V150" s="28">
        <f>'X,Y restore'!AJ150</f>
        <v>17</v>
      </c>
      <c r="W150" s="29">
        <f>'X,Y restore'!M150</f>
        <v>47</v>
      </c>
      <c r="X150" s="29">
        <f>'X,Y restore'!N150</f>
        <v>34</v>
      </c>
      <c r="Y150" s="29">
        <f>'X,Y restore'!O150</f>
        <v>32</v>
      </c>
      <c r="Z150" s="25">
        <f t="shared" si="3"/>
        <v>273</v>
      </c>
      <c r="AA150" s="30">
        <f t="shared" si="4"/>
        <v>2.681318681</v>
      </c>
      <c r="AB150" s="26"/>
      <c r="AC150" s="27">
        <f t="shared" ref="AC150:AK150" si="159">ROUND($AA150*Q150,0)</f>
        <v>102</v>
      </c>
      <c r="AD150" s="27">
        <f t="shared" si="159"/>
        <v>64</v>
      </c>
      <c r="AE150" s="27">
        <f t="shared" si="159"/>
        <v>75</v>
      </c>
      <c r="AF150" s="28">
        <f t="shared" si="159"/>
        <v>94</v>
      </c>
      <c r="AG150" s="28">
        <f t="shared" si="159"/>
        <v>48</v>
      </c>
      <c r="AH150" s="28">
        <f t="shared" si="159"/>
        <v>46</v>
      </c>
      <c r="AI150" s="29">
        <f t="shared" si="159"/>
        <v>126</v>
      </c>
      <c r="AJ150" s="29">
        <f t="shared" si="159"/>
        <v>91</v>
      </c>
      <c r="AK150" s="29">
        <f t="shared" si="159"/>
        <v>86</v>
      </c>
      <c r="AL150" s="25">
        <f t="shared" si="6"/>
        <v>732</v>
      </c>
    </row>
    <row r="151">
      <c r="A151" s="1"/>
      <c r="B151" s="1"/>
      <c r="C151" s="1"/>
      <c r="D151" s="9">
        <v>2644.0</v>
      </c>
      <c r="E151" s="10">
        <v>2616.0</v>
      </c>
      <c r="F151" s="11">
        <v>78.0</v>
      </c>
      <c r="G151" s="12">
        <v>40.0</v>
      </c>
      <c r="H151" s="11">
        <v>60.0</v>
      </c>
      <c r="I151" s="13">
        <v>200.0</v>
      </c>
      <c r="J151" s="13">
        <v>224.0</v>
      </c>
      <c r="K151" s="13">
        <v>96.0</v>
      </c>
      <c r="L151" s="14">
        <v>82.0</v>
      </c>
      <c r="M151" s="15">
        <v>51.0</v>
      </c>
      <c r="N151" s="14">
        <v>99.0</v>
      </c>
      <c r="O151" s="25">
        <f t="shared" si="2"/>
        <v>930</v>
      </c>
      <c r="P151" s="26"/>
      <c r="Q151" s="27">
        <f>'X,Y restore'!G151</f>
        <v>78</v>
      </c>
      <c r="R151" s="27">
        <f>'X,Y restore'!H151</f>
        <v>35</v>
      </c>
      <c r="S151" s="27">
        <f>'X,Y restore'!I151</f>
        <v>60</v>
      </c>
      <c r="T151" s="28">
        <f>'X,Y restore'!AI151</f>
        <v>43</v>
      </c>
      <c r="U151" s="28">
        <f>'X,Y restore'!AG151</f>
        <v>26</v>
      </c>
      <c r="V151" s="28">
        <f>'X,Y restore'!AJ151</f>
        <v>23</v>
      </c>
      <c r="W151" s="29">
        <f>'X,Y restore'!M151</f>
        <v>74</v>
      </c>
      <c r="X151" s="29">
        <f>'X,Y restore'!N151</f>
        <v>51</v>
      </c>
      <c r="Y151" s="29">
        <f>'X,Y restore'!O151</f>
        <v>27</v>
      </c>
      <c r="Z151" s="25">
        <f t="shared" si="3"/>
        <v>417</v>
      </c>
      <c r="AA151" s="30">
        <f t="shared" si="4"/>
        <v>2.230215827</v>
      </c>
      <c r="AB151" s="26"/>
      <c r="AC151" s="27">
        <f t="shared" ref="AC151:AK151" si="160">ROUND($AA151*Q151,0)</f>
        <v>174</v>
      </c>
      <c r="AD151" s="27">
        <f t="shared" si="160"/>
        <v>78</v>
      </c>
      <c r="AE151" s="27">
        <f t="shared" si="160"/>
        <v>134</v>
      </c>
      <c r="AF151" s="28">
        <f t="shared" si="160"/>
        <v>96</v>
      </c>
      <c r="AG151" s="28">
        <f t="shared" si="160"/>
        <v>58</v>
      </c>
      <c r="AH151" s="28">
        <f t="shared" si="160"/>
        <v>51</v>
      </c>
      <c r="AI151" s="29">
        <f t="shared" si="160"/>
        <v>165</v>
      </c>
      <c r="AJ151" s="29">
        <f t="shared" si="160"/>
        <v>114</v>
      </c>
      <c r="AK151" s="29">
        <f t="shared" si="160"/>
        <v>60</v>
      </c>
      <c r="AL151" s="25">
        <f t="shared" si="6"/>
        <v>930</v>
      </c>
    </row>
    <row r="152">
      <c r="A152" s="1"/>
      <c r="B152" s="1"/>
      <c r="C152" s="1"/>
      <c r="D152" s="9">
        <v>2651.0</v>
      </c>
      <c r="E152" s="10">
        <v>2828.0</v>
      </c>
      <c r="F152" s="11">
        <v>39.0</v>
      </c>
      <c r="G152" s="12">
        <v>71.0</v>
      </c>
      <c r="H152" s="11">
        <v>34.0</v>
      </c>
      <c r="I152" s="13">
        <v>117.0</v>
      </c>
      <c r="J152" s="13">
        <v>224.0</v>
      </c>
      <c r="K152" s="13">
        <v>70.0</v>
      </c>
      <c r="L152" s="14">
        <v>52.0</v>
      </c>
      <c r="M152" s="15">
        <v>38.0</v>
      </c>
      <c r="N152" s="14">
        <v>72.0</v>
      </c>
      <c r="O152" s="25">
        <f t="shared" si="2"/>
        <v>717</v>
      </c>
      <c r="P152" s="26"/>
      <c r="Q152" s="27">
        <f>'X,Y restore'!G152</f>
        <v>39</v>
      </c>
      <c r="R152" s="27">
        <f>'X,Y restore'!H152</f>
        <v>46</v>
      </c>
      <c r="S152" s="27">
        <f>'X,Y restore'!I152</f>
        <v>34</v>
      </c>
      <c r="T152" s="28">
        <f>'X,Y restore'!AI152</f>
        <v>26</v>
      </c>
      <c r="U152" s="28">
        <f>'X,Y restore'!AG152</f>
        <v>21</v>
      </c>
      <c r="V152" s="28">
        <f>'X,Y restore'!AJ152</f>
        <v>19</v>
      </c>
      <c r="W152" s="29">
        <f>'X,Y restore'!M152</f>
        <v>49</v>
      </c>
      <c r="X152" s="29">
        <f>'X,Y restore'!N152</f>
        <v>38</v>
      </c>
      <c r="Y152" s="29">
        <f>'X,Y restore'!O152</f>
        <v>23</v>
      </c>
      <c r="Z152" s="25">
        <f t="shared" si="3"/>
        <v>295</v>
      </c>
      <c r="AA152" s="30">
        <f t="shared" si="4"/>
        <v>2.430508475</v>
      </c>
      <c r="AB152" s="26"/>
      <c r="AC152" s="27">
        <f t="shared" ref="AC152:AK152" si="161">ROUND($AA152*Q152,0)</f>
        <v>95</v>
      </c>
      <c r="AD152" s="27">
        <f t="shared" si="161"/>
        <v>112</v>
      </c>
      <c r="AE152" s="27">
        <f t="shared" si="161"/>
        <v>83</v>
      </c>
      <c r="AF152" s="28">
        <f t="shared" si="161"/>
        <v>63</v>
      </c>
      <c r="AG152" s="28">
        <f t="shared" si="161"/>
        <v>51</v>
      </c>
      <c r="AH152" s="28">
        <f t="shared" si="161"/>
        <v>46</v>
      </c>
      <c r="AI152" s="29">
        <f t="shared" si="161"/>
        <v>119</v>
      </c>
      <c r="AJ152" s="29">
        <f t="shared" si="161"/>
        <v>92</v>
      </c>
      <c r="AK152" s="29">
        <f t="shared" si="161"/>
        <v>56</v>
      </c>
      <c r="AL152" s="25">
        <f t="shared" si="6"/>
        <v>717</v>
      </c>
    </row>
    <row r="153">
      <c r="A153" s="1"/>
      <c r="B153" s="1"/>
      <c r="C153" s="1"/>
      <c r="D153" s="9">
        <v>2654.0</v>
      </c>
      <c r="E153" s="10">
        <v>2303.0</v>
      </c>
      <c r="F153" s="11">
        <v>41.0</v>
      </c>
      <c r="G153" s="12">
        <v>60.0</v>
      </c>
      <c r="H153" s="11">
        <v>27.0</v>
      </c>
      <c r="I153" s="13">
        <v>168.0</v>
      </c>
      <c r="J153" s="13">
        <v>223.0</v>
      </c>
      <c r="K153" s="13">
        <v>95.0</v>
      </c>
      <c r="L153" s="14">
        <v>70.0</v>
      </c>
      <c r="M153" s="15">
        <v>24.0</v>
      </c>
      <c r="N153" s="14">
        <v>103.0</v>
      </c>
      <c r="O153" s="25">
        <f t="shared" si="2"/>
        <v>811</v>
      </c>
      <c r="P153" s="26"/>
      <c r="Q153" s="27">
        <f>'X,Y restore'!G153</f>
        <v>41</v>
      </c>
      <c r="R153" s="27">
        <f>'X,Y restore'!H153</f>
        <v>19</v>
      </c>
      <c r="S153" s="27">
        <f>'X,Y restore'!I153</f>
        <v>27</v>
      </c>
      <c r="T153" s="28">
        <f>'X,Y restore'!AI153</f>
        <v>37</v>
      </c>
      <c r="U153" s="28">
        <f>'X,Y restore'!AG153</f>
        <v>14</v>
      </c>
      <c r="V153" s="28">
        <f>'X,Y restore'!AJ153</f>
        <v>20</v>
      </c>
      <c r="W153" s="29">
        <f>'X,Y restore'!M153</f>
        <v>63</v>
      </c>
      <c r="X153" s="29">
        <f>'X,Y restore'!N153</f>
        <v>24</v>
      </c>
      <c r="Y153" s="29">
        <f>'X,Y restore'!O153</f>
        <v>23</v>
      </c>
      <c r="Z153" s="25">
        <f t="shared" si="3"/>
        <v>268</v>
      </c>
      <c r="AA153" s="30">
        <f t="shared" si="4"/>
        <v>3.026119403</v>
      </c>
      <c r="AB153" s="26"/>
      <c r="AC153" s="27">
        <f t="shared" ref="AC153:AK153" si="162">ROUND($AA153*Q153,0)</f>
        <v>124</v>
      </c>
      <c r="AD153" s="27">
        <f t="shared" si="162"/>
        <v>57</v>
      </c>
      <c r="AE153" s="27">
        <f t="shared" si="162"/>
        <v>82</v>
      </c>
      <c r="AF153" s="28">
        <f t="shared" si="162"/>
        <v>112</v>
      </c>
      <c r="AG153" s="28">
        <f t="shared" si="162"/>
        <v>42</v>
      </c>
      <c r="AH153" s="28">
        <f t="shared" si="162"/>
        <v>61</v>
      </c>
      <c r="AI153" s="29">
        <f t="shared" si="162"/>
        <v>191</v>
      </c>
      <c r="AJ153" s="29">
        <f t="shared" si="162"/>
        <v>73</v>
      </c>
      <c r="AK153" s="29">
        <f t="shared" si="162"/>
        <v>70</v>
      </c>
      <c r="AL153" s="25">
        <f t="shared" si="6"/>
        <v>812</v>
      </c>
    </row>
    <row r="154">
      <c r="A154" s="1"/>
      <c r="B154" s="1"/>
      <c r="C154" s="1"/>
      <c r="D154" s="9">
        <v>2662.0</v>
      </c>
      <c r="E154" s="10">
        <v>2347.0</v>
      </c>
      <c r="F154" s="11">
        <v>26.0</v>
      </c>
      <c r="G154" s="12">
        <v>39.0</v>
      </c>
      <c r="H154" s="11">
        <v>32.0</v>
      </c>
      <c r="I154" s="13">
        <v>83.0</v>
      </c>
      <c r="J154" s="13">
        <v>157.0</v>
      </c>
      <c r="K154" s="13">
        <v>72.0</v>
      </c>
      <c r="L154" s="14">
        <v>33.0</v>
      </c>
      <c r="M154" s="15">
        <v>18.0</v>
      </c>
      <c r="N154" s="14">
        <v>56.0</v>
      </c>
      <c r="O154" s="25">
        <f t="shared" si="2"/>
        <v>516</v>
      </c>
      <c r="P154" s="26"/>
      <c r="Q154" s="27">
        <f>'X,Y restore'!G154</f>
        <v>26</v>
      </c>
      <c r="R154" s="27">
        <f>'X,Y restore'!H154</f>
        <v>14</v>
      </c>
      <c r="S154" s="27">
        <f>'X,Y restore'!I154</f>
        <v>32</v>
      </c>
      <c r="T154" s="28">
        <f>'X,Y restore'!AI154</f>
        <v>16</v>
      </c>
      <c r="U154" s="28">
        <f>'X,Y restore'!AG154</f>
        <v>11</v>
      </c>
      <c r="V154" s="28">
        <f>'X,Y restore'!AJ154</f>
        <v>21</v>
      </c>
      <c r="W154" s="29">
        <f>'X,Y restore'!M154</f>
        <v>32</v>
      </c>
      <c r="X154" s="29">
        <f>'X,Y restore'!N154</f>
        <v>18</v>
      </c>
      <c r="Y154" s="29">
        <f>'X,Y restore'!O154</f>
        <v>26</v>
      </c>
      <c r="Z154" s="25">
        <f t="shared" si="3"/>
        <v>196</v>
      </c>
      <c r="AA154" s="30">
        <f t="shared" si="4"/>
        <v>2.632653061</v>
      </c>
      <c r="AB154" s="26"/>
      <c r="AC154" s="27">
        <f t="shared" ref="AC154:AK154" si="163">ROUND($AA154*Q154,0)</f>
        <v>68</v>
      </c>
      <c r="AD154" s="27">
        <f t="shared" si="163"/>
        <v>37</v>
      </c>
      <c r="AE154" s="27">
        <f t="shared" si="163"/>
        <v>84</v>
      </c>
      <c r="AF154" s="28">
        <f t="shared" si="163"/>
        <v>42</v>
      </c>
      <c r="AG154" s="28">
        <f t="shared" si="163"/>
        <v>29</v>
      </c>
      <c r="AH154" s="28">
        <f t="shared" si="163"/>
        <v>55</v>
      </c>
      <c r="AI154" s="29">
        <f t="shared" si="163"/>
        <v>84</v>
      </c>
      <c r="AJ154" s="29">
        <f t="shared" si="163"/>
        <v>47</v>
      </c>
      <c r="AK154" s="29">
        <f t="shared" si="163"/>
        <v>68</v>
      </c>
      <c r="AL154" s="25">
        <f t="shared" si="6"/>
        <v>514</v>
      </c>
    </row>
    <row r="155">
      <c r="A155" s="1"/>
      <c r="B155" s="1"/>
      <c r="C155" s="1"/>
      <c r="D155" s="9">
        <v>2663.0</v>
      </c>
      <c r="E155" s="10">
        <v>2253.0</v>
      </c>
      <c r="F155" s="11">
        <v>36.0</v>
      </c>
      <c r="G155" s="12">
        <v>44.0</v>
      </c>
      <c r="H155" s="11">
        <v>43.0</v>
      </c>
      <c r="I155" s="13">
        <v>150.0</v>
      </c>
      <c r="J155" s="13">
        <v>169.0</v>
      </c>
      <c r="K155" s="13">
        <v>105.0</v>
      </c>
      <c r="L155" s="14">
        <v>80.0</v>
      </c>
      <c r="M155" s="15">
        <v>41.0</v>
      </c>
      <c r="N155" s="14">
        <v>107.0</v>
      </c>
      <c r="O155" s="25">
        <f t="shared" si="2"/>
        <v>775</v>
      </c>
      <c r="P155" s="26"/>
      <c r="Q155" s="27">
        <f>'X,Y restore'!G155</f>
        <v>36</v>
      </c>
      <c r="R155" s="27">
        <f>'X,Y restore'!H155</f>
        <v>20</v>
      </c>
      <c r="S155" s="27">
        <f>'X,Y restore'!I155</f>
        <v>43</v>
      </c>
      <c r="T155" s="28">
        <f>'X,Y restore'!AI155</f>
        <v>33</v>
      </c>
      <c r="U155" s="28">
        <f>'X,Y restore'!AG155</f>
        <v>20</v>
      </c>
      <c r="V155" s="28">
        <f>'X,Y restore'!AJ155</f>
        <v>35</v>
      </c>
      <c r="W155" s="29">
        <f>'X,Y restore'!M155</f>
        <v>71</v>
      </c>
      <c r="X155" s="29">
        <f>'X,Y restore'!N155</f>
        <v>41</v>
      </c>
      <c r="Y155" s="29">
        <f>'X,Y restore'!O155</f>
        <v>46</v>
      </c>
      <c r="Z155" s="25">
        <f t="shared" si="3"/>
        <v>345</v>
      </c>
      <c r="AA155" s="30">
        <f t="shared" si="4"/>
        <v>2.246376812</v>
      </c>
      <c r="AB155" s="26"/>
      <c r="AC155" s="27">
        <f t="shared" ref="AC155:AK155" si="164">ROUND($AA155*Q155,0)</f>
        <v>81</v>
      </c>
      <c r="AD155" s="27">
        <f t="shared" si="164"/>
        <v>45</v>
      </c>
      <c r="AE155" s="27">
        <f t="shared" si="164"/>
        <v>97</v>
      </c>
      <c r="AF155" s="28">
        <f t="shared" si="164"/>
        <v>74</v>
      </c>
      <c r="AG155" s="28">
        <f t="shared" si="164"/>
        <v>45</v>
      </c>
      <c r="AH155" s="28">
        <f t="shared" si="164"/>
        <v>79</v>
      </c>
      <c r="AI155" s="29">
        <f t="shared" si="164"/>
        <v>159</v>
      </c>
      <c r="AJ155" s="29">
        <f t="shared" si="164"/>
        <v>92</v>
      </c>
      <c r="AK155" s="29">
        <f t="shared" si="164"/>
        <v>103</v>
      </c>
      <c r="AL155" s="25">
        <f t="shared" si="6"/>
        <v>775</v>
      </c>
    </row>
    <row r="156">
      <c r="A156" s="1"/>
      <c r="B156" s="1"/>
      <c r="C156" s="1"/>
      <c r="D156" s="9">
        <v>2666.0</v>
      </c>
      <c r="E156" s="10">
        <v>2169.0</v>
      </c>
      <c r="F156" s="11">
        <v>22.0</v>
      </c>
      <c r="G156" s="12">
        <v>47.0</v>
      </c>
      <c r="H156" s="11">
        <v>30.0</v>
      </c>
      <c r="I156" s="13">
        <v>64.0</v>
      </c>
      <c r="J156" s="13">
        <v>116.0</v>
      </c>
      <c r="K156" s="13">
        <v>47.0</v>
      </c>
      <c r="L156" s="14">
        <v>20.0</v>
      </c>
      <c r="M156" s="15">
        <v>24.0</v>
      </c>
      <c r="N156" s="14">
        <v>74.0</v>
      </c>
      <c r="O156" s="25">
        <f t="shared" si="2"/>
        <v>444</v>
      </c>
      <c r="P156" s="26"/>
      <c r="Q156" s="27">
        <f>'X,Y restore'!G156</f>
        <v>22</v>
      </c>
      <c r="R156" s="27">
        <f>'X,Y restore'!H156</f>
        <v>23</v>
      </c>
      <c r="S156" s="27">
        <f>'X,Y restore'!I156</f>
        <v>30</v>
      </c>
      <c r="T156" s="28">
        <f>'X,Y restore'!AI156</f>
        <v>14</v>
      </c>
      <c r="U156" s="28">
        <f>'X,Y restore'!AG156</f>
        <v>12</v>
      </c>
      <c r="V156" s="28">
        <f>'X,Y restore'!AJ156</f>
        <v>18</v>
      </c>
      <c r="W156" s="29">
        <f>'X,Y restore'!M156</f>
        <v>21</v>
      </c>
      <c r="X156" s="29">
        <f>'X,Y restore'!N156</f>
        <v>24</v>
      </c>
      <c r="Y156" s="29">
        <f>'X,Y restore'!O156</f>
        <v>37</v>
      </c>
      <c r="Z156" s="25">
        <f t="shared" si="3"/>
        <v>201</v>
      </c>
      <c r="AA156" s="30">
        <f t="shared" si="4"/>
        <v>2.208955224</v>
      </c>
      <c r="AB156" s="26"/>
      <c r="AC156" s="27">
        <f t="shared" ref="AC156:AK156" si="165">ROUND($AA156*Q156,0)</f>
        <v>49</v>
      </c>
      <c r="AD156" s="27">
        <f t="shared" si="165"/>
        <v>51</v>
      </c>
      <c r="AE156" s="27">
        <f t="shared" si="165"/>
        <v>66</v>
      </c>
      <c r="AF156" s="28">
        <f t="shared" si="165"/>
        <v>31</v>
      </c>
      <c r="AG156" s="28">
        <f t="shared" si="165"/>
        <v>27</v>
      </c>
      <c r="AH156" s="28">
        <f t="shared" si="165"/>
        <v>40</v>
      </c>
      <c r="AI156" s="29">
        <f t="shared" si="165"/>
        <v>46</v>
      </c>
      <c r="AJ156" s="29">
        <f t="shared" si="165"/>
        <v>53</v>
      </c>
      <c r="AK156" s="29">
        <f t="shared" si="165"/>
        <v>82</v>
      </c>
      <c r="AL156" s="25">
        <f t="shared" si="6"/>
        <v>445</v>
      </c>
    </row>
    <row r="157">
      <c r="A157" s="1"/>
      <c r="B157" s="1"/>
      <c r="C157" s="1"/>
      <c r="D157" s="9">
        <v>2682.0</v>
      </c>
      <c r="E157" s="10">
        <v>2336.0</v>
      </c>
      <c r="F157" s="11">
        <v>42.0</v>
      </c>
      <c r="G157" s="12">
        <v>43.0</v>
      </c>
      <c r="H157" s="11">
        <v>27.0</v>
      </c>
      <c r="I157" s="13">
        <v>142.0</v>
      </c>
      <c r="J157" s="13">
        <v>135.0</v>
      </c>
      <c r="K157" s="13">
        <v>67.0</v>
      </c>
      <c r="L157" s="14">
        <v>94.0</v>
      </c>
      <c r="M157" s="15">
        <v>26.0</v>
      </c>
      <c r="N157" s="14">
        <v>68.0</v>
      </c>
      <c r="O157" s="25">
        <f t="shared" si="2"/>
        <v>644</v>
      </c>
      <c r="P157" s="26"/>
      <c r="Q157" s="27">
        <f>'X,Y restore'!G157</f>
        <v>42</v>
      </c>
      <c r="R157" s="27">
        <f>'X,Y restore'!H157</f>
        <v>15</v>
      </c>
      <c r="S157" s="27">
        <f>'X,Y restore'!I157</f>
        <v>27</v>
      </c>
      <c r="T157" s="28">
        <f>'X,Y restore'!AI157</f>
        <v>37</v>
      </c>
      <c r="U157" s="28">
        <f>'X,Y restore'!AG157</f>
        <v>14</v>
      </c>
      <c r="V157" s="28">
        <f>'X,Y restore'!AJ157</f>
        <v>18</v>
      </c>
      <c r="W157" s="29">
        <f>'X,Y restore'!M157</f>
        <v>82</v>
      </c>
      <c r="X157" s="29">
        <f>'X,Y restore'!N157</f>
        <v>26</v>
      </c>
      <c r="Y157" s="29">
        <f>'X,Y restore'!O157</f>
        <v>12</v>
      </c>
      <c r="Z157" s="25">
        <f t="shared" si="3"/>
        <v>273</v>
      </c>
      <c r="AA157" s="30">
        <f t="shared" si="4"/>
        <v>2.358974359</v>
      </c>
      <c r="AB157" s="26"/>
      <c r="AC157" s="27">
        <f t="shared" ref="AC157:AK157" si="166">ROUND($AA157*Q157,0)</f>
        <v>99</v>
      </c>
      <c r="AD157" s="27">
        <f t="shared" si="166"/>
        <v>35</v>
      </c>
      <c r="AE157" s="27">
        <f t="shared" si="166"/>
        <v>64</v>
      </c>
      <c r="AF157" s="28">
        <f t="shared" si="166"/>
        <v>87</v>
      </c>
      <c r="AG157" s="28">
        <f t="shared" si="166"/>
        <v>33</v>
      </c>
      <c r="AH157" s="28">
        <f t="shared" si="166"/>
        <v>42</v>
      </c>
      <c r="AI157" s="29">
        <f t="shared" si="166"/>
        <v>193</v>
      </c>
      <c r="AJ157" s="29">
        <f t="shared" si="166"/>
        <v>61</v>
      </c>
      <c r="AK157" s="29">
        <f t="shared" si="166"/>
        <v>28</v>
      </c>
      <c r="AL157" s="25">
        <f t="shared" si="6"/>
        <v>642</v>
      </c>
    </row>
    <row r="158">
      <c r="A158" s="1"/>
      <c r="B158" s="1"/>
      <c r="C158" s="1"/>
      <c r="D158" s="9">
        <v>2695.0</v>
      </c>
      <c r="E158" s="10">
        <v>2438.0</v>
      </c>
      <c r="F158" s="11">
        <v>44.0</v>
      </c>
      <c r="G158" s="12">
        <v>46.0</v>
      </c>
      <c r="H158" s="11">
        <v>41.0</v>
      </c>
      <c r="I158" s="13">
        <v>108.0</v>
      </c>
      <c r="J158" s="13">
        <v>171.0</v>
      </c>
      <c r="K158" s="13">
        <v>79.0</v>
      </c>
      <c r="L158" s="14">
        <v>47.0</v>
      </c>
      <c r="M158" s="15">
        <v>19.0</v>
      </c>
      <c r="N158" s="14">
        <v>87.0</v>
      </c>
      <c r="O158" s="25">
        <f t="shared" si="2"/>
        <v>642</v>
      </c>
      <c r="P158" s="26"/>
      <c r="Q158" s="27">
        <f>'X,Y restore'!G158</f>
        <v>44</v>
      </c>
      <c r="R158" s="27">
        <f>'X,Y restore'!H158</f>
        <v>14</v>
      </c>
      <c r="S158" s="27">
        <f>'X,Y restore'!I158</f>
        <v>41</v>
      </c>
      <c r="T158" s="28">
        <f>'X,Y restore'!AI158</f>
        <v>23</v>
      </c>
      <c r="U158" s="28">
        <f>'X,Y restore'!AG158</f>
        <v>11</v>
      </c>
      <c r="V158" s="28">
        <f>'X,Y restore'!AJ158</f>
        <v>22</v>
      </c>
      <c r="W158" s="29">
        <f>'X,Y restore'!M158</f>
        <v>44</v>
      </c>
      <c r="X158" s="29">
        <f>'X,Y restore'!N158</f>
        <v>19</v>
      </c>
      <c r="Y158" s="29">
        <f>'X,Y restore'!O158</f>
        <v>29</v>
      </c>
      <c r="Z158" s="25">
        <f t="shared" si="3"/>
        <v>247</v>
      </c>
      <c r="AA158" s="30">
        <f t="shared" si="4"/>
        <v>2.599190283</v>
      </c>
      <c r="AB158" s="26"/>
      <c r="AC158" s="27">
        <f t="shared" ref="AC158:AK158" si="167">ROUND($AA158*Q158,0)</f>
        <v>114</v>
      </c>
      <c r="AD158" s="27">
        <f t="shared" si="167"/>
        <v>36</v>
      </c>
      <c r="AE158" s="27">
        <f t="shared" si="167"/>
        <v>107</v>
      </c>
      <c r="AF158" s="28">
        <f t="shared" si="167"/>
        <v>60</v>
      </c>
      <c r="AG158" s="28">
        <f t="shared" si="167"/>
        <v>29</v>
      </c>
      <c r="AH158" s="28">
        <f t="shared" si="167"/>
        <v>57</v>
      </c>
      <c r="AI158" s="29">
        <f t="shared" si="167"/>
        <v>114</v>
      </c>
      <c r="AJ158" s="29">
        <f t="shared" si="167"/>
        <v>49</v>
      </c>
      <c r="AK158" s="29">
        <f t="shared" si="167"/>
        <v>75</v>
      </c>
      <c r="AL158" s="25">
        <f t="shared" si="6"/>
        <v>641</v>
      </c>
    </row>
    <row r="159">
      <c r="A159" s="1"/>
      <c r="B159" s="1"/>
      <c r="C159" s="1"/>
      <c r="D159" s="9">
        <v>2700.0</v>
      </c>
      <c r="E159" s="10">
        <v>2023.0</v>
      </c>
      <c r="F159" s="11">
        <v>36.0</v>
      </c>
      <c r="G159" s="12">
        <v>38.0</v>
      </c>
      <c r="H159" s="11">
        <v>22.0</v>
      </c>
      <c r="I159" s="13">
        <v>80.0</v>
      </c>
      <c r="J159" s="13">
        <v>178.0</v>
      </c>
      <c r="K159" s="13">
        <v>62.0</v>
      </c>
      <c r="L159" s="14">
        <v>37.0</v>
      </c>
      <c r="M159" s="15">
        <v>21.0</v>
      </c>
      <c r="N159" s="14">
        <v>55.0</v>
      </c>
      <c r="O159" s="25">
        <f t="shared" si="2"/>
        <v>529</v>
      </c>
      <c r="P159" s="26"/>
      <c r="Q159" s="27">
        <f>'X,Y restore'!G159</f>
        <v>36</v>
      </c>
      <c r="R159" s="27">
        <f>'X,Y restore'!H159</f>
        <v>21</v>
      </c>
      <c r="S159" s="27">
        <f>'X,Y restore'!I159</f>
        <v>22</v>
      </c>
      <c r="T159" s="28">
        <f>'X,Y restore'!AI159</f>
        <v>18</v>
      </c>
      <c r="U159" s="28">
        <f>'X,Y restore'!AG159</f>
        <v>12</v>
      </c>
      <c r="V159" s="28">
        <f>'X,Y restore'!AJ159</f>
        <v>13</v>
      </c>
      <c r="W159" s="29">
        <f>'X,Y restore'!M159</f>
        <v>35</v>
      </c>
      <c r="X159" s="29">
        <f>'X,Y restore'!N159</f>
        <v>21</v>
      </c>
      <c r="Y159" s="29">
        <f>'X,Y restore'!O159</f>
        <v>12</v>
      </c>
      <c r="Z159" s="25">
        <f t="shared" si="3"/>
        <v>190</v>
      </c>
      <c r="AA159" s="30">
        <f t="shared" si="4"/>
        <v>2.784210526</v>
      </c>
      <c r="AB159" s="26"/>
      <c r="AC159" s="27">
        <f t="shared" ref="AC159:AK159" si="168">ROUND($AA159*Q159,0)</f>
        <v>100</v>
      </c>
      <c r="AD159" s="27">
        <f t="shared" si="168"/>
        <v>58</v>
      </c>
      <c r="AE159" s="27">
        <f t="shared" si="168"/>
        <v>61</v>
      </c>
      <c r="AF159" s="28">
        <f t="shared" si="168"/>
        <v>50</v>
      </c>
      <c r="AG159" s="28">
        <f t="shared" si="168"/>
        <v>33</v>
      </c>
      <c r="AH159" s="28">
        <f t="shared" si="168"/>
        <v>36</v>
      </c>
      <c r="AI159" s="29">
        <f t="shared" si="168"/>
        <v>97</v>
      </c>
      <c r="AJ159" s="29">
        <f t="shared" si="168"/>
        <v>58</v>
      </c>
      <c r="AK159" s="29">
        <f t="shared" si="168"/>
        <v>33</v>
      </c>
      <c r="AL159" s="25">
        <f t="shared" si="6"/>
        <v>526</v>
      </c>
    </row>
    <row r="160">
      <c r="A160" s="1"/>
      <c r="B160" s="1"/>
      <c r="C160" s="1"/>
      <c r="D160" s="9">
        <v>2709.0</v>
      </c>
      <c r="E160" s="10">
        <v>848.0</v>
      </c>
      <c r="F160" s="11">
        <v>10.0</v>
      </c>
      <c r="G160" s="12">
        <v>13.0</v>
      </c>
      <c r="H160" s="11">
        <v>13.0</v>
      </c>
      <c r="I160" s="13">
        <v>41.0</v>
      </c>
      <c r="J160" s="13">
        <v>69.0</v>
      </c>
      <c r="K160" s="13">
        <v>23.0</v>
      </c>
      <c r="L160" s="14">
        <v>9.0</v>
      </c>
      <c r="M160" s="15">
        <v>12.0</v>
      </c>
      <c r="N160" s="14">
        <v>39.0</v>
      </c>
      <c r="O160" s="25">
        <f t="shared" si="2"/>
        <v>229</v>
      </c>
      <c r="P160" s="26"/>
      <c r="Q160" s="27">
        <f>'X,Y restore'!G160</f>
        <v>10</v>
      </c>
      <c r="R160" s="27">
        <f>'X,Y restore'!H160</f>
        <v>8</v>
      </c>
      <c r="S160" s="27">
        <f>'X,Y restore'!I160</f>
        <v>13</v>
      </c>
      <c r="T160" s="28">
        <f>'X,Y restore'!AI160</f>
        <v>8</v>
      </c>
      <c r="U160" s="28">
        <f>'X,Y restore'!AG160</f>
        <v>6</v>
      </c>
      <c r="V160" s="28">
        <f>'X,Y restore'!AJ160</f>
        <v>8</v>
      </c>
      <c r="W160" s="29">
        <f>'X,Y restore'!M160</f>
        <v>9</v>
      </c>
      <c r="X160" s="29">
        <f>'X,Y restore'!N160</f>
        <v>12</v>
      </c>
      <c r="Y160" s="29">
        <f>'X,Y restore'!O160</f>
        <v>17</v>
      </c>
      <c r="Z160" s="25">
        <f t="shared" si="3"/>
        <v>91</v>
      </c>
      <c r="AA160" s="30">
        <f t="shared" si="4"/>
        <v>2.516483516</v>
      </c>
      <c r="AB160" s="26"/>
      <c r="AC160" s="27">
        <f t="shared" ref="AC160:AK160" si="169">ROUND($AA160*Q160,0)</f>
        <v>25</v>
      </c>
      <c r="AD160" s="27">
        <f t="shared" si="169"/>
        <v>20</v>
      </c>
      <c r="AE160" s="27">
        <f t="shared" si="169"/>
        <v>33</v>
      </c>
      <c r="AF160" s="28">
        <f t="shared" si="169"/>
        <v>20</v>
      </c>
      <c r="AG160" s="28">
        <f t="shared" si="169"/>
        <v>15</v>
      </c>
      <c r="AH160" s="28">
        <f t="shared" si="169"/>
        <v>20</v>
      </c>
      <c r="AI160" s="29">
        <f t="shared" si="169"/>
        <v>23</v>
      </c>
      <c r="AJ160" s="29">
        <f t="shared" si="169"/>
        <v>30</v>
      </c>
      <c r="AK160" s="29">
        <f t="shared" si="169"/>
        <v>43</v>
      </c>
      <c r="AL160" s="25">
        <f t="shared" si="6"/>
        <v>229</v>
      </c>
    </row>
    <row r="161">
      <c r="A161" s="1"/>
      <c r="B161" s="1"/>
      <c r="C161" s="1"/>
      <c r="D161" s="9">
        <v>2710.0</v>
      </c>
      <c r="E161" s="10">
        <v>3071.0</v>
      </c>
      <c r="F161" s="11">
        <v>37.0</v>
      </c>
      <c r="G161" s="12">
        <v>74.0</v>
      </c>
      <c r="H161" s="11">
        <v>21.0</v>
      </c>
      <c r="I161" s="13">
        <v>97.0</v>
      </c>
      <c r="J161" s="13">
        <v>231.0</v>
      </c>
      <c r="K161" s="13">
        <v>72.0</v>
      </c>
      <c r="L161" s="14">
        <v>36.0</v>
      </c>
      <c r="M161" s="15">
        <v>26.0</v>
      </c>
      <c r="N161" s="14">
        <v>90.0</v>
      </c>
      <c r="O161" s="25">
        <f t="shared" si="2"/>
        <v>684</v>
      </c>
      <c r="P161" s="26"/>
      <c r="Q161" s="27">
        <f>'X,Y restore'!G161</f>
        <v>37</v>
      </c>
      <c r="R161" s="27">
        <f>'X,Y restore'!H161</f>
        <v>42</v>
      </c>
      <c r="S161" s="27">
        <f>'X,Y restore'!I161</f>
        <v>21</v>
      </c>
      <c r="T161" s="28">
        <f>'X,Y restore'!AI161</f>
        <v>22</v>
      </c>
      <c r="U161" s="28">
        <f>'X,Y restore'!AG161</f>
        <v>15</v>
      </c>
      <c r="V161" s="28">
        <f>'X,Y restore'!AJ161</f>
        <v>15</v>
      </c>
      <c r="W161" s="29">
        <f>'X,Y restore'!M161</f>
        <v>36</v>
      </c>
      <c r="X161" s="29">
        <f>'X,Y restore'!N161</f>
        <v>26</v>
      </c>
      <c r="Y161" s="29">
        <f>'X,Y restore'!O161</f>
        <v>20</v>
      </c>
      <c r="Z161" s="25">
        <f t="shared" si="3"/>
        <v>234</v>
      </c>
      <c r="AA161" s="30">
        <f t="shared" si="4"/>
        <v>2.923076923</v>
      </c>
      <c r="AB161" s="26"/>
      <c r="AC161" s="27">
        <f t="shared" ref="AC161:AK161" si="170">ROUND($AA161*Q161,0)</f>
        <v>108</v>
      </c>
      <c r="AD161" s="27">
        <f t="shared" si="170"/>
        <v>123</v>
      </c>
      <c r="AE161" s="27">
        <f t="shared" si="170"/>
        <v>61</v>
      </c>
      <c r="AF161" s="28">
        <f t="shared" si="170"/>
        <v>64</v>
      </c>
      <c r="AG161" s="28">
        <f t="shared" si="170"/>
        <v>44</v>
      </c>
      <c r="AH161" s="28">
        <f t="shared" si="170"/>
        <v>44</v>
      </c>
      <c r="AI161" s="29">
        <f t="shared" si="170"/>
        <v>105</v>
      </c>
      <c r="AJ161" s="29">
        <f t="shared" si="170"/>
        <v>76</v>
      </c>
      <c r="AK161" s="29">
        <f t="shared" si="170"/>
        <v>58</v>
      </c>
      <c r="AL161" s="25">
        <f t="shared" si="6"/>
        <v>683</v>
      </c>
    </row>
    <row r="162">
      <c r="A162" s="1"/>
      <c r="B162" s="1"/>
      <c r="C162" s="1"/>
      <c r="D162" s="9">
        <v>2711.0</v>
      </c>
      <c r="E162" s="10">
        <v>1531.0</v>
      </c>
      <c r="F162" s="11">
        <v>24.0</v>
      </c>
      <c r="G162" s="12">
        <v>34.0</v>
      </c>
      <c r="H162" s="11">
        <v>18.0</v>
      </c>
      <c r="I162" s="13">
        <v>80.0</v>
      </c>
      <c r="J162" s="13">
        <v>143.0</v>
      </c>
      <c r="K162" s="13">
        <v>53.0</v>
      </c>
      <c r="L162" s="14">
        <v>27.0</v>
      </c>
      <c r="M162" s="15">
        <v>19.0</v>
      </c>
      <c r="N162" s="14">
        <v>53.0</v>
      </c>
      <c r="O162" s="25">
        <f t="shared" si="2"/>
        <v>451</v>
      </c>
      <c r="P162" s="26"/>
      <c r="Q162" s="27">
        <f>'X,Y restore'!G162</f>
        <v>24</v>
      </c>
      <c r="R162" s="27">
        <f>'X,Y restore'!H162</f>
        <v>19</v>
      </c>
      <c r="S162" s="27">
        <f>'X,Y restore'!I162</f>
        <v>18</v>
      </c>
      <c r="T162" s="28">
        <f>'X,Y restore'!AI162</f>
        <v>16</v>
      </c>
      <c r="U162" s="28">
        <f>'X,Y restore'!AG162</f>
        <v>11</v>
      </c>
      <c r="V162" s="28">
        <f>'X,Y restore'!AJ162</f>
        <v>12</v>
      </c>
      <c r="W162" s="29">
        <f>'X,Y restore'!M162</f>
        <v>26</v>
      </c>
      <c r="X162" s="29">
        <f>'X,Y restore'!N162</f>
        <v>19</v>
      </c>
      <c r="Y162" s="29">
        <f>'X,Y restore'!O162</f>
        <v>15</v>
      </c>
      <c r="Z162" s="25">
        <f t="shared" si="3"/>
        <v>160</v>
      </c>
      <c r="AA162" s="30">
        <f t="shared" si="4"/>
        <v>2.81875</v>
      </c>
      <c r="AB162" s="26"/>
      <c r="AC162" s="27">
        <f t="shared" ref="AC162:AK162" si="171">ROUND($AA162*Q162,0)</f>
        <v>68</v>
      </c>
      <c r="AD162" s="27">
        <f t="shared" si="171"/>
        <v>54</v>
      </c>
      <c r="AE162" s="27">
        <f t="shared" si="171"/>
        <v>51</v>
      </c>
      <c r="AF162" s="28">
        <f t="shared" si="171"/>
        <v>45</v>
      </c>
      <c r="AG162" s="28">
        <f t="shared" si="171"/>
        <v>31</v>
      </c>
      <c r="AH162" s="28">
        <f t="shared" si="171"/>
        <v>34</v>
      </c>
      <c r="AI162" s="29">
        <f t="shared" si="171"/>
        <v>73</v>
      </c>
      <c r="AJ162" s="29">
        <f t="shared" si="171"/>
        <v>54</v>
      </c>
      <c r="AK162" s="29">
        <f t="shared" si="171"/>
        <v>42</v>
      </c>
      <c r="AL162" s="25">
        <f t="shared" si="6"/>
        <v>452</v>
      </c>
    </row>
    <row r="163">
      <c r="A163" s="1"/>
      <c r="B163" s="1"/>
      <c r="C163" s="1"/>
      <c r="D163" s="9">
        <v>2715.0</v>
      </c>
      <c r="E163" s="10">
        <v>2341.0</v>
      </c>
      <c r="F163" s="11">
        <v>28.0</v>
      </c>
      <c r="G163" s="12">
        <v>28.0</v>
      </c>
      <c r="H163" s="11">
        <v>27.0</v>
      </c>
      <c r="I163" s="13">
        <v>62.0</v>
      </c>
      <c r="J163" s="13">
        <v>96.0</v>
      </c>
      <c r="K163" s="13">
        <v>59.0</v>
      </c>
      <c r="L163" s="14">
        <v>28.0</v>
      </c>
      <c r="M163" s="15">
        <v>21.0</v>
      </c>
      <c r="N163" s="14">
        <v>53.0</v>
      </c>
      <c r="O163" s="25">
        <f t="shared" si="2"/>
        <v>402</v>
      </c>
      <c r="P163" s="26"/>
      <c r="Q163" s="27">
        <f>'X,Y restore'!G163</f>
        <v>28</v>
      </c>
      <c r="R163" s="27">
        <f>'X,Y restore'!H163</f>
        <v>17</v>
      </c>
      <c r="S163" s="27">
        <f>'X,Y restore'!I163</f>
        <v>27</v>
      </c>
      <c r="T163" s="28">
        <f>'X,Y restore'!AI163</f>
        <v>13</v>
      </c>
      <c r="U163" s="28">
        <f>'X,Y restore'!AG163</f>
        <v>11</v>
      </c>
      <c r="V163" s="28">
        <f>'X,Y restore'!AJ163</f>
        <v>16</v>
      </c>
      <c r="W163" s="29">
        <f>'X,Y restore'!M163</f>
        <v>27</v>
      </c>
      <c r="X163" s="29">
        <f>'X,Y restore'!N163</f>
        <v>21</v>
      </c>
      <c r="Y163" s="29">
        <f>'X,Y restore'!O163</f>
        <v>19</v>
      </c>
      <c r="Z163" s="25">
        <f t="shared" si="3"/>
        <v>179</v>
      </c>
      <c r="AA163" s="30">
        <f t="shared" si="4"/>
        <v>2.245810056</v>
      </c>
      <c r="AB163" s="26"/>
      <c r="AC163" s="27">
        <f t="shared" ref="AC163:AK163" si="172">ROUND($AA163*Q163,0)</f>
        <v>63</v>
      </c>
      <c r="AD163" s="27">
        <f t="shared" si="172"/>
        <v>38</v>
      </c>
      <c r="AE163" s="27">
        <f t="shared" si="172"/>
        <v>61</v>
      </c>
      <c r="AF163" s="28">
        <f t="shared" si="172"/>
        <v>29</v>
      </c>
      <c r="AG163" s="28">
        <f t="shared" si="172"/>
        <v>25</v>
      </c>
      <c r="AH163" s="28">
        <f t="shared" si="172"/>
        <v>36</v>
      </c>
      <c r="AI163" s="29">
        <f t="shared" si="172"/>
        <v>61</v>
      </c>
      <c r="AJ163" s="29">
        <f t="shared" si="172"/>
        <v>47</v>
      </c>
      <c r="AK163" s="29">
        <f t="shared" si="172"/>
        <v>43</v>
      </c>
      <c r="AL163" s="25">
        <f t="shared" si="6"/>
        <v>403</v>
      </c>
    </row>
    <row r="164">
      <c r="A164" s="1"/>
      <c r="B164" s="1"/>
      <c r="C164" s="1"/>
      <c r="D164" s="9">
        <v>2717.0</v>
      </c>
      <c r="E164" s="10">
        <v>1524.0</v>
      </c>
      <c r="F164" s="11">
        <v>16.0</v>
      </c>
      <c r="G164" s="12">
        <v>19.0</v>
      </c>
      <c r="H164" s="11">
        <v>5.0</v>
      </c>
      <c r="I164" s="13">
        <v>25.0</v>
      </c>
      <c r="J164" s="13">
        <v>46.0</v>
      </c>
      <c r="K164" s="13">
        <v>16.0</v>
      </c>
      <c r="L164" s="14">
        <v>11.0</v>
      </c>
      <c r="M164" s="15">
        <v>8.0</v>
      </c>
      <c r="N164" s="14">
        <v>35.0</v>
      </c>
      <c r="O164" s="25">
        <f t="shared" si="2"/>
        <v>181</v>
      </c>
      <c r="P164" s="26"/>
      <c r="Q164" s="27">
        <f>'X,Y restore'!G164</f>
        <v>16</v>
      </c>
      <c r="R164" s="27">
        <f>'X,Y restore'!H164</f>
        <v>12</v>
      </c>
      <c r="S164" s="27">
        <f>'X,Y restore'!I164</f>
        <v>5</v>
      </c>
      <c r="T164" s="28">
        <f>'X,Y restore'!AI164</f>
        <v>7</v>
      </c>
      <c r="U164" s="28">
        <f>'X,Y restore'!AG164</f>
        <v>4</v>
      </c>
      <c r="V164" s="28">
        <f>'X,Y restore'!AJ164</f>
        <v>3</v>
      </c>
      <c r="W164" s="29">
        <f>'X,Y restore'!M164</f>
        <v>11</v>
      </c>
      <c r="X164" s="29">
        <f>'X,Y restore'!N164</f>
        <v>8</v>
      </c>
      <c r="Y164" s="29">
        <f>'X,Y restore'!O164</f>
        <v>5</v>
      </c>
      <c r="Z164" s="25">
        <f t="shared" si="3"/>
        <v>71</v>
      </c>
      <c r="AA164" s="30">
        <f t="shared" si="4"/>
        <v>2.549295775</v>
      </c>
      <c r="AB164" s="26"/>
      <c r="AC164" s="27">
        <f t="shared" ref="AC164:AK164" si="173">ROUND($AA164*Q164,0)</f>
        <v>41</v>
      </c>
      <c r="AD164" s="27">
        <f t="shared" si="173"/>
        <v>31</v>
      </c>
      <c r="AE164" s="27">
        <f t="shared" si="173"/>
        <v>13</v>
      </c>
      <c r="AF164" s="28">
        <f t="shared" si="173"/>
        <v>18</v>
      </c>
      <c r="AG164" s="28">
        <f t="shared" si="173"/>
        <v>10</v>
      </c>
      <c r="AH164" s="28">
        <f t="shared" si="173"/>
        <v>8</v>
      </c>
      <c r="AI164" s="29">
        <f t="shared" si="173"/>
        <v>28</v>
      </c>
      <c r="AJ164" s="29">
        <f t="shared" si="173"/>
        <v>20</v>
      </c>
      <c r="AK164" s="29">
        <f t="shared" si="173"/>
        <v>13</v>
      </c>
      <c r="AL164" s="25">
        <f t="shared" si="6"/>
        <v>182</v>
      </c>
    </row>
    <row r="165">
      <c r="A165" s="1"/>
      <c r="B165" s="1"/>
      <c r="C165" s="1"/>
      <c r="D165" s="9">
        <v>2726.0</v>
      </c>
      <c r="E165" s="10">
        <v>2106.0</v>
      </c>
      <c r="F165" s="11">
        <v>30.0</v>
      </c>
      <c r="G165" s="12">
        <v>45.0</v>
      </c>
      <c r="H165" s="11">
        <v>72.0</v>
      </c>
      <c r="I165" s="13">
        <v>112.0</v>
      </c>
      <c r="J165" s="13">
        <v>143.0</v>
      </c>
      <c r="K165" s="13">
        <v>223.0</v>
      </c>
      <c r="L165" s="14">
        <v>33.0</v>
      </c>
      <c r="M165" s="15">
        <v>60.0</v>
      </c>
      <c r="N165" s="14">
        <v>57.0</v>
      </c>
      <c r="O165" s="25">
        <f t="shared" si="2"/>
        <v>775</v>
      </c>
      <c r="P165" s="26"/>
      <c r="Q165" s="27">
        <f>'X,Y restore'!G165</f>
        <v>30</v>
      </c>
      <c r="R165" s="27">
        <f>'X,Y restore'!H165</f>
        <v>51</v>
      </c>
      <c r="S165" s="27">
        <f>'X,Y restore'!I165</f>
        <v>72</v>
      </c>
      <c r="T165" s="28">
        <f>'X,Y restore'!AI165</f>
        <v>7</v>
      </c>
      <c r="U165" s="28">
        <f>'X,Y restore'!AG165</f>
        <v>24</v>
      </c>
      <c r="V165" s="28">
        <f>'X,Y restore'!AJ165</f>
        <v>53</v>
      </c>
      <c r="W165" s="29">
        <f>'X,Y restore'!M165</f>
        <v>33</v>
      </c>
      <c r="X165" s="29">
        <f>'X,Y restore'!N165</f>
        <v>60</v>
      </c>
      <c r="Y165" s="29">
        <f>'X,Y restore'!O165</f>
        <v>50</v>
      </c>
      <c r="Z165" s="25">
        <f t="shared" si="3"/>
        <v>380</v>
      </c>
      <c r="AA165" s="30">
        <f t="shared" si="4"/>
        <v>2.039473684</v>
      </c>
      <c r="AB165" s="26"/>
      <c r="AC165" s="27">
        <f t="shared" ref="AC165:AK165" si="174">ROUND($AA165*Q165,0)</f>
        <v>61</v>
      </c>
      <c r="AD165" s="27">
        <f t="shared" si="174"/>
        <v>104</v>
      </c>
      <c r="AE165" s="27">
        <f t="shared" si="174"/>
        <v>147</v>
      </c>
      <c r="AF165" s="28">
        <f t="shared" si="174"/>
        <v>14</v>
      </c>
      <c r="AG165" s="28">
        <f t="shared" si="174"/>
        <v>49</v>
      </c>
      <c r="AH165" s="28">
        <f t="shared" si="174"/>
        <v>108</v>
      </c>
      <c r="AI165" s="29">
        <f t="shared" si="174"/>
        <v>67</v>
      </c>
      <c r="AJ165" s="29">
        <f t="shared" si="174"/>
        <v>122</v>
      </c>
      <c r="AK165" s="29">
        <f t="shared" si="174"/>
        <v>102</v>
      </c>
      <c r="AL165" s="25">
        <f t="shared" si="6"/>
        <v>774</v>
      </c>
    </row>
    <row r="166">
      <c r="A166" s="1"/>
      <c r="B166" s="1"/>
      <c r="C166" s="1"/>
      <c r="D166" s="9">
        <v>2730.0</v>
      </c>
      <c r="E166" s="10">
        <v>2458.0</v>
      </c>
      <c r="F166" s="11">
        <v>19.0</v>
      </c>
      <c r="G166" s="12">
        <v>39.0</v>
      </c>
      <c r="H166" s="11">
        <v>26.0</v>
      </c>
      <c r="I166" s="13">
        <v>40.0</v>
      </c>
      <c r="J166" s="13">
        <v>103.0</v>
      </c>
      <c r="K166" s="13">
        <v>34.0</v>
      </c>
      <c r="L166" s="14">
        <v>27.0</v>
      </c>
      <c r="M166" s="15">
        <v>12.0</v>
      </c>
      <c r="N166" s="14">
        <v>54.0</v>
      </c>
      <c r="O166" s="25">
        <f t="shared" si="2"/>
        <v>354</v>
      </c>
      <c r="P166" s="26"/>
      <c r="Q166" s="27">
        <f>'X,Y restore'!G166</f>
        <v>19</v>
      </c>
      <c r="R166" s="27">
        <f>'X,Y restore'!H166</f>
        <v>10</v>
      </c>
      <c r="S166" s="27">
        <f>'X,Y restore'!I166</f>
        <v>26</v>
      </c>
      <c r="T166" s="28">
        <f>'X,Y restore'!AI166</f>
        <v>10</v>
      </c>
      <c r="U166" s="28">
        <f>'X,Y restore'!AG166</f>
        <v>7</v>
      </c>
      <c r="V166" s="28">
        <f>'X,Y restore'!AJ166</f>
        <v>14</v>
      </c>
      <c r="W166" s="29">
        <f>'X,Y restore'!M166</f>
        <v>25</v>
      </c>
      <c r="X166" s="29">
        <f>'X,Y restore'!N166</f>
        <v>12</v>
      </c>
      <c r="Y166" s="29">
        <f>'X,Y restore'!O166</f>
        <v>26</v>
      </c>
      <c r="Z166" s="25">
        <f t="shared" si="3"/>
        <v>149</v>
      </c>
      <c r="AA166" s="30">
        <f t="shared" si="4"/>
        <v>2.375838926</v>
      </c>
      <c r="AB166" s="26"/>
      <c r="AC166" s="27">
        <f t="shared" ref="AC166:AK166" si="175">ROUND($AA166*Q166,0)</f>
        <v>45</v>
      </c>
      <c r="AD166" s="27">
        <f t="shared" si="175"/>
        <v>24</v>
      </c>
      <c r="AE166" s="27">
        <f t="shared" si="175"/>
        <v>62</v>
      </c>
      <c r="AF166" s="28">
        <f t="shared" si="175"/>
        <v>24</v>
      </c>
      <c r="AG166" s="28">
        <f t="shared" si="175"/>
        <v>17</v>
      </c>
      <c r="AH166" s="28">
        <f t="shared" si="175"/>
        <v>33</v>
      </c>
      <c r="AI166" s="29">
        <f t="shared" si="175"/>
        <v>59</v>
      </c>
      <c r="AJ166" s="29">
        <f t="shared" si="175"/>
        <v>29</v>
      </c>
      <c r="AK166" s="29">
        <f t="shared" si="175"/>
        <v>62</v>
      </c>
      <c r="AL166" s="25">
        <f t="shared" si="6"/>
        <v>355</v>
      </c>
    </row>
    <row r="167">
      <c r="A167" s="1"/>
      <c r="B167" s="1"/>
      <c r="C167" s="1"/>
      <c r="D167" s="9">
        <v>2731.0</v>
      </c>
      <c r="E167" s="10">
        <v>2336.0</v>
      </c>
      <c r="F167" s="11">
        <v>16.0</v>
      </c>
      <c r="G167" s="12">
        <v>94.0</v>
      </c>
      <c r="H167" s="11">
        <v>46.0</v>
      </c>
      <c r="I167" s="13">
        <v>39.0</v>
      </c>
      <c r="J167" s="13">
        <v>330.0</v>
      </c>
      <c r="K167" s="13">
        <v>84.0</v>
      </c>
      <c r="L167" s="14">
        <v>18.0</v>
      </c>
      <c r="M167" s="15">
        <v>27.0</v>
      </c>
      <c r="N167" s="14">
        <v>103.0</v>
      </c>
      <c r="O167" s="25">
        <f t="shared" si="2"/>
        <v>757</v>
      </c>
      <c r="P167" s="26"/>
      <c r="Q167" s="27">
        <f>'X,Y restore'!G167</f>
        <v>16</v>
      </c>
      <c r="R167" s="27">
        <f>'X,Y restore'!H167</f>
        <v>21</v>
      </c>
      <c r="S167" s="27">
        <f>'X,Y restore'!I167</f>
        <v>46</v>
      </c>
      <c r="T167" s="28">
        <f>'X,Y restore'!AI167</f>
        <v>3</v>
      </c>
      <c r="U167" s="28">
        <f>'X,Y restore'!AG167</f>
        <v>17</v>
      </c>
      <c r="V167" s="28">
        <f>'X,Y restore'!AJ167</f>
        <v>47</v>
      </c>
      <c r="W167" s="29">
        <f>'X,Y restore'!M167</f>
        <v>21</v>
      </c>
      <c r="X167" s="29">
        <f>'X,Y restore'!N167</f>
        <v>27</v>
      </c>
      <c r="Y167" s="29">
        <f>'X,Y restore'!O167</f>
        <v>115</v>
      </c>
      <c r="Z167" s="25">
        <f t="shared" si="3"/>
        <v>313</v>
      </c>
      <c r="AA167" s="30">
        <f t="shared" si="4"/>
        <v>2.418530351</v>
      </c>
      <c r="AB167" s="26"/>
      <c r="AC167" s="27">
        <f t="shared" ref="AC167:AK167" si="176">ROUND($AA167*Q167,0)</f>
        <v>39</v>
      </c>
      <c r="AD167" s="27">
        <f t="shared" si="176"/>
        <v>51</v>
      </c>
      <c r="AE167" s="27">
        <f t="shared" si="176"/>
        <v>111</v>
      </c>
      <c r="AF167" s="28">
        <f t="shared" si="176"/>
        <v>7</v>
      </c>
      <c r="AG167" s="28">
        <f t="shared" si="176"/>
        <v>41</v>
      </c>
      <c r="AH167" s="28">
        <f t="shared" si="176"/>
        <v>114</v>
      </c>
      <c r="AI167" s="29">
        <f t="shared" si="176"/>
        <v>51</v>
      </c>
      <c r="AJ167" s="29">
        <f t="shared" si="176"/>
        <v>65</v>
      </c>
      <c r="AK167" s="29">
        <f t="shared" si="176"/>
        <v>278</v>
      </c>
      <c r="AL167" s="25">
        <f t="shared" si="6"/>
        <v>757</v>
      </c>
    </row>
    <row r="168">
      <c r="A168" s="1"/>
      <c r="B168" s="1"/>
      <c r="C168" s="1"/>
      <c r="D168" s="9">
        <v>2733.0</v>
      </c>
      <c r="E168" s="10">
        <v>2756.0</v>
      </c>
      <c r="F168" s="11">
        <v>20.0</v>
      </c>
      <c r="G168" s="12">
        <v>25.0</v>
      </c>
      <c r="H168" s="11">
        <v>19.0</v>
      </c>
      <c r="I168" s="13">
        <v>54.0</v>
      </c>
      <c r="J168" s="13">
        <v>101.0</v>
      </c>
      <c r="K168" s="13">
        <v>49.0</v>
      </c>
      <c r="L168" s="14">
        <v>20.0</v>
      </c>
      <c r="M168" s="15">
        <v>22.0</v>
      </c>
      <c r="N168" s="14">
        <v>39.0</v>
      </c>
      <c r="O168" s="25">
        <f t="shared" si="2"/>
        <v>349</v>
      </c>
      <c r="P168" s="26"/>
      <c r="Q168" s="27">
        <f>'X,Y restore'!G168</f>
        <v>20</v>
      </c>
      <c r="R168" s="27">
        <f>'X,Y restore'!H168</f>
        <v>21</v>
      </c>
      <c r="S168" s="27">
        <f>'X,Y restore'!I168</f>
        <v>19</v>
      </c>
      <c r="T168" s="28">
        <f>'X,Y restore'!AI168</f>
        <v>10</v>
      </c>
      <c r="U168" s="28">
        <f>'X,Y restore'!AG168</f>
        <v>11</v>
      </c>
      <c r="V168" s="28">
        <f>'X,Y restore'!AJ168</f>
        <v>12</v>
      </c>
      <c r="W168" s="29">
        <f>'X,Y restore'!M168</f>
        <v>20</v>
      </c>
      <c r="X168" s="29">
        <f>'X,Y restore'!N168</f>
        <v>22</v>
      </c>
      <c r="Y168" s="29">
        <f>'X,Y restore'!O168</f>
        <v>14</v>
      </c>
      <c r="Z168" s="25">
        <f t="shared" si="3"/>
        <v>149</v>
      </c>
      <c r="AA168" s="30">
        <f t="shared" si="4"/>
        <v>2.342281879</v>
      </c>
      <c r="AB168" s="26"/>
      <c r="AC168" s="27">
        <f t="shared" ref="AC168:AK168" si="177">ROUND($AA168*Q168,0)</f>
        <v>47</v>
      </c>
      <c r="AD168" s="27">
        <f t="shared" si="177"/>
        <v>49</v>
      </c>
      <c r="AE168" s="27">
        <f t="shared" si="177"/>
        <v>45</v>
      </c>
      <c r="AF168" s="28">
        <f t="shared" si="177"/>
        <v>23</v>
      </c>
      <c r="AG168" s="28">
        <f t="shared" si="177"/>
        <v>26</v>
      </c>
      <c r="AH168" s="28">
        <f t="shared" si="177"/>
        <v>28</v>
      </c>
      <c r="AI168" s="29">
        <f t="shared" si="177"/>
        <v>47</v>
      </c>
      <c r="AJ168" s="29">
        <f t="shared" si="177"/>
        <v>52</v>
      </c>
      <c r="AK168" s="29">
        <f t="shared" si="177"/>
        <v>33</v>
      </c>
      <c r="AL168" s="25">
        <f t="shared" si="6"/>
        <v>350</v>
      </c>
    </row>
    <row r="169">
      <c r="A169" s="1"/>
      <c r="B169" s="1"/>
      <c r="C169" s="1"/>
      <c r="D169" s="9">
        <v>2737.0</v>
      </c>
      <c r="E169" s="10">
        <v>1198.0</v>
      </c>
      <c r="F169" s="11">
        <v>5.0</v>
      </c>
      <c r="G169" s="12">
        <v>7.0</v>
      </c>
      <c r="H169" s="11">
        <v>6.0</v>
      </c>
      <c r="I169" s="13">
        <v>19.0</v>
      </c>
      <c r="J169" s="13">
        <v>49.0</v>
      </c>
      <c r="K169" s="13">
        <v>13.0</v>
      </c>
      <c r="L169" s="14">
        <v>22.0</v>
      </c>
      <c r="M169" s="15">
        <v>5.0</v>
      </c>
      <c r="N169" s="14">
        <v>15.0</v>
      </c>
      <c r="O169" s="25">
        <f t="shared" si="2"/>
        <v>141</v>
      </c>
      <c r="P169" s="26"/>
      <c r="Q169" s="27">
        <f>'X,Y restore'!G169</f>
        <v>5</v>
      </c>
      <c r="R169" s="27">
        <f>'X,Y restore'!H169</f>
        <v>1</v>
      </c>
      <c r="S169" s="27">
        <f>'X,Y restore'!I169</f>
        <v>6</v>
      </c>
      <c r="T169" s="28">
        <f>'X,Y restore'!AI169</f>
        <v>6</v>
      </c>
      <c r="U169" s="28">
        <f>'X,Y restore'!AG169</f>
        <v>3</v>
      </c>
      <c r="V169" s="28">
        <f>'X,Y restore'!AJ169</f>
        <v>6</v>
      </c>
      <c r="W169" s="29">
        <f>'X,Y restore'!M169</f>
        <v>19</v>
      </c>
      <c r="X169" s="29">
        <f>'X,Y restore'!N169</f>
        <v>5</v>
      </c>
      <c r="Y169" s="29">
        <f>'X,Y restore'!O169</f>
        <v>8</v>
      </c>
      <c r="Z169" s="25">
        <f t="shared" si="3"/>
        <v>59</v>
      </c>
      <c r="AA169" s="30">
        <f t="shared" si="4"/>
        <v>2.389830508</v>
      </c>
      <c r="AB169" s="26"/>
      <c r="AC169" s="27">
        <f t="shared" ref="AC169:AK169" si="178">ROUND($AA169*Q169,0)</f>
        <v>12</v>
      </c>
      <c r="AD169" s="27">
        <f t="shared" si="178"/>
        <v>2</v>
      </c>
      <c r="AE169" s="27">
        <f t="shared" si="178"/>
        <v>14</v>
      </c>
      <c r="AF169" s="28">
        <f t="shared" si="178"/>
        <v>14</v>
      </c>
      <c r="AG169" s="28">
        <f t="shared" si="178"/>
        <v>7</v>
      </c>
      <c r="AH169" s="28">
        <f t="shared" si="178"/>
        <v>14</v>
      </c>
      <c r="AI169" s="29">
        <f t="shared" si="178"/>
        <v>45</v>
      </c>
      <c r="AJ169" s="29">
        <f t="shared" si="178"/>
        <v>12</v>
      </c>
      <c r="AK169" s="29">
        <f t="shared" si="178"/>
        <v>19</v>
      </c>
      <c r="AL169" s="25">
        <f t="shared" si="6"/>
        <v>139</v>
      </c>
    </row>
    <row r="170">
      <c r="A170" s="1"/>
      <c r="B170" s="1"/>
      <c r="C170" s="1"/>
      <c r="D170" s="9">
        <v>2740.0</v>
      </c>
      <c r="E170" s="10">
        <v>2389.0</v>
      </c>
      <c r="F170" s="11">
        <v>5.0</v>
      </c>
      <c r="G170" s="12">
        <v>19.0</v>
      </c>
      <c r="H170" s="11">
        <v>4.0</v>
      </c>
      <c r="I170" s="13">
        <v>17.0</v>
      </c>
      <c r="J170" s="13">
        <v>48.0</v>
      </c>
      <c r="K170" s="13">
        <v>16.0</v>
      </c>
      <c r="L170" s="14">
        <v>10.0</v>
      </c>
      <c r="M170" s="15">
        <v>7.0</v>
      </c>
      <c r="N170" s="14">
        <v>29.0</v>
      </c>
      <c r="O170" s="25">
        <f t="shared" si="2"/>
        <v>155</v>
      </c>
      <c r="P170" s="26"/>
      <c r="Q170" s="27">
        <f>'X,Y restore'!G170</f>
        <v>5</v>
      </c>
      <c r="R170" s="27">
        <f>'X,Y restore'!H170</f>
        <v>9</v>
      </c>
      <c r="S170" s="27">
        <f>'X,Y restore'!I170</f>
        <v>4</v>
      </c>
      <c r="T170" s="28">
        <f>'X,Y restore'!AI170</f>
        <v>4</v>
      </c>
      <c r="U170" s="28">
        <f>'X,Y restore'!AG170</f>
        <v>4</v>
      </c>
      <c r="V170" s="28">
        <f>'X,Y restore'!AJ170</f>
        <v>5</v>
      </c>
      <c r="W170" s="29">
        <f>'X,Y restore'!M170</f>
        <v>9</v>
      </c>
      <c r="X170" s="29">
        <f>'X,Y restore'!N170</f>
        <v>7</v>
      </c>
      <c r="Y170" s="29">
        <f>'X,Y restore'!O170</f>
        <v>8</v>
      </c>
      <c r="Z170" s="25">
        <f t="shared" si="3"/>
        <v>55</v>
      </c>
      <c r="AA170" s="30">
        <f t="shared" si="4"/>
        <v>2.818181818</v>
      </c>
      <c r="AB170" s="26"/>
      <c r="AC170" s="27">
        <f t="shared" ref="AC170:AK170" si="179">ROUND($AA170*Q170,0)</f>
        <v>14</v>
      </c>
      <c r="AD170" s="27">
        <f t="shared" si="179"/>
        <v>25</v>
      </c>
      <c r="AE170" s="27">
        <f t="shared" si="179"/>
        <v>11</v>
      </c>
      <c r="AF170" s="28">
        <f t="shared" si="179"/>
        <v>11</v>
      </c>
      <c r="AG170" s="28">
        <f t="shared" si="179"/>
        <v>11</v>
      </c>
      <c r="AH170" s="28">
        <f t="shared" si="179"/>
        <v>14</v>
      </c>
      <c r="AI170" s="29">
        <f t="shared" si="179"/>
        <v>25</v>
      </c>
      <c r="AJ170" s="29">
        <f t="shared" si="179"/>
        <v>20</v>
      </c>
      <c r="AK170" s="29">
        <f t="shared" si="179"/>
        <v>23</v>
      </c>
      <c r="AL170" s="25">
        <f t="shared" si="6"/>
        <v>154</v>
      </c>
    </row>
    <row r="171">
      <c r="A171" s="1"/>
      <c r="B171" s="1"/>
      <c r="C171" s="1"/>
      <c r="D171" s="9">
        <v>2743.0</v>
      </c>
      <c r="E171" s="10">
        <v>3042.0</v>
      </c>
      <c r="F171" s="11">
        <v>20.0</v>
      </c>
      <c r="G171" s="12">
        <v>30.0</v>
      </c>
      <c r="H171" s="11">
        <v>29.0</v>
      </c>
      <c r="I171" s="13">
        <v>89.0</v>
      </c>
      <c r="J171" s="13">
        <v>134.0</v>
      </c>
      <c r="K171" s="13">
        <v>73.0</v>
      </c>
      <c r="L171" s="14">
        <v>35.0</v>
      </c>
      <c r="M171" s="15">
        <v>24.0</v>
      </c>
      <c r="N171" s="14">
        <v>60.0</v>
      </c>
      <c r="O171" s="25">
        <f t="shared" si="2"/>
        <v>494</v>
      </c>
      <c r="P171" s="26"/>
      <c r="Q171" s="27">
        <f>'X,Y restore'!G171</f>
        <v>20</v>
      </c>
      <c r="R171" s="27">
        <f>'X,Y restore'!H171</f>
        <v>14</v>
      </c>
      <c r="S171" s="27">
        <f>'X,Y restore'!I171</f>
        <v>29</v>
      </c>
      <c r="T171" s="28">
        <f>'X,Y restore'!AI171</f>
        <v>16</v>
      </c>
      <c r="U171" s="28">
        <f>'X,Y restore'!AG171</f>
        <v>13</v>
      </c>
      <c r="V171" s="28">
        <f>'X,Y restore'!AJ171</f>
        <v>24</v>
      </c>
      <c r="W171" s="29">
        <f>'X,Y restore'!M171</f>
        <v>33</v>
      </c>
      <c r="X171" s="29">
        <f>'X,Y restore'!N171</f>
        <v>24</v>
      </c>
      <c r="Y171" s="29">
        <f>'X,Y restore'!O171</f>
        <v>31</v>
      </c>
      <c r="Z171" s="25">
        <f t="shared" si="3"/>
        <v>204</v>
      </c>
      <c r="AA171" s="30">
        <f t="shared" si="4"/>
        <v>2.421568627</v>
      </c>
      <c r="AB171" s="26"/>
      <c r="AC171" s="27">
        <f t="shared" ref="AC171:AK171" si="180">ROUND($AA171*Q171,0)</f>
        <v>48</v>
      </c>
      <c r="AD171" s="27">
        <f t="shared" si="180"/>
        <v>34</v>
      </c>
      <c r="AE171" s="27">
        <f t="shared" si="180"/>
        <v>70</v>
      </c>
      <c r="AF171" s="28">
        <f t="shared" si="180"/>
        <v>39</v>
      </c>
      <c r="AG171" s="28">
        <f t="shared" si="180"/>
        <v>31</v>
      </c>
      <c r="AH171" s="28">
        <f t="shared" si="180"/>
        <v>58</v>
      </c>
      <c r="AI171" s="29">
        <f t="shared" si="180"/>
        <v>80</v>
      </c>
      <c r="AJ171" s="29">
        <f t="shared" si="180"/>
        <v>58</v>
      </c>
      <c r="AK171" s="29">
        <f t="shared" si="180"/>
        <v>75</v>
      </c>
      <c r="AL171" s="25">
        <f t="shared" si="6"/>
        <v>493</v>
      </c>
    </row>
    <row r="172">
      <c r="A172" s="1"/>
      <c r="B172" s="1"/>
      <c r="C172" s="1"/>
      <c r="D172" s="9">
        <v>2746.0</v>
      </c>
      <c r="E172" s="10">
        <v>1220.0</v>
      </c>
      <c r="F172" s="11">
        <v>10.0</v>
      </c>
      <c r="G172" s="12">
        <v>11.0</v>
      </c>
      <c r="H172" s="11">
        <v>10.0</v>
      </c>
      <c r="I172" s="13">
        <v>23.0</v>
      </c>
      <c r="J172" s="13">
        <v>44.0</v>
      </c>
      <c r="K172" s="13">
        <v>16.0</v>
      </c>
      <c r="L172" s="14">
        <v>11.0</v>
      </c>
      <c r="M172" s="15">
        <v>8.0</v>
      </c>
      <c r="N172" s="14">
        <v>17.0</v>
      </c>
      <c r="O172" s="25">
        <f t="shared" si="2"/>
        <v>150</v>
      </c>
      <c r="P172" s="26"/>
      <c r="Q172" s="27">
        <f>'X,Y restore'!G172</f>
        <v>10</v>
      </c>
      <c r="R172" s="27">
        <f>'X,Y restore'!H172</f>
        <v>7</v>
      </c>
      <c r="S172" s="27">
        <f>'X,Y restore'!I172</f>
        <v>10</v>
      </c>
      <c r="T172" s="28">
        <f>'X,Y restore'!AI172</f>
        <v>5</v>
      </c>
      <c r="U172" s="28">
        <f>'X,Y restore'!AG172</f>
        <v>4</v>
      </c>
      <c r="V172" s="28">
        <f>'X,Y restore'!AJ172</f>
        <v>5</v>
      </c>
      <c r="W172" s="29">
        <f>'X,Y restore'!M172</f>
        <v>10</v>
      </c>
      <c r="X172" s="29">
        <f>'X,Y restore'!N172</f>
        <v>8</v>
      </c>
      <c r="Y172" s="29">
        <f>'X,Y restore'!O172</f>
        <v>6</v>
      </c>
      <c r="Z172" s="25">
        <f t="shared" si="3"/>
        <v>65</v>
      </c>
      <c r="AA172" s="30">
        <f t="shared" si="4"/>
        <v>2.307692308</v>
      </c>
      <c r="AB172" s="26"/>
      <c r="AC172" s="27">
        <f t="shared" ref="AC172:AK172" si="181">ROUND($AA172*Q172,0)</f>
        <v>23</v>
      </c>
      <c r="AD172" s="27">
        <f t="shared" si="181"/>
        <v>16</v>
      </c>
      <c r="AE172" s="27">
        <f t="shared" si="181"/>
        <v>23</v>
      </c>
      <c r="AF172" s="28">
        <f t="shared" si="181"/>
        <v>12</v>
      </c>
      <c r="AG172" s="28">
        <f t="shared" si="181"/>
        <v>9</v>
      </c>
      <c r="AH172" s="28">
        <f t="shared" si="181"/>
        <v>12</v>
      </c>
      <c r="AI172" s="29">
        <f t="shared" si="181"/>
        <v>23</v>
      </c>
      <c r="AJ172" s="29">
        <f t="shared" si="181"/>
        <v>18</v>
      </c>
      <c r="AK172" s="29">
        <f t="shared" si="181"/>
        <v>14</v>
      </c>
      <c r="AL172" s="25">
        <f t="shared" si="6"/>
        <v>150</v>
      </c>
    </row>
    <row r="173">
      <c r="A173" s="1"/>
      <c r="B173" s="1"/>
      <c r="C173" s="1"/>
      <c r="D173" s="9">
        <v>2752.0</v>
      </c>
      <c r="E173" s="10">
        <v>2509.0</v>
      </c>
      <c r="F173" s="11">
        <v>8.0</v>
      </c>
      <c r="G173" s="12">
        <v>15.0</v>
      </c>
      <c r="H173" s="11">
        <v>9.0</v>
      </c>
      <c r="I173" s="13">
        <v>29.0</v>
      </c>
      <c r="J173" s="13">
        <v>66.0</v>
      </c>
      <c r="K173" s="13">
        <v>22.0</v>
      </c>
      <c r="L173" s="14">
        <v>6.0</v>
      </c>
      <c r="M173" s="15">
        <v>10.0</v>
      </c>
      <c r="N173" s="14">
        <v>34.0</v>
      </c>
      <c r="O173" s="25">
        <f t="shared" si="2"/>
        <v>199</v>
      </c>
      <c r="P173" s="26"/>
      <c r="Q173" s="27">
        <f>'X,Y restore'!G173</f>
        <v>8</v>
      </c>
      <c r="R173" s="27">
        <f>'X,Y restore'!H173</f>
        <v>10</v>
      </c>
      <c r="S173" s="27">
        <f>'X,Y restore'!I173</f>
        <v>9</v>
      </c>
      <c r="T173" s="28">
        <f>'X,Y restore'!AI173</f>
        <v>6</v>
      </c>
      <c r="U173" s="28">
        <f>'X,Y restore'!AG173</f>
        <v>6</v>
      </c>
      <c r="V173" s="28">
        <f>'X,Y restore'!AJ173</f>
        <v>6</v>
      </c>
      <c r="W173" s="29">
        <f>'X,Y restore'!M173</f>
        <v>6</v>
      </c>
      <c r="X173" s="29">
        <f>'X,Y restore'!N173</f>
        <v>10</v>
      </c>
      <c r="Y173" s="29">
        <f>'X,Y restore'!O173</f>
        <v>12</v>
      </c>
      <c r="Z173" s="25">
        <f t="shared" si="3"/>
        <v>73</v>
      </c>
      <c r="AA173" s="30">
        <f t="shared" si="4"/>
        <v>2.726027397</v>
      </c>
      <c r="AB173" s="26"/>
      <c r="AC173" s="27">
        <f t="shared" ref="AC173:AK173" si="182">ROUND($AA173*Q173,0)</f>
        <v>22</v>
      </c>
      <c r="AD173" s="27">
        <f t="shared" si="182"/>
        <v>27</v>
      </c>
      <c r="AE173" s="27">
        <f t="shared" si="182"/>
        <v>25</v>
      </c>
      <c r="AF173" s="28">
        <f t="shared" si="182"/>
        <v>16</v>
      </c>
      <c r="AG173" s="28">
        <f t="shared" si="182"/>
        <v>16</v>
      </c>
      <c r="AH173" s="28">
        <f t="shared" si="182"/>
        <v>16</v>
      </c>
      <c r="AI173" s="29">
        <f t="shared" si="182"/>
        <v>16</v>
      </c>
      <c r="AJ173" s="29">
        <f t="shared" si="182"/>
        <v>27</v>
      </c>
      <c r="AK173" s="29">
        <f t="shared" si="182"/>
        <v>33</v>
      </c>
      <c r="AL173" s="25">
        <f t="shared" si="6"/>
        <v>198</v>
      </c>
    </row>
    <row r="174">
      <c r="A174" s="1"/>
      <c r="B174" s="1"/>
      <c r="C174" s="1"/>
      <c r="D174" s="9">
        <v>2775.0</v>
      </c>
      <c r="E174" s="10">
        <v>3006.0</v>
      </c>
      <c r="F174" s="11">
        <v>88.0</v>
      </c>
      <c r="G174" s="12">
        <v>210.0</v>
      </c>
      <c r="H174" s="11">
        <v>125.0</v>
      </c>
      <c r="I174" s="13">
        <v>122.0</v>
      </c>
      <c r="J174" s="13">
        <v>666.0</v>
      </c>
      <c r="K174" s="13">
        <v>145.0</v>
      </c>
      <c r="L174" s="14">
        <v>37.0</v>
      </c>
      <c r="M174" s="15">
        <v>23.0</v>
      </c>
      <c r="N174" s="14">
        <v>169.0</v>
      </c>
      <c r="O174" s="25">
        <f t="shared" si="2"/>
        <v>1585</v>
      </c>
      <c r="P174" s="26"/>
      <c r="Q174" s="27">
        <f>'X,Y restore'!G174</f>
        <v>88</v>
      </c>
      <c r="R174" s="27">
        <f>'X,Y restore'!H174</f>
        <v>42</v>
      </c>
      <c r="S174" s="27">
        <f>'X,Y restore'!I174</f>
        <v>125</v>
      </c>
      <c r="T174" s="28">
        <f>'X,Y restore'!AI174</f>
        <v>21</v>
      </c>
      <c r="U174" s="28">
        <f>'X,Y restore'!AG174</f>
        <v>16</v>
      </c>
      <c r="V174" s="28">
        <f>'X,Y restore'!AJ174</f>
        <v>50</v>
      </c>
      <c r="W174" s="29">
        <f>'X,Y restore'!M174</f>
        <v>38</v>
      </c>
      <c r="X174" s="29">
        <f>'X,Y restore'!N174</f>
        <v>23</v>
      </c>
      <c r="Y174" s="29">
        <f>'X,Y restore'!O174</f>
        <v>85</v>
      </c>
      <c r="Z174" s="25">
        <f t="shared" si="3"/>
        <v>488</v>
      </c>
      <c r="AA174" s="30">
        <f t="shared" si="4"/>
        <v>3.24795082</v>
      </c>
      <c r="AB174" s="26"/>
      <c r="AC174" s="27">
        <f t="shared" ref="AC174:AK174" si="183">ROUND($AA174*Q174,0)</f>
        <v>286</v>
      </c>
      <c r="AD174" s="27">
        <f t="shared" si="183"/>
        <v>136</v>
      </c>
      <c r="AE174" s="27">
        <f t="shared" si="183"/>
        <v>406</v>
      </c>
      <c r="AF174" s="28">
        <f t="shared" si="183"/>
        <v>68</v>
      </c>
      <c r="AG174" s="28">
        <f t="shared" si="183"/>
        <v>52</v>
      </c>
      <c r="AH174" s="28">
        <f t="shared" si="183"/>
        <v>162</v>
      </c>
      <c r="AI174" s="29">
        <f t="shared" si="183"/>
        <v>123</v>
      </c>
      <c r="AJ174" s="29">
        <f t="shared" si="183"/>
        <v>75</v>
      </c>
      <c r="AK174" s="29">
        <f t="shared" si="183"/>
        <v>276</v>
      </c>
      <c r="AL174" s="25">
        <f t="shared" si="6"/>
        <v>1584</v>
      </c>
    </row>
    <row r="175">
      <c r="A175" s="1"/>
      <c r="B175" s="1"/>
      <c r="C175" s="1"/>
      <c r="D175" s="9">
        <v>2776.0</v>
      </c>
      <c r="E175" s="10">
        <v>2761.0</v>
      </c>
      <c r="F175" s="11">
        <v>12.0</v>
      </c>
      <c r="G175" s="12">
        <v>179.0</v>
      </c>
      <c r="H175" s="11">
        <v>101.0</v>
      </c>
      <c r="I175" s="13">
        <v>72.0</v>
      </c>
      <c r="J175" s="13">
        <v>477.0</v>
      </c>
      <c r="K175" s="13">
        <v>109.0</v>
      </c>
      <c r="L175" s="14">
        <v>16.0</v>
      </c>
      <c r="M175" s="15">
        <v>31.0</v>
      </c>
      <c r="N175" s="14">
        <v>174.0</v>
      </c>
      <c r="O175" s="25">
        <f t="shared" si="2"/>
        <v>1171</v>
      </c>
      <c r="P175" s="26"/>
      <c r="Q175" s="27">
        <f>'X,Y restore'!G175</f>
        <v>12</v>
      </c>
      <c r="R175" s="27">
        <f>'X,Y restore'!H175</f>
        <v>91</v>
      </c>
      <c r="S175" s="27">
        <f>'X,Y restore'!I175</f>
        <v>101</v>
      </c>
      <c r="T175" s="28">
        <f>'X,Y restore'!AI175</f>
        <v>3</v>
      </c>
      <c r="U175" s="28">
        <f>'X,Y restore'!AG175</f>
        <v>20</v>
      </c>
      <c r="V175" s="28">
        <f>'X,Y restore'!AJ175</f>
        <v>41</v>
      </c>
      <c r="W175" s="29">
        <f>'X,Y restore'!M175</f>
        <v>21</v>
      </c>
      <c r="X175" s="29">
        <f>'X,Y restore'!N175</f>
        <v>31</v>
      </c>
      <c r="Y175" s="29">
        <f>'X,Y restore'!O175</f>
        <v>50</v>
      </c>
      <c r="Z175" s="25">
        <f t="shared" si="3"/>
        <v>370</v>
      </c>
      <c r="AA175" s="30">
        <f t="shared" si="4"/>
        <v>3.164864865</v>
      </c>
      <c r="AB175" s="26"/>
      <c r="AC175" s="27">
        <f t="shared" ref="AC175:AK175" si="184">ROUND($AA175*Q175,0)</f>
        <v>38</v>
      </c>
      <c r="AD175" s="27">
        <f t="shared" si="184"/>
        <v>288</v>
      </c>
      <c r="AE175" s="27">
        <f t="shared" si="184"/>
        <v>320</v>
      </c>
      <c r="AF175" s="28">
        <f t="shared" si="184"/>
        <v>9</v>
      </c>
      <c r="AG175" s="28">
        <f t="shared" si="184"/>
        <v>63</v>
      </c>
      <c r="AH175" s="28">
        <f t="shared" si="184"/>
        <v>130</v>
      </c>
      <c r="AI175" s="29">
        <f t="shared" si="184"/>
        <v>66</v>
      </c>
      <c r="AJ175" s="29">
        <f t="shared" si="184"/>
        <v>98</v>
      </c>
      <c r="AK175" s="29">
        <f t="shared" si="184"/>
        <v>158</v>
      </c>
      <c r="AL175" s="25">
        <f t="shared" si="6"/>
        <v>1170</v>
      </c>
    </row>
    <row r="176">
      <c r="A176" s="1"/>
      <c r="B176" s="1"/>
      <c r="C176" s="1"/>
      <c r="D176" s="9">
        <v>3000.0</v>
      </c>
      <c r="E176" s="10">
        <v>2043.0</v>
      </c>
      <c r="F176" s="11">
        <v>11.0</v>
      </c>
      <c r="G176" s="12">
        <v>24.0</v>
      </c>
      <c r="H176" s="11">
        <v>18.0</v>
      </c>
      <c r="I176" s="13">
        <v>34.0</v>
      </c>
      <c r="J176" s="13">
        <v>85.0</v>
      </c>
      <c r="K176" s="13">
        <v>36.0</v>
      </c>
      <c r="L176" s="14">
        <v>22.0</v>
      </c>
      <c r="M176" s="15">
        <v>18.0</v>
      </c>
      <c r="N176" s="14">
        <v>45.0</v>
      </c>
      <c r="O176" s="25">
        <f t="shared" si="2"/>
        <v>293</v>
      </c>
      <c r="P176" s="26"/>
      <c r="Q176" s="27">
        <f>'X,Y restore'!G176</f>
        <v>11</v>
      </c>
      <c r="R176" s="27">
        <f>'X,Y restore'!H176</f>
        <v>11</v>
      </c>
      <c r="S176" s="27">
        <f>'X,Y restore'!I176</f>
        <v>18</v>
      </c>
      <c r="T176" s="28">
        <f>'X,Y restore'!AI176</f>
        <v>7</v>
      </c>
      <c r="U176" s="28">
        <f>'X,Y restore'!AG176</f>
        <v>9</v>
      </c>
      <c r="V176" s="28">
        <f>'X,Y restore'!AJ176</f>
        <v>16</v>
      </c>
      <c r="W176" s="29">
        <f>'X,Y restore'!M176</f>
        <v>21</v>
      </c>
      <c r="X176" s="29">
        <f>'X,Y restore'!N176</f>
        <v>18</v>
      </c>
      <c r="Y176" s="29">
        <f>'X,Y restore'!O176</f>
        <v>26</v>
      </c>
      <c r="Z176" s="25">
        <f t="shared" si="3"/>
        <v>137</v>
      </c>
      <c r="AA176" s="30">
        <f t="shared" si="4"/>
        <v>2.138686131</v>
      </c>
      <c r="AB176" s="26"/>
      <c r="AC176" s="27">
        <f t="shared" ref="AC176:AK176" si="185">ROUND($AA176*Q176,0)</f>
        <v>24</v>
      </c>
      <c r="AD176" s="27">
        <f t="shared" si="185"/>
        <v>24</v>
      </c>
      <c r="AE176" s="27">
        <f t="shared" si="185"/>
        <v>38</v>
      </c>
      <c r="AF176" s="28">
        <f t="shared" si="185"/>
        <v>15</v>
      </c>
      <c r="AG176" s="28">
        <f t="shared" si="185"/>
        <v>19</v>
      </c>
      <c r="AH176" s="28">
        <f t="shared" si="185"/>
        <v>34</v>
      </c>
      <c r="AI176" s="29">
        <f t="shared" si="185"/>
        <v>45</v>
      </c>
      <c r="AJ176" s="29">
        <f t="shared" si="185"/>
        <v>38</v>
      </c>
      <c r="AK176" s="29">
        <f t="shared" si="185"/>
        <v>56</v>
      </c>
      <c r="AL176" s="25">
        <f t="shared" si="6"/>
        <v>293</v>
      </c>
    </row>
    <row r="177">
      <c r="A177" s="1"/>
      <c r="B177" s="1"/>
      <c r="C177" s="1"/>
      <c r="D177" s="9">
        <v>3003.0</v>
      </c>
      <c r="E177" s="10">
        <v>1572.0</v>
      </c>
      <c r="F177" s="11">
        <v>6.0</v>
      </c>
      <c r="G177" s="12">
        <v>19.0</v>
      </c>
      <c r="H177" s="11">
        <v>15.0</v>
      </c>
      <c r="I177" s="13">
        <v>24.0</v>
      </c>
      <c r="J177" s="13">
        <v>77.0</v>
      </c>
      <c r="K177" s="13">
        <v>29.0</v>
      </c>
      <c r="L177" s="14">
        <v>13.0</v>
      </c>
      <c r="M177" s="15">
        <v>11.0</v>
      </c>
      <c r="N177" s="14">
        <v>48.0</v>
      </c>
      <c r="O177" s="25">
        <f t="shared" si="2"/>
        <v>242</v>
      </c>
      <c r="P177" s="26"/>
      <c r="Q177" s="27">
        <f>'X,Y restore'!G177</f>
        <v>6</v>
      </c>
      <c r="R177" s="27">
        <f>'X,Y restore'!H177</f>
        <v>4</v>
      </c>
      <c r="S177" s="27">
        <f>'X,Y restore'!I177</f>
        <v>15</v>
      </c>
      <c r="T177" s="28">
        <f>'X,Y restore'!AI177</f>
        <v>4</v>
      </c>
      <c r="U177" s="28">
        <f>'X,Y restore'!AG177</f>
        <v>6</v>
      </c>
      <c r="V177" s="28">
        <f>'X,Y restore'!AJ177</f>
        <v>17</v>
      </c>
      <c r="W177" s="29">
        <f>'X,Y restore'!M177</f>
        <v>13</v>
      </c>
      <c r="X177" s="29">
        <f>'X,Y restore'!N177</f>
        <v>11</v>
      </c>
      <c r="Y177" s="29">
        <f>'X,Y restore'!O177</f>
        <v>42</v>
      </c>
      <c r="Z177" s="25">
        <f t="shared" si="3"/>
        <v>118</v>
      </c>
      <c r="AA177" s="30">
        <f t="shared" si="4"/>
        <v>2.050847458</v>
      </c>
      <c r="AB177" s="26"/>
      <c r="AC177" s="27">
        <f t="shared" ref="AC177:AK177" si="186">ROUND($AA177*Q177,0)</f>
        <v>12</v>
      </c>
      <c r="AD177" s="27">
        <f t="shared" si="186"/>
        <v>8</v>
      </c>
      <c r="AE177" s="27">
        <f t="shared" si="186"/>
        <v>31</v>
      </c>
      <c r="AF177" s="28">
        <f t="shared" si="186"/>
        <v>8</v>
      </c>
      <c r="AG177" s="28">
        <f t="shared" si="186"/>
        <v>12</v>
      </c>
      <c r="AH177" s="28">
        <f t="shared" si="186"/>
        <v>35</v>
      </c>
      <c r="AI177" s="29">
        <f t="shared" si="186"/>
        <v>27</v>
      </c>
      <c r="AJ177" s="29">
        <f t="shared" si="186"/>
        <v>23</v>
      </c>
      <c r="AK177" s="29">
        <f t="shared" si="186"/>
        <v>86</v>
      </c>
      <c r="AL177" s="25">
        <f t="shared" si="6"/>
        <v>242</v>
      </c>
    </row>
    <row r="178">
      <c r="A178" s="1"/>
      <c r="B178" s="1"/>
      <c r="C178" s="1"/>
      <c r="D178" s="9">
        <v>3006.0</v>
      </c>
      <c r="E178" s="10">
        <v>505.0</v>
      </c>
      <c r="F178" s="11">
        <v>6.0</v>
      </c>
      <c r="G178" s="12">
        <v>2.0</v>
      </c>
      <c r="H178" s="11">
        <v>12.0</v>
      </c>
      <c r="I178" s="13">
        <v>23.0</v>
      </c>
      <c r="J178" s="13">
        <v>41.0</v>
      </c>
      <c r="K178" s="13">
        <v>21.0</v>
      </c>
      <c r="L178" s="14">
        <v>14.0</v>
      </c>
      <c r="M178" s="15">
        <v>3.0</v>
      </c>
      <c r="N178" s="14">
        <v>14.0</v>
      </c>
      <c r="O178" s="25">
        <f t="shared" si="2"/>
        <v>136</v>
      </c>
      <c r="P178" s="26"/>
      <c r="Q178" s="27">
        <f>'X,Y restore'!G178</f>
        <v>6</v>
      </c>
      <c r="R178" s="27">
        <f>'X,Y restore'!H178</f>
        <v>0</v>
      </c>
      <c r="S178" s="27">
        <f>'X,Y restore'!I178</f>
        <v>12</v>
      </c>
      <c r="T178" s="28">
        <f>'X,Y restore'!AI178</f>
        <v>4</v>
      </c>
      <c r="U178" s="28">
        <f>'X,Y restore'!AG178</f>
        <v>2</v>
      </c>
      <c r="V178" s="28">
        <f>'X,Y restore'!AJ178</f>
        <v>9</v>
      </c>
      <c r="W178" s="29">
        <f>'X,Y restore'!M178</f>
        <v>13</v>
      </c>
      <c r="X178" s="29">
        <f>'X,Y restore'!N178</f>
        <v>3</v>
      </c>
      <c r="Y178" s="29">
        <f>'X,Y restore'!O178</f>
        <v>12</v>
      </c>
      <c r="Z178" s="25">
        <f t="shared" si="3"/>
        <v>61</v>
      </c>
      <c r="AA178" s="30">
        <f t="shared" si="4"/>
        <v>2.229508197</v>
      </c>
      <c r="AB178" s="26"/>
      <c r="AC178" s="27">
        <f t="shared" ref="AC178:AK178" si="187">ROUND($AA178*Q178,0)</f>
        <v>13</v>
      </c>
      <c r="AD178" s="27">
        <f t="shared" si="187"/>
        <v>0</v>
      </c>
      <c r="AE178" s="27">
        <f t="shared" si="187"/>
        <v>27</v>
      </c>
      <c r="AF178" s="28">
        <f t="shared" si="187"/>
        <v>9</v>
      </c>
      <c r="AG178" s="28">
        <f t="shared" si="187"/>
        <v>4</v>
      </c>
      <c r="AH178" s="28">
        <f t="shared" si="187"/>
        <v>20</v>
      </c>
      <c r="AI178" s="29">
        <f t="shared" si="187"/>
        <v>29</v>
      </c>
      <c r="AJ178" s="29">
        <f t="shared" si="187"/>
        <v>7</v>
      </c>
      <c r="AK178" s="29">
        <f t="shared" si="187"/>
        <v>27</v>
      </c>
      <c r="AL178" s="25">
        <f t="shared" si="6"/>
        <v>136</v>
      </c>
    </row>
    <row r="179">
      <c r="A179" s="1"/>
      <c r="B179" s="1"/>
      <c r="C179" s="1"/>
      <c r="D179" s="9">
        <v>3007.0</v>
      </c>
      <c r="E179" s="10">
        <v>2877.0</v>
      </c>
      <c r="F179" s="11">
        <v>16.0</v>
      </c>
      <c r="G179" s="12">
        <v>30.0</v>
      </c>
      <c r="H179" s="11">
        <v>22.0</v>
      </c>
      <c r="I179" s="13">
        <v>47.0</v>
      </c>
      <c r="J179" s="13">
        <v>108.0</v>
      </c>
      <c r="K179" s="13">
        <v>32.0</v>
      </c>
      <c r="L179" s="14">
        <v>18.0</v>
      </c>
      <c r="M179" s="15">
        <v>21.0</v>
      </c>
      <c r="N179" s="14">
        <v>45.0</v>
      </c>
      <c r="O179" s="25">
        <f t="shared" si="2"/>
        <v>339</v>
      </c>
      <c r="P179" s="26"/>
      <c r="Q179" s="27">
        <f>'X,Y restore'!G179</f>
        <v>16</v>
      </c>
      <c r="R179" s="27">
        <f>'X,Y restore'!H179</f>
        <v>19</v>
      </c>
      <c r="S179" s="27">
        <f>'X,Y restore'!I179</f>
        <v>22</v>
      </c>
      <c r="T179" s="28">
        <f>'X,Y restore'!AI179</f>
        <v>11</v>
      </c>
      <c r="U179" s="28">
        <f>'X,Y restore'!AG179</f>
        <v>11</v>
      </c>
      <c r="V179" s="28">
        <f>'X,Y restore'!AJ179</f>
        <v>12</v>
      </c>
      <c r="W179" s="29">
        <f>'X,Y restore'!M179</f>
        <v>18</v>
      </c>
      <c r="X179" s="29">
        <f>'X,Y restore'!N179</f>
        <v>21</v>
      </c>
      <c r="Y179" s="29">
        <f>'X,Y restore'!O179</f>
        <v>23</v>
      </c>
      <c r="Z179" s="25">
        <f t="shared" si="3"/>
        <v>153</v>
      </c>
      <c r="AA179" s="30">
        <f t="shared" si="4"/>
        <v>2.215686275</v>
      </c>
      <c r="AB179" s="26"/>
      <c r="AC179" s="27">
        <f t="shared" ref="AC179:AK179" si="188">ROUND($AA179*Q179,0)</f>
        <v>35</v>
      </c>
      <c r="AD179" s="27">
        <f t="shared" si="188"/>
        <v>42</v>
      </c>
      <c r="AE179" s="27">
        <f t="shared" si="188"/>
        <v>49</v>
      </c>
      <c r="AF179" s="28">
        <f t="shared" si="188"/>
        <v>24</v>
      </c>
      <c r="AG179" s="28">
        <f t="shared" si="188"/>
        <v>24</v>
      </c>
      <c r="AH179" s="28">
        <f t="shared" si="188"/>
        <v>27</v>
      </c>
      <c r="AI179" s="29">
        <f t="shared" si="188"/>
        <v>40</v>
      </c>
      <c r="AJ179" s="29">
        <f t="shared" si="188"/>
        <v>47</v>
      </c>
      <c r="AK179" s="29">
        <f t="shared" si="188"/>
        <v>51</v>
      </c>
      <c r="AL179" s="25">
        <f t="shared" si="6"/>
        <v>339</v>
      </c>
    </row>
    <row r="180">
      <c r="A180" s="1"/>
      <c r="B180" s="1"/>
      <c r="C180" s="1"/>
      <c r="D180" s="9">
        <v>3009.0</v>
      </c>
      <c r="E180" s="10">
        <v>2664.0</v>
      </c>
      <c r="F180" s="11">
        <v>27.0</v>
      </c>
      <c r="G180" s="12">
        <v>52.0</v>
      </c>
      <c r="H180" s="11">
        <v>30.0</v>
      </c>
      <c r="I180" s="13">
        <v>65.0</v>
      </c>
      <c r="J180" s="13">
        <v>131.0</v>
      </c>
      <c r="K180" s="13">
        <v>38.0</v>
      </c>
      <c r="L180" s="14">
        <v>22.0</v>
      </c>
      <c r="M180" s="15">
        <v>19.0</v>
      </c>
      <c r="N180" s="14">
        <v>71.0</v>
      </c>
      <c r="O180" s="25">
        <f t="shared" si="2"/>
        <v>455</v>
      </c>
      <c r="P180" s="26"/>
      <c r="Q180" s="27">
        <f>'X,Y restore'!G180</f>
        <v>27</v>
      </c>
      <c r="R180" s="27">
        <f>'X,Y restore'!H180</f>
        <v>23</v>
      </c>
      <c r="S180" s="27">
        <f>'X,Y restore'!I180</f>
        <v>30</v>
      </c>
      <c r="T180" s="28">
        <f>'X,Y restore'!AI180</f>
        <v>16</v>
      </c>
      <c r="U180" s="28">
        <f>'X,Y restore'!AG180</f>
        <v>11</v>
      </c>
      <c r="V180" s="28">
        <f>'X,Y restore'!AJ180</f>
        <v>13</v>
      </c>
      <c r="W180" s="29">
        <f>'X,Y restore'!M180</f>
        <v>22</v>
      </c>
      <c r="X180" s="29">
        <f>'X,Y restore'!N180</f>
        <v>19</v>
      </c>
      <c r="Y180" s="29">
        <f>'X,Y restore'!O180</f>
        <v>29</v>
      </c>
      <c r="Z180" s="25">
        <f t="shared" si="3"/>
        <v>190</v>
      </c>
      <c r="AA180" s="30">
        <f t="shared" si="4"/>
        <v>2.394736842</v>
      </c>
      <c r="AB180" s="26"/>
      <c r="AC180" s="27">
        <f t="shared" ref="AC180:AK180" si="189">ROUND($AA180*Q180,0)</f>
        <v>65</v>
      </c>
      <c r="AD180" s="27">
        <f t="shared" si="189"/>
        <v>55</v>
      </c>
      <c r="AE180" s="27">
        <f t="shared" si="189"/>
        <v>72</v>
      </c>
      <c r="AF180" s="28">
        <f t="shared" si="189"/>
        <v>38</v>
      </c>
      <c r="AG180" s="28">
        <f t="shared" si="189"/>
        <v>26</v>
      </c>
      <c r="AH180" s="28">
        <f t="shared" si="189"/>
        <v>31</v>
      </c>
      <c r="AI180" s="29">
        <f t="shared" si="189"/>
        <v>53</v>
      </c>
      <c r="AJ180" s="29">
        <f t="shared" si="189"/>
        <v>46</v>
      </c>
      <c r="AK180" s="29">
        <f t="shared" si="189"/>
        <v>69</v>
      </c>
      <c r="AL180" s="25">
        <f t="shared" si="6"/>
        <v>455</v>
      </c>
    </row>
    <row r="181">
      <c r="A181" s="1"/>
      <c r="B181" s="1"/>
      <c r="C181" s="1"/>
      <c r="D181" s="9">
        <v>3011.0</v>
      </c>
      <c r="E181" s="10">
        <v>2469.0</v>
      </c>
      <c r="F181" s="11">
        <v>25.0</v>
      </c>
      <c r="G181" s="12">
        <v>31.0</v>
      </c>
      <c r="H181" s="11">
        <v>33.0</v>
      </c>
      <c r="I181" s="13">
        <v>49.0</v>
      </c>
      <c r="J181" s="13">
        <v>130.0</v>
      </c>
      <c r="K181" s="13">
        <v>48.0</v>
      </c>
      <c r="L181" s="14">
        <v>9.0</v>
      </c>
      <c r="M181" s="15">
        <v>16.0</v>
      </c>
      <c r="N181" s="14">
        <v>58.0</v>
      </c>
      <c r="O181" s="25">
        <f t="shared" si="2"/>
        <v>399</v>
      </c>
      <c r="P181" s="26"/>
      <c r="Q181" s="27">
        <f>'X,Y restore'!G181</f>
        <v>25</v>
      </c>
      <c r="R181" s="27">
        <f>'X,Y restore'!H181</f>
        <v>15</v>
      </c>
      <c r="S181" s="27">
        <f>'X,Y restore'!I181</f>
        <v>33</v>
      </c>
      <c r="T181" s="28">
        <f>'X,Y restore'!AI181</f>
        <v>9</v>
      </c>
      <c r="U181" s="28">
        <f>'X,Y restore'!AG181</f>
        <v>9</v>
      </c>
      <c r="V181" s="28">
        <f>'X,Y restore'!AJ181</f>
        <v>15</v>
      </c>
      <c r="W181" s="29">
        <f>'X,Y restore'!M181</f>
        <v>11</v>
      </c>
      <c r="X181" s="29">
        <f>'X,Y restore'!N181</f>
        <v>16</v>
      </c>
      <c r="Y181" s="29">
        <f>'X,Y restore'!O181</f>
        <v>28</v>
      </c>
      <c r="Z181" s="25">
        <f t="shared" si="3"/>
        <v>161</v>
      </c>
      <c r="AA181" s="30">
        <f t="shared" si="4"/>
        <v>2.47826087</v>
      </c>
      <c r="AB181" s="26"/>
      <c r="AC181" s="27">
        <f t="shared" ref="AC181:AK181" si="190">ROUND($AA181*Q181,0)</f>
        <v>62</v>
      </c>
      <c r="AD181" s="27">
        <f t="shared" si="190"/>
        <v>37</v>
      </c>
      <c r="AE181" s="27">
        <f t="shared" si="190"/>
        <v>82</v>
      </c>
      <c r="AF181" s="28">
        <f t="shared" si="190"/>
        <v>22</v>
      </c>
      <c r="AG181" s="28">
        <f t="shared" si="190"/>
        <v>22</v>
      </c>
      <c r="AH181" s="28">
        <f t="shared" si="190"/>
        <v>37</v>
      </c>
      <c r="AI181" s="29">
        <f t="shared" si="190"/>
        <v>27</v>
      </c>
      <c r="AJ181" s="29">
        <f t="shared" si="190"/>
        <v>40</v>
      </c>
      <c r="AK181" s="29">
        <f t="shared" si="190"/>
        <v>69</v>
      </c>
      <c r="AL181" s="25">
        <f t="shared" si="6"/>
        <v>398</v>
      </c>
    </row>
    <row r="182">
      <c r="A182" s="1"/>
      <c r="B182" s="1"/>
      <c r="C182" s="1"/>
      <c r="D182" s="9">
        <v>3013.0</v>
      </c>
      <c r="E182" s="10">
        <v>1624.0</v>
      </c>
      <c r="F182" s="11">
        <v>14.0</v>
      </c>
      <c r="G182" s="12">
        <v>21.0</v>
      </c>
      <c r="H182" s="11">
        <v>17.0</v>
      </c>
      <c r="I182" s="13">
        <v>28.0</v>
      </c>
      <c r="J182" s="13">
        <v>76.0</v>
      </c>
      <c r="K182" s="13">
        <v>33.0</v>
      </c>
      <c r="L182" s="14">
        <v>13.0</v>
      </c>
      <c r="M182" s="15">
        <v>13.0</v>
      </c>
      <c r="N182" s="14">
        <v>46.0</v>
      </c>
      <c r="O182" s="25">
        <f t="shared" si="2"/>
        <v>261</v>
      </c>
      <c r="P182" s="26"/>
      <c r="Q182" s="27">
        <f>'X,Y restore'!G182</f>
        <v>14</v>
      </c>
      <c r="R182" s="27">
        <f>'X,Y restore'!H182</f>
        <v>10</v>
      </c>
      <c r="S182" s="27">
        <f>'X,Y restore'!I182</f>
        <v>17</v>
      </c>
      <c r="T182" s="28">
        <f>'X,Y restore'!AI182</f>
        <v>6</v>
      </c>
      <c r="U182" s="28">
        <f>'X,Y restore'!AG182</f>
        <v>7</v>
      </c>
      <c r="V182" s="28">
        <f>'X,Y restore'!AJ182</f>
        <v>12</v>
      </c>
      <c r="W182" s="29">
        <f>'X,Y restore'!M182</f>
        <v>13</v>
      </c>
      <c r="X182" s="29">
        <f>'X,Y restore'!N182</f>
        <v>13</v>
      </c>
      <c r="Y182" s="29">
        <f>'X,Y restore'!O182</f>
        <v>20</v>
      </c>
      <c r="Z182" s="25">
        <f t="shared" si="3"/>
        <v>112</v>
      </c>
      <c r="AA182" s="30">
        <f t="shared" si="4"/>
        <v>2.330357143</v>
      </c>
      <c r="AB182" s="26"/>
      <c r="AC182" s="27">
        <f t="shared" ref="AC182:AK182" si="191">ROUND($AA182*Q182,0)</f>
        <v>33</v>
      </c>
      <c r="AD182" s="27">
        <f t="shared" si="191"/>
        <v>23</v>
      </c>
      <c r="AE182" s="27">
        <f t="shared" si="191"/>
        <v>40</v>
      </c>
      <c r="AF182" s="28">
        <f t="shared" si="191"/>
        <v>14</v>
      </c>
      <c r="AG182" s="28">
        <f t="shared" si="191"/>
        <v>16</v>
      </c>
      <c r="AH182" s="28">
        <f t="shared" si="191"/>
        <v>28</v>
      </c>
      <c r="AI182" s="29">
        <f t="shared" si="191"/>
        <v>30</v>
      </c>
      <c r="AJ182" s="29">
        <f t="shared" si="191"/>
        <v>30</v>
      </c>
      <c r="AK182" s="29">
        <f t="shared" si="191"/>
        <v>47</v>
      </c>
      <c r="AL182" s="25">
        <f t="shared" si="6"/>
        <v>261</v>
      </c>
    </row>
    <row r="183">
      <c r="A183" s="1"/>
      <c r="B183" s="1"/>
      <c r="C183" s="1"/>
      <c r="D183" s="9">
        <v>3014.0</v>
      </c>
      <c r="E183" s="10">
        <v>2048.0</v>
      </c>
      <c r="F183" s="11">
        <v>34.0</v>
      </c>
      <c r="G183" s="12">
        <v>33.0</v>
      </c>
      <c r="H183" s="11">
        <v>26.0</v>
      </c>
      <c r="I183" s="13">
        <v>90.0</v>
      </c>
      <c r="J183" s="13">
        <v>166.0</v>
      </c>
      <c r="K183" s="13">
        <v>55.0</v>
      </c>
      <c r="L183" s="14">
        <v>30.0</v>
      </c>
      <c r="M183" s="15">
        <v>27.0</v>
      </c>
      <c r="N183" s="14">
        <v>93.0</v>
      </c>
      <c r="O183" s="25">
        <f t="shared" si="2"/>
        <v>554</v>
      </c>
      <c r="P183" s="26"/>
      <c r="Q183" s="27">
        <f>'X,Y restore'!G183</f>
        <v>34</v>
      </c>
      <c r="R183" s="27">
        <f>'X,Y restore'!H183</f>
        <v>20</v>
      </c>
      <c r="S183" s="27">
        <f>'X,Y restore'!I183</f>
        <v>26</v>
      </c>
      <c r="T183" s="28">
        <f>'X,Y restore'!AI183</f>
        <v>20</v>
      </c>
      <c r="U183" s="28">
        <f>'X,Y restore'!AG183</f>
        <v>15</v>
      </c>
      <c r="V183" s="28">
        <f>'X,Y restore'!AJ183</f>
        <v>14</v>
      </c>
      <c r="W183" s="29">
        <f>'X,Y restore'!M183</f>
        <v>29</v>
      </c>
      <c r="X183" s="29">
        <f>'X,Y restore'!N183</f>
        <v>27</v>
      </c>
      <c r="Y183" s="29">
        <f>'X,Y restore'!O183</f>
        <v>26</v>
      </c>
      <c r="Z183" s="25">
        <f t="shared" si="3"/>
        <v>211</v>
      </c>
      <c r="AA183" s="30">
        <f t="shared" si="4"/>
        <v>2.625592417</v>
      </c>
      <c r="AB183" s="26"/>
      <c r="AC183" s="27">
        <f t="shared" ref="AC183:AK183" si="192">ROUND($AA183*Q183,0)</f>
        <v>89</v>
      </c>
      <c r="AD183" s="27">
        <f t="shared" si="192"/>
        <v>53</v>
      </c>
      <c r="AE183" s="27">
        <f t="shared" si="192"/>
        <v>68</v>
      </c>
      <c r="AF183" s="28">
        <f t="shared" si="192"/>
        <v>53</v>
      </c>
      <c r="AG183" s="28">
        <f t="shared" si="192"/>
        <v>39</v>
      </c>
      <c r="AH183" s="28">
        <f t="shared" si="192"/>
        <v>37</v>
      </c>
      <c r="AI183" s="29">
        <f t="shared" si="192"/>
        <v>76</v>
      </c>
      <c r="AJ183" s="29">
        <f t="shared" si="192"/>
        <v>71</v>
      </c>
      <c r="AK183" s="29">
        <f t="shared" si="192"/>
        <v>68</v>
      </c>
      <c r="AL183" s="25">
        <f t="shared" si="6"/>
        <v>554</v>
      </c>
    </row>
    <row r="184">
      <c r="A184" s="1"/>
      <c r="B184" s="1"/>
      <c r="C184" s="1"/>
      <c r="D184" s="9">
        <v>3016.0</v>
      </c>
      <c r="E184" s="10">
        <v>2176.0</v>
      </c>
      <c r="F184" s="11">
        <v>32.0</v>
      </c>
      <c r="G184" s="12">
        <v>50.0</v>
      </c>
      <c r="H184" s="11">
        <v>17.0</v>
      </c>
      <c r="I184" s="13">
        <v>67.0</v>
      </c>
      <c r="J184" s="13">
        <v>162.0</v>
      </c>
      <c r="K184" s="13">
        <v>51.0</v>
      </c>
      <c r="L184" s="14">
        <v>20.0</v>
      </c>
      <c r="M184" s="15">
        <v>23.0</v>
      </c>
      <c r="N184" s="14">
        <v>54.0</v>
      </c>
      <c r="O184" s="25">
        <f t="shared" si="2"/>
        <v>476</v>
      </c>
      <c r="P184" s="26"/>
      <c r="Q184" s="27">
        <f>'X,Y restore'!G184</f>
        <v>32</v>
      </c>
      <c r="R184" s="27">
        <f>'X,Y restore'!H184</f>
        <v>43</v>
      </c>
      <c r="S184" s="27">
        <f>'X,Y restore'!I184</f>
        <v>17</v>
      </c>
      <c r="T184" s="28">
        <f>'X,Y restore'!AI184</f>
        <v>14</v>
      </c>
      <c r="U184" s="28">
        <f>'X,Y restore'!AG184</f>
        <v>13</v>
      </c>
      <c r="V184" s="28">
        <f>'X,Y restore'!AJ184</f>
        <v>9</v>
      </c>
      <c r="W184" s="29">
        <f>'X,Y restore'!M184</f>
        <v>21</v>
      </c>
      <c r="X184" s="29">
        <f>'X,Y restore'!N184</f>
        <v>23</v>
      </c>
      <c r="Y184" s="29">
        <f>'X,Y restore'!O184</f>
        <v>12</v>
      </c>
      <c r="Z184" s="25">
        <f t="shared" si="3"/>
        <v>184</v>
      </c>
      <c r="AA184" s="30">
        <f t="shared" si="4"/>
        <v>2.586956522</v>
      </c>
      <c r="AB184" s="26"/>
      <c r="AC184" s="27">
        <f t="shared" ref="AC184:AK184" si="193">ROUND($AA184*Q184,0)</f>
        <v>83</v>
      </c>
      <c r="AD184" s="27">
        <f t="shared" si="193"/>
        <v>111</v>
      </c>
      <c r="AE184" s="27">
        <f t="shared" si="193"/>
        <v>44</v>
      </c>
      <c r="AF184" s="28">
        <f t="shared" si="193"/>
        <v>36</v>
      </c>
      <c r="AG184" s="28">
        <f t="shared" si="193"/>
        <v>34</v>
      </c>
      <c r="AH184" s="28">
        <f t="shared" si="193"/>
        <v>23</v>
      </c>
      <c r="AI184" s="29">
        <f t="shared" si="193"/>
        <v>54</v>
      </c>
      <c r="AJ184" s="29">
        <f t="shared" si="193"/>
        <v>60</v>
      </c>
      <c r="AK184" s="29">
        <f t="shared" si="193"/>
        <v>31</v>
      </c>
      <c r="AL184" s="25">
        <f t="shared" si="6"/>
        <v>476</v>
      </c>
    </row>
    <row r="185">
      <c r="A185" s="1"/>
      <c r="B185" s="1"/>
      <c r="C185" s="1"/>
      <c r="D185" s="9">
        <v>3017.0</v>
      </c>
      <c r="E185" s="10">
        <v>2681.0</v>
      </c>
      <c r="F185" s="11">
        <v>31.0</v>
      </c>
      <c r="G185" s="12">
        <v>49.0</v>
      </c>
      <c r="H185" s="11">
        <v>30.0</v>
      </c>
      <c r="I185" s="13">
        <v>85.0</v>
      </c>
      <c r="J185" s="13">
        <v>185.0</v>
      </c>
      <c r="K185" s="13">
        <v>82.0</v>
      </c>
      <c r="L185" s="14">
        <v>34.0</v>
      </c>
      <c r="M185" s="15">
        <v>19.0</v>
      </c>
      <c r="N185" s="14">
        <v>87.0</v>
      </c>
      <c r="O185" s="25">
        <f t="shared" si="2"/>
        <v>602</v>
      </c>
      <c r="P185" s="26"/>
      <c r="Q185" s="27">
        <f>'X,Y restore'!G185</f>
        <v>31</v>
      </c>
      <c r="R185" s="27">
        <f>'X,Y restore'!H185</f>
        <v>17</v>
      </c>
      <c r="S185" s="27">
        <f>'X,Y restore'!I185</f>
        <v>30</v>
      </c>
      <c r="T185" s="28">
        <f>'X,Y restore'!AI185</f>
        <v>17</v>
      </c>
      <c r="U185" s="28">
        <f>'X,Y restore'!AG185</f>
        <v>11</v>
      </c>
      <c r="V185" s="28">
        <f>'X,Y restore'!AJ185</f>
        <v>23</v>
      </c>
      <c r="W185" s="29">
        <f>'X,Y restore'!M185</f>
        <v>33</v>
      </c>
      <c r="X185" s="29">
        <f>'X,Y restore'!N185</f>
        <v>19</v>
      </c>
      <c r="Y185" s="29">
        <f>'X,Y restore'!O185</f>
        <v>31</v>
      </c>
      <c r="Z185" s="25">
        <f t="shared" si="3"/>
        <v>212</v>
      </c>
      <c r="AA185" s="30">
        <f t="shared" si="4"/>
        <v>2.839622642</v>
      </c>
      <c r="AB185" s="26"/>
      <c r="AC185" s="27">
        <f t="shared" ref="AC185:AK185" si="194">ROUND($AA185*Q185,0)</f>
        <v>88</v>
      </c>
      <c r="AD185" s="27">
        <f t="shared" si="194"/>
        <v>48</v>
      </c>
      <c r="AE185" s="27">
        <f t="shared" si="194"/>
        <v>85</v>
      </c>
      <c r="AF185" s="28">
        <f t="shared" si="194"/>
        <v>48</v>
      </c>
      <c r="AG185" s="28">
        <f t="shared" si="194"/>
        <v>31</v>
      </c>
      <c r="AH185" s="28">
        <f t="shared" si="194"/>
        <v>65</v>
      </c>
      <c r="AI185" s="29">
        <f t="shared" si="194"/>
        <v>94</v>
      </c>
      <c r="AJ185" s="29">
        <f t="shared" si="194"/>
        <v>54</v>
      </c>
      <c r="AK185" s="29">
        <f t="shared" si="194"/>
        <v>88</v>
      </c>
      <c r="AL185" s="25">
        <f t="shared" si="6"/>
        <v>601</v>
      </c>
    </row>
    <row r="186">
      <c r="A186" s="1"/>
      <c r="B186" s="1"/>
      <c r="C186" s="1"/>
      <c r="D186" s="9">
        <v>3018.0</v>
      </c>
      <c r="E186" s="10">
        <v>2862.0</v>
      </c>
      <c r="F186" s="11">
        <v>37.0</v>
      </c>
      <c r="G186" s="12">
        <v>52.0</v>
      </c>
      <c r="H186" s="11">
        <v>33.0</v>
      </c>
      <c r="I186" s="13">
        <v>94.0</v>
      </c>
      <c r="J186" s="13">
        <v>192.0</v>
      </c>
      <c r="K186" s="13">
        <v>86.0</v>
      </c>
      <c r="L186" s="14">
        <v>37.0</v>
      </c>
      <c r="M186" s="15">
        <v>37.0</v>
      </c>
      <c r="N186" s="14">
        <v>97.0</v>
      </c>
      <c r="O186" s="25">
        <f t="shared" si="2"/>
        <v>665</v>
      </c>
      <c r="P186" s="26"/>
      <c r="Q186" s="27">
        <f>'X,Y restore'!G186</f>
        <v>37</v>
      </c>
      <c r="R186" s="27">
        <f>'X,Y restore'!H186</f>
        <v>35</v>
      </c>
      <c r="S186" s="27">
        <f>'X,Y restore'!I186</f>
        <v>33</v>
      </c>
      <c r="T186" s="28">
        <f>'X,Y restore'!AI186</f>
        <v>20</v>
      </c>
      <c r="U186" s="28">
        <f>'X,Y restore'!AG186</f>
        <v>19</v>
      </c>
      <c r="V186" s="28">
        <f>'X,Y restore'!AJ186</f>
        <v>23</v>
      </c>
      <c r="W186" s="29">
        <f>'X,Y restore'!M186</f>
        <v>36</v>
      </c>
      <c r="X186" s="29">
        <f>'X,Y restore'!N186</f>
        <v>37</v>
      </c>
      <c r="Y186" s="29">
        <f>'X,Y restore'!O186</f>
        <v>32</v>
      </c>
      <c r="Z186" s="25">
        <f t="shared" si="3"/>
        <v>272</v>
      </c>
      <c r="AA186" s="30">
        <f t="shared" si="4"/>
        <v>2.444852941</v>
      </c>
      <c r="AB186" s="26"/>
      <c r="AC186" s="27">
        <f t="shared" ref="AC186:AK186" si="195">ROUND($AA186*Q186,0)</f>
        <v>90</v>
      </c>
      <c r="AD186" s="27">
        <f t="shared" si="195"/>
        <v>86</v>
      </c>
      <c r="AE186" s="27">
        <f t="shared" si="195"/>
        <v>81</v>
      </c>
      <c r="AF186" s="28">
        <f t="shared" si="195"/>
        <v>49</v>
      </c>
      <c r="AG186" s="28">
        <f t="shared" si="195"/>
        <v>46</v>
      </c>
      <c r="AH186" s="28">
        <f t="shared" si="195"/>
        <v>56</v>
      </c>
      <c r="AI186" s="29">
        <f t="shared" si="195"/>
        <v>88</v>
      </c>
      <c r="AJ186" s="29">
        <f t="shared" si="195"/>
        <v>90</v>
      </c>
      <c r="AK186" s="29">
        <f t="shared" si="195"/>
        <v>78</v>
      </c>
      <c r="AL186" s="25">
        <f t="shared" si="6"/>
        <v>664</v>
      </c>
    </row>
    <row r="187">
      <c r="A187" s="1"/>
      <c r="B187" s="1"/>
      <c r="C187" s="1"/>
      <c r="D187" s="9">
        <v>3021.0</v>
      </c>
      <c r="E187" s="10">
        <v>2741.0</v>
      </c>
      <c r="F187" s="11">
        <v>35.0</v>
      </c>
      <c r="G187" s="12">
        <v>44.0</v>
      </c>
      <c r="H187" s="11">
        <v>48.0</v>
      </c>
      <c r="I187" s="13">
        <v>76.0</v>
      </c>
      <c r="J187" s="13">
        <v>194.0</v>
      </c>
      <c r="K187" s="13">
        <v>71.0</v>
      </c>
      <c r="L187" s="14">
        <v>38.0</v>
      </c>
      <c r="M187" s="15">
        <v>34.0</v>
      </c>
      <c r="N187" s="14">
        <v>88.0</v>
      </c>
      <c r="O187" s="25">
        <f t="shared" si="2"/>
        <v>628</v>
      </c>
      <c r="P187" s="26"/>
      <c r="Q187" s="27">
        <f>'X,Y restore'!G187</f>
        <v>35</v>
      </c>
      <c r="R187" s="27">
        <f>'X,Y restore'!H187</f>
        <v>23</v>
      </c>
      <c r="S187" s="27">
        <f>'X,Y restore'!I187</f>
        <v>48</v>
      </c>
      <c r="T187" s="28">
        <f>'X,Y restore'!AI187</f>
        <v>16</v>
      </c>
      <c r="U187" s="28">
        <f>'X,Y restore'!AG187</f>
        <v>18</v>
      </c>
      <c r="V187" s="28">
        <f>'X,Y restore'!AJ187</f>
        <v>27</v>
      </c>
      <c r="W187" s="29">
        <f>'X,Y restore'!M187</f>
        <v>37</v>
      </c>
      <c r="X187" s="29">
        <f>'X,Y restore'!N187</f>
        <v>34</v>
      </c>
      <c r="Y187" s="29">
        <f>'X,Y restore'!O187</f>
        <v>43</v>
      </c>
      <c r="Z187" s="25">
        <f t="shared" si="3"/>
        <v>281</v>
      </c>
      <c r="AA187" s="30">
        <f t="shared" si="4"/>
        <v>2.234875445</v>
      </c>
      <c r="AB187" s="26"/>
      <c r="AC187" s="27">
        <f t="shared" ref="AC187:AK187" si="196">ROUND($AA187*Q187,0)</f>
        <v>78</v>
      </c>
      <c r="AD187" s="27">
        <f t="shared" si="196"/>
        <v>51</v>
      </c>
      <c r="AE187" s="27">
        <f t="shared" si="196"/>
        <v>107</v>
      </c>
      <c r="AF187" s="28">
        <f t="shared" si="196"/>
        <v>36</v>
      </c>
      <c r="AG187" s="28">
        <f t="shared" si="196"/>
        <v>40</v>
      </c>
      <c r="AH187" s="28">
        <f t="shared" si="196"/>
        <v>60</v>
      </c>
      <c r="AI187" s="29">
        <f t="shared" si="196"/>
        <v>83</v>
      </c>
      <c r="AJ187" s="29">
        <f t="shared" si="196"/>
        <v>76</v>
      </c>
      <c r="AK187" s="29">
        <f t="shared" si="196"/>
        <v>96</v>
      </c>
      <c r="AL187" s="25">
        <f t="shared" si="6"/>
        <v>627</v>
      </c>
    </row>
    <row r="188">
      <c r="A188" s="1"/>
      <c r="B188" s="1"/>
      <c r="C188" s="1"/>
      <c r="D188" s="9">
        <v>3022.0</v>
      </c>
      <c r="E188" s="10">
        <v>3116.0</v>
      </c>
      <c r="F188" s="11">
        <v>29.0</v>
      </c>
      <c r="G188" s="12">
        <v>67.0</v>
      </c>
      <c r="H188" s="11">
        <v>68.0</v>
      </c>
      <c r="I188" s="13">
        <v>103.0</v>
      </c>
      <c r="J188" s="13">
        <v>217.0</v>
      </c>
      <c r="K188" s="13">
        <v>88.0</v>
      </c>
      <c r="L188" s="14">
        <v>25.0</v>
      </c>
      <c r="M188" s="15">
        <v>26.0</v>
      </c>
      <c r="N188" s="14">
        <v>80.0</v>
      </c>
      <c r="O188" s="25">
        <f t="shared" si="2"/>
        <v>703</v>
      </c>
      <c r="P188" s="26"/>
      <c r="Q188" s="27">
        <f>'X,Y restore'!G188</f>
        <v>29</v>
      </c>
      <c r="R188" s="27">
        <f>'X,Y restore'!H188</f>
        <v>20</v>
      </c>
      <c r="S188" s="27">
        <f>'X,Y restore'!I188</f>
        <v>68</v>
      </c>
      <c r="T188" s="28">
        <f>'X,Y restore'!AI188</f>
        <v>17</v>
      </c>
      <c r="U188" s="28">
        <f>'X,Y restore'!AG188</f>
        <v>15</v>
      </c>
      <c r="V188" s="28">
        <f>'X,Y restore'!AJ188</f>
        <v>37</v>
      </c>
      <c r="W188" s="29">
        <f>'X,Y restore'!M188</f>
        <v>27</v>
      </c>
      <c r="X188" s="29">
        <f>'X,Y restore'!N188</f>
        <v>26</v>
      </c>
      <c r="Y188" s="29">
        <f>'X,Y restore'!O188</f>
        <v>70</v>
      </c>
      <c r="Z188" s="25">
        <f t="shared" si="3"/>
        <v>309</v>
      </c>
      <c r="AA188" s="30">
        <f t="shared" si="4"/>
        <v>2.275080906</v>
      </c>
      <c r="AB188" s="26"/>
      <c r="AC188" s="27">
        <f t="shared" ref="AC188:AK188" si="197">ROUND($AA188*Q188,0)</f>
        <v>66</v>
      </c>
      <c r="AD188" s="27">
        <f t="shared" si="197"/>
        <v>46</v>
      </c>
      <c r="AE188" s="27">
        <f t="shared" si="197"/>
        <v>155</v>
      </c>
      <c r="AF188" s="28">
        <f t="shared" si="197"/>
        <v>39</v>
      </c>
      <c r="AG188" s="28">
        <f t="shared" si="197"/>
        <v>34</v>
      </c>
      <c r="AH188" s="28">
        <f t="shared" si="197"/>
        <v>84</v>
      </c>
      <c r="AI188" s="29">
        <f t="shared" si="197"/>
        <v>61</v>
      </c>
      <c r="AJ188" s="29">
        <f t="shared" si="197"/>
        <v>59</v>
      </c>
      <c r="AK188" s="29">
        <f t="shared" si="197"/>
        <v>159</v>
      </c>
      <c r="AL188" s="25">
        <f t="shared" si="6"/>
        <v>703</v>
      </c>
    </row>
    <row r="189">
      <c r="A189" s="1"/>
      <c r="B189" s="1"/>
      <c r="C189" s="1"/>
      <c r="D189" s="9">
        <v>3027.0</v>
      </c>
      <c r="E189" s="10">
        <v>3032.0</v>
      </c>
      <c r="F189" s="11">
        <v>33.0</v>
      </c>
      <c r="G189" s="12">
        <v>41.0</v>
      </c>
      <c r="H189" s="11">
        <v>26.0</v>
      </c>
      <c r="I189" s="13">
        <v>95.0</v>
      </c>
      <c r="J189" s="13">
        <v>173.0</v>
      </c>
      <c r="K189" s="13">
        <v>60.0</v>
      </c>
      <c r="L189" s="14">
        <v>23.0</v>
      </c>
      <c r="M189" s="15">
        <v>33.0</v>
      </c>
      <c r="N189" s="14">
        <v>95.0</v>
      </c>
      <c r="O189" s="25">
        <f t="shared" si="2"/>
        <v>579</v>
      </c>
      <c r="P189" s="26"/>
      <c r="Q189" s="27">
        <f>'X,Y restore'!G189</f>
        <v>33</v>
      </c>
      <c r="R189" s="27">
        <f>'X,Y restore'!H189</f>
        <v>33</v>
      </c>
      <c r="S189" s="27">
        <f>'X,Y restore'!I189</f>
        <v>26</v>
      </c>
      <c r="T189" s="28">
        <f>'X,Y restore'!AI189</f>
        <v>20</v>
      </c>
      <c r="U189" s="28">
        <f>'X,Y restore'!AG189</f>
        <v>17</v>
      </c>
      <c r="V189" s="28">
        <f>'X,Y restore'!AJ189</f>
        <v>14</v>
      </c>
      <c r="W189" s="29">
        <f>'X,Y restore'!M189</f>
        <v>24</v>
      </c>
      <c r="X189" s="29">
        <f>'X,Y restore'!N189</f>
        <v>33</v>
      </c>
      <c r="Y189" s="29">
        <f>'X,Y restore'!O189</f>
        <v>28</v>
      </c>
      <c r="Z189" s="25">
        <f t="shared" si="3"/>
        <v>228</v>
      </c>
      <c r="AA189" s="30">
        <f t="shared" si="4"/>
        <v>2.539473684</v>
      </c>
      <c r="AB189" s="26"/>
      <c r="AC189" s="27">
        <f t="shared" ref="AC189:AK189" si="198">ROUND($AA189*Q189,0)</f>
        <v>84</v>
      </c>
      <c r="AD189" s="27">
        <f t="shared" si="198"/>
        <v>84</v>
      </c>
      <c r="AE189" s="27">
        <f t="shared" si="198"/>
        <v>66</v>
      </c>
      <c r="AF189" s="28">
        <f t="shared" si="198"/>
        <v>51</v>
      </c>
      <c r="AG189" s="28">
        <f t="shared" si="198"/>
        <v>43</v>
      </c>
      <c r="AH189" s="28">
        <f t="shared" si="198"/>
        <v>36</v>
      </c>
      <c r="AI189" s="29">
        <f t="shared" si="198"/>
        <v>61</v>
      </c>
      <c r="AJ189" s="29">
        <f t="shared" si="198"/>
        <v>84</v>
      </c>
      <c r="AK189" s="29">
        <f t="shared" si="198"/>
        <v>71</v>
      </c>
      <c r="AL189" s="25">
        <f t="shared" si="6"/>
        <v>580</v>
      </c>
    </row>
    <row r="190">
      <c r="A190" s="1"/>
      <c r="B190" s="1"/>
      <c r="C190" s="1"/>
      <c r="D190" s="9">
        <v>3030.0</v>
      </c>
      <c r="E190" s="10">
        <v>2762.0</v>
      </c>
      <c r="F190" s="11">
        <v>18.0</v>
      </c>
      <c r="G190" s="12">
        <v>38.0</v>
      </c>
      <c r="H190" s="11">
        <v>29.0</v>
      </c>
      <c r="I190" s="13">
        <v>55.0</v>
      </c>
      <c r="J190" s="13">
        <v>131.0</v>
      </c>
      <c r="K190" s="13">
        <v>31.0</v>
      </c>
      <c r="L190" s="14">
        <v>10.0</v>
      </c>
      <c r="M190" s="15">
        <v>18.0</v>
      </c>
      <c r="N190" s="14">
        <v>80.0</v>
      </c>
      <c r="O190" s="25">
        <f t="shared" si="2"/>
        <v>410</v>
      </c>
      <c r="P190" s="26"/>
      <c r="Q190" s="27">
        <f>'X,Y restore'!G190</f>
        <v>18</v>
      </c>
      <c r="R190" s="27">
        <f>'X,Y restore'!H190</f>
        <v>15</v>
      </c>
      <c r="S190" s="27">
        <f>'X,Y restore'!I190</f>
        <v>29</v>
      </c>
      <c r="T190" s="28">
        <f>'X,Y restore'!AI190</f>
        <v>13</v>
      </c>
      <c r="U190" s="28">
        <f>'X,Y restore'!AG190</f>
        <v>10</v>
      </c>
      <c r="V190" s="28">
        <f>'X,Y restore'!AJ190</f>
        <v>14</v>
      </c>
      <c r="W190" s="29">
        <f>'X,Y restore'!M190</f>
        <v>12</v>
      </c>
      <c r="X190" s="29">
        <f>'X,Y restore'!N190</f>
        <v>18</v>
      </c>
      <c r="Y190" s="29">
        <f>'X,Y restore'!O190</f>
        <v>40</v>
      </c>
      <c r="Z190" s="25">
        <f t="shared" si="3"/>
        <v>169</v>
      </c>
      <c r="AA190" s="30">
        <f t="shared" si="4"/>
        <v>2.426035503</v>
      </c>
      <c r="AB190" s="26"/>
      <c r="AC190" s="27">
        <f t="shared" ref="AC190:AK190" si="199">ROUND($AA190*Q190,0)</f>
        <v>44</v>
      </c>
      <c r="AD190" s="27">
        <f t="shared" si="199"/>
        <v>36</v>
      </c>
      <c r="AE190" s="27">
        <f t="shared" si="199"/>
        <v>70</v>
      </c>
      <c r="AF190" s="28">
        <f t="shared" si="199"/>
        <v>32</v>
      </c>
      <c r="AG190" s="28">
        <f t="shared" si="199"/>
        <v>24</v>
      </c>
      <c r="AH190" s="28">
        <f t="shared" si="199"/>
        <v>34</v>
      </c>
      <c r="AI190" s="29">
        <f t="shared" si="199"/>
        <v>29</v>
      </c>
      <c r="AJ190" s="29">
        <f t="shared" si="199"/>
        <v>44</v>
      </c>
      <c r="AK190" s="29">
        <f t="shared" si="199"/>
        <v>97</v>
      </c>
      <c r="AL190" s="25">
        <f t="shared" si="6"/>
        <v>410</v>
      </c>
    </row>
    <row r="191">
      <c r="A191" s="1"/>
      <c r="B191" s="1"/>
      <c r="C191" s="1"/>
      <c r="D191" s="9">
        <v>3036.0</v>
      </c>
      <c r="E191" s="10">
        <v>1239.0</v>
      </c>
      <c r="F191" s="11">
        <v>30.0</v>
      </c>
      <c r="G191" s="12">
        <v>37.0</v>
      </c>
      <c r="H191" s="11">
        <v>17.0</v>
      </c>
      <c r="I191" s="13">
        <v>63.0</v>
      </c>
      <c r="J191" s="13">
        <v>175.0</v>
      </c>
      <c r="K191" s="13">
        <v>60.0</v>
      </c>
      <c r="L191" s="14">
        <v>18.0</v>
      </c>
      <c r="M191" s="15">
        <v>12.0</v>
      </c>
      <c r="N191" s="14">
        <v>69.0</v>
      </c>
      <c r="O191" s="25">
        <f t="shared" si="2"/>
        <v>481</v>
      </c>
      <c r="P191" s="26"/>
      <c r="Q191" s="27">
        <f>'X,Y restore'!G191</f>
        <v>30</v>
      </c>
      <c r="R191" s="27">
        <f>'X,Y restore'!H191</f>
        <v>16</v>
      </c>
      <c r="S191" s="27">
        <f>'X,Y restore'!I191</f>
        <v>17</v>
      </c>
      <c r="T191" s="28">
        <f>'X,Y restore'!AI191</f>
        <v>12</v>
      </c>
      <c r="U191" s="28">
        <f>'X,Y restore'!AG191</f>
        <v>8</v>
      </c>
      <c r="V191" s="28">
        <f>'X,Y restore'!AJ191</f>
        <v>11</v>
      </c>
      <c r="W191" s="29">
        <f>'X,Y restore'!M191</f>
        <v>18</v>
      </c>
      <c r="X191" s="29">
        <f>'X,Y restore'!N191</f>
        <v>12</v>
      </c>
      <c r="Y191" s="29">
        <f>'X,Y restore'!O191</f>
        <v>15</v>
      </c>
      <c r="Z191" s="25">
        <f t="shared" si="3"/>
        <v>139</v>
      </c>
      <c r="AA191" s="30">
        <f t="shared" si="4"/>
        <v>3.460431655</v>
      </c>
      <c r="AB191" s="26"/>
      <c r="AC191" s="27">
        <f t="shared" ref="AC191:AK191" si="200">ROUND($AA191*Q191,0)</f>
        <v>104</v>
      </c>
      <c r="AD191" s="27">
        <f t="shared" si="200"/>
        <v>55</v>
      </c>
      <c r="AE191" s="27">
        <f t="shared" si="200"/>
        <v>59</v>
      </c>
      <c r="AF191" s="28">
        <f t="shared" si="200"/>
        <v>42</v>
      </c>
      <c r="AG191" s="28">
        <f t="shared" si="200"/>
        <v>28</v>
      </c>
      <c r="AH191" s="28">
        <f t="shared" si="200"/>
        <v>38</v>
      </c>
      <c r="AI191" s="29">
        <f t="shared" si="200"/>
        <v>62</v>
      </c>
      <c r="AJ191" s="29">
        <f t="shared" si="200"/>
        <v>42</v>
      </c>
      <c r="AK191" s="29">
        <f t="shared" si="200"/>
        <v>52</v>
      </c>
      <c r="AL191" s="25">
        <f t="shared" si="6"/>
        <v>482</v>
      </c>
    </row>
    <row r="192">
      <c r="A192" s="1"/>
      <c r="B192" s="1"/>
      <c r="C192" s="1"/>
      <c r="D192" s="9">
        <v>3037.0</v>
      </c>
      <c r="E192" s="10">
        <v>2756.0</v>
      </c>
      <c r="F192" s="11">
        <v>41.0</v>
      </c>
      <c r="G192" s="12">
        <v>80.0</v>
      </c>
      <c r="H192" s="11">
        <v>33.0</v>
      </c>
      <c r="I192" s="13">
        <v>215.0</v>
      </c>
      <c r="J192" s="13">
        <v>560.0</v>
      </c>
      <c r="K192" s="13">
        <v>166.0</v>
      </c>
      <c r="L192" s="14">
        <v>53.0</v>
      </c>
      <c r="M192" s="15">
        <v>34.0</v>
      </c>
      <c r="N192" s="14">
        <v>164.0</v>
      </c>
      <c r="O192" s="25">
        <f t="shared" si="2"/>
        <v>1346</v>
      </c>
      <c r="P192" s="26"/>
      <c r="Q192" s="27">
        <f>'X,Y restore'!G192</f>
        <v>41</v>
      </c>
      <c r="R192" s="27">
        <f>'X,Y restore'!H192</f>
        <v>34</v>
      </c>
      <c r="S192" s="27">
        <f>'X,Y restore'!I192</f>
        <v>33</v>
      </c>
      <c r="T192" s="28">
        <f>'X,Y restore'!AI192</f>
        <v>37</v>
      </c>
      <c r="U192" s="28">
        <f>'X,Y restore'!AG192</f>
        <v>22</v>
      </c>
      <c r="V192" s="28">
        <f>'X,Y restore'!AJ192</f>
        <v>34</v>
      </c>
      <c r="W192" s="29">
        <f>'X,Y restore'!M192</f>
        <v>51</v>
      </c>
      <c r="X192" s="29">
        <f>'X,Y restore'!N192</f>
        <v>34</v>
      </c>
      <c r="Y192" s="29">
        <f>'X,Y restore'!O192</f>
        <v>48</v>
      </c>
      <c r="Z192" s="25">
        <f t="shared" si="3"/>
        <v>334</v>
      </c>
      <c r="AA192" s="30">
        <f t="shared" si="4"/>
        <v>4.02994012</v>
      </c>
      <c r="AB192" s="26"/>
      <c r="AC192" s="27">
        <f t="shared" ref="AC192:AK192" si="201">ROUND($AA192*Q192,0)</f>
        <v>165</v>
      </c>
      <c r="AD192" s="27">
        <f t="shared" si="201"/>
        <v>137</v>
      </c>
      <c r="AE192" s="27">
        <f t="shared" si="201"/>
        <v>133</v>
      </c>
      <c r="AF192" s="28">
        <f t="shared" si="201"/>
        <v>149</v>
      </c>
      <c r="AG192" s="28">
        <f t="shared" si="201"/>
        <v>89</v>
      </c>
      <c r="AH192" s="28">
        <f t="shared" si="201"/>
        <v>137</v>
      </c>
      <c r="AI192" s="29">
        <f t="shared" si="201"/>
        <v>206</v>
      </c>
      <c r="AJ192" s="29">
        <f t="shared" si="201"/>
        <v>137</v>
      </c>
      <c r="AK192" s="29">
        <f t="shared" si="201"/>
        <v>193</v>
      </c>
      <c r="AL192" s="25">
        <f t="shared" si="6"/>
        <v>1346</v>
      </c>
    </row>
    <row r="193">
      <c r="A193" s="1"/>
      <c r="B193" s="1"/>
      <c r="C193" s="1"/>
      <c r="D193" s="9">
        <v>3039.0</v>
      </c>
      <c r="E193" s="10">
        <v>1508.0</v>
      </c>
      <c r="F193" s="11">
        <v>9.0</v>
      </c>
      <c r="G193" s="12">
        <v>22.0</v>
      </c>
      <c r="H193" s="11">
        <v>8.0</v>
      </c>
      <c r="I193" s="13">
        <v>34.0</v>
      </c>
      <c r="J193" s="13">
        <v>69.0</v>
      </c>
      <c r="K193" s="13">
        <v>24.0</v>
      </c>
      <c r="L193" s="14">
        <v>7.0</v>
      </c>
      <c r="M193" s="15">
        <v>8.0</v>
      </c>
      <c r="N193" s="14">
        <v>41.0</v>
      </c>
      <c r="O193" s="25">
        <f t="shared" si="2"/>
        <v>222</v>
      </c>
      <c r="P193" s="26"/>
      <c r="Q193" s="27">
        <f>'X,Y restore'!G193</f>
        <v>9</v>
      </c>
      <c r="R193" s="27">
        <f>'X,Y restore'!H193</f>
        <v>10</v>
      </c>
      <c r="S193" s="27">
        <f>'X,Y restore'!I193</f>
        <v>8</v>
      </c>
      <c r="T193" s="28">
        <f>'X,Y restore'!AI193</f>
        <v>7</v>
      </c>
      <c r="U193" s="28">
        <f>'X,Y restore'!AG193</f>
        <v>5</v>
      </c>
      <c r="V193" s="28">
        <f>'X,Y restore'!AJ193</f>
        <v>6</v>
      </c>
      <c r="W193" s="29">
        <f>'X,Y restore'!M193</f>
        <v>8</v>
      </c>
      <c r="X193" s="29">
        <f>'X,Y restore'!N193</f>
        <v>8</v>
      </c>
      <c r="Y193" s="29">
        <f>'X,Y restore'!O193</f>
        <v>13</v>
      </c>
      <c r="Z193" s="25">
        <f t="shared" si="3"/>
        <v>74</v>
      </c>
      <c r="AA193" s="30">
        <f t="shared" si="4"/>
        <v>3</v>
      </c>
      <c r="AB193" s="26"/>
      <c r="AC193" s="27">
        <f t="shared" ref="AC193:AK193" si="202">ROUND($AA193*Q193,0)</f>
        <v>27</v>
      </c>
      <c r="AD193" s="27">
        <f t="shared" si="202"/>
        <v>30</v>
      </c>
      <c r="AE193" s="27">
        <f t="shared" si="202"/>
        <v>24</v>
      </c>
      <c r="AF193" s="28">
        <f t="shared" si="202"/>
        <v>21</v>
      </c>
      <c r="AG193" s="28">
        <f t="shared" si="202"/>
        <v>15</v>
      </c>
      <c r="AH193" s="28">
        <f t="shared" si="202"/>
        <v>18</v>
      </c>
      <c r="AI193" s="29">
        <f t="shared" si="202"/>
        <v>24</v>
      </c>
      <c r="AJ193" s="29">
        <f t="shared" si="202"/>
        <v>24</v>
      </c>
      <c r="AK193" s="29">
        <f t="shared" si="202"/>
        <v>39</v>
      </c>
      <c r="AL193" s="25">
        <f t="shared" si="6"/>
        <v>222</v>
      </c>
    </row>
    <row r="194">
      <c r="A194" s="1"/>
      <c r="B194" s="1"/>
      <c r="C194" s="1"/>
      <c r="D194" s="9">
        <v>3040.0</v>
      </c>
      <c r="E194" s="10">
        <v>2253.0</v>
      </c>
      <c r="F194" s="11">
        <v>39.0</v>
      </c>
      <c r="G194" s="12">
        <v>51.0</v>
      </c>
      <c r="H194" s="11">
        <v>28.0</v>
      </c>
      <c r="I194" s="13">
        <v>182.0</v>
      </c>
      <c r="J194" s="13">
        <v>487.0</v>
      </c>
      <c r="K194" s="13">
        <v>110.0</v>
      </c>
      <c r="L194" s="14">
        <v>40.0</v>
      </c>
      <c r="M194" s="15">
        <v>36.0</v>
      </c>
      <c r="N194" s="14">
        <v>117.0</v>
      </c>
      <c r="O194" s="25">
        <f t="shared" si="2"/>
        <v>1090</v>
      </c>
      <c r="P194" s="26"/>
      <c r="Q194" s="27">
        <f>'X,Y restore'!G194</f>
        <v>39</v>
      </c>
      <c r="R194" s="27">
        <f>'X,Y restore'!H194</f>
        <v>32</v>
      </c>
      <c r="S194" s="27">
        <f>'X,Y restore'!I194</f>
        <v>28</v>
      </c>
      <c r="T194" s="28">
        <f>'X,Y restore'!AI194</f>
        <v>32</v>
      </c>
      <c r="U194" s="28">
        <f>'X,Y restore'!AG194</f>
        <v>23</v>
      </c>
      <c r="V194" s="28">
        <f>'X,Y restore'!AJ194</f>
        <v>20</v>
      </c>
      <c r="W194" s="29">
        <f>'X,Y restore'!M194</f>
        <v>39</v>
      </c>
      <c r="X194" s="29">
        <f>'X,Y restore'!N194</f>
        <v>36</v>
      </c>
      <c r="Y194" s="29">
        <f>'X,Y restore'!O194</f>
        <v>32</v>
      </c>
      <c r="Z194" s="25">
        <f t="shared" si="3"/>
        <v>281</v>
      </c>
      <c r="AA194" s="30">
        <f t="shared" si="4"/>
        <v>3.879003559</v>
      </c>
      <c r="AB194" s="26"/>
      <c r="AC194" s="27">
        <f t="shared" ref="AC194:AK194" si="203">ROUND($AA194*Q194,0)</f>
        <v>151</v>
      </c>
      <c r="AD194" s="27">
        <f t="shared" si="203"/>
        <v>124</v>
      </c>
      <c r="AE194" s="27">
        <f t="shared" si="203"/>
        <v>109</v>
      </c>
      <c r="AF194" s="28">
        <f t="shared" si="203"/>
        <v>124</v>
      </c>
      <c r="AG194" s="28">
        <f t="shared" si="203"/>
        <v>89</v>
      </c>
      <c r="AH194" s="28">
        <f t="shared" si="203"/>
        <v>78</v>
      </c>
      <c r="AI194" s="29">
        <f t="shared" si="203"/>
        <v>151</v>
      </c>
      <c r="AJ194" s="29">
        <f t="shared" si="203"/>
        <v>140</v>
      </c>
      <c r="AK194" s="29">
        <f t="shared" si="203"/>
        <v>124</v>
      </c>
      <c r="AL194" s="25">
        <f t="shared" si="6"/>
        <v>1090</v>
      </c>
    </row>
    <row r="195">
      <c r="A195" s="1"/>
      <c r="B195" s="1"/>
      <c r="C195" s="1"/>
      <c r="D195" s="9">
        <v>3043.0</v>
      </c>
      <c r="E195" s="10">
        <v>1553.0</v>
      </c>
      <c r="F195" s="11">
        <v>15.0</v>
      </c>
      <c r="G195" s="12">
        <v>26.0</v>
      </c>
      <c r="H195" s="11">
        <v>9.0</v>
      </c>
      <c r="I195" s="13">
        <v>37.0</v>
      </c>
      <c r="J195" s="13">
        <v>135.0</v>
      </c>
      <c r="K195" s="13">
        <v>28.0</v>
      </c>
      <c r="L195" s="14">
        <v>10.0</v>
      </c>
      <c r="M195" s="15">
        <v>18.0</v>
      </c>
      <c r="N195" s="14">
        <v>50.0</v>
      </c>
      <c r="O195" s="25">
        <f t="shared" si="2"/>
        <v>328</v>
      </c>
      <c r="P195" s="26"/>
      <c r="Q195" s="27">
        <f>'X,Y restore'!G195</f>
        <v>15</v>
      </c>
      <c r="R195" s="27">
        <f>'X,Y restore'!H195</f>
        <v>26</v>
      </c>
      <c r="S195" s="27">
        <f>'X,Y restore'!I195</f>
        <v>9</v>
      </c>
      <c r="T195" s="28">
        <f>'X,Y restore'!AI195</f>
        <v>8</v>
      </c>
      <c r="U195" s="28">
        <f>'X,Y restore'!AG195</f>
        <v>10</v>
      </c>
      <c r="V195" s="28">
        <f>'X,Y restore'!AJ195</f>
        <v>6</v>
      </c>
      <c r="W195" s="29">
        <f>'X,Y restore'!M195</f>
        <v>11</v>
      </c>
      <c r="X195" s="29">
        <f>'X,Y restore'!N195</f>
        <v>18</v>
      </c>
      <c r="Y195" s="29">
        <f>'X,Y restore'!O195</f>
        <v>11</v>
      </c>
      <c r="Z195" s="25">
        <f t="shared" si="3"/>
        <v>114</v>
      </c>
      <c r="AA195" s="30">
        <f t="shared" si="4"/>
        <v>2.877192982</v>
      </c>
      <c r="AB195" s="26"/>
      <c r="AC195" s="27">
        <f t="shared" ref="AC195:AK195" si="204">ROUND($AA195*Q195,0)</f>
        <v>43</v>
      </c>
      <c r="AD195" s="27">
        <f t="shared" si="204"/>
        <v>75</v>
      </c>
      <c r="AE195" s="27">
        <f t="shared" si="204"/>
        <v>26</v>
      </c>
      <c r="AF195" s="28">
        <f t="shared" si="204"/>
        <v>23</v>
      </c>
      <c r="AG195" s="28">
        <f t="shared" si="204"/>
        <v>29</v>
      </c>
      <c r="AH195" s="28">
        <f t="shared" si="204"/>
        <v>17</v>
      </c>
      <c r="AI195" s="29">
        <f t="shared" si="204"/>
        <v>32</v>
      </c>
      <c r="AJ195" s="29">
        <f t="shared" si="204"/>
        <v>52</v>
      </c>
      <c r="AK195" s="29">
        <f t="shared" si="204"/>
        <v>32</v>
      </c>
      <c r="AL195" s="25">
        <f t="shared" si="6"/>
        <v>329</v>
      </c>
    </row>
    <row r="196">
      <c r="A196" s="1"/>
      <c r="B196" s="1"/>
      <c r="C196" s="1"/>
      <c r="D196" s="9">
        <v>3045.0</v>
      </c>
      <c r="E196" s="10">
        <v>1297.0</v>
      </c>
      <c r="F196" s="11">
        <v>11.0</v>
      </c>
      <c r="G196" s="12">
        <v>16.0</v>
      </c>
      <c r="H196" s="11">
        <v>17.0</v>
      </c>
      <c r="I196" s="13">
        <v>27.0</v>
      </c>
      <c r="J196" s="13">
        <v>34.0</v>
      </c>
      <c r="K196" s="13">
        <v>20.0</v>
      </c>
      <c r="L196" s="14">
        <v>22.0</v>
      </c>
      <c r="M196" s="15">
        <v>7.0</v>
      </c>
      <c r="N196" s="14">
        <v>27.0</v>
      </c>
      <c r="O196" s="25">
        <f t="shared" si="2"/>
        <v>181</v>
      </c>
      <c r="P196" s="26"/>
      <c r="Q196" s="27">
        <f>'X,Y restore'!G196</f>
        <v>11</v>
      </c>
      <c r="R196" s="27">
        <f>'X,Y restore'!H196</f>
        <v>4</v>
      </c>
      <c r="S196" s="27">
        <f>'X,Y restore'!I196</f>
        <v>17</v>
      </c>
      <c r="T196" s="28">
        <f>'X,Y restore'!AI196</f>
        <v>7</v>
      </c>
      <c r="U196" s="28">
        <f>'X,Y restore'!AG196</f>
        <v>4</v>
      </c>
      <c r="V196" s="28">
        <f>'X,Y restore'!AJ196</f>
        <v>9</v>
      </c>
      <c r="W196" s="29">
        <f>'X,Y restore'!M196</f>
        <v>20</v>
      </c>
      <c r="X196" s="29">
        <f>'X,Y restore'!N196</f>
        <v>7</v>
      </c>
      <c r="Y196" s="29">
        <f>'X,Y restore'!O196</f>
        <v>16</v>
      </c>
      <c r="Z196" s="25">
        <f t="shared" si="3"/>
        <v>95</v>
      </c>
      <c r="AA196" s="30">
        <f t="shared" si="4"/>
        <v>1.905263158</v>
      </c>
      <c r="AB196" s="26"/>
      <c r="AC196" s="27">
        <f t="shared" ref="AC196:AK196" si="205">ROUND($AA196*Q196,0)</f>
        <v>21</v>
      </c>
      <c r="AD196" s="27">
        <f t="shared" si="205"/>
        <v>8</v>
      </c>
      <c r="AE196" s="27">
        <f t="shared" si="205"/>
        <v>32</v>
      </c>
      <c r="AF196" s="28">
        <f t="shared" si="205"/>
        <v>13</v>
      </c>
      <c r="AG196" s="28">
        <f t="shared" si="205"/>
        <v>8</v>
      </c>
      <c r="AH196" s="28">
        <f t="shared" si="205"/>
        <v>17</v>
      </c>
      <c r="AI196" s="29">
        <f t="shared" si="205"/>
        <v>38</v>
      </c>
      <c r="AJ196" s="29">
        <f t="shared" si="205"/>
        <v>13</v>
      </c>
      <c r="AK196" s="29">
        <f t="shared" si="205"/>
        <v>30</v>
      </c>
      <c r="AL196" s="25">
        <f t="shared" si="6"/>
        <v>180</v>
      </c>
    </row>
    <row r="197">
      <c r="A197" s="1"/>
      <c r="B197" s="1"/>
      <c r="C197" s="1"/>
      <c r="D197" s="9">
        <v>3050.0</v>
      </c>
      <c r="E197" s="10">
        <v>1413.0</v>
      </c>
      <c r="F197" s="11">
        <v>22.0</v>
      </c>
      <c r="G197" s="12">
        <v>31.0</v>
      </c>
      <c r="H197" s="11">
        <v>26.0</v>
      </c>
      <c r="I197" s="13">
        <v>117.0</v>
      </c>
      <c r="J197" s="13">
        <v>111.0</v>
      </c>
      <c r="K197" s="13">
        <v>53.0</v>
      </c>
      <c r="L197" s="14">
        <v>32.0</v>
      </c>
      <c r="M197" s="15">
        <v>16.0</v>
      </c>
      <c r="N197" s="14">
        <v>53.0</v>
      </c>
      <c r="O197" s="25">
        <f t="shared" si="2"/>
        <v>461</v>
      </c>
      <c r="P197" s="26"/>
      <c r="Q197" s="27">
        <f>'X,Y restore'!G197</f>
        <v>22</v>
      </c>
      <c r="R197" s="27">
        <f>'X,Y restore'!H197</f>
        <v>11</v>
      </c>
      <c r="S197" s="27">
        <f>'X,Y restore'!I197</f>
        <v>26</v>
      </c>
      <c r="T197" s="28">
        <f>'X,Y restore'!AI197</f>
        <v>21</v>
      </c>
      <c r="U197" s="28">
        <f>'X,Y restore'!AG197</f>
        <v>9</v>
      </c>
      <c r="V197" s="28">
        <f>'X,Y restore'!AJ197</f>
        <v>15</v>
      </c>
      <c r="W197" s="29">
        <f>'X,Y restore'!M197</f>
        <v>30</v>
      </c>
      <c r="X197" s="29">
        <f>'X,Y restore'!N197</f>
        <v>16</v>
      </c>
      <c r="Y197" s="29">
        <f>'X,Y restore'!O197</f>
        <v>24</v>
      </c>
      <c r="Z197" s="25">
        <f t="shared" si="3"/>
        <v>174</v>
      </c>
      <c r="AA197" s="30">
        <f t="shared" si="4"/>
        <v>2.649425287</v>
      </c>
      <c r="AB197" s="26"/>
      <c r="AC197" s="27">
        <f t="shared" ref="AC197:AK197" si="206">ROUND($AA197*Q197,0)</f>
        <v>58</v>
      </c>
      <c r="AD197" s="27">
        <f t="shared" si="206"/>
        <v>29</v>
      </c>
      <c r="AE197" s="27">
        <f t="shared" si="206"/>
        <v>69</v>
      </c>
      <c r="AF197" s="28">
        <f t="shared" si="206"/>
        <v>56</v>
      </c>
      <c r="AG197" s="28">
        <f t="shared" si="206"/>
        <v>24</v>
      </c>
      <c r="AH197" s="28">
        <f t="shared" si="206"/>
        <v>40</v>
      </c>
      <c r="AI197" s="29">
        <f t="shared" si="206"/>
        <v>79</v>
      </c>
      <c r="AJ197" s="29">
        <f t="shared" si="206"/>
        <v>42</v>
      </c>
      <c r="AK197" s="29">
        <f t="shared" si="206"/>
        <v>64</v>
      </c>
      <c r="AL197" s="25">
        <f t="shared" si="6"/>
        <v>461</v>
      </c>
    </row>
    <row r="198">
      <c r="A198" s="1"/>
      <c r="B198" s="1"/>
      <c r="C198" s="1"/>
      <c r="D198" s="9">
        <v>3055.0</v>
      </c>
      <c r="E198" s="10">
        <v>2378.0</v>
      </c>
      <c r="F198" s="11">
        <v>23.0</v>
      </c>
      <c r="G198" s="12">
        <v>40.0</v>
      </c>
      <c r="H198" s="11">
        <v>20.0</v>
      </c>
      <c r="I198" s="13">
        <v>59.0</v>
      </c>
      <c r="J198" s="13">
        <v>158.0</v>
      </c>
      <c r="K198" s="13">
        <v>48.0</v>
      </c>
      <c r="L198" s="14">
        <v>17.0</v>
      </c>
      <c r="M198" s="15">
        <v>11.0</v>
      </c>
      <c r="N198" s="14">
        <v>67.0</v>
      </c>
      <c r="O198" s="25">
        <f t="shared" si="2"/>
        <v>443</v>
      </c>
      <c r="P198" s="26"/>
      <c r="Q198" s="27">
        <f>'X,Y restore'!G198</f>
        <v>23</v>
      </c>
      <c r="R198" s="27">
        <f>'X,Y restore'!H198</f>
        <v>13</v>
      </c>
      <c r="S198" s="27">
        <f>'X,Y restore'!I198</f>
        <v>20</v>
      </c>
      <c r="T198" s="28">
        <f>'X,Y restore'!AI198</f>
        <v>12</v>
      </c>
      <c r="U198" s="28">
        <f>'X,Y restore'!AG198</f>
        <v>7</v>
      </c>
      <c r="V198" s="28">
        <f>'X,Y restore'!AJ198</f>
        <v>13</v>
      </c>
      <c r="W198" s="29">
        <f>'X,Y restore'!M198</f>
        <v>18</v>
      </c>
      <c r="X198" s="29">
        <f>'X,Y restore'!N198</f>
        <v>11</v>
      </c>
      <c r="Y198" s="29">
        <f>'X,Y restore'!O198</f>
        <v>22</v>
      </c>
      <c r="Z198" s="25">
        <f t="shared" si="3"/>
        <v>139</v>
      </c>
      <c r="AA198" s="30">
        <f t="shared" si="4"/>
        <v>3.18705036</v>
      </c>
      <c r="AB198" s="26"/>
      <c r="AC198" s="27">
        <f t="shared" ref="AC198:AK198" si="207">ROUND($AA198*Q198,0)</f>
        <v>73</v>
      </c>
      <c r="AD198" s="27">
        <f t="shared" si="207"/>
        <v>41</v>
      </c>
      <c r="AE198" s="27">
        <f t="shared" si="207"/>
        <v>64</v>
      </c>
      <c r="AF198" s="28">
        <f t="shared" si="207"/>
        <v>38</v>
      </c>
      <c r="AG198" s="28">
        <f t="shared" si="207"/>
        <v>22</v>
      </c>
      <c r="AH198" s="28">
        <f t="shared" si="207"/>
        <v>41</v>
      </c>
      <c r="AI198" s="29">
        <f t="shared" si="207"/>
        <v>57</v>
      </c>
      <c r="AJ198" s="29">
        <f t="shared" si="207"/>
        <v>35</v>
      </c>
      <c r="AK198" s="29">
        <f t="shared" si="207"/>
        <v>70</v>
      </c>
      <c r="AL198" s="25">
        <f t="shared" si="6"/>
        <v>441</v>
      </c>
    </row>
    <row r="199">
      <c r="A199" s="1"/>
      <c r="B199" s="1"/>
      <c r="C199" s="1"/>
      <c r="D199" s="9">
        <v>3057.0</v>
      </c>
      <c r="E199" s="10">
        <v>713.0</v>
      </c>
      <c r="F199" s="11">
        <v>18.0</v>
      </c>
      <c r="G199" s="12">
        <v>17.0</v>
      </c>
      <c r="H199" s="11">
        <v>12.0</v>
      </c>
      <c r="I199" s="13">
        <v>65.0</v>
      </c>
      <c r="J199" s="13">
        <v>109.0</v>
      </c>
      <c r="K199" s="13">
        <v>38.0</v>
      </c>
      <c r="L199" s="14">
        <v>12.0</v>
      </c>
      <c r="M199" s="15">
        <v>7.0</v>
      </c>
      <c r="N199" s="14">
        <v>25.0</v>
      </c>
      <c r="O199" s="25">
        <f t="shared" si="2"/>
        <v>303</v>
      </c>
      <c r="P199" s="26"/>
      <c r="Q199" s="27">
        <f>'X,Y restore'!G199</f>
        <v>18</v>
      </c>
      <c r="R199" s="27">
        <f>'X,Y restore'!H199</f>
        <v>8</v>
      </c>
      <c r="S199" s="27">
        <f>'X,Y restore'!I199</f>
        <v>12</v>
      </c>
      <c r="T199" s="28">
        <f>'X,Y restore'!AI199</f>
        <v>10</v>
      </c>
      <c r="U199" s="28">
        <f>'X,Y restore'!AG199</f>
        <v>5</v>
      </c>
      <c r="V199" s="28">
        <f>'X,Y restore'!AJ199</f>
        <v>5</v>
      </c>
      <c r="W199" s="29">
        <f>'X,Y restore'!M199</f>
        <v>12</v>
      </c>
      <c r="X199" s="29">
        <f>'X,Y restore'!N199</f>
        <v>7</v>
      </c>
      <c r="Y199" s="29">
        <f>'X,Y restore'!O199</f>
        <v>7</v>
      </c>
      <c r="Z199" s="25">
        <f t="shared" si="3"/>
        <v>84</v>
      </c>
      <c r="AA199" s="30">
        <f t="shared" si="4"/>
        <v>3.607142857</v>
      </c>
      <c r="AB199" s="26"/>
      <c r="AC199" s="27">
        <f t="shared" ref="AC199:AK199" si="208">ROUND($AA199*Q199,0)</f>
        <v>65</v>
      </c>
      <c r="AD199" s="27">
        <f t="shared" si="208"/>
        <v>29</v>
      </c>
      <c r="AE199" s="27">
        <f t="shared" si="208"/>
        <v>43</v>
      </c>
      <c r="AF199" s="28">
        <f t="shared" si="208"/>
        <v>36</v>
      </c>
      <c r="AG199" s="28">
        <f t="shared" si="208"/>
        <v>18</v>
      </c>
      <c r="AH199" s="28">
        <f t="shared" si="208"/>
        <v>18</v>
      </c>
      <c r="AI199" s="29">
        <f t="shared" si="208"/>
        <v>43</v>
      </c>
      <c r="AJ199" s="29">
        <f t="shared" si="208"/>
        <v>25</v>
      </c>
      <c r="AK199" s="29">
        <f t="shared" si="208"/>
        <v>25</v>
      </c>
      <c r="AL199" s="25">
        <f t="shared" si="6"/>
        <v>302</v>
      </c>
    </row>
    <row r="200">
      <c r="A200" s="1"/>
      <c r="B200" s="1"/>
      <c r="C200" s="1"/>
      <c r="D200" s="9">
        <v>3058.0</v>
      </c>
      <c r="E200" s="10">
        <v>1919.0</v>
      </c>
      <c r="F200" s="11">
        <v>23.0</v>
      </c>
      <c r="G200" s="12">
        <v>33.0</v>
      </c>
      <c r="H200" s="11">
        <v>38.0</v>
      </c>
      <c r="I200" s="13">
        <v>51.0</v>
      </c>
      <c r="J200" s="13">
        <v>135.0</v>
      </c>
      <c r="K200" s="13">
        <v>72.0</v>
      </c>
      <c r="L200" s="14">
        <v>22.0</v>
      </c>
      <c r="M200" s="15">
        <v>23.0</v>
      </c>
      <c r="N200" s="14">
        <v>67.0</v>
      </c>
      <c r="O200" s="25">
        <f t="shared" si="2"/>
        <v>464</v>
      </c>
      <c r="P200" s="26"/>
      <c r="Q200" s="27">
        <f>'X,Y restore'!G200</f>
        <v>23</v>
      </c>
      <c r="R200" s="27">
        <f>'X,Y restore'!H200</f>
        <v>15</v>
      </c>
      <c r="S200" s="27">
        <f>'X,Y restore'!I200</f>
        <v>38</v>
      </c>
      <c r="T200" s="28">
        <f>'X,Y restore'!AI200</f>
        <v>8</v>
      </c>
      <c r="U200" s="28">
        <f>'X,Y restore'!AG200</f>
        <v>13</v>
      </c>
      <c r="V200" s="28">
        <f>'X,Y restore'!AJ200</f>
        <v>27</v>
      </c>
      <c r="W200" s="29">
        <f>'X,Y restore'!M200</f>
        <v>22</v>
      </c>
      <c r="X200" s="29">
        <f>'X,Y restore'!N200</f>
        <v>23</v>
      </c>
      <c r="Y200" s="29">
        <f>'X,Y restore'!O200</f>
        <v>40</v>
      </c>
      <c r="Z200" s="25">
        <f t="shared" si="3"/>
        <v>209</v>
      </c>
      <c r="AA200" s="30">
        <f t="shared" si="4"/>
        <v>2.220095694</v>
      </c>
      <c r="AB200" s="26"/>
      <c r="AC200" s="27">
        <f t="shared" ref="AC200:AK200" si="209">ROUND($AA200*Q200,0)</f>
        <v>51</v>
      </c>
      <c r="AD200" s="27">
        <f t="shared" si="209"/>
        <v>33</v>
      </c>
      <c r="AE200" s="27">
        <f t="shared" si="209"/>
        <v>84</v>
      </c>
      <c r="AF200" s="28">
        <f t="shared" si="209"/>
        <v>18</v>
      </c>
      <c r="AG200" s="28">
        <f t="shared" si="209"/>
        <v>29</v>
      </c>
      <c r="AH200" s="28">
        <f t="shared" si="209"/>
        <v>60</v>
      </c>
      <c r="AI200" s="29">
        <f t="shared" si="209"/>
        <v>49</v>
      </c>
      <c r="AJ200" s="29">
        <f t="shared" si="209"/>
        <v>51</v>
      </c>
      <c r="AK200" s="29">
        <f t="shared" si="209"/>
        <v>89</v>
      </c>
      <c r="AL200" s="25">
        <f t="shared" si="6"/>
        <v>464</v>
      </c>
    </row>
    <row r="201">
      <c r="A201" s="1"/>
      <c r="B201" s="1"/>
      <c r="C201" s="1"/>
      <c r="D201" s="9">
        <v>3059.0</v>
      </c>
      <c r="E201" s="10">
        <v>2787.0</v>
      </c>
      <c r="F201" s="11">
        <v>34.0</v>
      </c>
      <c r="G201" s="12">
        <v>54.0</v>
      </c>
      <c r="H201" s="11">
        <v>32.0</v>
      </c>
      <c r="I201" s="13">
        <v>67.0</v>
      </c>
      <c r="J201" s="13">
        <v>188.0</v>
      </c>
      <c r="K201" s="13">
        <v>76.0</v>
      </c>
      <c r="L201" s="14">
        <v>30.0</v>
      </c>
      <c r="M201" s="15">
        <v>44.0</v>
      </c>
      <c r="N201" s="14">
        <v>103.0</v>
      </c>
      <c r="O201" s="25">
        <f t="shared" si="2"/>
        <v>628</v>
      </c>
      <c r="P201" s="26"/>
      <c r="Q201" s="27">
        <f>'X,Y restore'!G201</f>
        <v>34</v>
      </c>
      <c r="R201" s="27">
        <f>'X,Y restore'!H201</f>
        <v>45</v>
      </c>
      <c r="S201" s="27">
        <f>'X,Y restore'!I201</f>
        <v>32</v>
      </c>
      <c r="T201" s="28">
        <f>'X,Y restore'!AI201</f>
        <v>15</v>
      </c>
      <c r="U201" s="28">
        <f>'X,Y restore'!AG201</f>
        <v>22</v>
      </c>
      <c r="V201" s="28">
        <f>'X,Y restore'!AJ201</f>
        <v>23</v>
      </c>
      <c r="W201" s="29">
        <f>'X,Y restore'!M201</f>
        <v>30</v>
      </c>
      <c r="X201" s="29">
        <f>'X,Y restore'!N201</f>
        <v>44</v>
      </c>
      <c r="Y201" s="29">
        <f>'X,Y restore'!O201</f>
        <v>36</v>
      </c>
      <c r="Z201" s="25">
        <f t="shared" si="3"/>
        <v>281</v>
      </c>
      <c r="AA201" s="30">
        <f t="shared" si="4"/>
        <v>2.234875445</v>
      </c>
      <c r="AB201" s="26"/>
      <c r="AC201" s="27">
        <f t="shared" ref="AC201:AK201" si="210">ROUND($AA201*Q201,0)</f>
        <v>76</v>
      </c>
      <c r="AD201" s="27">
        <f t="shared" si="210"/>
        <v>101</v>
      </c>
      <c r="AE201" s="27">
        <f t="shared" si="210"/>
        <v>72</v>
      </c>
      <c r="AF201" s="28">
        <f t="shared" si="210"/>
        <v>34</v>
      </c>
      <c r="AG201" s="28">
        <f t="shared" si="210"/>
        <v>49</v>
      </c>
      <c r="AH201" s="28">
        <f t="shared" si="210"/>
        <v>51</v>
      </c>
      <c r="AI201" s="29">
        <f t="shared" si="210"/>
        <v>67</v>
      </c>
      <c r="AJ201" s="29">
        <f t="shared" si="210"/>
        <v>98</v>
      </c>
      <c r="AK201" s="29">
        <f t="shared" si="210"/>
        <v>80</v>
      </c>
      <c r="AL201" s="25">
        <f t="shared" si="6"/>
        <v>628</v>
      </c>
    </row>
    <row r="202">
      <c r="A202" s="1"/>
      <c r="B202" s="1"/>
      <c r="C202" s="1"/>
      <c r="D202" s="9">
        <v>3062.0</v>
      </c>
      <c r="E202" s="10">
        <v>2749.0</v>
      </c>
      <c r="F202" s="11">
        <v>27.0</v>
      </c>
      <c r="G202" s="12">
        <v>61.0</v>
      </c>
      <c r="H202" s="11">
        <v>51.0</v>
      </c>
      <c r="I202" s="13">
        <v>93.0</v>
      </c>
      <c r="J202" s="13">
        <v>167.0</v>
      </c>
      <c r="K202" s="13">
        <v>55.0</v>
      </c>
      <c r="L202" s="14">
        <v>36.0</v>
      </c>
      <c r="M202" s="15">
        <v>24.0</v>
      </c>
      <c r="N202" s="14">
        <v>85.0</v>
      </c>
      <c r="O202" s="25">
        <f t="shared" si="2"/>
        <v>599</v>
      </c>
      <c r="P202" s="26"/>
      <c r="Q202" s="27">
        <f>'X,Y restore'!G202</f>
        <v>27</v>
      </c>
      <c r="R202" s="27">
        <f>'X,Y restore'!H202</f>
        <v>18</v>
      </c>
      <c r="S202" s="27">
        <f>'X,Y restore'!I202</f>
        <v>51</v>
      </c>
      <c r="T202" s="28">
        <f>'X,Y restore'!AI202</f>
        <v>20</v>
      </c>
      <c r="U202" s="28">
        <f>'X,Y restore'!AG202</f>
        <v>14</v>
      </c>
      <c r="V202" s="28">
        <f>'X,Y restore'!AJ202</f>
        <v>26</v>
      </c>
      <c r="W202" s="29">
        <f>'X,Y restore'!M202</f>
        <v>35</v>
      </c>
      <c r="X202" s="29">
        <f>'X,Y restore'!N202</f>
        <v>24</v>
      </c>
      <c r="Y202" s="29">
        <f>'X,Y restore'!O202</f>
        <v>56</v>
      </c>
      <c r="Z202" s="25">
        <f t="shared" si="3"/>
        <v>271</v>
      </c>
      <c r="AA202" s="30">
        <f t="shared" si="4"/>
        <v>2.210332103</v>
      </c>
      <c r="AB202" s="26"/>
      <c r="AC202" s="27">
        <f t="shared" ref="AC202:AK202" si="211">ROUND($AA202*Q202,0)</f>
        <v>60</v>
      </c>
      <c r="AD202" s="27">
        <f t="shared" si="211"/>
        <v>40</v>
      </c>
      <c r="AE202" s="27">
        <f t="shared" si="211"/>
        <v>113</v>
      </c>
      <c r="AF202" s="28">
        <f t="shared" si="211"/>
        <v>44</v>
      </c>
      <c r="AG202" s="28">
        <f t="shared" si="211"/>
        <v>31</v>
      </c>
      <c r="AH202" s="28">
        <f t="shared" si="211"/>
        <v>57</v>
      </c>
      <c r="AI202" s="29">
        <f t="shared" si="211"/>
        <v>77</v>
      </c>
      <c r="AJ202" s="29">
        <f t="shared" si="211"/>
        <v>53</v>
      </c>
      <c r="AK202" s="29">
        <f t="shared" si="211"/>
        <v>124</v>
      </c>
      <c r="AL202" s="25">
        <f t="shared" si="6"/>
        <v>599</v>
      </c>
    </row>
    <row r="203">
      <c r="A203" s="1"/>
      <c r="B203" s="1"/>
      <c r="C203" s="1"/>
      <c r="D203" s="9">
        <v>3068.0</v>
      </c>
      <c r="E203" s="10">
        <v>1017.0</v>
      </c>
      <c r="F203" s="11">
        <v>11.0</v>
      </c>
      <c r="G203" s="12">
        <v>17.0</v>
      </c>
      <c r="H203" s="11">
        <v>18.0</v>
      </c>
      <c r="I203" s="13">
        <v>33.0</v>
      </c>
      <c r="J203" s="13">
        <v>75.0</v>
      </c>
      <c r="K203" s="13">
        <v>21.0</v>
      </c>
      <c r="L203" s="14">
        <v>13.0</v>
      </c>
      <c r="M203" s="15">
        <v>8.0</v>
      </c>
      <c r="N203" s="14">
        <v>25.0</v>
      </c>
      <c r="O203" s="25">
        <f t="shared" si="2"/>
        <v>221</v>
      </c>
      <c r="P203" s="26"/>
      <c r="Q203" s="27">
        <f>'X,Y restore'!G203</f>
        <v>11</v>
      </c>
      <c r="R203" s="27">
        <f>'X,Y restore'!H203</f>
        <v>5</v>
      </c>
      <c r="S203" s="27">
        <f>'X,Y restore'!I203</f>
        <v>18</v>
      </c>
      <c r="T203" s="28">
        <f>'X,Y restore'!AI203</f>
        <v>7</v>
      </c>
      <c r="U203" s="28">
        <f>'X,Y restore'!AG203</f>
        <v>5</v>
      </c>
      <c r="V203" s="28">
        <f>'X,Y restore'!AJ203</f>
        <v>8</v>
      </c>
      <c r="W203" s="29">
        <f>'X,Y restore'!M203</f>
        <v>13</v>
      </c>
      <c r="X203" s="29">
        <f>'X,Y restore'!N203</f>
        <v>8</v>
      </c>
      <c r="Y203" s="29">
        <f>'X,Y restore'!O203</f>
        <v>15</v>
      </c>
      <c r="Z203" s="25">
        <f t="shared" si="3"/>
        <v>90</v>
      </c>
      <c r="AA203" s="30">
        <f t="shared" si="4"/>
        <v>2.455555556</v>
      </c>
      <c r="AB203" s="26"/>
      <c r="AC203" s="27">
        <f t="shared" ref="AC203:AK203" si="212">ROUND($AA203*Q203,0)</f>
        <v>27</v>
      </c>
      <c r="AD203" s="27">
        <f t="shared" si="212"/>
        <v>12</v>
      </c>
      <c r="AE203" s="27">
        <f t="shared" si="212"/>
        <v>44</v>
      </c>
      <c r="AF203" s="28">
        <f t="shared" si="212"/>
        <v>17</v>
      </c>
      <c r="AG203" s="28">
        <f t="shared" si="212"/>
        <v>12</v>
      </c>
      <c r="AH203" s="28">
        <f t="shared" si="212"/>
        <v>20</v>
      </c>
      <c r="AI203" s="29">
        <f t="shared" si="212"/>
        <v>32</v>
      </c>
      <c r="AJ203" s="29">
        <f t="shared" si="212"/>
        <v>20</v>
      </c>
      <c r="AK203" s="29">
        <f t="shared" si="212"/>
        <v>37</v>
      </c>
      <c r="AL203" s="25">
        <f t="shared" si="6"/>
        <v>221</v>
      </c>
    </row>
    <row r="204">
      <c r="A204" s="1"/>
      <c r="B204" s="1"/>
      <c r="C204" s="1"/>
      <c r="D204" s="9">
        <v>3071.0</v>
      </c>
      <c r="E204" s="10">
        <v>590.0</v>
      </c>
      <c r="F204" s="11">
        <v>15.0</v>
      </c>
      <c r="G204" s="12">
        <v>12.0</v>
      </c>
      <c r="H204" s="11">
        <v>10.0</v>
      </c>
      <c r="I204" s="13">
        <v>28.0</v>
      </c>
      <c r="J204" s="13">
        <v>50.0</v>
      </c>
      <c r="K204" s="13">
        <v>22.0</v>
      </c>
      <c r="L204" s="14">
        <v>17.0</v>
      </c>
      <c r="M204" s="15">
        <v>12.0</v>
      </c>
      <c r="N204" s="14">
        <v>29.0</v>
      </c>
      <c r="O204" s="25">
        <f t="shared" si="2"/>
        <v>195</v>
      </c>
      <c r="P204" s="26"/>
      <c r="Q204" s="27">
        <f>'X,Y restore'!G204</f>
        <v>15</v>
      </c>
      <c r="R204" s="27">
        <f>'X,Y restore'!H204</f>
        <v>9</v>
      </c>
      <c r="S204" s="27">
        <f>'X,Y restore'!I204</f>
        <v>10</v>
      </c>
      <c r="T204" s="28">
        <f>'X,Y restore'!AI204</f>
        <v>7</v>
      </c>
      <c r="U204" s="28">
        <f>'X,Y restore'!AG204</f>
        <v>6</v>
      </c>
      <c r="V204" s="28">
        <f>'X,Y restore'!AJ204</f>
        <v>6</v>
      </c>
      <c r="W204" s="29">
        <f>'X,Y restore'!M204</f>
        <v>15</v>
      </c>
      <c r="X204" s="29">
        <f>'X,Y restore'!N204</f>
        <v>12</v>
      </c>
      <c r="Y204" s="29">
        <f>'X,Y restore'!O204</f>
        <v>7</v>
      </c>
      <c r="Z204" s="25">
        <f t="shared" si="3"/>
        <v>87</v>
      </c>
      <c r="AA204" s="30">
        <f t="shared" si="4"/>
        <v>2.24137931</v>
      </c>
      <c r="AB204" s="26"/>
      <c r="AC204" s="27">
        <f t="shared" ref="AC204:AK204" si="213">ROUND($AA204*Q204,0)</f>
        <v>34</v>
      </c>
      <c r="AD204" s="27">
        <f t="shared" si="213"/>
        <v>20</v>
      </c>
      <c r="AE204" s="27">
        <f t="shared" si="213"/>
        <v>22</v>
      </c>
      <c r="AF204" s="28">
        <f t="shared" si="213"/>
        <v>16</v>
      </c>
      <c r="AG204" s="28">
        <f t="shared" si="213"/>
        <v>13</v>
      </c>
      <c r="AH204" s="28">
        <f t="shared" si="213"/>
        <v>13</v>
      </c>
      <c r="AI204" s="29">
        <f t="shared" si="213"/>
        <v>34</v>
      </c>
      <c r="AJ204" s="29">
        <f t="shared" si="213"/>
        <v>27</v>
      </c>
      <c r="AK204" s="29">
        <f t="shared" si="213"/>
        <v>16</v>
      </c>
      <c r="AL204" s="25">
        <f t="shared" si="6"/>
        <v>195</v>
      </c>
    </row>
    <row r="205">
      <c r="A205" s="1"/>
      <c r="B205" s="1"/>
      <c r="C205" s="1"/>
      <c r="D205" s="9">
        <v>3074.0</v>
      </c>
      <c r="E205" s="10">
        <v>896.0</v>
      </c>
      <c r="F205" s="11">
        <v>11.0</v>
      </c>
      <c r="G205" s="12">
        <v>14.0</v>
      </c>
      <c r="H205" s="11">
        <v>11.0</v>
      </c>
      <c r="I205" s="13">
        <v>27.0</v>
      </c>
      <c r="J205" s="13">
        <v>68.0</v>
      </c>
      <c r="K205" s="13">
        <v>29.0</v>
      </c>
      <c r="L205" s="14">
        <v>10.0</v>
      </c>
      <c r="M205" s="15">
        <v>6.0</v>
      </c>
      <c r="N205" s="14">
        <v>35.0</v>
      </c>
      <c r="O205" s="25">
        <f t="shared" si="2"/>
        <v>211</v>
      </c>
      <c r="P205" s="26"/>
      <c r="Q205" s="27">
        <f>'X,Y restore'!G205</f>
        <v>11</v>
      </c>
      <c r="R205" s="27">
        <f>'X,Y restore'!H205</f>
        <v>4</v>
      </c>
      <c r="S205" s="27">
        <f>'X,Y restore'!I205</f>
        <v>11</v>
      </c>
      <c r="T205" s="28">
        <f>'X,Y restore'!AI205</f>
        <v>5</v>
      </c>
      <c r="U205" s="28">
        <f>'X,Y restore'!AG205</f>
        <v>4</v>
      </c>
      <c r="V205" s="28">
        <f>'X,Y restore'!AJ205</f>
        <v>9</v>
      </c>
      <c r="W205" s="29">
        <f>'X,Y restore'!M205</f>
        <v>10</v>
      </c>
      <c r="X205" s="29">
        <f>'X,Y restore'!N205</f>
        <v>6</v>
      </c>
      <c r="Y205" s="29">
        <f>'X,Y restore'!O205</f>
        <v>13</v>
      </c>
      <c r="Z205" s="25">
        <f t="shared" si="3"/>
        <v>73</v>
      </c>
      <c r="AA205" s="30">
        <f t="shared" si="4"/>
        <v>2.890410959</v>
      </c>
      <c r="AB205" s="26"/>
      <c r="AC205" s="27">
        <f t="shared" ref="AC205:AK205" si="214">ROUND($AA205*Q205,0)</f>
        <v>32</v>
      </c>
      <c r="AD205" s="27">
        <f t="shared" si="214"/>
        <v>12</v>
      </c>
      <c r="AE205" s="27">
        <f t="shared" si="214"/>
        <v>32</v>
      </c>
      <c r="AF205" s="28">
        <f t="shared" si="214"/>
        <v>14</v>
      </c>
      <c r="AG205" s="28">
        <f t="shared" si="214"/>
        <v>12</v>
      </c>
      <c r="AH205" s="28">
        <f t="shared" si="214"/>
        <v>26</v>
      </c>
      <c r="AI205" s="29">
        <f t="shared" si="214"/>
        <v>29</v>
      </c>
      <c r="AJ205" s="29">
        <f t="shared" si="214"/>
        <v>17</v>
      </c>
      <c r="AK205" s="29">
        <f t="shared" si="214"/>
        <v>38</v>
      </c>
      <c r="AL205" s="25">
        <f t="shared" si="6"/>
        <v>212</v>
      </c>
    </row>
    <row r="206">
      <c r="A206" s="1"/>
      <c r="B206" s="1"/>
      <c r="C206" s="1"/>
      <c r="D206" s="9">
        <v>3217.0</v>
      </c>
      <c r="E206" s="10">
        <v>1825.0</v>
      </c>
      <c r="F206" s="11">
        <v>20.0</v>
      </c>
      <c r="G206" s="12">
        <v>26.0</v>
      </c>
      <c r="H206" s="11">
        <v>22.0</v>
      </c>
      <c r="I206" s="13">
        <v>72.0</v>
      </c>
      <c r="J206" s="13">
        <v>115.0</v>
      </c>
      <c r="K206" s="13">
        <v>44.0</v>
      </c>
      <c r="L206" s="14">
        <v>30.0</v>
      </c>
      <c r="M206" s="15">
        <v>23.0</v>
      </c>
      <c r="N206" s="14">
        <v>37.0</v>
      </c>
      <c r="O206" s="25">
        <f t="shared" si="2"/>
        <v>389</v>
      </c>
      <c r="P206" s="26"/>
      <c r="Q206" s="27">
        <f>'X,Y restore'!G206</f>
        <v>20</v>
      </c>
      <c r="R206" s="27">
        <f>'X,Y restore'!H206</f>
        <v>17</v>
      </c>
      <c r="S206" s="27">
        <f>'X,Y restore'!I206</f>
        <v>22</v>
      </c>
      <c r="T206" s="28">
        <f>'X,Y restore'!AI206</f>
        <v>15</v>
      </c>
      <c r="U206" s="28">
        <f>'X,Y restore'!AG206</f>
        <v>12</v>
      </c>
      <c r="V206" s="28">
        <f>'X,Y restore'!AJ206</f>
        <v>13</v>
      </c>
      <c r="W206" s="29">
        <f>'X,Y restore'!M206</f>
        <v>28</v>
      </c>
      <c r="X206" s="29">
        <f>'X,Y restore'!N206</f>
        <v>23</v>
      </c>
      <c r="Y206" s="29">
        <f>'X,Y restore'!O206</f>
        <v>16</v>
      </c>
      <c r="Z206" s="25">
        <f t="shared" si="3"/>
        <v>166</v>
      </c>
      <c r="AA206" s="30">
        <f t="shared" si="4"/>
        <v>2.343373494</v>
      </c>
      <c r="AB206" s="26"/>
      <c r="AC206" s="27">
        <f t="shared" ref="AC206:AK206" si="215">ROUND($AA206*Q206,0)</f>
        <v>47</v>
      </c>
      <c r="AD206" s="27">
        <f t="shared" si="215"/>
        <v>40</v>
      </c>
      <c r="AE206" s="27">
        <f t="shared" si="215"/>
        <v>52</v>
      </c>
      <c r="AF206" s="28">
        <f t="shared" si="215"/>
        <v>35</v>
      </c>
      <c r="AG206" s="28">
        <f t="shared" si="215"/>
        <v>28</v>
      </c>
      <c r="AH206" s="28">
        <f t="shared" si="215"/>
        <v>30</v>
      </c>
      <c r="AI206" s="29">
        <f t="shared" si="215"/>
        <v>66</v>
      </c>
      <c r="AJ206" s="29">
        <f t="shared" si="215"/>
        <v>54</v>
      </c>
      <c r="AK206" s="29">
        <f t="shared" si="215"/>
        <v>37</v>
      </c>
      <c r="AL206" s="25">
        <f t="shared" si="6"/>
        <v>389</v>
      </c>
    </row>
    <row r="207">
      <c r="A207" s="1"/>
      <c r="B207" s="1"/>
      <c r="C207" s="1"/>
      <c r="D207" s="9">
        <v>3361.0</v>
      </c>
      <c r="E207" s="10">
        <v>1573.0</v>
      </c>
      <c r="F207" s="11">
        <v>15.0</v>
      </c>
      <c r="G207" s="12">
        <v>33.0</v>
      </c>
      <c r="H207" s="11">
        <v>19.0</v>
      </c>
      <c r="I207" s="13">
        <v>75.0</v>
      </c>
      <c r="J207" s="13">
        <v>112.0</v>
      </c>
      <c r="K207" s="13">
        <v>29.0</v>
      </c>
      <c r="L207" s="14">
        <v>27.0</v>
      </c>
      <c r="M207" s="15">
        <v>11.0</v>
      </c>
      <c r="N207" s="14">
        <v>57.0</v>
      </c>
      <c r="O207" s="25">
        <f t="shared" si="2"/>
        <v>378</v>
      </c>
      <c r="P207" s="26"/>
      <c r="Q207" s="27">
        <f>'X,Y restore'!G207</f>
        <v>15</v>
      </c>
      <c r="R207" s="27">
        <f>'X,Y restore'!H207</f>
        <v>7</v>
      </c>
      <c r="S207" s="27">
        <f>'X,Y restore'!I207</f>
        <v>19</v>
      </c>
      <c r="T207" s="28">
        <f>'X,Y restore'!AI207</f>
        <v>17</v>
      </c>
      <c r="U207" s="28">
        <f>'X,Y restore'!AG207</f>
        <v>7</v>
      </c>
      <c r="V207" s="28">
        <f>'X,Y restore'!AJ207</f>
        <v>12</v>
      </c>
      <c r="W207" s="29">
        <f>'X,Y restore'!M207</f>
        <v>26</v>
      </c>
      <c r="X207" s="29">
        <f>'X,Y restore'!N207</f>
        <v>11</v>
      </c>
      <c r="Y207" s="29">
        <f>'X,Y restore'!O207</f>
        <v>27</v>
      </c>
      <c r="Z207" s="25">
        <f t="shared" si="3"/>
        <v>141</v>
      </c>
      <c r="AA207" s="30">
        <f t="shared" si="4"/>
        <v>2.680851064</v>
      </c>
      <c r="AB207" s="26"/>
      <c r="AC207" s="27">
        <f t="shared" ref="AC207:AK207" si="216">ROUND($AA207*Q207,0)</f>
        <v>40</v>
      </c>
      <c r="AD207" s="27">
        <f t="shared" si="216"/>
        <v>19</v>
      </c>
      <c r="AE207" s="27">
        <f t="shared" si="216"/>
        <v>51</v>
      </c>
      <c r="AF207" s="28">
        <f t="shared" si="216"/>
        <v>46</v>
      </c>
      <c r="AG207" s="28">
        <f t="shared" si="216"/>
        <v>19</v>
      </c>
      <c r="AH207" s="28">
        <f t="shared" si="216"/>
        <v>32</v>
      </c>
      <c r="AI207" s="29">
        <f t="shared" si="216"/>
        <v>70</v>
      </c>
      <c r="AJ207" s="29">
        <f t="shared" si="216"/>
        <v>29</v>
      </c>
      <c r="AK207" s="29">
        <f t="shared" si="216"/>
        <v>72</v>
      </c>
      <c r="AL207" s="25">
        <f t="shared" si="6"/>
        <v>378</v>
      </c>
    </row>
    <row r="208">
      <c r="A208" s="1"/>
      <c r="B208" s="1"/>
      <c r="C208" s="1"/>
      <c r="D208" s="9">
        <v>3363.0</v>
      </c>
      <c r="E208" s="10">
        <v>2588.0</v>
      </c>
      <c r="F208" s="11">
        <v>29.0</v>
      </c>
      <c r="G208" s="12">
        <v>53.0</v>
      </c>
      <c r="H208" s="11">
        <v>22.0</v>
      </c>
      <c r="I208" s="13">
        <v>133.0</v>
      </c>
      <c r="J208" s="13">
        <v>272.0</v>
      </c>
      <c r="K208" s="13">
        <v>62.0</v>
      </c>
      <c r="L208" s="14">
        <v>39.0</v>
      </c>
      <c r="M208" s="15">
        <v>21.0</v>
      </c>
      <c r="N208" s="14">
        <v>94.0</v>
      </c>
      <c r="O208" s="25">
        <f t="shared" si="2"/>
        <v>725</v>
      </c>
      <c r="P208" s="26"/>
      <c r="Q208" s="27">
        <f>'X,Y restore'!G208</f>
        <v>29</v>
      </c>
      <c r="R208" s="27">
        <f>'X,Y restore'!H208</f>
        <v>21</v>
      </c>
      <c r="S208" s="27">
        <f>'X,Y restore'!I208</f>
        <v>22</v>
      </c>
      <c r="T208" s="28">
        <f>'X,Y restore'!AI208</f>
        <v>29</v>
      </c>
      <c r="U208" s="28">
        <f>'X,Y restore'!AG208</f>
        <v>13</v>
      </c>
      <c r="V208" s="28">
        <f>'X,Y restore'!AJ208</f>
        <v>14</v>
      </c>
      <c r="W208" s="29">
        <f>'X,Y restore'!M208</f>
        <v>38</v>
      </c>
      <c r="X208" s="29">
        <f>'X,Y restore'!N208</f>
        <v>21</v>
      </c>
      <c r="Y208" s="29">
        <f>'X,Y restore'!O208</f>
        <v>27</v>
      </c>
      <c r="Z208" s="25">
        <f t="shared" si="3"/>
        <v>214</v>
      </c>
      <c r="AA208" s="30">
        <f t="shared" si="4"/>
        <v>3.387850467</v>
      </c>
      <c r="AB208" s="26"/>
      <c r="AC208" s="27">
        <f t="shared" ref="AC208:AK208" si="217">ROUND($AA208*Q208,0)</f>
        <v>98</v>
      </c>
      <c r="AD208" s="27">
        <f t="shared" si="217"/>
        <v>71</v>
      </c>
      <c r="AE208" s="27">
        <f t="shared" si="217"/>
        <v>75</v>
      </c>
      <c r="AF208" s="28">
        <f t="shared" si="217"/>
        <v>98</v>
      </c>
      <c r="AG208" s="28">
        <f t="shared" si="217"/>
        <v>44</v>
      </c>
      <c r="AH208" s="28">
        <f t="shared" si="217"/>
        <v>47</v>
      </c>
      <c r="AI208" s="29">
        <f t="shared" si="217"/>
        <v>129</v>
      </c>
      <c r="AJ208" s="29">
        <f t="shared" si="217"/>
        <v>71</v>
      </c>
      <c r="AK208" s="29">
        <f t="shared" si="217"/>
        <v>91</v>
      </c>
      <c r="AL208" s="25">
        <f t="shared" si="6"/>
        <v>724</v>
      </c>
    </row>
    <row r="209">
      <c r="A209" s="1"/>
      <c r="B209" s="1"/>
      <c r="C209" s="1"/>
      <c r="D209" s="9">
        <v>3364.0</v>
      </c>
      <c r="E209" s="10">
        <v>1766.0</v>
      </c>
      <c r="F209" s="11">
        <v>23.0</v>
      </c>
      <c r="G209" s="12">
        <v>24.0</v>
      </c>
      <c r="H209" s="11">
        <v>20.0</v>
      </c>
      <c r="I209" s="13">
        <v>92.0</v>
      </c>
      <c r="J209" s="13">
        <v>177.0</v>
      </c>
      <c r="K209" s="13">
        <v>50.0</v>
      </c>
      <c r="L209" s="14">
        <v>21.0</v>
      </c>
      <c r="M209" s="15">
        <v>21.0</v>
      </c>
      <c r="N209" s="14">
        <v>70.0</v>
      </c>
      <c r="O209" s="25">
        <f t="shared" si="2"/>
        <v>498</v>
      </c>
      <c r="P209" s="26"/>
      <c r="Q209" s="27">
        <f>'X,Y restore'!G209</f>
        <v>23</v>
      </c>
      <c r="R209" s="27">
        <f>'X,Y restore'!H209</f>
        <v>14</v>
      </c>
      <c r="S209" s="27">
        <f>'X,Y restore'!I209</f>
        <v>20</v>
      </c>
      <c r="T209" s="28">
        <f>'X,Y restore'!AI209</f>
        <v>18</v>
      </c>
      <c r="U209" s="28">
        <f>'X,Y restore'!AG209</f>
        <v>12</v>
      </c>
      <c r="V209" s="28">
        <f>'X,Y restore'!AJ209</f>
        <v>12</v>
      </c>
      <c r="W209" s="29">
        <f>'X,Y restore'!M209</f>
        <v>22</v>
      </c>
      <c r="X209" s="29">
        <f>'X,Y restore'!N209</f>
        <v>21</v>
      </c>
      <c r="Y209" s="29">
        <f>'X,Y restore'!O209</f>
        <v>23</v>
      </c>
      <c r="Z209" s="25">
        <f t="shared" si="3"/>
        <v>165</v>
      </c>
      <c r="AA209" s="30">
        <f t="shared" si="4"/>
        <v>3.018181818</v>
      </c>
      <c r="AB209" s="26"/>
      <c r="AC209" s="27">
        <f t="shared" ref="AC209:AK209" si="218">ROUND($AA209*Q209,0)</f>
        <v>69</v>
      </c>
      <c r="AD209" s="27">
        <f t="shared" si="218"/>
        <v>42</v>
      </c>
      <c r="AE209" s="27">
        <f t="shared" si="218"/>
        <v>60</v>
      </c>
      <c r="AF209" s="28">
        <f t="shared" si="218"/>
        <v>54</v>
      </c>
      <c r="AG209" s="28">
        <f t="shared" si="218"/>
        <v>36</v>
      </c>
      <c r="AH209" s="28">
        <f t="shared" si="218"/>
        <v>36</v>
      </c>
      <c r="AI209" s="29">
        <f t="shared" si="218"/>
        <v>66</v>
      </c>
      <c r="AJ209" s="29">
        <f t="shared" si="218"/>
        <v>63</v>
      </c>
      <c r="AK209" s="29">
        <f t="shared" si="218"/>
        <v>69</v>
      </c>
      <c r="AL209" s="25">
        <f t="shared" si="6"/>
        <v>495</v>
      </c>
    </row>
    <row r="210">
      <c r="A210" s="1"/>
      <c r="B210" s="1"/>
      <c r="C210" s="1"/>
      <c r="D210" s="9">
        <v>3366.0</v>
      </c>
      <c r="E210" s="10">
        <v>2937.0</v>
      </c>
      <c r="F210" s="11">
        <v>39.0</v>
      </c>
      <c r="G210" s="12">
        <v>54.0</v>
      </c>
      <c r="H210" s="11">
        <v>48.0</v>
      </c>
      <c r="I210" s="13">
        <v>139.0</v>
      </c>
      <c r="J210" s="13">
        <v>281.0</v>
      </c>
      <c r="K210" s="13">
        <v>90.0</v>
      </c>
      <c r="L210" s="14">
        <v>46.0</v>
      </c>
      <c r="M210" s="15">
        <v>40.0</v>
      </c>
      <c r="N210" s="14">
        <v>96.0</v>
      </c>
      <c r="O210" s="25">
        <f t="shared" si="2"/>
        <v>833</v>
      </c>
      <c r="P210" s="26"/>
      <c r="Q210" s="27">
        <f>'X,Y restore'!G210</f>
        <v>39</v>
      </c>
      <c r="R210" s="27">
        <f>'X,Y restore'!H210</f>
        <v>30</v>
      </c>
      <c r="S210" s="27">
        <f>'X,Y restore'!I210</f>
        <v>48</v>
      </c>
      <c r="T210" s="28">
        <f>'X,Y restore'!AI210</f>
        <v>27</v>
      </c>
      <c r="U210" s="28">
        <f>'X,Y restore'!AG210</f>
        <v>23</v>
      </c>
      <c r="V210" s="28">
        <f>'X,Y restore'!AJ210</f>
        <v>28</v>
      </c>
      <c r="W210" s="29">
        <f>'X,Y restore'!M210</f>
        <v>45</v>
      </c>
      <c r="X210" s="29">
        <f>'X,Y restore'!N210</f>
        <v>40</v>
      </c>
      <c r="Y210" s="29">
        <f>'X,Y restore'!O210</f>
        <v>44</v>
      </c>
      <c r="Z210" s="25">
        <f t="shared" si="3"/>
        <v>324</v>
      </c>
      <c r="AA210" s="30">
        <f t="shared" si="4"/>
        <v>2.570987654</v>
      </c>
      <c r="AB210" s="26"/>
      <c r="AC210" s="27">
        <f t="shared" ref="AC210:AK210" si="219">ROUND($AA210*Q210,0)</f>
        <v>100</v>
      </c>
      <c r="AD210" s="27">
        <f t="shared" si="219"/>
        <v>77</v>
      </c>
      <c r="AE210" s="27">
        <f t="shared" si="219"/>
        <v>123</v>
      </c>
      <c r="AF210" s="28">
        <f t="shared" si="219"/>
        <v>69</v>
      </c>
      <c r="AG210" s="28">
        <f t="shared" si="219"/>
        <v>59</v>
      </c>
      <c r="AH210" s="28">
        <f t="shared" si="219"/>
        <v>72</v>
      </c>
      <c r="AI210" s="29">
        <f t="shared" si="219"/>
        <v>116</v>
      </c>
      <c r="AJ210" s="29">
        <f t="shared" si="219"/>
        <v>103</v>
      </c>
      <c r="AK210" s="29">
        <f t="shared" si="219"/>
        <v>113</v>
      </c>
      <c r="AL210" s="25">
        <f t="shared" si="6"/>
        <v>832</v>
      </c>
    </row>
    <row r="211">
      <c r="A211" s="1"/>
      <c r="B211" s="1"/>
      <c r="C211" s="1"/>
      <c r="D211" s="9">
        <v>3370.0</v>
      </c>
      <c r="E211" s="10">
        <v>3024.0</v>
      </c>
      <c r="F211" s="11">
        <v>23.0</v>
      </c>
      <c r="G211" s="12">
        <v>67.0</v>
      </c>
      <c r="H211" s="11">
        <v>26.0</v>
      </c>
      <c r="I211" s="13">
        <v>110.0</v>
      </c>
      <c r="J211" s="13">
        <v>231.0</v>
      </c>
      <c r="K211" s="13">
        <v>96.0</v>
      </c>
      <c r="L211" s="14">
        <v>46.0</v>
      </c>
      <c r="M211" s="15">
        <v>30.0</v>
      </c>
      <c r="N211" s="14">
        <v>100.0</v>
      </c>
      <c r="O211" s="25">
        <f t="shared" si="2"/>
        <v>729</v>
      </c>
      <c r="P211" s="26"/>
      <c r="Q211" s="27">
        <f>'X,Y restore'!G211</f>
        <v>23</v>
      </c>
      <c r="R211" s="27">
        <f>'X,Y restore'!H211</f>
        <v>28</v>
      </c>
      <c r="S211" s="27">
        <f>'X,Y restore'!I211</f>
        <v>26</v>
      </c>
      <c r="T211" s="28">
        <f>'X,Y restore'!AI211</f>
        <v>23</v>
      </c>
      <c r="U211" s="28">
        <f>'X,Y restore'!AG211</f>
        <v>17</v>
      </c>
      <c r="V211" s="28">
        <f>'X,Y restore'!AJ211</f>
        <v>29</v>
      </c>
      <c r="W211" s="29">
        <f>'X,Y restore'!M211</f>
        <v>44</v>
      </c>
      <c r="X211" s="29">
        <f>'X,Y restore'!N211</f>
        <v>30</v>
      </c>
      <c r="Y211" s="29">
        <f>'X,Y restore'!O211</f>
        <v>41</v>
      </c>
      <c r="Z211" s="25">
        <f t="shared" si="3"/>
        <v>261</v>
      </c>
      <c r="AA211" s="30">
        <f t="shared" si="4"/>
        <v>2.793103448</v>
      </c>
      <c r="AB211" s="26"/>
      <c r="AC211" s="27">
        <f t="shared" ref="AC211:AK211" si="220">ROUND($AA211*Q211,0)</f>
        <v>64</v>
      </c>
      <c r="AD211" s="27">
        <f t="shared" si="220"/>
        <v>78</v>
      </c>
      <c r="AE211" s="27">
        <f t="shared" si="220"/>
        <v>73</v>
      </c>
      <c r="AF211" s="28">
        <f t="shared" si="220"/>
        <v>64</v>
      </c>
      <c r="AG211" s="28">
        <f t="shared" si="220"/>
        <v>47</v>
      </c>
      <c r="AH211" s="28">
        <f t="shared" si="220"/>
        <v>81</v>
      </c>
      <c r="AI211" s="29">
        <f t="shared" si="220"/>
        <v>123</v>
      </c>
      <c r="AJ211" s="29">
        <f t="shared" si="220"/>
        <v>84</v>
      </c>
      <c r="AK211" s="29">
        <f t="shared" si="220"/>
        <v>115</v>
      </c>
      <c r="AL211" s="25">
        <f t="shared" si="6"/>
        <v>729</v>
      </c>
    </row>
    <row r="212">
      <c r="A212" s="1"/>
      <c r="B212" s="1"/>
      <c r="C212" s="1"/>
      <c r="D212" s="9">
        <v>3373.0</v>
      </c>
      <c r="E212" s="10">
        <v>3887.0</v>
      </c>
      <c r="F212" s="11">
        <v>37.0</v>
      </c>
      <c r="G212" s="12">
        <v>70.0</v>
      </c>
      <c r="H212" s="11">
        <v>56.0</v>
      </c>
      <c r="I212" s="13">
        <v>168.0</v>
      </c>
      <c r="J212" s="13">
        <v>306.0</v>
      </c>
      <c r="K212" s="13">
        <v>131.0</v>
      </c>
      <c r="L212" s="14">
        <v>52.0</v>
      </c>
      <c r="M212" s="15">
        <v>56.0</v>
      </c>
      <c r="N212" s="14">
        <v>110.0</v>
      </c>
      <c r="O212" s="25">
        <f t="shared" si="2"/>
        <v>986</v>
      </c>
      <c r="P212" s="26"/>
      <c r="Q212" s="27">
        <f>'X,Y restore'!G212</f>
        <v>37</v>
      </c>
      <c r="R212" s="27">
        <f>'X,Y restore'!H212</f>
        <v>43</v>
      </c>
      <c r="S212" s="27">
        <f>'X,Y restore'!I212</f>
        <v>56</v>
      </c>
      <c r="T212" s="28">
        <f>'X,Y restore'!AI212</f>
        <v>29</v>
      </c>
      <c r="U212" s="28">
        <f>'X,Y restore'!AG212</f>
        <v>30</v>
      </c>
      <c r="V212" s="28">
        <f>'X,Y restore'!AJ212</f>
        <v>42</v>
      </c>
      <c r="W212" s="29">
        <f>'X,Y restore'!M212</f>
        <v>51</v>
      </c>
      <c r="X212" s="29">
        <f>'X,Y restore'!N212</f>
        <v>56</v>
      </c>
      <c r="Y212" s="29">
        <f>'X,Y restore'!O212</f>
        <v>61</v>
      </c>
      <c r="Z212" s="25">
        <f t="shared" si="3"/>
        <v>405</v>
      </c>
      <c r="AA212" s="30">
        <f t="shared" si="4"/>
        <v>2.434567901</v>
      </c>
      <c r="AB212" s="26"/>
      <c r="AC212" s="27">
        <f t="shared" ref="AC212:AK212" si="221">ROUND($AA212*Q212,0)</f>
        <v>90</v>
      </c>
      <c r="AD212" s="27">
        <f t="shared" si="221"/>
        <v>105</v>
      </c>
      <c r="AE212" s="27">
        <f t="shared" si="221"/>
        <v>136</v>
      </c>
      <c r="AF212" s="28">
        <f t="shared" si="221"/>
        <v>71</v>
      </c>
      <c r="AG212" s="28">
        <f t="shared" si="221"/>
        <v>73</v>
      </c>
      <c r="AH212" s="28">
        <f t="shared" si="221"/>
        <v>102</v>
      </c>
      <c r="AI212" s="29">
        <f t="shared" si="221"/>
        <v>124</v>
      </c>
      <c r="AJ212" s="29">
        <f t="shared" si="221"/>
        <v>136</v>
      </c>
      <c r="AK212" s="29">
        <f t="shared" si="221"/>
        <v>149</v>
      </c>
      <c r="AL212" s="25">
        <f t="shared" si="6"/>
        <v>986</v>
      </c>
    </row>
    <row r="213">
      <c r="A213" s="1"/>
      <c r="B213" s="1"/>
      <c r="C213" s="1"/>
      <c r="D213" s="9">
        <v>3374.0</v>
      </c>
      <c r="E213" s="10">
        <v>2587.0</v>
      </c>
      <c r="F213" s="11">
        <v>30.0</v>
      </c>
      <c r="G213" s="12">
        <v>71.0</v>
      </c>
      <c r="H213" s="11">
        <v>30.0</v>
      </c>
      <c r="I213" s="13">
        <v>104.0</v>
      </c>
      <c r="J213" s="13">
        <v>204.0</v>
      </c>
      <c r="K213" s="13">
        <v>85.0</v>
      </c>
      <c r="L213" s="14">
        <v>42.0</v>
      </c>
      <c r="M213" s="15">
        <v>23.0</v>
      </c>
      <c r="N213" s="14">
        <v>100.0</v>
      </c>
      <c r="O213" s="25">
        <f t="shared" si="2"/>
        <v>689</v>
      </c>
      <c r="P213" s="26"/>
      <c r="Q213" s="27">
        <f>'X,Y restore'!G213</f>
        <v>30</v>
      </c>
      <c r="R213" s="27">
        <f>'X,Y restore'!H213</f>
        <v>25</v>
      </c>
      <c r="S213" s="27">
        <f>'X,Y restore'!I213</f>
        <v>30</v>
      </c>
      <c r="T213" s="28">
        <f>'X,Y restore'!AI213</f>
        <v>22</v>
      </c>
      <c r="U213" s="28">
        <f>'X,Y restore'!AG213</f>
        <v>14</v>
      </c>
      <c r="V213" s="28">
        <f>'X,Y restore'!AJ213</f>
        <v>25</v>
      </c>
      <c r="W213" s="29">
        <f>'X,Y restore'!M213</f>
        <v>40</v>
      </c>
      <c r="X213" s="29">
        <f>'X,Y restore'!N213</f>
        <v>23</v>
      </c>
      <c r="Y213" s="29">
        <f>'X,Y restore'!O213</f>
        <v>36</v>
      </c>
      <c r="Z213" s="25">
        <f t="shared" si="3"/>
        <v>245</v>
      </c>
      <c r="AA213" s="30">
        <f t="shared" si="4"/>
        <v>2.812244898</v>
      </c>
      <c r="AB213" s="26"/>
      <c r="AC213" s="27">
        <f t="shared" ref="AC213:AK213" si="222">ROUND($AA213*Q213,0)</f>
        <v>84</v>
      </c>
      <c r="AD213" s="27">
        <f t="shared" si="222"/>
        <v>70</v>
      </c>
      <c r="AE213" s="27">
        <f t="shared" si="222"/>
        <v>84</v>
      </c>
      <c r="AF213" s="28">
        <f t="shared" si="222"/>
        <v>62</v>
      </c>
      <c r="AG213" s="28">
        <f t="shared" si="222"/>
        <v>39</v>
      </c>
      <c r="AH213" s="28">
        <f t="shared" si="222"/>
        <v>70</v>
      </c>
      <c r="AI213" s="29">
        <f t="shared" si="222"/>
        <v>112</v>
      </c>
      <c r="AJ213" s="29">
        <f t="shared" si="222"/>
        <v>65</v>
      </c>
      <c r="AK213" s="29">
        <f t="shared" si="222"/>
        <v>101</v>
      </c>
      <c r="AL213" s="25">
        <f t="shared" si="6"/>
        <v>687</v>
      </c>
    </row>
    <row r="214">
      <c r="A214" s="1"/>
      <c r="B214" s="1"/>
      <c r="C214" s="1"/>
      <c r="D214" s="9">
        <v>3382.0</v>
      </c>
      <c r="E214" s="10">
        <v>2189.0</v>
      </c>
      <c r="F214" s="11">
        <v>25.0</v>
      </c>
      <c r="G214" s="12">
        <v>27.0</v>
      </c>
      <c r="H214" s="11">
        <v>31.0</v>
      </c>
      <c r="I214" s="13">
        <v>93.0</v>
      </c>
      <c r="J214" s="13">
        <v>210.0</v>
      </c>
      <c r="K214" s="13">
        <v>73.0</v>
      </c>
      <c r="L214" s="14">
        <v>24.0</v>
      </c>
      <c r="M214" s="15">
        <v>29.0</v>
      </c>
      <c r="N214" s="14">
        <v>83.0</v>
      </c>
      <c r="O214" s="25">
        <f t="shared" si="2"/>
        <v>595</v>
      </c>
      <c r="P214" s="26"/>
      <c r="Q214" s="27">
        <f>'X,Y restore'!G214</f>
        <v>25</v>
      </c>
      <c r="R214" s="27">
        <f>'X,Y restore'!H214</f>
        <v>16</v>
      </c>
      <c r="S214" s="27">
        <f>'X,Y restore'!I214</f>
        <v>31</v>
      </c>
      <c r="T214" s="28">
        <f>'X,Y restore'!AI214</f>
        <v>18</v>
      </c>
      <c r="U214" s="28">
        <f>'X,Y restore'!AG214</f>
        <v>17</v>
      </c>
      <c r="V214" s="28">
        <f>'X,Y restore'!AJ214</f>
        <v>22</v>
      </c>
      <c r="W214" s="29">
        <f>'X,Y restore'!M214</f>
        <v>25</v>
      </c>
      <c r="X214" s="29">
        <f>'X,Y restore'!N214</f>
        <v>29</v>
      </c>
      <c r="Y214" s="29">
        <f>'X,Y restore'!O214</f>
        <v>38</v>
      </c>
      <c r="Z214" s="25">
        <f t="shared" si="3"/>
        <v>221</v>
      </c>
      <c r="AA214" s="30">
        <f t="shared" si="4"/>
        <v>2.692307692</v>
      </c>
      <c r="AB214" s="26"/>
      <c r="AC214" s="27">
        <f t="shared" ref="AC214:AK214" si="223">ROUND($AA214*Q214,0)</f>
        <v>67</v>
      </c>
      <c r="AD214" s="27">
        <f t="shared" si="223"/>
        <v>43</v>
      </c>
      <c r="AE214" s="27">
        <f t="shared" si="223"/>
        <v>83</v>
      </c>
      <c r="AF214" s="28">
        <f t="shared" si="223"/>
        <v>48</v>
      </c>
      <c r="AG214" s="28">
        <f t="shared" si="223"/>
        <v>46</v>
      </c>
      <c r="AH214" s="28">
        <f t="shared" si="223"/>
        <v>59</v>
      </c>
      <c r="AI214" s="29">
        <f t="shared" si="223"/>
        <v>67</v>
      </c>
      <c r="AJ214" s="29">
        <f t="shared" si="223"/>
        <v>78</v>
      </c>
      <c r="AK214" s="29">
        <f t="shared" si="223"/>
        <v>102</v>
      </c>
      <c r="AL214" s="25">
        <f t="shared" si="6"/>
        <v>593</v>
      </c>
    </row>
    <row r="215">
      <c r="A215" s="1"/>
      <c r="B215" s="1"/>
      <c r="C215" s="1"/>
      <c r="D215" s="9">
        <v>3383.0</v>
      </c>
      <c r="E215" s="10">
        <v>2452.0</v>
      </c>
      <c r="F215" s="11">
        <v>38.0</v>
      </c>
      <c r="G215" s="12">
        <v>88.0</v>
      </c>
      <c r="H215" s="11">
        <v>34.0</v>
      </c>
      <c r="I215" s="13">
        <v>236.0</v>
      </c>
      <c r="J215" s="13">
        <v>506.0</v>
      </c>
      <c r="K215" s="13">
        <v>136.0</v>
      </c>
      <c r="L215" s="14">
        <v>31.0</v>
      </c>
      <c r="M215" s="15">
        <v>22.0</v>
      </c>
      <c r="N215" s="14">
        <v>130.0</v>
      </c>
      <c r="O215" s="25">
        <f t="shared" si="2"/>
        <v>1221</v>
      </c>
      <c r="P215" s="26"/>
      <c r="Q215" s="27">
        <f>'X,Y restore'!G215</f>
        <v>38</v>
      </c>
      <c r="R215" s="27">
        <f>'X,Y restore'!H215</f>
        <v>32</v>
      </c>
      <c r="S215" s="27">
        <f>'X,Y restore'!I215</f>
        <v>34</v>
      </c>
      <c r="T215" s="28">
        <f>'X,Y restore'!AI215</f>
        <v>34</v>
      </c>
      <c r="U215" s="28">
        <f>'X,Y restore'!AG215</f>
        <v>15</v>
      </c>
      <c r="V215" s="28">
        <f>'X,Y restore'!AJ215</f>
        <v>23</v>
      </c>
      <c r="W215" s="29">
        <f>'X,Y restore'!M215</f>
        <v>32</v>
      </c>
      <c r="X215" s="29">
        <f>'X,Y restore'!N215</f>
        <v>22</v>
      </c>
      <c r="Y215" s="29">
        <f>'X,Y restore'!O215</f>
        <v>42</v>
      </c>
      <c r="Z215" s="25">
        <f t="shared" si="3"/>
        <v>272</v>
      </c>
      <c r="AA215" s="30">
        <f t="shared" si="4"/>
        <v>4.488970588</v>
      </c>
      <c r="AB215" s="26"/>
      <c r="AC215" s="27">
        <f t="shared" ref="AC215:AK215" si="224">ROUND($AA215*Q215,0)</f>
        <v>171</v>
      </c>
      <c r="AD215" s="27">
        <f t="shared" si="224"/>
        <v>144</v>
      </c>
      <c r="AE215" s="27">
        <f t="shared" si="224"/>
        <v>153</v>
      </c>
      <c r="AF215" s="28">
        <f t="shared" si="224"/>
        <v>153</v>
      </c>
      <c r="AG215" s="28">
        <f t="shared" si="224"/>
        <v>67</v>
      </c>
      <c r="AH215" s="28">
        <f t="shared" si="224"/>
        <v>103</v>
      </c>
      <c r="AI215" s="29">
        <f t="shared" si="224"/>
        <v>144</v>
      </c>
      <c r="AJ215" s="29">
        <f t="shared" si="224"/>
        <v>99</v>
      </c>
      <c r="AK215" s="29">
        <f t="shared" si="224"/>
        <v>189</v>
      </c>
      <c r="AL215" s="25">
        <f t="shared" si="6"/>
        <v>1223</v>
      </c>
    </row>
    <row r="216">
      <c r="A216" s="1"/>
      <c r="B216" s="1"/>
      <c r="C216" s="1"/>
      <c r="D216" s="9">
        <v>3385.0</v>
      </c>
      <c r="E216" s="10">
        <v>1775.0</v>
      </c>
      <c r="F216" s="11">
        <v>22.0</v>
      </c>
      <c r="G216" s="12">
        <v>26.0</v>
      </c>
      <c r="H216" s="11">
        <v>24.0</v>
      </c>
      <c r="I216" s="13">
        <v>97.0</v>
      </c>
      <c r="J216" s="13">
        <v>157.0</v>
      </c>
      <c r="K216" s="13">
        <v>71.0</v>
      </c>
      <c r="L216" s="14">
        <v>31.0</v>
      </c>
      <c r="M216" s="15">
        <v>18.0</v>
      </c>
      <c r="N216" s="14">
        <v>68.0</v>
      </c>
      <c r="O216" s="25">
        <f t="shared" si="2"/>
        <v>514</v>
      </c>
      <c r="P216" s="26"/>
      <c r="Q216" s="27">
        <f>'X,Y restore'!G216</f>
        <v>22</v>
      </c>
      <c r="R216" s="27">
        <f>'X,Y restore'!H216</f>
        <v>10</v>
      </c>
      <c r="S216" s="27">
        <f>'X,Y restore'!I216</f>
        <v>24</v>
      </c>
      <c r="T216" s="28">
        <f>'X,Y restore'!AI216</f>
        <v>18</v>
      </c>
      <c r="U216" s="28">
        <f>'X,Y restore'!AG216</f>
        <v>11</v>
      </c>
      <c r="V216" s="28">
        <f>'X,Y restore'!AJ216</f>
        <v>19</v>
      </c>
      <c r="W216" s="29">
        <f>'X,Y restore'!M216</f>
        <v>30</v>
      </c>
      <c r="X216" s="29">
        <f>'X,Y restore'!N216</f>
        <v>18</v>
      </c>
      <c r="Y216" s="29">
        <f>'X,Y restore'!O216</f>
        <v>27</v>
      </c>
      <c r="Z216" s="25">
        <f t="shared" si="3"/>
        <v>179</v>
      </c>
      <c r="AA216" s="30">
        <f t="shared" si="4"/>
        <v>2.87150838</v>
      </c>
      <c r="AB216" s="26"/>
      <c r="AC216" s="27">
        <f t="shared" ref="AC216:AK216" si="225">ROUND($AA216*Q216,0)</f>
        <v>63</v>
      </c>
      <c r="AD216" s="27">
        <f t="shared" si="225"/>
        <v>29</v>
      </c>
      <c r="AE216" s="27">
        <f t="shared" si="225"/>
        <v>69</v>
      </c>
      <c r="AF216" s="28">
        <f t="shared" si="225"/>
        <v>52</v>
      </c>
      <c r="AG216" s="28">
        <f t="shared" si="225"/>
        <v>32</v>
      </c>
      <c r="AH216" s="28">
        <f t="shared" si="225"/>
        <v>55</v>
      </c>
      <c r="AI216" s="29">
        <f t="shared" si="225"/>
        <v>86</v>
      </c>
      <c r="AJ216" s="29">
        <f t="shared" si="225"/>
        <v>52</v>
      </c>
      <c r="AK216" s="29">
        <f t="shared" si="225"/>
        <v>78</v>
      </c>
      <c r="AL216" s="25">
        <f t="shared" si="6"/>
        <v>516</v>
      </c>
    </row>
    <row r="217">
      <c r="A217" s="1"/>
      <c r="B217" s="1"/>
      <c r="C217" s="1"/>
      <c r="D217" s="9">
        <v>3391.0</v>
      </c>
      <c r="E217" s="10">
        <v>2188.0</v>
      </c>
      <c r="F217" s="11">
        <v>33.0</v>
      </c>
      <c r="G217" s="12">
        <v>48.0</v>
      </c>
      <c r="H217" s="11">
        <v>34.0</v>
      </c>
      <c r="I217" s="13">
        <v>100.0</v>
      </c>
      <c r="J217" s="13">
        <v>239.0</v>
      </c>
      <c r="K217" s="13">
        <v>91.0</v>
      </c>
      <c r="L217" s="14">
        <v>22.0</v>
      </c>
      <c r="M217" s="15">
        <v>39.0</v>
      </c>
      <c r="N217" s="14">
        <v>95.0</v>
      </c>
      <c r="O217" s="25">
        <f t="shared" si="2"/>
        <v>701</v>
      </c>
      <c r="P217" s="26"/>
      <c r="Q217" s="27">
        <f>'X,Y restore'!G217</f>
        <v>33</v>
      </c>
      <c r="R217" s="27">
        <f>'X,Y restore'!H217</f>
        <v>38</v>
      </c>
      <c r="S217" s="27">
        <f>'X,Y restore'!I217</f>
        <v>34</v>
      </c>
      <c r="T217" s="28">
        <f>'X,Y restore'!AI217</f>
        <v>18</v>
      </c>
      <c r="U217" s="28">
        <f>'X,Y restore'!AG217</f>
        <v>21</v>
      </c>
      <c r="V217" s="28">
        <f>'X,Y restore'!AJ217</f>
        <v>23</v>
      </c>
      <c r="W217" s="29">
        <f>'X,Y restore'!M217</f>
        <v>24</v>
      </c>
      <c r="X217" s="29">
        <f>'X,Y restore'!N217</f>
        <v>39</v>
      </c>
      <c r="Y217" s="29">
        <f>'X,Y restore'!O217</f>
        <v>37</v>
      </c>
      <c r="Z217" s="25">
        <f t="shared" si="3"/>
        <v>267</v>
      </c>
      <c r="AA217" s="30">
        <f t="shared" si="4"/>
        <v>2.625468165</v>
      </c>
      <c r="AB217" s="26"/>
      <c r="AC217" s="27">
        <f t="shared" ref="AC217:AK217" si="226">ROUND($AA217*Q217,0)</f>
        <v>87</v>
      </c>
      <c r="AD217" s="27">
        <f t="shared" si="226"/>
        <v>100</v>
      </c>
      <c r="AE217" s="27">
        <f t="shared" si="226"/>
        <v>89</v>
      </c>
      <c r="AF217" s="28">
        <f t="shared" si="226"/>
        <v>47</v>
      </c>
      <c r="AG217" s="28">
        <f t="shared" si="226"/>
        <v>55</v>
      </c>
      <c r="AH217" s="28">
        <f t="shared" si="226"/>
        <v>60</v>
      </c>
      <c r="AI217" s="29">
        <f t="shared" si="226"/>
        <v>63</v>
      </c>
      <c r="AJ217" s="29">
        <f t="shared" si="226"/>
        <v>102</v>
      </c>
      <c r="AK217" s="29">
        <f t="shared" si="226"/>
        <v>97</v>
      </c>
      <c r="AL217" s="25">
        <f t="shared" si="6"/>
        <v>700</v>
      </c>
    </row>
    <row r="218">
      <c r="A218" s="1"/>
      <c r="B218" s="1"/>
      <c r="C218" s="1"/>
      <c r="D218" s="9">
        <v>3392.0</v>
      </c>
      <c r="E218" s="10">
        <v>1601.0</v>
      </c>
      <c r="F218" s="11">
        <v>28.0</v>
      </c>
      <c r="G218" s="12">
        <v>35.0</v>
      </c>
      <c r="H218" s="11">
        <v>15.0</v>
      </c>
      <c r="I218" s="13">
        <v>73.0</v>
      </c>
      <c r="J218" s="13">
        <v>133.0</v>
      </c>
      <c r="K218" s="13">
        <v>47.0</v>
      </c>
      <c r="L218" s="14">
        <v>30.0</v>
      </c>
      <c r="M218" s="15">
        <v>20.0</v>
      </c>
      <c r="N218" s="14">
        <v>66.0</v>
      </c>
      <c r="O218" s="25">
        <f t="shared" si="2"/>
        <v>447</v>
      </c>
      <c r="P218" s="26"/>
      <c r="Q218" s="27">
        <f>'X,Y restore'!G218</f>
        <v>28</v>
      </c>
      <c r="R218" s="27">
        <f>'X,Y restore'!H218</f>
        <v>21</v>
      </c>
      <c r="S218" s="27">
        <f>'X,Y restore'!I218</f>
        <v>15</v>
      </c>
      <c r="T218" s="28">
        <f>'X,Y restore'!AI218</f>
        <v>17</v>
      </c>
      <c r="U218" s="28">
        <f>'X,Y restore'!AG218</f>
        <v>11</v>
      </c>
      <c r="V218" s="28">
        <f>'X,Y restore'!AJ218</f>
        <v>10</v>
      </c>
      <c r="W218" s="29">
        <f>'X,Y restore'!M218</f>
        <v>28</v>
      </c>
      <c r="X218" s="29">
        <f>'X,Y restore'!N218</f>
        <v>20</v>
      </c>
      <c r="Y218" s="29">
        <f>'X,Y restore'!O218</f>
        <v>13</v>
      </c>
      <c r="Z218" s="25">
        <f t="shared" si="3"/>
        <v>163</v>
      </c>
      <c r="AA218" s="30">
        <f t="shared" si="4"/>
        <v>2.742331288</v>
      </c>
      <c r="AB218" s="26"/>
      <c r="AC218" s="27">
        <f t="shared" ref="AC218:AK218" si="227">ROUND($AA218*Q218,0)</f>
        <v>77</v>
      </c>
      <c r="AD218" s="27">
        <f t="shared" si="227"/>
        <v>58</v>
      </c>
      <c r="AE218" s="27">
        <f t="shared" si="227"/>
        <v>41</v>
      </c>
      <c r="AF218" s="28">
        <f t="shared" si="227"/>
        <v>47</v>
      </c>
      <c r="AG218" s="28">
        <f t="shared" si="227"/>
        <v>30</v>
      </c>
      <c r="AH218" s="28">
        <f t="shared" si="227"/>
        <v>27</v>
      </c>
      <c r="AI218" s="29">
        <f t="shared" si="227"/>
        <v>77</v>
      </c>
      <c r="AJ218" s="29">
        <f t="shared" si="227"/>
        <v>55</v>
      </c>
      <c r="AK218" s="29">
        <f t="shared" si="227"/>
        <v>36</v>
      </c>
      <c r="AL218" s="25">
        <f t="shared" si="6"/>
        <v>448</v>
      </c>
    </row>
    <row r="219">
      <c r="A219" s="1"/>
      <c r="B219" s="1"/>
      <c r="C219" s="1"/>
      <c r="D219" s="9">
        <v>3414.0</v>
      </c>
      <c r="E219" s="10">
        <v>1087.0</v>
      </c>
      <c r="F219" s="11">
        <v>12.0</v>
      </c>
      <c r="G219" s="12">
        <v>26.0</v>
      </c>
      <c r="H219" s="11">
        <v>13.0</v>
      </c>
      <c r="I219" s="13">
        <v>34.0</v>
      </c>
      <c r="J219" s="13">
        <v>101.0</v>
      </c>
      <c r="K219" s="13">
        <v>34.0</v>
      </c>
      <c r="L219" s="14">
        <v>13.0</v>
      </c>
      <c r="M219" s="15">
        <v>10.0</v>
      </c>
      <c r="N219" s="14">
        <v>66.0</v>
      </c>
      <c r="O219" s="25">
        <f t="shared" si="2"/>
        <v>309</v>
      </c>
      <c r="P219" s="26"/>
      <c r="Q219" s="27">
        <f>'X,Y restore'!G219</f>
        <v>12</v>
      </c>
      <c r="R219" s="27">
        <f>'X,Y restore'!H219</f>
        <v>8</v>
      </c>
      <c r="S219" s="27">
        <f>'X,Y restore'!I219</f>
        <v>13</v>
      </c>
      <c r="T219" s="28">
        <f>'X,Y restore'!AI219</f>
        <v>8</v>
      </c>
      <c r="U219" s="28">
        <f>'X,Y restore'!AG219</f>
        <v>6</v>
      </c>
      <c r="V219" s="28">
        <f>'X,Y restore'!AJ219</f>
        <v>12</v>
      </c>
      <c r="W219" s="29">
        <f>'X,Y restore'!M219</f>
        <v>13</v>
      </c>
      <c r="X219" s="29">
        <f>'X,Y restore'!N219</f>
        <v>10</v>
      </c>
      <c r="Y219" s="29">
        <f>'X,Y restore'!O219</f>
        <v>24</v>
      </c>
      <c r="Z219" s="25">
        <f t="shared" si="3"/>
        <v>106</v>
      </c>
      <c r="AA219" s="30">
        <f t="shared" si="4"/>
        <v>2.91509434</v>
      </c>
      <c r="AB219" s="26"/>
      <c r="AC219" s="27">
        <f t="shared" ref="AC219:AK219" si="228">ROUND($AA219*Q219,0)</f>
        <v>35</v>
      </c>
      <c r="AD219" s="27">
        <f t="shared" si="228"/>
        <v>23</v>
      </c>
      <c r="AE219" s="27">
        <f t="shared" si="228"/>
        <v>38</v>
      </c>
      <c r="AF219" s="28">
        <f t="shared" si="228"/>
        <v>23</v>
      </c>
      <c r="AG219" s="28">
        <f t="shared" si="228"/>
        <v>17</v>
      </c>
      <c r="AH219" s="28">
        <f t="shared" si="228"/>
        <v>35</v>
      </c>
      <c r="AI219" s="29">
        <f t="shared" si="228"/>
        <v>38</v>
      </c>
      <c r="AJ219" s="29">
        <f t="shared" si="228"/>
        <v>29</v>
      </c>
      <c r="AK219" s="29">
        <f t="shared" si="228"/>
        <v>70</v>
      </c>
      <c r="AL219" s="25">
        <f t="shared" si="6"/>
        <v>308</v>
      </c>
    </row>
    <row r="220">
      <c r="A220" s="1"/>
      <c r="B220" s="1"/>
      <c r="C220" s="1"/>
      <c r="D220" s="9">
        <v>3417.0</v>
      </c>
      <c r="E220" s="10">
        <v>2146.0</v>
      </c>
      <c r="F220" s="11">
        <v>17.0</v>
      </c>
      <c r="G220" s="12">
        <v>30.0</v>
      </c>
      <c r="H220" s="11">
        <v>25.0</v>
      </c>
      <c r="I220" s="13">
        <v>59.0</v>
      </c>
      <c r="J220" s="13">
        <v>117.0</v>
      </c>
      <c r="K220" s="13">
        <v>41.0</v>
      </c>
      <c r="L220" s="14">
        <v>19.0</v>
      </c>
      <c r="M220" s="15">
        <v>15.0</v>
      </c>
      <c r="N220" s="14">
        <v>49.0</v>
      </c>
      <c r="O220" s="25">
        <f t="shared" si="2"/>
        <v>372</v>
      </c>
      <c r="P220" s="26"/>
      <c r="Q220" s="27">
        <f>'X,Y restore'!G220</f>
        <v>17</v>
      </c>
      <c r="R220" s="27">
        <f>'X,Y restore'!H220</f>
        <v>12</v>
      </c>
      <c r="S220" s="27">
        <f>'X,Y restore'!I220</f>
        <v>25</v>
      </c>
      <c r="T220" s="28">
        <f>'X,Y restore'!AI220</f>
        <v>12</v>
      </c>
      <c r="U220" s="28">
        <f>'X,Y restore'!AG220</f>
        <v>9</v>
      </c>
      <c r="V220" s="28">
        <f>'X,Y restore'!AJ220</f>
        <v>14</v>
      </c>
      <c r="W220" s="29">
        <f>'X,Y restore'!M220</f>
        <v>19</v>
      </c>
      <c r="X220" s="29">
        <f>'X,Y restore'!N220</f>
        <v>15</v>
      </c>
      <c r="Y220" s="29">
        <f>'X,Y restore'!O220</f>
        <v>26</v>
      </c>
      <c r="Z220" s="25">
        <f t="shared" si="3"/>
        <v>149</v>
      </c>
      <c r="AA220" s="30">
        <f t="shared" si="4"/>
        <v>2.496644295</v>
      </c>
      <c r="AB220" s="26"/>
      <c r="AC220" s="27">
        <f t="shared" ref="AC220:AK220" si="229">ROUND($AA220*Q220,0)</f>
        <v>42</v>
      </c>
      <c r="AD220" s="27">
        <f t="shared" si="229"/>
        <v>30</v>
      </c>
      <c r="AE220" s="27">
        <f t="shared" si="229"/>
        <v>62</v>
      </c>
      <c r="AF220" s="28">
        <f t="shared" si="229"/>
        <v>30</v>
      </c>
      <c r="AG220" s="28">
        <f t="shared" si="229"/>
        <v>22</v>
      </c>
      <c r="AH220" s="28">
        <f t="shared" si="229"/>
        <v>35</v>
      </c>
      <c r="AI220" s="29">
        <f t="shared" si="229"/>
        <v>47</v>
      </c>
      <c r="AJ220" s="29">
        <f t="shared" si="229"/>
        <v>37</v>
      </c>
      <c r="AK220" s="29">
        <f t="shared" si="229"/>
        <v>65</v>
      </c>
      <c r="AL220" s="25">
        <f t="shared" si="6"/>
        <v>370</v>
      </c>
    </row>
    <row r="221">
      <c r="A221" s="1"/>
      <c r="B221" s="1"/>
      <c r="C221" s="1"/>
      <c r="D221" s="9">
        <v>3418.0</v>
      </c>
      <c r="E221" s="10">
        <v>769.0</v>
      </c>
      <c r="F221" s="11">
        <v>6.0</v>
      </c>
      <c r="G221" s="12">
        <v>10.0</v>
      </c>
      <c r="H221" s="11">
        <v>7.0</v>
      </c>
      <c r="I221" s="13">
        <v>25.0</v>
      </c>
      <c r="J221" s="13">
        <v>60.0</v>
      </c>
      <c r="K221" s="13">
        <v>29.0</v>
      </c>
      <c r="L221" s="14">
        <v>9.0</v>
      </c>
      <c r="M221" s="15">
        <v>8.0</v>
      </c>
      <c r="N221" s="14">
        <v>27.0</v>
      </c>
      <c r="O221" s="25">
        <f t="shared" si="2"/>
        <v>181</v>
      </c>
      <c r="P221" s="26"/>
      <c r="Q221" s="27">
        <f>'X,Y restore'!G221</f>
        <v>6</v>
      </c>
      <c r="R221" s="27">
        <f>'X,Y restore'!H221</f>
        <v>5</v>
      </c>
      <c r="S221" s="27">
        <f>'X,Y restore'!I221</f>
        <v>7</v>
      </c>
      <c r="T221" s="28">
        <f>'X,Y restore'!AI221</f>
        <v>4</v>
      </c>
      <c r="U221" s="28">
        <f>'X,Y restore'!AG221</f>
        <v>5</v>
      </c>
      <c r="V221" s="28">
        <f>'X,Y restore'!AJ221</f>
        <v>9</v>
      </c>
      <c r="W221" s="29">
        <f>'X,Y restore'!M221</f>
        <v>9</v>
      </c>
      <c r="X221" s="29">
        <f>'X,Y restore'!N221</f>
        <v>8</v>
      </c>
      <c r="Y221" s="29">
        <f>'X,Y restore'!O221</f>
        <v>12</v>
      </c>
      <c r="Z221" s="25">
        <f t="shared" si="3"/>
        <v>65</v>
      </c>
      <c r="AA221" s="30">
        <f t="shared" si="4"/>
        <v>2.784615385</v>
      </c>
      <c r="AB221" s="26"/>
      <c r="AC221" s="27">
        <f t="shared" ref="AC221:AK221" si="230">ROUND($AA221*Q221,0)</f>
        <v>17</v>
      </c>
      <c r="AD221" s="27">
        <f t="shared" si="230"/>
        <v>14</v>
      </c>
      <c r="AE221" s="27">
        <f t="shared" si="230"/>
        <v>19</v>
      </c>
      <c r="AF221" s="28">
        <f t="shared" si="230"/>
        <v>11</v>
      </c>
      <c r="AG221" s="28">
        <f t="shared" si="230"/>
        <v>14</v>
      </c>
      <c r="AH221" s="28">
        <f t="shared" si="230"/>
        <v>25</v>
      </c>
      <c r="AI221" s="29">
        <f t="shared" si="230"/>
        <v>25</v>
      </c>
      <c r="AJ221" s="29">
        <f t="shared" si="230"/>
        <v>22</v>
      </c>
      <c r="AK221" s="29">
        <f t="shared" si="230"/>
        <v>33</v>
      </c>
      <c r="AL221" s="25">
        <f t="shared" si="6"/>
        <v>180</v>
      </c>
    </row>
    <row r="222">
      <c r="A222" s="1"/>
      <c r="B222" s="1"/>
      <c r="C222" s="1"/>
      <c r="D222" s="9">
        <v>3435.0</v>
      </c>
      <c r="E222" s="10">
        <v>2794.0</v>
      </c>
      <c r="F222" s="11">
        <v>17.0</v>
      </c>
      <c r="G222" s="12">
        <v>40.0</v>
      </c>
      <c r="H222" s="11">
        <v>33.0</v>
      </c>
      <c r="I222" s="13">
        <v>81.0</v>
      </c>
      <c r="J222" s="13">
        <v>176.0</v>
      </c>
      <c r="K222" s="13">
        <v>90.0</v>
      </c>
      <c r="L222" s="14">
        <v>34.0</v>
      </c>
      <c r="M222" s="15">
        <v>24.0</v>
      </c>
      <c r="N222" s="14">
        <v>104.0</v>
      </c>
      <c r="O222" s="25">
        <f t="shared" si="2"/>
        <v>599</v>
      </c>
      <c r="P222" s="26"/>
      <c r="Q222" s="27">
        <f>'X,Y restore'!G222</f>
        <v>17</v>
      </c>
      <c r="R222" s="27">
        <f>'X,Y restore'!H222</f>
        <v>10</v>
      </c>
      <c r="S222" s="27">
        <f>'X,Y restore'!I222</f>
        <v>33</v>
      </c>
      <c r="T222" s="28">
        <f>'X,Y restore'!AI222</f>
        <v>14</v>
      </c>
      <c r="U222" s="28">
        <f>'X,Y restore'!AG222</f>
        <v>14</v>
      </c>
      <c r="V222" s="28">
        <f>'X,Y restore'!AJ222</f>
        <v>38</v>
      </c>
      <c r="W222" s="29">
        <f>'X,Y restore'!M222</f>
        <v>33</v>
      </c>
      <c r="X222" s="29">
        <f>'X,Y restore'!N222</f>
        <v>24</v>
      </c>
      <c r="Y222" s="29">
        <f>'X,Y restore'!O222</f>
        <v>69</v>
      </c>
      <c r="Z222" s="25">
        <f t="shared" si="3"/>
        <v>252</v>
      </c>
      <c r="AA222" s="30">
        <f t="shared" si="4"/>
        <v>2.376984127</v>
      </c>
      <c r="AB222" s="26"/>
      <c r="AC222" s="27">
        <f t="shared" ref="AC222:AK222" si="231">ROUND($AA222*Q222,0)</f>
        <v>40</v>
      </c>
      <c r="AD222" s="27">
        <f t="shared" si="231"/>
        <v>24</v>
      </c>
      <c r="AE222" s="27">
        <f t="shared" si="231"/>
        <v>78</v>
      </c>
      <c r="AF222" s="28">
        <f t="shared" si="231"/>
        <v>33</v>
      </c>
      <c r="AG222" s="28">
        <f t="shared" si="231"/>
        <v>33</v>
      </c>
      <c r="AH222" s="28">
        <f t="shared" si="231"/>
        <v>90</v>
      </c>
      <c r="AI222" s="29">
        <f t="shared" si="231"/>
        <v>78</v>
      </c>
      <c r="AJ222" s="29">
        <f t="shared" si="231"/>
        <v>57</v>
      </c>
      <c r="AK222" s="29">
        <f t="shared" si="231"/>
        <v>164</v>
      </c>
      <c r="AL222" s="25">
        <f t="shared" si="6"/>
        <v>597</v>
      </c>
    </row>
    <row r="223">
      <c r="A223" s="1"/>
      <c r="B223" s="1"/>
      <c r="C223" s="1"/>
      <c r="D223" s="9">
        <v>3464.0</v>
      </c>
      <c r="E223" s="10">
        <v>2203.0</v>
      </c>
      <c r="F223" s="11">
        <v>53.0</v>
      </c>
      <c r="G223" s="12">
        <v>30.0</v>
      </c>
      <c r="H223" s="11">
        <v>25.0</v>
      </c>
      <c r="I223" s="13">
        <v>161.0</v>
      </c>
      <c r="J223" s="13">
        <v>243.0</v>
      </c>
      <c r="K223" s="13">
        <v>54.0</v>
      </c>
      <c r="L223" s="14">
        <v>58.0</v>
      </c>
      <c r="M223" s="15">
        <v>17.0</v>
      </c>
      <c r="N223" s="14">
        <v>90.0</v>
      </c>
      <c r="O223" s="25">
        <f t="shared" si="2"/>
        <v>731</v>
      </c>
      <c r="P223" s="26"/>
      <c r="Q223" s="27">
        <f>'X,Y restore'!G223</f>
        <v>53</v>
      </c>
      <c r="R223" s="27">
        <f>'X,Y restore'!H223</f>
        <v>9</v>
      </c>
      <c r="S223" s="27">
        <f>'X,Y restore'!I223</f>
        <v>25</v>
      </c>
      <c r="T223" s="28">
        <f>'X,Y restore'!AI223</f>
        <v>37</v>
      </c>
      <c r="U223" s="28">
        <f>'X,Y restore'!AG223</f>
        <v>11</v>
      </c>
      <c r="V223" s="28">
        <f>'X,Y restore'!AJ223</f>
        <v>8</v>
      </c>
      <c r="W223" s="29">
        <f>'X,Y restore'!M223</f>
        <v>53</v>
      </c>
      <c r="X223" s="29">
        <f>'X,Y restore'!N223</f>
        <v>17</v>
      </c>
      <c r="Y223" s="29">
        <f>'X,Y restore'!O223</f>
        <v>14</v>
      </c>
      <c r="Z223" s="25">
        <f t="shared" si="3"/>
        <v>227</v>
      </c>
      <c r="AA223" s="30">
        <f t="shared" si="4"/>
        <v>3.220264317</v>
      </c>
      <c r="AB223" s="26"/>
      <c r="AC223" s="27">
        <f t="shared" ref="AC223:AK223" si="232">ROUND($AA223*Q223,0)</f>
        <v>171</v>
      </c>
      <c r="AD223" s="27">
        <f t="shared" si="232"/>
        <v>29</v>
      </c>
      <c r="AE223" s="27">
        <f t="shared" si="232"/>
        <v>81</v>
      </c>
      <c r="AF223" s="28">
        <f t="shared" si="232"/>
        <v>119</v>
      </c>
      <c r="AG223" s="28">
        <f t="shared" si="232"/>
        <v>35</v>
      </c>
      <c r="AH223" s="28">
        <f t="shared" si="232"/>
        <v>26</v>
      </c>
      <c r="AI223" s="29">
        <f t="shared" si="232"/>
        <v>171</v>
      </c>
      <c r="AJ223" s="29">
        <f t="shared" si="232"/>
        <v>55</v>
      </c>
      <c r="AK223" s="29">
        <f t="shared" si="232"/>
        <v>45</v>
      </c>
      <c r="AL223" s="25">
        <f t="shared" si="6"/>
        <v>732</v>
      </c>
    </row>
    <row r="224">
      <c r="A224" s="1"/>
      <c r="B224" s="1"/>
      <c r="C224" s="1"/>
      <c r="D224" s="9">
        <v>3540.0</v>
      </c>
      <c r="E224" s="10">
        <v>539.0</v>
      </c>
      <c r="F224" s="11">
        <v>11.0</v>
      </c>
      <c r="G224" s="12">
        <v>14.0</v>
      </c>
      <c r="H224" s="11">
        <v>8.0</v>
      </c>
      <c r="I224" s="13">
        <v>23.0</v>
      </c>
      <c r="J224" s="13">
        <v>77.0</v>
      </c>
      <c r="K224" s="13">
        <v>24.0</v>
      </c>
      <c r="L224" s="14">
        <v>3.0</v>
      </c>
      <c r="M224" s="15">
        <v>6.0</v>
      </c>
      <c r="N224" s="14">
        <v>17.0</v>
      </c>
      <c r="O224" s="25">
        <f t="shared" si="2"/>
        <v>183</v>
      </c>
      <c r="P224" s="26"/>
      <c r="Q224" s="27">
        <f>'X,Y restore'!G224</f>
        <v>11</v>
      </c>
      <c r="R224" s="27">
        <f>'X,Y restore'!H224</f>
        <v>12</v>
      </c>
      <c r="S224" s="27">
        <f>'X,Y restore'!I224</f>
        <v>8</v>
      </c>
      <c r="T224" s="28">
        <f>'X,Y restore'!AI224</f>
        <v>3</v>
      </c>
      <c r="U224" s="28">
        <f>'X,Y restore'!AG224</f>
        <v>4</v>
      </c>
      <c r="V224" s="28">
        <f>'X,Y restore'!AJ224</f>
        <v>4</v>
      </c>
      <c r="W224" s="29">
        <f>'X,Y restore'!M224</f>
        <v>4</v>
      </c>
      <c r="X224" s="29">
        <f>'X,Y restore'!N224</f>
        <v>6</v>
      </c>
      <c r="Y224" s="29">
        <f>'X,Y restore'!O224</f>
        <v>5</v>
      </c>
      <c r="Z224" s="25">
        <f t="shared" si="3"/>
        <v>57</v>
      </c>
      <c r="AA224" s="30">
        <f t="shared" si="4"/>
        <v>3.210526316</v>
      </c>
      <c r="AB224" s="26"/>
      <c r="AC224" s="27">
        <f t="shared" ref="AC224:AK224" si="233">ROUND($AA224*Q224,0)</f>
        <v>35</v>
      </c>
      <c r="AD224" s="27">
        <f t="shared" si="233"/>
        <v>39</v>
      </c>
      <c r="AE224" s="27">
        <f t="shared" si="233"/>
        <v>26</v>
      </c>
      <c r="AF224" s="28">
        <f t="shared" si="233"/>
        <v>10</v>
      </c>
      <c r="AG224" s="28">
        <f t="shared" si="233"/>
        <v>13</v>
      </c>
      <c r="AH224" s="28">
        <f t="shared" si="233"/>
        <v>13</v>
      </c>
      <c r="AI224" s="29">
        <f t="shared" si="233"/>
        <v>13</v>
      </c>
      <c r="AJ224" s="29">
        <f t="shared" si="233"/>
        <v>19</v>
      </c>
      <c r="AK224" s="29">
        <f t="shared" si="233"/>
        <v>16</v>
      </c>
      <c r="AL224" s="25">
        <f t="shared" si="6"/>
        <v>184</v>
      </c>
    </row>
    <row r="225">
      <c r="A225" s="1"/>
      <c r="B225" s="1"/>
      <c r="C225" s="1"/>
      <c r="D225" s="9">
        <v>3544.0</v>
      </c>
      <c r="E225" s="10">
        <v>1352.0</v>
      </c>
      <c r="F225" s="11">
        <v>12.0</v>
      </c>
      <c r="G225" s="12">
        <v>35.0</v>
      </c>
      <c r="H225" s="11">
        <v>24.0</v>
      </c>
      <c r="I225" s="13">
        <v>41.0</v>
      </c>
      <c r="J225" s="13">
        <v>123.0</v>
      </c>
      <c r="K225" s="13">
        <v>48.0</v>
      </c>
      <c r="L225" s="14">
        <v>10.0</v>
      </c>
      <c r="M225" s="15">
        <v>12.0</v>
      </c>
      <c r="N225" s="14">
        <v>30.0</v>
      </c>
      <c r="O225" s="25">
        <f t="shared" si="2"/>
        <v>335</v>
      </c>
      <c r="P225" s="26"/>
      <c r="Q225" s="27">
        <f>'X,Y restore'!G225</f>
        <v>12</v>
      </c>
      <c r="R225" s="27">
        <f>'X,Y restore'!H225</f>
        <v>15</v>
      </c>
      <c r="S225" s="27">
        <f>'X,Y restore'!I225</f>
        <v>24</v>
      </c>
      <c r="T225" s="28">
        <f>'X,Y restore'!AI225</f>
        <v>5</v>
      </c>
      <c r="U225" s="28">
        <f>'X,Y restore'!AG225</f>
        <v>7</v>
      </c>
      <c r="V225" s="28">
        <f>'X,Y restore'!AJ225</f>
        <v>16</v>
      </c>
      <c r="W225" s="29">
        <f>'X,Y restore'!M225</f>
        <v>11</v>
      </c>
      <c r="X225" s="29">
        <f>'X,Y restore'!N225</f>
        <v>12</v>
      </c>
      <c r="Y225" s="29">
        <f>'X,Y restore'!O225</f>
        <v>23</v>
      </c>
      <c r="Z225" s="25">
        <f t="shared" si="3"/>
        <v>125</v>
      </c>
      <c r="AA225" s="30">
        <f t="shared" si="4"/>
        <v>2.68</v>
      </c>
      <c r="AB225" s="26"/>
      <c r="AC225" s="27">
        <f t="shared" ref="AC225:AK225" si="234">ROUND($AA225*Q225,0)</f>
        <v>32</v>
      </c>
      <c r="AD225" s="27">
        <f t="shared" si="234"/>
        <v>40</v>
      </c>
      <c r="AE225" s="27">
        <f t="shared" si="234"/>
        <v>64</v>
      </c>
      <c r="AF225" s="28">
        <f t="shared" si="234"/>
        <v>13</v>
      </c>
      <c r="AG225" s="28">
        <f t="shared" si="234"/>
        <v>19</v>
      </c>
      <c r="AH225" s="28">
        <f t="shared" si="234"/>
        <v>43</v>
      </c>
      <c r="AI225" s="29">
        <f t="shared" si="234"/>
        <v>29</v>
      </c>
      <c r="AJ225" s="29">
        <f t="shared" si="234"/>
        <v>32</v>
      </c>
      <c r="AK225" s="29">
        <f t="shared" si="234"/>
        <v>62</v>
      </c>
      <c r="AL225" s="25">
        <f t="shared" si="6"/>
        <v>334</v>
      </c>
    </row>
    <row r="226">
      <c r="A226" s="1"/>
      <c r="B226" s="1"/>
      <c r="C226" s="1"/>
      <c r="D226" s="9">
        <v>3546.0</v>
      </c>
      <c r="E226" s="10">
        <v>3305.0</v>
      </c>
      <c r="F226" s="11">
        <v>26.0</v>
      </c>
      <c r="G226" s="12">
        <v>47.0</v>
      </c>
      <c r="H226" s="11">
        <v>39.0</v>
      </c>
      <c r="I226" s="13">
        <v>112.0</v>
      </c>
      <c r="J226" s="13">
        <v>198.0</v>
      </c>
      <c r="K226" s="13">
        <v>69.0</v>
      </c>
      <c r="L226" s="14">
        <v>44.0</v>
      </c>
      <c r="M226" s="15">
        <v>25.0</v>
      </c>
      <c r="N226" s="14">
        <v>80.0</v>
      </c>
      <c r="O226" s="25">
        <f t="shared" si="2"/>
        <v>640</v>
      </c>
      <c r="P226" s="26"/>
      <c r="Q226" s="27">
        <f>'X,Y restore'!G226</f>
        <v>26</v>
      </c>
      <c r="R226" s="27">
        <f>'X,Y restore'!H226</f>
        <v>15</v>
      </c>
      <c r="S226" s="27">
        <f>'X,Y restore'!I226</f>
        <v>39</v>
      </c>
      <c r="T226" s="28">
        <f>'X,Y restore'!AI226</f>
        <v>23</v>
      </c>
      <c r="U226" s="28">
        <f>'X,Y restore'!AG226</f>
        <v>15</v>
      </c>
      <c r="V226" s="28">
        <f>'X,Y restore'!AJ226</f>
        <v>26</v>
      </c>
      <c r="W226" s="29">
        <f>'X,Y restore'!M226</f>
        <v>42</v>
      </c>
      <c r="X226" s="29">
        <f>'X,Y restore'!N226</f>
        <v>25</v>
      </c>
      <c r="Y226" s="29">
        <f>'X,Y restore'!O226</f>
        <v>44</v>
      </c>
      <c r="Z226" s="25">
        <f t="shared" si="3"/>
        <v>255</v>
      </c>
      <c r="AA226" s="30">
        <f t="shared" si="4"/>
        <v>2.509803922</v>
      </c>
      <c r="AB226" s="26"/>
      <c r="AC226" s="27">
        <f t="shared" ref="AC226:AK226" si="235">ROUND($AA226*Q226,0)</f>
        <v>65</v>
      </c>
      <c r="AD226" s="27">
        <f t="shared" si="235"/>
        <v>38</v>
      </c>
      <c r="AE226" s="27">
        <f t="shared" si="235"/>
        <v>98</v>
      </c>
      <c r="AF226" s="28">
        <f t="shared" si="235"/>
        <v>58</v>
      </c>
      <c r="AG226" s="28">
        <f t="shared" si="235"/>
        <v>38</v>
      </c>
      <c r="AH226" s="28">
        <f t="shared" si="235"/>
        <v>65</v>
      </c>
      <c r="AI226" s="29">
        <f t="shared" si="235"/>
        <v>105</v>
      </c>
      <c r="AJ226" s="29">
        <f t="shared" si="235"/>
        <v>63</v>
      </c>
      <c r="AK226" s="29">
        <f t="shared" si="235"/>
        <v>110</v>
      </c>
      <c r="AL226" s="25">
        <f t="shared" si="6"/>
        <v>640</v>
      </c>
    </row>
    <row r="227">
      <c r="A227" s="1"/>
      <c r="B227" s="1"/>
      <c r="C227" s="1"/>
      <c r="D227" s="9">
        <v>3547.0</v>
      </c>
      <c r="E227" s="10">
        <v>2029.0</v>
      </c>
      <c r="F227" s="11">
        <v>26.0</v>
      </c>
      <c r="G227" s="12">
        <v>42.0</v>
      </c>
      <c r="H227" s="11">
        <v>21.0</v>
      </c>
      <c r="I227" s="13">
        <v>104.0</v>
      </c>
      <c r="J227" s="13">
        <v>173.0</v>
      </c>
      <c r="K227" s="13">
        <v>63.0</v>
      </c>
      <c r="L227" s="14">
        <v>40.0</v>
      </c>
      <c r="M227" s="15">
        <v>28.0</v>
      </c>
      <c r="N227" s="14">
        <v>66.0</v>
      </c>
      <c r="O227" s="25">
        <f t="shared" si="2"/>
        <v>563</v>
      </c>
      <c r="P227" s="26"/>
      <c r="Q227" s="27">
        <f>'X,Y restore'!G227</f>
        <v>26</v>
      </c>
      <c r="R227" s="27">
        <f>'X,Y restore'!H227</f>
        <v>25</v>
      </c>
      <c r="S227" s="27">
        <f>'X,Y restore'!I227</f>
        <v>21</v>
      </c>
      <c r="T227" s="28">
        <f>'X,Y restore'!AI227</f>
        <v>22</v>
      </c>
      <c r="U227" s="28">
        <f>'X,Y restore'!AG227</f>
        <v>15</v>
      </c>
      <c r="V227" s="28">
        <f>'X,Y restore'!AJ227</f>
        <v>16</v>
      </c>
      <c r="W227" s="29">
        <f>'X,Y restore'!M227</f>
        <v>38</v>
      </c>
      <c r="X227" s="29">
        <f>'X,Y restore'!N227</f>
        <v>28</v>
      </c>
      <c r="Y227" s="29">
        <f>'X,Y restore'!O227</f>
        <v>20</v>
      </c>
      <c r="Z227" s="25">
        <f t="shared" si="3"/>
        <v>211</v>
      </c>
      <c r="AA227" s="30">
        <f t="shared" si="4"/>
        <v>2.668246445</v>
      </c>
      <c r="AB227" s="26"/>
      <c r="AC227" s="27">
        <f t="shared" ref="AC227:AK227" si="236">ROUND($AA227*Q227,0)</f>
        <v>69</v>
      </c>
      <c r="AD227" s="27">
        <f t="shared" si="236"/>
        <v>67</v>
      </c>
      <c r="AE227" s="27">
        <f t="shared" si="236"/>
        <v>56</v>
      </c>
      <c r="AF227" s="28">
        <f t="shared" si="236"/>
        <v>59</v>
      </c>
      <c r="AG227" s="28">
        <f t="shared" si="236"/>
        <v>40</v>
      </c>
      <c r="AH227" s="28">
        <f t="shared" si="236"/>
        <v>43</v>
      </c>
      <c r="AI227" s="29">
        <f t="shared" si="236"/>
        <v>101</v>
      </c>
      <c r="AJ227" s="29">
        <f t="shared" si="236"/>
        <v>75</v>
      </c>
      <c r="AK227" s="29">
        <f t="shared" si="236"/>
        <v>53</v>
      </c>
      <c r="AL227" s="25">
        <f t="shared" si="6"/>
        <v>563</v>
      </c>
    </row>
    <row r="228">
      <c r="A228" s="1"/>
      <c r="B228" s="1"/>
      <c r="C228" s="1"/>
      <c r="D228" s="9">
        <v>3557.0</v>
      </c>
      <c r="E228" s="10">
        <v>2063.0</v>
      </c>
      <c r="F228" s="11">
        <v>15.0</v>
      </c>
      <c r="G228" s="12">
        <v>41.0</v>
      </c>
      <c r="H228" s="11">
        <v>23.0</v>
      </c>
      <c r="I228" s="13">
        <v>52.0</v>
      </c>
      <c r="J228" s="13">
        <v>170.0</v>
      </c>
      <c r="K228" s="13">
        <v>57.0</v>
      </c>
      <c r="L228" s="14">
        <v>26.0</v>
      </c>
      <c r="M228" s="15">
        <v>16.0</v>
      </c>
      <c r="N228" s="14">
        <v>65.0</v>
      </c>
      <c r="O228" s="25">
        <f t="shared" si="2"/>
        <v>465</v>
      </c>
      <c r="P228" s="26"/>
      <c r="Q228" s="27">
        <f>'X,Y restore'!G228</f>
        <v>15</v>
      </c>
      <c r="R228" s="27">
        <f>'X,Y restore'!H228</f>
        <v>13</v>
      </c>
      <c r="S228" s="27">
        <f>'X,Y restore'!I228</f>
        <v>23</v>
      </c>
      <c r="T228" s="28">
        <f>'X,Y restore'!AI228</f>
        <v>10</v>
      </c>
      <c r="U228" s="28">
        <f>'X,Y restore'!AG228</f>
        <v>10</v>
      </c>
      <c r="V228" s="28">
        <f>'X,Y restore'!AJ228</f>
        <v>23</v>
      </c>
      <c r="W228" s="29">
        <f>'X,Y restore'!M228</f>
        <v>26</v>
      </c>
      <c r="X228" s="29">
        <f>'X,Y restore'!N228</f>
        <v>16</v>
      </c>
      <c r="Y228" s="29">
        <f>'X,Y restore'!O228</f>
        <v>36</v>
      </c>
      <c r="Z228" s="25">
        <f t="shared" si="3"/>
        <v>172</v>
      </c>
      <c r="AA228" s="30">
        <f t="shared" si="4"/>
        <v>2.703488372</v>
      </c>
      <c r="AB228" s="26"/>
      <c r="AC228" s="27">
        <f t="shared" ref="AC228:AK228" si="237">ROUND($AA228*Q228,0)</f>
        <v>41</v>
      </c>
      <c r="AD228" s="27">
        <f t="shared" si="237"/>
        <v>35</v>
      </c>
      <c r="AE228" s="27">
        <f t="shared" si="237"/>
        <v>62</v>
      </c>
      <c r="AF228" s="28">
        <f t="shared" si="237"/>
        <v>27</v>
      </c>
      <c r="AG228" s="28">
        <f t="shared" si="237"/>
        <v>27</v>
      </c>
      <c r="AH228" s="28">
        <f t="shared" si="237"/>
        <v>62</v>
      </c>
      <c r="AI228" s="29">
        <f t="shared" si="237"/>
        <v>70</v>
      </c>
      <c r="AJ228" s="29">
        <f t="shared" si="237"/>
        <v>43</v>
      </c>
      <c r="AK228" s="29">
        <f t="shared" si="237"/>
        <v>97</v>
      </c>
      <c r="AL228" s="25">
        <f t="shared" si="6"/>
        <v>464</v>
      </c>
    </row>
    <row r="229">
      <c r="A229" s="1"/>
      <c r="B229" s="1"/>
      <c r="C229" s="1"/>
      <c r="D229" s="9">
        <v>3565.0</v>
      </c>
      <c r="E229" s="10">
        <v>2787.0</v>
      </c>
      <c r="F229" s="11">
        <v>36.0</v>
      </c>
      <c r="G229" s="12">
        <v>36.0</v>
      </c>
      <c r="H229" s="11">
        <v>36.0</v>
      </c>
      <c r="I229" s="13">
        <v>58.0</v>
      </c>
      <c r="J229" s="13">
        <v>184.0</v>
      </c>
      <c r="K229" s="13">
        <v>91.0</v>
      </c>
      <c r="L229" s="14">
        <v>24.0</v>
      </c>
      <c r="M229" s="15">
        <v>32.0</v>
      </c>
      <c r="N229" s="14">
        <v>76.0</v>
      </c>
      <c r="O229" s="25">
        <f t="shared" si="2"/>
        <v>573</v>
      </c>
      <c r="P229" s="26"/>
      <c r="Q229" s="27">
        <f>'X,Y restore'!G229</f>
        <v>36</v>
      </c>
      <c r="R229" s="27">
        <f>'X,Y restore'!H229</f>
        <v>28</v>
      </c>
      <c r="S229" s="27">
        <f>'X,Y restore'!I229</f>
        <v>36</v>
      </c>
      <c r="T229" s="28">
        <f>'X,Y restore'!AI229</f>
        <v>10</v>
      </c>
      <c r="U229" s="28">
        <f>'X,Y restore'!AG229</f>
        <v>17</v>
      </c>
      <c r="V229" s="28">
        <f>'X,Y restore'!AJ229</f>
        <v>24</v>
      </c>
      <c r="W229" s="29">
        <f>'X,Y restore'!M229</f>
        <v>25</v>
      </c>
      <c r="X229" s="29">
        <f>'X,Y restore'!N229</f>
        <v>32</v>
      </c>
      <c r="Y229" s="29">
        <f>'X,Y restore'!O229</f>
        <v>29</v>
      </c>
      <c r="Z229" s="25">
        <f t="shared" si="3"/>
        <v>237</v>
      </c>
      <c r="AA229" s="30">
        <f t="shared" si="4"/>
        <v>2.417721519</v>
      </c>
      <c r="AB229" s="26"/>
      <c r="AC229" s="27">
        <f t="shared" ref="AC229:AK229" si="238">ROUND($AA229*Q229,0)</f>
        <v>87</v>
      </c>
      <c r="AD229" s="27">
        <f t="shared" si="238"/>
        <v>68</v>
      </c>
      <c r="AE229" s="27">
        <f t="shared" si="238"/>
        <v>87</v>
      </c>
      <c r="AF229" s="28">
        <f t="shared" si="238"/>
        <v>24</v>
      </c>
      <c r="AG229" s="28">
        <f t="shared" si="238"/>
        <v>41</v>
      </c>
      <c r="AH229" s="28">
        <f t="shared" si="238"/>
        <v>58</v>
      </c>
      <c r="AI229" s="29">
        <f t="shared" si="238"/>
        <v>60</v>
      </c>
      <c r="AJ229" s="29">
        <f t="shared" si="238"/>
        <v>77</v>
      </c>
      <c r="AK229" s="29">
        <f t="shared" si="238"/>
        <v>70</v>
      </c>
      <c r="AL229" s="25">
        <f t="shared" si="6"/>
        <v>572</v>
      </c>
    </row>
    <row r="230">
      <c r="A230" s="1"/>
      <c r="B230" s="1"/>
      <c r="C230" s="1"/>
      <c r="D230" s="9">
        <v>3576.0</v>
      </c>
      <c r="E230" s="10">
        <v>2447.0</v>
      </c>
      <c r="F230" s="11">
        <v>20.0</v>
      </c>
      <c r="G230" s="12">
        <v>58.0</v>
      </c>
      <c r="H230" s="11">
        <v>42.0</v>
      </c>
      <c r="I230" s="13">
        <v>101.0</v>
      </c>
      <c r="J230" s="13">
        <v>201.0</v>
      </c>
      <c r="K230" s="13">
        <v>92.0</v>
      </c>
      <c r="L230" s="14">
        <v>23.0</v>
      </c>
      <c r="M230" s="15">
        <v>34.0</v>
      </c>
      <c r="N230" s="14">
        <v>91.0</v>
      </c>
      <c r="O230" s="25">
        <f t="shared" si="2"/>
        <v>662</v>
      </c>
      <c r="P230" s="26"/>
      <c r="Q230" s="27">
        <f>'X,Y restore'!G230</f>
        <v>20</v>
      </c>
      <c r="R230" s="27">
        <f>'X,Y restore'!H230</f>
        <v>24</v>
      </c>
      <c r="S230" s="27">
        <f>'X,Y restore'!I230</f>
        <v>42</v>
      </c>
      <c r="T230" s="28">
        <f>'X,Y restore'!AI230</f>
        <v>17</v>
      </c>
      <c r="U230" s="28">
        <f>'X,Y restore'!AG230</f>
        <v>19</v>
      </c>
      <c r="V230" s="28">
        <f>'X,Y restore'!AJ230</f>
        <v>37</v>
      </c>
      <c r="W230" s="29">
        <f>'X,Y restore'!M230</f>
        <v>25</v>
      </c>
      <c r="X230" s="29">
        <f>'X,Y restore'!N230</f>
        <v>34</v>
      </c>
      <c r="Y230" s="29">
        <f>'X,Y restore'!O230</f>
        <v>72</v>
      </c>
      <c r="Z230" s="25">
        <f t="shared" si="3"/>
        <v>290</v>
      </c>
      <c r="AA230" s="30">
        <f t="shared" si="4"/>
        <v>2.282758621</v>
      </c>
      <c r="AB230" s="26"/>
      <c r="AC230" s="27">
        <f t="shared" ref="AC230:AK230" si="239">ROUND($AA230*Q230,0)</f>
        <v>46</v>
      </c>
      <c r="AD230" s="27">
        <f t="shared" si="239"/>
        <v>55</v>
      </c>
      <c r="AE230" s="27">
        <f t="shared" si="239"/>
        <v>96</v>
      </c>
      <c r="AF230" s="28">
        <f t="shared" si="239"/>
        <v>39</v>
      </c>
      <c r="AG230" s="28">
        <f t="shared" si="239"/>
        <v>43</v>
      </c>
      <c r="AH230" s="28">
        <f t="shared" si="239"/>
        <v>84</v>
      </c>
      <c r="AI230" s="29">
        <f t="shared" si="239"/>
        <v>57</v>
      </c>
      <c r="AJ230" s="29">
        <f t="shared" si="239"/>
        <v>78</v>
      </c>
      <c r="AK230" s="29">
        <f t="shared" si="239"/>
        <v>164</v>
      </c>
      <c r="AL230" s="25">
        <f t="shared" si="6"/>
        <v>662</v>
      </c>
    </row>
    <row r="231">
      <c r="A231" s="1"/>
      <c r="B231" s="1"/>
      <c r="C231" s="1"/>
      <c r="D231" s="9">
        <v>3587.0</v>
      </c>
      <c r="E231" s="10">
        <v>2391.0</v>
      </c>
      <c r="F231" s="11">
        <v>22.0</v>
      </c>
      <c r="G231" s="12">
        <v>53.0</v>
      </c>
      <c r="H231" s="11">
        <v>27.0</v>
      </c>
      <c r="I231" s="13">
        <v>125.0</v>
      </c>
      <c r="J231" s="13">
        <v>205.0</v>
      </c>
      <c r="K231" s="13">
        <v>55.0</v>
      </c>
      <c r="L231" s="14">
        <v>47.0</v>
      </c>
      <c r="M231" s="15">
        <v>24.0</v>
      </c>
      <c r="N231" s="14">
        <v>83.0</v>
      </c>
      <c r="O231" s="25">
        <f t="shared" si="2"/>
        <v>641</v>
      </c>
      <c r="P231" s="26"/>
      <c r="Q231" s="27">
        <f>'X,Y restore'!G231</f>
        <v>22</v>
      </c>
      <c r="R231" s="27">
        <f>'X,Y restore'!H231</f>
        <v>18</v>
      </c>
      <c r="S231" s="27">
        <f>'X,Y restore'!I231</f>
        <v>27</v>
      </c>
      <c r="T231" s="28">
        <f>'X,Y restore'!AI231</f>
        <v>28</v>
      </c>
      <c r="U231" s="28">
        <f>'X,Y restore'!AG231</f>
        <v>14</v>
      </c>
      <c r="V231" s="28">
        <f>'X,Y restore'!AJ231</f>
        <v>20</v>
      </c>
      <c r="W231" s="29">
        <f>'X,Y restore'!M231</f>
        <v>44</v>
      </c>
      <c r="X231" s="29">
        <f>'X,Y restore'!N231</f>
        <v>24</v>
      </c>
      <c r="Y231" s="29">
        <f>'X,Y restore'!O231</f>
        <v>38</v>
      </c>
      <c r="Z231" s="25">
        <f t="shared" si="3"/>
        <v>235</v>
      </c>
      <c r="AA231" s="30">
        <f t="shared" si="4"/>
        <v>2.727659574</v>
      </c>
      <c r="AB231" s="26"/>
      <c r="AC231" s="27">
        <f t="shared" ref="AC231:AK231" si="240">ROUND($AA231*Q231,0)</f>
        <v>60</v>
      </c>
      <c r="AD231" s="27">
        <f t="shared" si="240"/>
        <v>49</v>
      </c>
      <c r="AE231" s="27">
        <f t="shared" si="240"/>
        <v>74</v>
      </c>
      <c r="AF231" s="28">
        <f t="shared" si="240"/>
        <v>76</v>
      </c>
      <c r="AG231" s="28">
        <f t="shared" si="240"/>
        <v>38</v>
      </c>
      <c r="AH231" s="28">
        <f t="shared" si="240"/>
        <v>55</v>
      </c>
      <c r="AI231" s="29">
        <f t="shared" si="240"/>
        <v>120</v>
      </c>
      <c r="AJ231" s="29">
        <f t="shared" si="240"/>
        <v>65</v>
      </c>
      <c r="AK231" s="29">
        <f t="shared" si="240"/>
        <v>104</v>
      </c>
      <c r="AL231" s="25">
        <f t="shared" si="6"/>
        <v>641</v>
      </c>
    </row>
    <row r="232">
      <c r="A232" s="1"/>
      <c r="B232" s="1"/>
      <c r="C232" s="1"/>
      <c r="D232" s="9">
        <v>3588.0</v>
      </c>
      <c r="E232" s="10">
        <v>2956.0</v>
      </c>
      <c r="F232" s="11">
        <v>24.0</v>
      </c>
      <c r="G232" s="12">
        <v>38.0</v>
      </c>
      <c r="H232" s="11">
        <v>45.0</v>
      </c>
      <c r="I232" s="13">
        <v>88.0</v>
      </c>
      <c r="J232" s="13">
        <v>208.0</v>
      </c>
      <c r="K232" s="13">
        <v>90.0</v>
      </c>
      <c r="L232" s="14">
        <v>48.0</v>
      </c>
      <c r="M232" s="15">
        <v>31.0</v>
      </c>
      <c r="N232" s="14">
        <v>94.0</v>
      </c>
      <c r="O232" s="25">
        <f t="shared" si="2"/>
        <v>666</v>
      </c>
      <c r="P232" s="26"/>
      <c r="Q232" s="27">
        <f>'X,Y restore'!G232</f>
        <v>24</v>
      </c>
      <c r="R232" s="27">
        <f>'X,Y restore'!H232</f>
        <v>12</v>
      </c>
      <c r="S232" s="27">
        <f>'X,Y restore'!I232</f>
        <v>45</v>
      </c>
      <c r="T232" s="28">
        <f>'X,Y restore'!AI232</f>
        <v>17</v>
      </c>
      <c r="U232" s="28">
        <f>'X,Y restore'!AG232</f>
        <v>17</v>
      </c>
      <c r="V232" s="28">
        <f>'X,Y restore'!AJ232</f>
        <v>37</v>
      </c>
      <c r="W232" s="29">
        <f>'X,Y restore'!M232</f>
        <v>45</v>
      </c>
      <c r="X232" s="29">
        <f>'X,Y restore'!N232</f>
        <v>31</v>
      </c>
      <c r="Y232" s="29">
        <f>'X,Y restore'!O232</f>
        <v>60</v>
      </c>
      <c r="Z232" s="25">
        <f t="shared" si="3"/>
        <v>288</v>
      </c>
      <c r="AA232" s="30">
        <f t="shared" si="4"/>
        <v>2.3125</v>
      </c>
      <c r="AB232" s="26"/>
      <c r="AC232" s="27">
        <f t="shared" ref="AC232:AK232" si="241">ROUND($AA232*Q232,0)</f>
        <v>56</v>
      </c>
      <c r="AD232" s="27">
        <f t="shared" si="241"/>
        <v>28</v>
      </c>
      <c r="AE232" s="27">
        <f t="shared" si="241"/>
        <v>104</v>
      </c>
      <c r="AF232" s="28">
        <f t="shared" si="241"/>
        <v>39</v>
      </c>
      <c r="AG232" s="28">
        <f t="shared" si="241"/>
        <v>39</v>
      </c>
      <c r="AH232" s="28">
        <f t="shared" si="241"/>
        <v>86</v>
      </c>
      <c r="AI232" s="29">
        <f t="shared" si="241"/>
        <v>104</v>
      </c>
      <c r="AJ232" s="29">
        <f t="shared" si="241"/>
        <v>72</v>
      </c>
      <c r="AK232" s="29">
        <f t="shared" si="241"/>
        <v>139</v>
      </c>
      <c r="AL232" s="25">
        <f t="shared" si="6"/>
        <v>667</v>
      </c>
    </row>
    <row r="233">
      <c r="A233" s="1"/>
      <c r="B233" s="1"/>
      <c r="C233" s="1"/>
      <c r="D233" s="9">
        <v>3602.0</v>
      </c>
      <c r="E233" s="10">
        <v>2268.0</v>
      </c>
      <c r="F233" s="11">
        <v>38.0</v>
      </c>
      <c r="G233" s="12">
        <v>52.0</v>
      </c>
      <c r="H233" s="11">
        <v>30.0</v>
      </c>
      <c r="I233" s="13">
        <v>101.0</v>
      </c>
      <c r="J233" s="13">
        <v>143.0</v>
      </c>
      <c r="K233" s="13">
        <v>61.0</v>
      </c>
      <c r="L233" s="14">
        <v>37.0</v>
      </c>
      <c r="M233" s="15">
        <v>24.0</v>
      </c>
      <c r="N233" s="14">
        <v>58.0</v>
      </c>
      <c r="O233" s="25">
        <f t="shared" si="2"/>
        <v>544</v>
      </c>
      <c r="P233" s="26"/>
      <c r="Q233" s="27">
        <f>'X,Y restore'!G233</f>
        <v>38</v>
      </c>
      <c r="R233" s="27">
        <f>'X,Y restore'!H233</f>
        <v>29</v>
      </c>
      <c r="S233" s="27">
        <f>'X,Y restore'!I233</f>
        <v>30</v>
      </c>
      <c r="T233" s="28">
        <f>'X,Y restore'!AI233</f>
        <v>21</v>
      </c>
      <c r="U233" s="28">
        <f>'X,Y restore'!AG233</f>
        <v>13</v>
      </c>
      <c r="V233" s="28">
        <f>'X,Y restore'!AJ233</f>
        <v>14</v>
      </c>
      <c r="W233" s="29">
        <f>'X,Y restore'!M233</f>
        <v>35</v>
      </c>
      <c r="X233" s="29">
        <f>'X,Y restore'!N233</f>
        <v>24</v>
      </c>
      <c r="Y233" s="29">
        <f>'X,Y restore'!O233</f>
        <v>17</v>
      </c>
      <c r="Z233" s="25">
        <f t="shared" si="3"/>
        <v>221</v>
      </c>
      <c r="AA233" s="30">
        <f t="shared" si="4"/>
        <v>2.461538462</v>
      </c>
      <c r="AB233" s="26"/>
      <c r="AC233" s="27">
        <f t="shared" ref="AC233:AK233" si="242">ROUND($AA233*Q233,0)</f>
        <v>94</v>
      </c>
      <c r="AD233" s="27">
        <f t="shared" si="242"/>
        <v>71</v>
      </c>
      <c r="AE233" s="27">
        <f t="shared" si="242"/>
        <v>74</v>
      </c>
      <c r="AF233" s="28">
        <f t="shared" si="242"/>
        <v>52</v>
      </c>
      <c r="AG233" s="28">
        <f t="shared" si="242"/>
        <v>32</v>
      </c>
      <c r="AH233" s="28">
        <f t="shared" si="242"/>
        <v>34</v>
      </c>
      <c r="AI233" s="29">
        <f t="shared" si="242"/>
        <v>86</v>
      </c>
      <c r="AJ233" s="29">
        <f t="shared" si="242"/>
        <v>59</v>
      </c>
      <c r="AK233" s="29">
        <f t="shared" si="242"/>
        <v>42</v>
      </c>
      <c r="AL233" s="25">
        <f t="shared" si="6"/>
        <v>544</v>
      </c>
    </row>
    <row r="234">
      <c r="A234" s="1"/>
      <c r="B234" s="1"/>
      <c r="C234" s="1"/>
      <c r="D234" s="9">
        <v>3604.0</v>
      </c>
      <c r="E234" s="10">
        <v>2505.0</v>
      </c>
      <c r="F234" s="11">
        <v>21.0</v>
      </c>
      <c r="G234" s="12">
        <v>48.0</v>
      </c>
      <c r="H234" s="11">
        <v>24.0</v>
      </c>
      <c r="I234" s="13">
        <v>53.0</v>
      </c>
      <c r="J234" s="13">
        <v>85.0</v>
      </c>
      <c r="K234" s="13">
        <v>32.0</v>
      </c>
      <c r="L234" s="14">
        <v>26.0</v>
      </c>
      <c r="M234" s="15">
        <v>18.0</v>
      </c>
      <c r="N234" s="14">
        <v>45.0</v>
      </c>
      <c r="O234" s="25">
        <f t="shared" si="2"/>
        <v>352</v>
      </c>
      <c r="P234" s="26"/>
      <c r="Q234" s="27">
        <f>'X,Y restore'!G234</f>
        <v>21</v>
      </c>
      <c r="R234" s="27">
        <f>'X,Y restore'!H234</f>
        <v>23</v>
      </c>
      <c r="S234" s="27">
        <f>'X,Y restore'!I234</f>
        <v>24</v>
      </c>
      <c r="T234" s="28">
        <f>'X,Y restore'!AI234</f>
        <v>13</v>
      </c>
      <c r="U234" s="28">
        <f>'X,Y restore'!AG234</f>
        <v>9</v>
      </c>
      <c r="V234" s="28">
        <f>'X,Y restore'!AJ234</f>
        <v>11</v>
      </c>
      <c r="W234" s="29">
        <f>'X,Y restore'!M234</f>
        <v>25</v>
      </c>
      <c r="X234" s="29">
        <f>'X,Y restore'!N234</f>
        <v>18</v>
      </c>
      <c r="Y234" s="29">
        <f>'X,Y restore'!O234</f>
        <v>19</v>
      </c>
      <c r="Z234" s="25">
        <f t="shared" si="3"/>
        <v>163</v>
      </c>
      <c r="AA234" s="30">
        <f t="shared" si="4"/>
        <v>2.159509202</v>
      </c>
      <c r="AB234" s="26"/>
      <c r="AC234" s="27">
        <f t="shared" ref="AC234:AK234" si="243">ROUND($AA234*Q234,0)</f>
        <v>45</v>
      </c>
      <c r="AD234" s="27">
        <f t="shared" si="243"/>
        <v>50</v>
      </c>
      <c r="AE234" s="27">
        <f t="shared" si="243"/>
        <v>52</v>
      </c>
      <c r="AF234" s="28">
        <f t="shared" si="243"/>
        <v>28</v>
      </c>
      <c r="AG234" s="28">
        <f t="shared" si="243"/>
        <v>19</v>
      </c>
      <c r="AH234" s="28">
        <f t="shared" si="243"/>
        <v>24</v>
      </c>
      <c r="AI234" s="29">
        <f t="shared" si="243"/>
        <v>54</v>
      </c>
      <c r="AJ234" s="29">
        <f t="shared" si="243"/>
        <v>39</v>
      </c>
      <c r="AK234" s="29">
        <f t="shared" si="243"/>
        <v>41</v>
      </c>
      <c r="AL234" s="25">
        <f t="shared" si="6"/>
        <v>352</v>
      </c>
    </row>
    <row r="235">
      <c r="A235" s="1"/>
      <c r="B235" s="1"/>
      <c r="C235" s="1"/>
      <c r="D235" s="9">
        <v>3606.0</v>
      </c>
      <c r="E235" s="10">
        <v>2948.0</v>
      </c>
      <c r="F235" s="11">
        <v>42.0</v>
      </c>
      <c r="G235" s="12">
        <v>77.0</v>
      </c>
      <c r="H235" s="11">
        <v>34.0</v>
      </c>
      <c r="I235" s="13">
        <v>135.0</v>
      </c>
      <c r="J235" s="13">
        <v>224.0</v>
      </c>
      <c r="K235" s="13">
        <v>72.0</v>
      </c>
      <c r="L235" s="14">
        <v>56.0</v>
      </c>
      <c r="M235" s="15">
        <v>28.0</v>
      </c>
      <c r="N235" s="14">
        <v>83.0</v>
      </c>
      <c r="O235" s="25">
        <f t="shared" si="2"/>
        <v>751</v>
      </c>
      <c r="P235" s="26"/>
      <c r="Q235" s="27">
        <f>'X,Y restore'!G235</f>
        <v>42</v>
      </c>
      <c r="R235" s="27">
        <f>'X,Y restore'!H235</f>
        <v>33</v>
      </c>
      <c r="S235" s="27">
        <f>'X,Y restore'!I235</f>
        <v>34</v>
      </c>
      <c r="T235" s="28">
        <f>'X,Y restore'!AI235</f>
        <v>30</v>
      </c>
      <c r="U235" s="28">
        <f>'X,Y restore'!AG235</f>
        <v>16</v>
      </c>
      <c r="V235" s="28">
        <f>'X,Y restore'!AJ235</f>
        <v>19</v>
      </c>
      <c r="W235" s="29">
        <f>'X,Y restore'!M235</f>
        <v>52</v>
      </c>
      <c r="X235" s="29">
        <f>'X,Y restore'!N235</f>
        <v>28</v>
      </c>
      <c r="Y235" s="29">
        <f>'X,Y restore'!O235</f>
        <v>25</v>
      </c>
      <c r="Z235" s="25">
        <f t="shared" si="3"/>
        <v>279</v>
      </c>
      <c r="AA235" s="30">
        <f t="shared" si="4"/>
        <v>2.691756272</v>
      </c>
      <c r="AB235" s="26"/>
      <c r="AC235" s="27">
        <f t="shared" ref="AC235:AK235" si="244">ROUND($AA235*Q235,0)</f>
        <v>113</v>
      </c>
      <c r="AD235" s="27">
        <f t="shared" si="244"/>
        <v>89</v>
      </c>
      <c r="AE235" s="27">
        <f t="shared" si="244"/>
        <v>92</v>
      </c>
      <c r="AF235" s="28">
        <f t="shared" si="244"/>
        <v>81</v>
      </c>
      <c r="AG235" s="28">
        <f t="shared" si="244"/>
        <v>43</v>
      </c>
      <c r="AH235" s="28">
        <f t="shared" si="244"/>
        <v>51</v>
      </c>
      <c r="AI235" s="29">
        <f t="shared" si="244"/>
        <v>140</v>
      </c>
      <c r="AJ235" s="29">
        <f t="shared" si="244"/>
        <v>75</v>
      </c>
      <c r="AK235" s="29">
        <f t="shared" si="244"/>
        <v>67</v>
      </c>
      <c r="AL235" s="25">
        <f t="shared" si="6"/>
        <v>751</v>
      </c>
    </row>
    <row r="236">
      <c r="A236" s="1"/>
      <c r="B236" s="1"/>
      <c r="C236" s="1"/>
      <c r="D236" s="9">
        <v>3607.0</v>
      </c>
      <c r="E236" s="10">
        <v>1734.0</v>
      </c>
      <c r="F236" s="11">
        <v>3.0</v>
      </c>
      <c r="G236" s="12">
        <v>28.0</v>
      </c>
      <c r="H236" s="11">
        <v>14.0</v>
      </c>
      <c r="I236" s="13">
        <v>30.0</v>
      </c>
      <c r="J236" s="13">
        <v>57.0</v>
      </c>
      <c r="K236" s="13">
        <v>20.0</v>
      </c>
      <c r="L236" s="14">
        <v>13.0</v>
      </c>
      <c r="M236" s="15">
        <v>13.0</v>
      </c>
      <c r="N236" s="14">
        <v>49.0</v>
      </c>
      <c r="O236" s="25">
        <f t="shared" si="2"/>
        <v>227</v>
      </c>
      <c r="P236" s="26"/>
      <c r="Q236" s="27">
        <f>'X,Y restore'!G236</f>
        <v>3</v>
      </c>
      <c r="R236" s="27">
        <f>'X,Y restore'!H236</f>
        <v>4</v>
      </c>
      <c r="S236" s="27">
        <f>'X,Y restore'!I236</f>
        <v>14</v>
      </c>
      <c r="T236" s="28">
        <f>'X,Y restore'!AI236</f>
        <v>7</v>
      </c>
      <c r="U236" s="28">
        <f>'X,Y restore'!AG236</f>
        <v>7</v>
      </c>
      <c r="V236" s="28">
        <f>'X,Y restore'!AJ236</f>
        <v>17</v>
      </c>
      <c r="W236" s="29">
        <f>'X,Y restore'!M236</f>
        <v>13</v>
      </c>
      <c r="X236" s="29">
        <f>'X,Y restore'!N236</f>
        <v>13</v>
      </c>
      <c r="Y236" s="29">
        <f>'X,Y restore'!O236</f>
        <v>75</v>
      </c>
      <c r="Z236" s="25">
        <f t="shared" si="3"/>
        <v>153</v>
      </c>
      <c r="AA236" s="30">
        <f t="shared" si="4"/>
        <v>1.483660131</v>
      </c>
      <c r="AB236" s="26"/>
      <c r="AC236" s="27">
        <f t="shared" ref="AC236:AK236" si="245">ROUND($AA236*Q236,0)</f>
        <v>4</v>
      </c>
      <c r="AD236" s="27">
        <f t="shared" si="245"/>
        <v>6</v>
      </c>
      <c r="AE236" s="27">
        <f t="shared" si="245"/>
        <v>21</v>
      </c>
      <c r="AF236" s="28">
        <f t="shared" si="245"/>
        <v>10</v>
      </c>
      <c r="AG236" s="28">
        <f t="shared" si="245"/>
        <v>10</v>
      </c>
      <c r="AH236" s="28">
        <f t="shared" si="245"/>
        <v>25</v>
      </c>
      <c r="AI236" s="29">
        <f t="shared" si="245"/>
        <v>19</v>
      </c>
      <c r="AJ236" s="29">
        <f t="shared" si="245"/>
        <v>19</v>
      </c>
      <c r="AK236" s="29">
        <f t="shared" si="245"/>
        <v>111</v>
      </c>
      <c r="AL236" s="25">
        <f t="shared" si="6"/>
        <v>225</v>
      </c>
    </row>
    <row r="237">
      <c r="A237" s="1"/>
      <c r="B237" s="1"/>
      <c r="C237" s="1"/>
      <c r="D237" s="9">
        <v>3609.0</v>
      </c>
      <c r="E237" s="10">
        <v>1497.0</v>
      </c>
      <c r="F237" s="11">
        <v>37.0</v>
      </c>
      <c r="G237" s="12">
        <v>23.0</v>
      </c>
      <c r="H237" s="11">
        <v>31.0</v>
      </c>
      <c r="I237" s="13">
        <v>126.0</v>
      </c>
      <c r="J237" s="13">
        <v>131.0</v>
      </c>
      <c r="K237" s="13">
        <v>82.0</v>
      </c>
      <c r="L237" s="14">
        <v>21.0</v>
      </c>
      <c r="M237" s="15">
        <v>19.0</v>
      </c>
      <c r="N237" s="14">
        <v>32.0</v>
      </c>
      <c r="O237" s="25">
        <f t="shared" si="2"/>
        <v>502</v>
      </c>
      <c r="P237" s="26"/>
      <c r="Q237" s="27">
        <f>'X,Y restore'!G237</f>
        <v>37</v>
      </c>
      <c r="R237" s="27">
        <f>'X,Y restore'!H237</f>
        <v>24</v>
      </c>
      <c r="S237" s="27">
        <f>'X,Y restore'!I237</f>
        <v>31</v>
      </c>
      <c r="T237" s="28">
        <f>'X,Y restore'!AI237</f>
        <v>15</v>
      </c>
      <c r="U237" s="28">
        <f>'X,Y restore'!AG237</f>
        <v>11</v>
      </c>
      <c r="V237" s="28">
        <f>'X,Y restore'!AJ237</f>
        <v>11</v>
      </c>
      <c r="W237" s="29">
        <f>'X,Y restore'!M237</f>
        <v>21</v>
      </c>
      <c r="X237" s="29">
        <f>'X,Y restore'!N237</f>
        <v>19</v>
      </c>
      <c r="Y237" s="29">
        <f>'X,Y restore'!O237</f>
        <v>10</v>
      </c>
      <c r="Z237" s="25">
        <f t="shared" si="3"/>
        <v>179</v>
      </c>
      <c r="AA237" s="30">
        <f t="shared" si="4"/>
        <v>2.804469274</v>
      </c>
      <c r="AB237" s="26"/>
      <c r="AC237" s="27">
        <f t="shared" ref="AC237:AK237" si="246">ROUND($AA237*Q237,0)</f>
        <v>104</v>
      </c>
      <c r="AD237" s="27">
        <f t="shared" si="246"/>
        <v>67</v>
      </c>
      <c r="AE237" s="27">
        <f t="shared" si="246"/>
        <v>87</v>
      </c>
      <c r="AF237" s="28">
        <f t="shared" si="246"/>
        <v>42</v>
      </c>
      <c r="AG237" s="28">
        <f t="shared" si="246"/>
        <v>31</v>
      </c>
      <c r="AH237" s="28">
        <f t="shared" si="246"/>
        <v>31</v>
      </c>
      <c r="AI237" s="29">
        <f t="shared" si="246"/>
        <v>59</v>
      </c>
      <c r="AJ237" s="29">
        <f t="shared" si="246"/>
        <v>53</v>
      </c>
      <c r="AK237" s="29">
        <f t="shared" si="246"/>
        <v>28</v>
      </c>
      <c r="AL237" s="25">
        <f t="shared" si="6"/>
        <v>502</v>
      </c>
    </row>
    <row r="238">
      <c r="A238" s="1"/>
      <c r="B238" s="1"/>
      <c r="C238" s="1"/>
      <c r="D238" s="9">
        <v>3613.0</v>
      </c>
      <c r="E238" s="10">
        <v>1295.0</v>
      </c>
      <c r="F238" s="11">
        <v>17.0</v>
      </c>
      <c r="G238" s="12">
        <v>22.0</v>
      </c>
      <c r="H238" s="11">
        <v>8.0</v>
      </c>
      <c r="I238" s="13">
        <v>15.0</v>
      </c>
      <c r="J238" s="13">
        <v>66.0</v>
      </c>
      <c r="K238" s="13">
        <v>21.0</v>
      </c>
      <c r="L238" s="14">
        <v>10.0</v>
      </c>
      <c r="M238" s="15">
        <v>14.0</v>
      </c>
      <c r="N238" s="14">
        <v>37.0</v>
      </c>
      <c r="O238" s="25">
        <f t="shared" si="2"/>
        <v>210</v>
      </c>
      <c r="P238" s="26"/>
      <c r="Q238" s="27">
        <f>'X,Y restore'!G238</f>
        <v>17</v>
      </c>
      <c r="R238" s="27">
        <f>'X,Y restore'!H238</f>
        <v>22</v>
      </c>
      <c r="S238" s="27">
        <f>'X,Y restore'!I238</f>
        <v>8</v>
      </c>
      <c r="T238" s="28">
        <f>'X,Y restore'!AI238</f>
        <v>4</v>
      </c>
      <c r="U238" s="28">
        <f>'X,Y restore'!AG238</f>
        <v>7</v>
      </c>
      <c r="V238" s="28">
        <f>'X,Y restore'!AJ238</f>
        <v>6</v>
      </c>
      <c r="W238" s="29">
        <f>'X,Y restore'!M238</f>
        <v>10</v>
      </c>
      <c r="X238" s="29">
        <f>'X,Y restore'!N238</f>
        <v>14</v>
      </c>
      <c r="Y238" s="29">
        <f>'X,Y restore'!O238</f>
        <v>7</v>
      </c>
      <c r="Z238" s="25">
        <f t="shared" si="3"/>
        <v>95</v>
      </c>
      <c r="AA238" s="30">
        <f t="shared" si="4"/>
        <v>2.210526316</v>
      </c>
      <c r="AB238" s="26"/>
      <c r="AC238" s="27">
        <f t="shared" ref="AC238:AK238" si="247">ROUND($AA238*Q238,0)</f>
        <v>38</v>
      </c>
      <c r="AD238" s="27">
        <f t="shared" si="247"/>
        <v>49</v>
      </c>
      <c r="AE238" s="27">
        <f t="shared" si="247"/>
        <v>18</v>
      </c>
      <c r="AF238" s="28">
        <f t="shared" si="247"/>
        <v>9</v>
      </c>
      <c r="AG238" s="28">
        <f t="shared" si="247"/>
        <v>15</v>
      </c>
      <c r="AH238" s="28">
        <f t="shared" si="247"/>
        <v>13</v>
      </c>
      <c r="AI238" s="29">
        <f t="shared" si="247"/>
        <v>22</v>
      </c>
      <c r="AJ238" s="29">
        <f t="shared" si="247"/>
        <v>31</v>
      </c>
      <c r="AK238" s="29">
        <f t="shared" si="247"/>
        <v>15</v>
      </c>
      <c r="AL238" s="25">
        <f t="shared" si="6"/>
        <v>210</v>
      </c>
    </row>
    <row r="239">
      <c r="A239" s="1"/>
      <c r="B239" s="1"/>
      <c r="C239" s="1"/>
      <c r="D239" s="9">
        <v>3705.0</v>
      </c>
      <c r="E239" s="10">
        <v>1153.0</v>
      </c>
      <c r="F239" s="11">
        <v>11.0</v>
      </c>
      <c r="G239" s="12">
        <v>21.0</v>
      </c>
      <c r="H239" s="11">
        <v>28.0</v>
      </c>
      <c r="I239" s="13">
        <v>45.0</v>
      </c>
      <c r="J239" s="13">
        <v>70.0</v>
      </c>
      <c r="K239" s="13">
        <v>33.0</v>
      </c>
      <c r="L239" s="14">
        <v>18.0</v>
      </c>
      <c r="M239" s="15">
        <v>15.0</v>
      </c>
      <c r="N239" s="14">
        <v>40.0</v>
      </c>
      <c r="O239" s="25">
        <f t="shared" si="2"/>
        <v>281</v>
      </c>
      <c r="P239" s="26"/>
      <c r="Q239" s="27">
        <f>'X,Y restore'!G239</f>
        <v>11</v>
      </c>
      <c r="R239" s="27">
        <f>'X,Y restore'!H239</f>
        <v>8</v>
      </c>
      <c r="S239" s="27">
        <f>'X,Y restore'!I239</f>
        <v>28</v>
      </c>
      <c r="T239" s="28">
        <f>'X,Y restore'!AI239</f>
        <v>9</v>
      </c>
      <c r="U239" s="28">
        <f>'X,Y restore'!AG239</f>
        <v>8</v>
      </c>
      <c r="V239" s="28">
        <f>'X,Y restore'!AJ239</f>
        <v>16</v>
      </c>
      <c r="W239" s="29">
        <f>'X,Y restore'!M239</f>
        <v>17</v>
      </c>
      <c r="X239" s="29">
        <f>'X,Y restore'!N239</f>
        <v>15</v>
      </c>
      <c r="Y239" s="29">
        <f>'X,Y restore'!O239</f>
        <v>33</v>
      </c>
      <c r="Z239" s="25">
        <f t="shared" si="3"/>
        <v>145</v>
      </c>
      <c r="AA239" s="30">
        <f t="shared" si="4"/>
        <v>1.937931034</v>
      </c>
      <c r="AB239" s="26"/>
      <c r="AC239" s="27">
        <f t="shared" ref="AC239:AK239" si="248">ROUND($AA239*Q239,0)</f>
        <v>21</v>
      </c>
      <c r="AD239" s="27">
        <f t="shared" si="248"/>
        <v>16</v>
      </c>
      <c r="AE239" s="27">
        <f t="shared" si="248"/>
        <v>54</v>
      </c>
      <c r="AF239" s="28">
        <f t="shared" si="248"/>
        <v>17</v>
      </c>
      <c r="AG239" s="28">
        <f t="shared" si="248"/>
        <v>16</v>
      </c>
      <c r="AH239" s="28">
        <f t="shared" si="248"/>
        <v>31</v>
      </c>
      <c r="AI239" s="29">
        <f t="shared" si="248"/>
        <v>33</v>
      </c>
      <c r="AJ239" s="29">
        <f t="shared" si="248"/>
        <v>29</v>
      </c>
      <c r="AK239" s="29">
        <f t="shared" si="248"/>
        <v>64</v>
      </c>
      <c r="AL239" s="25">
        <f t="shared" si="6"/>
        <v>281</v>
      </c>
    </row>
    <row r="240">
      <c r="A240" s="1"/>
      <c r="B240" s="1"/>
      <c r="C240" s="1"/>
      <c r="D240" s="9">
        <v>3706.0</v>
      </c>
      <c r="E240" s="10">
        <v>1851.0</v>
      </c>
      <c r="F240" s="11">
        <v>27.0</v>
      </c>
      <c r="G240" s="12">
        <v>41.0</v>
      </c>
      <c r="H240" s="11">
        <v>22.0</v>
      </c>
      <c r="I240" s="13">
        <v>57.0</v>
      </c>
      <c r="J240" s="13">
        <v>130.0</v>
      </c>
      <c r="K240" s="13">
        <v>41.0</v>
      </c>
      <c r="L240" s="14">
        <v>31.0</v>
      </c>
      <c r="M240" s="15">
        <v>25.0</v>
      </c>
      <c r="N240" s="14">
        <v>69.0</v>
      </c>
      <c r="O240" s="25">
        <f t="shared" si="2"/>
        <v>443</v>
      </c>
      <c r="P240" s="26"/>
      <c r="Q240" s="27">
        <f>'X,Y restore'!G240</f>
        <v>27</v>
      </c>
      <c r="R240" s="27">
        <f>'X,Y restore'!H240</f>
        <v>26</v>
      </c>
      <c r="S240" s="27">
        <f>'X,Y restore'!I240</f>
        <v>22</v>
      </c>
      <c r="T240" s="28">
        <f>'X,Y restore'!AI240</f>
        <v>15</v>
      </c>
      <c r="U240" s="28">
        <f>'X,Y restore'!AG240</f>
        <v>13</v>
      </c>
      <c r="V240" s="28">
        <f>'X,Y restore'!AJ240</f>
        <v>12</v>
      </c>
      <c r="W240" s="29">
        <f>'X,Y restore'!M240</f>
        <v>29</v>
      </c>
      <c r="X240" s="29">
        <f>'X,Y restore'!N240</f>
        <v>25</v>
      </c>
      <c r="Y240" s="29">
        <f>'X,Y restore'!O240</f>
        <v>20</v>
      </c>
      <c r="Z240" s="25">
        <f t="shared" si="3"/>
        <v>189</v>
      </c>
      <c r="AA240" s="30">
        <f t="shared" si="4"/>
        <v>2.343915344</v>
      </c>
      <c r="AB240" s="26"/>
      <c r="AC240" s="27">
        <f t="shared" ref="AC240:AK240" si="249">ROUND($AA240*Q240,0)</f>
        <v>63</v>
      </c>
      <c r="AD240" s="27">
        <f t="shared" si="249"/>
        <v>61</v>
      </c>
      <c r="AE240" s="27">
        <f t="shared" si="249"/>
        <v>52</v>
      </c>
      <c r="AF240" s="28">
        <f t="shared" si="249"/>
        <v>35</v>
      </c>
      <c r="AG240" s="28">
        <f t="shared" si="249"/>
        <v>30</v>
      </c>
      <c r="AH240" s="28">
        <f t="shared" si="249"/>
        <v>28</v>
      </c>
      <c r="AI240" s="29">
        <f t="shared" si="249"/>
        <v>68</v>
      </c>
      <c r="AJ240" s="29">
        <f t="shared" si="249"/>
        <v>59</v>
      </c>
      <c r="AK240" s="29">
        <f t="shared" si="249"/>
        <v>47</v>
      </c>
      <c r="AL240" s="25">
        <f t="shared" si="6"/>
        <v>443</v>
      </c>
    </row>
    <row r="241">
      <c r="A241" s="1"/>
      <c r="B241" s="1"/>
      <c r="C241" s="1"/>
      <c r="D241" s="9">
        <v>3710.0</v>
      </c>
      <c r="E241" s="10">
        <v>571.0</v>
      </c>
      <c r="F241" s="11">
        <v>22.0</v>
      </c>
      <c r="G241" s="12">
        <v>15.0</v>
      </c>
      <c r="H241" s="11">
        <v>12.0</v>
      </c>
      <c r="I241" s="13">
        <v>34.0</v>
      </c>
      <c r="J241" s="13">
        <v>39.0</v>
      </c>
      <c r="K241" s="13">
        <v>25.0</v>
      </c>
      <c r="L241" s="14">
        <v>6.0</v>
      </c>
      <c r="M241" s="15">
        <v>7.0</v>
      </c>
      <c r="N241" s="14">
        <v>21.0</v>
      </c>
      <c r="O241" s="25">
        <f t="shared" si="2"/>
        <v>181</v>
      </c>
      <c r="P241" s="26"/>
      <c r="Q241" s="27">
        <f>'X,Y restore'!G241</f>
        <v>22</v>
      </c>
      <c r="R241" s="27">
        <f>'X,Y restore'!H241</f>
        <v>16</v>
      </c>
      <c r="S241" s="27">
        <f>'X,Y restore'!I241</f>
        <v>12</v>
      </c>
      <c r="T241" s="28">
        <f>'X,Y restore'!AI241</f>
        <v>5</v>
      </c>
      <c r="U241" s="28">
        <f>'X,Y restore'!AG241</f>
        <v>4</v>
      </c>
      <c r="V241" s="28">
        <f>'X,Y restore'!AJ241</f>
        <v>3</v>
      </c>
      <c r="W241" s="29">
        <f>'X,Y restore'!M241</f>
        <v>6</v>
      </c>
      <c r="X241" s="29">
        <f>'X,Y restore'!N241</f>
        <v>7</v>
      </c>
      <c r="Y241" s="29">
        <f>'X,Y restore'!O241</f>
        <v>4</v>
      </c>
      <c r="Z241" s="25">
        <f t="shared" si="3"/>
        <v>79</v>
      </c>
      <c r="AA241" s="30">
        <f t="shared" si="4"/>
        <v>2.291139241</v>
      </c>
      <c r="AB241" s="26"/>
      <c r="AC241" s="27">
        <f t="shared" ref="AC241:AK241" si="250">ROUND($AA241*Q241,0)</f>
        <v>50</v>
      </c>
      <c r="AD241" s="27">
        <f t="shared" si="250"/>
        <v>37</v>
      </c>
      <c r="AE241" s="27">
        <f t="shared" si="250"/>
        <v>27</v>
      </c>
      <c r="AF241" s="28">
        <f t="shared" si="250"/>
        <v>11</v>
      </c>
      <c r="AG241" s="28">
        <f t="shared" si="250"/>
        <v>9</v>
      </c>
      <c r="AH241" s="28">
        <f t="shared" si="250"/>
        <v>7</v>
      </c>
      <c r="AI241" s="29">
        <f t="shared" si="250"/>
        <v>14</v>
      </c>
      <c r="AJ241" s="29">
        <f t="shared" si="250"/>
        <v>16</v>
      </c>
      <c r="AK241" s="29">
        <f t="shared" si="250"/>
        <v>9</v>
      </c>
      <c r="AL241" s="25">
        <f t="shared" si="6"/>
        <v>180</v>
      </c>
    </row>
    <row r="242">
      <c r="A242" s="1"/>
      <c r="B242" s="1"/>
      <c r="C242" s="1"/>
      <c r="D242" s="9">
        <v>3715.0</v>
      </c>
      <c r="E242" s="10">
        <v>1889.0</v>
      </c>
      <c r="F242" s="11">
        <v>60.0</v>
      </c>
      <c r="G242" s="12">
        <v>41.0</v>
      </c>
      <c r="H242" s="11">
        <v>44.0</v>
      </c>
      <c r="I242" s="13">
        <v>121.0</v>
      </c>
      <c r="J242" s="13">
        <v>159.0</v>
      </c>
      <c r="K242" s="13">
        <v>77.0</v>
      </c>
      <c r="L242" s="14">
        <v>42.0</v>
      </c>
      <c r="M242" s="15">
        <v>26.0</v>
      </c>
      <c r="N242" s="14">
        <v>75.0</v>
      </c>
      <c r="O242" s="25">
        <f t="shared" si="2"/>
        <v>645</v>
      </c>
      <c r="P242" s="26"/>
      <c r="Q242" s="27">
        <f>'X,Y restore'!G242</f>
        <v>60</v>
      </c>
      <c r="R242" s="27">
        <f>'X,Y restore'!H242</f>
        <v>26</v>
      </c>
      <c r="S242" s="27">
        <f>'X,Y restore'!I242</f>
        <v>44</v>
      </c>
      <c r="T242" s="28">
        <f>'X,Y restore'!AI242</f>
        <v>24</v>
      </c>
      <c r="U242" s="28">
        <f>'X,Y restore'!AG242</f>
        <v>14</v>
      </c>
      <c r="V242" s="28">
        <f>'X,Y restore'!AJ242</f>
        <v>16</v>
      </c>
      <c r="W242" s="29">
        <f>'X,Y restore'!M242</f>
        <v>39</v>
      </c>
      <c r="X242" s="29">
        <f>'X,Y restore'!N242</f>
        <v>26</v>
      </c>
      <c r="Y242" s="29">
        <f>'X,Y restore'!O242</f>
        <v>20</v>
      </c>
      <c r="Z242" s="25">
        <f t="shared" si="3"/>
        <v>269</v>
      </c>
      <c r="AA242" s="30">
        <f t="shared" si="4"/>
        <v>2.397769517</v>
      </c>
      <c r="AB242" s="26"/>
      <c r="AC242" s="27">
        <f t="shared" ref="AC242:AK242" si="251">ROUND($AA242*Q242,0)</f>
        <v>144</v>
      </c>
      <c r="AD242" s="27">
        <f t="shared" si="251"/>
        <v>62</v>
      </c>
      <c r="AE242" s="27">
        <f t="shared" si="251"/>
        <v>106</v>
      </c>
      <c r="AF242" s="28">
        <f t="shared" si="251"/>
        <v>58</v>
      </c>
      <c r="AG242" s="28">
        <f t="shared" si="251"/>
        <v>34</v>
      </c>
      <c r="AH242" s="28">
        <f t="shared" si="251"/>
        <v>38</v>
      </c>
      <c r="AI242" s="29">
        <f t="shared" si="251"/>
        <v>94</v>
      </c>
      <c r="AJ242" s="29">
        <f t="shared" si="251"/>
        <v>62</v>
      </c>
      <c r="AK242" s="29">
        <f t="shared" si="251"/>
        <v>48</v>
      </c>
      <c r="AL242" s="25">
        <f t="shared" si="6"/>
        <v>646</v>
      </c>
    </row>
    <row r="243">
      <c r="A243" s="1"/>
      <c r="B243" s="1"/>
      <c r="C243" s="1"/>
      <c r="D243" s="9">
        <v>3717.0</v>
      </c>
      <c r="E243" s="10">
        <v>1062.0</v>
      </c>
      <c r="F243" s="11">
        <v>41.0</v>
      </c>
      <c r="G243" s="12">
        <v>26.0</v>
      </c>
      <c r="H243" s="11">
        <v>22.0</v>
      </c>
      <c r="I243" s="13">
        <v>64.0</v>
      </c>
      <c r="J243" s="13">
        <v>94.0</v>
      </c>
      <c r="K243" s="13">
        <v>44.0</v>
      </c>
      <c r="L243" s="14">
        <v>22.0</v>
      </c>
      <c r="M243" s="15">
        <v>18.0</v>
      </c>
      <c r="N243" s="14">
        <v>30.0</v>
      </c>
      <c r="O243" s="25">
        <f t="shared" si="2"/>
        <v>361</v>
      </c>
      <c r="P243" s="26"/>
      <c r="Q243" s="27">
        <f>'X,Y restore'!G243</f>
        <v>41</v>
      </c>
      <c r="R243" s="27">
        <f>'X,Y restore'!H243</f>
        <v>26</v>
      </c>
      <c r="S243" s="27">
        <f>'X,Y restore'!I243</f>
        <v>22</v>
      </c>
      <c r="T243" s="28">
        <f>'X,Y restore'!AI243</f>
        <v>12</v>
      </c>
      <c r="U243" s="28">
        <f>'X,Y restore'!AG243</f>
        <v>10</v>
      </c>
      <c r="V243" s="28">
        <f>'X,Y restore'!AJ243</f>
        <v>7</v>
      </c>
      <c r="W243" s="29">
        <f>'X,Y restore'!M243</f>
        <v>21</v>
      </c>
      <c r="X243" s="29">
        <f>'X,Y restore'!N243</f>
        <v>18</v>
      </c>
      <c r="Y243" s="29">
        <f>'X,Y restore'!O243</f>
        <v>5</v>
      </c>
      <c r="Z243" s="25">
        <f t="shared" si="3"/>
        <v>162</v>
      </c>
      <c r="AA243" s="30">
        <f t="shared" si="4"/>
        <v>2.228395062</v>
      </c>
      <c r="AB243" s="26"/>
      <c r="AC243" s="27">
        <f t="shared" ref="AC243:AK243" si="252">ROUND($AA243*Q243,0)</f>
        <v>91</v>
      </c>
      <c r="AD243" s="27">
        <f t="shared" si="252"/>
        <v>58</v>
      </c>
      <c r="AE243" s="27">
        <f t="shared" si="252"/>
        <v>49</v>
      </c>
      <c r="AF243" s="28">
        <f t="shared" si="252"/>
        <v>27</v>
      </c>
      <c r="AG243" s="28">
        <f t="shared" si="252"/>
        <v>22</v>
      </c>
      <c r="AH243" s="28">
        <f t="shared" si="252"/>
        <v>16</v>
      </c>
      <c r="AI243" s="29">
        <f t="shared" si="252"/>
        <v>47</v>
      </c>
      <c r="AJ243" s="29">
        <f t="shared" si="252"/>
        <v>40</v>
      </c>
      <c r="AK243" s="29">
        <f t="shared" si="252"/>
        <v>11</v>
      </c>
      <c r="AL243" s="25">
        <f t="shared" si="6"/>
        <v>361</v>
      </c>
    </row>
    <row r="244">
      <c r="A244" s="1"/>
      <c r="B244" s="1"/>
      <c r="C244" s="1"/>
      <c r="D244" s="9">
        <v>3719.0</v>
      </c>
      <c r="E244" s="10">
        <v>3325.0</v>
      </c>
      <c r="F244" s="11">
        <v>24.0</v>
      </c>
      <c r="G244" s="12">
        <v>48.0</v>
      </c>
      <c r="H244" s="11">
        <v>44.0</v>
      </c>
      <c r="I244" s="13">
        <v>105.0</v>
      </c>
      <c r="J244" s="13">
        <v>239.0</v>
      </c>
      <c r="K244" s="13">
        <v>94.0</v>
      </c>
      <c r="L244" s="14">
        <v>45.0</v>
      </c>
      <c r="M244" s="15">
        <v>32.0</v>
      </c>
      <c r="N244" s="14">
        <v>105.0</v>
      </c>
      <c r="O244" s="25">
        <f t="shared" si="2"/>
        <v>736</v>
      </c>
      <c r="P244" s="26"/>
      <c r="Q244" s="27">
        <f>'X,Y restore'!G244</f>
        <v>24</v>
      </c>
      <c r="R244" s="27">
        <f>'X,Y restore'!H244</f>
        <v>15</v>
      </c>
      <c r="S244" s="27">
        <f>'X,Y restore'!I244</f>
        <v>44</v>
      </c>
      <c r="T244" s="28">
        <f>'X,Y restore'!AI244</f>
        <v>20</v>
      </c>
      <c r="U244" s="28">
        <f>'X,Y restore'!AG244</f>
        <v>18</v>
      </c>
      <c r="V244" s="28">
        <f>'X,Y restore'!AJ244</f>
        <v>39</v>
      </c>
      <c r="W244" s="29">
        <f>'X,Y restore'!M244</f>
        <v>44</v>
      </c>
      <c r="X244" s="29">
        <f>'X,Y restore'!N244</f>
        <v>32</v>
      </c>
      <c r="Y244" s="29">
        <f>'X,Y restore'!O244</f>
        <v>67</v>
      </c>
      <c r="Z244" s="25">
        <f t="shared" si="3"/>
        <v>303</v>
      </c>
      <c r="AA244" s="30">
        <f t="shared" si="4"/>
        <v>2.429042904</v>
      </c>
      <c r="AB244" s="26"/>
      <c r="AC244" s="27">
        <f t="shared" ref="AC244:AK244" si="253">ROUND($AA244*Q244,0)</f>
        <v>58</v>
      </c>
      <c r="AD244" s="27">
        <f t="shared" si="253"/>
        <v>36</v>
      </c>
      <c r="AE244" s="27">
        <f t="shared" si="253"/>
        <v>107</v>
      </c>
      <c r="AF244" s="28">
        <f t="shared" si="253"/>
        <v>49</v>
      </c>
      <c r="AG244" s="28">
        <f t="shared" si="253"/>
        <v>44</v>
      </c>
      <c r="AH244" s="28">
        <f t="shared" si="253"/>
        <v>95</v>
      </c>
      <c r="AI244" s="29">
        <f t="shared" si="253"/>
        <v>107</v>
      </c>
      <c r="AJ244" s="29">
        <f t="shared" si="253"/>
        <v>78</v>
      </c>
      <c r="AK244" s="29">
        <f t="shared" si="253"/>
        <v>163</v>
      </c>
      <c r="AL244" s="25">
        <f t="shared" si="6"/>
        <v>737</v>
      </c>
    </row>
    <row r="245">
      <c r="A245" s="1"/>
      <c r="B245" s="1"/>
      <c r="C245" s="1"/>
      <c r="D245" s="9">
        <v>3724.0</v>
      </c>
      <c r="E245" s="10">
        <v>3182.0</v>
      </c>
      <c r="F245" s="11">
        <v>34.0</v>
      </c>
      <c r="G245" s="12">
        <v>52.0</v>
      </c>
      <c r="H245" s="11">
        <v>34.0</v>
      </c>
      <c r="I245" s="13">
        <v>108.0</v>
      </c>
      <c r="J245" s="13">
        <v>190.0</v>
      </c>
      <c r="K245" s="13">
        <v>75.0</v>
      </c>
      <c r="L245" s="14">
        <v>40.0</v>
      </c>
      <c r="M245" s="15">
        <v>24.0</v>
      </c>
      <c r="N245" s="14">
        <v>79.0</v>
      </c>
      <c r="O245" s="25">
        <f t="shared" si="2"/>
        <v>636</v>
      </c>
      <c r="P245" s="26"/>
      <c r="Q245" s="27">
        <f>'X,Y restore'!G245</f>
        <v>34</v>
      </c>
      <c r="R245" s="27">
        <f>'X,Y restore'!H245</f>
        <v>21</v>
      </c>
      <c r="S245" s="27">
        <f>'X,Y restore'!I245</f>
        <v>34</v>
      </c>
      <c r="T245" s="28">
        <f>'X,Y restore'!AI245</f>
        <v>22</v>
      </c>
      <c r="U245" s="28">
        <f>'X,Y restore'!AG245</f>
        <v>14</v>
      </c>
      <c r="V245" s="28">
        <f>'X,Y restore'!AJ245</f>
        <v>21</v>
      </c>
      <c r="W245" s="29">
        <f>'X,Y restore'!M245</f>
        <v>39</v>
      </c>
      <c r="X245" s="29">
        <f>'X,Y restore'!N245</f>
        <v>24</v>
      </c>
      <c r="Y245" s="29">
        <f>'X,Y restore'!O245</f>
        <v>30</v>
      </c>
      <c r="Z245" s="25">
        <f t="shared" si="3"/>
        <v>239</v>
      </c>
      <c r="AA245" s="30">
        <f t="shared" si="4"/>
        <v>2.661087866</v>
      </c>
      <c r="AB245" s="26"/>
      <c r="AC245" s="27">
        <f t="shared" ref="AC245:AK245" si="254">ROUND($AA245*Q245,0)</f>
        <v>90</v>
      </c>
      <c r="AD245" s="27">
        <f t="shared" si="254"/>
        <v>56</v>
      </c>
      <c r="AE245" s="27">
        <f t="shared" si="254"/>
        <v>90</v>
      </c>
      <c r="AF245" s="28">
        <f t="shared" si="254"/>
        <v>59</v>
      </c>
      <c r="AG245" s="28">
        <f t="shared" si="254"/>
        <v>37</v>
      </c>
      <c r="AH245" s="28">
        <f t="shared" si="254"/>
        <v>56</v>
      </c>
      <c r="AI245" s="29">
        <f t="shared" si="254"/>
        <v>104</v>
      </c>
      <c r="AJ245" s="29">
        <f t="shared" si="254"/>
        <v>64</v>
      </c>
      <c r="AK245" s="29">
        <f t="shared" si="254"/>
        <v>80</v>
      </c>
      <c r="AL245" s="25">
        <f t="shared" si="6"/>
        <v>636</v>
      </c>
    </row>
    <row r="246">
      <c r="A246" s="1"/>
      <c r="B246" s="1"/>
      <c r="C246" s="1"/>
      <c r="D246" s="9">
        <v>3727.0</v>
      </c>
      <c r="E246" s="10">
        <v>2249.0</v>
      </c>
      <c r="F246" s="11">
        <v>26.0</v>
      </c>
      <c r="G246" s="12">
        <v>78.0</v>
      </c>
      <c r="H246" s="11">
        <v>42.0</v>
      </c>
      <c r="I246" s="13">
        <v>155.0</v>
      </c>
      <c r="J246" s="13">
        <v>488.0</v>
      </c>
      <c r="K246" s="13">
        <v>160.0</v>
      </c>
      <c r="L246" s="14">
        <v>35.0</v>
      </c>
      <c r="M246" s="15">
        <v>31.0</v>
      </c>
      <c r="N246" s="14">
        <v>104.0</v>
      </c>
      <c r="O246" s="25">
        <f t="shared" si="2"/>
        <v>1119</v>
      </c>
      <c r="P246" s="26"/>
      <c r="Q246" s="27">
        <f>'X,Y restore'!G246</f>
        <v>26</v>
      </c>
      <c r="R246" s="27">
        <f>'X,Y restore'!H246</f>
        <v>32</v>
      </c>
      <c r="S246" s="27">
        <f>'X,Y restore'!I246</f>
        <v>42</v>
      </c>
      <c r="T246" s="28">
        <f>'X,Y restore'!AI246</f>
        <v>20</v>
      </c>
      <c r="U246" s="28">
        <f>'X,Y restore'!AG246</f>
        <v>20</v>
      </c>
      <c r="V246" s="28">
        <f>'X,Y restore'!AJ246</f>
        <v>43</v>
      </c>
      <c r="W246" s="29">
        <f>'X,Y restore'!M246</f>
        <v>34</v>
      </c>
      <c r="X246" s="29">
        <f>'X,Y restore'!N246</f>
        <v>31</v>
      </c>
      <c r="Y246" s="29">
        <f>'X,Y restore'!O246</f>
        <v>58</v>
      </c>
      <c r="Z246" s="25">
        <f t="shared" si="3"/>
        <v>306</v>
      </c>
      <c r="AA246" s="30">
        <f t="shared" si="4"/>
        <v>3.656862745</v>
      </c>
      <c r="AB246" s="26"/>
      <c r="AC246" s="27">
        <f t="shared" ref="AC246:AK246" si="255">ROUND($AA246*Q246,0)</f>
        <v>95</v>
      </c>
      <c r="AD246" s="27">
        <f t="shared" si="255"/>
        <v>117</v>
      </c>
      <c r="AE246" s="27">
        <f t="shared" si="255"/>
        <v>154</v>
      </c>
      <c r="AF246" s="28">
        <f t="shared" si="255"/>
        <v>73</v>
      </c>
      <c r="AG246" s="28">
        <f t="shared" si="255"/>
        <v>73</v>
      </c>
      <c r="AH246" s="28">
        <f t="shared" si="255"/>
        <v>157</v>
      </c>
      <c r="AI246" s="29">
        <f t="shared" si="255"/>
        <v>124</v>
      </c>
      <c r="AJ246" s="29">
        <f t="shared" si="255"/>
        <v>113</v>
      </c>
      <c r="AK246" s="29">
        <f t="shared" si="255"/>
        <v>212</v>
      </c>
      <c r="AL246" s="25">
        <f t="shared" si="6"/>
        <v>1118</v>
      </c>
    </row>
    <row r="247">
      <c r="A247" s="1"/>
      <c r="B247" s="1"/>
      <c r="C247" s="1"/>
      <c r="D247" s="9">
        <v>3729.0</v>
      </c>
      <c r="E247" s="10">
        <v>1147.0</v>
      </c>
      <c r="F247" s="11">
        <v>11.0</v>
      </c>
      <c r="G247" s="12">
        <v>18.0</v>
      </c>
      <c r="H247" s="11">
        <v>18.0</v>
      </c>
      <c r="I247" s="13">
        <v>40.0</v>
      </c>
      <c r="J247" s="13">
        <v>80.0</v>
      </c>
      <c r="K247" s="13">
        <v>27.0</v>
      </c>
      <c r="L247" s="14">
        <v>10.0</v>
      </c>
      <c r="M247" s="15">
        <v>24.0</v>
      </c>
      <c r="N247" s="14">
        <v>32.0</v>
      </c>
      <c r="O247" s="25">
        <f t="shared" si="2"/>
        <v>260</v>
      </c>
      <c r="P247" s="26"/>
      <c r="Q247" s="27">
        <f>'X,Y restore'!G247</f>
        <v>11</v>
      </c>
      <c r="R247" s="27">
        <f>'X,Y restore'!H247</f>
        <v>18</v>
      </c>
      <c r="S247" s="27">
        <f>'X,Y restore'!I247</f>
        <v>18</v>
      </c>
      <c r="T247" s="28">
        <f>'X,Y restore'!AI247</f>
        <v>8</v>
      </c>
      <c r="U247" s="28">
        <f>'X,Y restore'!AG247</f>
        <v>11</v>
      </c>
      <c r="V247" s="28">
        <f>'X,Y restore'!AJ247</f>
        <v>10</v>
      </c>
      <c r="W247" s="29">
        <f>'X,Y restore'!M247</f>
        <v>11</v>
      </c>
      <c r="X247" s="29">
        <f>'X,Y restore'!N247</f>
        <v>24</v>
      </c>
      <c r="Y247" s="29">
        <f>'X,Y restore'!O247</f>
        <v>20</v>
      </c>
      <c r="Z247" s="25">
        <f t="shared" si="3"/>
        <v>131</v>
      </c>
      <c r="AA247" s="30">
        <f t="shared" si="4"/>
        <v>1.984732824</v>
      </c>
      <c r="AB247" s="26"/>
      <c r="AC247" s="27">
        <f t="shared" ref="AC247:AK247" si="256">ROUND($AA247*Q247,0)</f>
        <v>22</v>
      </c>
      <c r="AD247" s="27">
        <f t="shared" si="256"/>
        <v>36</v>
      </c>
      <c r="AE247" s="27">
        <f t="shared" si="256"/>
        <v>36</v>
      </c>
      <c r="AF247" s="28">
        <f t="shared" si="256"/>
        <v>16</v>
      </c>
      <c r="AG247" s="28">
        <f t="shared" si="256"/>
        <v>22</v>
      </c>
      <c r="AH247" s="28">
        <f t="shared" si="256"/>
        <v>20</v>
      </c>
      <c r="AI247" s="29">
        <f t="shared" si="256"/>
        <v>22</v>
      </c>
      <c r="AJ247" s="29">
        <f t="shared" si="256"/>
        <v>48</v>
      </c>
      <c r="AK247" s="29">
        <f t="shared" si="256"/>
        <v>40</v>
      </c>
      <c r="AL247" s="25">
        <f t="shared" si="6"/>
        <v>262</v>
      </c>
    </row>
    <row r="248">
      <c r="A248" s="1"/>
      <c r="B248" s="1"/>
      <c r="C248" s="1"/>
      <c r="D248" s="9">
        <v>3730.0</v>
      </c>
      <c r="E248" s="10">
        <v>1857.0</v>
      </c>
      <c r="F248" s="11">
        <v>17.0</v>
      </c>
      <c r="G248" s="12">
        <v>36.0</v>
      </c>
      <c r="H248" s="11">
        <v>20.0</v>
      </c>
      <c r="I248" s="13">
        <v>52.0</v>
      </c>
      <c r="J248" s="13">
        <v>108.0</v>
      </c>
      <c r="K248" s="13">
        <v>45.0</v>
      </c>
      <c r="L248" s="14">
        <v>23.0</v>
      </c>
      <c r="M248" s="15">
        <v>22.0</v>
      </c>
      <c r="N248" s="14">
        <v>46.0</v>
      </c>
      <c r="O248" s="25">
        <f t="shared" si="2"/>
        <v>369</v>
      </c>
      <c r="P248" s="26"/>
      <c r="Q248" s="27">
        <f>'X,Y restore'!G248</f>
        <v>17</v>
      </c>
      <c r="R248" s="27">
        <f>'X,Y restore'!H248</f>
        <v>23</v>
      </c>
      <c r="S248" s="27">
        <f>'X,Y restore'!I248</f>
        <v>20</v>
      </c>
      <c r="T248" s="28">
        <f>'X,Y restore'!AI248</f>
        <v>11</v>
      </c>
      <c r="U248" s="28">
        <f>'X,Y restore'!AG248</f>
        <v>11</v>
      </c>
      <c r="V248" s="28">
        <f>'X,Y restore'!AJ248</f>
        <v>14</v>
      </c>
      <c r="W248" s="29">
        <f>'X,Y restore'!M248</f>
        <v>22</v>
      </c>
      <c r="X248" s="29">
        <f>'X,Y restore'!N248</f>
        <v>22</v>
      </c>
      <c r="Y248" s="29">
        <f>'X,Y restore'!O248</f>
        <v>20</v>
      </c>
      <c r="Z248" s="25">
        <f t="shared" si="3"/>
        <v>160</v>
      </c>
      <c r="AA248" s="30">
        <f t="shared" si="4"/>
        <v>2.30625</v>
      </c>
      <c r="AB248" s="26"/>
      <c r="AC248" s="27">
        <f t="shared" ref="AC248:AK248" si="257">ROUND($AA248*Q248,0)</f>
        <v>39</v>
      </c>
      <c r="AD248" s="27">
        <f t="shared" si="257"/>
        <v>53</v>
      </c>
      <c r="AE248" s="27">
        <f t="shared" si="257"/>
        <v>46</v>
      </c>
      <c r="AF248" s="28">
        <f t="shared" si="257"/>
        <v>25</v>
      </c>
      <c r="AG248" s="28">
        <f t="shared" si="257"/>
        <v>25</v>
      </c>
      <c r="AH248" s="28">
        <f t="shared" si="257"/>
        <v>32</v>
      </c>
      <c r="AI248" s="29">
        <f t="shared" si="257"/>
        <v>51</v>
      </c>
      <c r="AJ248" s="29">
        <f t="shared" si="257"/>
        <v>51</v>
      </c>
      <c r="AK248" s="29">
        <f t="shared" si="257"/>
        <v>46</v>
      </c>
      <c r="AL248" s="25">
        <f t="shared" si="6"/>
        <v>368</v>
      </c>
    </row>
    <row r="249">
      <c r="A249" s="1"/>
      <c r="B249" s="1"/>
      <c r="C249" s="1"/>
      <c r="D249" s="9">
        <v>3732.0</v>
      </c>
      <c r="E249" s="10">
        <v>2726.0</v>
      </c>
      <c r="F249" s="11">
        <v>43.0</v>
      </c>
      <c r="G249" s="12">
        <v>44.0</v>
      </c>
      <c r="H249" s="11">
        <v>30.0</v>
      </c>
      <c r="I249" s="13">
        <v>116.0</v>
      </c>
      <c r="J249" s="13">
        <v>192.0</v>
      </c>
      <c r="K249" s="13">
        <v>79.0</v>
      </c>
      <c r="L249" s="14">
        <v>44.0</v>
      </c>
      <c r="M249" s="15">
        <v>28.0</v>
      </c>
      <c r="N249" s="14">
        <v>118.0</v>
      </c>
      <c r="O249" s="25">
        <f t="shared" si="2"/>
        <v>694</v>
      </c>
      <c r="P249" s="26"/>
      <c r="Q249" s="27">
        <f>'X,Y restore'!G249</f>
        <v>43</v>
      </c>
      <c r="R249" s="27">
        <f>'X,Y restore'!H249</f>
        <v>21</v>
      </c>
      <c r="S249" s="27">
        <f>'X,Y restore'!I249</f>
        <v>30</v>
      </c>
      <c r="T249" s="28">
        <f>'X,Y restore'!AI249</f>
        <v>27</v>
      </c>
      <c r="U249" s="28">
        <f>'X,Y restore'!AG249</f>
        <v>16</v>
      </c>
      <c r="V249" s="28">
        <f>'X,Y restore'!AJ249</f>
        <v>19</v>
      </c>
      <c r="W249" s="29">
        <f>'X,Y restore'!M249</f>
        <v>42</v>
      </c>
      <c r="X249" s="29">
        <f>'X,Y restore'!N249</f>
        <v>28</v>
      </c>
      <c r="Y249" s="29">
        <f>'X,Y restore'!O249</f>
        <v>31</v>
      </c>
      <c r="Z249" s="25">
        <f t="shared" si="3"/>
        <v>257</v>
      </c>
      <c r="AA249" s="30">
        <f t="shared" si="4"/>
        <v>2.700389105</v>
      </c>
      <c r="AB249" s="26"/>
      <c r="AC249" s="27">
        <f t="shared" ref="AC249:AK249" si="258">ROUND($AA249*Q249,0)</f>
        <v>116</v>
      </c>
      <c r="AD249" s="27">
        <f t="shared" si="258"/>
        <v>57</v>
      </c>
      <c r="AE249" s="27">
        <f t="shared" si="258"/>
        <v>81</v>
      </c>
      <c r="AF249" s="28">
        <f t="shared" si="258"/>
        <v>73</v>
      </c>
      <c r="AG249" s="28">
        <f t="shared" si="258"/>
        <v>43</v>
      </c>
      <c r="AH249" s="28">
        <f t="shared" si="258"/>
        <v>51</v>
      </c>
      <c r="AI249" s="29">
        <f t="shared" si="258"/>
        <v>113</v>
      </c>
      <c r="AJ249" s="29">
        <f t="shared" si="258"/>
        <v>76</v>
      </c>
      <c r="AK249" s="29">
        <f t="shared" si="258"/>
        <v>84</v>
      </c>
      <c r="AL249" s="25">
        <f t="shared" si="6"/>
        <v>694</v>
      </c>
    </row>
    <row r="250">
      <c r="A250" s="1"/>
      <c r="B250" s="1"/>
      <c r="C250" s="1"/>
      <c r="D250" s="9">
        <v>3740.0</v>
      </c>
      <c r="E250" s="10">
        <v>3156.0</v>
      </c>
      <c r="F250" s="11">
        <v>23.0</v>
      </c>
      <c r="G250" s="12">
        <v>59.0</v>
      </c>
      <c r="H250" s="11">
        <v>38.0</v>
      </c>
      <c r="I250" s="13">
        <v>85.0</v>
      </c>
      <c r="J250" s="13">
        <v>270.0</v>
      </c>
      <c r="K250" s="13">
        <v>102.0</v>
      </c>
      <c r="L250" s="14">
        <v>28.0</v>
      </c>
      <c r="M250" s="15">
        <v>55.0</v>
      </c>
      <c r="N250" s="14">
        <v>139.0</v>
      </c>
      <c r="O250" s="25">
        <f t="shared" si="2"/>
        <v>799</v>
      </c>
      <c r="P250" s="26"/>
      <c r="Q250" s="27">
        <f>'X,Y restore'!G250</f>
        <v>23</v>
      </c>
      <c r="R250" s="27">
        <f>'X,Y restore'!H250</f>
        <v>35</v>
      </c>
      <c r="S250" s="27">
        <f>'X,Y restore'!I250</f>
        <v>38</v>
      </c>
      <c r="T250" s="28">
        <f>'X,Y restore'!AI250</f>
        <v>16</v>
      </c>
      <c r="U250" s="28">
        <f>'X,Y restore'!AG250</f>
        <v>29</v>
      </c>
      <c r="V250" s="28">
        <f>'X,Y restore'!AJ250</f>
        <v>42</v>
      </c>
      <c r="W250" s="29">
        <f>'X,Y restore'!M250</f>
        <v>30</v>
      </c>
      <c r="X250" s="29">
        <f>'X,Y restore'!N250</f>
        <v>55</v>
      </c>
      <c r="Y250" s="29">
        <f>'X,Y restore'!O250</f>
        <v>83</v>
      </c>
      <c r="Z250" s="25">
        <f t="shared" si="3"/>
        <v>351</v>
      </c>
      <c r="AA250" s="30">
        <f t="shared" si="4"/>
        <v>2.276353276</v>
      </c>
      <c r="AB250" s="26"/>
      <c r="AC250" s="27">
        <f t="shared" ref="AC250:AK250" si="259">ROUND($AA250*Q250,0)</f>
        <v>52</v>
      </c>
      <c r="AD250" s="27">
        <f t="shared" si="259"/>
        <v>80</v>
      </c>
      <c r="AE250" s="27">
        <f t="shared" si="259"/>
        <v>87</v>
      </c>
      <c r="AF250" s="28">
        <f t="shared" si="259"/>
        <v>36</v>
      </c>
      <c r="AG250" s="28">
        <f t="shared" si="259"/>
        <v>66</v>
      </c>
      <c r="AH250" s="28">
        <f t="shared" si="259"/>
        <v>96</v>
      </c>
      <c r="AI250" s="29">
        <f t="shared" si="259"/>
        <v>68</v>
      </c>
      <c r="AJ250" s="29">
        <f t="shared" si="259"/>
        <v>125</v>
      </c>
      <c r="AK250" s="29">
        <f t="shared" si="259"/>
        <v>189</v>
      </c>
      <c r="AL250" s="25">
        <f t="shared" si="6"/>
        <v>799</v>
      </c>
    </row>
    <row r="251">
      <c r="A251" s="1"/>
      <c r="B251" s="1"/>
      <c r="C251" s="1"/>
      <c r="D251" s="9">
        <v>3747.0</v>
      </c>
      <c r="E251" s="10">
        <v>2205.0</v>
      </c>
      <c r="F251" s="11">
        <v>24.0</v>
      </c>
      <c r="G251" s="12">
        <v>55.0</v>
      </c>
      <c r="H251" s="11">
        <v>23.0</v>
      </c>
      <c r="I251" s="13">
        <v>84.0</v>
      </c>
      <c r="J251" s="13">
        <v>146.0</v>
      </c>
      <c r="K251" s="13">
        <v>68.0</v>
      </c>
      <c r="L251" s="14">
        <v>27.0</v>
      </c>
      <c r="M251" s="15">
        <v>28.0</v>
      </c>
      <c r="N251" s="14">
        <v>80.0</v>
      </c>
      <c r="O251" s="25">
        <f t="shared" si="2"/>
        <v>535</v>
      </c>
      <c r="P251" s="26"/>
      <c r="Q251" s="27">
        <f>'X,Y restore'!G251</f>
        <v>24</v>
      </c>
      <c r="R251" s="27">
        <f>'X,Y restore'!H251</f>
        <v>32</v>
      </c>
      <c r="S251" s="27">
        <f>'X,Y restore'!I251</f>
        <v>23</v>
      </c>
      <c r="T251" s="28">
        <f>'X,Y restore'!AI251</f>
        <v>17</v>
      </c>
      <c r="U251" s="28">
        <f>'X,Y restore'!AG251</f>
        <v>15</v>
      </c>
      <c r="V251" s="28">
        <f>'X,Y restore'!AJ251</f>
        <v>19</v>
      </c>
      <c r="W251" s="29">
        <f>'X,Y restore'!M251</f>
        <v>27</v>
      </c>
      <c r="X251" s="29">
        <f>'X,Y restore'!N251</f>
        <v>28</v>
      </c>
      <c r="Y251" s="29">
        <f>'X,Y restore'!O251</f>
        <v>29</v>
      </c>
      <c r="Z251" s="25">
        <f t="shared" si="3"/>
        <v>214</v>
      </c>
      <c r="AA251" s="30">
        <f t="shared" si="4"/>
        <v>2.5</v>
      </c>
      <c r="AB251" s="26"/>
      <c r="AC251" s="27">
        <f t="shared" ref="AC251:AK251" si="260">ROUND($AA251*Q251,0)</f>
        <v>60</v>
      </c>
      <c r="AD251" s="27">
        <f t="shared" si="260"/>
        <v>80</v>
      </c>
      <c r="AE251" s="27">
        <f t="shared" si="260"/>
        <v>58</v>
      </c>
      <c r="AF251" s="28">
        <f t="shared" si="260"/>
        <v>43</v>
      </c>
      <c r="AG251" s="28">
        <f t="shared" si="260"/>
        <v>38</v>
      </c>
      <c r="AH251" s="28">
        <f t="shared" si="260"/>
        <v>48</v>
      </c>
      <c r="AI251" s="29">
        <f t="shared" si="260"/>
        <v>68</v>
      </c>
      <c r="AJ251" s="29">
        <f t="shared" si="260"/>
        <v>70</v>
      </c>
      <c r="AK251" s="29">
        <f t="shared" si="260"/>
        <v>73</v>
      </c>
      <c r="AL251" s="25">
        <f t="shared" si="6"/>
        <v>538</v>
      </c>
    </row>
    <row r="252">
      <c r="A252" s="1"/>
      <c r="B252" s="1"/>
      <c r="C252" s="1"/>
      <c r="D252" s="9">
        <v>3748.0</v>
      </c>
      <c r="E252" s="10">
        <v>2305.0</v>
      </c>
      <c r="F252" s="11">
        <v>47.0</v>
      </c>
      <c r="G252" s="12">
        <v>49.0</v>
      </c>
      <c r="H252" s="11">
        <v>33.0</v>
      </c>
      <c r="I252" s="13">
        <v>113.0</v>
      </c>
      <c r="J252" s="13">
        <v>225.0</v>
      </c>
      <c r="K252" s="13">
        <v>78.0</v>
      </c>
      <c r="L252" s="14">
        <v>45.0</v>
      </c>
      <c r="M252" s="15">
        <v>33.0</v>
      </c>
      <c r="N252" s="14">
        <v>91.0</v>
      </c>
      <c r="O252" s="25">
        <f t="shared" si="2"/>
        <v>714</v>
      </c>
      <c r="P252" s="26"/>
      <c r="Q252" s="27">
        <f>'X,Y restore'!G252</f>
        <v>47</v>
      </c>
      <c r="R252" s="27">
        <f>'X,Y restore'!H252</f>
        <v>30</v>
      </c>
      <c r="S252" s="27">
        <f>'X,Y restore'!I252</f>
        <v>33</v>
      </c>
      <c r="T252" s="28">
        <f>'X,Y restore'!AI252</f>
        <v>25</v>
      </c>
      <c r="U252" s="28">
        <f>'X,Y restore'!AG252</f>
        <v>19</v>
      </c>
      <c r="V252" s="28">
        <f>'X,Y restore'!AJ252</f>
        <v>18</v>
      </c>
      <c r="W252" s="29">
        <f>'X,Y restore'!M252</f>
        <v>43</v>
      </c>
      <c r="X252" s="29">
        <f>'X,Y restore'!N252</f>
        <v>33</v>
      </c>
      <c r="Y252" s="29">
        <f>'X,Y restore'!O252</f>
        <v>24</v>
      </c>
      <c r="Z252" s="25">
        <f t="shared" si="3"/>
        <v>272</v>
      </c>
      <c r="AA252" s="30">
        <f t="shared" si="4"/>
        <v>2.625</v>
      </c>
      <c r="AB252" s="26"/>
      <c r="AC252" s="27">
        <f t="shared" ref="AC252:AK252" si="261">ROUND($AA252*Q252,0)</f>
        <v>123</v>
      </c>
      <c r="AD252" s="27">
        <f t="shared" si="261"/>
        <v>79</v>
      </c>
      <c r="AE252" s="27">
        <f t="shared" si="261"/>
        <v>87</v>
      </c>
      <c r="AF252" s="28">
        <f t="shared" si="261"/>
        <v>66</v>
      </c>
      <c r="AG252" s="28">
        <f t="shared" si="261"/>
        <v>50</v>
      </c>
      <c r="AH252" s="28">
        <f t="shared" si="261"/>
        <v>47</v>
      </c>
      <c r="AI252" s="29">
        <f t="shared" si="261"/>
        <v>113</v>
      </c>
      <c r="AJ252" s="29">
        <f t="shared" si="261"/>
        <v>87</v>
      </c>
      <c r="AK252" s="29">
        <f t="shared" si="261"/>
        <v>63</v>
      </c>
      <c r="AL252" s="25">
        <f t="shared" si="6"/>
        <v>715</v>
      </c>
    </row>
    <row r="253">
      <c r="A253" s="1"/>
      <c r="B253" s="1"/>
      <c r="C253" s="1"/>
      <c r="D253" s="9">
        <v>3754.0</v>
      </c>
      <c r="E253" s="10">
        <v>2368.0</v>
      </c>
      <c r="F253" s="11">
        <v>17.0</v>
      </c>
      <c r="G253" s="12">
        <v>26.0</v>
      </c>
      <c r="H253" s="11">
        <v>21.0</v>
      </c>
      <c r="I253" s="13">
        <v>38.0</v>
      </c>
      <c r="J253" s="13">
        <v>93.0</v>
      </c>
      <c r="K253" s="13">
        <v>35.0</v>
      </c>
      <c r="L253" s="14">
        <v>25.0</v>
      </c>
      <c r="M253" s="15">
        <v>15.0</v>
      </c>
      <c r="N253" s="14">
        <v>36.0</v>
      </c>
      <c r="O253" s="25">
        <f t="shared" si="2"/>
        <v>306</v>
      </c>
      <c r="P253" s="26"/>
      <c r="Q253" s="27">
        <f>'X,Y restore'!G253</f>
        <v>17</v>
      </c>
      <c r="R253" s="27">
        <f>'X,Y restore'!H253</f>
        <v>12</v>
      </c>
      <c r="S253" s="27">
        <f>'X,Y restore'!I253</f>
        <v>21</v>
      </c>
      <c r="T253" s="28">
        <f>'X,Y restore'!AI253</f>
        <v>9</v>
      </c>
      <c r="U253" s="28">
        <f>'X,Y restore'!AG253</f>
        <v>8</v>
      </c>
      <c r="V253" s="28">
        <f>'X,Y restore'!AJ253</f>
        <v>12</v>
      </c>
      <c r="W253" s="29">
        <f>'X,Y restore'!M253</f>
        <v>23</v>
      </c>
      <c r="X253" s="29">
        <f>'X,Y restore'!N253</f>
        <v>15</v>
      </c>
      <c r="Y253" s="29">
        <f>'X,Y restore'!O253</f>
        <v>16</v>
      </c>
      <c r="Z253" s="25">
        <f t="shared" si="3"/>
        <v>133</v>
      </c>
      <c r="AA253" s="30">
        <f t="shared" si="4"/>
        <v>2.30075188</v>
      </c>
      <c r="AB253" s="26"/>
      <c r="AC253" s="27">
        <f t="shared" ref="AC253:AK253" si="262">ROUND($AA253*Q253,0)</f>
        <v>39</v>
      </c>
      <c r="AD253" s="27">
        <f t="shared" si="262"/>
        <v>28</v>
      </c>
      <c r="AE253" s="27">
        <f t="shared" si="262"/>
        <v>48</v>
      </c>
      <c r="AF253" s="28">
        <f t="shared" si="262"/>
        <v>21</v>
      </c>
      <c r="AG253" s="28">
        <f t="shared" si="262"/>
        <v>18</v>
      </c>
      <c r="AH253" s="28">
        <f t="shared" si="262"/>
        <v>28</v>
      </c>
      <c r="AI253" s="29">
        <f t="shared" si="262"/>
        <v>53</v>
      </c>
      <c r="AJ253" s="29">
        <f t="shared" si="262"/>
        <v>35</v>
      </c>
      <c r="AK253" s="29">
        <f t="shared" si="262"/>
        <v>37</v>
      </c>
      <c r="AL253" s="25">
        <f t="shared" si="6"/>
        <v>307</v>
      </c>
    </row>
    <row r="254">
      <c r="A254" s="1"/>
      <c r="B254" s="1"/>
      <c r="C254" s="1"/>
      <c r="D254" s="9">
        <v>3755.0</v>
      </c>
      <c r="E254" s="10">
        <v>2071.0</v>
      </c>
      <c r="F254" s="11">
        <v>17.0</v>
      </c>
      <c r="G254" s="12">
        <v>47.0</v>
      </c>
      <c r="H254" s="11">
        <v>33.0</v>
      </c>
      <c r="I254" s="13">
        <v>67.0</v>
      </c>
      <c r="J254" s="13">
        <v>162.0</v>
      </c>
      <c r="K254" s="13">
        <v>46.0</v>
      </c>
      <c r="L254" s="14">
        <v>27.0</v>
      </c>
      <c r="M254" s="15">
        <v>14.0</v>
      </c>
      <c r="N254" s="14">
        <v>66.0</v>
      </c>
      <c r="O254" s="25">
        <f t="shared" si="2"/>
        <v>479</v>
      </c>
      <c r="P254" s="26"/>
      <c r="Q254" s="27">
        <f>'X,Y restore'!G254</f>
        <v>17</v>
      </c>
      <c r="R254" s="27">
        <f>'X,Y restore'!H254</f>
        <v>10</v>
      </c>
      <c r="S254" s="27">
        <f>'X,Y restore'!I254</f>
        <v>33</v>
      </c>
      <c r="T254" s="28">
        <f>'X,Y restore'!AI254</f>
        <v>15</v>
      </c>
      <c r="U254" s="28">
        <f>'X,Y restore'!AG254</f>
        <v>9</v>
      </c>
      <c r="V254" s="28">
        <f>'X,Y restore'!AJ254</f>
        <v>21</v>
      </c>
      <c r="W254" s="29">
        <f>'X,Y restore'!M254</f>
        <v>27</v>
      </c>
      <c r="X254" s="29">
        <f>'X,Y restore'!N254</f>
        <v>14</v>
      </c>
      <c r="Y254" s="29">
        <f>'X,Y restore'!O254</f>
        <v>46</v>
      </c>
      <c r="Z254" s="25">
        <f t="shared" si="3"/>
        <v>192</v>
      </c>
      <c r="AA254" s="30">
        <f t="shared" si="4"/>
        <v>2.494791667</v>
      </c>
      <c r="AB254" s="26"/>
      <c r="AC254" s="27">
        <f t="shared" ref="AC254:AK254" si="263">ROUND($AA254*Q254,0)</f>
        <v>42</v>
      </c>
      <c r="AD254" s="27">
        <f t="shared" si="263"/>
        <v>25</v>
      </c>
      <c r="AE254" s="27">
        <f t="shared" si="263"/>
        <v>82</v>
      </c>
      <c r="AF254" s="28">
        <f t="shared" si="263"/>
        <v>37</v>
      </c>
      <c r="AG254" s="28">
        <f t="shared" si="263"/>
        <v>22</v>
      </c>
      <c r="AH254" s="28">
        <f t="shared" si="263"/>
        <v>52</v>
      </c>
      <c r="AI254" s="29">
        <f t="shared" si="263"/>
        <v>67</v>
      </c>
      <c r="AJ254" s="29">
        <f t="shared" si="263"/>
        <v>35</v>
      </c>
      <c r="AK254" s="29">
        <f t="shared" si="263"/>
        <v>115</v>
      </c>
      <c r="AL254" s="25">
        <f t="shared" si="6"/>
        <v>477</v>
      </c>
    </row>
    <row r="255">
      <c r="A255" s="1"/>
      <c r="B255" s="1"/>
      <c r="C255" s="1"/>
      <c r="D255" s="9">
        <v>3757.0</v>
      </c>
      <c r="E255" s="10">
        <v>1047.0</v>
      </c>
      <c r="F255" s="11">
        <v>33.0</v>
      </c>
      <c r="G255" s="12">
        <v>22.0</v>
      </c>
      <c r="H255" s="11">
        <v>27.0</v>
      </c>
      <c r="I255" s="13">
        <v>67.0</v>
      </c>
      <c r="J255" s="13">
        <v>89.0</v>
      </c>
      <c r="K255" s="13">
        <v>49.0</v>
      </c>
      <c r="L255" s="14">
        <v>30.0</v>
      </c>
      <c r="M255" s="15">
        <v>10.0</v>
      </c>
      <c r="N255" s="14">
        <v>36.0</v>
      </c>
      <c r="O255" s="25">
        <f t="shared" si="2"/>
        <v>363</v>
      </c>
      <c r="P255" s="26"/>
      <c r="Q255" s="27">
        <f>'X,Y restore'!G255</f>
        <v>33</v>
      </c>
      <c r="R255" s="27">
        <f>'X,Y restore'!H255</f>
        <v>8</v>
      </c>
      <c r="S255" s="27">
        <f>'X,Y restore'!I255</f>
        <v>27</v>
      </c>
      <c r="T255" s="28">
        <f>'X,Y restore'!AI255</f>
        <v>14</v>
      </c>
      <c r="U255" s="28">
        <f>'X,Y restore'!AG255</f>
        <v>6</v>
      </c>
      <c r="V255" s="28">
        <f>'X,Y restore'!AJ255</f>
        <v>11</v>
      </c>
      <c r="W255" s="29">
        <f>'X,Y restore'!M255</f>
        <v>27</v>
      </c>
      <c r="X255" s="29">
        <f>'X,Y restore'!N255</f>
        <v>10</v>
      </c>
      <c r="Y255" s="29">
        <f>'X,Y restore'!O255</f>
        <v>10</v>
      </c>
      <c r="Z255" s="25">
        <f t="shared" si="3"/>
        <v>146</v>
      </c>
      <c r="AA255" s="30">
        <f t="shared" si="4"/>
        <v>2.48630137</v>
      </c>
      <c r="AB255" s="26"/>
      <c r="AC255" s="27">
        <f t="shared" ref="AC255:AK255" si="264">ROUND($AA255*Q255,0)</f>
        <v>82</v>
      </c>
      <c r="AD255" s="27">
        <f t="shared" si="264"/>
        <v>20</v>
      </c>
      <c r="AE255" s="27">
        <f t="shared" si="264"/>
        <v>67</v>
      </c>
      <c r="AF255" s="28">
        <f t="shared" si="264"/>
        <v>35</v>
      </c>
      <c r="AG255" s="28">
        <f t="shared" si="264"/>
        <v>15</v>
      </c>
      <c r="AH255" s="28">
        <f t="shared" si="264"/>
        <v>27</v>
      </c>
      <c r="AI255" s="29">
        <f t="shared" si="264"/>
        <v>67</v>
      </c>
      <c r="AJ255" s="29">
        <f t="shared" si="264"/>
        <v>25</v>
      </c>
      <c r="AK255" s="29">
        <f t="shared" si="264"/>
        <v>25</v>
      </c>
      <c r="AL255" s="25">
        <f t="shared" si="6"/>
        <v>363</v>
      </c>
    </row>
    <row r="256">
      <c r="A256" s="1"/>
      <c r="B256" s="1"/>
      <c r="C256" s="1"/>
      <c r="D256" s="9">
        <v>3758.0</v>
      </c>
      <c r="E256" s="10">
        <v>342.0</v>
      </c>
      <c r="F256" s="11">
        <v>2.0</v>
      </c>
      <c r="G256" s="12">
        <v>9.0</v>
      </c>
      <c r="H256" s="11">
        <v>14.0</v>
      </c>
      <c r="I256" s="13">
        <v>28.0</v>
      </c>
      <c r="J256" s="13">
        <v>25.0</v>
      </c>
      <c r="K256" s="13">
        <v>22.0</v>
      </c>
      <c r="L256" s="14">
        <v>7.0</v>
      </c>
      <c r="M256" s="15">
        <v>8.0</v>
      </c>
      <c r="N256" s="14">
        <v>6.0</v>
      </c>
      <c r="O256" s="25">
        <f t="shared" si="2"/>
        <v>121</v>
      </c>
      <c r="P256" s="26"/>
      <c r="Q256" s="27">
        <f>'X,Y restore'!G256</f>
        <v>2</v>
      </c>
      <c r="R256" s="27">
        <f>'X,Y restore'!H256</f>
        <v>3</v>
      </c>
      <c r="S256" s="27">
        <f>'X,Y restore'!I256</f>
        <v>14</v>
      </c>
      <c r="T256" s="28">
        <f>'X,Y restore'!AI256</f>
        <v>2</v>
      </c>
      <c r="U256" s="28">
        <f>'X,Y restore'!AG256</f>
        <v>4</v>
      </c>
      <c r="V256" s="28">
        <f>'X,Y restore'!AJ256</f>
        <v>14</v>
      </c>
      <c r="W256" s="29">
        <f>'X,Y restore'!M256</f>
        <v>7</v>
      </c>
      <c r="X256" s="29">
        <f>'X,Y restore'!N256</f>
        <v>8</v>
      </c>
      <c r="Y256" s="29">
        <f>'X,Y restore'!O256</f>
        <v>25</v>
      </c>
      <c r="Z256" s="25">
        <f t="shared" si="3"/>
        <v>79</v>
      </c>
      <c r="AA256" s="30">
        <f t="shared" si="4"/>
        <v>1.53164557</v>
      </c>
      <c r="AB256" s="26"/>
      <c r="AC256" s="27">
        <f t="shared" ref="AC256:AK256" si="265">ROUND($AA256*Q256,0)</f>
        <v>3</v>
      </c>
      <c r="AD256" s="27">
        <f t="shared" si="265"/>
        <v>5</v>
      </c>
      <c r="AE256" s="27">
        <f t="shared" si="265"/>
        <v>21</v>
      </c>
      <c r="AF256" s="28">
        <f t="shared" si="265"/>
        <v>3</v>
      </c>
      <c r="AG256" s="28">
        <f t="shared" si="265"/>
        <v>6</v>
      </c>
      <c r="AH256" s="28">
        <f t="shared" si="265"/>
        <v>21</v>
      </c>
      <c r="AI256" s="29">
        <f t="shared" si="265"/>
        <v>11</v>
      </c>
      <c r="AJ256" s="29">
        <f t="shared" si="265"/>
        <v>12</v>
      </c>
      <c r="AK256" s="29">
        <f t="shared" si="265"/>
        <v>38</v>
      </c>
      <c r="AL256" s="25">
        <f t="shared" si="6"/>
        <v>120</v>
      </c>
    </row>
    <row r="257">
      <c r="A257" s="1"/>
      <c r="B257" s="1"/>
      <c r="C257" s="1"/>
      <c r="D257" s="9">
        <v>3762.0</v>
      </c>
      <c r="E257" s="10">
        <v>2724.0</v>
      </c>
      <c r="F257" s="11">
        <v>17.0</v>
      </c>
      <c r="G257" s="12">
        <v>54.0</v>
      </c>
      <c r="H257" s="11">
        <v>26.0</v>
      </c>
      <c r="I257" s="13">
        <v>78.0</v>
      </c>
      <c r="J257" s="13">
        <v>144.0</v>
      </c>
      <c r="K257" s="13">
        <v>40.0</v>
      </c>
      <c r="L257" s="14">
        <v>29.0</v>
      </c>
      <c r="M257" s="15">
        <v>18.0</v>
      </c>
      <c r="N257" s="14">
        <v>63.0</v>
      </c>
      <c r="O257" s="25">
        <f t="shared" si="2"/>
        <v>469</v>
      </c>
      <c r="P257" s="26"/>
      <c r="Q257" s="27">
        <f>'X,Y restore'!G257</f>
        <v>17</v>
      </c>
      <c r="R257" s="27">
        <f>'X,Y restore'!H257</f>
        <v>18</v>
      </c>
      <c r="S257" s="27">
        <f>'X,Y restore'!I257</f>
        <v>26</v>
      </c>
      <c r="T257" s="28">
        <f>'X,Y restore'!AI257</f>
        <v>17</v>
      </c>
      <c r="U257" s="28">
        <f>'X,Y restore'!AG257</f>
        <v>11</v>
      </c>
      <c r="V257" s="28">
        <f>'X,Y restore'!AJ257</f>
        <v>17</v>
      </c>
      <c r="W257" s="29">
        <f>'X,Y restore'!M257</f>
        <v>28</v>
      </c>
      <c r="X257" s="29">
        <f>'X,Y restore'!N257</f>
        <v>18</v>
      </c>
      <c r="Y257" s="29">
        <f>'X,Y restore'!O257</f>
        <v>35</v>
      </c>
      <c r="Z257" s="25">
        <f t="shared" si="3"/>
        <v>187</v>
      </c>
      <c r="AA257" s="30">
        <f t="shared" si="4"/>
        <v>2.50802139</v>
      </c>
      <c r="AB257" s="26"/>
      <c r="AC257" s="27">
        <f t="shared" ref="AC257:AK257" si="266">ROUND($AA257*Q257,0)</f>
        <v>43</v>
      </c>
      <c r="AD257" s="27">
        <f t="shared" si="266"/>
        <v>45</v>
      </c>
      <c r="AE257" s="27">
        <f t="shared" si="266"/>
        <v>65</v>
      </c>
      <c r="AF257" s="28">
        <f t="shared" si="266"/>
        <v>43</v>
      </c>
      <c r="AG257" s="28">
        <f t="shared" si="266"/>
        <v>28</v>
      </c>
      <c r="AH257" s="28">
        <f t="shared" si="266"/>
        <v>43</v>
      </c>
      <c r="AI257" s="29">
        <f t="shared" si="266"/>
        <v>70</v>
      </c>
      <c r="AJ257" s="29">
        <f t="shared" si="266"/>
        <v>45</v>
      </c>
      <c r="AK257" s="29">
        <f t="shared" si="266"/>
        <v>88</v>
      </c>
      <c r="AL257" s="25">
        <f t="shared" si="6"/>
        <v>470</v>
      </c>
    </row>
    <row r="258">
      <c r="A258" s="1"/>
      <c r="B258" s="1"/>
      <c r="C258" s="1"/>
      <c r="D258" s="9">
        <v>3763.0</v>
      </c>
      <c r="E258" s="10">
        <v>385.0</v>
      </c>
      <c r="F258" s="11">
        <v>9.0</v>
      </c>
      <c r="G258" s="12">
        <v>9.0</v>
      </c>
      <c r="H258" s="11">
        <v>7.0</v>
      </c>
      <c r="I258" s="13">
        <v>12.0</v>
      </c>
      <c r="J258" s="13">
        <v>48.0</v>
      </c>
      <c r="K258" s="13">
        <v>10.0</v>
      </c>
      <c r="L258" s="14">
        <v>6.0</v>
      </c>
      <c r="M258" s="15">
        <v>5.0</v>
      </c>
      <c r="N258" s="14">
        <v>19.0</v>
      </c>
      <c r="O258" s="25">
        <f t="shared" si="2"/>
        <v>125</v>
      </c>
      <c r="P258" s="26"/>
      <c r="Q258" s="27">
        <f>'X,Y restore'!G258</f>
        <v>9</v>
      </c>
      <c r="R258" s="27">
        <f>'X,Y restore'!H258</f>
        <v>4</v>
      </c>
      <c r="S258" s="27">
        <f>'X,Y restore'!I258</f>
        <v>7</v>
      </c>
      <c r="T258" s="28">
        <f>'X,Y restore'!AI258</f>
        <v>3</v>
      </c>
      <c r="U258" s="28">
        <f>'X,Y restore'!AG258</f>
        <v>3</v>
      </c>
      <c r="V258" s="28">
        <f>'X,Y restore'!AJ258</f>
        <v>3</v>
      </c>
      <c r="W258" s="29">
        <f>'X,Y restore'!M258</f>
        <v>6</v>
      </c>
      <c r="X258" s="29">
        <f>'X,Y restore'!N258</f>
        <v>5</v>
      </c>
      <c r="Y258" s="29">
        <f>'X,Y restore'!O258</f>
        <v>6</v>
      </c>
      <c r="Z258" s="25">
        <f t="shared" si="3"/>
        <v>46</v>
      </c>
      <c r="AA258" s="30">
        <f t="shared" si="4"/>
        <v>2.717391304</v>
      </c>
      <c r="AB258" s="26"/>
      <c r="AC258" s="27">
        <f t="shared" ref="AC258:AK258" si="267">ROUND($AA258*Q258,0)</f>
        <v>24</v>
      </c>
      <c r="AD258" s="27">
        <f t="shared" si="267"/>
        <v>11</v>
      </c>
      <c r="AE258" s="27">
        <f t="shared" si="267"/>
        <v>19</v>
      </c>
      <c r="AF258" s="28">
        <f t="shared" si="267"/>
        <v>8</v>
      </c>
      <c r="AG258" s="28">
        <f t="shared" si="267"/>
        <v>8</v>
      </c>
      <c r="AH258" s="28">
        <f t="shared" si="267"/>
        <v>8</v>
      </c>
      <c r="AI258" s="29">
        <f t="shared" si="267"/>
        <v>16</v>
      </c>
      <c r="AJ258" s="29">
        <f t="shared" si="267"/>
        <v>14</v>
      </c>
      <c r="AK258" s="29">
        <f t="shared" si="267"/>
        <v>16</v>
      </c>
      <c r="AL258" s="25">
        <f t="shared" si="6"/>
        <v>124</v>
      </c>
    </row>
    <row r="259">
      <c r="A259" s="1"/>
      <c r="B259" s="1"/>
      <c r="C259" s="1"/>
      <c r="D259" s="9">
        <v>3764.0</v>
      </c>
      <c r="E259" s="10">
        <v>3206.0</v>
      </c>
      <c r="F259" s="11">
        <v>30.0</v>
      </c>
      <c r="G259" s="12">
        <v>31.0</v>
      </c>
      <c r="H259" s="11">
        <v>30.0</v>
      </c>
      <c r="I259" s="13">
        <v>98.0</v>
      </c>
      <c r="J259" s="13">
        <v>144.0</v>
      </c>
      <c r="K259" s="13">
        <v>60.0</v>
      </c>
      <c r="L259" s="14">
        <v>20.0</v>
      </c>
      <c r="M259" s="15">
        <v>19.0</v>
      </c>
      <c r="N259" s="14">
        <v>82.0</v>
      </c>
      <c r="O259" s="25">
        <f t="shared" si="2"/>
        <v>514</v>
      </c>
      <c r="P259" s="26"/>
      <c r="Q259" s="27">
        <f>'X,Y restore'!G259</f>
        <v>30</v>
      </c>
      <c r="R259" s="27">
        <f>'X,Y restore'!H259</f>
        <v>15</v>
      </c>
      <c r="S259" s="27">
        <f>'X,Y restore'!I259</f>
        <v>30</v>
      </c>
      <c r="T259" s="28">
        <f>'X,Y restore'!AI259</f>
        <v>19</v>
      </c>
      <c r="U259" s="28">
        <f>'X,Y restore'!AG259</f>
        <v>11</v>
      </c>
      <c r="V259" s="28">
        <f>'X,Y restore'!AJ259</f>
        <v>15</v>
      </c>
      <c r="W259" s="29">
        <f>'X,Y restore'!M259</f>
        <v>21</v>
      </c>
      <c r="X259" s="29">
        <f>'X,Y restore'!N259</f>
        <v>19</v>
      </c>
      <c r="Y259" s="29">
        <f>'X,Y restore'!O259</f>
        <v>30</v>
      </c>
      <c r="Z259" s="25">
        <f t="shared" si="3"/>
        <v>190</v>
      </c>
      <c r="AA259" s="30">
        <f t="shared" si="4"/>
        <v>2.705263158</v>
      </c>
      <c r="AB259" s="26"/>
      <c r="AC259" s="27">
        <f t="shared" ref="AC259:AK259" si="268">ROUND($AA259*Q259,0)</f>
        <v>81</v>
      </c>
      <c r="AD259" s="27">
        <f t="shared" si="268"/>
        <v>41</v>
      </c>
      <c r="AE259" s="27">
        <f t="shared" si="268"/>
        <v>81</v>
      </c>
      <c r="AF259" s="28">
        <f t="shared" si="268"/>
        <v>51</v>
      </c>
      <c r="AG259" s="28">
        <f t="shared" si="268"/>
        <v>30</v>
      </c>
      <c r="AH259" s="28">
        <f t="shared" si="268"/>
        <v>41</v>
      </c>
      <c r="AI259" s="29">
        <f t="shared" si="268"/>
        <v>57</v>
      </c>
      <c r="AJ259" s="29">
        <f t="shared" si="268"/>
        <v>51</v>
      </c>
      <c r="AK259" s="29">
        <f t="shared" si="268"/>
        <v>81</v>
      </c>
      <c r="AL259" s="25">
        <f t="shared" si="6"/>
        <v>514</v>
      </c>
    </row>
    <row r="260">
      <c r="A260" s="1"/>
      <c r="B260" s="1"/>
      <c r="C260" s="1"/>
      <c r="D260" s="9">
        <v>3765.0</v>
      </c>
      <c r="E260" s="10">
        <v>1841.0</v>
      </c>
      <c r="F260" s="11">
        <v>16.0</v>
      </c>
      <c r="G260" s="12">
        <v>21.0</v>
      </c>
      <c r="H260" s="11">
        <v>8.0</v>
      </c>
      <c r="I260" s="13">
        <v>50.0</v>
      </c>
      <c r="J260" s="13">
        <v>79.0</v>
      </c>
      <c r="K260" s="13">
        <v>26.0</v>
      </c>
      <c r="L260" s="14">
        <v>33.0</v>
      </c>
      <c r="M260" s="15">
        <v>13.0</v>
      </c>
      <c r="N260" s="14">
        <v>34.0</v>
      </c>
      <c r="O260" s="25">
        <f t="shared" si="2"/>
        <v>280</v>
      </c>
      <c r="P260" s="26"/>
      <c r="Q260" s="27">
        <f>'X,Y restore'!G260</f>
        <v>16</v>
      </c>
      <c r="R260" s="27">
        <f>'X,Y restore'!H260</f>
        <v>10</v>
      </c>
      <c r="S260" s="27">
        <f>'X,Y restore'!I260</f>
        <v>8</v>
      </c>
      <c r="T260" s="28">
        <f>'X,Y restore'!AI260</f>
        <v>14</v>
      </c>
      <c r="U260" s="28">
        <f>'X,Y restore'!AG260</f>
        <v>7</v>
      </c>
      <c r="V260" s="28">
        <f>'X,Y restore'!AJ260</f>
        <v>6</v>
      </c>
      <c r="W260" s="29">
        <f>'X,Y restore'!M260</f>
        <v>30</v>
      </c>
      <c r="X260" s="29">
        <f>'X,Y restore'!N260</f>
        <v>13</v>
      </c>
      <c r="Y260" s="29">
        <f>'X,Y restore'!O260</f>
        <v>4</v>
      </c>
      <c r="Z260" s="25">
        <f t="shared" si="3"/>
        <v>108</v>
      </c>
      <c r="AA260" s="30">
        <f t="shared" si="4"/>
        <v>2.592592593</v>
      </c>
      <c r="AB260" s="26"/>
      <c r="AC260" s="27">
        <f t="shared" ref="AC260:AK260" si="269">ROUND($AA260*Q260,0)</f>
        <v>41</v>
      </c>
      <c r="AD260" s="27">
        <f t="shared" si="269"/>
        <v>26</v>
      </c>
      <c r="AE260" s="27">
        <f t="shared" si="269"/>
        <v>21</v>
      </c>
      <c r="AF260" s="28">
        <f t="shared" si="269"/>
        <v>36</v>
      </c>
      <c r="AG260" s="28">
        <f t="shared" si="269"/>
        <v>18</v>
      </c>
      <c r="AH260" s="28">
        <f t="shared" si="269"/>
        <v>16</v>
      </c>
      <c r="AI260" s="29">
        <f t="shared" si="269"/>
        <v>78</v>
      </c>
      <c r="AJ260" s="29">
        <f t="shared" si="269"/>
        <v>34</v>
      </c>
      <c r="AK260" s="29">
        <f t="shared" si="269"/>
        <v>10</v>
      </c>
      <c r="AL260" s="25">
        <f t="shared" si="6"/>
        <v>280</v>
      </c>
    </row>
    <row r="261">
      <c r="A261" s="1"/>
      <c r="B261" s="1"/>
      <c r="C261" s="1"/>
      <c r="D261" s="9">
        <v>3766.0</v>
      </c>
      <c r="E261" s="10">
        <v>2207.0</v>
      </c>
      <c r="F261" s="11">
        <v>30.0</v>
      </c>
      <c r="G261" s="12">
        <v>27.0</v>
      </c>
      <c r="H261" s="11">
        <v>31.0</v>
      </c>
      <c r="I261" s="13">
        <v>146.0</v>
      </c>
      <c r="J261" s="13">
        <v>205.0</v>
      </c>
      <c r="K261" s="13">
        <v>104.0</v>
      </c>
      <c r="L261" s="14">
        <v>39.0</v>
      </c>
      <c r="M261" s="15">
        <v>22.0</v>
      </c>
      <c r="N261" s="14">
        <v>95.0</v>
      </c>
      <c r="O261" s="25">
        <f t="shared" si="2"/>
        <v>699</v>
      </c>
      <c r="P261" s="26"/>
      <c r="Q261" s="27">
        <f>'X,Y restore'!G261</f>
        <v>30</v>
      </c>
      <c r="R261" s="27">
        <f>'X,Y restore'!H261</f>
        <v>10</v>
      </c>
      <c r="S261" s="27">
        <f>'X,Y restore'!I261</f>
        <v>31</v>
      </c>
      <c r="T261" s="28">
        <f>'X,Y restore'!AI261</f>
        <v>26</v>
      </c>
      <c r="U261" s="28">
        <f>'X,Y restore'!AG261</f>
        <v>13</v>
      </c>
      <c r="V261" s="28">
        <f>'X,Y restore'!AJ261</f>
        <v>25</v>
      </c>
      <c r="W261" s="29">
        <f>'X,Y restore'!M261</f>
        <v>38</v>
      </c>
      <c r="X261" s="29">
        <f>'X,Y restore'!N261</f>
        <v>22</v>
      </c>
      <c r="Y261" s="29">
        <f>'X,Y restore'!O261</f>
        <v>36</v>
      </c>
      <c r="Z261" s="25">
        <f t="shared" si="3"/>
        <v>231</v>
      </c>
      <c r="AA261" s="30">
        <f t="shared" si="4"/>
        <v>3.025974026</v>
      </c>
      <c r="AB261" s="26"/>
      <c r="AC261" s="27">
        <f t="shared" ref="AC261:AK261" si="270">ROUND($AA261*Q261,0)</f>
        <v>91</v>
      </c>
      <c r="AD261" s="27">
        <f t="shared" si="270"/>
        <v>30</v>
      </c>
      <c r="AE261" s="27">
        <f t="shared" si="270"/>
        <v>94</v>
      </c>
      <c r="AF261" s="28">
        <f t="shared" si="270"/>
        <v>79</v>
      </c>
      <c r="AG261" s="28">
        <f t="shared" si="270"/>
        <v>39</v>
      </c>
      <c r="AH261" s="28">
        <f t="shared" si="270"/>
        <v>76</v>
      </c>
      <c r="AI261" s="29">
        <f t="shared" si="270"/>
        <v>115</v>
      </c>
      <c r="AJ261" s="29">
        <f t="shared" si="270"/>
        <v>67</v>
      </c>
      <c r="AK261" s="29">
        <f t="shared" si="270"/>
        <v>109</v>
      </c>
      <c r="AL261" s="25">
        <f t="shared" si="6"/>
        <v>700</v>
      </c>
    </row>
    <row r="262">
      <c r="A262" s="1"/>
      <c r="B262" s="1"/>
      <c r="C262" s="1"/>
      <c r="D262" s="9">
        <v>3769.0</v>
      </c>
      <c r="E262" s="10">
        <v>1088.0</v>
      </c>
      <c r="F262" s="11">
        <v>7.0</v>
      </c>
      <c r="G262" s="12">
        <v>20.0</v>
      </c>
      <c r="H262" s="11">
        <v>18.0</v>
      </c>
      <c r="I262" s="13">
        <v>53.0</v>
      </c>
      <c r="J262" s="13">
        <v>79.0</v>
      </c>
      <c r="K262" s="13">
        <v>41.0</v>
      </c>
      <c r="L262" s="14">
        <v>13.0</v>
      </c>
      <c r="M262" s="15">
        <v>13.0</v>
      </c>
      <c r="N262" s="14">
        <v>39.0</v>
      </c>
      <c r="O262" s="25">
        <f t="shared" si="2"/>
        <v>283</v>
      </c>
      <c r="P262" s="26"/>
      <c r="Q262" s="27">
        <f>'X,Y restore'!G262</f>
        <v>7</v>
      </c>
      <c r="R262" s="27">
        <f>'X,Y restore'!H262</f>
        <v>6</v>
      </c>
      <c r="S262" s="27">
        <f>'X,Y restore'!I262</f>
        <v>18</v>
      </c>
      <c r="T262" s="28">
        <f>'X,Y restore'!AI262</f>
        <v>9</v>
      </c>
      <c r="U262" s="28">
        <f>'X,Y restore'!AG262</f>
        <v>7</v>
      </c>
      <c r="V262" s="28">
        <f>'X,Y restore'!AJ262</f>
        <v>17</v>
      </c>
      <c r="W262" s="29">
        <f>'X,Y restore'!M262</f>
        <v>13</v>
      </c>
      <c r="X262" s="29">
        <f>'X,Y restore'!N262</f>
        <v>13</v>
      </c>
      <c r="Y262" s="29">
        <f>'X,Y restore'!O262</f>
        <v>34</v>
      </c>
      <c r="Z262" s="25">
        <f t="shared" si="3"/>
        <v>124</v>
      </c>
      <c r="AA262" s="30">
        <f t="shared" si="4"/>
        <v>2.282258065</v>
      </c>
      <c r="AB262" s="26"/>
      <c r="AC262" s="27">
        <f t="shared" ref="AC262:AK262" si="271">ROUND($AA262*Q262,0)</f>
        <v>16</v>
      </c>
      <c r="AD262" s="27">
        <f t="shared" si="271"/>
        <v>14</v>
      </c>
      <c r="AE262" s="27">
        <f t="shared" si="271"/>
        <v>41</v>
      </c>
      <c r="AF262" s="28">
        <f t="shared" si="271"/>
        <v>21</v>
      </c>
      <c r="AG262" s="28">
        <f t="shared" si="271"/>
        <v>16</v>
      </c>
      <c r="AH262" s="28">
        <f t="shared" si="271"/>
        <v>39</v>
      </c>
      <c r="AI262" s="29">
        <f t="shared" si="271"/>
        <v>30</v>
      </c>
      <c r="AJ262" s="29">
        <f t="shared" si="271"/>
        <v>30</v>
      </c>
      <c r="AK262" s="29">
        <f t="shared" si="271"/>
        <v>78</v>
      </c>
      <c r="AL262" s="25">
        <f t="shared" si="6"/>
        <v>285</v>
      </c>
    </row>
    <row r="263">
      <c r="A263" s="1"/>
      <c r="B263" s="1"/>
      <c r="C263" s="1"/>
      <c r="D263" s="9">
        <v>3771.0</v>
      </c>
      <c r="E263" s="10">
        <v>932.0</v>
      </c>
      <c r="F263" s="11">
        <v>16.0</v>
      </c>
      <c r="G263" s="12">
        <v>12.0</v>
      </c>
      <c r="H263" s="11">
        <v>14.0</v>
      </c>
      <c r="I263" s="13">
        <v>36.0</v>
      </c>
      <c r="J263" s="13">
        <v>42.0</v>
      </c>
      <c r="K263" s="13">
        <v>14.0</v>
      </c>
      <c r="L263" s="14">
        <v>16.0</v>
      </c>
      <c r="M263" s="15">
        <v>13.0</v>
      </c>
      <c r="N263" s="14">
        <v>26.0</v>
      </c>
      <c r="O263" s="25">
        <f t="shared" si="2"/>
        <v>189</v>
      </c>
      <c r="P263" s="26"/>
      <c r="Q263" s="27">
        <f>'X,Y restore'!G263</f>
        <v>16</v>
      </c>
      <c r="R263" s="27">
        <f>'X,Y restore'!H263</f>
        <v>10</v>
      </c>
      <c r="S263" s="27">
        <f>'X,Y restore'!I263</f>
        <v>14</v>
      </c>
      <c r="T263" s="28">
        <f>'X,Y restore'!AI263</f>
        <v>9</v>
      </c>
      <c r="U263" s="28">
        <f>'X,Y restore'!AG263</f>
        <v>6</v>
      </c>
      <c r="V263" s="28">
        <f>'X,Y restore'!AJ263</f>
        <v>5</v>
      </c>
      <c r="W263" s="29">
        <f>'X,Y restore'!M263</f>
        <v>15</v>
      </c>
      <c r="X263" s="29">
        <f>'X,Y restore'!N263</f>
        <v>13</v>
      </c>
      <c r="Y263" s="29">
        <f>'X,Y restore'!O263</f>
        <v>9</v>
      </c>
      <c r="Z263" s="25">
        <f t="shared" si="3"/>
        <v>97</v>
      </c>
      <c r="AA263" s="30">
        <f t="shared" si="4"/>
        <v>1.948453608</v>
      </c>
      <c r="AB263" s="26"/>
      <c r="AC263" s="27">
        <f t="shared" ref="AC263:AK263" si="272">ROUND($AA263*Q263,0)</f>
        <v>31</v>
      </c>
      <c r="AD263" s="27">
        <f t="shared" si="272"/>
        <v>19</v>
      </c>
      <c r="AE263" s="27">
        <f t="shared" si="272"/>
        <v>27</v>
      </c>
      <c r="AF263" s="28">
        <f t="shared" si="272"/>
        <v>18</v>
      </c>
      <c r="AG263" s="28">
        <f t="shared" si="272"/>
        <v>12</v>
      </c>
      <c r="AH263" s="28">
        <f t="shared" si="272"/>
        <v>10</v>
      </c>
      <c r="AI263" s="29">
        <f t="shared" si="272"/>
        <v>29</v>
      </c>
      <c r="AJ263" s="29">
        <f t="shared" si="272"/>
        <v>25</v>
      </c>
      <c r="AK263" s="29">
        <f t="shared" si="272"/>
        <v>18</v>
      </c>
      <c r="AL263" s="25">
        <f t="shared" si="6"/>
        <v>189</v>
      </c>
    </row>
    <row r="264">
      <c r="A264" s="1"/>
      <c r="B264" s="1"/>
      <c r="C264" s="1"/>
      <c r="D264" s="9">
        <v>3773.0</v>
      </c>
      <c r="E264" s="10">
        <v>1223.0</v>
      </c>
      <c r="F264" s="11">
        <v>8.0</v>
      </c>
      <c r="G264" s="12">
        <v>25.0</v>
      </c>
      <c r="H264" s="11">
        <v>11.0</v>
      </c>
      <c r="I264" s="13">
        <v>41.0</v>
      </c>
      <c r="J264" s="13">
        <v>81.0</v>
      </c>
      <c r="K264" s="13">
        <v>24.0</v>
      </c>
      <c r="L264" s="14">
        <v>9.0</v>
      </c>
      <c r="M264" s="15">
        <v>9.0</v>
      </c>
      <c r="N264" s="14">
        <v>35.0</v>
      </c>
      <c r="O264" s="25">
        <f t="shared" si="2"/>
        <v>243</v>
      </c>
      <c r="P264" s="26"/>
      <c r="Q264" s="27">
        <f>'X,Y restore'!G264</f>
        <v>8</v>
      </c>
      <c r="R264" s="27">
        <f>'X,Y restore'!H264</f>
        <v>10</v>
      </c>
      <c r="S264" s="27">
        <f>'X,Y restore'!I264</f>
        <v>11</v>
      </c>
      <c r="T264" s="28">
        <f>'X,Y restore'!AI264</f>
        <v>9</v>
      </c>
      <c r="U264" s="28">
        <f>'X,Y restore'!AG264</f>
        <v>5</v>
      </c>
      <c r="V264" s="28">
        <f>'X,Y restore'!AJ264</f>
        <v>8</v>
      </c>
      <c r="W264" s="29">
        <f>'X,Y restore'!M264</f>
        <v>10</v>
      </c>
      <c r="X264" s="29">
        <f>'X,Y restore'!N264</f>
        <v>9</v>
      </c>
      <c r="Y264" s="29">
        <f>'X,Y restore'!O264</f>
        <v>18</v>
      </c>
      <c r="Z264" s="25">
        <f t="shared" si="3"/>
        <v>88</v>
      </c>
      <c r="AA264" s="30">
        <f t="shared" si="4"/>
        <v>2.761363636</v>
      </c>
      <c r="AB264" s="26"/>
      <c r="AC264" s="27">
        <f t="shared" ref="AC264:AK264" si="273">ROUND($AA264*Q264,0)</f>
        <v>22</v>
      </c>
      <c r="AD264" s="27">
        <f t="shared" si="273"/>
        <v>28</v>
      </c>
      <c r="AE264" s="27">
        <f t="shared" si="273"/>
        <v>30</v>
      </c>
      <c r="AF264" s="28">
        <f t="shared" si="273"/>
        <v>25</v>
      </c>
      <c r="AG264" s="28">
        <f t="shared" si="273"/>
        <v>14</v>
      </c>
      <c r="AH264" s="28">
        <f t="shared" si="273"/>
        <v>22</v>
      </c>
      <c r="AI264" s="29">
        <f t="shared" si="273"/>
        <v>28</v>
      </c>
      <c r="AJ264" s="29">
        <f t="shared" si="273"/>
        <v>25</v>
      </c>
      <c r="AK264" s="29">
        <f t="shared" si="273"/>
        <v>50</v>
      </c>
      <c r="AL264" s="25">
        <f t="shared" si="6"/>
        <v>244</v>
      </c>
    </row>
    <row r="265">
      <c r="A265" s="1"/>
      <c r="B265" s="1"/>
      <c r="C265" s="1"/>
      <c r="D265" s="9">
        <v>3780.0</v>
      </c>
      <c r="E265" s="10">
        <v>1589.0</v>
      </c>
      <c r="F265" s="11">
        <v>9.0</v>
      </c>
      <c r="G265" s="12">
        <v>29.0</v>
      </c>
      <c r="H265" s="11">
        <v>29.0</v>
      </c>
      <c r="I265" s="13">
        <v>90.0</v>
      </c>
      <c r="J265" s="13">
        <v>101.0</v>
      </c>
      <c r="K265" s="13">
        <v>64.0</v>
      </c>
      <c r="L265" s="14">
        <v>33.0</v>
      </c>
      <c r="M265" s="15">
        <v>17.0</v>
      </c>
      <c r="N265" s="14">
        <v>44.0</v>
      </c>
      <c r="O265" s="25">
        <f t="shared" si="2"/>
        <v>416</v>
      </c>
      <c r="P265" s="26"/>
      <c r="Q265" s="27">
        <f>'X,Y restore'!G265</f>
        <v>9</v>
      </c>
      <c r="R265" s="27">
        <f>'X,Y restore'!H265</f>
        <v>6</v>
      </c>
      <c r="S265" s="27">
        <f>'X,Y restore'!I265</f>
        <v>29</v>
      </c>
      <c r="T265" s="28">
        <f>'X,Y restore'!AI265</f>
        <v>13</v>
      </c>
      <c r="U265" s="28">
        <f>'X,Y restore'!AG265</f>
        <v>9</v>
      </c>
      <c r="V265" s="28">
        <f>'X,Y restore'!AJ265</f>
        <v>33</v>
      </c>
      <c r="W265" s="29">
        <f>'X,Y restore'!M265</f>
        <v>31</v>
      </c>
      <c r="X265" s="29">
        <f>'X,Y restore'!N265</f>
        <v>17</v>
      </c>
      <c r="Y265" s="29">
        <f>'X,Y restore'!O265</f>
        <v>55</v>
      </c>
      <c r="Z265" s="25">
        <f t="shared" si="3"/>
        <v>202</v>
      </c>
      <c r="AA265" s="30">
        <f t="shared" si="4"/>
        <v>2.059405941</v>
      </c>
      <c r="AB265" s="26"/>
      <c r="AC265" s="27">
        <f t="shared" ref="AC265:AK265" si="274">ROUND($AA265*Q265,0)</f>
        <v>19</v>
      </c>
      <c r="AD265" s="27">
        <f t="shared" si="274"/>
        <v>12</v>
      </c>
      <c r="AE265" s="27">
        <f t="shared" si="274"/>
        <v>60</v>
      </c>
      <c r="AF265" s="28">
        <f t="shared" si="274"/>
        <v>27</v>
      </c>
      <c r="AG265" s="28">
        <f t="shared" si="274"/>
        <v>19</v>
      </c>
      <c r="AH265" s="28">
        <f t="shared" si="274"/>
        <v>68</v>
      </c>
      <c r="AI265" s="29">
        <f t="shared" si="274"/>
        <v>64</v>
      </c>
      <c r="AJ265" s="29">
        <f t="shared" si="274"/>
        <v>35</v>
      </c>
      <c r="AK265" s="29">
        <f t="shared" si="274"/>
        <v>113</v>
      </c>
      <c r="AL265" s="25">
        <f t="shared" si="6"/>
        <v>417</v>
      </c>
    </row>
    <row r="266">
      <c r="A266" s="1"/>
      <c r="B266" s="1"/>
      <c r="C266" s="1"/>
      <c r="D266" s="9">
        <v>3781.0</v>
      </c>
      <c r="E266" s="10">
        <v>2416.0</v>
      </c>
      <c r="F266" s="11">
        <v>24.0</v>
      </c>
      <c r="G266" s="12">
        <v>51.0</v>
      </c>
      <c r="H266" s="11">
        <v>19.0</v>
      </c>
      <c r="I266" s="13">
        <v>45.0</v>
      </c>
      <c r="J266" s="13">
        <v>113.0</v>
      </c>
      <c r="K266" s="13">
        <v>53.0</v>
      </c>
      <c r="L266" s="14">
        <v>22.0</v>
      </c>
      <c r="M266" s="15">
        <v>22.0</v>
      </c>
      <c r="N266" s="14">
        <v>78.0</v>
      </c>
      <c r="O266" s="25">
        <f t="shared" si="2"/>
        <v>427</v>
      </c>
      <c r="P266" s="26"/>
      <c r="Q266" s="27">
        <f>'X,Y restore'!G266</f>
        <v>24</v>
      </c>
      <c r="R266" s="27">
        <f>'X,Y restore'!H266</f>
        <v>30</v>
      </c>
      <c r="S266" s="27">
        <f>'X,Y restore'!I266</f>
        <v>19</v>
      </c>
      <c r="T266" s="28">
        <f>'X,Y restore'!AI266</f>
        <v>10</v>
      </c>
      <c r="U266" s="28">
        <f>'X,Y restore'!AG266</f>
        <v>12</v>
      </c>
      <c r="V266" s="28">
        <f>'X,Y restore'!AJ266</f>
        <v>16</v>
      </c>
      <c r="W266" s="29">
        <f>'X,Y restore'!M266</f>
        <v>22</v>
      </c>
      <c r="X266" s="29">
        <f>'X,Y restore'!N266</f>
        <v>22</v>
      </c>
      <c r="Y266" s="29">
        <f>'X,Y restore'!O266</f>
        <v>23</v>
      </c>
      <c r="Z266" s="25">
        <f t="shared" si="3"/>
        <v>178</v>
      </c>
      <c r="AA266" s="30">
        <f t="shared" si="4"/>
        <v>2.398876404</v>
      </c>
      <c r="AB266" s="26"/>
      <c r="AC266" s="27">
        <f t="shared" ref="AC266:AK266" si="275">ROUND($AA266*Q266,0)</f>
        <v>58</v>
      </c>
      <c r="AD266" s="27">
        <f t="shared" si="275"/>
        <v>72</v>
      </c>
      <c r="AE266" s="27">
        <f t="shared" si="275"/>
        <v>46</v>
      </c>
      <c r="AF266" s="28">
        <f t="shared" si="275"/>
        <v>24</v>
      </c>
      <c r="AG266" s="28">
        <f t="shared" si="275"/>
        <v>29</v>
      </c>
      <c r="AH266" s="28">
        <f t="shared" si="275"/>
        <v>38</v>
      </c>
      <c r="AI266" s="29">
        <f t="shared" si="275"/>
        <v>53</v>
      </c>
      <c r="AJ266" s="29">
        <f t="shared" si="275"/>
        <v>53</v>
      </c>
      <c r="AK266" s="29">
        <f t="shared" si="275"/>
        <v>55</v>
      </c>
      <c r="AL266" s="25">
        <f t="shared" si="6"/>
        <v>428</v>
      </c>
    </row>
    <row r="267">
      <c r="A267" s="1"/>
      <c r="B267" s="1"/>
      <c r="C267" s="1"/>
      <c r="D267" s="9">
        <v>3787.0</v>
      </c>
      <c r="E267" s="10">
        <v>1493.0</v>
      </c>
      <c r="F267" s="11">
        <v>21.0</v>
      </c>
      <c r="G267" s="12">
        <v>28.0</v>
      </c>
      <c r="H267" s="11">
        <v>15.0</v>
      </c>
      <c r="I267" s="13">
        <v>68.0</v>
      </c>
      <c r="J267" s="13">
        <v>118.0</v>
      </c>
      <c r="K267" s="13">
        <v>52.0</v>
      </c>
      <c r="L267" s="14">
        <v>17.0</v>
      </c>
      <c r="M267" s="15">
        <v>13.0</v>
      </c>
      <c r="N267" s="14">
        <v>50.0</v>
      </c>
      <c r="O267" s="25">
        <f t="shared" si="2"/>
        <v>382</v>
      </c>
      <c r="P267" s="26"/>
      <c r="Q267" s="27">
        <f>'X,Y restore'!G267</f>
        <v>21</v>
      </c>
      <c r="R267" s="27">
        <f>'X,Y restore'!H267</f>
        <v>14</v>
      </c>
      <c r="S267" s="27">
        <f>'X,Y restore'!I267</f>
        <v>15</v>
      </c>
      <c r="T267" s="28">
        <f>'X,Y restore'!AI267</f>
        <v>12</v>
      </c>
      <c r="U267" s="28">
        <f>'X,Y restore'!AG267</f>
        <v>8</v>
      </c>
      <c r="V267" s="28">
        <f>'X,Y restore'!AJ267</f>
        <v>10</v>
      </c>
      <c r="W267" s="29">
        <f>'X,Y restore'!M267</f>
        <v>17</v>
      </c>
      <c r="X267" s="29">
        <f>'X,Y restore'!N267</f>
        <v>13</v>
      </c>
      <c r="Y267" s="29">
        <f>'X,Y restore'!O267</f>
        <v>14</v>
      </c>
      <c r="Z267" s="25">
        <f t="shared" si="3"/>
        <v>124</v>
      </c>
      <c r="AA267" s="30">
        <f t="shared" si="4"/>
        <v>3.080645161</v>
      </c>
      <c r="AB267" s="26"/>
      <c r="AC267" s="27">
        <f t="shared" ref="AC267:AK267" si="276">ROUND($AA267*Q267,0)</f>
        <v>65</v>
      </c>
      <c r="AD267" s="27">
        <f t="shared" si="276"/>
        <v>43</v>
      </c>
      <c r="AE267" s="27">
        <f t="shared" si="276"/>
        <v>46</v>
      </c>
      <c r="AF267" s="28">
        <f t="shared" si="276"/>
        <v>37</v>
      </c>
      <c r="AG267" s="28">
        <f t="shared" si="276"/>
        <v>25</v>
      </c>
      <c r="AH267" s="28">
        <f t="shared" si="276"/>
        <v>31</v>
      </c>
      <c r="AI267" s="29">
        <f t="shared" si="276"/>
        <v>52</v>
      </c>
      <c r="AJ267" s="29">
        <f t="shared" si="276"/>
        <v>40</v>
      </c>
      <c r="AK267" s="29">
        <f t="shared" si="276"/>
        <v>43</v>
      </c>
      <c r="AL267" s="25">
        <f t="shared" si="6"/>
        <v>382</v>
      </c>
    </row>
    <row r="268">
      <c r="A268" s="1"/>
      <c r="B268" s="1"/>
      <c r="C268" s="1"/>
      <c r="D268" s="9">
        <v>3793.0</v>
      </c>
      <c r="E268" s="10">
        <v>2128.0</v>
      </c>
      <c r="F268" s="11">
        <v>15.0</v>
      </c>
      <c r="G268" s="12">
        <v>44.0</v>
      </c>
      <c r="H268" s="11">
        <v>20.0</v>
      </c>
      <c r="I268" s="13">
        <v>30.0</v>
      </c>
      <c r="J268" s="13">
        <v>185.0</v>
      </c>
      <c r="K268" s="13">
        <v>78.0</v>
      </c>
      <c r="L268" s="14">
        <v>19.0</v>
      </c>
      <c r="M268" s="15">
        <v>25.0</v>
      </c>
      <c r="N268" s="14">
        <v>91.0</v>
      </c>
      <c r="O268" s="25">
        <f t="shared" si="2"/>
        <v>507</v>
      </c>
      <c r="P268" s="26"/>
      <c r="Q268" s="27">
        <f>'X,Y restore'!G268</f>
        <v>15</v>
      </c>
      <c r="R268" s="27">
        <f>'X,Y restore'!H268</f>
        <v>22</v>
      </c>
      <c r="S268" s="27">
        <f>'X,Y restore'!I268</f>
        <v>20</v>
      </c>
      <c r="T268" s="28">
        <f>'X,Y restore'!AI268</f>
        <v>4</v>
      </c>
      <c r="U268" s="28">
        <f>'X,Y restore'!AG268</f>
        <v>14</v>
      </c>
      <c r="V268" s="28">
        <f>'X,Y restore'!AJ268</f>
        <v>28</v>
      </c>
      <c r="W268" s="29">
        <f>'X,Y restore'!M268</f>
        <v>20</v>
      </c>
      <c r="X268" s="29">
        <f>'X,Y restore'!N268</f>
        <v>25</v>
      </c>
      <c r="Y268" s="29">
        <f>'X,Y restore'!O268</f>
        <v>42</v>
      </c>
      <c r="Z268" s="25">
        <f t="shared" si="3"/>
        <v>190</v>
      </c>
      <c r="AA268" s="30">
        <f t="shared" si="4"/>
        <v>2.668421053</v>
      </c>
      <c r="AB268" s="26"/>
      <c r="AC268" s="27">
        <f t="shared" ref="AC268:AK268" si="277">ROUND($AA268*Q268,0)</f>
        <v>40</v>
      </c>
      <c r="AD268" s="27">
        <f t="shared" si="277"/>
        <v>59</v>
      </c>
      <c r="AE268" s="27">
        <f t="shared" si="277"/>
        <v>53</v>
      </c>
      <c r="AF268" s="28">
        <f t="shared" si="277"/>
        <v>11</v>
      </c>
      <c r="AG268" s="28">
        <f t="shared" si="277"/>
        <v>37</v>
      </c>
      <c r="AH268" s="28">
        <f t="shared" si="277"/>
        <v>75</v>
      </c>
      <c r="AI268" s="29">
        <f t="shared" si="277"/>
        <v>53</v>
      </c>
      <c r="AJ268" s="29">
        <f t="shared" si="277"/>
        <v>67</v>
      </c>
      <c r="AK268" s="29">
        <f t="shared" si="277"/>
        <v>112</v>
      </c>
      <c r="AL268" s="25">
        <f t="shared" si="6"/>
        <v>507</v>
      </c>
    </row>
    <row r="269">
      <c r="A269" s="1"/>
      <c r="B269" s="1"/>
      <c r="C269" s="1"/>
      <c r="D269" s="9">
        <v>3800.0</v>
      </c>
      <c r="E269" s="10">
        <v>2895.0</v>
      </c>
      <c r="F269" s="11">
        <v>52.0</v>
      </c>
      <c r="G269" s="12">
        <v>47.0</v>
      </c>
      <c r="H269" s="11">
        <v>50.0</v>
      </c>
      <c r="I269" s="13">
        <v>129.0</v>
      </c>
      <c r="J269" s="13">
        <v>219.0</v>
      </c>
      <c r="K269" s="13">
        <v>87.0</v>
      </c>
      <c r="L269" s="14">
        <v>55.0</v>
      </c>
      <c r="M269" s="15">
        <v>36.0</v>
      </c>
      <c r="N269" s="14">
        <v>96.0</v>
      </c>
      <c r="O269" s="25">
        <f t="shared" si="2"/>
        <v>771</v>
      </c>
      <c r="P269" s="26"/>
      <c r="Q269" s="27">
        <f>'X,Y restore'!G269</f>
        <v>52</v>
      </c>
      <c r="R269" s="27">
        <f>'X,Y restore'!H269</f>
        <v>26</v>
      </c>
      <c r="S269" s="27">
        <f>'X,Y restore'!I269</f>
        <v>50</v>
      </c>
      <c r="T269" s="28">
        <f>'X,Y restore'!AI269</f>
        <v>28</v>
      </c>
      <c r="U269" s="28">
        <f>'X,Y restore'!AG269</f>
        <v>20</v>
      </c>
      <c r="V269" s="28">
        <f>'X,Y restore'!AJ269</f>
        <v>25</v>
      </c>
      <c r="W269" s="29">
        <f>'X,Y restore'!M269</f>
        <v>52</v>
      </c>
      <c r="X269" s="29">
        <f>'X,Y restore'!N269</f>
        <v>36</v>
      </c>
      <c r="Y269" s="29">
        <f>'X,Y restore'!O269</f>
        <v>34</v>
      </c>
      <c r="Z269" s="25">
        <f t="shared" si="3"/>
        <v>323</v>
      </c>
      <c r="AA269" s="30">
        <f t="shared" si="4"/>
        <v>2.386996904</v>
      </c>
      <c r="AB269" s="26"/>
      <c r="AC269" s="27">
        <f t="shared" ref="AC269:AK269" si="278">ROUND($AA269*Q269,0)</f>
        <v>124</v>
      </c>
      <c r="AD269" s="27">
        <f t="shared" si="278"/>
        <v>62</v>
      </c>
      <c r="AE269" s="27">
        <f t="shared" si="278"/>
        <v>119</v>
      </c>
      <c r="AF269" s="28">
        <f t="shared" si="278"/>
        <v>67</v>
      </c>
      <c r="AG269" s="28">
        <f t="shared" si="278"/>
        <v>48</v>
      </c>
      <c r="AH269" s="28">
        <f t="shared" si="278"/>
        <v>60</v>
      </c>
      <c r="AI269" s="29">
        <f t="shared" si="278"/>
        <v>124</v>
      </c>
      <c r="AJ269" s="29">
        <f t="shared" si="278"/>
        <v>86</v>
      </c>
      <c r="AK269" s="29">
        <f t="shared" si="278"/>
        <v>81</v>
      </c>
      <c r="AL269" s="25">
        <f t="shared" si="6"/>
        <v>771</v>
      </c>
    </row>
    <row r="270">
      <c r="A270" s="1"/>
      <c r="B270" s="1"/>
      <c r="C270" s="1"/>
      <c r="D270" s="9">
        <v>3863.0</v>
      </c>
      <c r="E270" s="10">
        <v>2726.0</v>
      </c>
      <c r="F270" s="11">
        <v>24.0</v>
      </c>
      <c r="G270" s="12">
        <v>58.0</v>
      </c>
      <c r="H270" s="11">
        <v>42.0</v>
      </c>
      <c r="I270" s="13">
        <v>73.0</v>
      </c>
      <c r="J270" s="13">
        <v>122.0</v>
      </c>
      <c r="K270" s="13">
        <v>87.0</v>
      </c>
      <c r="L270" s="14">
        <v>31.0</v>
      </c>
      <c r="M270" s="15">
        <v>25.0</v>
      </c>
      <c r="N270" s="14">
        <v>59.0</v>
      </c>
      <c r="O270" s="25">
        <f t="shared" si="2"/>
        <v>521</v>
      </c>
      <c r="P270" s="26"/>
      <c r="Q270" s="27">
        <f>'X,Y restore'!G270</f>
        <v>24</v>
      </c>
      <c r="R270" s="27">
        <f>'X,Y restore'!H270</f>
        <v>26</v>
      </c>
      <c r="S270" s="27">
        <f>'X,Y restore'!I270</f>
        <v>42</v>
      </c>
      <c r="T270" s="28">
        <f>'X,Y restore'!AI270</f>
        <v>11</v>
      </c>
      <c r="U270" s="28">
        <f>'X,Y restore'!AG270</f>
        <v>13</v>
      </c>
      <c r="V270" s="28">
        <f>'X,Y restore'!AJ270</f>
        <v>29</v>
      </c>
      <c r="W270" s="29">
        <f>'X,Y restore'!M270</f>
        <v>30</v>
      </c>
      <c r="X270" s="29">
        <f>'X,Y restore'!N270</f>
        <v>25</v>
      </c>
      <c r="Y270" s="29">
        <f>'X,Y restore'!O270</f>
        <v>36</v>
      </c>
      <c r="Z270" s="25">
        <f t="shared" si="3"/>
        <v>236</v>
      </c>
      <c r="AA270" s="30">
        <f t="shared" si="4"/>
        <v>2.207627119</v>
      </c>
      <c r="AB270" s="26"/>
      <c r="AC270" s="27">
        <f t="shared" ref="AC270:AK270" si="279">ROUND($AA270*Q270,0)</f>
        <v>53</v>
      </c>
      <c r="AD270" s="27">
        <f t="shared" si="279"/>
        <v>57</v>
      </c>
      <c r="AE270" s="27">
        <f t="shared" si="279"/>
        <v>93</v>
      </c>
      <c r="AF270" s="28">
        <f t="shared" si="279"/>
        <v>24</v>
      </c>
      <c r="AG270" s="28">
        <f t="shared" si="279"/>
        <v>29</v>
      </c>
      <c r="AH270" s="28">
        <f t="shared" si="279"/>
        <v>64</v>
      </c>
      <c r="AI270" s="29">
        <f t="shared" si="279"/>
        <v>66</v>
      </c>
      <c r="AJ270" s="29">
        <f t="shared" si="279"/>
        <v>55</v>
      </c>
      <c r="AK270" s="29">
        <f t="shared" si="279"/>
        <v>79</v>
      </c>
      <c r="AL270" s="25">
        <f t="shared" si="6"/>
        <v>520</v>
      </c>
    </row>
    <row r="271">
      <c r="A271" s="1"/>
      <c r="B271" s="1"/>
      <c r="C271" s="1"/>
      <c r="D271" s="9">
        <v>4000.0</v>
      </c>
      <c r="E271" s="10">
        <v>1091.0</v>
      </c>
      <c r="F271" s="11">
        <v>6.0</v>
      </c>
      <c r="G271" s="12">
        <v>4.0</v>
      </c>
      <c r="H271" s="11">
        <v>12.0</v>
      </c>
      <c r="I271" s="13">
        <v>20.0</v>
      </c>
      <c r="J271" s="13">
        <v>41.0</v>
      </c>
      <c r="K271" s="13">
        <v>12.0</v>
      </c>
      <c r="L271" s="14">
        <v>9.0</v>
      </c>
      <c r="M271" s="15">
        <v>7.0</v>
      </c>
      <c r="N271" s="14">
        <v>14.0</v>
      </c>
      <c r="O271" s="25">
        <f t="shared" si="2"/>
        <v>125</v>
      </c>
      <c r="P271" s="26"/>
      <c r="Q271" s="27">
        <f>'X,Y restore'!G271</f>
        <v>6</v>
      </c>
      <c r="R271" s="27">
        <f>'X,Y restore'!H271</f>
        <v>3</v>
      </c>
      <c r="S271" s="27">
        <f>'X,Y restore'!I271</f>
        <v>12</v>
      </c>
      <c r="T271" s="28">
        <f>'X,Y restore'!AI271</f>
        <v>4</v>
      </c>
      <c r="U271" s="28">
        <f>'X,Y restore'!AG271</f>
        <v>4</v>
      </c>
      <c r="V271" s="28">
        <f>'X,Y restore'!AJ271</f>
        <v>6</v>
      </c>
      <c r="W271" s="29">
        <f>'X,Y restore'!M271</f>
        <v>8</v>
      </c>
      <c r="X271" s="29">
        <f>'X,Y restore'!N271</f>
        <v>7</v>
      </c>
      <c r="Y271" s="29">
        <f>'X,Y restore'!O271</f>
        <v>10</v>
      </c>
      <c r="Z271" s="25">
        <f t="shared" si="3"/>
        <v>60</v>
      </c>
      <c r="AA271" s="30">
        <f t="shared" si="4"/>
        <v>2.083333333</v>
      </c>
      <c r="AB271" s="26"/>
      <c r="AC271" s="27">
        <f t="shared" ref="AC271:AK271" si="280">ROUND($AA271*Q271,0)</f>
        <v>13</v>
      </c>
      <c r="AD271" s="27">
        <f t="shared" si="280"/>
        <v>6</v>
      </c>
      <c r="AE271" s="27">
        <f t="shared" si="280"/>
        <v>25</v>
      </c>
      <c r="AF271" s="28">
        <f t="shared" si="280"/>
        <v>8</v>
      </c>
      <c r="AG271" s="28">
        <f t="shared" si="280"/>
        <v>8</v>
      </c>
      <c r="AH271" s="28">
        <f t="shared" si="280"/>
        <v>13</v>
      </c>
      <c r="AI271" s="29">
        <f t="shared" si="280"/>
        <v>17</v>
      </c>
      <c r="AJ271" s="29">
        <f t="shared" si="280"/>
        <v>15</v>
      </c>
      <c r="AK271" s="29">
        <f t="shared" si="280"/>
        <v>21</v>
      </c>
      <c r="AL271" s="25">
        <f t="shared" si="6"/>
        <v>126</v>
      </c>
    </row>
    <row r="272">
      <c r="A272" s="1"/>
      <c r="B272" s="1"/>
      <c r="C272" s="1"/>
      <c r="D272" s="9">
        <v>4007.0</v>
      </c>
      <c r="E272" s="10">
        <v>1235.0</v>
      </c>
      <c r="F272" s="11">
        <v>4.0</v>
      </c>
      <c r="G272" s="12">
        <v>26.0</v>
      </c>
      <c r="H272" s="11">
        <v>9.0</v>
      </c>
      <c r="I272" s="13">
        <v>29.0</v>
      </c>
      <c r="J272" s="13">
        <v>48.0</v>
      </c>
      <c r="K272" s="13">
        <v>21.0</v>
      </c>
      <c r="L272" s="14">
        <v>10.0</v>
      </c>
      <c r="M272" s="15">
        <v>6.0</v>
      </c>
      <c r="N272" s="14">
        <v>20.0</v>
      </c>
      <c r="O272" s="25">
        <f t="shared" si="2"/>
        <v>173</v>
      </c>
      <c r="P272" s="26"/>
      <c r="Q272" s="27">
        <f>'X,Y restore'!G272</f>
        <v>4</v>
      </c>
      <c r="R272" s="27">
        <f>'X,Y restore'!H272</f>
        <v>6</v>
      </c>
      <c r="S272" s="27">
        <f>'X,Y restore'!I272</f>
        <v>9</v>
      </c>
      <c r="T272" s="28">
        <f>'X,Y restore'!AI272</f>
        <v>5</v>
      </c>
      <c r="U272" s="28">
        <f>'X,Y restore'!AG272</f>
        <v>4</v>
      </c>
      <c r="V272" s="28">
        <f>'X,Y restore'!AJ272</f>
        <v>9</v>
      </c>
      <c r="W272" s="29">
        <f>'X,Y restore'!M272</f>
        <v>10</v>
      </c>
      <c r="X272" s="29">
        <f>'X,Y restore'!N272</f>
        <v>6</v>
      </c>
      <c r="Y272" s="29">
        <f>'X,Y restore'!O272</f>
        <v>16</v>
      </c>
      <c r="Z272" s="25">
        <f t="shared" si="3"/>
        <v>69</v>
      </c>
      <c r="AA272" s="30">
        <f t="shared" si="4"/>
        <v>2.507246377</v>
      </c>
      <c r="AB272" s="26"/>
      <c r="AC272" s="27">
        <f t="shared" ref="AC272:AK272" si="281">ROUND($AA272*Q272,0)</f>
        <v>10</v>
      </c>
      <c r="AD272" s="27">
        <f t="shared" si="281"/>
        <v>15</v>
      </c>
      <c r="AE272" s="27">
        <f t="shared" si="281"/>
        <v>23</v>
      </c>
      <c r="AF272" s="28">
        <f t="shared" si="281"/>
        <v>13</v>
      </c>
      <c r="AG272" s="28">
        <f t="shared" si="281"/>
        <v>10</v>
      </c>
      <c r="AH272" s="28">
        <f t="shared" si="281"/>
        <v>23</v>
      </c>
      <c r="AI272" s="29">
        <f t="shared" si="281"/>
        <v>25</v>
      </c>
      <c r="AJ272" s="29">
        <f t="shared" si="281"/>
        <v>15</v>
      </c>
      <c r="AK272" s="29">
        <f t="shared" si="281"/>
        <v>40</v>
      </c>
      <c r="AL272" s="25">
        <f t="shared" si="6"/>
        <v>174</v>
      </c>
    </row>
    <row r="273">
      <c r="A273" s="1"/>
      <c r="B273" s="1"/>
      <c r="C273" s="1"/>
      <c r="D273" s="9">
        <v>4009.0</v>
      </c>
      <c r="E273" s="10">
        <v>1116.0</v>
      </c>
      <c r="F273" s="11">
        <v>2.0</v>
      </c>
      <c r="G273" s="12">
        <v>12.0</v>
      </c>
      <c r="H273" s="11">
        <v>11.0</v>
      </c>
      <c r="I273" s="13">
        <v>25.0</v>
      </c>
      <c r="J273" s="13">
        <v>26.0</v>
      </c>
      <c r="K273" s="13">
        <v>17.0</v>
      </c>
      <c r="L273" s="14">
        <v>9.0</v>
      </c>
      <c r="M273" s="15">
        <v>5.0</v>
      </c>
      <c r="N273" s="14">
        <v>20.0</v>
      </c>
      <c r="O273" s="25">
        <f t="shared" si="2"/>
        <v>127</v>
      </c>
      <c r="P273" s="26"/>
      <c r="Q273" s="27">
        <f>'X,Y restore'!G273</f>
        <v>2</v>
      </c>
      <c r="R273" s="27">
        <f>'X,Y restore'!H273</f>
        <v>1</v>
      </c>
      <c r="S273" s="27">
        <f>'X,Y restore'!I273</f>
        <v>11</v>
      </c>
      <c r="T273" s="28">
        <f>'X,Y restore'!AI273</f>
        <v>4</v>
      </c>
      <c r="U273" s="28">
        <f>'X,Y restore'!AG273</f>
        <v>3</v>
      </c>
      <c r="V273" s="28">
        <f>'X,Y restore'!AJ273</f>
        <v>13</v>
      </c>
      <c r="W273" s="29">
        <f>'X,Y restore'!M273</f>
        <v>9</v>
      </c>
      <c r="X273" s="29">
        <f>'X,Y restore'!N273</f>
        <v>5</v>
      </c>
      <c r="Y273" s="29">
        <f>'X,Y restore'!O273</f>
        <v>35</v>
      </c>
      <c r="Z273" s="25">
        <f t="shared" si="3"/>
        <v>83</v>
      </c>
      <c r="AA273" s="30">
        <f t="shared" si="4"/>
        <v>1.530120482</v>
      </c>
      <c r="AB273" s="26"/>
      <c r="AC273" s="27">
        <f t="shared" ref="AC273:AK273" si="282">ROUND($AA273*Q273,0)</f>
        <v>3</v>
      </c>
      <c r="AD273" s="27">
        <f t="shared" si="282"/>
        <v>2</v>
      </c>
      <c r="AE273" s="27">
        <f t="shared" si="282"/>
        <v>17</v>
      </c>
      <c r="AF273" s="28">
        <f t="shared" si="282"/>
        <v>6</v>
      </c>
      <c r="AG273" s="28">
        <f t="shared" si="282"/>
        <v>5</v>
      </c>
      <c r="AH273" s="28">
        <f t="shared" si="282"/>
        <v>20</v>
      </c>
      <c r="AI273" s="29">
        <f t="shared" si="282"/>
        <v>14</v>
      </c>
      <c r="AJ273" s="29">
        <f t="shared" si="282"/>
        <v>8</v>
      </c>
      <c r="AK273" s="29">
        <f t="shared" si="282"/>
        <v>54</v>
      </c>
      <c r="AL273" s="25">
        <f t="shared" si="6"/>
        <v>129</v>
      </c>
    </row>
    <row r="274">
      <c r="A274" s="1"/>
      <c r="B274" s="1"/>
      <c r="C274" s="1"/>
      <c r="D274" s="9">
        <v>4010.0</v>
      </c>
      <c r="E274" s="10">
        <v>2785.0</v>
      </c>
      <c r="F274" s="11">
        <v>38.0</v>
      </c>
      <c r="G274" s="12">
        <v>60.0</v>
      </c>
      <c r="H274" s="11">
        <v>43.0</v>
      </c>
      <c r="I274" s="13">
        <v>124.0</v>
      </c>
      <c r="J274" s="13">
        <v>195.0</v>
      </c>
      <c r="K274" s="13">
        <v>84.0</v>
      </c>
      <c r="L274" s="14">
        <v>47.0</v>
      </c>
      <c r="M274" s="15">
        <v>50.0</v>
      </c>
      <c r="N274" s="14">
        <v>97.0</v>
      </c>
      <c r="O274" s="25">
        <f t="shared" si="2"/>
        <v>738</v>
      </c>
      <c r="P274" s="26"/>
      <c r="Q274" s="27">
        <f>'X,Y restore'!G274</f>
        <v>38</v>
      </c>
      <c r="R274" s="27">
        <f>'X,Y restore'!H274</f>
        <v>44</v>
      </c>
      <c r="S274" s="27">
        <f>'X,Y restore'!I274</f>
        <v>43</v>
      </c>
      <c r="T274" s="28">
        <f>'X,Y restore'!AI274</f>
        <v>26</v>
      </c>
      <c r="U274" s="28">
        <f>'X,Y restore'!AG274</f>
        <v>24</v>
      </c>
      <c r="V274" s="28">
        <f>'X,Y restore'!AJ274</f>
        <v>26</v>
      </c>
      <c r="W274" s="29">
        <f>'X,Y restore'!M274</f>
        <v>45</v>
      </c>
      <c r="X274" s="29">
        <f>'X,Y restore'!N274</f>
        <v>50</v>
      </c>
      <c r="Y274" s="29">
        <f>'X,Y restore'!O274</f>
        <v>40</v>
      </c>
      <c r="Z274" s="25">
        <f t="shared" si="3"/>
        <v>336</v>
      </c>
      <c r="AA274" s="30">
        <f t="shared" si="4"/>
        <v>2.196428571</v>
      </c>
      <c r="AB274" s="26"/>
      <c r="AC274" s="27">
        <f t="shared" ref="AC274:AK274" si="283">ROUND($AA274*Q274,0)</f>
        <v>83</v>
      </c>
      <c r="AD274" s="27">
        <f t="shared" si="283"/>
        <v>97</v>
      </c>
      <c r="AE274" s="27">
        <f t="shared" si="283"/>
        <v>94</v>
      </c>
      <c r="AF274" s="28">
        <f t="shared" si="283"/>
        <v>57</v>
      </c>
      <c r="AG274" s="28">
        <f t="shared" si="283"/>
        <v>53</v>
      </c>
      <c r="AH274" s="28">
        <f t="shared" si="283"/>
        <v>57</v>
      </c>
      <c r="AI274" s="29">
        <f t="shared" si="283"/>
        <v>99</v>
      </c>
      <c r="AJ274" s="29">
        <f t="shared" si="283"/>
        <v>110</v>
      </c>
      <c r="AK274" s="29">
        <f t="shared" si="283"/>
        <v>88</v>
      </c>
      <c r="AL274" s="25">
        <f t="shared" si="6"/>
        <v>738</v>
      </c>
    </row>
    <row r="275">
      <c r="A275" s="1"/>
      <c r="B275" s="1"/>
      <c r="C275" s="1"/>
      <c r="D275" s="9">
        <v>4011.0</v>
      </c>
      <c r="E275" s="10">
        <v>1015.0</v>
      </c>
      <c r="F275" s="11">
        <v>7.0</v>
      </c>
      <c r="G275" s="12">
        <v>17.0</v>
      </c>
      <c r="H275" s="11">
        <v>7.0</v>
      </c>
      <c r="I275" s="13">
        <v>18.0</v>
      </c>
      <c r="J275" s="13">
        <v>62.0</v>
      </c>
      <c r="K275" s="13">
        <v>22.0</v>
      </c>
      <c r="L275" s="14">
        <v>19.0</v>
      </c>
      <c r="M275" s="15">
        <v>11.0</v>
      </c>
      <c r="N275" s="14">
        <v>28.0</v>
      </c>
      <c r="O275" s="25">
        <f t="shared" si="2"/>
        <v>191</v>
      </c>
      <c r="P275" s="26"/>
      <c r="Q275" s="27">
        <f>'X,Y restore'!G275</f>
        <v>7</v>
      </c>
      <c r="R275" s="27">
        <f>'X,Y restore'!H275</f>
        <v>9</v>
      </c>
      <c r="S275" s="27">
        <f>'X,Y restore'!I275</f>
        <v>7</v>
      </c>
      <c r="T275" s="28">
        <f>'X,Y restore'!AI275</f>
        <v>5</v>
      </c>
      <c r="U275" s="28">
        <f>'X,Y restore'!AG275</f>
        <v>6</v>
      </c>
      <c r="V275" s="28">
        <f>'X,Y restore'!AJ275</f>
        <v>8</v>
      </c>
      <c r="W275" s="29">
        <f>'X,Y restore'!M275</f>
        <v>17</v>
      </c>
      <c r="X275" s="29">
        <f>'X,Y restore'!N275</f>
        <v>11</v>
      </c>
      <c r="Y275" s="29">
        <f>'X,Y restore'!O275</f>
        <v>10</v>
      </c>
      <c r="Z275" s="25">
        <f t="shared" si="3"/>
        <v>80</v>
      </c>
      <c r="AA275" s="30">
        <f t="shared" si="4"/>
        <v>2.3875</v>
      </c>
      <c r="AB275" s="26"/>
      <c r="AC275" s="27">
        <f t="shared" ref="AC275:AK275" si="284">ROUND($AA275*Q275,0)</f>
        <v>17</v>
      </c>
      <c r="AD275" s="27">
        <f t="shared" si="284"/>
        <v>21</v>
      </c>
      <c r="AE275" s="27">
        <f t="shared" si="284"/>
        <v>17</v>
      </c>
      <c r="AF275" s="28">
        <f t="shared" si="284"/>
        <v>12</v>
      </c>
      <c r="AG275" s="28">
        <f t="shared" si="284"/>
        <v>14</v>
      </c>
      <c r="AH275" s="28">
        <f t="shared" si="284"/>
        <v>19</v>
      </c>
      <c r="AI275" s="29">
        <f t="shared" si="284"/>
        <v>41</v>
      </c>
      <c r="AJ275" s="29">
        <f t="shared" si="284"/>
        <v>26</v>
      </c>
      <c r="AK275" s="29">
        <f t="shared" si="284"/>
        <v>24</v>
      </c>
      <c r="AL275" s="25">
        <f t="shared" si="6"/>
        <v>191</v>
      </c>
    </row>
    <row r="276">
      <c r="A276" s="1"/>
      <c r="B276" s="1"/>
      <c r="C276" s="1"/>
      <c r="D276" s="9">
        <v>4012.0</v>
      </c>
      <c r="E276" s="10">
        <v>2201.0</v>
      </c>
      <c r="F276" s="11">
        <v>38.0</v>
      </c>
      <c r="G276" s="12">
        <v>39.0</v>
      </c>
      <c r="H276" s="11">
        <v>22.0</v>
      </c>
      <c r="I276" s="13">
        <v>97.0</v>
      </c>
      <c r="J276" s="13">
        <v>156.0</v>
      </c>
      <c r="K276" s="13">
        <v>54.0</v>
      </c>
      <c r="L276" s="14">
        <v>37.0</v>
      </c>
      <c r="M276" s="15">
        <v>24.0</v>
      </c>
      <c r="N276" s="14">
        <v>97.0</v>
      </c>
      <c r="O276" s="25">
        <f t="shared" si="2"/>
        <v>564</v>
      </c>
      <c r="P276" s="26"/>
      <c r="Q276" s="27">
        <f>'X,Y restore'!G276</f>
        <v>38</v>
      </c>
      <c r="R276" s="27">
        <f>'X,Y restore'!H276</f>
        <v>20</v>
      </c>
      <c r="S276" s="27">
        <f>'X,Y restore'!I276</f>
        <v>22</v>
      </c>
      <c r="T276" s="28">
        <f>'X,Y restore'!AI276</f>
        <v>24</v>
      </c>
      <c r="U276" s="28">
        <f>'X,Y restore'!AG276</f>
        <v>13</v>
      </c>
      <c r="V276" s="28">
        <f>'X,Y restore'!AJ276</f>
        <v>11</v>
      </c>
      <c r="W276" s="29">
        <f>'X,Y restore'!M276</f>
        <v>35</v>
      </c>
      <c r="X276" s="29">
        <f>'X,Y restore'!N276</f>
        <v>24</v>
      </c>
      <c r="Y276" s="29">
        <f>'X,Y restore'!O276</f>
        <v>21</v>
      </c>
      <c r="Z276" s="25">
        <f t="shared" si="3"/>
        <v>208</v>
      </c>
      <c r="AA276" s="30">
        <f t="shared" si="4"/>
        <v>2.711538462</v>
      </c>
      <c r="AB276" s="26"/>
      <c r="AC276" s="27">
        <f t="shared" ref="AC276:AK276" si="285">ROUND($AA276*Q276,0)</f>
        <v>103</v>
      </c>
      <c r="AD276" s="27">
        <f t="shared" si="285"/>
        <v>54</v>
      </c>
      <c r="AE276" s="27">
        <f t="shared" si="285"/>
        <v>60</v>
      </c>
      <c r="AF276" s="28">
        <f t="shared" si="285"/>
        <v>65</v>
      </c>
      <c r="AG276" s="28">
        <f t="shared" si="285"/>
        <v>35</v>
      </c>
      <c r="AH276" s="28">
        <f t="shared" si="285"/>
        <v>30</v>
      </c>
      <c r="AI276" s="29">
        <f t="shared" si="285"/>
        <v>95</v>
      </c>
      <c r="AJ276" s="29">
        <f t="shared" si="285"/>
        <v>65</v>
      </c>
      <c r="AK276" s="29">
        <f t="shared" si="285"/>
        <v>57</v>
      </c>
      <c r="AL276" s="25">
        <f t="shared" si="6"/>
        <v>564</v>
      </c>
    </row>
    <row r="277">
      <c r="A277" s="1"/>
      <c r="B277" s="1"/>
      <c r="C277" s="1"/>
      <c r="D277" s="9">
        <v>4013.0</v>
      </c>
      <c r="E277" s="10">
        <v>3213.0</v>
      </c>
      <c r="F277" s="11">
        <v>30.0</v>
      </c>
      <c r="G277" s="12">
        <v>40.0</v>
      </c>
      <c r="H277" s="11">
        <v>27.0</v>
      </c>
      <c r="I277" s="13">
        <v>98.0</v>
      </c>
      <c r="J277" s="13">
        <v>113.0</v>
      </c>
      <c r="K277" s="13">
        <v>50.0</v>
      </c>
      <c r="L277" s="14">
        <v>48.0</v>
      </c>
      <c r="M277" s="15">
        <v>20.0</v>
      </c>
      <c r="N277" s="14">
        <v>85.0</v>
      </c>
      <c r="O277" s="25">
        <f t="shared" si="2"/>
        <v>511</v>
      </c>
      <c r="P277" s="26"/>
      <c r="Q277" s="27">
        <f>'X,Y restore'!G277</f>
        <v>30</v>
      </c>
      <c r="R277" s="27">
        <f>'X,Y restore'!H277</f>
        <v>13</v>
      </c>
      <c r="S277" s="27">
        <f>'X,Y restore'!I277</f>
        <v>27</v>
      </c>
      <c r="T277" s="28">
        <f>'X,Y restore'!AI277</f>
        <v>25</v>
      </c>
      <c r="U277" s="28">
        <f>'X,Y restore'!AG277</f>
        <v>11</v>
      </c>
      <c r="V277" s="28">
        <f>'X,Y restore'!AJ277</f>
        <v>16</v>
      </c>
      <c r="W277" s="29">
        <f>'X,Y restore'!M277</f>
        <v>44</v>
      </c>
      <c r="X277" s="29">
        <f>'X,Y restore'!N277</f>
        <v>20</v>
      </c>
      <c r="Y277" s="29">
        <f>'X,Y restore'!O277</f>
        <v>28</v>
      </c>
      <c r="Z277" s="25">
        <f t="shared" si="3"/>
        <v>214</v>
      </c>
      <c r="AA277" s="30">
        <f t="shared" si="4"/>
        <v>2.387850467</v>
      </c>
      <c r="AB277" s="26"/>
      <c r="AC277" s="27">
        <f t="shared" ref="AC277:AK277" si="286">ROUND($AA277*Q277,0)</f>
        <v>72</v>
      </c>
      <c r="AD277" s="27">
        <f t="shared" si="286"/>
        <v>31</v>
      </c>
      <c r="AE277" s="27">
        <f t="shared" si="286"/>
        <v>64</v>
      </c>
      <c r="AF277" s="28">
        <f t="shared" si="286"/>
        <v>60</v>
      </c>
      <c r="AG277" s="28">
        <f t="shared" si="286"/>
        <v>26</v>
      </c>
      <c r="AH277" s="28">
        <f t="shared" si="286"/>
        <v>38</v>
      </c>
      <c r="AI277" s="29">
        <f t="shared" si="286"/>
        <v>105</v>
      </c>
      <c r="AJ277" s="29">
        <f t="shared" si="286"/>
        <v>48</v>
      </c>
      <c r="AK277" s="29">
        <f t="shared" si="286"/>
        <v>67</v>
      </c>
      <c r="AL277" s="25">
        <f t="shared" si="6"/>
        <v>511</v>
      </c>
    </row>
    <row r="278">
      <c r="A278" s="1"/>
      <c r="B278" s="1"/>
      <c r="C278" s="1"/>
      <c r="D278" s="9">
        <v>4017.0</v>
      </c>
      <c r="E278" s="10">
        <v>2502.0</v>
      </c>
      <c r="F278" s="11">
        <v>15.0</v>
      </c>
      <c r="G278" s="12">
        <v>28.0</v>
      </c>
      <c r="H278" s="11">
        <v>13.0</v>
      </c>
      <c r="I278" s="13">
        <v>67.0</v>
      </c>
      <c r="J278" s="13">
        <v>164.0</v>
      </c>
      <c r="K278" s="13">
        <v>41.0</v>
      </c>
      <c r="L278" s="14">
        <v>28.0</v>
      </c>
      <c r="M278" s="15">
        <v>24.0</v>
      </c>
      <c r="N278" s="14">
        <v>62.0</v>
      </c>
      <c r="O278" s="25">
        <f t="shared" si="2"/>
        <v>442</v>
      </c>
      <c r="P278" s="26"/>
      <c r="Q278" s="27">
        <f>'X,Y restore'!G278</f>
        <v>15</v>
      </c>
      <c r="R278" s="27">
        <f>'X,Y restore'!H278</f>
        <v>18</v>
      </c>
      <c r="S278" s="27">
        <f>'X,Y restore'!I278</f>
        <v>13</v>
      </c>
      <c r="T278" s="28">
        <f>'X,Y restore'!AI278</f>
        <v>16</v>
      </c>
      <c r="U278" s="28">
        <f>'X,Y restore'!AG278</f>
        <v>14</v>
      </c>
      <c r="V278" s="28">
        <f>'X,Y restore'!AJ278</f>
        <v>12</v>
      </c>
      <c r="W278" s="29">
        <f>'X,Y restore'!M278</f>
        <v>27</v>
      </c>
      <c r="X278" s="29">
        <f>'X,Y restore'!N278</f>
        <v>24</v>
      </c>
      <c r="Y278" s="29">
        <f>'X,Y restore'!O278</f>
        <v>20</v>
      </c>
      <c r="Z278" s="25">
        <f t="shared" si="3"/>
        <v>159</v>
      </c>
      <c r="AA278" s="30">
        <f t="shared" si="4"/>
        <v>2.779874214</v>
      </c>
      <c r="AB278" s="26"/>
      <c r="AC278" s="27">
        <f t="shared" ref="AC278:AK278" si="287">ROUND($AA278*Q278,0)</f>
        <v>42</v>
      </c>
      <c r="AD278" s="27">
        <f t="shared" si="287"/>
        <v>50</v>
      </c>
      <c r="AE278" s="27">
        <f t="shared" si="287"/>
        <v>36</v>
      </c>
      <c r="AF278" s="28">
        <f t="shared" si="287"/>
        <v>44</v>
      </c>
      <c r="AG278" s="28">
        <f t="shared" si="287"/>
        <v>39</v>
      </c>
      <c r="AH278" s="28">
        <f t="shared" si="287"/>
        <v>33</v>
      </c>
      <c r="AI278" s="29">
        <f t="shared" si="287"/>
        <v>75</v>
      </c>
      <c r="AJ278" s="29">
        <f t="shared" si="287"/>
        <v>67</v>
      </c>
      <c r="AK278" s="29">
        <f t="shared" si="287"/>
        <v>56</v>
      </c>
      <c r="AL278" s="25">
        <f t="shared" si="6"/>
        <v>442</v>
      </c>
    </row>
    <row r="279">
      <c r="A279" s="1"/>
      <c r="B279" s="1"/>
      <c r="C279" s="1"/>
      <c r="D279" s="9">
        <v>4018.0</v>
      </c>
      <c r="E279" s="10">
        <v>615.0</v>
      </c>
      <c r="F279" s="11">
        <v>7.0</v>
      </c>
      <c r="G279" s="12">
        <v>22.0</v>
      </c>
      <c r="H279" s="11">
        <v>18.0</v>
      </c>
      <c r="I279" s="13">
        <v>17.0</v>
      </c>
      <c r="J279" s="13">
        <v>27.0</v>
      </c>
      <c r="K279" s="13">
        <v>23.0</v>
      </c>
      <c r="L279" s="14">
        <v>2.0</v>
      </c>
      <c r="M279" s="15">
        <v>5.0</v>
      </c>
      <c r="N279" s="14">
        <v>20.0</v>
      </c>
      <c r="O279" s="25">
        <f t="shared" si="2"/>
        <v>141</v>
      </c>
      <c r="P279" s="26"/>
      <c r="Q279" s="27">
        <f>'X,Y restore'!G279</f>
        <v>7</v>
      </c>
      <c r="R279" s="27">
        <f>'X,Y restore'!H279</f>
        <v>5</v>
      </c>
      <c r="S279" s="27">
        <f>'X,Y restore'!I279</f>
        <v>18</v>
      </c>
      <c r="T279" s="28">
        <f>'X,Y restore'!AI279</f>
        <v>2</v>
      </c>
      <c r="U279" s="28">
        <f>'X,Y restore'!AG279</f>
        <v>3</v>
      </c>
      <c r="V279" s="28">
        <f>'X,Y restore'!AJ279</f>
        <v>11</v>
      </c>
      <c r="W279" s="29">
        <f>'X,Y restore'!M279</f>
        <v>3</v>
      </c>
      <c r="X279" s="29">
        <f>'X,Y restore'!N279</f>
        <v>5</v>
      </c>
      <c r="Y279" s="29">
        <f>'X,Y restore'!O279</f>
        <v>23</v>
      </c>
      <c r="Z279" s="25">
        <f t="shared" si="3"/>
        <v>77</v>
      </c>
      <c r="AA279" s="30">
        <f t="shared" si="4"/>
        <v>1.831168831</v>
      </c>
      <c r="AB279" s="26"/>
      <c r="AC279" s="27">
        <f t="shared" ref="AC279:AK279" si="288">ROUND($AA279*Q279,0)</f>
        <v>13</v>
      </c>
      <c r="AD279" s="27">
        <f t="shared" si="288"/>
        <v>9</v>
      </c>
      <c r="AE279" s="27">
        <f t="shared" si="288"/>
        <v>33</v>
      </c>
      <c r="AF279" s="28">
        <f t="shared" si="288"/>
        <v>4</v>
      </c>
      <c r="AG279" s="28">
        <f t="shared" si="288"/>
        <v>5</v>
      </c>
      <c r="AH279" s="28">
        <f t="shared" si="288"/>
        <v>20</v>
      </c>
      <c r="AI279" s="29">
        <f t="shared" si="288"/>
        <v>5</v>
      </c>
      <c r="AJ279" s="29">
        <f t="shared" si="288"/>
        <v>9</v>
      </c>
      <c r="AK279" s="29">
        <f t="shared" si="288"/>
        <v>42</v>
      </c>
      <c r="AL279" s="25">
        <f t="shared" si="6"/>
        <v>140</v>
      </c>
    </row>
    <row r="280">
      <c r="A280" s="1"/>
      <c r="B280" s="1"/>
      <c r="C280" s="1"/>
      <c r="D280" s="9">
        <v>4019.0</v>
      </c>
      <c r="E280" s="10">
        <v>2418.0</v>
      </c>
      <c r="F280" s="11">
        <v>5.0</v>
      </c>
      <c r="G280" s="12">
        <v>23.0</v>
      </c>
      <c r="H280" s="11">
        <v>9.0</v>
      </c>
      <c r="I280" s="13">
        <v>21.0</v>
      </c>
      <c r="J280" s="13">
        <v>78.0</v>
      </c>
      <c r="K280" s="13">
        <v>14.0</v>
      </c>
      <c r="L280" s="14">
        <v>16.0</v>
      </c>
      <c r="M280" s="15">
        <v>13.0</v>
      </c>
      <c r="N280" s="14">
        <v>49.0</v>
      </c>
      <c r="O280" s="25">
        <f t="shared" si="2"/>
        <v>228</v>
      </c>
      <c r="P280" s="26"/>
      <c r="Q280" s="27">
        <f>'X,Y restore'!G280</f>
        <v>5</v>
      </c>
      <c r="R280" s="27">
        <f>'X,Y restore'!H280</f>
        <v>8</v>
      </c>
      <c r="S280" s="27">
        <f>'X,Y restore'!I280</f>
        <v>9</v>
      </c>
      <c r="T280" s="28">
        <f>'X,Y restore'!AI280</f>
        <v>6</v>
      </c>
      <c r="U280" s="28">
        <f>'X,Y restore'!AG280</f>
        <v>7</v>
      </c>
      <c r="V280" s="28">
        <f>'X,Y restore'!AJ280</f>
        <v>9</v>
      </c>
      <c r="W280" s="29">
        <f>'X,Y restore'!M280</f>
        <v>15</v>
      </c>
      <c r="X280" s="29">
        <f>'X,Y restore'!N280</f>
        <v>13</v>
      </c>
      <c r="Y280" s="29">
        <f>'X,Y restore'!O280</f>
        <v>29</v>
      </c>
      <c r="Z280" s="25">
        <f t="shared" si="3"/>
        <v>101</v>
      </c>
      <c r="AA280" s="30">
        <f t="shared" si="4"/>
        <v>2.257425743</v>
      </c>
      <c r="AB280" s="26"/>
      <c r="AC280" s="27">
        <f t="shared" ref="AC280:AK280" si="289">ROUND($AA280*Q280,0)</f>
        <v>11</v>
      </c>
      <c r="AD280" s="27">
        <f t="shared" si="289"/>
        <v>18</v>
      </c>
      <c r="AE280" s="27">
        <f t="shared" si="289"/>
        <v>20</v>
      </c>
      <c r="AF280" s="28">
        <f t="shared" si="289"/>
        <v>14</v>
      </c>
      <c r="AG280" s="28">
        <f t="shared" si="289"/>
        <v>16</v>
      </c>
      <c r="AH280" s="28">
        <f t="shared" si="289"/>
        <v>20</v>
      </c>
      <c r="AI280" s="29">
        <f t="shared" si="289"/>
        <v>34</v>
      </c>
      <c r="AJ280" s="29">
        <f t="shared" si="289"/>
        <v>29</v>
      </c>
      <c r="AK280" s="29">
        <f t="shared" si="289"/>
        <v>65</v>
      </c>
      <c r="AL280" s="25">
        <f t="shared" si="6"/>
        <v>227</v>
      </c>
    </row>
    <row r="281">
      <c r="A281" s="1"/>
      <c r="B281" s="1"/>
      <c r="C281" s="1"/>
      <c r="D281" s="9">
        <v>4020.0</v>
      </c>
      <c r="E281" s="10">
        <v>1472.0</v>
      </c>
      <c r="F281" s="11">
        <v>4.0</v>
      </c>
      <c r="G281" s="12">
        <v>22.0</v>
      </c>
      <c r="H281" s="11">
        <v>10.0</v>
      </c>
      <c r="I281" s="13">
        <v>9.0</v>
      </c>
      <c r="J281" s="13">
        <v>74.0</v>
      </c>
      <c r="K281" s="13">
        <v>19.0</v>
      </c>
      <c r="L281" s="14">
        <v>4.0</v>
      </c>
      <c r="M281" s="15">
        <v>19.0</v>
      </c>
      <c r="N281" s="14">
        <v>47.0</v>
      </c>
      <c r="O281" s="25">
        <f t="shared" si="2"/>
        <v>208</v>
      </c>
      <c r="P281" s="26"/>
      <c r="Q281" s="27">
        <f>'X,Y restore'!G281</f>
        <v>4</v>
      </c>
      <c r="R281" s="27">
        <f>'X,Y restore'!H281</f>
        <v>12</v>
      </c>
      <c r="S281" s="27">
        <f>'X,Y restore'!I281</f>
        <v>10</v>
      </c>
      <c r="T281" s="28">
        <f>'X,Y restore'!AI281</f>
        <v>1</v>
      </c>
      <c r="U281" s="28">
        <f>'X,Y restore'!AG281</f>
        <v>9</v>
      </c>
      <c r="V281" s="28">
        <f>'X,Y restore'!AJ281</f>
        <v>12</v>
      </c>
      <c r="W281" s="29">
        <f>'X,Y restore'!M281</f>
        <v>5</v>
      </c>
      <c r="X281" s="29">
        <f>'X,Y restore'!N281</f>
        <v>19</v>
      </c>
      <c r="Y281" s="29">
        <f>'X,Y restore'!O281</f>
        <v>36</v>
      </c>
      <c r="Z281" s="25">
        <f t="shared" si="3"/>
        <v>108</v>
      </c>
      <c r="AA281" s="30">
        <f t="shared" si="4"/>
        <v>1.925925926</v>
      </c>
      <c r="AB281" s="26"/>
      <c r="AC281" s="27">
        <f t="shared" ref="AC281:AK281" si="290">ROUND($AA281*Q281,0)</f>
        <v>8</v>
      </c>
      <c r="AD281" s="27">
        <f t="shared" si="290"/>
        <v>23</v>
      </c>
      <c r="AE281" s="27">
        <f t="shared" si="290"/>
        <v>19</v>
      </c>
      <c r="AF281" s="28">
        <f t="shared" si="290"/>
        <v>2</v>
      </c>
      <c r="AG281" s="28">
        <f t="shared" si="290"/>
        <v>17</v>
      </c>
      <c r="AH281" s="28">
        <f t="shared" si="290"/>
        <v>23</v>
      </c>
      <c r="AI281" s="29">
        <f t="shared" si="290"/>
        <v>10</v>
      </c>
      <c r="AJ281" s="29">
        <f t="shared" si="290"/>
        <v>37</v>
      </c>
      <c r="AK281" s="29">
        <f t="shared" si="290"/>
        <v>69</v>
      </c>
      <c r="AL281" s="25">
        <f t="shared" si="6"/>
        <v>208</v>
      </c>
    </row>
    <row r="282">
      <c r="A282" s="1"/>
      <c r="B282" s="1"/>
      <c r="C282" s="1"/>
      <c r="D282" s="9">
        <v>4021.0</v>
      </c>
      <c r="E282" s="10">
        <v>1018.0</v>
      </c>
      <c r="F282" s="11">
        <v>14.0</v>
      </c>
      <c r="G282" s="12">
        <v>25.0</v>
      </c>
      <c r="H282" s="11">
        <v>12.0</v>
      </c>
      <c r="I282" s="13">
        <v>42.0</v>
      </c>
      <c r="J282" s="13">
        <v>66.0</v>
      </c>
      <c r="K282" s="13">
        <v>14.0</v>
      </c>
      <c r="L282" s="14">
        <v>19.0</v>
      </c>
      <c r="M282" s="15">
        <v>8.0</v>
      </c>
      <c r="N282" s="14">
        <v>41.0</v>
      </c>
      <c r="O282" s="25">
        <f t="shared" si="2"/>
        <v>241</v>
      </c>
      <c r="P282" s="26"/>
      <c r="Q282" s="27">
        <f>'X,Y restore'!G282</f>
        <v>14</v>
      </c>
      <c r="R282" s="27">
        <f>'X,Y restore'!H282</f>
        <v>7</v>
      </c>
      <c r="S282" s="27">
        <f>'X,Y restore'!I282</f>
        <v>12</v>
      </c>
      <c r="T282" s="28">
        <f>'X,Y restore'!AI282</f>
        <v>12</v>
      </c>
      <c r="U282" s="28">
        <f>'X,Y restore'!AG282</f>
        <v>5</v>
      </c>
      <c r="V282" s="28">
        <f>'X,Y restore'!AJ282</f>
        <v>5</v>
      </c>
      <c r="W282" s="29">
        <f>'X,Y restore'!M282</f>
        <v>18</v>
      </c>
      <c r="X282" s="29">
        <f>'X,Y restore'!N282</f>
        <v>8</v>
      </c>
      <c r="Y282" s="29">
        <f>'X,Y restore'!O282</f>
        <v>13</v>
      </c>
      <c r="Z282" s="25">
        <f t="shared" si="3"/>
        <v>94</v>
      </c>
      <c r="AA282" s="30">
        <f t="shared" si="4"/>
        <v>2.563829787</v>
      </c>
      <c r="AB282" s="26"/>
      <c r="AC282" s="27">
        <f t="shared" ref="AC282:AK282" si="291">ROUND($AA282*Q282,0)</f>
        <v>36</v>
      </c>
      <c r="AD282" s="27">
        <f t="shared" si="291"/>
        <v>18</v>
      </c>
      <c r="AE282" s="27">
        <f t="shared" si="291"/>
        <v>31</v>
      </c>
      <c r="AF282" s="28">
        <f t="shared" si="291"/>
        <v>31</v>
      </c>
      <c r="AG282" s="28">
        <f t="shared" si="291"/>
        <v>13</v>
      </c>
      <c r="AH282" s="28">
        <f t="shared" si="291"/>
        <v>13</v>
      </c>
      <c r="AI282" s="29">
        <f t="shared" si="291"/>
        <v>46</v>
      </c>
      <c r="AJ282" s="29">
        <f t="shared" si="291"/>
        <v>21</v>
      </c>
      <c r="AK282" s="29">
        <f t="shared" si="291"/>
        <v>33</v>
      </c>
      <c r="AL282" s="25">
        <f t="shared" si="6"/>
        <v>242</v>
      </c>
    </row>
    <row r="283">
      <c r="A283" s="1"/>
      <c r="B283" s="1"/>
      <c r="C283" s="1"/>
      <c r="D283" s="9">
        <v>4022.0</v>
      </c>
      <c r="E283" s="10">
        <v>1715.0</v>
      </c>
      <c r="F283" s="11">
        <v>17.0</v>
      </c>
      <c r="G283" s="12">
        <v>27.0</v>
      </c>
      <c r="H283" s="11">
        <v>13.0</v>
      </c>
      <c r="I283" s="13">
        <v>51.0</v>
      </c>
      <c r="J283" s="13">
        <v>105.0</v>
      </c>
      <c r="K283" s="13">
        <v>32.0</v>
      </c>
      <c r="L283" s="14">
        <v>9.0</v>
      </c>
      <c r="M283" s="15">
        <v>16.0</v>
      </c>
      <c r="N283" s="14">
        <v>55.0</v>
      </c>
      <c r="O283" s="25">
        <f t="shared" si="2"/>
        <v>325</v>
      </c>
      <c r="P283" s="26"/>
      <c r="Q283" s="27">
        <f>'X,Y restore'!G283</f>
        <v>17</v>
      </c>
      <c r="R283" s="27">
        <f>'X,Y restore'!H283</f>
        <v>20</v>
      </c>
      <c r="S283" s="27">
        <f>'X,Y restore'!I283</f>
        <v>13</v>
      </c>
      <c r="T283" s="28">
        <f>'X,Y restore'!AI283</f>
        <v>11</v>
      </c>
      <c r="U283" s="28">
        <f>'X,Y restore'!AG283</f>
        <v>9</v>
      </c>
      <c r="V283" s="28">
        <f>'X,Y restore'!AJ283</f>
        <v>7</v>
      </c>
      <c r="W283" s="29">
        <f>'X,Y restore'!M283</f>
        <v>11</v>
      </c>
      <c r="X283" s="29">
        <f>'X,Y restore'!N283</f>
        <v>16</v>
      </c>
      <c r="Y283" s="29">
        <f>'X,Y restore'!O283</f>
        <v>16</v>
      </c>
      <c r="Z283" s="25">
        <f t="shared" si="3"/>
        <v>120</v>
      </c>
      <c r="AA283" s="30">
        <f t="shared" si="4"/>
        <v>2.708333333</v>
      </c>
      <c r="AB283" s="26"/>
      <c r="AC283" s="27">
        <f t="shared" ref="AC283:AK283" si="292">ROUND($AA283*Q283,0)</f>
        <v>46</v>
      </c>
      <c r="AD283" s="27">
        <f t="shared" si="292"/>
        <v>54</v>
      </c>
      <c r="AE283" s="27">
        <f t="shared" si="292"/>
        <v>35</v>
      </c>
      <c r="AF283" s="28">
        <f t="shared" si="292"/>
        <v>30</v>
      </c>
      <c r="AG283" s="28">
        <f t="shared" si="292"/>
        <v>24</v>
      </c>
      <c r="AH283" s="28">
        <f t="shared" si="292"/>
        <v>19</v>
      </c>
      <c r="AI283" s="29">
        <f t="shared" si="292"/>
        <v>30</v>
      </c>
      <c r="AJ283" s="29">
        <f t="shared" si="292"/>
        <v>43</v>
      </c>
      <c r="AK283" s="29">
        <f t="shared" si="292"/>
        <v>43</v>
      </c>
      <c r="AL283" s="25">
        <f t="shared" si="6"/>
        <v>324</v>
      </c>
    </row>
    <row r="284">
      <c r="A284" s="1"/>
      <c r="B284" s="1"/>
      <c r="C284" s="1"/>
      <c r="D284" s="9">
        <v>4024.0</v>
      </c>
      <c r="E284" s="10">
        <v>1993.0</v>
      </c>
      <c r="F284" s="11">
        <v>13.0</v>
      </c>
      <c r="G284" s="12">
        <v>24.0</v>
      </c>
      <c r="H284" s="11">
        <v>8.0</v>
      </c>
      <c r="I284" s="13">
        <v>29.0</v>
      </c>
      <c r="J284" s="13">
        <v>56.0</v>
      </c>
      <c r="K284" s="13">
        <v>30.0</v>
      </c>
      <c r="L284" s="14">
        <v>25.0</v>
      </c>
      <c r="M284" s="15">
        <v>15.0</v>
      </c>
      <c r="N284" s="14">
        <v>52.0</v>
      </c>
      <c r="O284" s="25">
        <f t="shared" si="2"/>
        <v>252</v>
      </c>
      <c r="P284" s="26"/>
      <c r="Q284" s="27">
        <f>'X,Y restore'!G284</f>
        <v>13</v>
      </c>
      <c r="R284" s="27">
        <f>'X,Y restore'!H284</f>
        <v>12</v>
      </c>
      <c r="S284" s="27">
        <f>'X,Y restore'!I284</f>
        <v>8</v>
      </c>
      <c r="T284" s="28">
        <f>'X,Y restore'!AI284</f>
        <v>9</v>
      </c>
      <c r="U284" s="28">
        <f>'X,Y restore'!AG284</f>
        <v>7</v>
      </c>
      <c r="V284" s="28">
        <f>'X,Y restore'!AJ284</f>
        <v>9</v>
      </c>
      <c r="W284" s="29">
        <f>'X,Y restore'!M284</f>
        <v>23</v>
      </c>
      <c r="X284" s="29">
        <f>'X,Y restore'!N284</f>
        <v>15</v>
      </c>
      <c r="Y284" s="29">
        <f>'X,Y restore'!O284</f>
        <v>11</v>
      </c>
      <c r="Z284" s="25">
        <f t="shared" si="3"/>
        <v>107</v>
      </c>
      <c r="AA284" s="30">
        <f t="shared" si="4"/>
        <v>2.355140187</v>
      </c>
      <c r="AB284" s="26"/>
      <c r="AC284" s="27">
        <f t="shared" ref="AC284:AK284" si="293">ROUND($AA284*Q284,0)</f>
        <v>31</v>
      </c>
      <c r="AD284" s="27">
        <f t="shared" si="293"/>
        <v>28</v>
      </c>
      <c r="AE284" s="27">
        <f t="shared" si="293"/>
        <v>19</v>
      </c>
      <c r="AF284" s="28">
        <f t="shared" si="293"/>
        <v>21</v>
      </c>
      <c r="AG284" s="28">
        <f t="shared" si="293"/>
        <v>16</v>
      </c>
      <c r="AH284" s="28">
        <f t="shared" si="293"/>
        <v>21</v>
      </c>
      <c r="AI284" s="29">
        <f t="shared" si="293"/>
        <v>54</v>
      </c>
      <c r="AJ284" s="29">
        <f t="shared" si="293"/>
        <v>35</v>
      </c>
      <c r="AK284" s="29">
        <f t="shared" si="293"/>
        <v>26</v>
      </c>
      <c r="AL284" s="25">
        <f t="shared" si="6"/>
        <v>251</v>
      </c>
    </row>
    <row r="285">
      <c r="A285" s="1"/>
      <c r="B285" s="1"/>
      <c r="C285" s="1"/>
      <c r="D285" s="9">
        <v>4027.0</v>
      </c>
      <c r="E285" s="10">
        <v>1722.0</v>
      </c>
      <c r="F285" s="11">
        <v>7.0</v>
      </c>
      <c r="G285" s="12">
        <v>27.0</v>
      </c>
      <c r="H285" s="11">
        <v>7.0</v>
      </c>
      <c r="I285" s="13">
        <v>25.0</v>
      </c>
      <c r="J285" s="13">
        <v>73.0</v>
      </c>
      <c r="K285" s="13">
        <v>26.0</v>
      </c>
      <c r="L285" s="14">
        <v>15.0</v>
      </c>
      <c r="M285" s="15">
        <v>7.0</v>
      </c>
      <c r="N285" s="14">
        <v>43.0</v>
      </c>
      <c r="O285" s="25">
        <f t="shared" si="2"/>
        <v>230</v>
      </c>
      <c r="P285" s="26"/>
      <c r="Q285" s="27">
        <f>'X,Y restore'!G285</f>
        <v>7</v>
      </c>
      <c r="R285" s="27">
        <f>'X,Y restore'!H285</f>
        <v>7</v>
      </c>
      <c r="S285" s="27">
        <f>'X,Y restore'!I285</f>
        <v>7</v>
      </c>
      <c r="T285" s="28">
        <f>'X,Y restore'!AI285</f>
        <v>6</v>
      </c>
      <c r="U285" s="28">
        <f>'X,Y restore'!AG285</f>
        <v>4</v>
      </c>
      <c r="V285" s="28">
        <f>'X,Y restore'!AJ285</f>
        <v>9</v>
      </c>
      <c r="W285" s="29">
        <f>'X,Y restore'!M285</f>
        <v>14</v>
      </c>
      <c r="X285" s="29">
        <f>'X,Y restore'!N285</f>
        <v>7</v>
      </c>
      <c r="Y285" s="29">
        <f>'X,Y restore'!O285</f>
        <v>15</v>
      </c>
      <c r="Z285" s="25">
        <f t="shared" si="3"/>
        <v>76</v>
      </c>
      <c r="AA285" s="30">
        <f t="shared" si="4"/>
        <v>3.026315789</v>
      </c>
      <c r="AB285" s="26"/>
      <c r="AC285" s="27">
        <f t="shared" ref="AC285:AK285" si="294">ROUND($AA285*Q285,0)</f>
        <v>21</v>
      </c>
      <c r="AD285" s="27">
        <f t="shared" si="294"/>
        <v>21</v>
      </c>
      <c r="AE285" s="27">
        <f t="shared" si="294"/>
        <v>21</v>
      </c>
      <c r="AF285" s="28">
        <f t="shared" si="294"/>
        <v>18</v>
      </c>
      <c r="AG285" s="28">
        <f t="shared" si="294"/>
        <v>12</v>
      </c>
      <c r="AH285" s="28">
        <f t="shared" si="294"/>
        <v>27</v>
      </c>
      <c r="AI285" s="29">
        <f t="shared" si="294"/>
        <v>42</v>
      </c>
      <c r="AJ285" s="29">
        <f t="shared" si="294"/>
        <v>21</v>
      </c>
      <c r="AK285" s="29">
        <f t="shared" si="294"/>
        <v>45</v>
      </c>
      <c r="AL285" s="25">
        <f t="shared" si="6"/>
        <v>228</v>
      </c>
    </row>
    <row r="286">
      <c r="A286" s="1"/>
      <c r="B286" s="1"/>
      <c r="C286" s="1"/>
      <c r="D286" s="9">
        <v>4028.0</v>
      </c>
      <c r="E286" s="10">
        <v>2031.0</v>
      </c>
      <c r="F286" s="11">
        <v>5.0</v>
      </c>
      <c r="G286" s="12">
        <v>12.0</v>
      </c>
      <c r="H286" s="11">
        <v>8.0</v>
      </c>
      <c r="I286" s="13">
        <v>31.0</v>
      </c>
      <c r="J286" s="13">
        <v>105.0</v>
      </c>
      <c r="K286" s="13">
        <v>32.0</v>
      </c>
      <c r="L286" s="14">
        <v>14.0</v>
      </c>
      <c r="M286" s="15">
        <v>13.0</v>
      </c>
      <c r="N286" s="14">
        <v>25.0</v>
      </c>
      <c r="O286" s="25">
        <f t="shared" si="2"/>
        <v>245</v>
      </c>
      <c r="P286" s="26"/>
      <c r="Q286" s="27">
        <f>'X,Y restore'!G286</f>
        <v>5</v>
      </c>
      <c r="R286" s="27">
        <f>'X,Y restore'!H286</f>
        <v>7</v>
      </c>
      <c r="S286" s="27">
        <f>'X,Y restore'!I286</f>
        <v>8</v>
      </c>
      <c r="T286" s="28">
        <f>'X,Y restore'!AI286</f>
        <v>6</v>
      </c>
      <c r="U286" s="28">
        <f>'X,Y restore'!AG286</f>
        <v>8</v>
      </c>
      <c r="V286" s="28">
        <f>'X,Y restore'!AJ286</f>
        <v>11</v>
      </c>
      <c r="W286" s="29">
        <f>'X,Y restore'!M286</f>
        <v>14</v>
      </c>
      <c r="X286" s="29">
        <f>'X,Y restore'!N286</f>
        <v>13</v>
      </c>
      <c r="Y286" s="29">
        <f>'X,Y restore'!O286</f>
        <v>15</v>
      </c>
      <c r="Z286" s="25">
        <f t="shared" si="3"/>
        <v>87</v>
      </c>
      <c r="AA286" s="30">
        <f t="shared" si="4"/>
        <v>2.816091954</v>
      </c>
      <c r="AB286" s="26"/>
      <c r="AC286" s="27">
        <f t="shared" ref="AC286:AK286" si="295">ROUND($AA286*Q286,0)</f>
        <v>14</v>
      </c>
      <c r="AD286" s="27">
        <f t="shared" si="295"/>
        <v>20</v>
      </c>
      <c r="AE286" s="27">
        <f t="shared" si="295"/>
        <v>23</v>
      </c>
      <c r="AF286" s="28">
        <f t="shared" si="295"/>
        <v>17</v>
      </c>
      <c r="AG286" s="28">
        <f t="shared" si="295"/>
        <v>23</v>
      </c>
      <c r="AH286" s="28">
        <f t="shared" si="295"/>
        <v>31</v>
      </c>
      <c r="AI286" s="29">
        <f t="shared" si="295"/>
        <v>39</v>
      </c>
      <c r="AJ286" s="29">
        <f t="shared" si="295"/>
        <v>37</v>
      </c>
      <c r="AK286" s="29">
        <f t="shared" si="295"/>
        <v>42</v>
      </c>
      <c r="AL286" s="25">
        <f t="shared" si="6"/>
        <v>246</v>
      </c>
    </row>
    <row r="287">
      <c r="A287" s="1"/>
      <c r="B287" s="1"/>
      <c r="C287" s="1"/>
      <c r="D287" s="9">
        <v>4030.0</v>
      </c>
      <c r="E287" s="10">
        <v>1978.0</v>
      </c>
      <c r="F287" s="11">
        <v>4.0</v>
      </c>
      <c r="G287" s="12">
        <v>17.0</v>
      </c>
      <c r="H287" s="11">
        <v>7.0</v>
      </c>
      <c r="I287" s="13">
        <v>32.0</v>
      </c>
      <c r="J287" s="13">
        <v>78.0</v>
      </c>
      <c r="K287" s="13">
        <v>21.0</v>
      </c>
      <c r="L287" s="14">
        <v>7.0</v>
      </c>
      <c r="M287" s="15">
        <v>12.0</v>
      </c>
      <c r="N287" s="14">
        <v>45.0</v>
      </c>
      <c r="O287" s="25">
        <f t="shared" si="2"/>
        <v>223</v>
      </c>
      <c r="P287" s="26"/>
      <c r="Q287" s="27">
        <f>'X,Y restore'!G287</f>
        <v>4</v>
      </c>
      <c r="R287" s="27">
        <f>'X,Y restore'!H287</f>
        <v>7</v>
      </c>
      <c r="S287" s="27">
        <f>'X,Y restore'!I287</f>
        <v>7</v>
      </c>
      <c r="T287" s="28">
        <f>'X,Y restore'!AI287</f>
        <v>7</v>
      </c>
      <c r="U287" s="28">
        <f>'X,Y restore'!AG287</f>
        <v>7</v>
      </c>
      <c r="V287" s="28">
        <f>'X,Y restore'!AJ287</f>
        <v>10</v>
      </c>
      <c r="W287" s="29">
        <f>'X,Y restore'!M287</f>
        <v>8</v>
      </c>
      <c r="X287" s="29">
        <f>'X,Y restore'!N287</f>
        <v>12</v>
      </c>
      <c r="Y287" s="29">
        <f>'X,Y restore'!O287</f>
        <v>27</v>
      </c>
      <c r="Z287" s="25">
        <f t="shared" si="3"/>
        <v>89</v>
      </c>
      <c r="AA287" s="30">
        <f t="shared" si="4"/>
        <v>2.505617978</v>
      </c>
      <c r="AB287" s="26"/>
      <c r="AC287" s="27">
        <f t="shared" ref="AC287:AK287" si="296">ROUND($AA287*Q287,0)</f>
        <v>10</v>
      </c>
      <c r="AD287" s="27">
        <f t="shared" si="296"/>
        <v>18</v>
      </c>
      <c r="AE287" s="27">
        <f t="shared" si="296"/>
        <v>18</v>
      </c>
      <c r="AF287" s="28">
        <f t="shared" si="296"/>
        <v>18</v>
      </c>
      <c r="AG287" s="28">
        <f t="shared" si="296"/>
        <v>18</v>
      </c>
      <c r="AH287" s="28">
        <f t="shared" si="296"/>
        <v>25</v>
      </c>
      <c r="AI287" s="29">
        <f t="shared" si="296"/>
        <v>20</v>
      </c>
      <c r="AJ287" s="29">
        <f t="shared" si="296"/>
        <v>30</v>
      </c>
      <c r="AK287" s="29">
        <f t="shared" si="296"/>
        <v>68</v>
      </c>
      <c r="AL287" s="25">
        <f t="shared" si="6"/>
        <v>225</v>
      </c>
    </row>
    <row r="288">
      <c r="A288" s="1"/>
      <c r="B288" s="1"/>
      <c r="C288" s="1"/>
      <c r="D288" s="9">
        <v>4032.0</v>
      </c>
      <c r="E288" s="10">
        <v>1293.0</v>
      </c>
      <c r="F288" s="11">
        <v>18.0</v>
      </c>
      <c r="G288" s="12">
        <v>22.0</v>
      </c>
      <c r="H288" s="11">
        <v>13.0</v>
      </c>
      <c r="I288" s="13">
        <v>23.0</v>
      </c>
      <c r="J288" s="13">
        <v>54.0</v>
      </c>
      <c r="K288" s="13">
        <v>13.0</v>
      </c>
      <c r="L288" s="14">
        <v>12.0</v>
      </c>
      <c r="M288" s="15">
        <v>11.0</v>
      </c>
      <c r="N288" s="14">
        <v>33.0</v>
      </c>
      <c r="O288" s="25">
        <f t="shared" si="2"/>
        <v>199</v>
      </c>
      <c r="P288" s="26"/>
      <c r="Q288" s="27">
        <f>'X,Y restore'!G288</f>
        <v>18</v>
      </c>
      <c r="R288" s="27">
        <f>'X,Y restore'!H288</f>
        <v>14</v>
      </c>
      <c r="S288" s="27">
        <f>'X,Y restore'!I288</f>
        <v>13</v>
      </c>
      <c r="T288" s="28">
        <f>'X,Y restore'!AI288</f>
        <v>7</v>
      </c>
      <c r="U288" s="28">
        <f>'X,Y restore'!AG288</f>
        <v>6</v>
      </c>
      <c r="V288" s="28">
        <f>'X,Y restore'!AJ288</f>
        <v>4</v>
      </c>
      <c r="W288" s="29">
        <f>'X,Y restore'!M288</f>
        <v>12</v>
      </c>
      <c r="X288" s="29">
        <f>'X,Y restore'!N288</f>
        <v>11</v>
      </c>
      <c r="Y288" s="29">
        <f>'X,Y restore'!O288</f>
        <v>9</v>
      </c>
      <c r="Z288" s="25">
        <f t="shared" si="3"/>
        <v>94</v>
      </c>
      <c r="AA288" s="30">
        <f t="shared" si="4"/>
        <v>2.117021277</v>
      </c>
      <c r="AB288" s="26"/>
      <c r="AC288" s="27">
        <f t="shared" ref="AC288:AK288" si="297">ROUND($AA288*Q288,0)</f>
        <v>38</v>
      </c>
      <c r="AD288" s="27">
        <f t="shared" si="297"/>
        <v>30</v>
      </c>
      <c r="AE288" s="27">
        <f t="shared" si="297"/>
        <v>28</v>
      </c>
      <c r="AF288" s="28">
        <f t="shared" si="297"/>
        <v>15</v>
      </c>
      <c r="AG288" s="28">
        <f t="shared" si="297"/>
        <v>13</v>
      </c>
      <c r="AH288" s="28">
        <f t="shared" si="297"/>
        <v>8</v>
      </c>
      <c r="AI288" s="29">
        <f t="shared" si="297"/>
        <v>25</v>
      </c>
      <c r="AJ288" s="29">
        <f t="shared" si="297"/>
        <v>23</v>
      </c>
      <c r="AK288" s="29">
        <f t="shared" si="297"/>
        <v>19</v>
      </c>
      <c r="AL288" s="25">
        <f t="shared" si="6"/>
        <v>199</v>
      </c>
    </row>
    <row r="289">
      <c r="A289" s="1"/>
      <c r="B289" s="1"/>
      <c r="C289" s="1"/>
      <c r="D289" s="9">
        <v>4036.0</v>
      </c>
      <c r="E289" s="10">
        <v>2152.0</v>
      </c>
      <c r="F289" s="11">
        <v>1.0</v>
      </c>
      <c r="G289" s="12">
        <v>26.0</v>
      </c>
      <c r="H289" s="11">
        <v>9.0</v>
      </c>
      <c r="I289" s="13">
        <v>41.0</v>
      </c>
      <c r="J289" s="13">
        <v>76.0</v>
      </c>
      <c r="K289" s="13">
        <v>22.0</v>
      </c>
      <c r="L289" s="14">
        <v>11.0</v>
      </c>
      <c r="M289" s="15">
        <v>16.0</v>
      </c>
      <c r="N289" s="14">
        <v>31.0</v>
      </c>
      <c r="O289" s="25">
        <f t="shared" si="2"/>
        <v>233</v>
      </c>
      <c r="P289" s="26"/>
      <c r="Q289" s="27">
        <f>'X,Y restore'!G289</f>
        <v>1</v>
      </c>
      <c r="R289" s="27">
        <f>'X,Y restore'!H289</f>
        <v>4</v>
      </c>
      <c r="S289" s="27">
        <f>'X,Y restore'!I289</f>
        <v>9</v>
      </c>
      <c r="T289" s="28">
        <f>'X,Y restore'!AI289</f>
        <v>6</v>
      </c>
      <c r="U289" s="28">
        <f>'X,Y restore'!AG289</f>
        <v>8</v>
      </c>
      <c r="V289" s="28">
        <f>'X,Y restore'!AJ289</f>
        <v>23</v>
      </c>
      <c r="W289" s="29">
        <f>'X,Y restore'!M289</f>
        <v>11</v>
      </c>
      <c r="X289" s="29">
        <f>'X,Y restore'!N289</f>
        <v>16</v>
      </c>
      <c r="Y289" s="29">
        <f>'X,Y restore'!O289</f>
        <v>85</v>
      </c>
      <c r="Z289" s="25">
        <f t="shared" si="3"/>
        <v>163</v>
      </c>
      <c r="AA289" s="30">
        <f t="shared" si="4"/>
        <v>1.429447853</v>
      </c>
      <c r="AB289" s="26"/>
      <c r="AC289" s="27">
        <f t="shared" ref="AC289:AK289" si="298">ROUND($AA289*Q289,0)</f>
        <v>1</v>
      </c>
      <c r="AD289" s="27">
        <f t="shared" si="298"/>
        <v>6</v>
      </c>
      <c r="AE289" s="27">
        <f t="shared" si="298"/>
        <v>13</v>
      </c>
      <c r="AF289" s="28">
        <f t="shared" si="298"/>
        <v>9</v>
      </c>
      <c r="AG289" s="28">
        <f t="shared" si="298"/>
        <v>11</v>
      </c>
      <c r="AH289" s="28">
        <f t="shared" si="298"/>
        <v>33</v>
      </c>
      <c r="AI289" s="29">
        <f t="shared" si="298"/>
        <v>16</v>
      </c>
      <c r="AJ289" s="29">
        <f t="shared" si="298"/>
        <v>23</v>
      </c>
      <c r="AK289" s="29">
        <f t="shared" si="298"/>
        <v>122</v>
      </c>
      <c r="AL289" s="25">
        <f t="shared" si="6"/>
        <v>234</v>
      </c>
    </row>
    <row r="290">
      <c r="A290" s="1"/>
      <c r="B290" s="1"/>
      <c r="C290" s="1"/>
      <c r="D290" s="9">
        <v>4044.0</v>
      </c>
      <c r="E290" s="10">
        <v>2605.0</v>
      </c>
      <c r="F290" s="11">
        <v>20.0</v>
      </c>
      <c r="G290" s="12">
        <v>27.0</v>
      </c>
      <c r="H290" s="11">
        <v>33.0</v>
      </c>
      <c r="I290" s="13">
        <v>51.0</v>
      </c>
      <c r="J290" s="13">
        <v>95.0</v>
      </c>
      <c r="K290" s="13">
        <v>45.0</v>
      </c>
      <c r="L290" s="14">
        <v>25.0</v>
      </c>
      <c r="M290" s="15">
        <v>18.0</v>
      </c>
      <c r="N290" s="14">
        <v>54.0</v>
      </c>
      <c r="O290" s="25">
        <f t="shared" si="2"/>
        <v>368</v>
      </c>
      <c r="P290" s="26"/>
      <c r="Q290" s="27">
        <f>'X,Y restore'!G290</f>
        <v>20</v>
      </c>
      <c r="R290" s="27">
        <f>'X,Y restore'!H290</f>
        <v>11</v>
      </c>
      <c r="S290" s="27">
        <f>'X,Y restore'!I290</f>
        <v>33</v>
      </c>
      <c r="T290" s="28">
        <f>'X,Y restore'!AI290</f>
        <v>11</v>
      </c>
      <c r="U290" s="28">
        <f>'X,Y restore'!AG290</f>
        <v>10</v>
      </c>
      <c r="V290" s="28">
        <f>'X,Y restore'!AJ290</f>
        <v>18</v>
      </c>
      <c r="W290" s="29">
        <f>'X,Y restore'!M290</f>
        <v>24</v>
      </c>
      <c r="X290" s="29">
        <f>'X,Y restore'!N290</f>
        <v>18</v>
      </c>
      <c r="Y290" s="29">
        <f>'X,Y restore'!O290</f>
        <v>31</v>
      </c>
      <c r="Z290" s="25">
        <f t="shared" si="3"/>
        <v>176</v>
      </c>
      <c r="AA290" s="30">
        <f t="shared" si="4"/>
        <v>2.090909091</v>
      </c>
      <c r="AB290" s="26"/>
      <c r="AC290" s="27">
        <f t="shared" ref="AC290:AK290" si="299">ROUND($AA290*Q290,0)</f>
        <v>42</v>
      </c>
      <c r="AD290" s="27">
        <f t="shared" si="299"/>
        <v>23</v>
      </c>
      <c r="AE290" s="27">
        <f t="shared" si="299"/>
        <v>69</v>
      </c>
      <c r="AF290" s="28">
        <f t="shared" si="299"/>
        <v>23</v>
      </c>
      <c r="AG290" s="28">
        <f t="shared" si="299"/>
        <v>21</v>
      </c>
      <c r="AH290" s="28">
        <f t="shared" si="299"/>
        <v>38</v>
      </c>
      <c r="AI290" s="29">
        <f t="shared" si="299"/>
        <v>50</v>
      </c>
      <c r="AJ290" s="29">
        <f t="shared" si="299"/>
        <v>38</v>
      </c>
      <c r="AK290" s="29">
        <f t="shared" si="299"/>
        <v>65</v>
      </c>
      <c r="AL290" s="25">
        <f t="shared" si="6"/>
        <v>369</v>
      </c>
    </row>
    <row r="291">
      <c r="A291" s="1"/>
      <c r="B291" s="1"/>
      <c r="C291" s="1"/>
      <c r="D291" s="9">
        <v>4046.0</v>
      </c>
      <c r="E291" s="10">
        <v>797.0</v>
      </c>
      <c r="F291" s="11">
        <v>10.0</v>
      </c>
      <c r="G291" s="12">
        <v>24.0</v>
      </c>
      <c r="H291" s="11">
        <v>6.0</v>
      </c>
      <c r="I291" s="13">
        <v>53.0</v>
      </c>
      <c r="J291" s="13">
        <v>78.0</v>
      </c>
      <c r="K291" s="13">
        <v>29.0</v>
      </c>
      <c r="L291" s="14">
        <v>22.0</v>
      </c>
      <c r="M291" s="15">
        <v>11.0</v>
      </c>
      <c r="N291" s="14">
        <v>26.0</v>
      </c>
      <c r="O291" s="25">
        <f t="shared" si="2"/>
        <v>259</v>
      </c>
      <c r="P291" s="26"/>
      <c r="Q291" s="27">
        <f>'X,Y restore'!G291</f>
        <v>10</v>
      </c>
      <c r="R291" s="27">
        <f>'X,Y restore'!H291</f>
        <v>12</v>
      </c>
      <c r="S291" s="27">
        <f>'X,Y restore'!I291</f>
        <v>6</v>
      </c>
      <c r="T291" s="28">
        <f>'X,Y restore'!AI291</f>
        <v>11</v>
      </c>
      <c r="U291" s="28">
        <f>'X,Y restore'!AG291</f>
        <v>6</v>
      </c>
      <c r="V291" s="28">
        <f>'X,Y restore'!AJ291</f>
        <v>6</v>
      </c>
      <c r="W291" s="29">
        <f>'X,Y restore'!M291</f>
        <v>20</v>
      </c>
      <c r="X291" s="29">
        <f>'X,Y restore'!N291</f>
        <v>11</v>
      </c>
      <c r="Y291" s="29">
        <f>'X,Y restore'!O291</f>
        <v>5</v>
      </c>
      <c r="Z291" s="25">
        <f t="shared" si="3"/>
        <v>87</v>
      </c>
      <c r="AA291" s="30">
        <f t="shared" si="4"/>
        <v>2.977011494</v>
      </c>
      <c r="AB291" s="26"/>
      <c r="AC291" s="27">
        <f t="shared" ref="AC291:AK291" si="300">ROUND($AA291*Q291,0)</f>
        <v>30</v>
      </c>
      <c r="AD291" s="27">
        <f t="shared" si="300"/>
        <v>36</v>
      </c>
      <c r="AE291" s="27">
        <f t="shared" si="300"/>
        <v>18</v>
      </c>
      <c r="AF291" s="28">
        <f t="shared" si="300"/>
        <v>33</v>
      </c>
      <c r="AG291" s="28">
        <f t="shared" si="300"/>
        <v>18</v>
      </c>
      <c r="AH291" s="28">
        <f t="shared" si="300"/>
        <v>18</v>
      </c>
      <c r="AI291" s="29">
        <f t="shared" si="300"/>
        <v>60</v>
      </c>
      <c r="AJ291" s="29">
        <f t="shared" si="300"/>
        <v>33</v>
      </c>
      <c r="AK291" s="29">
        <f t="shared" si="300"/>
        <v>15</v>
      </c>
      <c r="AL291" s="25">
        <f t="shared" si="6"/>
        <v>261</v>
      </c>
    </row>
    <row r="292">
      <c r="A292" s="1"/>
      <c r="B292" s="1"/>
      <c r="C292" s="1"/>
      <c r="D292" s="9">
        <v>4304.0</v>
      </c>
      <c r="E292" s="10">
        <v>3152.0</v>
      </c>
      <c r="F292" s="11">
        <v>21.0</v>
      </c>
      <c r="G292" s="12">
        <v>48.0</v>
      </c>
      <c r="H292" s="11">
        <v>19.0</v>
      </c>
      <c r="I292" s="13">
        <v>78.0</v>
      </c>
      <c r="J292" s="13">
        <v>154.0</v>
      </c>
      <c r="K292" s="13">
        <v>46.0</v>
      </c>
      <c r="L292" s="14">
        <v>25.0</v>
      </c>
      <c r="M292" s="15">
        <v>28.0</v>
      </c>
      <c r="N292" s="14">
        <v>78.0</v>
      </c>
      <c r="O292" s="25">
        <f t="shared" si="2"/>
        <v>497</v>
      </c>
      <c r="P292" s="26"/>
      <c r="Q292" s="27">
        <f>'X,Y restore'!G292</f>
        <v>21</v>
      </c>
      <c r="R292" s="27">
        <f>'X,Y restore'!H292</f>
        <v>32</v>
      </c>
      <c r="S292" s="27">
        <f>'X,Y restore'!I292</f>
        <v>19</v>
      </c>
      <c r="T292" s="28">
        <f>'X,Y restore'!AI292</f>
        <v>18</v>
      </c>
      <c r="U292" s="28">
        <f>'X,Y restore'!AG292</f>
        <v>15</v>
      </c>
      <c r="V292" s="28">
        <f>'X,Y restore'!AJ292</f>
        <v>13</v>
      </c>
      <c r="W292" s="29">
        <f>'X,Y restore'!M292</f>
        <v>25</v>
      </c>
      <c r="X292" s="29">
        <f>'X,Y restore'!N292</f>
        <v>28</v>
      </c>
      <c r="Y292" s="29">
        <f>'X,Y restore'!O292</f>
        <v>26</v>
      </c>
      <c r="Z292" s="25">
        <f t="shared" si="3"/>
        <v>197</v>
      </c>
      <c r="AA292" s="30">
        <f t="shared" si="4"/>
        <v>2.52284264</v>
      </c>
      <c r="AB292" s="26"/>
      <c r="AC292" s="27">
        <f t="shared" ref="AC292:AK292" si="301">ROUND($AA292*Q292,0)</f>
        <v>53</v>
      </c>
      <c r="AD292" s="27">
        <f t="shared" si="301"/>
        <v>81</v>
      </c>
      <c r="AE292" s="27">
        <f t="shared" si="301"/>
        <v>48</v>
      </c>
      <c r="AF292" s="28">
        <f t="shared" si="301"/>
        <v>45</v>
      </c>
      <c r="AG292" s="28">
        <f t="shared" si="301"/>
        <v>38</v>
      </c>
      <c r="AH292" s="28">
        <f t="shared" si="301"/>
        <v>33</v>
      </c>
      <c r="AI292" s="29">
        <f t="shared" si="301"/>
        <v>63</v>
      </c>
      <c r="AJ292" s="29">
        <f t="shared" si="301"/>
        <v>71</v>
      </c>
      <c r="AK292" s="29">
        <f t="shared" si="301"/>
        <v>66</v>
      </c>
      <c r="AL292" s="25">
        <f t="shared" si="6"/>
        <v>498</v>
      </c>
    </row>
    <row r="293">
      <c r="A293" s="1"/>
      <c r="B293" s="1"/>
      <c r="C293" s="1"/>
      <c r="D293" s="9">
        <v>4306.0</v>
      </c>
      <c r="E293" s="10">
        <v>1830.0</v>
      </c>
      <c r="F293" s="11">
        <v>7.0</v>
      </c>
      <c r="G293" s="12">
        <v>23.0</v>
      </c>
      <c r="H293" s="11">
        <v>11.0</v>
      </c>
      <c r="I293" s="13">
        <v>38.0</v>
      </c>
      <c r="J293" s="13">
        <v>103.0</v>
      </c>
      <c r="K293" s="13">
        <v>33.0</v>
      </c>
      <c r="L293" s="14">
        <v>17.0</v>
      </c>
      <c r="M293" s="15">
        <v>10.0</v>
      </c>
      <c r="N293" s="14">
        <v>41.0</v>
      </c>
      <c r="O293" s="25">
        <f t="shared" si="2"/>
        <v>283</v>
      </c>
      <c r="P293" s="26"/>
      <c r="Q293" s="27">
        <f>'X,Y restore'!G293</f>
        <v>7</v>
      </c>
      <c r="R293" s="27">
        <f>'X,Y restore'!H293</f>
        <v>7</v>
      </c>
      <c r="S293" s="27">
        <f>'X,Y restore'!I293</f>
        <v>11</v>
      </c>
      <c r="T293" s="28">
        <f>'X,Y restore'!AI293</f>
        <v>8</v>
      </c>
      <c r="U293" s="28">
        <f>'X,Y restore'!AG293</f>
        <v>6</v>
      </c>
      <c r="V293" s="28">
        <f>'X,Y restore'!AJ293</f>
        <v>13</v>
      </c>
      <c r="W293" s="29">
        <f>'X,Y restore'!M293</f>
        <v>17</v>
      </c>
      <c r="X293" s="29">
        <f>'X,Y restore'!N293</f>
        <v>10</v>
      </c>
      <c r="Y293" s="29">
        <f>'X,Y restore'!O293</f>
        <v>23</v>
      </c>
      <c r="Z293" s="25">
        <f t="shared" si="3"/>
        <v>102</v>
      </c>
      <c r="AA293" s="30">
        <f t="shared" si="4"/>
        <v>2.774509804</v>
      </c>
      <c r="AB293" s="26"/>
      <c r="AC293" s="27">
        <f t="shared" ref="AC293:AK293" si="302">ROUND($AA293*Q293,0)</f>
        <v>19</v>
      </c>
      <c r="AD293" s="27">
        <f t="shared" si="302"/>
        <v>19</v>
      </c>
      <c r="AE293" s="27">
        <f t="shared" si="302"/>
        <v>31</v>
      </c>
      <c r="AF293" s="28">
        <f t="shared" si="302"/>
        <v>22</v>
      </c>
      <c r="AG293" s="28">
        <f t="shared" si="302"/>
        <v>17</v>
      </c>
      <c r="AH293" s="28">
        <f t="shared" si="302"/>
        <v>36</v>
      </c>
      <c r="AI293" s="29">
        <f t="shared" si="302"/>
        <v>47</v>
      </c>
      <c r="AJ293" s="29">
        <f t="shared" si="302"/>
        <v>28</v>
      </c>
      <c r="AK293" s="29">
        <f t="shared" si="302"/>
        <v>64</v>
      </c>
      <c r="AL293" s="25">
        <f t="shared" si="6"/>
        <v>283</v>
      </c>
    </row>
    <row r="294">
      <c r="A294" s="1"/>
      <c r="B294" s="1"/>
      <c r="C294" s="1"/>
      <c r="D294" s="9">
        <v>4309.0</v>
      </c>
      <c r="E294" s="10">
        <v>1116.0</v>
      </c>
      <c r="F294" s="11">
        <v>6.0</v>
      </c>
      <c r="G294" s="12">
        <v>14.0</v>
      </c>
      <c r="H294" s="11">
        <v>4.0</v>
      </c>
      <c r="I294" s="13">
        <v>28.0</v>
      </c>
      <c r="J294" s="13">
        <v>48.0</v>
      </c>
      <c r="K294" s="13">
        <v>18.0</v>
      </c>
      <c r="L294" s="14">
        <v>9.0</v>
      </c>
      <c r="M294" s="15">
        <v>4.0</v>
      </c>
      <c r="N294" s="14">
        <v>22.0</v>
      </c>
      <c r="O294" s="25">
        <f t="shared" si="2"/>
        <v>153</v>
      </c>
      <c r="P294" s="26"/>
      <c r="Q294" s="27">
        <f>'X,Y restore'!G294</f>
        <v>6</v>
      </c>
      <c r="R294" s="27">
        <f>'X,Y restore'!H294</f>
        <v>4</v>
      </c>
      <c r="S294" s="27">
        <f>'X,Y restore'!I294</f>
        <v>4</v>
      </c>
      <c r="T294" s="28">
        <f>'X,Y restore'!AI294</f>
        <v>6</v>
      </c>
      <c r="U294" s="28">
        <f>'X,Y restore'!AG294</f>
        <v>2</v>
      </c>
      <c r="V294" s="28">
        <f>'X,Y restore'!AJ294</f>
        <v>4</v>
      </c>
      <c r="W294" s="29">
        <f>'X,Y restore'!M294</f>
        <v>9</v>
      </c>
      <c r="X294" s="29">
        <f>'X,Y restore'!N294</f>
        <v>4</v>
      </c>
      <c r="Y294" s="29">
        <f>'X,Y restore'!O294</f>
        <v>6</v>
      </c>
      <c r="Z294" s="25">
        <f t="shared" si="3"/>
        <v>45</v>
      </c>
      <c r="AA294" s="30">
        <f t="shared" si="4"/>
        <v>3.4</v>
      </c>
      <c r="AB294" s="26"/>
      <c r="AC294" s="27">
        <f t="shared" ref="AC294:AK294" si="303">ROUND($AA294*Q294,0)</f>
        <v>20</v>
      </c>
      <c r="AD294" s="27">
        <f t="shared" si="303"/>
        <v>14</v>
      </c>
      <c r="AE294" s="27">
        <f t="shared" si="303"/>
        <v>14</v>
      </c>
      <c r="AF294" s="28">
        <f t="shared" si="303"/>
        <v>20</v>
      </c>
      <c r="AG294" s="28">
        <f t="shared" si="303"/>
        <v>7</v>
      </c>
      <c r="AH294" s="28">
        <f t="shared" si="303"/>
        <v>14</v>
      </c>
      <c r="AI294" s="29">
        <f t="shared" si="303"/>
        <v>31</v>
      </c>
      <c r="AJ294" s="29">
        <f t="shared" si="303"/>
        <v>14</v>
      </c>
      <c r="AK294" s="29">
        <f t="shared" si="303"/>
        <v>20</v>
      </c>
      <c r="AL294" s="25">
        <f t="shared" si="6"/>
        <v>154</v>
      </c>
    </row>
    <row r="295">
      <c r="A295" s="1"/>
      <c r="B295" s="1"/>
      <c r="C295" s="1"/>
      <c r="D295" s="9">
        <v>4387.0</v>
      </c>
      <c r="E295" s="10">
        <v>2206.0</v>
      </c>
      <c r="F295" s="11">
        <v>3.0</v>
      </c>
      <c r="G295" s="12">
        <v>14.0</v>
      </c>
      <c r="H295" s="11">
        <v>6.0</v>
      </c>
      <c r="I295" s="13">
        <v>14.0</v>
      </c>
      <c r="J295" s="13">
        <v>42.0</v>
      </c>
      <c r="K295" s="13">
        <v>10.0</v>
      </c>
      <c r="L295" s="14">
        <v>9.0</v>
      </c>
      <c r="M295" s="15">
        <v>6.0</v>
      </c>
      <c r="N295" s="14">
        <v>30.0</v>
      </c>
      <c r="O295" s="25">
        <f t="shared" si="2"/>
        <v>134</v>
      </c>
      <c r="P295" s="26"/>
      <c r="Q295" s="27">
        <f>'X,Y restore'!G295</f>
        <v>3</v>
      </c>
      <c r="R295" s="27">
        <f>'X,Y restore'!H295</f>
        <v>4</v>
      </c>
      <c r="S295" s="27">
        <f>'X,Y restore'!I295</f>
        <v>6</v>
      </c>
      <c r="T295" s="28">
        <f>'X,Y restore'!AI295</f>
        <v>4</v>
      </c>
      <c r="U295" s="28">
        <f>'X,Y restore'!AG295</f>
        <v>3</v>
      </c>
      <c r="V295" s="28">
        <f>'X,Y restore'!AJ295</f>
        <v>6</v>
      </c>
      <c r="W295" s="29">
        <f>'X,Y restore'!M295</f>
        <v>8</v>
      </c>
      <c r="X295" s="29">
        <f>'X,Y restore'!N295</f>
        <v>6</v>
      </c>
      <c r="Y295" s="29">
        <f>'X,Y restore'!O295</f>
        <v>18</v>
      </c>
      <c r="Z295" s="25">
        <f t="shared" si="3"/>
        <v>58</v>
      </c>
      <c r="AA295" s="30">
        <f t="shared" si="4"/>
        <v>2.310344828</v>
      </c>
      <c r="AB295" s="26"/>
      <c r="AC295" s="27">
        <f t="shared" ref="AC295:AK295" si="304">ROUND($AA295*Q295,0)</f>
        <v>7</v>
      </c>
      <c r="AD295" s="27">
        <f t="shared" si="304"/>
        <v>9</v>
      </c>
      <c r="AE295" s="27">
        <f t="shared" si="304"/>
        <v>14</v>
      </c>
      <c r="AF295" s="28">
        <f t="shared" si="304"/>
        <v>9</v>
      </c>
      <c r="AG295" s="28">
        <f t="shared" si="304"/>
        <v>7</v>
      </c>
      <c r="AH295" s="28">
        <f t="shared" si="304"/>
        <v>14</v>
      </c>
      <c r="AI295" s="29">
        <f t="shared" si="304"/>
        <v>18</v>
      </c>
      <c r="AJ295" s="29">
        <f t="shared" si="304"/>
        <v>14</v>
      </c>
      <c r="AK295" s="29">
        <f t="shared" si="304"/>
        <v>42</v>
      </c>
      <c r="AL295" s="25">
        <f t="shared" si="6"/>
        <v>134</v>
      </c>
    </row>
    <row r="296">
      <c r="A296" s="1"/>
      <c r="B296" s="1"/>
      <c r="C296" s="1"/>
      <c r="D296" s="9">
        <v>4400.0</v>
      </c>
      <c r="E296" s="10">
        <v>3024.0</v>
      </c>
      <c r="F296" s="11">
        <v>28.0</v>
      </c>
      <c r="G296" s="12">
        <v>44.0</v>
      </c>
      <c r="H296" s="11">
        <v>22.0</v>
      </c>
      <c r="I296" s="13">
        <v>69.0</v>
      </c>
      <c r="J296" s="13">
        <v>139.0</v>
      </c>
      <c r="K296" s="13">
        <v>46.0</v>
      </c>
      <c r="L296" s="14">
        <v>23.0</v>
      </c>
      <c r="M296" s="15">
        <v>25.0</v>
      </c>
      <c r="N296" s="14">
        <v>79.0</v>
      </c>
      <c r="O296" s="25">
        <f t="shared" si="2"/>
        <v>475</v>
      </c>
      <c r="P296" s="26"/>
      <c r="Q296" s="27">
        <f>'X,Y restore'!G296</f>
        <v>28</v>
      </c>
      <c r="R296" s="27">
        <f>'X,Y restore'!H296</f>
        <v>29</v>
      </c>
      <c r="S296" s="27">
        <f>'X,Y restore'!I296</f>
        <v>22</v>
      </c>
      <c r="T296" s="28">
        <f>'X,Y restore'!AI296</f>
        <v>16</v>
      </c>
      <c r="U296" s="28">
        <f>'X,Y restore'!AG296</f>
        <v>13</v>
      </c>
      <c r="V296" s="28">
        <f>'X,Y restore'!AJ296</f>
        <v>12</v>
      </c>
      <c r="W296" s="29">
        <f>'X,Y restore'!M296</f>
        <v>23</v>
      </c>
      <c r="X296" s="29">
        <f>'X,Y restore'!N296</f>
        <v>25</v>
      </c>
      <c r="Y296" s="29">
        <f>'X,Y restore'!O296</f>
        <v>23</v>
      </c>
      <c r="Z296" s="25">
        <f t="shared" si="3"/>
        <v>191</v>
      </c>
      <c r="AA296" s="30">
        <f t="shared" si="4"/>
        <v>2.486910995</v>
      </c>
      <c r="AB296" s="26"/>
      <c r="AC296" s="27">
        <f t="shared" ref="AC296:AK296" si="305">ROUND($AA296*Q296,0)</f>
        <v>70</v>
      </c>
      <c r="AD296" s="27">
        <f t="shared" si="305"/>
        <v>72</v>
      </c>
      <c r="AE296" s="27">
        <f t="shared" si="305"/>
        <v>55</v>
      </c>
      <c r="AF296" s="28">
        <f t="shared" si="305"/>
        <v>40</v>
      </c>
      <c r="AG296" s="28">
        <f t="shared" si="305"/>
        <v>32</v>
      </c>
      <c r="AH296" s="28">
        <f t="shared" si="305"/>
        <v>30</v>
      </c>
      <c r="AI296" s="29">
        <f t="shared" si="305"/>
        <v>57</v>
      </c>
      <c r="AJ296" s="29">
        <f t="shared" si="305"/>
        <v>62</v>
      </c>
      <c r="AK296" s="29">
        <f t="shared" si="305"/>
        <v>57</v>
      </c>
      <c r="AL296" s="25">
        <f t="shared" si="6"/>
        <v>475</v>
      </c>
    </row>
    <row r="297">
      <c r="A297" s="1"/>
      <c r="B297" s="1"/>
      <c r="C297" s="1"/>
      <c r="D297" s="9">
        <v>4402.0</v>
      </c>
      <c r="E297" s="10">
        <v>745.0</v>
      </c>
      <c r="F297" s="11">
        <v>8.0</v>
      </c>
      <c r="G297" s="12">
        <v>12.0</v>
      </c>
      <c r="H297" s="11">
        <v>9.0</v>
      </c>
      <c r="I297" s="13">
        <v>30.0</v>
      </c>
      <c r="J297" s="13">
        <v>40.0</v>
      </c>
      <c r="K297" s="13">
        <v>7.0</v>
      </c>
      <c r="L297" s="14">
        <v>19.0</v>
      </c>
      <c r="M297" s="15">
        <v>6.0</v>
      </c>
      <c r="N297" s="14">
        <v>20.0</v>
      </c>
      <c r="O297" s="25">
        <f t="shared" si="2"/>
        <v>151</v>
      </c>
      <c r="P297" s="26"/>
      <c r="Q297" s="27">
        <f>'X,Y restore'!G297</f>
        <v>8</v>
      </c>
      <c r="R297" s="27">
        <f>'X,Y restore'!H297</f>
        <v>3</v>
      </c>
      <c r="S297" s="27">
        <f>'X,Y restore'!I297</f>
        <v>9</v>
      </c>
      <c r="T297" s="28">
        <f>'X,Y restore'!AI297</f>
        <v>9</v>
      </c>
      <c r="U297" s="28">
        <f>'X,Y restore'!AG297</f>
        <v>3</v>
      </c>
      <c r="V297" s="28">
        <f>'X,Y restore'!AJ297</f>
        <v>4</v>
      </c>
      <c r="W297" s="29">
        <f>'X,Y restore'!M297</f>
        <v>17</v>
      </c>
      <c r="X297" s="29">
        <f>'X,Y restore'!N297</f>
        <v>6</v>
      </c>
      <c r="Y297" s="29">
        <f>'X,Y restore'!O297</f>
        <v>10</v>
      </c>
      <c r="Z297" s="25">
        <f t="shared" si="3"/>
        <v>69</v>
      </c>
      <c r="AA297" s="30">
        <f t="shared" si="4"/>
        <v>2.188405797</v>
      </c>
      <c r="AB297" s="26"/>
      <c r="AC297" s="27">
        <f t="shared" ref="AC297:AK297" si="306">ROUND($AA297*Q297,0)</f>
        <v>18</v>
      </c>
      <c r="AD297" s="27">
        <f t="shared" si="306"/>
        <v>7</v>
      </c>
      <c r="AE297" s="27">
        <f t="shared" si="306"/>
        <v>20</v>
      </c>
      <c r="AF297" s="28">
        <f t="shared" si="306"/>
        <v>20</v>
      </c>
      <c r="AG297" s="28">
        <f t="shared" si="306"/>
        <v>7</v>
      </c>
      <c r="AH297" s="28">
        <f t="shared" si="306"/>
        <v>9</v>
      </c>
      <c r="AI297" s="29">
        <f t="shared" si="306"/>
        <v>37</v>
      </c>
      <c r="AJ297" s="29">
        <f t="shared" si="306"/>
        <v>13</v>
      </c>
      <c r="AK297" s="29">
        <f t="shared" si="306"/>
        <v>22</v>
      </c>
      <c r="AL297" s="25">
        <f t="shared" si="6"/>
        <v>153</v>
      </c>
    </row>
    <row r="298">
      <c r="A298" s="1"/>
      <c r="B298" s="1"/>
      <c r="C298" s="1"/>
      <c r="D298" s="9">
        <v>4404.0</v>
      </c>
      <c r="E298" s="10">
        <v>2685.0</v>
      </c>
      <c r="F298" s="11">
        <v>15.0</v>
      </c>
      <c r="G298" s="12">
        <v>54.0</v>
      </c>
      <c r="H298" s="11">
        <v>11.0</v>
      </c>
      <c r="I298" s="13">
        <v>70.0</v>
      </c>
      <c r="J298" s="13">
        <v>138.0</v>
      </c>
      <c r="K298" s="13">
        <v>45.0</v>
      </c>
      <c r="L298" s="14">
        <v>29.0</v>
      </c>
      <c r="M298" s="15">
        <v>20.0</v>
      </c>
      <c r="N298" s="14">
        <v>79.0</v>
      </c>
      <c r="O298" s="25">
        <f t="shared" si="2"/>
        <v>461</v>
      </c>
      <c r="P298" s="26"/>
      <c r="Q298" s="27">
        <f>'X,Y restore'!G298</f>
        <v>15</v>
      </c>
      <c r="R298" s="27">
        <f>'X,Y restore'!H298</f>
        <v>23</v>
      </c>
      <c r="S298" s="27">
        <f>'X,Y restore'!I298</f>
        <v>11</v>
      </c>
      <c r="T298" s="28">
        <f>'X,Y restore'!AI298</f>
        <v>18</v>
      </c>
      <c r="U298" s="28">
        <f>'X,Y restore'!AG298</f>
        <v>11</v>
      </c>
      <c r="V298" s="28">
        <f>'X,Y restore'!AJ298</f>
        <v>12</v>
      </c>
      <c r="W298" s="29">
        <f>'X,Y restore'!M298</f>
        <v>28</v>
      </c>
      <c r="X298" s="29">
        <f>'X,Y restore'!N298</f>
        <v>20</v>
      </c>
      <c r="Y298" s="29">
        <f>'X,Y restore'!O298</f>
        <v>22</v>
      </c>
      <c r="Z298" s="25">
        <f t="shared" si="3"/>
        <v>160</v>
      </c>
      <c r="AA298" s="30">
        <f t="shared" si="4"/>
        <v>2.88125</v>
      </c>
      <c r="AB298" s="26"/>
      <c r="AC298" s="27">
        <f t="shared" ref="AC298:AK298" si="307">ROUND($AA298*Q298,0)</f>
        <v>43</v>
      </c>
      <c r="AD298" s="27">
        <f t="shared" si="307"/>
        <v>66</v>
      </c>
      <c r="AE298" s="27">
        <f t="shared" si="307"/>
        <v>32</v>
      </c>
      <c r="AF298" s="28">
        <f t="shared" si="307"/>
        <v>52</v>
      </c>
      <c r="AG298" s="28">
        <f t="shared" si="307"/>
        <v>32</v>
      </c>
      <c r="AH298" s="28">
        <f t="shared" si="307"/>
        <v>35</v>
      </c>
      <c r="AI298" s="29">
        <f t="shared" si="307"/>
        <v>81</v>
      </c>
      <c r="AJ298" s="29">
        <f t="shared" si="307"/>
        <v>58</v>
      </c>
      <c r="AK298" s="29">
        <f t="shared" si="307"/>
        <v>63</v>
      </c>
      <c r="AL298" s="25">
        <f t="shared" si="6"/>
        <v>462</v>
      </c>
    </row>
    <row r="299">
      <c r="A299" s="1"/>
      <c r="B299" s="1"/>
      <c r="C299" s="1"/>
      <c r="D299" s="9">
        <v>4411.0</v>
      </c>
      <c r="E299" s="10">
        <v>1706.0</v>
      </c>
      <c r="F299" s="11">
        <v>20.0</v>
      </c>
      <c r="G299" s="12">
        <v>16.0</v>
      </c>
      <c r="H299" s="11">
        <v>7.0</v>
      </c>
      <c r="I299" s="13">
        <v>45.0</v>
      </c>
      <c r="J299" s="13">
        <v>94.0</v>
      </c>
      <c r="K299" s="13">
        <v>35.0</v>
      </c>
      <c r="L299" s="14">
        <v>22.0</v>
      </c>
      <c r="M299" s="15">
        <v>21.0</v>
      </c>
      <c r="N299" s="14">
        <v>49.0</v>
      </c>
      <c r="O299" s="25">
        <f t="shared" si="2"/>
        <v>309</v>
      </c>
      <c r="P299" s="26"/>
      <c r="Q299" s="27">
        <f>'X,Y restore'!G299</f>
        <v>20</v>
      </c>
      <c r="R299" s="27">
        <f>'X,Y restore'!H299</f>
        <v>16</v>
      </c>
      <c r="S299" s="27">
        <f>'X,Y restore'!I299</f>
        <v>7</v>
      </c>
      <c r="T299" s="28">
        <f>'X,Y restore'!AI299</f>
        <v>12</v>
      </c>
      <c r="U299" s="28">
        <f>'X,Y restore'!AG299</f>
        <v>11</v>
      </c>
      <c r="V299" s="28">
        <f>'X,Y restore'!AJ299</f>
        <v>6</v>
      </c>
      <c r="W299" s="29">
        <f>'X,Y restore'!M299</f>
        <v>21</v>
      </c>
      <c r="X299" s="29">
        <f>'X,Y restore'!N299</f>
        <v>21</v>
      </c>
      <c r="Y299" s="29">
        <f>'X,Y restore'!O299</f>
        <v>6</v>
      </c>
      <c r="Z299" s="25">
        <f t="shared" si="3"/>
        <v>120</v>
      </c>
      <c r="AA299" s="30">
        <f t="shared" si="4"/>
        <v>2.575</v>
      </c>
      <c r="AB299" s="26"/>
      <c r="AC299" s="27">
        <f t="shared" ref="AC299:AK299" si="308">ROUND($AA299*Q299,0)</f>
        <v>52</v>
      </c>
      <c r="AD299" s="27">
        <f t="shared" si="308"/>
        <v>41</v>
      </c>
      <c r="AE299" s="27">
        <f t="shared" si="308"/>
        <v>18</v>
      </c>
      <c r="AF299" s="28">
        <f t="shared" si="308"/>
        <v>31</v>
      </c>
      <c r="AG299" s="28">
        <f t="shared" si="308"/>
        <v>28</v>
      </c>
      <c r="AH299" s="28">
        <f t="shared" si="308"/>
        <v>15</v>
      </c>
      <c r="AI299" s="29">
        <f t="shared" si="308"/>
        <v>54</v>
      </c>
      <c r="AJ299" s="29">
        <f t="shared" si="308"/>
        <v>54</v>
      </c>
      <c r="AK299" s="29">
        <f t="shared" si="308"/>
        <v>15</v>
      </c>
      <c r="AL299" s="25">
        <f t="shared" si="6"/>
        <v>308</v>
      </c>
    </row>
    <row r="300">
      <c r="A300" s="1"/>
      <c r="B300" s="1"/>
      <c r="C300" s="1"/>
      <c r="D300" s="9">
        <v>4413.0</v>
      </c>
      <c r="E300" s="10">
        <v>892.0</v>
      </c>
      <c r="F300" s="11">
        <v>20.0</v>
      </c>
      <c r="G300" s="12">
        <v>19.0</v>
      </c>
      <c r="H300" s="11">
        <v>13.0</v>
      </c>
      <c r="I300" s="13">
        <v>43.0</v>
      </c>
      <c r="J300" s="13">
        <v>74.0</v>
      </c>
      <c r="K300" s="13">
        <v>19.0</v>
      </c>
      <c r="L300" s="14">
        <v>19.0</v>
      </c>
      <c r="M300" s="15">
        <v>7.0</v>
      </c>
      <c r="N300" s="14">
        <v>20.0</v>
      </c>
      <c r="O300" s="25">
        <f t="shared" si="2"/>
        <v>234</v>
      </c>
      <c r="P300" s="26"/>
      <c r="Q300" s="27">
        <f>'X,Y restore'!G300</f>
        <v>20</v>
      </c>
      <c r="R300" s="27">
        <f>'X,Y restore'!H300</f>
        <v>7</v>
      </c>
      <c r="S300" s="27">
        <f>'X,Y restore'!I300</f>
        <v>13</v>
      </c>
      <c r="T300" s="28">
        <f>'X,Y restore'!AI300</f>
        <v>10</v>
      </c>
      <c r="U300" s="28">
        <f>'X,Y restore'!AG300</f>
        <v>4</v>
      </c>
      <c r="V300" s="28">
        <f>'X,Y restore'!AJ300</f>
        <v>4</v>
      </c>
      <c r="W300" s="29">
        <f>'X,Y restore'!M300</f>
        <v>18</v>
      </c>
      <c r="X300" s="29">
        <f>'X,Y restore'!N300</f>
        <v>7</v>
      </c>
      <c r="Y300" s="29">
        <f>'X,Y restore'!O300</f>
        <v>4</v>
      </c>
      <c r="Z300" s="25">
        <f t="shared" si="3"/>
        <v>87</v>
      </c>
      <c r="AA300" s="30">
        <f t="shared" si="4"/>
        <v>2.689655172</v>
      </c>
      <c r="AB300" s="26"/>
      <c r="AC300" s="27">
        <f t="shared" ref="AC300:AK300" si="309">ROUND($AA300*Q300,0)</f>
        <v>54</v>
      </c>
      <c r="AD300" s="27">
        <f t="shared" si="309"/>
        <v>19</v>
      </c>
      <c r="AE300" s="27">
        <f t="shared" si="309"/>
        <v>35</v>
      </c>
      <c r="AF300" s="28">
        <f t="shared" si="309"/>
        <v>27</v>
      </c>
      <c r="AG300" s="28">
        <f t="shared" si="309"/>
        <v>11</v>
      </c>
      <c r="AH300" s="28">
        <f t="shared" si="309"/>
        <v>11</v>
      </c>
      <c r="AI300" s="29">
        <f t="shared" si="309"/>
        <v>48</v>
      </c>
      <c r="AJ300" s="29">
        <f t="shared" si="309"/>
        <v>19</v>
      </c>
      <c r="AK300" s="29">
        <f t="shared" si="309"/>
        <v>11</v>
      </c>
      <c r="AL300" s="25">
        <f t="shared" si="6"/>
        <v>235</v>
      </c>
    </row>
    <row r="301">
      <c r="A301" s="1"/>
      <c r="B301" s="1"/>
      <c r="C301" s="1"/>
      <c r="D301" s="9">
        <v>4414.0</v>
      </c>
      <c r="E301" s="10">
        <v>2817.0</v>
      </c>
      <c r="F301" s="11">
        <v>40.0</v>
      </c>
      <c r="G301" s="12">
        <v>41.0</v>
      </c>
      <c r="H301" s="11">
        <v>35.0</v>
      </c>
      <c r="I301" s="13">
        <v>75.0</v>
      </c>
      <c r="J301" s="13">
        <v>181.0</v>
      </c>
      <c r="K301" s="13">
        <v>73.0</v>
      </c>
      <c r="L301" s="14">
        <v>36.0</v>
      </c>
      <c r="M301" s="15">
        <v>29.0</v>
      </c>
      <c r="N301" s="14">
        <v>86.0</v>
      </c>
      <c r="O301" s="25">
        <f t="shared" si="2"/>
        <v>596</v>
      </c>
      <c r="P301" s="26"/>
      <c r="Q301" s="27">
        <f>'X,Y restore'!G301</f>
        <v>40</v>
      </c>
      <c r="R301" s="27">
        <f>'X,Y restore'!H301</f>
        <v>23</v>
      </c>
      <c r="S301" s="27">
        <f>'X,Y restore'!I301</f>
        <v>35</v>
      </c>
      <c r="T301" s="28">
        <f>'X,Y restore'!AI301</f>
        <v>17</v>
      </c>
      <c r="U301" s="28">
        <f>'X,Y restore'!AG301</f>
        <v>16</v>
      </c>
      <c r="V301" s="28">
        <f>'X,Y restore'!AJ301</f>
        <v>21</v>
      </c>
      <c r="W301" s="29">
        <f>'X,Y restore'!M301</f>
        <v>35</v>
      </c>
      <c r="X301" s="29">
        <f>'X,Y restore'!N301</f>
        <v>29</v>
      </c>
      <c r="Y301" s="29">
        <f>'X,Y restore'!O301</f>
        <v>28</v>
      </c>
      <c r="Z301" s="25">
        <f t="shared" si="3"/>
        <v>244</v>
      </c>
      <c r="AA301" s="30">
        <f t="shared" si="4"/>
        <v>2.442622951</v>
      </c>
      <c r="AB301" s="26"/>
      <c r="AC301" s="27">
        <f t="shared" ref="AC301:AK301" si="310">ROUND($AA301*Q301,0)</f>
        <v>98</v>
      </c>
      <c r="AD301" s="27">
        <f t="shared" si="310"/>
        <v>56</v>
      </c>
      <c r="AE301" s="27">
        <f t="shared" si="310"/>
        <v>85</v>
      </c>
      <c r="AF301" s="28">
        <f t="shared" si="310"/>
        <v>42</v>
      </c>
      <c r="AG301" s="28">
        <f t="shared" si="310"/>
        <v>39</v>
      </c>
      <c r="AH301" s="28">
        <f t="shared" si="310"/>
        <v>51</v>
      </c>
      <c r="AI301" s="29">
        <f t="shared" si="310"/>
        <v>85</v>
      </c>
      <c r="AJ301" s="29">
        <f t="shared" si="310"/>
        <v>71</v>
      </c>
      <c r="AK301" s="29">
        <f t="shared" si="310"/>
        <v>68</v>
      </c>
      <c r="AL301" s="25">
        <f t="shared" si="6"/>
        <v>595</v>
      </c>
    </row>
    <row r="302">
      <c r="A302" s="1"/>
      <c r="B302" s="1"/>
      <c r="C302" s="1"/>
      <c r="D302" s="9">
        <v>4415.0</v>
      </c>
      <c r="E302" s="10">
        <v>2014.0</v>
      </c>
      <c r="F302" s="11">
        <v>7.0</v>
      </c>
      <c r="G302" s="12">
        <v>17.0</v>
      </c>
      <c r="H302" s="11">
        <v>5.0</v>
      </c>
      <c r="I302" s="13">
        <v>23.0</v>
      </c>
      <c r="J302" s="13">
        <v>76.0</v>
      </c>
      <c r="K302" s="13">
        <v>11.0</v>
      </c>
      <c r="L302" s="14">
        <v>8.0</v>
      </c>
      <c r="M302" s="15">
        <v>2.0</v>
      </c>
      <c r="N302" s="14">
        <v>24.0</v>
      </c>
      <c r="O302" s="25">
        <f t="shared" si="2"/>
        <v>173</v>
      </c>
      <c r="P302" s="26"/>
      <c r="Q302" s="27">
        <f>'X,Y restore'!G302</f>
        <v>7</v>
      </c>
      <c r="R302" s="27">
        <f>'X,Y restore'!H302</f>
        <v>3</v>
      </c>
      <c r="S302" s="27">
        <f>'X,Y restore'!I302</f>
        <v>5</v>
      </c>
      <c r="T302" s="28">
        <f>'X,Y restore'!AI302</f>
        <v>6</v>
      </c>
      <c r="U302" s="28">
        <f>'X,Y restore'!AG302</f>
        <v>1</v>
      </c>
      <c r="V302" s="28">
        <f>'X,Y restore'!AJ302</f>
        <v>3</v>
      </c>
      <c r="W302" s="29">
        <f>'X,Y restore'!M302</f>
        <v>8</v>
      </c>
      <c r="X302" s="29">
        <f>'X,Y restore'!N302</f>
        <v>2</v>
      </c>
      <c r="Y302" s="29">
        <f>'X,Y restore'!O302</f>
        <v>7</v>
      </c>
      <c r="Z302" s="25">
        <f t="shared" si="3"/>
        <v>42</v>
      </c>
      <c r="AA302" s="30">
        <f t="shared" si="4"/>
        <v>4.119047619</v>
      </c>
      <c r="AB302" s="26"/>
      <c r="AC302" s="27">
        <f t="shared" ref="AC302:AK302" si="311">ROUND($AA302*Q302,0)</f>
        <v>29</v>
      </c>
      <c r="AD302" s="27">
        <f t="shared" si="311"/>
        <v>12</v>
      </c>
      <c r="AE302" s="27">
        <f t="shared" si="311"/>
        <v>21</v>
      </c>
      <c r="AF302" s="28">
        <f t="shared" si="311"/>
        <v>25</v>
      </c>
      <c r="AG302" s="28">
        <f t="shared" si="311"/>
        <v>4</v>
      </c>
      <c r="AH302" s="28">
        <f t="shared" si="311"/>
        <v>12</v>
      </c>
      <c r="AI302" s="29">
        <f t="shared" si="311"/>
        <v>33</v>
      </c>
      <c r="AJ302" s="29">
        <f t="shared" si="311"/>
        <v>8</v>
      </c>
      <c r="AK302" s="29">
        <f t="shared" si="311"/>
        <v>29</v>
      </c>
      <c r="AL302" s="25">
        <f t="shared" si="6"/>
        <v>173</v>
      </c>
    </row>
    <row r="303">
      <c r="A303" s="1"/>
      <c r="B303" s="1"/>
      <c r="C303" s="1"/>
      <c r="D303" s="9">
        <v>4417.0</v>
      </c>
      <c r="E303" s="10">
        <v>2780.0</v>
      </c>
      <c r="F303" s="11">
        <v>30.0</v>
      </c>
      <c r="G303" s="12">
        <v>39.0</v>
      </c>
      <c r="H303" s="11">
        <v>29.0</v>
      </c>
      <c r="I303" s="13">
        <v>98.0</v>
      </c>
      <c r="J303" s="13">
        <v>178.0</v>
      </c>
      <c r="K303" s="13">
        <v>57.0</v>
      </c>
      <c r="L303" s="14">
        <v>34.0</v>
      </c>
      <c r="M303" s="15">
        <v>32.0</v>
      </c>
      <c r="N303" s="14">
        <v>62.0</v>
      </c>
      <c r="O303" s="25">
        <f t="shared" si="2"/>
        <v>559</v>
      </c>
      <c r="P303" s="26"/>
      <c r="Q303" s="27">
        <f>'X,Y restore'!G303</f>
        <v>30</v>
      </c>
      <c r="R303" s="27">
        <f>'X,Y restore'!H303</f>
        <v>28</v>
      </c>
      <c r="S303" s="27">
        <f>'X,Y restore'!I303</f>
        <v>29</v>
      </c>
      <c r="T303" s="28">
        <f>'X,Y restore'!AI303</f>
        <v>20</v>
      </c>
      <c r="U303" s="28">
        <f>'X,Y restore'!AG303</f>
        <v>17</v>
      </c>
      <c r="V303" s="28">
        <f>'X,Y restore'!AJ303</f>
        <v>16</v>
      </c>
      <c r="W303" s="29">
        <f>'X,Y restore'!M303</f>
        <v>33</v>
      </c>
      <c r="X303" s="29">
        <f>'X,Y restore'!N303</f>
        <v>32</v>
      </c>
      <c r="Y303" s="29">
        <f>'X,Y restore'!O303</f>
        <v>23</v>
      </c>
      <c r="Z303" s="25">
        <f t="shared" si="3"/>
        <v>228</v>
      </c>
      <c r="AA303" s="30">
        <f t="shared" si="4"/>
        <v>2.451754386</v>
      </c>
      <c r="AB303" s="26"/>
      <c r="AC303" s="27">
        <f t="shared" ref="AC303:AK303" si="312">ROUND($AA303*Q303,0)</f>
        <v>74</v>
      </c>
      <c r="AD303" s="27">
        <f t="shared" si="312"/>
        <v>69</v>
      </c>
      <c r="AE303" s="27">
        <f t="shared" si="312"/>
        <v>71</v>
      </c>
      <c r="AF303" s="28">
        <f t="shared" si="312"/>
        <v>49</v>
      </c>
      <c r="AG303" s="28">
        <f t="shared" si="312"/>
        <v>42</v>
      </c>
      <c r="AH303" s="28">
        <f t="shared" si="312"/>
        <v>39</v>
      </c>
      <c r="AI303" s="29">
        <f t="shared" si="312"/>
        <v>81</v>
      </c>
      <c r="AJ303" s="29">
        <f t="shared" si="312"/>
        <v>78</v>
      </c>
      <c r="AK303" s="29">
        <f t="shared" si="312"/>
        <v>56</v>
      </c>
      <c r="AL303" s="25">
        <f t="shared" si="6"/>
        <v>559</v>
      </c>
    </row>
    <row r="304">
      <c r="A304" s="1"/>
      <c r="B304" s="1"/>
      <c r="C304" s="1"/>
      <c r="D304" s="9">
        <v>4421.0</v>
      </c>
      <c r="E304" s="10">
        <v>2298.0</v>
      </c>
      <c r="F304" s="11">
        <v>41.0</v>
      </c>
      <c r="G304" s="12">
        <v>38.0</v>
      </c>
      <c r="H304" s="11">
        <v>28.0</v>
      </c>
      <c r="I304" s="13">
        <v>61.0</v>
      </c>
      <c r="J304" s="13">
        <v>139.0</v>
      </c>
      <c r="K304" s="13">
        <v>40.0</v>
      </c>
      <c r="L304" s="14">
        <v>23.0</v>
      </c>
      <c r="M304" s="15">
        <v>20.0</v>
      </c>
      <c r="N304" s="14">
        <v>78.0</v>
      </c>
      <c r="O304" s="25">
        <f t="shared" si="2"/>
        <v>468</v>
      </c>
      <c r="P304" s="26"/>
      <c r="Q304" s="27">
        <f>'X,Y restore'!G304</f>
        <v>41</v>
      </c>
      <c r="R304" s="27">
        <f>'X,Y restore'!H304</f>
        <v>22</v>
      </c>
      <c r="S304" s="27">
        <f>'X,Y restore'!I304</f>
        <v>28</v>
      </c>
      <c r="T304" s="28">
        <f>'X,Y restore'!AI304</f>
        <v>16</v>
      </c>
      <c r="U304" s="28">
        <f>'X,Y restore'!AG304</f>
        <v>11</v>
      </c>
      <c r="V304" s="28">
        <f>'X,Y restore'!AJ304</f>
        <v>10</v>
      </c>
      <c r="W304" s="29">
        <f>'X,Y restore'!M304</f>
        <v>23</v>
      </c>
      <c r="X304" s="29">
        <f>'X,Y restore'!N304</f>
        <v>20</v>
      </c>
      <c r="Y304" s="29">
        <f>'X,Y restore'!O304</f>
        <v>20</v>
      </c>
      <c r="Z304" s="25">
        <f t="shared" si="3"/>
        <v>191</v>
      </c>
      <c r="AA304" s="30">
        <f t="shared" si="4"/>
        <v>2.45026178</v>
      </c>
      <c r="AB304" s="26"/>
      <c r="AC304" s="27">
        <f t="shared" ref="AC304:AK304" si="313">ROUND($AA304*Q304,0)</f>
        <v>100</v>
      </c>
      <c r="AD304" s="27">
        <f t="shared" si="313"/>
        <v>54</v>
      </c>
      <c r="AE304" s="27">
        <f t="shared" si="313"/>
        <v>69</v>
      </c>
      <c r="AF304" s="28">
        <f t="shared" si="313"/>
        <v>39</v>
      </c>
      <c r="AG304" s="28">
        <f t="shared" si="313"/>
        <v>27</v>
      </c>
      <c r="AH304" s="28">
        <f t="shared" si="313"/>
        <v>25</v>
      </c>
      <c r="AI304" s="29">
        <f t="shared" si="313"/>
        <v>56</v>
      </c>
      <c r="AJ304" s="29">
        <f t="shared" si="313"/>
        <v>49</v>
      </c>
      <c r="AK304" s="29">
        <f t="shared" si="313"/>
        <v>49</v>
      </c>
      <c r="AL304" s="25">
        <f t="shared" si="6"/>
        <v>468</v>
      </c>
    </row>
    <row r="305">
      <c r="A305" s="1"/>
      <c r="B305" s="1"/>
      <c r="C305" s="1"/>
      <c r="D305" s="9">
        <v>4422.0</v>
      </c>
      <c r="E305" s="10">
        <v>2440.0</v>
      </c>
      <c r="F305" s="11">
        <v>18.0</v>
      </c>
      <c r="G305" s="12">
        <v>33.0</v>
      </c>
      <c r="H305" s="11">
        <v>28.0</v>
      </c>
      <c r="I305" s="13">
        <v>52.0</v>
      </c>
      <c r="J305" s="13">
        <v>125.0</v>
      </c>
      <c r="K305" s="13">
        <v>40.0</v>
      </c>
      <c r="L305" s="14">
        <v>30.0</v>
      </c>
      <c r="M305" s="15">
        <v>14.0</v>
      </c>
      <c r="N305" s="14">
        <v>78.0</v>
      </c>
      <c r="O305" s="25">
        <f t="shared" si="2"/>
        <v>418</v>
      </c>
      <c r="P305" s="26"/>
      <c r="Q305" s="27">
        <f>'X,Y restore'!G305</f>
        <v>18</v>
      </c>
      <c r="R305" s="27">
        <f>'X,Y restore'!H305</f>
        <v>6</v>
      </c>
      <c r="S305" s="27">
        <f>'X,Y restore'!I305</f>
        <v>28</v>
      </c>
      <c r="T305" s="28">
        <f>'X,Y restore'!AI305</f>
        <v>13</v>
      </c>
      <c r="U305" s="28">
        <f>'X,Y restore'!AG305</f>
        <v>8</v>
      </c>
      <c r="V305" s="28">
        <f>'X,Y restore'!AJ305</f>
        <v>19</v>
      </c>
      <c r="W305" s="29">
        <f>'X,Y restore'!M305</f>
        <v>29</v>
      </c>
      <c r="X305" s="29">
        <f>'X,Y restore'!N305</f>
        <v>14</v>
      </c>
      <c r="Y305" s="29">
        <f>'X,Y restore'!O305</f>
        <v>43</v>
      </c>
      <c r="Z305" s="25">
        <f t="shared" si="3"/>
        <v>178</v>
      </c>
      <c r="AA305" s="30">
        <f t="shared" si="4"/>
        <v>2.348314607</v>
      </c>
      <c r="AB305" s="26"/>
      <c r="AC305" s="27">
        <f t="shared" ref="AC305:AK305" si="314">ROUND($AA305*Q305,0)</f>
        <v>42</v>
      </c>
      <c r="AD305" s="27">
        <f t="shared" si="314"/>
        <v>14</v>
      </c>
      <c r="AE305" s="27">
        <f t="shared" si="314"/>
        <v>66</v>
      </c>
      <c r="AF305" s="28">
        <f t="shared" si="314"/>
        <v>31</v>
      </c>
      <c r="AG305" s="28">
        <f t="shared" si="314"/>
        <v>19</v>
      </c>
      <c r="AH305" s="28">
        <f t="shared" si="314"/>
        <v>45</v>
      </c>
      <c r="AI305" s="29">
        <f t="shared" si="314"/>
        <v>68</v>
      </c>
      <c r="AJ305" s="29">
        <f t="shared" si="314"/>
        <v>33</v>
      </c>
      <c r="AK305" s="29">
        <f t="shared" si="314"/>
        <v>101</v>
      </c>
      <c r="AL305" s="25">
        <f t="shared" si="6"/>
        <v>419</v>
      </c>
    </row>
    <row r="306">
      <c r="A306" s="1"/>
      <c r="B306" s="1"/>
      <c r="C306" s="1"/>
      <c r="D306" s="9">
        <v>4423.0</v>
      </c>
      <c r="E306" s="10">
        <v>3301.0</v>
      </c>
      <c r="F306" s="11">
        <v>34.0</v>
      </c>
      <c r="G306" s="12">
        <v>40.0</v>
      </c>
      <c r="H306" s="11">
        <v>20.0</v>
      </c>
      <c r="I306" s="13">
        <v>100.0</v>
      </c>
      <c r="J306" s="13">
        <v>163.0</v>
      </c>
      <c r="K306" s="13">
        <v>51.0</v>
      </c>
      <c r="L306" s="14">
        <v>46.0</v>
      </c>
      <c r="M306" s="15">
        <v>36.0</v>
      </c>
      <c r="N306" s="14">
        <v>95.0</v>
      </c>
      <c r="O306" s="25">
        <f t="shared" si="2"/>
        <v>585</v>
      </c>
      <c r="P306" s="26"/>
      <c r="Q306" s="27">
        <f>'X,Y restore'!G306</f>
        <v>34</v>
      </c>
      <c r="R306" s="27">
        <f>'X,Y restore'!H306</f>
        <v>28</v>
      </c>
      <c r="S306" s="27">
        <f>'X,Y restore'!I306</f>
        <v>20</v>
      </c>
      <c r="T306" s="28">
        <f>'X,Y restore'!AI306</f>
        <v>26</v>
      </c>
      <c r="U306" s="28">
        <f>'X,Y restore'!AG306</f>
        <v>18</v>
      </c>
      <c r="V306" s="28">
        <f>'X,Y restore'!AJ306</f>
        <v>12</v>
      </c>
      <c r="W306" s="29">
        <f>'X,Y restore'!M306</f>
        <v>43</v>
      </c>
      <c r="X306" s="29">
        <f>'X,Y restore'!N306</f>
        <v>36</v>
      </c>
      <c r="Y306" s="29">
        <f>'X,Y restore'!O306</f>
        <v>21</v>
      </c>
      <c r="Z306" s="25">
        <f t="shared" si="3"/>
        <v>238</v>
      </c>
      <c r="AA306" s="30">
        <f t="shared" si="4"/>
        <v>2.457983193</v>
      </c>
      <c r="AB306" s="26"/>
      <c r="AC306" s="27">
        <f t="shared" ref="AC306:AK306" si="315">ROUND($AA306*Q306,0)</f>
        <v>84</v>
      </c>
      <c r="AD306" s="27">
        <f t="shared" si="315"/>
        <v>69</v>
      </c>
      <c r="AE306" s="27">
        <f t="shared" si="315"/>
        <v>49</v>
      </c>
      <c r="AF306" s="28">
        <f t="shared" si="315"/>
        <v>64</v>
      </c>
      <c r="AG306" s="28">
        <f t="shared" si="315"/>
        <v>44</v>
      </c>
      <c r="AH306" s="28">
        <f t="shared" si="315"/>
        <v>29</v>
      </c>
      <c r="AI306" s="29">
        <f t="shared" si="315"/>
        <v>106</v>
      </c>
      <c r="AJ306" s="29">
        <f t="shared" si="315"/>
        <v>88</v>
      </c>
      <c r="AK306" s="29">
        <f t="shared" si="315"/>
        <v>52</v>
      </c>
      <c r="AL306" s="25">
        <f t="shared" si="6"/>
        <v>585</v>
      </c>
    </row>
    <row r="307">
      <c r="A307" s="1"/>
      <c r="B307" s="1"/>
      <c r="C307" s="1"/>
      <c r="D307" s="9">
        <v>4461.0</v>
      </c>
      <c r="E307" s="10">
        <v>1873.0</v>
      </c>
      <c r="F307" s="11">
        <v>2.0</v>
      </c>
      <c r="G307" s="12">
        <v>22.0</v>
      </c>
      <c r="H307" s="11">
        <v>9.0</v>
      </c>
      <c r="I307" s="13">
        <v>25.0</v>
      </c>
      <c r="J307" s="13">
        <v>83.0</v>
      </c>
      <c r="K307" s="13">
        <v>22.0</v>
      </c>
      <c r="L307" s="14">
        <v>12.0</v>
      </c>
      <c r="M307" s="15">
        <v>13.0</v>
      </c>
      <c r="N307" s="14">
        <v>30.0</v>
      </c>
      <c r="O307" s="25">
        <f t="shared" si="2"/>
        <v>218</v>
      </c>
      <c r="P307" s="26"/>
      <c r="Q307" s="27">
        <f>'X,Y restore'!G307</f>
        <v>2</v>
      </c>
      <c r="R307" s="27">
        <f>'X,Y restore'!H307</f>
        <v>6</v>
      </c>
      <c r="S307" s="27">
        <f>'X,Y restore'!I307</f>
        <v>9</v>
      </c>
      <c r="T307" s="28">
        <f>'X,Y restore'!AI307</f>
        <v>4</v>
      </c>
      <c r="U307" s="28">
        <f>'X,Y restore'!AG307</f>
        <v>7</v>
      </c>
      <c r="V307" s="28">
        <f>'X,Y restore'!AJ307</f>
        <v>15</v>
      </c>
      <c r="W307" s="29">
        <f>'X,Y restore'!M307</f>
        <v>12</v>
      </c>
      <c r="X307" s="29">
        <f>'X,Y restore'!N307</f>
        <v>13</v>
      </c>
      <c r="Y307" s="29">
        <f>'X,Y restore'!O307</f>
        <v>42</v>
      </c>
      <c r="Z307" s="25">
        <f t="shared" si="3"/>
        <v>110</v>
      </c>
      <c r="AA307" s="30">
        <f t="shared" si="4"/>
        <v>1.981818182</v>
      </c>
      <c r="AB307" s="26"/>
      <c r="AC307" s="27">
        <f t="shared" ref="AC307:AK307" si="316">ROUND($AA307*Q307,0)</f>
        <v>4</v>
      </c>
      <c r="AD307" s="27">
        <f t="shared" si="316"/>
        <v>12</v>
      </c>
      <c r="AE307" s="27">
        <f t="shared" si="316"/>
        <v>18</v>
      </c>
      <c r="AF307" s="28">
        <f t="shared" si="316"/>
        <v>8</v>
      </c>
      <c r="AG307" s="28">
        <f t="shared" si="316"/>
        <v>14</v>
      </c>
      <c r="AH307" s="28">
        <f t="shared" si="316"/>
        <v>30</v>
      </c>
      <c r="AI307" s="29">
        <f t="shared" si="316"/>
        <v>24</v>
      </c>
      <c r="AJ307" s="29">
        <f t="shared" si="316"/>
        <v>26</v>
      </c>
      <c r="AK307" s="29">
        <f t="shared" si="316"/>
        <v>83</v>
      </c>
      <c r="AL307" s="25">
        <f t="shared" si="6"/>
        <v>219</v>
      </c>
    </row>
    <row r="308">
      <c r="A308" s="1"/>
      <c r="B308" s="1"/>
      <c r="C308" s="1"/>
      <c r="D308" s="9">
        <v>4501.0</v>
      </c>
      <c r="E308" s="10">
        <v>2884.0</v>
      </c>
      <c r="F308" s="11">
        <v>24.0</v>
      </c>
      <c r="G308" s="12">
        <v>51.0</v>
      </c>
      <c r="H308" s="11">
        <v>17.0</v>
      </c>
      <c r="I308" s="13">
        <v>75.0</v>
      </c>
      <c r="J308" s="13">
        <v>177.0</v>
      </c>
      <c r="K308" s="13">
        <v>44.0</v>
      </c>
      <c r="L308" s="14">
        <v>35.0</v>
      </c>
      <c r="M308" s="15">
        <v>15.0</v>
      </c>
      <c r="N308" s="14">
        <v>73.0</v>
      </c>
      <c r="O308" s="25">
        <f t="shared" si="2"/>
        <v>511</v>
      </c>
      <c r="P308" s="26"/>
      <c r="Q308" s="27">
        <f>'X,Y restore'!G308</f>
        <v>24</v>
      </c>
      <c r="R308" s="27">
        <f>'X,Y restore'!H308</f>
        <v>17</v>
      </c>
      <c r="S308" s="27">
        <f>'X,Y restore'!I308</f>
        <v>17</v>
      </c>
      <c r="T308" s="28">
        <f>'X,Y restore'!AI308</f>
        <v>19</v>
      </c>
      <c r="U308" s="28">
        <f>'X,Y restore'!AG308</f>
        <v>9</v>
      </c>
      <c r="V308" s="28">
        <f>'X,Y restore'!AJ308</f>
        <v>12</v>
      </c>
      <c r="W308" s="29">
        <f>'X,Y restore'!M308</f>
        <v>34</v>
      </c>
      <c r="X308" s="29">
        <f>'X,Y restore'!N308</f>
        <v>15</v>
      </c>
      <c r="Y308" s="29">
        <f>'X,Y restore'!O308</f>
        <v>20</v>
      </c>
      <c r="Z308" s="25">
        <f t="shared" si="3"/>
        <v>167</v>
      </c>
      <c r="AA308" s="30">
        <f t="shared" si="4"/>
        <v>3.05988024</v>
      </c>
      <c r="AB308" s="26"/>
      <c r="AC308" s="27">
        <f t="shared" ref="AC308:AK308" si="317">ROUND($AA308*Q308,0)</f>
        <v>73</v>
      </c>
      <c r="AD308" s="27">
        <f t="shared" si="317"/>
        <v>52</v>
      </c>
      <c r="AE308" s="27">
        <f t="shared" si="317"/>
        <v>52</v>
      </c>
      <c r="AF308" s="28">
        <f t="shared" si="317"/>
        <v>58</v>
      </c>
      <c r="AG308" s="28">
        <f t="shared" si="317"/>
        <v>28</v>
      </c>
      <c r="AH308" s="28">
        <f t="shared" si="317"/>
        <v>37</v>
      </c>
      <c r="AI308" s="29">
        <f t="shared" si="317"/>
        <v>104</v>
      </c>
      <c r="AJ308" s="29">
        <f t="shared" si="317"/>
        <v>46</v>
      </c>
      <c r="AK308" s="29">
        <f t="shared" si="317"/>
        <v>61</v>
      </c>
      <c r="AL308" s="25">
        <f t="shared" si="6"/>
        <v>511</v>
      </c>
    </row>
    <row r="309">
      <c r="A309" s="1"/>
      <c r="B309" s="1"/>
      <c r="C309" s="1"/>
      <c r="D309" s="9">
        <v>4502.0</v>
      </c>
      <c r="E309" s="10">
        <v>1124.0</v>
      </c>
      <c r="F309" s="11">
        <v>7.0</v>
      </c>
      <c r="G309" s="12">
        <v>15.0</v>
      </c>
      <c r="H309" s="11">
        <v>7.0</v>
      </c>
      <c r="I309" s="13">
        <v>35.0</v>
      </c>
      <c r="J309" s="13">
        <v>62.0</v>
      </c>
      <c r="K309" s="13">
        <v>33.0</v>
      </c>
      <c r="L309" s="14">
        <v>9.0</v>
      </c>
      <c r="M309" s="15">
        <v>12.0</v>
      </c>
      <c r="N309" s="14">
        <v>26.0</v>
      </c>
      <c r="O309" s="25">
        <f t="shared" si="2"/>
        <v>206</v>
      </c>
      <c r="P309" s="26"/>
      <c r="Q309" s="27">
        <f>'X,Y restore'!G309</f>
        <v>7</v>
      </c>
      <c r="R309" s="27">
        <f>'X,Y restore'!H309</f>
        <v>11</v>
      </c>
      <c r="S309" s="27">
        <f>'X,Y restore'!I309</f>
        <v>7</v>
      </c>
      <c r="T309" s="28">
        <f>'X,Y restore'!AI309</f>
        <v>6</v>
      </c>
      <c r="U309" s="28">
        <f>'X,Y restore'!AG309</f>
        <v>6</v>
      </c>
      <c r="V309" s="28">
        <f>'X,Y restore'!AJ309</f>
        <v>7</v>
      </c>
      <c r="W309" s="29">
        <f>'X,Y restore'!M309</f>
        <v>9</v>
      </c>
      <c r="X309" s="29">
        <f>'X,Y restore'!N309</f>
        <v>12</v>
      </c>
      <c r="Y309" s="29">
        <f>'X,Y restore'!O309</f>
        <v>10</v>
      </c>
      <c r="Z309" s="25">
        <f t="shared" si="3"/>
        <v>75</v>
      </c>
      <c r="AA309" s="30">
        <f t="shared" si="4"/>
        <v>2.746666667</v>
      </c>
      <c r="AB309" s="26"/>
      <c r="AC309" s="27">
        <f t="shared" ref="AC309:AK309" si="318">ROUND($AA309*Q309,0)</f>
        <v>19</v>
      </c>
      <c r="AD309" s="27">
        <f t="shared" si="318"/>
        <v>30</v>
      </c>
      <c r="AE309" s="27">
        <f t="shared" si="318"/>
        <v>19</v>
      </c>
      <c r="AF309" s="28">
        <f t="shared" si="318"/>
        <v>16</v>
      </c>
      <c r="AG309" s="28">
        <f t="shared" si="318"/>
        <v>16</v>
      </c>
      <c r="AH309" s="28">
        <f t="shared" si="318"/>
        <v>19</v>
      </c>
      <c r="AI309" s="29">
        <f t="shared" si="318"/>
        <v>25</v>
      </c>
      <c r="AJ309" s="29">
        <f t="shared" si="318"/>
        <v>33</v>
      </c>
      <c r="AK309" s="29">
        <f t="shared" si="318"/>
        <v>27</v>
      </c>
      <c r="AL309" s="25">
        <f t="shared" si="6"/>
        <v>204</v>
      </c>
    </row>
    <row r="310">
      <c r="A310" s="1"/>
      <c r="B310" s="1"/>
      <c r="C310" s="1"/>
      <c r="D310" s="9">
        <v>4504.0</v>
      </c>
      <c r="E310" s="10">
        <v>2024.0</v>
      </c>
      <c r="F310" s="11">
        <v>9.0</v>
      </c>
      <c r="G310" s="12">
        <v>33.0</v>
      </c>
      <c r="H310" s="11">
        <v>17.0</v>
      </c>
      <c r="I310" s="13">
        <v>48.0</v>
      </c>
      <c r="J310" s="13">
        <v>107.0</v>
      </c>
      <c r="K310" s="13">
        <v>32.0</v>
      </c>
      <c r="L310" s="14">
        <v>18.0</v>
      </c>
      <c r="M310" s="15">
        <v>21.0</v>
      </c>
      <c r="N310" s="14">
        <v>47.0</v>
      </c>
      <c r="O310" s="25">
        <f t="shared" si="2"/>
        <v>332</v>
      </c>
      <c r="P310" s="26"/>
      <c r="Q310" s="27">
        <f>'X,Y restore'!G310</f>
        <v>9</v>
      </c>
      <c r="R310" s="27">
        <f>'X,Y restore'!H310</f>
        <v>17</v>
      </c>
      <c r="S310" s="27">
        <f>'X,Y restore'!I310</f>
        <v>17</v>
      </c>
      <c r="T310" s="28">
        <f>'X,Y restore'!AI310</f>
        <v>10</v>
      </c>
      <c r="U310" s="28">
        <f>'X,Y restore'!AG310</f>
        <v>11</v>
      </c>
      <c r="V310" s="28">
        <f>'X,Y restore'!AJ310</f>
        <v>15</v>
      </c>
      <c r="W310" s="29">
        <f>'X,Y restore'!M310</f>
        <v>18</v>
      </c>
      <c r="X310" s="29">
        <f>'X,Y restore'!N310</f>
        <v>21</v>
      </c>
      <c r="Y310" s="29">
        <f>'X,Y restore'!O310</f>
        <v>32</v>
      </c>
      <c r="Z310" s="25">
        <f t="shared" si="3"/>
        <v>150</v>
      </c>
      <c r="AA310" s="30">
        <f t="shared" si="4"/>
        <v>2.213333333</v>
      </c>
      <c r="AB310" s="26"/>
      <c r="AC310" s="27">
        <f t="shared" ref="AC310:AK310" si="319">ROUND($AA310*Q310,0)</f>
        <v>20</v>
      </c>
      <c r="AD310" s="27">
        <f t="shared" si="319"/>
        <v>38</v>
      </c>
      <c r="AE310" s="27">
        <f t="shared" si="319"/>
        <v>38</v>
      </c>
      <c r="AF310" s="28">
        <f t="shared" si="319"/>
        <v>22</v>
      </c>
      <c r="AG310" s="28">
        <f t="shared" si="319"/>
        <v>24</v>
      </c>
      <c r="AH310" s="28">
        <f t="shared" si="319"/>
        <v>33</v>
      </c>
      <c r="AI310" s="29">
        <f t="shared" si="319"/>
        <v>40</v>
      </c>
      <c r="AJ310" s="29">
        <f t="shared" si="319"/>
        <v>46</v>
      </c>
      <c r="AK310" s="29">
        <f t="shared" si="319"/>
        <v>71</v>
      </c>
      <c r="AL310" s="25">
        <f t="shared" si="6"/>
        <v>332</v>
      </c>
    </row>
    <row r="311">
      <c r="A311" s="1"/>
      <c r="B311" s="1"/>
      <c r="C311" s="1"/>
      <c r="D311" s="9">
        <v>4505.0</v>
      </c>
      <c r="E311" s="10">
        <v>1501.0</v>
      </c>
      <c r="F311" s="11">
        <v>11.0</v>
      </c>
      <c r="G311" s="12">
        <v>18.0</v>
      </c>
      <c r="H311" s="11">
        <v>9.0</v>
      </c>
      <c r="I311" s="13">
        <v>32.0</v>
      </c>
      <c r="J311" s="13">
        <v>84.0</v>
      </c>
      <c r="K311" s="13">
        <v>19.0</v>
      </c>
      <c r="L311" s="14">
        <v>22.0</v>
      </c>
      <c r="M311" s="15">
        <v>5.0</v>
      </c>
      <c r="N311" s="14">
        <v>26.0</v>
      </c>
      <c r="O311" s="25">
        <f t="shared" si="2"/>
        <v>226</v>
      </c>
      <c r="P311" s="26"/>
      <c r="Q311" s="27">
        <f>'X,Y restore'!G311</f>
        <v>11</v>
      </c>
      <c r="R311" s="27">
        <f>'X,Y restore'!H311</f>
        <v>3</v>
      </c>
      <c r="S311" s="27">
        <f>'X,Y restore'!I311</f>
        <v>9</v>
      </c>
      <c r="T311" s="28">
        <f>'X,Y restore'!AI311</f>
        <v>9</v>
      </c>
      <c r="U311" s="28">
        <f>'X,Y restore'!AG311</f>
        <v>3</v>
      </c>
      <c r="V311" s="28">
        <f>'X,Y restore'!AJ311</f>
        <v>6</v>
      </c>
      <c r="W311" s="29">
        <f>'X,Y restore'!M311</f>
        <v>20</v>
      </c>
      <c r="X311" s="29">
        <f>'X,Y restore'!N311</f>
        <v>5</v>
      </c>
      <c r="Y311" s="29">
        <f>'X,Y restore'!O311</f>
        <v>8</v>
      </c>
      <c r="Z311" s="25">
        <f t="shared" si="3"/>
        <v>74</v>
      </c>
      <c r="AA311" s="30">
        <f t="shared" si="4"/>
        <v>3.054054054</v>
      </c>
      <c r="AB311" s="26"/>
      <c r="AC311" s="27">
        <f t="shared" ref="AC311:AK311" si="320">ROUND($AA311*Q311,0)</f>
        <v>34</v>
      </c>
      <c r="AD311" s="27">
        <f t="shared" si="320"/>
        <v>9</v>
      </c>
      <c r="AE311" s="27">
        <f t="shared" si="320"/>
        <v>27</v>
      </c>
      <c r="AF311" s="28">
        <f t="shared" si="320"/>
        <v>27</v>
      </c>
      <c r="AG311" s="28">
        <f t="shared" si="320"/>
        <v>9</v>
      </c>
      <c r="AH311" s="28">
        <f t="shared" si="320"/>
        <v>18</v>
      </c>
      <c r="AI311" s="29">
        <f t="shared" si="320"/>
        <v>61</v>
      </c>
      <c r="AJ311" s="29">
        <f t="shared" si="320"/>
        <v>15</v>
      </c>
      <c r="AK311" s="29">
        <f t="shared" si="320"/>
        <v>24</v>
      </c>
      <c r="AL311" s="25">
        <f t="shared" si="6"/>
        <v>224</v>
      </c>
    </row>
    <row r="312">
      <c r="A312" s="1"/>
      <c r="B312" s="1"/>
      <c r="C312" s="1"/>
      <c r="D312" s="9">
        <v>4506.0</v>
      </c>
      <c r="E312" s="10">
        <v>1406.0</v>
      </c>
      <c r="F312" s="11">
        <v>13.0</v>
      </c>
      <c r="G312" s="12">
        <v>23.0</v>
      </c>
      <c r="H312" s="11">
        <v>21.0</v>
      </c>
      <c r="I312" s="13">
        <v>25.0</v>
      </c>
      <c r="J312" s="13">
        <v>70.0</v>
      </c>
      <c r="K312" s="13">
        <v>29.0</v>
      </c>
      <c r="L312" s="14">
        <v>17.0</v>
      </c>
      <c r="M312" s="15">
        <v>18.0</v>
      </c>
      <c r="N312" s="14">
        <v>38.0</v>
      </c>
      <c r="O312" s="25">
        <f t="shared" si="2"/>
        <v>254</v>
      </c>
      <c r="P312" s="26"/>
      <c r="Q312" s="27">
        <f>'X,Y restore'!G312</f>
        <v>13</v>
      </c>
      <c r="R312" s="27">
        <f>'X,Y restore'!H312</f>
        <v>14</v>
      </c>
      <c r="S312" s="27">
        <f>'X,Y restore'!I312</f>
        <v>21</v>
      </c>
      <c r="T312" s="28">
        <f>'X,Y restore'!AI312</f>
        <v>5</v>
      </c>
      <c r="U312" s="28">
        <f>'X,Y restore'!AG312</f>
        <v>9</v>
      </c>
      <c r="V312" s="28">
        <f>'X,Y restore'!AJ312</f>
        <v>13</v>
      </c>
      <c r="W312" s="29">
        <f>'X,Y restore'!M312</f>
        <v>16</v>
      </c>
      <c r="X312" s="29">
        <f>'X,Y restore'!N312</f>
        <v>18</v>
      </c>
      <c r="Y312" s="29">
        <f>'X,Y restore'!O312</f>
        <v>21</v>
      </c>
      <c r="Z312" s="25">
        <f t="shared" si="3"/>
        <v>130</v>
      </c>
      <c r="AA312" s="30">
        <f t="shared" si="4"/>
        <v>1.953846154</v>
      </c>
      <c r="AB312" s="26"/>
      <c r="AC312" s="27">
        <f t="shared" ref="AC312:AK312" si="321">ROUND($AA312*Q312,0)</f>
        <v>25</v>
      </c>
      <c r="AD312" s="27">
        <f t="shared" si="321"/>
        <v>27</v>
      </c>
      <c r="AE312" s="27">
        <f t="shared" si="321"/>
        <v>41</v>
      </c>
      <c r="AF312" s="28">
        <f t="shared" si="321"/>
        <v>10</v>
      </c>
      <c r="AG312" s="28">
        <f t="shared" si="321"/>
        <v>18</v>
      </c>
      <c r="AH312" s="28">
        <f t="shared" si="321"/>
        <v>25</v>
      </c>
      <c r="AI312" s="29">
        <f t="shared" si="321"/>
        <v>31</v>
      </c>
      <c r="AJ312" s="29">
        <f t="shared" si="321"/>
        <v>35</v>
      </c>
      <c r="AK312" s="29">
        <f t="shared" si="321"/>
        <v>41</v>
      </c>
      <c r="AL312" s="25">
        <f t="shared" si="6"/>
        <v>253</v>
      </c>
    </row>
    <row r="313">
      <c r="A313" s="1"/>
      <c r="B313" s="1"/>
      <c r="C313" s="1"/>
      <c r="D313" s="9">
        <v>4508.0</v>
      </c>
      <c r="E313" s="10">
        <v>2926.0</v>
      </c>
      <c r="F313" s="11">
        <v>12.0</v>
      </c>
      <c r="G313" s="12">
        <v>34.0</v>
      </c>
      <c r="H313" s="11">
        <v>7.0</v>
      </c>
      <c r="I313" s="13">
        <v>65.0</v>
      </c>
      <c r="J313" s="13">
        <v>143.0</v>
      </c>
      <c r="K313" s="13">
        <v>48.0</v>
      </c>
      <c r="L313" s="14">
        <v>15.0</v>
      </c>
      <c r="M313" s="15">
        <v>19.0</v>
      </c>
      <c r="N313" s="14">
        <v>65.0</v>
      </c>
      <c r="O313" s="25">
        <f t="shared" si="2"/>
        <v>408</v>
      </c>
      <c r="P313" s="26"/>
      <c r="Q313" s="27">
        <f>'X,Y restore'!G313</f>
        <v>12</v>
      </c>
      <c r="R313" s="27">
        <f>'X,Y restore'!H313</f>
        <v>24</v>
      </c>
      <c r="S313" s="27">
        <f>'X,Y restore'!I313</f>
        <v>7</v>
      </c>
      <c r="T313" s="28">
        <f>'X,Y restore'!AI313</f>
        <v>13</v>
      </c>
      <c r="U313" s="28">
        <f>'X,Y restore'!AG313</f>
        <v>11</v>
      </c>
      <c r="V313" s="28">
        <f>'X,Y restore'!AJ313</f>
        <v>9</v>
      </c>
      <c r="W313" s="29">
        <f>'X,Y restore'!M313</f>
        <v>16</v>
      </c>
      <c r="X313" s="29">
        <f>'X,Y restore'!N313</f>
        <v>19</v>
      </c>
      <c r="Y313" s="29">
        <f>'X,Y restore'!O313</f>
        <v>15</v>
      </c>
      <c r="Z313" s="25">
        <f t="shared" si="3"/>
        <v>126</v>
      </c>
      <c r="AA313" s="30">
        <f t="shared" si="4"/>
        <v>3.238095238</v>
      </c>
      <c r="AB313" s="26"/>
      <c r="AC313" s="27">
        <f t="shared" ref="AC313:AK313" si="322">ROUND($AA313*Q313,0)</f>
        <v>39</v>
      </c>
      <c r="AD313" s="27">
        <f t="shared" si="322"/>
        <v>78</v>
      </c>
      <c r="AE313" s="27">
        <f t="shared" si="322"/>
        <v>23</v>
      </c>
      <c r="AF313" s="28">
        <f t="shared" si="322"/>
        <v>42</v>
      </c>
      <c r="AG313" s="28">
        <f t="shared" si="322"/>
        <v>36</v>
      </c>
      <c r="AH313" s="28">
        <f t="shared" si="322"/>
        <v>29</v>
      </c>
      <c r="AI313" s="29">
        <f t="shared" si="322"/>
        <v>52</v>
      </c>
      <c r="AJ313" s="29">
        <f t="shared" si="322"/>
        <v>62</v>
      </c>
      <c r="AK313" s="29">
        <f t="shared" si="322"/>
        <v>49</v>
      </c>
      <c r="AL313" s="25">
        <f t="shared" si="6"/>
        <v>410</v>
      </c>
    </row>
    <row r="314">
      <c r="A314" s="1"/>
      <c r="B314" s="1"/>
      <c r="C314" s="1"/>
      <c r="D314" s="9">
        <v>4512.0</v>
      </c>
      <c r="E314" s="10">
        <v>2848.0</v>
      </c>
      <c r="F314" s="11">
        <v>36.0</v>
      </c>
      <c r="G314" s="12">
        <v>47.0</v>
      </c>
      <c r="H314" s="11">
        <v>27.0</v>
      </c>
      <c r="I314" s="13">
        <v>78.0</v>
      </c>
      <c r="J314" s="13">
        <v>145.0</v>
      </c>
      <c r="K314" s="13">
        <v>57.0</v>
      </c>
      <c r="L314" s="14">
        <v>19.0</v>
      </c>
      <c r="M314" s="15">
        <v>30.0</v>
      </c>
      <c r="N314" s="14">
        <v>70.0</v>
      </c>
      <c r="O314" s="25">
        <f t="shared" si="2"/>
        <v>509</v>
      </c>
      <c r="P314" s="26"/>
      <c r="Q314" s="27">
        <f>'X,Y restore'!G314</f>
        <v>36</v>
      </c>
      <c r="R314" s="27">
        <f>'X,Y restore'!H314</f>
        <v>44</v>
      </c>
      <c r="S314" s="27">
        <f>'X,Y restore'!I314</f>
        <v>27</v>
      </c>
      <c r="T314" s="28">
        <f>'X,Y restore'!AI314</f>
        <v>15</v>
      </c>
      <c r="U314" s="28">
        <f>'X,Y restore'!AG314</f>
        <v>15</v>
      </c>
      <c r="V314" s="28">
        <f>'X,Y restore'!AJ314</f>
        <v>12</v>
      </c>
      <c r="W314" s="29">
        <f>'X,Y restore'!M314</f>
        <v>20</v>
      </c>
      <c r="X314" s="29">
        <f>'X,Y restore'!N314</f>
        <v>30</v>
      </c>
      <c r="Y314" s="29">
        <f>'X,Y restore'!O314</f>
        <v>20</v>
      </c>
      <c r="Z314" s="25">
        <f t="shared" si="3"/>
        <v>219</v>
      </c>
      <c r="AA314" s="30">
        <f t="shared" si="4"/>
        <v>2.324200913</v>
      </c>
      <c r="AB314" s="26"/>
      <c r="AC314" s="27">
        <f t="shared" ref="AC314:AK314" si="323">ROUND($AA314*Q314,0)</f>
        <v>84</v>
      </c>
      <c r="AD314" s="27">
        <f t="shared" si="323"/>
        <v>102</v>
      </c>
      <c r="AE314" s="27">
        <f t="shared" si="323"/>
        <v>63</v>
      </c>
      <c r="AF314" s="28">
        <f t="shared" si="323"/>
        <v>35</v>
      </c>
      <c r="AG314" s="28">
        <f t="shared" si="323"/>
        <v>35</v>
      </c>
      <c r="AH314" s="28">
        <f t="shared" si="323"/>
        <v>28</v>
      </c>
      <c r="AI314" s="29">
        <f t="shared" si="323"/>
        <v>46</v>
      </c>
      <c r="AJ314" s="29">
        <f t="shared" si="323"/>
        <v>70</v>
      </c>
      <c r="AK314" s="29">
        <f t="shared" si="323"/>
        <v>46</v>
      </c>
      <c r="AL314" s="25">
        <f t="shared" si="6"/>
        <v>509</v>
      </c>
    </row>
    <row r="315">
      <c r="A315" s="1"/>
      <c r="B315" s="1"/>
      <c r="C315" s="1"/>
      <c r="D315" s="9">
        <v>4526.0</v>
      </c>
      <c r="E315" s="10">
        <v>2735.0</v>
      </c>
      <c r="F315" s="11">
        <v>12.0</v>
      </c>
      <c r="G315" s="12">
        <v>37.0</v>
      </c>
      <c r="H315" s="11">
        <v>12.0</v>
      </c>
      <c r="I315" s="13">
        <v>67.0</v>
      </c>
      <c r="J315" s="13">
        <v>192.0</v>
      </c>
      <c r="K315" s="13">
        <v>33.0</v>
      </c>
      <c r="L315" s="14">
        <v>23.0</v>
      </c>
      <c r="M315" s="15">
        <v>16.0</v>
      </c>
      <c r="N315" s="14">
        <v>66.0</v>
      </c>
      <c r="O315" s="25">
        <f t="shared" si="2"/>
        <v>458</v>
      </c>
      <c r="P315" s="26"/>
      <c r="Q315" s="27">
        <f>'X,Y restore'!G315</f>
        <v>12</v>
      </c>
      <c r="R315" s="27">
        <f>'X,Y restore'!H315</f>
        <v>15</v>
      </c>
      <c r="S315" s="27">
        <f>'X,Y restore'!I315</f>
        <v>12</v>
      </c>
      <c r="T315" s="28">
        <f>'X,Y restore'!AI315</f>
        <v>16</v>
      </c>
      <c r="U315" s="28">
        <f>'X,Y restore'!AG315</f>
        <v>10</v>
      </c>
      <c r="V315" s="28">
        <f>'X,Y restore'!AJ315</f>
        <v>11</v>
      </c>
      <c r="W315" s="29">
        <f>'X,Y restore'!M315</f>
        <v>23</v>
      </c>
      <c r="X315" s="29">
        <f>'X,Y restore'!N315</f>
        <v>16</v>
      </c>
      <c r="Y315" s="29">
        <f>'X,Y restore'!O315</f>
        <v>25</v>
      </c>
      <c r="Z315" s="25">
        <f t="shared" si="3"/>
        <v>140</v>
      </c>
      <c r="AA315" s="30">
        <f t="shared" si="4"/>
        <v>3.271428571</v>
      </c>
      <c r="AB315" s="26"/>
      <c r="AC315" s="27">
        <f t="shared" ref="AC315:AK315" si="324">ROUND($AA315*Q315,0)</f>
        <v>39</v>
      </c>
      <c r="AD315" s="27">
        <f t="shared" si="324"/>
        <v>49</v>
      </c>
      <c r="AE315" s="27">
        <f t="shared" si="324"/>
        <v>39</v>
      </c>
      <c r="AF315" s="28">
        <f t="shared" si="324"/>
        <v>52</v>
      </c>
      <c r="AG315" s="28">
        <f t="shared" si="324"/>
        <v>33</v>
      </c>
      <c r="AH315" s="28">
        <f t="shared" si="324"/>
        <v>36</v>
      </c>
      <c r="AI315" s="29">
        <f t="shared" si="324"/>
        <v>75</v>
      </c>
      <c r="AJ315" s="29">
        <f t="shared" si="324"/>
        <v>52</v>
      </c>
      <c r="AK315" s="29">
        <f t="shared" si="324"/>
        <v>82</v>
      </c>
      <c r="AL315" s="25">
        <f t="shared" si="6"/>
        <v>457</v>
      </c>
    </row>
    <row r="316">
      <c r="A316" s="1"/>
      <c r="B316" s="1"/>
      <c r="C316" s="1"/>
      <c r="D316" s="9">
        <v>4528.0</v>
      </c>
      <c r="E316" s="10">
        <v>1841.0</v>
      </c>
      <c r="F316" s="11">
        <v>10.0</v>
      </c>
      <c r="G316" s="12">
        <v>17.0</v>
      </c>
      <c r="H316" s="11">
        <v>6.0</v>
      </c>
      <c r="I316" s="13">
        <v>42.0</v>
      </c>
      <c r="J316" s="13">
        <v>90.0</v>
      </c>
      <c r="K316" s="13">
        <v>21.0</v>
      </c>
      <c r="L316" s="14">
        <v>15.0</v>
      </c>
      <c r="M316" s="15">
        <v>6.0</v>
      </c>
      <c r="N316" s="14">
        <v>33.0</v>
      </c>
      <c r="O316" s="25">
        <f t="shared" si="2"/>
        <v>240</v>
      </c>
      <c r="P316" s="26"/>
      <c r="Q316" s="27">
        <f>'X,Y restore'!G316</f>
        <v>10</v>
      </c>
      <c r="R316" s="27">
        <f>'X,Y restore'!H316</f>
        <v>5</v>
      </c>
      <c r="S316" s="27">
        <f>'X,Y restore'!I316</f>
        <v>6</v>
      </c>
      <c r="T316" s="28">
        <f>'X,Y restore'!AI316</f>
        <v>10</v>
      </c>
      <c r="U316" s="28">
        <f>'X,Y restore'!AG316</f>
        <v>4</v>
      </c>
      <c r="V316" s="28">
        <f>'X,Y restore'!AJ316</f>
        <v>5</v>
      </c>
      <c r="W316" s="29">
        <f>'X,Y restore'!M316</f>
        <v>15</v>
      </c>
      <c r="X316" s="29">
        <f>'X,Y restore'!N316</f>
        <v>6</v>
      </c>
      <c r="Y316" s="29">
        <f>'X,Y restore'!O316</f>
        <v>8</v>
      </c>
      <c r="Z316" s="25">
        <f t="shared" si="3"/>
        <v>69</v>
      </c>
      <c r="AA316" s="30">
        <f t="shared" si="4"/>
        <v>3.47826087</v>
      </c>
      <c r="AB316" s="26"/>
      <c r="AC316" s="27">
        <f t="shared" ref="AC316:AK316" si="325">ROUND($AA316*Q316,0)</f>
        <v>35</v>
      </c>
      <c r="AD316" s="27">
        <f t="shared" si="325"/>
        <v>17</v>
      </c>
      <c r="AE316" s="27">
        <f t="shared" si="325"/>
        <v>21</v>
      </c>
      <c r="AF316" s="28">
        <f t="shared" si="325"/>
        <v>35</v>
      </c>
      <c r="AG316" s="28">
        <f t="shared" si="325"/>
        <v>14</v>
      </c>
      <c r="AH316" s="28">
        <f t="shared" si="325"/>
        <v>17</v>
      </c>
      <c r="AI316" s="29">
        <f t="shared" si="325"/>
        <v>52</v>
      </c>
      <c r="AJ316" s="29">
        <f t="shared" si="325"/>
        <v>21</v>
      </c>
      <c r="AK316" s="29">
        <f t="shared" si="325"/>
        <v>28</v>
      </c>
      <c r="AL316" s="25">
        <f t="shared" si="6"/>
        <v>240</v>
      </c>
    </row>
    <row r="317">
      <c r="A317" s="1"/>
      <c r="B317" s="1"/>
      <c r="C317" s="1"/>
      <c r="D317" s="9">
        <v>4529.0</v>
      </c>
      <c r="E317" s="10">
        <v>2399.0</v>
      </c>
      <c r="F317" s="11">
        <v>13.0</v>
      </c>
      <c r="G317" s="12">
        <v>25.0</v>
      </c>
      <c r="H317" s="11">
        <v>6.0</v>
      </c>
      <c r="I317" s="13">
        <v>20.0</v>
      </c>
      <c r="J317" s="13">
        <v>67.0</v>
      </c>
      <c r="K317" s="13">
        <v>22.0</v>
      </c>
      <c r="L317" s="14">
        <v>11.0</v>
      </c>
      <c r="M317" s="15">
        <v>12.0</v>
      </c>
      <c r="N317" s="14">
        <v>40.0</v>
      </c>
      <c r="O317" s="25">
        <f t="shared" si="2"/>
        <v>216</v>
      </c>
      <c r="P317" s="26"/>
      <c r="Q317" s="27">
        <f>'X,Y restore'!G317</f>
        <v>13</v>
      </c>
      <c r="R317" s="27">
        <f>'X,Y restore'!H317</f>
        <v>20</v>
      </c>
      <c r="S317" s="27">
        <f>'X,Y restore'!I317</f>
        <v>6</v>
      </c>
      <c r="T317" s="28">
        <f>'X,Y restore'!AI317</f>
        <v>6</v>
      </c>
      <c r="U317" s="28">
        <f>'X,Y restore'!AG317</f>
        <v>6</v>
      </c>
      <c r="V317" s="28">
        <f>'X,Y restore'!AJ317</f>
        <v>5</v>
      </c>
      <c r="W317" s="29">
        <f>'X,Y restore'!M317</f>
        <v>11</v>
      </c>
      <c r="X317" s="29">
        <f>'X,Y restore'!N317</f>
        <v>12</v>
      </c>
      <c r="Y317" s="29">
        <f>'X,Y restore'!O317</f>
        <v>7</v>
      </c>
      <c r="Z317" s="25">
        <f t="shared" si="3"/>
        <v>86</v>
      </c>
      <c r="AA317" s="30">
        <f t="shared" si="4"/>
        <v>2.511627907</v>
      </c>
      <c r="AB317" s="26"/>
      <c r="AC317" s="27">
        <f t="shared" ref="AC317:AK317" si="326">ROUND($AA317*Q317,0)</f>
        <v>33</v>
      </c>
      <c r="AD317" s="27">
        <f t="shared" si="326"/>
        <v>50</v>
      </c>
      <c r="AE317" s="27">
        <f t="shared" si="326"/>
        <v>15</v>
      </c>
      <c r="AF317" s="28">
        <f t="shared" si="326"/>
        <v>15</v>
      </c>
      <c r="AG317" s="28">
        <f t="shared" si="326"/>
        <v>15</v>
      </c>
      <c r="AH317" s="28">
        <f t="shared" si="326"/>
        <v>13</v>
      </c>
      <c r="AI317" s="29">
        <f t="shared" si="326"/>
        <v>28</v>
      </c>
      <c r="AJ317" s="29">
        <f t="shared" si="326"/>
        <v>30</v>
      </c>
      <c r="AK317" s="29">
        <f t="shared" si="326"/>
        <v>18</v>
      </c>
      <c r="AL317" s="25">
        <f t="shared" si="6"/>
        <v>217</v>
      </c>
    </row>
    <row r="318">
      <c r="A318" s="1"/>
      <c r="B318" s="1"/>
      <c r="C318" s="1"/>
      <c r="D318" s="9">
        <v>4541.0</v>
      </c>
      <c r="E318" s="10">
        <v>3526.0</v>
      </c>
      <c r="F318" s="11">
        <v>10.0</v>
      </c>
      <c r="G318" s="12">
        <v>25.0</v>
      </c>
      <c r="H318" s="11">
        <v>18.0</v>
      </c>
      <c r="I318" s="13">
        <v>53.0</v>
      </c>
      <c r="J318" s="13">
        <v>119.0</v>
      </c>
      <c r="K318" s="13">
        <v>35.0</v>
      </c>
      <c r="L318" s="14">
        <v>23.0</v>
      </c>
      <c r="M318" s="15">
        <v>15.0</v>
      </c>
      <c r="N318" s="14">
        <v>66.0</v>
      </c>
      <c r="O318" s="25">
        <f t="shared" si="2"/>
        <v>364</v>
      </c>
      <c r="P318" s="26"/>
      <c r="Q318" s="27">
        <f>'X,Y restore'!G318</f>
        <v>10</v>
      </c>
      <c r="R318" s="27">
        <f>'X,Y restore'!H318</f>
        <v>7</v>
      </c>
      <c r="S318" s="27">
        <f>'X,Y restore'!I318</f>
        <v>18</v>
      </c>
      <c r="T318" s="28">
        <f>'X,Y restore'!AI318</f>
        <v>12</v>
      </c>
      <c r="U318" s="28">
        <f>'X,Y restore'!AG318</f>
        <v>9</v>
      </c>
      <c r="V318" s="28">
        <f>'X,Y restore'!AJ318</f>
        <v>17</v>
      </c>
      <c r="W318" s="29">
        <f>'X,Y restore'!M318</f>
        <v>22</v>
      </c>
      <c r="X318" s="29">
        <f>'X,Y restore'!N318</f>
        <v>15</v>
      </c>
      <c r="Y318" s="29">
        <f>'X,Y restore'!O318</f>
        <v>40</v>
      </c>
      <c r="Z318" s="25">
        <f t="shared" si="3"/>
        <v>150</v>
      </c>
      <c r="AA318" s="30">
        <f t="shared" si="4"/>
        <v>2.426666667</v>
      </c>
      <c r="AB318" s="26"/>
      <c r="AC318" s="27">
        <f t="shared" ref="AC318:AK318" si="327">ROUND($AA318*Q318,0)</f>
        <v>24</v>
      </c>
      <c r="AD318" s="27">
        <f t="shared" si="327"/>
        <v>17</v>
      </c>
      <c r="AE318" s="27">
        <f t="shared" si="327"/>
        <v>44</v>
      </c>
      <c r="AF318" s="28">
        <f t="shared" si="327"/>
        <v>29</v>
      </c>
      <c r="AG318" s="28">
        <f t="shared" si="327"/>
        <v>22</v>
      </c>
      <c r="AH318" s="28">
        <f t="shared" si="327"/>
        <v>41</v>
      </c>
      <c r="AI318" s="29">
        <f t="shared" si="327"/>
        <v>53</v>
      </c>
      <c r="AJ318" s="29">
        <f t="shared" si="327"/>
        <v>36</v>
      </c>
      <c r="AK318" s="29">
        <f t="shared" si="327"/>
        <v>97</v>
      </c>
      <c r="AL318" s="25">
        <f t="shared" si="6"/>
        <v>363</v>
      </c>
    </row>
    <row r="319">
      <c r="A319" s="1"/>
      <c r="B319" s="1"/>
      <c r="C319" s="1"/>
      <c r="D319" s="9">
        <v>4543.0</v>
      </c>
      <c r="E319" s="10">
        <v>2234.0</v>
      </c>
      <c r="F319" s="11">
        <v>4.0</v>
      </c>
      <c r="G319" s="12">
        <v>27.0</v>
      </c>
      <c r="H319" s="11">
        <v>3.0</v>
      </c>
      <c r="I319" s="13">
        <v>15.0</v>
      </c>
      <c r="J319" s="13">
        <v>62.0</v>
      </c>
      <c r="K319" s="13">
        <v>8.0</v>
      </c>
      <c r="L319" s="14">
        <v>12.0</v>
      </c>
      <c r="M319" s="15">
        <v>6.0</v>
      </c>
      <c r="N319" s="14">
        <v>31.0</v>
      </c>
      <c r="O319" s="25">
        <f t="shared" si="2"/>
        <v>168</v>
      </c>
      <c r="P319" s="26"/>
      <c r="Q319" s="27">
        <f>'X,Y restore'!G319</f>
        <v>4</v>
      </c>
      <c r="R319" s="27">
        <f>'X,Y restore'!H319</f>
        <v>6</v>
      </c>
      <c r="S319" s="27">
        <f>'X,Y restore'!I319</f>
        <v>3</v>
      </c>
      <c r="T319" s="28">
        <f>'X,Y restore'!AI319</f>
        <v>5</v>
      </c>
      <c r="U319" s="28">
        <f>'X,Y restore'!AG319</f>
        <v>4</v>
      </c>
      <c r="V319" s="28">
        <f>'X,Y restore'!AJ319</f>
        <v>3</v>
      </c>
      <c r="W319" s="29">
        <f>'X,Y restore'!M319</f>
        <v>11</v>
      </c>
      <c r="X319" s="29">
        <f>'X,Y restore'!N319</f>
        <v>6</v>
      </c>
      <c r="Y319" s="29">
        <f>'X,Y restore'!O319</f>
        <v>8</v>
      </c>
      <c r="Z319" s="25">
        <f t="shared" si="3"/>
        <v>50</v>
      </c>
      <c r="AA319" s="30">
        <f t="shared" si="4"/>
        <v>3.36</v>
      </c>
      <c r="AB319" s="26"/>
      <c r="AC319" s="27">
        <f t="shared" ref="AC319:AK319" si="328">ROUND($AA319*Q319,0)</f>
        <v>13</v>
      </c>
      <c r="AD319" s="27">
        <f t="shared" si="328"/>
        <v>20</v>
      </c>
      <c r="AE319" s="27">
        <f t="shared" si="328"/>
        <v>10</v>
      </c>
      <c r="AF319" s="28">
        <f t="shared" si="328"/>
        <v>17</v>
      </c>
      <c r="AG319" s="28">
        <f t="shared" si="328"/>
        <v>13</v>
      </c>
      <c r="AH319" s="28">
        <f t="shared" si="328"/>
        <v>10</v>
      </c>
      <c r="AI319" s="29">
        <f t="shared" si="328"/>
        <v>37</v>
      </c>
      <c r="AJ319" s="29">
        <f t="shared" si="328"/>
        <v>20</v>
      </c>
      <c r="AK319" s="29">
        <f t="shared" si="328"/>
        <v>27</v>
      </c>
      <c r="AL319" s="25">
        <f t="shared" si="6"/>
        <v>167</v>
      </c>
    </row>
    <row r="320">
      <c r="A320" s="1"/>
      <c r="B320" s="1"/>
      <c r="C320" s="1"/>
      <c r="D320" s="9">
        <v>4547.0</v>
      </c>
      <c r="E320" s="10">
        <v>2569.0</v>
      </c>
      <c r="F320" s="11">
        <v>8.0</v>
      </c>
      <c r="G320" s="12">
        <v>28.0</v>
      </c>
      <c r="H320" s="11">
        <v>17.0</v>
      </c>
      <c r="I320" s="13">
        <v>20.0</v>
      </c>
      <c r="J320" s="13">
        <v>120.0</v>
      </c>
      <c r="K320" s="13">
        <v>24.0</v>
      </c>
      <c r="L320" s="14">
        <v>12.0</v>
      </c>
      <c r="M320" s="15">
        <v>11.0</v>
      </c>
      <c r="N320" s="14">
        <v>54.0</v>
      </c>
      <c r="O320" s="25">
        <f t="shared" si="2"/>
        <v>294</v>
      </c>
      <c r="P320" s="26"/>
      <c r="Q320" s="27">
        <f>'X,Y restore'!G320</f>
        <v>8</v>
      </c>
      <c r="R320" s="27">
        <f>'X,Y restore'!H320</f>
        <v>6</v>
      </c>
      <c r="S320" s="27">
        <f>'X,Y restore'!I320</f>
        <v>17</v>
      </c>
      <c r="T320" s="28">
        <f>'X,Y restore'!AI320</f>
        <v>4</v>
      </c>
      <c r="U320" s="28">
        <f>'X,Y restore'!AG320</f>
        <v>7</v>
      </c>
      <c r="V320" s="28">
        <f>'X,Y restore'!AJ320</f>
        <v>15</v>
      </c>
      <c r="W320" s="29">
        <f>'X,Y restore'!M320</f>
        <v>13</v>
      </c>
      <c r="X320" s="29">
        <f>'X,Y restore'!N320</f>
        <v>11</v>
      </c>
      <c r="Y320" s="29">
        <f>'X,Y restore'!O320</f>
        <v>43</v>
      </c>
      <c r="Z320" s="25">
        <f t="shared" si="3"/>
        <v>124</v>
      </c>
      <c r="AA320" s="30">
        <f t="shared" si="4"/>
        <v>2.370967742</v>
      </c>
      <c r="AB320" s="26"/>
      <c r="AC320" s="27">
        <f t="shared" ref="AC320:AK320" si="329">ROUND($AA320*Q320,0)</f>
        <v>19</v>
      </c>
      <c r="AD320" s="27">
        <f t="shared" si="329"/>
        <v>14</v>
      </c>
      <c r="AE320" s="27">
        <f t="shared" si="329"/>
        <v>40</v>
      </c>
      <c r="AF320" s="28">
        <f t="shared" si="329"/>
        <v>9</v>
      </c>
      <c r="AG320" s="28">
        <f t="shared" si="329"/>
        <v>17</v>
      </c>
      <c r="AH320" s="28">
        <f t="shared" si="329"/>
        <v>36</v>
      </c>
      <c r="AI320" s="29">
        <f t="shared" si="329"/>
        <v>31</v>
      </c>
      <c r="AJ320" s="29">
        <f t="shared" si="329"/>
        <v>26</v>
      </c>
      <c r="AK320" s="29">
        <f t="shared" si="329"/>
        <v>102</v>
      </c>
      <c r="AL320" s="25">
        <f t="shared" si="6"/>
        <v>294</v>
      </c>
    </row>
    <row r="321">
      <c r="A321" s="1"/>
      <c r="B321" s="1"/>
      <c r="C321" s="1"/>
      <c r="D321" s="9">
        <v>4548.0</v>
      </c>
      <c r="E321" s="10">
        <v>1991.0</v>
      </c>
      <c r="F321" s="11">
        <v>3.0</v>
      </c>
      <c r="G321" s="12">
        <v>13.0</v>
      </c>
      <c r="H321" s="11">
        <v>5.0</v>
      </c>
      <c r="I321" s="13">
        <v>36.0</v>
      </c>
      <c r="J321" s="13">
        <v>75.0</v>
      </c>
      <c r="K321" s="13">
        <v>10.0</v>
      </c>
      <c r="L321" s="14">
        <v>8.0</v>
      </c>
      <c r="M321" s="15">
        <v>7.0</v>
      </c>
      <c r="N321" s="14">
        <v>39.0</v>
      </c>
      <c r="O321" s="25">
        <f t="shared" si="2"/>
        <v>196</v>
      </c>
      <c r="P321" s="26"/>
      <c r="Q321" s="27">
        <f>'X,Y restore'!G321</f>
        <v>3</v>
      </c>
      <c r="R321" s="27">
        <f>'X,Y restore'!H321</f>
        <v>4</v>
      </c>
      <c r="S321" s="27">
        <f>'X,Y restore'!I321</f>
        <v>5</v>
      </c>
      <c r="T321" s="28">
        <f>'X,Y restore'!AI321</f>
        <v>8</v>
      </c>
      <c r="U321" s="28">
        <f>'X,Y restore'!AG321</f>
        <v>4</v>
      </c>
      <c r="V321" s="28">
        <f>'X,Y restore'!AJ321</f>
        <v>6</v>
      </c>
      <c r="W321" s="29">
        <f>'X,Y restore'!M321</f>
        <v>8</v>
      </c>
      <c r="X321" s="29">
        <f>'X,Y restore'!N321</f>
        <v>7</v>
      </c>
      <c r="Y321" s="29">
        <f>'X,Y restore'!O321</f>
        <v>19</v>
      </c>
      <c r="Z321" s="25">
        <f t="shared" si="3"/>
        <v>64</v>
      </c>
      <c r="AA321" s="30">
        <f t="shared" si="4"/>
        <v>3.0625</v>
      </c>
      <c r="AB321" s="26"/>
      <c r="AC321" s="27">
        <f t="shared" ref="AC321:AK321" si="330">ROUND($AA321*Q321,0)</f>
        <v>9</v>
      </c>
      <c r="AD321" s="27">
        <f t="shared" si="330"/>
        <v>12</v>
      </c>
      <c r="AE321" s="27">
        <f t="shared" si="330"/>
        <v>15</v>
      </c>
      <c r="AF321" s="28">
        <f t="shared" si="330"/>
        <v>25</v>
      </c>
      <c r="AG321" s="28">
        <f t="shared" si="330"/>
        <v>12</v>
      </c>
      <c r="AH321" s="28">
        <f t="shared" si="330"/>
        <v>18</v>
      </c>
      <c r="AI321" s="29">
        <f t="shared" si="330"/>
        <v>25</v>
      </c>
      <c r="AJ321" s="29">
        <f t="shared" si="330"/>
        <v>21</v>
      </c>
      <c r="AK321" s="29">
        <f t="shared" si="330"/>
        <v>58</v>
      </c>
      <c r="AL321" s="25">
        <f t="shared" si="6"/>
        <v>195</v>
      </c>
    </row>
    <row r="322">
      <c r="A322" s="1"/>
      <c r="B322" s="1"/>
      <c r="C322" s="1"/>
      <c r="D322" s="9">
        <v>4553.0</v>
      </c>
      <c r="E322" s="10">
        <v>1921.0</v>
      </c>
      <c r="F322" s="11">
        <v>3.0</v>
      </c>
      <c r="G322" s="12">
        <v>16.0</v>
      </c>
      <c r="H322" s="11">
        <v>4.0</v>
      </c>
      <c r="I322" s="13">
        <v>15.0</v>
      </c>
      <c r="J322" s="13">
        <v>43.0</v>
      </c>
      <c r="K322" s="13">
        <v>16.0</v>
      </c>
      <c r="L322" s="14">
        <v>5.0</v>
      </c>
      <c r="M322" s="15">
        <v>11.0</v>
      </c>
      <c r="N322" s="14">
        <v>20.0</v>
      </c>
      <c r="O322" s="25">
        <f t="shared" si="2"/>
        <v>133</v>
      </c>
      <c r="P322" s="26"/>
      <c r="Q322" s="27">
        <f>'X,Y restore'!G322</f>
        <v>3</v>
      </c>
      <c r="R322" s="27">
        <f>'X,Y restore'!H322</f>
        <v>14</v>
      </c>
      <c r="S322" s="27">
        <f>'X,Y restore'!I322</f>
        <v>4</v>
      </c>
      <c r="T322" s="28">
        <f>'X,Y restore'!AI322</f>
        <v>3</v>
      </c>
      <c r="U322" s="28">
        <f>'X,Y restore'!AG322</f>
        <v>5</v>
      </c>
      <c r="V322" s="28">
        <f>'X,Y restore'!AJ322</f>
        <v>5</v>
      </c>
      <c r="W322" s="29">
        <f>'X,Y restore'!M322</f>
        <v>5</v>
      </c>
      <c r="X322" s="29">
        <f>'X,Y restore'!N322</f>
        <v>11</v>
      </c>
      <c r="Y322" s="29">
        <f>'X,Y restore'!O322</f>
        <v>9</v>
      </c>
      <c r="Z322" s="25">
        <f t="shared" si="3"/>
        <v>59</v>
      </c>
      <c r="AA322" s="30">
        <f t="shared" si="4"/>
        <v>2.254237288</v>
      </c>
      <c r="AB322" s="26"/>
      <c r="AC322" s="27">
        <f t="shared" ref="AC322:AK322" si="331">ROUND($AA322*Q322,0)</f>
        <v>7</v>
      </c>
      <c r="AD322" s="27">
        <f t="shared" si="331"/>
        <v>32</v>
      </c>
      <c r="AE322" s="27">
        <f t="shared" si="331"/>
        <v>9</v>
      </c>
      <c r="AF322" s="28">
        <f t="shared" si="331"/>
        <v>7</v>
      </c>
      <c r="AG322" s="28">
        <f t="shared" si="331"/>
        <v>11</v>
      </c>
      <c r="AH322" s="28">
        <f t="shared" si="331"/>
        <v>11</v>
      </c>
      <c r="AI322" s="29">
        <f t="shared" si="331"/>
        <v>11</v>
      </c>
      <c r="AJ322" s="29">
        <f t="shared" si="331"/>
        <v>25</v>
      </c>
      <c r="AK322" s="29">
        <f t="shared" si="331"/>
        <v>20</v>
      </c>
      <c r="AL322" s="25">
        <f t="shared" si="6"/>
        <v>133</v>
      </c>
    </row>
    <row r="323">
      <c r="A323" s="1"/>
      <c r="B323" s="1"/>
      <c r="C323" s="1"/>
      <c r="D323" s="9">
        <v>4555.0</v>
      </c>
      <c r="E323" s="10">
        <v>3603.0</v>
      </c>
      <c r="F323" s="11">
        <v>16.0</v>
      </c>
      <c r="G323" s="12">
        <v>30.0</v>
      </c>
      <c r="H323" s="11">
        <v>20.0</v>
      </c>
      <c r="I323" s="13">
        <v>34.0</v>
      </c>
      <c r="J323" s="13">
        <v>97.0</v>
      </c>
      <c r="K323" s="13">
        <v>34.0</v>
      </c>
      <c r="L323" s="14">
        <v>23.0</v>
      </c>
      <c r="M323" s="15">
        <v>16.0</v>
      </c>
      <c r="N323" s="14">
        <v>55.0</v>
      </c>
      <c r="O323" s="25">
        <f t="shared" si="2"/>
        <v>325</v>
      </c>
      <c r="P323" s="26"/>
      <c r="Q323" s="27">
        <f>'X,Y restore'!G323</f>
        <v>16</v>
      </c>
      <c r="R323" s="27">
        <f>'X,Y restore'!H323</f>
        <v>12</v>
      </c>
      <c r="S323" s="27">
        <f>'X,Y restore'!I323</f>
        <v>20</v>
      </c>
      <c r="T323" s="28">
        <f>'X,Y restore'!AI323</f>
        <v>8</v>
      </c>
      <c r="U323" s="28">
        <f>'X,Y restore'!AG323</f>
        <v>9</v>
      </c>
      <c r="V323" s="28">
        <f>'X,Y restore'!AJ323</f>
        <v>14</v>
      </c>
      <c r="W323" s="29">
        <f>'X,Y restore'!M323</f>
        <v>22</v>
      </c>
      <c r="X323" s="29">
        <f>'X,Y restore'!N323</f>
        <v>16</v>
      </c>
      <c r="Y323" s="29">
        <f>'X,Y restore'!O323</f>
        <v>24</v>
      </c>
      <c r="Z323" s="25">
        <f t="shared" si="3"/>
        <v>141</v>
      </c>
      <c r="AA323" s="30">
        <f t="shared" si="4"/>
        <v>2.304964539</v>
      </c>
      <c r="AB323" s="26"/>
      <c r="AC323" s="27">
        <f t="shared" ref="AC323:AK323" si="332">ROUND($AA323*Q323,0)</f>
        <v>37</v>
      </c>
      <c r="AD323" s="27">
        <f t="shared" si="332"/>
        <v>28</v>
      </c>
      <c r="AE323" s="27">
        <f t="shared" si="332"/>
        <v>46</v>
      </c>
      <c r="AF323" s="28">
        <f t="shared" si="332"/>
        <v>18</v>
      </c>
      <c r="AG323" s="28">
        <f t="shared" si="332"/>
        <v>21</v>
      </c>
      <c r="AH323" s="28">
        <f t="shared" si="332"/>
        <v>32</v>
      </c>
      <c r="AI323" s="29">
        <f t="shared" si="332"/>
        <v>51</v>
      </c>
      <c r="AJ323" s="29">
        <f t="shared" si="332"/>
        <v>37</v>
      </c>
      <c r="AK323" s="29">
        <f t="shared" si="332"/>
        <v>55</v>
      </c>
      <c r="AL323" s="25">
        <f t="shared" si="6"/>
        <v>325</v>
      </c>
    </row>
    <row r="324">
      <c r="A324" s="1"/>
      <c r="B324" s="1"/>
      <c r="C324" s="1"/>
      <c r="D324" s="9">
        <v>4559.0</v>
      </c>
      <c r="E324" s="10">
        <v>2078.0</v>
      </c>
      <c r="F324" s="11">
        <v>12.0</v>
      </c>
      <c r="G324" s="12">
        <v>21.0</v>
      </c>
      <c r="H324" s="11">
        <v>5.0</v>
      </c>
      <c r="I324" s="13">
        <v>30.0</v>
      </c>
      <c r="J324" s="13">
        <v>58.0</v>
      </c>
      <c r="K324" s="13">
        <v>28.0</v>
      </c>
      <c r="L324" s="14">
        <v>2.0</v>
      </c>
      <c r="M324" s="15">
        <v>15.0</v>
      </c>
      <c r="N324" s="14">
        <v>34.0</v>
      </c>
      <c r="O324" s="25">
        <f t="shared" si="2"/>
        <v>205</v>
      </c>
      <c r="P324" s="26"/>
      <c r="Q324" s="27">
        <f>'X,Y restore'!G324</f>
        <v>12</v>
      </c>
      <c r="R324" s="27">
        <f>'X,Y restore'!H324</f>
        <v>46</v>
      </c>
      <c r="S324" s="27">
        <f>'X,Y restore'!I324</f>
        <v>5</v>
      </c>
      <c r="T324" s="28">
        <f>'X,Y restore'!AI324</f>
        <v>3</v>
      </c>
      <c r="U324" s="28">
        <f>'X,Y restore'!AG324</f>
        <v>7</v>
      </c>
      <c r="V324" s="28">
        <f>'X,Y restore'!AJ324</f>
        <v>3</v>
      </c>
      <c r="W324" s="29">
        <f>'X,Y restore'!M324</f>
        <v>3</v>
      </c>
      <c r="X324" s="29">
        <f>'X,Y restore'!N324</f>
        <v>15</v>
      </c>
      <c r="Y324" s="29">
        <f>'X,Y restore'!O324</f>
        <v>4</v>
      </c>
      <c r="Z324" s="25">
        <f t="shared" si="3"/>
        <v>98</v>
      </c>
      <c r="AA324" s="30">
        <f t="shared" si="4"/>
        <v>2.091836735</v>
      </c>
      <c r="AB324" s="26"/>
      <c r="AC324" s="27">
        <f t="shared" ref="AC324:AK324" si="333">ROUND($AA324*Q324,0)</f>
        <v>25</v>
      </c>
      <c r="AD324" s="27">
        <f t="shared" si="333"/>
        <v>96</v>
      </c>
      <c r="AE324" s="27">
        <f t="shared" si="333"/>
        <v>10</v>
      </c>
      <c r="AF324" s="28">
        <f t="shared" si="333"/>
        <v>6</v>
      </c>
      <c r="AG324" s="28">
        <f t="shared" si="333"/>
        <v>15</v>
      </c>
      <c r="AH324" s="28">
        <f t="shared" si="333"/>
        <v>6</v>
      </c>
      <c r="AI324" s="29">
        <f t="shared" si="333"/>
        <v>6</v>
      </c>
      <c r="AJ324" s="29">
        <f t="shared" si="333"/>
        <v>31</v>
      </c>
      <c r="AK324" s="29">
        <f t="shared" si="333"/>
        <v>8</v>
      </c>
      <c r="AL324" s="25">
        <f t="shared" si="6"/>
        <v>203</v>
      </c>
    </row>
    <row r="325">
      <c r="A325" s="1"/>
      <c r="B325" s="1"/>
      <c r="C325" s="1"/>
      <c r="D325" s="9">
        <v>4562.0</v>
      </c>
      <c r="E325" s="10">
        <v>1374.0</v>
      </c>
      <c r="F325" s="11">
        <v>4.0</v>
      </c>
      <c r="G325" s="12">
        <v>7.0</v>
      </c>
      <c r="H325" s="11">
        <v>7.0</v>
      </c>
      <c r="I325" s="13">
        <v>17.0</v>
      </c>
      <c r="J325" s="13">
        <v>36.0</v>
      </c>
      <c r="K325" s="13">
        <v>16.0</v>
      </c>
      <c r="L325" s="14">
        <v>16.0</v>
      </c>
      <c r="M325" s="15">
        <v>5.0</v>
      </c>
      <c r="N325" s="14">
        <v>24.0</v>
      </c>
      <c r="O325" s="25">
        <f t="shared" si="2"/>
        <v>132</v>
      </c>
      <c r="P325" s="26"/>
      <c r="Q325" s="27">
        <f>'X,Y restore'!G325</f>
        <v>4</v>
      </c>
      <c r="R325" s="27">
        <f>'X,Y restore'!H325</f>
        <v>1</v>
      </c>
      <c r="S325" s="27">
        <f>'X,Y restore'!I325</f>
        <v>7</v>
      </c>
      <c r="T325" s="28">
        <f>'X,Y restore'!AI325</f>
        <v>4</v>
      </c>
      <c r="U325" s="28">
        <f>'X,Y restore'!AG325</f>
        <v>3</v>
      </c>
      <c r="V325" s="28">
        <f>'X,Y restore'!AJ325</f>
        <v>8</v>
      </c>
      <c r="W325" s="29">
        <f>'X,Y restore'!M325</f>
        <v>14</v>
      </c>
      <c r="X325" s="29">
        <f>'X,Y restore'!N325</f>
        <v>5</v>
      </c>
      <c r="Y325" s="29">
        <f>'X,Y restore'!O325</f>
        <v>14</v>
      </c>
      <c r="Z325" s="25">
        <f t="shared" si="3"/>
        <v>60</v>
      </c>
      <c r="AA325" s="30">
        <f t="shared" si="4"/>
        <v>2.2</v>
      </c>
      <c r="AB325" s="26"/>
      <c r="AC325" s="27">
        <f t="shared" ref="AC325:AK325" si="334">ROUND($AA325*Q325,0)</f>
        <v>9</v>
      </c>
      <c r="AD325" s="27">
        <f t="shared" si="334"/>
        <v>2</v>
      </c>
      <c r="AE325" s="27">
        <f t="shared" si="334"/>
        <v>15</v>
      </c>
      <c r="AF325" s="28">
        <f t="shared" si="334"/>
        <v>9</v>
      </c>
      <c r="AG325" s="28">
        <f t="shared" si="334"/>
        <v>7</v>
      </c>
      <c r="AH325" s="28">
        <f t="shared" si="334"/>
        <v>18</v>
      </c>
      <c r="AI325" s="29">
        <f t="shared" si="334"/>
        <v>31</v>
      </c>
      <c r="AJ325" s="29">
        <f t="shared" si="334"/>
        <v>11</v>
      </c>
      <c r="AK325" s="29">
        <f t="shared" si="334"/>
        <v>31</v>
      </c>
      <c r="AL325" s="25">
        <f t="shared" si="6"/>
        <v>133</v>
      </c>
    </row>
    <row r="326">
      <c r="A326" s="1"/>
      <c r="B326" s="1"/>
      <c r="C326" s="1"/>
      <c r="D326" s="9">
        <v>4564.0</v>
      </c>
      <c r="E326" s="10">
        <v>2237.0</v>
      </c>
      <c r="F326" s="11">
        <v>6.0</v>
      </c>
      <c r="G326" s="12">
        <v>18.0</v>
      </c>
      <c r="H326" s="11">
        <v>9.0</v>
      </c>
      <c r="I326" s="13">
        <v>35.0</v>
      </c>
      <c r="J326" s="13">
        <v>89.0</v>
      </c>
      <c r="K326" s="13">
        <v>25.0</v>
      </c>
      <c r="L326" s="14">
        <v>20.0</v>
      </c>
      <c r="M326" s="15">
        <v>5.0</v>
      </c>
      <c r="N326" s="14">
        <v>42.0</v>
      </c>
      <c r="O326" s="25">
        <f t="shared" si="2"/>
        <v>249</v>
      </c>
      <c r="P326" s="26"/>
      <c r="Q326" s="27">
        <f>'X,Y restore'!G326</f>
        <v>6</v>
      </c>
      <c r="R326" s="27">
        <f>'X,Y restore'!H326</f>
        <v>3</v>
      </c>
      <c r="S326" s="27">
        <f>'X,Y restore'!I326</f>
        <v>9</v>
      </c>
      <c r="T326" s="28">
        <f>'X,Y restore'!AI326</f>
        <v>9</v>
      </c>
      <c r="U326" s="28">
        <f>'X,Y restore'!AG326</f>
        <v>3</v>
      </c>
      <c r="V326" s="28">
        <f>'X,Y restore'!AJ326</f>
        <v>11</v>
      </c>
      <c r="W326" s="29">
        <f>'X,Y restore'!M326</f>
        <v>19</v>
      </c>
      <c r="X326" s="29">
        <f>'X,Y restore'!N326</f>
        <v>5</v>
      </c>
      <c r="Y326" s="29">
        <f>'X,Y restore'!O326</f>
        <v>22</v>
      </c>
      <c r="Z326" s="25">
        <f t="shared" si="3"/>
        <v>87</v>
      </c>
      <c r="AA326" s="30">
        <f t="shared" si="4"/>
        <v>2.862068966</v>
      </c>
      <c r="AB326" s="26"/>
      <c r="AC326" s="27">
        <f t="shared" ref="AC326:AK326" si="335">ROUND($AA326*Q326,0)</f>
        <v>17</v>
      </c>
      <c r="AD326" s="27">
        <f t="shared" si="335"/>
        <v>9</v>
      </c>
      <c r="AE326" s="27">
        <f t="shared" si="335"/>
        <v>26</v>
      </c>
      <c r="AF326" s="28">
        <f t="shared" si="335"/>
        <v>26</v>
      </c>
      <c r="AG326" s="28">
        <f t="shared" si="335"/>
        <v>9</v>
      </c>
      <c r="AH326" s="28">
        <f t="shared" si="335"/>
        <v>31</v>
      </c>
      <c r="AI326" s="29">
        <f t="shared" si="335"/>
        <v>54</v>
      </c>
      <c r="AJ326" s="29">
        <f t="shared" si="335"/>
        <v>14</v>
      </c>
      <c r="AK326" s="29">
        <f t="shared" si="335"/>
        <v>63</v>
      </c>
      <c r="AL326" s="25">
        <f t="shared" si="6"/>
        <v>249</v>
      </c>
    </row>
    <row r="327">
      <c r="A327" s="1"/>
      <c r="B327" s="1"/>
      <c r="C327" s="1"/>
      <c r="D327" s="9">
        <v>4581.0</v>
      </c>
      <c r="E327" s="10">
        <v>3299.0</v>
      </c>
      <c r="F327" s="11">
        <v>15.0</v>
      </c>
      <c r="G327" s="12">
        <v>54.0</v>
      </c>
      <c r="H327" s="11">
        <v>22.0</v>
      </c>
      <c r="I327" s="13">
        <v>64.0</v>
      </c>
      <c r="J327" s="13">
        <v>158.0</v>
      </c>
      <c r="K327" s="13">
        <v>42.0</v>
      </c>
      <c r="L327" s="14">
        <v>29.0</v>
      </c>
      <c r="M327" s="15">
        <v>34.0</v>
      </c>
      <c r="N327" s="14">
        <v>76.0</v>
      </c>
      <c r="O327" s="25">
        <f t="shared" si="2"/>
        <v>494</v>
      </c>
      <c r="P327" s="26"/>
      <c r="Q327" s="27">
        <f>'X,Y restore'!G327</f>
        <v>15</v>
      </c>
      <c r="R327" s="27">
        <f>'X,Y restore'!H327</f>
        <v>33</v>
      </c>
      <c r="S327" s="27">
        <f>'X,Y restore'!I327</f>
        <v>22</v>
      </c>
      <c r="T327" s="28">
        <f>'X,Y restore'!AI327</f>
        <v>16</v>
      </c>
      <c r="U327" s="28">
        <f>'X,Y restore'!AG327</f>
        <v>17</v>
      </c>
      <c r="V327" s="28">
        <f>'X,Y restore'!AJ327</f>
        <v>18</v>
      </c>
      <c r="W327" s="29">
        <f>'X,Y restore'!M327</f>
        <v>28</v>
      </c>
      <c r="X327" s="29">
        <f>'X,Y restore'!N327</f>
        <v>34</v>
      </c>
      <c r="Y327" s="29">
        <f>'X,Y restore'!O327</f>
        <v>39</v>
      </c>
      <c r="Z327" s="25">
        <f t="shared" si="3"/>
        <v>222</v>
      </c>
      <c r="AA327" s="30">
        <f t="shared" si="4"/>
        <v>2.225225225</v>
      </c>
      <c r="AB327" s="26"/>
      <c r="AC327" s="27">
        <f t="shared" ref="AC327:AK327" si="336">ROUND($AA327*Q327,0)</f>
        <v>33</v>
      </c>
      <c r="AD327" s="27">
        <f t="shared" si="336"/>
        <v>73</v>
      </c>
      <c r="AE327" s="27">
        <f t="shared" si="336"/>
        <v>49</v>
      </c>
      <c r="AF327" s="28">
        <f t="shared" si="336"/>
        <v>36</v>
      </c>
      <c r="AG327" s="28">
        <f t="shared" si="336"/>
        <v>38</v>
      </c>
      <c r="AH327" s="28">
        <f t="shared" si="336"/>
        <v>40</v>
      </c>
      <c r="AI327" s="29">
        <f t="shared" si="336"/>
        <v>62</v>
      </c>
      <c r="AJ327" s="29">
        <f t="shared" si="336"/>
        <v>76</v>
      </c>
      <c r="AK327" s="29">
        <f t="shared" si="336"/>
        <v>87</v>
      </c>
      <c r="AL327" s="25">
        <f t="shared" si="6"/>
        <v>494</v>
      </c>
    </row>
    <row r="328">
      <c r="A328" s="1"/>
      <c r="B328" s="1"/>
      <c r="C328" s="1"/>
      <c r="D328" s="9">
        <v>4583.0</v>
      </c>
      <c r="E328" s="10">
        <v>2932.0</v>
      </c>
      <c r="F328" s="11">
        <v>21.0</v>
      </c>
      <c r="G328" s="12">
        <v>45.0</v>
      </c>
      <c r="H328" s="11">
        <v>19.0</v>
      </c>
      <c r="I328" s="13">
        <v>71.0</v>
      </c>
      <c r="J328" s="13">
        <v>165.0</v>
      </c>
      <c r="K328" s="13">
        <v>38.0</v>
      </c>
      <c r="L328" s="14">
        <v>22.0</v>
      </c>
      <c r="M328" s="15">
        <v>25.0</v>
      </c>
      <c r="N328" s="14">
        <v>85.0</v>
      </c>
      <c r="O328" s="25">
        <f t="shared" si="2"/>
        <v>491</v>
      </c>
      <c r="P328" s="26"/>
      <c r="Q328" s="27">
        <f>'X,Y restore'!G328</f>
        <v>21</v>
      </c>
      <c r="R328" s="27">
        <f>'X,Y restore'!H328</f>
        <v>27</v>
      </c>
      <c r="S328" s="27">
        <f>'X,Y restore'!I328</f>
        <v>19</v>
      </c>
      <c r="T328" s="28">
        <f>'X,Y restore'!AI328</f>
        <v>18</v>
      </c>
      <c r="U328" s="28">
        <f>'X,Y restore'!AG328</f>
        <v>14</v>
      </c>
      <c r="V328" s="28">
        <f>'X,Y restore'!AJ328</f>
        <v>11</v>
      </c>
      <c r="W328" s="29">
        <f>'X,Y restore'!M328</f>
        <v>23</v>
      </c>
      <c r="X328" s="29">
        <f>'X,Y restore'!N328</f>
        <v>25</v>
      </c>
      <c r="Y328" s="29">
        <f>'X,Y restore'!O328</f>
        <v>28</v>
      </c>
      <c r="Z328" s="25">
        <f t="shared" si="3"/>
        <v>186</v>
      </c>
      <c r="AA328" s="30">
        <f t="shared" si="4"/>
        <v>2.639784946</v>
      </c>
      <c r="AB328" s="26"/>
      <c r="AC328" s="27">
        <f t="shared" ref="AC328:AK328" si="337">ROUND($AA328*Q328,0)</f>
        <v>55</v>
      </c>
      <c r="AD328" s="27">
        <f t="shared" si="337"/>
        <v>71</v>
      </c>
      <c r="AE328" s="27">
        <f t="shared" si="337"/>
        <v>50</v>
      </c>
      <c r="AF328" s="28">
        <f t="shared" si="337"/>
        <v>48</v>
      </c>
      <c r="AG328" s="28">
        <f t="shared" si="337"/>
        <v>37</v>
      </c>
      <c r="AH328" s="28">
        <f t="shared" si="337"/>
        <v>29</v>
      </c>
      <c r="AI328" s="29">
        <f t="shared" si="337"/>
        <v>61</v>
      </c>
      <c r="AJ328" s="29">
        <f t="shared" si="337"/>
        <v>66</v>
      </c>
      <c r="AK328" s="29">
        <f t="shared" si="337"/>
        <v>74</v>
      </c>
      <c r="AL328" s="25">
        <f t="shared" si="6"/>
        <v>491</v>
      </c>
    </row>
    <row r="329">
      <c r="A329" s="1"/>
      <c r="B329" s="1"/>
      <c r="C329" s="1"/>
      <c r="D329" s="9">
        <v>4585.0</v>
      </c>
      <c r="E329" s="10">
        <v>1222.0</v>
      </c>
      <c r="F329" s="11">
        <v>6.0</v>
      </c>
      <c r="G329" s="12">
        <v>14.0</v>
      </c>
      <c r="H329" s="11">
        <v>12.0</v>
      </c>
      <c r="I329" s="13">
        <v>15.0</v>
      </c>
      <c r="J329" s="13">
        <v>30.0</v>
      </c>
      <c r="K329" s="13">
        <v>18.0</v>
      </c>
      <c r="L329" s="14">
        <v>8.0</v>
      </c>
      <c r="M329" s="15">
        <v>13.0</v>
      </c>
      <c r="N329" s="14">
        <v>20.0</v>
      </c>
      <c r="O329" s="25">
        <f t="shared" si="2"/>
        <v>136</v>
      </c>
      <c r="P329" s="26"/>
      <c r="Q329" s="27">
        <f>'X,Y restore'!G329</f>
        <v>6</v>
      </c>
      <c r="R329" s="27">
        <f>'X,Y restore'!H329</f>
        <v>10</v>
      </c>
      <c r="S329" s="27">
        <f>'X,Y restore'!I329</f>
        <v>12</v>
      </c>
      <c r="T329" s="28">
        <f>'X,Y restore'!AI329</f>
        <v>3</v>
      </c>
      <c r="U329" s="28">
        <f>'X,Y restore'!AG329</f>
        <v>5</v>
      </c>
      <c r="V329" s="28">
        <f>'X,Y restore'!AJ329</f>
        <v>8</v>
      </c>
      <c r="W329" s="29">
        <f>'X,Y restore'!M329</f>
        <v>8</v>
      </c>
      <c r="X329" s="29">
        <f>'X,Y restore'!N329</f>
        <v>13</v>
      </c>
      <c r="Y329" s="29">
        <f>'X,Y restore'!O329</f>
        <v>14</v>
      </c>
      <c r="Z329" s="25">
        <f t="shared" si="3"/>
        <v>79</v>
      </c>
      <c r="AA329" s="30">
        <f t="shared" si="4"/>
        <v>1.721518987</v>
      </c>
      <c r="AB329" s="26"/>
      <c r="AC329" s="27">
        <f t="shared" ref="AC329:AK329" si="338">ROUND($AA329*Q329,0)</f>
        <v>10</v>
      </c>
      <c r="AD329" s="27">
        <f t="shared" si="338"/>
        <v>17</v>
      </c>
      <c r="AE329" s="27">
        <f t="shared" si="338"/>
        <v>21</v>
      </c>
      <c r="AF329" s="28">
        <f t="shared" si="338"/>
        <v>5</v>
      </c>
      <c r="AG329" s="28">
        <f t="shared" si="338"/>
        <v>9</v>
      </c>
      <c r="AH329" s="28">
        <f t="shared" si="338"/>
        <v>14</v>
      </c>
      <c r="AI329" s="29">
        <f t="shared" si="338"/>
        <v>14</v>
      </c>
      <c r="AJ329" s="29">
        <f t="shared" si="338"/>
        <v>22</v>
      </c>
      <c r="AK329" s="29">
        <f t="shared" si="338"/>
        <v>24</v>
      </c>
      <c r="AL329" s="25">
        <f t="shared" si="6"/>
        <v>136</v>
      </c>
    </row>
    <row r="330">
      <c r="A330" s="1"/>
      <c r="B330" s="1"/>
      <c r="C330" s="1"/>
      <c r="D330" s="9">
        <v>4586.0</v>
      </c>
      <c r="E330" s="10">
        <v>3208.0</v>
      </c>
      <c r="F330" s="11">
        <v>16.0</v>
      </c>
      <c r="G330" s="12">
        <v>53.0</v>
      </c>
      <c r="H330" s="11">
        <v>24.0</v>
      </c>
      <c r="I330" s="13">
        <v>92.0</v>
      </c>
      <c r="J330" s="13">
        <v>160.0</v>
      </c>
      <c r="K330" s="13">
        <v>54.0</v>
      </c>
      <c r="L330" s="14">
        <v>20.0</v>
      </c>
      <c r="M330" s="15">
        <v>12.0</v>
      </c>
      <c r="N330" s="14">
        <v>74.0</v>
      </c>
      <c r="O330" s="25">
        <f t="shared" si="2"/>
        <v>505</v>
      </c>
      <c r="P330" s="26"/>
      <c r="Q330" s="27">
        <f>'X,Y restore'!G330</f>
        <v>16</v>
      </c>
      <c r="R330" s="27">
        <f>'X,Y restore'!H330</f>
        <v>12</v>
      </c>
      <c r="S330" s="27">
        <f>'X,Y restore'!I330</f>
        <v>24</v>
      </c>
      <c r="T330" s="28">
        <f>'X,Y restore'!AI330</f>
        <v>18</v>
      </c>
      <c r="U330" s="28">
        <f>'X,Y restore'!AG330</f>
        <v>8</v>
      </c>
      <c r="V330" s="28">
        <f>'X,Y restore'!AJ330</f>
        <v>19</v>
      </c>
      <c r="W330" s="29">
        <f>'X,Y restore'!M330</f>
        <v>21</v>
      </c>
      <c r="X330" s="29">
        <f>'X,Y restore'!N330</f>
        <v>12</v>
      </c>
      <c r="Y330" s="29">
        <f>'X,Y restore'!O330</f>
        <v>40</v>
      </c>
      <c r="Z330" s="25">
        <f t="shared" si="3"/>
        <v>170</v>
      </c>
      <c r="AA330" s="30">
        <f t="shared" si="4"/>
        <v>2.970588235</v>
      </c>
      <c r="AB330" s="26"/>
      <c r="AC330" s="27">
        <f t="shared" ref="AC330:AK330" si="339">ROUND($AA330*Q330,0)</f>
        <v>48</v>
      </c>
      <c r="AD330" s="27">
        <f t="shared" si="339"/>
        <v>36</v>
      </c>
      <c r="AE330" s="27">
        <f t="shared" si="339"/>
        <v>71</v>
      </c>
      <c r="AF330" s="28">
        <f t="shared" si="339"/>
        <v>53</v>
      </c>
      <c r="AG330" s="28">
        <f t="shared" si="339"/>
        <v>24</v>
      </c>
      <c r="AH330" s="28">
        <f t="shared" si="339"/>
        <v>56</v>
      </c>
      <c r="AI330" s="29">
        <f t="shared" si="339"/>
        <v>62</v>
      </c>
      <c r="AJ330" s="29">
        <f t="shared" si="339"/>
        <v>36</v>
      </c>
      <c r="AK330" s="29">
        <f t="shared" si="339"/>
        <v>119</v>
      </c>
      <c r="AL330" s="25">
        <f t="shared" si="6"/>
        <v>505</v>
      </c>
    </row>
    <row r="331">
      <c r="A331" s="1"/>
      <c r="B331" s="1"/>
      <c r="C331" s="1"/>
      <c r="D331" s="9">
        <v>4597.0</v>
      </c>
      <c r="E331" s="10">
        <v>3296.0</v>
      </c>
      <c r="F331" s="11">
        <v>8.0</v>
      </c>
      <c r="G331" s="12">
        <v>20.0</v>
      </c>
      <c r="H331" s="11">
        <v>12.0</v>
      </c>
      <c r="I331" s="13">
        <v>38.0</v>
      </c>
      <c r="J331" s="13">
        <v>61.0</v>
      </c>
      <c r="K331" s="13">
        <v>32.0</v>
      </c>
      <c r="L331" s="14">
        <v>12.0</v>
      </c>
      <c r="M331" s="15">
        <v>11.0</v>
      </c>
      <c r="N331" s="14">
        <v>44.0</v>
      </c>
      <c r="O331" s="25">
        <f t="shared" si="2"/>
        <v>238</v>
      </c>
      <c r="P331" s="26"/>
      <c r="Q331" s="27">
        <f>'X,Y restore'!G331</f>
        <v>8</v>
      </c>
      <c r="R331" s="27">
        <f>'X,Y restore'!H331</f>
        <v>7</v>
      </c>
      <c r="S331" s="27">
        <f>'X,Y restore'!I331</f>
        <v>12</v>
      </c>
      <c r="T331" s="28">
        <f>'X,Y restore'!AI331</f>
        <v>8</v>
      </c>
      <c r="U331" s="28">
        <f>'X,Y restore'!AG331</f>
        <v>6</v>
      </c>
      <c r="V331" s="28">
        <f>'X,Y restore'!AJ331</f>
        <v>12</v>
      </c>
      <c r="W331" s="29">
        <f>'X,Y restore'!M331</f>
        <v>12</v>
      </c>
      <c r="X331" s="29">
        <f>'X,Y restore'!N331</f>
        <v>11</v>
      </c>
      <c r="Y331" s="29">
        <f>'X,Y restore'!O331</f>
        <v>23</v>
      </c>
      <c r="Z331" s="25">
        <f t="shared" si="3"/>
        <v>99</v>
      </c>
      <c r="AA331" s="30">
        <f t="shared" si="4"/>
        <v>2.404040404</v>
      </c>
      <c r="AB331" s="26"/>
      <c r="AC331" s="27">
        <f t="shared" ref="AC331:AK331" si="340">ROUND($AA331*Q331,0)</f>
        <v>19</v>
      </c>
      <c r="AD331" s="27">
        <f t="shared" si="340"/>
        <v>17</v>
      </c>
      <c r="AE331" s="27">
        <f t="shared" si="340"/>
        <v>29</v>
      </c>
      <c r="AF331" s="28">
        <f t="shared" si="340"/>
        <v>19</v>
      </c>
      <c r="AG331" s="28">
        <f t="shared" si="340"/>
        <v>14</v>
      </c>
      <c r="AH331" s="28">
        <f t="shared" si="340"/>
        <v>29</v>
      </c>
      <c r="AI331" s="29">
        <f t="shared" si="340"/>
        <v>29</v>
      </c>
      <c r="AJ331" s="29">
        <f t="shared" si="340"/>
        <v>26</v>
      </c>
      <c r="AK331" s="29">
        <f t="shared" si="340"/>
        <v>55</v>
      </c>
      <c r="AL331" s="25">
        <f t="shared" si="6"/>
        <v>237</v>
      </c>
    </row>
    <row r="332">
      <c r="A332" s="1"/>
      <c r="B332" s="1"/>
      <c r="C332" s="1"/>
      <c r="D332" s="9">
        <v>4605.0</v>
      </c>
      <c r="E332" s="10">
        <v>945.0</v>
      </c>
      <c r="F332" s="11">
        <v>3.0</v>
      </c>
      <c r="G332" s="12">
        <v>11.0</v>
      </c>
      <c r="H332" s="11">
        <v>5.0</v>
      </c>
      <c r="I332" s="13">
        <v>11.0</v>
      </c>
      <c r="J332" s="13">
        <v>46.0</v>
      </c>
      <c r="K332" s="13">
        <v>11.0</v>
      </c>
      <c r="L332" s="14">
        <v>6.0</v>
      </c>
      <c r="M332" s="15">
        <v>9.0</v>
      </c>
      <c r="N332" s="14">
        <v>29.0</v>
      </c>
      <c r="O332" s="25">
        <f t="shared" si="2"/>
        <v>131</v>
      </c>
      <c r="P332" s="26"/>
      <c r="Q332" s="27">
        <f>'X,Y restore'!G332</f>
        <v>3</v>
      </c>
      <c r="R332" s="27">
        <f>'X,Y restore'!H332</f>
        <v>6</v>
      </c>
      <c r="S332" s="27">
        <f>'X,Y restore'!I332</f>
        <v>5</v>
      </c>
      <c r="T332" s="28">
        <f>'X,Y restore'!AI332</f>
        <v>3</v>
      </c>
      <c r="U332" s="28">
        <f>'X,Y restore'!AG332</f>
        <v>5</v>
      </c>
      <c r="V332" s="28">
        <f>'X,Y restore'!AJ332</f>
        <v>6</v>
      </c>
      <c r="W332" s="29">
        <f>'X,Y restore'!M332</f>
        <v>6</v>
      </c>
      <c r="X332" s="29">
        <f>'X,Y restore'!N332</f>
        <v>9</v>
      </c>
      <c r="Y332" s="29">
        <f>'X,Y restore'!O332</f>
        <v>16</v>
      </c>
      <c r="Z332" s="25">
        <f t="shared" si="3"/>
        <v>59</v>
      </c>
      <c r="AA332" s="30">
        <f t="shared" si="4"/>
        <v>2.220338983</v>
      </c>
      <c r="AB332" s="26"/>
      <c r="AC332" s="27">
        <f t="shared" ref="AC332:AK332" si="341">ROUND($AA332*Q332,0)</f>
        <v>7</v>
      </c>
      <c r="AD332" s="27">
        <f t="shared" si="341"/>
        <v>13</v>
      </c>
      <c r="AE332" s="27">
        <f t="shared" si="341"/>
        <v>11</v>
      </c>
      <c r="AF332" s="28">
        <f t="shared" si="341"/>
        <v>7</v>
      </c>
      <c r="AG332" s="28">
        <f t="shared" si="341"/>
        <v>11</v>
      </c>
      <c r="AH332" s="28">
        <f t="shared" si="341"/>
        <v>13</v>
      </c>
      <c r="AI332" s="29">
        <f t="shared" si="341"/>
        <v>13</v>
      </c>
      <c r="AJ332" s="29">
        <f t="shared" si="341"/>
        <v>20</v>
      </c>
      <c r="AK332" s="29">
        <f t="shared" si="341"/>
        <v>36</v>
      </c>
      <c r="AL332" s="25">
        <f t="shared" si="6"/>
        <v>131</v>
      </c>
    </row>
    <row r="333">
      <c r="A333" s="1"/>
      <c r="B333" s="1"/>
      <c r="C333" s="1"/>
      <c r="D333" s="9">
        <v>4623.0</v>
      </c>
      <c r="E333" s="10">
        <v>1589.0</v>
      </c>
      <c r="F333" s="11">
        <v>9.0</v>
      </c>
      <c r="G333" s="12">
        <v>17.0</v>
      </c>
      <c r="H333" s="11">
        <v>20.0</v>
      </c>
      <c r="I333" s="13">
        <v>78.0</v>
      </c>
      <c r="J333" s="13">
        <v>136.0</v>
      </c>
      <c r="K333" s="13">
        <v>56.0</v>
      </c>
      <c r="L333" s="14">
        <v>14.0</v>
      </c>
      <c r="M333" s="15">
        <v>24.0</v>
      </c>
      <c r="N333" s="14">
        <v>36.0</v>
      </c>
      <c r="O333" s="25">
        <f t="shared" si="2"/>
        <v>390</v>
      </c>
      <c r="P333" s="26"/>
      <c r="Q333" s="27">
        <f>'X,Y restore'!G333</f>
        <v>9</v>
      </c>
      <c r="R333" s="27">
        <f>'X,Y restore'!H333</f>
        <v>12</v>
      </c>
      <c r="S333" s="27">
        <f>'X,Y restore'!I333</f>
        <v>20</v>
      </c>
      <c r="T333" s="28">
        <f>'X,Y restore'!AI333</f>
        <v>11</v>
      </c>
      <c r="U333" s="28">
        <f>'X,Y restore'!AG333</f>
        <v>13</v>
      </c>
      <c r="V333" s="28">
        <f>'X,Y restore'!AJ333</f>
        <v>19</v>
      </c>
      <c r="W333" s="29">
        <f>'X,Y restore'!M333</f>
        <v>15</v>
      </c>
      <c r="X333" s="29">
        <f>'X,Y restore'!N333</f>
        <v>24</v>
      </c>
      <c r="Y333" s="29">
        <f>'X,Y restore'!O333</f>
        <v>30</v>
      </c>
      <c r="Z333" s="25">
        <f t="shared" si="3"/>
        <v>153</v>
      </c>
      <c r="AA333" s="30">
        <f t="shared" si="4"/>
        <v>2.549019608</v>
      </c>
      <c r="AB333" s="26"/>
      <c r="AC333" s="27">
        <f t="shared" ref="AC333:AK333" si="342">ROUND($AA333*Q333,0)</f>
        <v>23</v>
      </c>
      <c r="AD333" s="27">
        <f t="shared" si="342"/>
        <v>31</v>
      </c>
      <c r="AE333" s="27">
        <f t="shared" si="342"/>
        <v>51</v>
      </c>
      <c r="AF333" s="28">
        <f t="shared" si="342"/>
        <v>28</v>
      </c>
      <c r="AG333" s="28">
        <f t="shared" si="342"/>
        <v>33</v>
      </c>
      <c r="AH333" s="28">
        <f t="shared" si="342"/>
        <v>48</v>
      </c>
      <c r="AI333" s="29">
        <f t="shared" si="342"/>
        <v>38</v>
      </c>
      <c r="AJ333" s="29">
        <f t="shared" si="342"/>
        <v>61</v>
      </c>
      <c r="AK333" s="29">
        <f t="shared" si="342"/>
        <v>76</v>
      </c>
      <c r="AL333" s="25">
        <f t="shared" si="6"/>
        <v>389</v>
      </c>
    </row>
    <row r="334">
      <c r="A334" s="1"/>
      <c r="B334" s="1"/>
      <c r="C334" s="1"/>
      <c r="D334" s="9">
        <v>4633.0</v>
      </c>
      <c r="E334" s="10">
        <v>1838.0</v>
      </c>
      <c r="F334" s="11">
        <v>13.0</v>
      </c>
      <c r="G334" s="12">
        <v>42.0</v>
      </c>
      <c r="H334" s="11">
        <v>11.0</v>
      </c>
      <c r="I334" s="13">
        <v>37.0</v>
      </c>
      <c r="J334" s="13">
        <v>113.0</v>
      </c>
      <c r="K334" s="13">
        <v>20.0</v>
      </c>
      <c r="L334" s="14">
        <v>16.0</v>
      </c>
      <c r="M334" s="15">
        <v>21.0</v>
      </c>
      <c r="N334" s="14">
        <v>43.0</v>
      </c>
      <c r="O334" s="25">
        <f t="shared" si="2"/>
        <v>316</v>
      </c>
      <c r="P334" s="26"/>
      <c r="Q334" s="27">
        <f>'X,Y restore'!G334</f>
        <v>13</v>
      </c>
      <c r="R334" s="27">
        <f>'X,Y restore'!H334</f>
        <v>35</v>
      </c>
      <c r="S334" s="27">
        <f>'X,Y restore'!I334</f>
        <v>11</v>
      </c>
      <c r="T334" s="28">
        <f>'X,Y restore'!AI334</f>
        <v>10</v>
      </c>
      <c r="U334" s="28">
        <f>'X,Y restore'!AG334</f>
        <v>11</v>
      </c>
      <c r="V334" s="28">
        <f>'X,Y restore'!AJ334</f>
        <v>6</v>
      </c>
      <c r="W334" s="29">
        <f>'X,Y restore'!M334</f>
        <v>16</v>
      </c>
      <c r="X334" s="29">
        <f>'X,Y restore'!N334</f>
        <v>21</v>
      </c>
      <c r="Y334" s="29">
        <f>'X,Y restore'!O334</f>
        <v>14</v>
      </c>
      <c r="Z334" s="25">
        <f t="shared" si="3"/>
        <v>137</v>
      </c>
      <c r="AA334" s="30">
        <f t="shared" si="4"/>
        <v>2.306569343</v>
      </c>
      <c r="AB334" s="26"/>
      <c r="AC334" s="27">
        <f t="shared" ref="AC334:AK334" si="343">ROUND($AA334*Q334,0)</f>
        <v>30</v>
      </c>
      <c r="AD334" s="27">
        <f t="shared" si="343"/>
        <v>81</v>
      </c>
      <c r="AE334" s="27">
        <f t="shared" si="343"/>
        <v>25</v>
      </c>
      <c r="AF334" s="28">
        <f t="shared" si="343"/>
        <v>23</v>
      </c>
      <c r="AG334" s="28">
        <f t="shared" si="343"/>
        <v>25</v>
      </c>
      <c r="AH334" s="28">
        <f t="shared" si="343"/>
        <v>14</v>
      </c>
      <c r="AI334" s="29">
        <f t="shared" si="343"/>
        <v>37</v>
      </c>
      <c r="AJ334" s="29">
        <f t="shared" si="343"/>
        <v>48</v>
      </c>
      <c r="AK334" s="29">
        <f t="shared" si="343"/>
        <v>32</v>
      </c>
      <c r="AL334" s="25">
        <f t="shared" si="6"/>
        <v>315</v>
      </c>
    </row>
    <row r="335">
      <c r="A335" s="1"/>
      <c r="B335" s="1"/>
      <c r="C335" s="1"/>
      <c r="D335" s="9">
        <v>4650.0</v>
      </c>
      <c r="E335" s="10">
        <v>2048.0</v>
      </c>
      <c r="F335" s="11">
        <v>5.0</v>
      </c>
      <c r="G335" s="12">
        <v>14.0</v>
      </c>
      <c r="H335" s="11">
        <v>11.0</v>
      </c>
      <c r="I335" s="13">
        <v>23.0</v>
      </c>
      <c r="J335" s="13">
        <v>59.0</v>
      </c>
      <c r="K335" s="13">
        <v>19.0</v>
      </c>
      <c r="L335" s="14">
        <v>13.0</v>
      </c>
      <c r="M335" s="15">
        <v>6.0</v>
      </c>
      <c r="N335" s="14">
        <v>32.0</v>
      </c>
      <c r="O335" s="25">
        <f t="shared" si="2"/>
        <v>182</v>
      </c>
      <c r="P335" s="26"/>
      <c r="Q335" s="27">
        <f>'X,Y restore'!G335</f>
        <v>5</v>
      </c>
      <c r="R335" s="27">
        <f>'X,Y restore'!H335</f>
        <v>2</v>
      </c>
      <c r="S335" s="27">
        <f>'X,Y restore'!I335</f>
        <v>11</v>
      </c>
      <c r="T335" s="28">
        <f>'X,Y restore'!AI335</f>
        <v>5</v>
      </c>
      <c r="U335" s="28">
        <f>'X,Y restore'!AG335</f>
        <v>4</v>
      </c>
      <c r="V335" s="28">
        <f>'X,Y restore'!AJ335</f>
        <v>10</v>
      </c>
      <c r="W335" s="29">
        <f>'X,Y restore'!M335</f>
        <v>12</v>
      </c>
      <c r="X335" s="29">
        <f>'X,Y restore'!N335</f>
        <v>6</v>
      </c>
      <c r="Y335" s="29">
        <f>'X,Y restore'!O335</f>
        <v>23</v>
      </c>
      <c r="Z335" s="25">
        <f t="shared" si="3"/>
        <v>78</v>
      </c>
      <c r="AA335" s="30">
        <f t="shared" si="4"/>
        <v>2.333333333</v>
      </c>
      <c r="AB335" s="26"/>
      <c r="AC335" s="27">
        <f t="shared" ref="AC335:AK335" si="344">ROUND($AA335*Q335,0)</f>
        <v>12</v>
      </c>
      <c r="AD335" s="27">
        <f t="shared" si="344"/>
        <v>5</v>
      </c>
      <c r="AE335" s="27">
        <f t="shared" si="344"/>
        <v>26</v>
      </c>
      <c r="AF335" s="28">
        <f t="shared" si="344"/>
        <v>12</v>
      </c>
      <c r="AG335" s="28">
        <f t="shared" si="344"/>
        <v>9</v>
      </c>
      <c r="AH335" s="28">
        <f t="shared" si="344"/>
        <v>23</v>
      </c>
      <c r="AI335" s="29">
        <f t="shared" si="344"/>
        <v>28</v>
      </c>
      <c r="AJ335" s="29">
        <f t="shared" si="344"/>
        <v>14</v>
      </c>
      <c r="AK335" s="29">
        <f t="shared" si="344"/>
        <v>54</v>
      </c>
      <c r="AL335" s="25">
        <f t="shared" si="6"/>
        <v>183</v>
      </c>
    </row>
    <row r="336">
      <c r="A336" s="1"/>
      <c r="B336" s="1"/>
      <c r="C336" s="1"/>
      <c r="D336" s="9">
        <v>4716.0</v>
      </c>
      <c r="E336" s="10">
        <v>2051.0</v>
      </c>
      <c r="F336" s="11">
        <v>16.0</v>
      </c>
      <c r="G336" s="12">
        <v>28.0</v>
      </c>
      <c r="H336" s="11">
        <v>9.0</v>
      </c>
      <c r="I336" s="13">
        <v>45.0</v>
      </c>
      <c r="J336" s="13">
        <v>81.0</v>
      </c>
      <c r="K336" s="13">
        <v>29.0</v>
      </c>
      <c r="L336" s="14">
        <v>28.0</v>
      </c>
      <c r="M336" s="15">
        <v>21.0</v>
      </c>
      <c r="N336" s="14">
        <v>39.0</v>
      </c>
      <c r="O336" s="25">
        <f t="shared" si="2"/>
        <v>296</v>
      </c>
      <c r="P336" s="26"/>
      <c r="Q336" s="27">
        <f>'X,Y restore'!G336</f>
        <v>16</v>
      </c>
      <c r="R336" s="27">
        <f>'X,Y restore'!H336</f>
        <v>22</v>
      </c>
      <c r="S336" s="27">
        <f>'X,Y restore'!I336</f>
        <v>9</v>
      </c>
      <c r="T336" s="28">
        <f>'X,Y restore'!AI336</f>
        <v>12</v>
      </c>
      <c r="U336" s="28">
        <f>'X,Y restore'!AG336</f>
        <v>10</v>
      </c>
      <c r="V336" s="28">
        <f>'X,Y restore'!AJ336</f>
        <v>7</v>
      </c>
      <c r="W336" s="29">
        <f>'X,Y restore'!M336</f>
        <v>26</v>
      </c>
      <c r="X336" s="29">
        <f>'X,Y restore'!N336</f>
        <v>21</v>
      </c>
      <c r="Y336" s="29">
        <f>'X,Y restore'!O336</f>
        <v>7</v>
      </c>
      <c r="Z336" s="25">
        <f t="shared" si="3"/>
        <v>130</v>
      </c>
      <c r="AA336" s="30">
        <f t="shared" si="4"/>
        <v>2.276923077</v>
      </c>
      <c r="AB336" s="26"/>
      <c r="AC336" s="27">
        <f t="shared" ref="AC336:AK336" si="345">ROUND($AA336*Q336,0)</f>
        <v>36</v>
      </c>
      <c r="AD336" s="27">
        <f t="shared" si="345"/>
        <v>50</v>
      </c>
      <c r="AE336" s="27">
        <f t="shared" si="345"/>
        <v>20</v>
      </c>
      <c r="AF336" s="28">
        <f t="shared" si="345"/>
        <v>27</v>
      </c>
      <c r="AG336" s="28">
        <f t="shared" si="345"/>
        <v>23</v>
      </c>
      <c r="AH336" s="28">
        <f t="shared" si="345"/>
        <v>16</v>
      </c>
      <c r="AI336" s="29">
        <f t="shared" si="345"/>
        <v>59</v>
      </c>
      <c r="AJ336" s="29">
        <f t="shared" si="345"/>
        <v>48</v>
      </c>
      <c r="AK336" s="29">
        <f t="shared" si="345"/>
        <v>16</v>
      </c>
      <c r="AL336" s="25">
        <f t="shared" si="6"/>
        <v>295</v>
      </c>
    </row>
    <row r="337">
      <c r="A337" s="1"/>
      <c r="B337" s="1"/>
      <c r="C337" s="1"/>
      <c r="D337" s="9">
        <v>5001.0</v>
      </c>
      <c r="E337" s="10">
        <v>1146.0</v>
      </c>
      <c r="F337" s="11">
        <v>5.0</v>
      </c>
      <c r="G337" s="12">
        <v>13.0</v>
      </c>
      <c r="H337" s="11">
        <v>5.0</v>
      </c>
      <c r="I337" s="13">
        <v>12.0</v>
      </c>
      <c r="J337" s="13">
        <v>47.0</v>
      </c>
      <c r="K337" s="13">
        <v>9.0</v>
      </c>
      <c r="L337" s="14">
        <v>7.0</v>
      </c>
      <c r="M337" s="15">
        <v>8.0</v>
      </c>
      <c r="N337" s="14">
        <v>14.0</v>
      </c>
      <c r="O337" s="25">
        <f t="shared" si="2"/>
        <v>120</v>
      </c>
      <c r="P337" s="26"/>
      <c r="Q337" s="27">
        <f>'X,Y restore'!G337</f>
        <v>5</v>
      </c>
      <c r="R337" s="27">
        <f>'X,Y restore'!H337</f>
        <v>11</v>
      </c>
      <c r="S337" s="27">
        <f>'X,Y restore'!I337</f>
        <v>5</v>
      </c>
      <c r="T337" s="28">
        <f>'X,Y restore'!AI337</f>
        <v>3</v>
      </c>
      <c r="U337" s="28">
        <f>'X,Y restore'!AG337</f>
        <v>4</v>
      </c>
      <c r="V337" s="28">
        <f>'X,Y restore'!AJ337</f>
        <v>3</v>
      </c>
      <c r="W337" s="29">
        <f>'X,Y restore'!M337</f>
        <v>7</v>
      </c>
      <c r="X337" s="29">
        <f>'X,Y restore'!N337</f>
        <v>8</v>
      </c>
      <c r="Y337" s="29">
        <f>'X,Y restore'!O337</f>
        <v>5</v>
      </c>
      <c r="Z337" s="25">
        <f t="shared" si="3"/>
        <v>51</v>
      </c>
      <c r="AA337" s="30">
        <f t="shared" si="4"/>
        <v>2.352941176</v>
      </c>
      <c r="AB337" s="26"/>
      <c r="AC337" s="27">
        <f t="shared" ref="AC337:AK337" si="346">ROUND($AA337*Q337,0)</f>
        <v>12</v>
      </c>
      <c r="AD337" s="27">
        <f t="shared" si="346"/>
        <v>26</v>
      </c>
      <c r="AE337" s="27">
        <f t="shared" si="346"/>
        <v>12</v>
      </c>
      <c r="AF337" s="28">
        <f t="shared" si="346"/>
        <v>7</v>
      </c>
      <c r="AG337" s="28">
        <f t="shared" si="346"/>
        <v>9</v>
      </c>
      <c r="AH337" s="28">
        <f t="shared" si="346"/>
        <v>7</v>
      </c>
      <c r="AI337" s="29">
        <f t="shared" si="346"/>
        <v>16</v>
      </c>
      <c r="AJ337" s="29">
        <f t="shared" si="346"/>
        <v>19</v>
      </c>
      <c r="AK337" s="29">
        <f t="shared" si="346"/>
        <v>12</v>
      </c>
      <c r="AL337" s="25">
        <f t="shared" si="6"/>
        <v>120</v>
      </c>
    </row>
    <row r="338">
      <c r="A338" s="1"/>
      <c r="B338" s="1"/>
      <c r="C338" s="1"/>
      <c r="D338" s="9">
        <v>5002.0</v>
      </c>
      <c r="E338" s="10">
        <v>2381.0</v>
      </c>
      <c r="F338" s="11">
        <v>13.0</v>
      </c>
      <c r="G338" s="12">
        <v>23.0</v>
      </c>
      <c r="H338" s="11">
        <v>9.0</v>
      </c>
      <c r="I338" s="13">
        <v>37.0</v>
      </c>
      <c r="J338" s="13">
        <v>65.0</v>
      </c>
      <c r="K338" s="13">
        <v>23.0</v>
      </c>
      <c r="L338" s="14">
        <v>15.0</v>
      </c>
      <c r="M338" s="15">
        <v>9.0</v>
      </c>
      <c r="N338" s="14">
        <v>43.0</v>
      </c>
      <c r="O338" s="25">
        <f t="shared" si="2"/>
        <v>237</v>
      </c>
      <c r="P338" s="26"/>
      <c r="Q338" s="27">
        <f>'X,Y restore'!G338</f>
        <v>13</v>
      </c>
      <c r="R338" s="27">
        <f>'X,Y restore'!H338</f>
        <v>10</v>
      </c>
      <c r="S338" s="27">
        <f>'X,Y restore'!I338</f>
        <v>9</v>
      </c>
      <c r="T338" s="28">
        <f>'X,Y restore'!AI338</f>
        <v>9</v>
      </c>
      <c r="U338" s="28">
        <f>'X,Y restore'!AG338</f>
        <v>5</v>
      </c>
      <c r="V338" s="28">
        <f>'X,Y restore'!AJ338</f>
        <v>6</v>
      </c>
      <c r="W338" s="29">
        <f>'X,Y restore'!M338</f>
        <v>14</v>
      </c>
      <c r="X338" s="29">
        <f>'X,Y restore'!N338</f>
        <v>9</v>
      </c>
      <c r="Y338" s="29">
        <f>'X,Y restore'!O338</f>
        <v>11</v>
      </c>
      <c r="Z338" s="25">
        <f t="shared" si="3"/>
        <v>86</v>
      </c>
      <c r="AA338" s="30">
        <f t="shared" si="4"/>
        <v>2.755813953</v>
      </c>
      <c r="AB338" s="26"/>
      <c r="AC338" s="27">
        <f t="shared" ref="AC338:AK338" si="347">ROUND($AA338*Q338,0)</f>
        <v>36</v>
      </c>
      <c r="AD338" s="27">
        <f t="shared" si="347"/>
        <v>28</v>
      </c>
      <c r="AE338" s="27">
        <f t="shared" si="347"/>
        <v>25</v>
      </c>
      <c r="AF338" s="28">
        <f t="shared" si="347"/>
        <v>25</v>
      </c>
      <c r="AG338" s="28">
        <f t="shared" si="347"/>
        <v>14</v>
      </c>
      <c r="AH338" s="28">
        <f t="shared" si="347"/>
        <v>17</v>
      </c>
      <c r="AI338" s="29">
        <f t="shared" si="347"/>
        <v>39</v>
      </c>
      <c r="AJ338" s="29">
        <f t="shared" si="347"/>
        <v>25</v>
      </c>
      <c r="AK338" s="29">
        <f t="shared" si="347"/>
        <v>30</v>
      </c>
      <c r="AL338" s="25">
        <f t="shared" si="6"/>
        <v>239</v>
      </c>
    </row>
    <row r="339">
      <c r="A339" s="1"/>
      <c r="B339" s="1"/>
      <c r="C339" s="1"/>
      <c r="D339" s="9">
        <v>5005.0</v>
      </c>
      <c r="E339" s="10">
        <v>2052.0</v>
      </c>
      <c r="F339" s="11">
        <v>14.0</v>
      </c>
      <c r="G339" s="12">
        <v>23.0</v>
      </c>
      <c r="H339" s="11">
        <v>15.0</v>
      </c>
      <c r="I339" s="13">
        <v>22.0</v>
      </c>
      <c r="J339" s="13">
        <v>58.0</v>
      </c>
      <c r="K339" s="13">
        <v>11.0</v>
      </c>
      <c r="L339" s="14">
        <v>13.0</v>
      </c>
      <c r="M339" s="15">
        <v>11.0</v>
      </c>
      <c r="N339" s="14">
        <v>52.0</v>
      </c>
      <c r="O339" s="25">
        <f t="shared" si="2"/>
        <v>219</v>
      </c>
      <c r="P339" s="26"/>
      <c r="Q339" s="27">
        <f>'X,Y restore'!G339</f>
        <v>14</v>
      </c>
      <c r="R339" s="27">
        <f>'X,Y restore'!H339</f>
        <v>9</v>
      </c>
      <c r="S339" s="27">
        <f>'X,Y restore'!I339</f>
        <v>15</v>
      </c>
      <c r="T339" s="28">
        <f>'X,Y restore'!AI339</f>
        <v>8</v>
      </c>
      <c r="U339" s="28">
        <f>'X,Y restore'!AG339</f>
        <v>6</v>
      </c>
      <c r="V339" s="28">
        <f>'X,Y restore'!AJ339</f>
        <v>5</v>
      </c>
      <c r="W339" s="29">
        <f>'X,Y restore'!M339</f>
        <v>13</v>
      </c>
      <c r="X339" s="29">
        <f>'X,Y restore'!N339</f>
        <v>11</v>
      </c>
      <c r="Y339" s="29">
        <f>'X,Y restore'!O339</f>
        <v>19</v>
      </c>
      <c r="Z339" s="25">
        <f t="shared" si="3"/>
        <v>100</v>
      </c>
      <c r="AA339" s="30">
        <f t="shared" si="4"/>
        <v>2.19</v>
      </c>
      <c r="AB339" s="26"/>
      <c r="AC339" s="27">
        <f t="shared" ref="AC339:AK339" si="348">ROUND($AA339*Q339,0)</f>
        <v>31</v>
      </c>
      <c r="AD339" s="27">
        <f t="shared" si="348"/>
        <v>20</v>
      </c>
      <c r="AE339" s="27">
        <f t="shared" si="348"/>
        <v>33</v>
      </c>
      <c r="AF339" s="28">
        <f t="shared" si="348"/>
        <v>18</v>
      </c>
      <c r="AG339" s="28">
        <f t="shared" si="348"/>
        <v>13</v>
      </c>
      <c r="AH339" s="28">
        <f t="shared" si="348"/>
        <v>11</v>
      </c>
      <c r="AI339" s="29">
        <f t="shared" si="348"/>
        <v>28</v>
      </c>
      <c r="AJ339" s="29">
        <f t="shared" si="348"/>
        <v>24</v>
      </c>
      <c r="AK339" s="29">
        <f t="shared" si="348"/>
        <v>42</v>
      </c>
      <c r="AL339" s="25">
        <f t="shared" si="6"/>
        <v>220</v>
      </c>
    </row>
    <row r="340">
      <c r="A340" s="1"/>
      <c r="B340" s="1"/>
      <c r="C340" s="1"/>
      <c r="D340" s="9">
        <v>5007.0</v>
      </c>
      <c r="E340" s="10">
        <v>2110.0</v>
      </c>
      <c r="F340" s="11">
        <v>5.0</v>
      </c>
      <c r="G340" s="12">
        <v>16.0</v>
      </c>
      <c r="H340" s="11">
        <v>5.0</v>
      </c>
      <c r="I340" s="13">
        <v>27.0</v>
      </c>
      <c r="J340" s="13">
        <v>52.0</v>
      </c>
      <c r="K340" s="13">
        <v>22.0</v>
      </c>
      <c r="L340" s="14">
        <v>12.0</v>
      </c>
      <c r="M340" s="15">
        <v>19.0</v>
      </c>
      <c r="N340" s="14">
        <v>25.0</v>
      </c>
      <c r="O340" s="25">
        <f t="shared" si="2"/>
        <v>183</v>
      </c>
      <c r="P340" s="26"/>
      <c r="Q340" s="27">
        <f>'X,Y restore'!G340</f>
        <v>5</v>
      </c>
      <c r="R340" s="27">
        <f>'X,Y restore'!H340</f>
        <v>18</v>
      </c>
      <c r="S340" s="27">
        <f>'X,Y restore'!I340</f>
        <v>5</v>
      </c>
      <c r="T340" s="28">
        <f>'X,Y restore'!AI340</f>
        <v>6</v>
      </c>
      <c r="U340" s="28">
        <f>'X,Y restore'!AG340</f>
        <v>8</v>
      </c>
      <c r="V340" s="28">
        <f>'X,Y restore'!AJ340</f>
        <v>6</v>
      </c>
      <c r="W340" s="29">
        <f>'X,Y restore'!M340</f>
        <v>11</v>
      </c>
      <c r="X340" s="29">
        <f>'X,Y restore'!N340</f>
        <v>19</v>
      </c>
      <c r="Y340" s="29">
        <f>'X,Y restore'!O340</f>
        <v>9</v>
      </c>
      <c r="Z340" s="25">
        <f t="shared" si="3"/>
        <v>87</v>
      </c>
      <c r="AA340" s="30">
        <f t="shared" si="4"/>
        <v>2.103448276</v>
      </c>
      <c r="AB340" s="26"/>
      <c r="AC340" s="27">
        <f t="shared" ref="AC340:AK340" si="349">ROUND($AA340*Q340,0)</f>
        <v>11</v>
      </c>
      <c r="AD340" s="27">
        <f t="shared" si="349"/>
        <v>38</v>
      </c>
      <c r="AE340" s="27">
        <f t="shared" si="349"/>
        <v>11</v>
      </c>
      <c r="AF340" s="28">
        <f t="shared" si="349"/>
        <v>13</v>
      </c>
      <c r="AG340" s="28">
        <f t="shared" si="349"/>
        <v>17</v>
      </c>
      <c r="AH340" s="28">
        <f t="shared" si="349"/>
        <v>13</v>
      </c>
      <c r="AI340" s="29">
        <f t="shared" si="349"/>
        <v>23</v>
      </c>
      <c r="AJ340" s="29">
        <f t="shared" si="349"/>
        <v>40</v>
      </c>
      <c r="AK340" s="29">
        <f t="shared" si="349"/>
        <v>19</v>
      </c>
      <c r="AL340" s="25">
        <f t="shared" si="6"/>
        <v>185</v>
      </c>
    </row>
    <row r="341">
      <c r="A341" s="1"/>
      <c r="B341" s="1"/>
      <c r="C341" s="1"/>
      <c r="D341" s="9">
        <v>5008.0</v>
      </c>
      <c r="E341" s="10">
        <v>2352.0</v>
      </c>
      <c r="F341" s="11">
        <v>6.0</v>
      </c>
      <c r="G341" s="12">
        <v>15.0</v>
      </c>
      <c r="H341" s="11">
        <v>18.0</v>
      </c>
      <c r="I341" s="13">
        <v>37.0</v>
      </c>
      <c r="J341" s="13">
        <v>76.0</v>
      </c>
      <c r="K341" s="13">
        <v>26.0</v>
      </c>
      <c r="L341" s="14">
        <v>11.0</v>
      </c>
      <c r="M341" s="15">
        <v>19.0</v>
      </c>
      <c r="N341" s="14">
        <v>35.0</v>
      </c>
      <c r="O341" s="25">
        <f t="shared" si="2"/>
        <v>243</v>
      </c>
      <c r="P341" s="26"/>
      <c r="Q341" s="27">
        <f>'X,Y restore'!G341</f>
        <v>6</v>
      </c>
      <c r="R341" s="27">
        <f>'X,Y restore'!H341</f>
        <v>7</v>
      </c>
      <c r="S341" s="27">
        <f>'X,Y restore'!I341</f>
        <v>18</v>
      </c>
      <c r="T341" s="28">
        <f>'X,Y restore'!AI341</f>
        <v>7</v>
      </c>
      <c r="U341" s="28">
        <f>'X,Y restore'!AG341</f>
        <v>9</v>
      </c>
      <c r="V341" s="28">
        <f>'X,Y restore'!AJ341</f>
        <v>14</v>
      </c>
      <c r="W341" s="29">
        <f>'X,Y restore'!M341</f>
        <v>11</v>
      </c>
      <c r="X341" s="29">
        <f>'X,Y restore'!N341</f>
        <v>19</v>
      </c>
      <c r="Y341" s="29">
        <f>'X,Y restore'!O341</f>
        <v>35</v>
      </c>
      <c r="Z341" s="25">
        <f t="shared" si="3"/>
        <v>126</v>
      </c>
      <c r="AA341" s="30">
        <f t="shared" si="4"/>
        <v>1.928571429</v>
      </c>
      <c r="AB341" s="26"/>
      <c r="AC341" s="27">
        <f t="shared" ref="AC341:AK341" si="350">ROUND($AA341*Q341,0)</f>
        <v>12</v>
      </c>
      <c r="AD341" s="27">
        <f t="shared" si="350"/>
        <v>14</v>
      </c>
      <c r="AE341" s="27">
        <f t="shared" si="350"/>
        <v>35</v>
      </c>
      <c r="AF341" s="28">
        <f t="shared" si="350"/>
        <v>14</v>
      </c>
      <c r="AG341" s="28">
        <f t="shared" si="350"/>
        <v>17</v>
      </c>
      <c r="AH341" s="28">
        <f t="shared" si="350"/>
        <v>27</v>
      </c>
      <c r="AI341" s="29">
        <f t="shared" si="350"/>
        <v>21</v>
      </c>
      <c r="AJ341" s="29">
        <f t="shared" si="350"/>
        <v>37</v>
      </c>
      <c r="AK341" s="29">
        <f t="shared" si="350"/>
        <v>68</v>
      </c>
      <c r="AL341" s="25">
        <f t="shared" si="6"/>
        <v>245</v>
      </c>
    </row>
    <row r="342">
      <c r="A342" s="1"/>
      <c r="B342" s="1"/>
      <c r="C342" s="1"/>
      <c r="D342" s="9">
        <v>5011.0</v>
      </c>
      <c r="E342" s="10">
        <v>1449.0</v>
      </c>
      <c r="F342" s="11">
        <v>9.0</v>
      </c>
      <c r="G342" s="12">
        <v>20.0</v>
      </c>
      <c r="H342" s="11">
        <v>13.0</v>
      </c>
      <c r="I342" s="13">
        <v>34.0</v>
      </c>
      <c r="J342" s="13">
        <v>62.0</v>
      </c>
      <c r="K342" s="13">
        <v>28.0</v>
      </c>
      <c r="L342" s="14">
        <v>15.0</v>
      </c>
      <c r="M342" s="15">
        <v>16.0</v>
      </c>
      <c r="N342" s="14">
        <v>36.0</v>
      </c>
      <c r="O342" s="25">
        <f t="shared" si="2"/>
        <v>233</v>
      </c>
      <c r="P342" s="26"/>
      <c r="Q342" s="27">
        <f>'X,Y restore'!G342</f>
        <v>9</v>
      </c>
      <c r="R342" s="27">
        <f>'X,Y restore'!H342</f>
        <v>11</v>
      </c>
      <c r="S342" s="27">
        <f>'X,Y restore'!I342</f>
        <v>13</v>
      </c>
      <c r="T342" s="28">
        <f>'X,Y restore'!AI342</f>
        <v>7</v>
      </c>
      <c r="U342" s="28">
        <f>'X,Y restore'!AG342</f>
        <v>8</v>
      </c>
      <c r="V342" s="28">
        <f>'X,Y restore'!AJ342</f>
        <v>11</v>
      </c>
      <c r="W342" s="29">
        <f>'X,Y restore'!M342</f>
        <v>15</v>
      </c>
      <c r="X342" s="29">
        <f>'X,Y restore'!N342</f>
        <v>16</v>
      </c>
      <c r="Y342" s="29">
        <f>'X,Y restore'!O342</f>
        <v>19</v>
      </c>
      <c r="Z342" s="25">
        <f t="shared" si="3"/>
        <v>109</v>
      </c>
      <c r="AA342" s="30">
        <f t="shared" si="4"/>
        <v>2.137614679</v>
      </c>
      <c r="AB342" s="26"/>
      <c r="AC342" s="27">
        <f t="shared" ref="AC342:AK342" si="351">ROUND($AA342*Q342,0)</f>
        <v>19</v>
      </c>
      <c r="AD342" s="27">
        <f t="shared" si="351"/>
        <v>24</v>
      </c>
      <c r="AE342" s="27">
        <f t="shared" si="351"/>
        <v>28</v>
      </c>
      <c r="AF342" s="28">
        <f t="shared" si="351"/>
        <v>15</v>
      </c>
      <c r="AG342" s="28">
        <f t="shared" si="351"/>
        <v>17</v>
      </c>
      <c r="AH342" s="28">
        <f t="shared" si="351"/>
        <v>24</v>
      </c>
      <c r="AI342" s="29">
        <f t="shared" si="351"/>
        <v>32</v>
      </c>
      <c r="AJ342" s="29">
        <f t="shared" si="351"/>
        <v>34</v>
      </c>
      <c r="AK342" s="29">
        <f t="shared" si="351"/>
        <v>41</v>
      </c>
      <c r="AL342" s="25">
        <f t="shared" si="6"/>
        <v>234</v>
      </c>
    </row>
    <row r="343">
      <c r="A343" s="1"/>
      <c r="B343" s="1"/>
      <c r="C343" s="1"/>
      <c r="D343" s="9">
        <v>5012.0</v>
      </c>
      <c r="E343" s="10">
        <v>1644.0</v>
      </c>
      <c r="F343" s="11">
        <v>6.0</v>
      </c>
      <c r="G343" s="12">
        <v>20.0</v>
      </c>
      <c r="H343" s="11">
        <v>11.0</v>
      </c>
      <c r="I343" s="13">
        <v>28.0</v>
      </c>
      <c r="J343" s="13">
        <v>71.0</v>
      </c>
      <c r="K343" s="13">
        <v>20.0</v>
      </c>
      <c r="L343" s="14">
        <v>13.0</v>
      </c>
      <c r="M343" s="15">
        <v>6.0</v>
      </c>
      <c r="N343" s="14">
        <v>44.0</v>
      </c>
      <c r="O343" s="25">
        <f t="shared" si="2"/>
        <v>219</v>
      </c>
      <c r="P343" s="26"/>
      <c r="Q343" s="27">
        <f>'X,Y restore'!G343</f>
        <v>6</v>
      </c>
      <c r="R343" s="27">
        <f>'X,Y restore'!H343</f>
        <v>3</v>
      </c>
      <c r="S343" s="27">
        <f>'X,Y restore'!I343</f>
        <v>11</v>
      </c>
      <c r="T343" s="28">
        <f>'X,Y restore'!AI343</f>
        <v>7</v>
      </c>
      <c r="U343" s="28">
        <f>'X,Y restore'!AG343</f>
        <v>4</v>
      </c>
      <c r="V343" s="28">
        <f>'X,Y restore'!AJ343</f>
        <v>11</v>
      </c>
      <c r="W343" s="29">
        <f>'X,Y restore'!M343</f>
        <v>13</v>
      </c>
      <c r="X343" s="29">
        <f>'X,Y restore'!N343</f>
        <v>6</v>
      </c>
      <c r="Y343" s="29">
        <f>'X,Y restore'!O343</f>
        <v>28</v>
      </c>
      <c r="Z343" s="25">
        <f t="shared" si="3"/>
        <v>89</v>
      </c>
      <c r="AA343" s="30">
        <f t="shared" si="4"/>
        <v>2.460674157</v>
      </c>
      <c r="AB343" s="26"/>
      <c r="AC343" s="27">
        <f t="shared" ref="AC343:AK343" si="352">ROUND($AA343*Q343,0)</f>
        <v>15</v>
      </c>
      <c r="AD343" s="27">
        <f t="shared" si="352"/>
        <v>7</v>
      </c>
      <c r="AE343" s="27">
        <f t="shared" si="352"/>
        <v>27</v>
      </c>
      <c r="AF343" s="28">
        <f t="shared" si="352"/>
        <v>17</v>
      </c>
      <c r="AG343" s="28">
        <f t="shared" si="352"/>
        <v>10</v>
      </c>
      <c r="AH343" s="28">
        <f t="shared" si="352"/>
        <v>27</v>
      </c>
      <c r="AI343" s="29">
        <f t="shared" si="352"/>
        <v>32</v>
      </c>
      <c r="AJ343" s="29">
        <f t="shared" si="352"/>
        <v>15</v>
      </c>
      <c r="AK343" s="29">
        <f t="shared" si="352"/>
        <v>69</v>
      </c>
      <c r="AL343" s="25">
        <f t="shared" si="6"/>
        <v>219</v>
      </c>
    </row>
    <row r="344">
      <c r="A344" s="1"/>
      <c r="B344" s="1"/>
      <c r="C344" s="1"/>
      <c r="D344" s="9">
        <v>5013.0</v>
      </c>
      <c r="E344" s="10">
        <v>2027.0</v>
      </c>
      <c r="F344" s="11">
        <v>4.0</v>
      </c>
      <c r="G344" s="12">
        <v>26.0</v>
      </c>
      <c r="H344" s="11">
        <v>13.0</v>
      </c>
      <c r="I344" s="13">
        <v>24.0</v>
      </c>
      <c r="J344" s="13">
        <v>66.0</v>
      </c>
      <c r="K344" s="13">
        <v>17.0</v>
      </c>
      <c r="L344" s="14">
        <v>15.0</v>
      </c>
      <c r="M344" s="15">
        <v>13.0</v>
      </c>
      <c r="N344" s="14">
        <v>31.0</v>
      </c>
      <c r="O344" s="25">
        <f t="shared" si="2"/>
        <v>209</v>
      </c>
      <c r="P344" s="26"/>
      <c r="Q344" s="27">
        <f>'X,Y restore'!G344</f>
        <v>4</v>
      </c>
      <c r="R344" s="27">
        <f>'X,Y restore'!H344</f>
        <v>9</v>
      </c>
      <c r="S344" s="27">
        <f>'X,Y restore'!I344</f>
        <v>13</v>
      </c>
      <c r="T344" s="28">
        <f>'X,Y restore'!AI344</f>
        <v>5</v>
      </c>
      <c r="U344" s="28">
        <f>'X,Y restore'!AG344</f>
        <v>7</v>
      </c>
      <c r="V344" s="28">
        <f>'X,Y restore'!AJ344</f>
        <v>12</v>
      </c>
      <c r="W344" s="29">
        <f>'X,Y restore'!M344</f>
        <v>14</v>
      </c>
      <c r="X344" s="29">
        <f>'X,Y restore'!N344</f>
        <v>13</v>
      </c>
      <c r="Y344" s="29">
        <f>'X,Y restore'!O344</f>
        <v>32</v>
      </c>
      <c r="Z344" s="25">
        <f t="shared" si="3"/>
        <v>109</v>
      </c>
      <c r="AA344" s="30">
        <f t="shared" si="4"/>
        <v>1.917431193</v>
      </c>
      <c r="AB344" s="26"/>
      <c r="AC344" s="27">
        <f t="shared" ref="AC344:AK344" si="353">ROUND($AA344*Q344,0)</f>
        <v>8</v>
      </c>
      <c r="AD344" s="27">
        <f t="shared" si="353"/>
        <v>17</v>
      </c>
      <c r="AE344" s="27">
        <f t="shared" si="353"/>
        <v>25</v>
      </c>
      <c r="AF344" s="28">
        <f t="shared" si="353"/>
        <v>10</v>
      </c>
      <c r="AG344" s="28">
        <f t="shared" si="353"/>
        <v>13</v>
      </c>
      <c r="AH344" s="28">
        <f t="shared" si="353"/>
        <v>23</v>
      </c>
      <c r="AI344" s="29">
        <f t="shared" si="353"/>
        <v>27</v>
      </c>
      <c r="AJ344" s="29">
        <f t="shared" si="353"/>
        <v>25</v>
      </c>
      <c r="AK344" s="29">
        <f t="shared" si="353"/>
        <v>61</v>
      </c>
      <c r="AL344" s="25">
        <f t="shared" si="6"/>
        <v>209</v>
      </c>
    </row>
    <row r="345">
      <c r="A345" s="1"/>
      <c r="B345" s="1"/>
      <c r="C345" s="1"/>
      <c r="D345" s="9">
        <v>5017.0</v>
      </c>
      <c r="E345" s="10">
        <v>2059.0</v>
      </c>
      <c r="F345" s="11">
        <v>15.0</v>
      </c>
      <c r="G345" s="12">
        <v>24.0</v>
      </c>
      <c r="H345" s="11">
        <v>25.0</v>
      </c>
      <c r="I345" s="13">
        <v>43.0</v>
      </c>
      <c r="J345" s="13">
        <v>104.0</v>
      </c>
      <c r="K345" s="13">
        <v>55.0</v>
      </c>
      <c r="L345" s="14">
        <v>26.0</v>
      </c>
      <c r="M345" s="15">
        <v>19.0</v>
      </c>
      <c r="N345" s="14">
        <v>36.0</v>
      </c>
      <c r="O345" s="25">
        <f t="shared" si="2"/>
        <v>347</v>
      </c>
      <c r="P345" s="26"/>
      <c r="Q345" s="27">
        <f>'X,Y restore'!G345</f>
        <v>15</v>
      </c>
      <c r="R345" s="27">
        <f>'X,Y restore'!H345</f>
        <v>12</v>
      </c>
      <c r="S345" s="27">
        <f>'X,Y restore'!I345</f>
        <v>25</v>
      </c>
      <c r="T345" s="28">
        <f>'X,Y restore'!AI345</f>
        <v>8</v>
      </c>
      <c r="U345" s="28">
        <f>'X,Y restore'!AG345</f>
        <v>10</v>
      </c>
      <c r="V345" s="28">
        <f>'X,Y restore'!AJ345</f>
        <v>19</v>
      </c>
      <c r="W345" s="29">
        <f>'X,Y restore'!M345</f>
        <v>25</v>
      </c>
      <c r="X345" s="29">
        <f>'X,Y restore'!N345</f>
        <v>19</v>
      </c>
      <c r="Y345" s="29">
        <f>'X,Y restore'!O345</f>
        <v>23</v>
      </c>
      <c r="Z345" s="25">
        <f t="shared" si="3"/>
        <v>156</v>
      </c>
      <c r="AA345" s="30">
        <f t="shared" si="4"/>
        <v>2.224358974</v>
      </c>
      <c r="AB345" s="26"/>
      <c r="AC345" s="27">
        <f t="shared" ref="AC345:AK345" si="354">ROUND($AA345*Q345,0)</f>
        <v>33</v>
      </c>
      <c r="AD345" s="27">
        <f t="shared" si="354"/>
        <v>27</v>
      </c>
      <c r="AE345" s="27">
        <f t="shared" si="354"/>
        <v>56</v>
      </c>
      <c r="AF345" s="28">
        <f t="shared" si="354"/>
        <v>18</v>
      </c>
      <c r="AG345" s="28">
        <f t="shared" si="354"/>
        <v>22</v>
      </c>
      <c r="AH345" s="28">
        <f t="shared" si="354"/>
        <v>42</v>
      </c>
      <c r="AI345" s="29">
        <f t="shared" si="354"/>
        <v>56</v>
      </c>
      <c r="AJ345" s="29">
        <f t="shared" si="354"/>
        <v>42</v>
      </c>
      <c r="AK345" s="29">
        <f t="shared" si="354"/>
        <v>51</v>
      </c>
      <c r="AL345" s="25">
        <f t="shared" si="6"/>
        <v>347</v>
      </c>
    </row>
    <row r="346">
      <c r="A346" s="1"/>
      <c r="B346" s="1"/>
      <c r="C346" s="1"/>
      <c r="D346" s="9">
        <v>5018.0</v>
      </c>
      <c r="E346" s="10">
        <v>1342.0</v>
      </c>
      <c r="F346" s="11">
        <v>7.0</v>
      </c>
      <c r="G346" s="12">
        <v>12.0</v>
      </c>
      <c r="H346" s="11">
        <v>7.0</v>
      </c>
      <c r="I346" s="13">
        <v>26.0</v>
      </c>
      <c r="J346" s="13">
        <v>79.0</v>
      </c>
      <c r="K346" s="13">
        <v>17.0</v>
      </c>
      <c r="L346" s="14">
        <v>16.0</v>
      </c>
      <c r="M346" s="15">
        <v>11.0</v>
      </c>
      <c r="N346" s="14">
        <v>45.0</v>
      </c>
      <c r="O346" s="25">
        <f t="shared" si="2"/>
        <v>220</v>
      </c>
      <c r="P346" s="26"/>
      <c r="Q346" s="27">
        <f>'X,Y restore'!G346</f>
        <v>7</v>
      </c>
      <c r="R346" s="27">
        <f>'X,Y restore'!H346</f>
        <v>5</v>
      </c>
      <c r="S346" s="27">
        <f>'X,Y restore'!I346</f>
        <v>7</v>
      </c>
      <c r="T346" s="28">
        <f>'X,Y restore'!AI346</f>
        <v>8</v>
      </c>
      <c r="U346" s="28">
        <f>'X,Y restore'!AG346</f>
        <v>6</v>
      </c>
      <c r="V346" s="28">
        <f>'X,Y restore'!AJ346</f>
        <v>7</v>
      </c>
      <c r="W346" s="29">
        <f>'X,Y restore'!M346</f>
        <v>15</v>
      </c>
      <c r="X346" s="29">
        <f>'X,Y restore'!N346</f>
        <v>11</v>
      </c>
      <c r="Y346" s="29">
        <f>'X,Y restore'!O346</f>
        <v>16</v>
      </c>
      <c r="Z346" s="25">
        <f t="shared" si="3"/>
        <v>82</v>
      </c>
      <c r="AA346" s="30">
        <f t="shared" si="4"/>
        <v>2.682926829</v>
      </c>
      <c r="AB346" s="26"/>
      <c r="AC346" s="27">
        <f t="shared" ref="AC346:AK346" si="355">ROUND($AA346*Q346,0)</f>
        <v>19</v>
      </c>
      <c r="AD346" s="27">
        <f t="shared" si="355"/>
        <v>13</v>
      </c>
      <c r="AE346" s="27">
        <f t="shared" si="355"/>
        <v>19</v>
      </c>
      <c r="AF346" s="28">
        <f t="shared" si="355"/>
        <v>21</v>
      </c>
      <c r="AG346" s="28">
        <f t="shared" si="355"/>
        <v>16</v>
      </c>
      <c r="AH346" s="28">
        <f t="shared" si="355"/>
        <v>19</v>
      </c>
      <c r="AI346" s="29">
        <f t="shared" si="355"/>
        <v>40</v>
      </c>
      <c r="AJ346" s="29">
        <f t="shared" si="355"/>
        <v>30</v>
      </c>
      <c r="AK346" s="29">
        <f t="shared" si="355"/>
        <v>43</v>
      </c>
      <c r="AL346" s="25">
        <f t="shared" si="6"/>
        <v>220</v>
      </c>
    </row>
    <row r="347">
      <c r="A347" s="1"/>
      <c r="B347" s="1"/>
      <c r="C347" s="1"/>
      <c r="D347" s="9">
        <v>5022.0</v>
      </c>
      <c r="E347" s="10">
        <v>1827.0</v>
      </c>
      <c r="F347" s="11">
        <v>6.0</v>
      </c>
      <c r="G347" s="12">
        <v>12.0</v>
      </c>
      <c r="H347" s="11">
        <v>4.0</v>
      </c>
      <c r="I347" s="13">
        <v>18.0</v>
      </c>
      <c r="J347" s="13">
        <v>61.0</v>
      </c>
      <c r="K347" s="13">
        <v>19.0</v>
      </c>
      <c r="L347" s="14">
        <v>11.0</v>
      </c>
      <c r="M347" s="15">
        <v>5.0</v>
      </c>
      <c r="N347" s="14">
        <v>28.0</v>
      </c>
      <c r="O347" s="25">
        <f t="shared" si="2"/>
        <v>164</v>
      </c>
      <c r="P347" s="26"/>
      <c r="Q347" s="27">
        <f>'X,Y restore'!G347</f>
        <v>6</v>
      </c>
      <c r="R347" s="27">
        <f>'X,Y restore'!H347</f>
        <v>4</v>
      </c>
      <c r="S347" s="27">
        <f>'X,Y restore'!I347</f>
        <v>4</v>
      </c>
      <c r="T347" s="28">
        <f>'X,Y restore'!AI347</f>
        <v>5</v>
      </c>
      <c r="U347" s="28">
        <f>'X,Y restore'!AG347</f>
        <v>3</v>
      </c>
      <c r="V347" s="28">
        <f>'X,Y restore'!AJ347</f>
        <v>5</v>
      </c>
      <c r="W347" s="29">
        <f>'X,Y restore'!M347</f>
        <v>10</v>
      </c>
      <c r="X347" s="29">
        <f>'X,Y restore'!N347</f>
        <v>5</v>
      </c>
      <c r="Y347" s="29">
        <f>'X,Y restore'!O347</f>
        <v>7</v>
      </c>
      <c r="Z347" s="25">
        <f t="shared" si="3"/>
        <v>49</v>
      </c>
      <c r="AA347" s="30">
        <f t="shared" si="4"/>
        <v>3.346938776</v>
      </c>
      <c r="AB347" s="26"/>
      <c r="AC347" s="27">
        <f t="shared" ref="AC347:AK347" si="356">ROUND($AA347*Q347,0)</f>
        <v>20</v>
      </c>
      <c r="AD347" s="27">
        <f t="shared" si="356"/>
        <v>13</v>
      </c>
      <c r="AE347" s="27">
        <f t="shared" si="356"/>
        <v>13</v>
      </c>
      <c r="AF347" s="28">
        <f t="shared" si="356"/>
        <v>17</v>
      </c>
      <c r="AG347" s="28">
        <f t="shared" si="356"/>
        <v>10</v>
      </c>
      <c r="AH347" s="28">
        <f t="shared" si="356"/>
        <v>17</v>
      </c>
      <c r="AI347" s="29">
        <f t="shared" si="356"/>
        <v>33</v>
      </c>
      <c r="AJ347" s="29">
        <f t="shared" si="356"/>
        <v>17</v>
      </c>
      <c r="AK347" s="29">
        <f t="shared" si="356"/>
        <v>23</v>
      </c>
      <c r="AL347" s="25">
        <f t="shared" si="6"/>
        <v>163</v>
      </c>
    </row>
    <row r="348">
      <c r="A348" s="1"/>
      <c r="B348" s="1"/>
      <c r="C348" s="1"/>
      <c r="D348" s="9">
        <v>5023.0</v>
      </c>
      <c r="E348" s="10">
        <v>2227.0</v>
      </c>
      <c r="F348" s="11">
        <v>24.0</v>
      </c>
      <c r="G348" s="12">
        <v>32.0</v>
      </c>
      <c r="H348" s="11">
        <v>56.0</v>
      </c>
      <c r="I348" s="13">
        <v>85.0</v>
      </c>
      <c r="J348" s="13">
        <v>148.0</v>
      </c>
      <c r="K348" s="13">
        <v>106.0</v>
      </c>
      <c r="L348" s="14">
        <v>31.0</v>
      </c>
      <c r="M348" s="15">
        <v>40.0</v>
      </c>
      <c r="N348" s="14">
        <v>84.0</v>
      </c>
      <c r="O348" s="25">
        <f t="shared" si="2"/>
        <v>606</v>
      </c>
      <c r="P348" s="26"/>
      <c r="Q348" s="27">
        <f>'X,Y restore'!G348</f>
        <v>24</v>
      </c>
      <c r="R348" s="27">
        <f>'X,Y restore'!H348</f>
        <v>19</v>
      </c>
      <c r="S348" s="27">
        <f>'X,Y restore'!I348</f>
        <v>56</v>
      </c>
      <c r="T348" s="28">
        <f>'X,Y restore'!AI348</f>
        <v>11</v>
      </c>
      <c r="U348" s="28">
        <f>'X,Y restore'!AG348</f>
        <v>19</v>
      </c>
      <c r="V348" s="28">
        <f>'X,Y restore'!AJ348</f>
        <v>43</v>
      </c>
      <c r="W348" s="29">
        <f>'X,Y restore'!M348</f>
        <v>31</v>
      </c>
      <c r="X348" s="29">
        <f>'X,Y restore'!N348</f>
        <v>40</v>
      </c>
      <c r="Y348" s="29">
        <f>'X,Y restore'!O348</f>
        <v>67</v>
      </c>
      <c r="Z348" s="25">
        <f t="shared" si="3"/>
        <v>310</v>
      </c>
      <c r="AA348" s="30">
        <f t="shared" si="4"/>
        <v>1.95483871</v>
      </c>
      <c r="AB348" s="26"/>
      <c r="AC348" s="27">
        <f t="shared" ref="AC348:AK348" si="357">ROUND($AA348*Q348,0)</f>
        <v>47</v>
      </c>
      <c r="AD348" s="27">
        <f t="shared" si="357"/>
        <v>37</v>
      </c>
      <c r="AE348" s="27">
        <f t="shared" si="357"/>
        <v>109</v>
      </c>
      <c r="AF348" s="28">
        <f t="shared" si="357"/>
        <v>22</v>
      </c>
      <c r="AG348" s="28">
        <f t="shared" si="357"/>
        <v>37</v>
      </c>
      <c r="AH348" s="28">
        <f t="shared" si="357"/>
        <v>84</v>
      </c>
      <c r="AI348" s="29">
        <f t="shared" si="357"/>
        <v>61</v>
      </c>
      <c r="AJ348" s="29">
        <f t="shared" si="357"/>
        <v>78</v>
      </c>
      <c r="AK348" s="29">
        <f t="shared" si="357"/>
        <v>131</v>
      </c>
      <c r="AL348" s="25">
        <f t="shared" si="6"/>
        <v>606</v>
      </c>
    </row>
    <row r="349">
      <c r="A349" s="1"/>
      <c r="B349" s="1"/>
      <c r="C349" s="1"/>
      <c r="D349" s="9">
        <v>5024.0</v>
      </c>
      <c r="E349" s="10">
        <v>2199.0</v>
      </c>
      <c r="F349" s="11">
        <v>21.0</v>
      </c>
      <c r="G349" s="12">
        <v>34.0</v>
      </c>
      <c r="H349" s="11">
        <v>39.0</v>
      </c>
      <c r="I349" s="13">
        <v>121.0</v>
      </c>
      <c r="J349" s="13">
        <v>192.0</v>
      </c>
      <c r="K349" s="13">
        <v>104.0</v>
      </c>
      <c r="L349" s="14">
        <v>38.0</v>
      </c>
      <c r="M349" s="15">
        <v>28.0</v>
      </c>
      <c r="N349" s="14">
        <v>89.0</v>
      </c>
      <c r="O349" s="25">
        <f t="shared" si="2"/>
        <v>666</v>
      </c>
      <c r="P349" s="26"/>
      <c r="Q349" s="27">
        <f>'X,Y restore'!G349</f>
        <v>21</v>
      </c>
      <c r="R349" s="27">
        <f>'X,Y restore'!H349</f>
        <v>12</v>
      </c>
      <c r="S349" s="27">
        <f>'X,Y restore'!I349</f>
        <v>39</v>
      </c>
      <c r="T349" s="28">
        <f>'X,Y restore'!AI349</f>
        <v>20</v>
      </c>
      <c r="U349" s="28">
        <f>'X,Y restore'!AG349</f>
        <v>16</v>
      </c>
      <c r="V349" s="28">
        <f>'X,Y restore'!AJ349</f>
        <v>37</v>
      </c>
      <c r="W349" s="29">
        <f>'X,Y restore'!M349</f>
        <v>37</v>
      </c>
      <c r="X349" s="29">
        <f>'X,Y restore'!N349</f>
        <v>28</v>
      </c>
      <c r="Y349" s="29">
        <f>'X,Y restore'!O349</f>
        <v>57</v>
      </c>
      <c r="Z349" s="25">
        <f t="shared" si="3"/>
        <v>267</v>
      </c>
      <c r="AA349" s="30">
        <f t="shared" si="4"/>
        <v>2.494382022</v>
      </c>
      <c r="AB349" s="26"/>
      <c r="AC349" s="27">
        <f t="shared" ref="AC349:AK349" si="358">ROUND($AA349*Q349,0)</f>
        <v>52</v>
      </c>
      <c r="AD349" s="27">
        <f t="shared" si="358"/>
        <v>30</v>
      </c>
      <c r="AE349" s="27">
        <f t="shared" si="358"/>
        <v>97</v>
      </c>
      <c r="AF349" s="28">
        <f t="shared" si="358"/>
        <v>50</v>
      </c>
      <c r="AG349" s="28">
        <f t="shared" si="358"/>
        <v>40</v>
      </c>
      <c r="AH349" s="28">
        <f t="shared" si="358"/>
        <v>92</v>
      </c>
      <c r="AI349" s="29">
        <f t="shared" si="358"/>
        <v>92</v>
      </c>
      <c r="AJ349" s="29">
        <f t="shared" si="358"/>
        <v>70</v>
      </c>
      <c r="AK349" s="29">
        <f t="shared" si="358"/>
        <v>142</v>
      </c>
      <c r="AL349" s="25">
        <f t="shared" si="6"/>
        <v>665</v>
      </c>
    </row>
    <row r="350">
      <c r="A350" s="1"/>
      <c r="B350" s="1"/>
      <c r="C350" s="1"/>
      <c r="D350" s="9">
        <v>5025.0</v>
      </c>
      <c r="E350" s="10">
        <v>2539.0</v>
      </c>
      <c r="F350" s="11">
        <v>25.0</v>
      </c>
      <c r="G350" s="12">
        <v>48.0</v>
      </c>
      <c r="H350" s="11">
        <v>28.0</v>
      </c>
      <c r="I350" s="13">
        <v>102.0</v>
      </c>
      <c r="J350" s="13">
        <v>164.0</v>
      </c>
      <c r="K350" s="13">
        <v>102.0</v>
      </c>
      <c r="L350" s="14">
        <v>39.0</v>
      </c>
      <c r="M350" s="15">
        <v>32.0</v>
      </c>
      <c r="N350" s="14">
        <v>93.0</v>
      </c>
      <c r="O350" s="25">
        <f t="shared" si="2"/>
        <v>633</v>
      </c>
      <c r="P350" s="26"/>
      <c r="Q350" s="27">
        <f>'X,Y restore'!G350</f>
        <v>25</v>
      </c>
      <c r="R350" s="27">
        <f>'X,Y restore'!H350</f>
        <v>24</v>
      </c>
      <c r="S350" s="27">
        <f>'X,Y restore'!I350</f>
        <v>28</v>
      </c>
      <c r="T350" s="28">
        <f>'X,Y restore'!AI350</f>
        <v>19</v>
      </c>
      <c r="U350" s="28">
        <f>'X,Y restore'!AG350</f>
        <v>17</v>
      </c>
      <c r="V350" s="28">
        <f>'X,Y restore'!AJ350</f>
        <v>29</v>
      </c>
      <c r="W350" s="29">
        <f>'X,Y restore'!M350</f>
        <v>38</v>
      </c>
      <c r="X350" s="29">
        <f>'X,Y restore'!N350</f>
        <v>32</v>
      </c>
      <c r="Y350" s="29">
        <f>'X,Y restore'!O350</f>
        <v>38</v>
      </c>
      <c r="Z350" s="25">
        <f t="shared" si="3"/>
        <v>250</v>
      </c>
      <c r="AA350" s="30">
        <f t="shared" si="4"/>
        <v>2.532</v>
      </c>
      <c r="AB350" s="26"/>
      <c r="AC350" s="27">
        <f t="shared" ref="AC350:AK350" si="359">ROUND($AA350*Q350,0)</f>
        <v>63</v>
      </c>
      <c r="AD350" s="27">
        <f t="shared" si="359"/>
        <v>61</v>
      </c>
      <c r="AE350" s="27">
        <f t="shared" si="359"/>
        <v>71</v>
      </c>
      <c r="AF350" s="28">
        <f t="shared" si="359"/>
        <v>48</v>
      </c>
      <c r="AG350" s="28">
        <f t="shared" si="359"/>
        <v>43</v>
      </c>
      <c r="AH350" s="28">
        <f t="shared" si="359"/>
        <v>73</v>
      </c>
      <c r="AI350" s="29">
        <f t="shared" si="359"/>
        <v>96</v>
      </c>
      <c r="AJ350" s="29">
        <f t="shared" si="359"/>
        <v>81</v>
      </c>
      <c r="AK350" s="29">
        <f t="shared" si="359"/>
        <v>96</v>
      </c>
      <c r="AL350" s="25">
        <f t="shared" si="6"/>
        <v>632</v>
      </c>
    </row>
    <row r="351">
      <c r="A351" s="1"/>
      <c r="B351" s="1"/>
      <c r="C351" s="1"/>
      <c r="D351" s="9">
        <v>5029.0</v>
      </c>
      <c r="E351" s="10">
        <v>1646.0</v>
      </c>
      <c r="F351" s="11">
        <v>4.0</v>
      </c>
      <c r="G351" s="12">
        <v>32.0</v>
      </c>
      <c r="H351" s="11">
        <v>14.0</v>
      </c>
      <c r="I351" s="13">
        <v>24.0</v>
      </c>
      <c r="J351" s="13">
        <v>96.0</v>
      </c>
      <c r="K351" s="13">
        <v>26.0</v>
      </c>
      <c r="L351" s="14">
        <v>17.0</v>
      </c>
      <c r="M351" s="15">
        <v>7.0</v>
      </c>
      <c r="N351" s="14">
        <v>44.0</v>
      </c>
      <c r="O351" s="25">
        <f t="shared" si="2"/>
        <v>264</v>
      </c>
      <c r="P351" s="26"/>
      <c r="Q351" s="27">
        <f>'X,Y restore'!G351</f>
        <v>4</v>
      </c>
      <c r="R351" s="27">
        <f>'X,Y restore'!H351</f>
        <v>4</v>
      </c>
      <c r="S351" s="27">
        <f>'X,Y restore'!I351</f>
        <v>14</v>
      </c>
      <c r="T351" s="28">
        <f>'X,Y restore'!AI351</f>
        <v>4</v>
      </c>
      <c r="U351" s="28">
        <f>'X,Y restore'!AG351</f>
        <v>4</v>
      </c>
      <c r="V351" s="28">
        <f>'X,Y restore'!AJ351</f>
        <v>17</v>
      </c>
      <c r="W351" s="29">
        <f>'X,Y restore'!M351</f>
        <v>16</v>
      </c>
      <c r="X351" s="29">
        <f>'X,Y restore'!N351</f>
        <v>7</v>
      </c>
      <c r="Y351" s="29">
        <f>'X,Y restore'!O351</f>
        <v>46</v>
      </c>
      <c r="Z351" s="25">
        <f t="shared" si="3"/>
        <v>116</v>
      </c>
      <c r="AA351" s="30">
        <f t="shared" si="4"/>
        <v>2.275862069</v>
      </c>
      <c r="AB351" s="26"/>
      <c r="AC351" s="27">
        <f t="shared" ref="AC351:AK351" si="360">ROUND($AA351*Q351,0)</f>
        <v>9</v>
      </c>
      <c r="AD351" s="27">
        <f t="shared" si="360"/>
        <v>9</v>
      </c>
      <c r="AE351" s="27">
        <f t="shared" si="360"/>
        <v>32</v>
      </c>
      <c r="AF351" s="28">
        <f t="shared" si="360"/>
        <v>9</v>
      </c>
      <c r="AG351" s="28">
        <f t="shared" si="360"/>
        <v>9</v>
      </c>
      <c r="AH351" s="28">
        <f t="shared" si="360"/>
        <v>39</v>
      </c>
      <c r="AI351" s="29">
        <f t="shared" si="360"/>
        <v>36</v>
      </c>
      <c r="AJ351" s="29">
        <f t="shared" si="360"/>
        <v>16</v>
      </c>
      <c r="AK351" s="29">
        <f t="shared" si="360"/>
        <v>105</v>
      </c>
      <c r="AL351" s="25">
        <f t="shared" si="6"/>
        <v>264</v>
      </c>
    </row>
    <row r="352">
      <c r="A352" s="1"/>
      <c r="B352" s="1"/>
      <c r="C352" s="1"/>
      <c r="D352" s="9">
        <v>5030.0</v>
      </c>
      <c r="E352" s="10">
        <v>2183.0</v>
      </c>
      <c r="F352" s="11">
        <v>5.0</v>
      </c>
      <c r="G352" s="12">
        <v>31.0</v>
      </c>
      <c r="H352" s="11">
        <v>6.0</v>
      </c>
      <c r="I352" s="13">
        <v>55.0</v>
      </c>
      <c r="J352" s="13">
        <v>175.0</v>
      </c>
      <c r="K352" s="13">
        <v>29.0</v>
      </c>
      <c r="L352" s="14">
        <v>20.0</v>
      </c>
      <c r="M352" s="15">
        <v>13.0</v>
      </c>
      <c r="N352" s="14">
        <v>57.0</v>
      </c>
      <c r="O352" s="25">
        <f t="shared" si="2"/>
        <v>391</v>
      </c>
      <c r="P352" s="26"/>
      <c r="Q352" s="27">
        <f>'X,Y restore'!G352</f>
        <v>5</v>
      </c>
      <c r="R352" s="27">
        <f>'X,Y restore'!H352</f>
        <v>8</v>
      </c>
      <c r="S352" s="27">
        <f>'X,Y restore'!I352</f>
        <v>6</v>
      </c>
      <c r="T352" s="28">
        <f>'X,Y restore'!AI352</f>
        <v>13</v>
      </c>
      <c r="U352" s="28">
        <f>'X,Y restore'!AG352</f>
        <v>8</v>
      </c>
      <c r="V352" s="28">
        <f>'X,Y restore'!AJ352</f>
        <v>11</v>
      </c>
      <c r="W352" s="29">
        <f>'X,Y restore'!M352</f>
        <v>20</v>
      </c>
      <c r="X352" s="29">
        <f>'X,Y restore'!N352</f>
        <v>13</v>
      </c>
      <c r="Y352" s="29">
        <f>'X,Y restore'!O352</f>
        <v>25</v>
      </c>
      <c r="Z352" s="25">
        <f t="shared" si="3"/>
        <v>109</v>
      </c>
      <c r="AA352" s="30">
        <f t="shared" si="4"/>
        <v>3.587155963</v>
      </c>
      <c r="AB352" s="26"/>
      <c r="AC352" s="27">
        <f t="shared" ref="AC352:AK352" si="361">ROUND($AA352*Q352,0)</f>
        <v>18</v>
      </c>
      <c r="AD352" s="27">
        <f t="shared" si="361"/>
        <v>29</v>
      </c>
      <c r="AE352" s="27">
        <f t="shared" si="361"/>
        <v>22</v>
      </c>
      <c r="AF352" s="28">
        <f t="shared" si="361"/>
        <v>47</v>
      </c>
      <c r="AG352" s="28">
        <f t="shared" si="361"/>
        <v>29</v>
      </c>
      <c r="AH352" s="28">
        <f t="shared" si="361"/>
        <v>39</v>
      </c>
      <c r="AI352" s="29">
        <f t="shared" si="361"/>
        <v>72</v>
      </c>
      <c r="AJ352" s="29">
        <f t="shared" si="361"/>
        <v>47</v>
      </c>
      <c r="AK352" s="29">
        <f t="shared" si="361"/>
        <v>90</v>
      </c>
      <c r="AL352" s="25">
        <f t="shared" si="6"/>
        <v>393</v>
      </c>
    </row>
    <row r="353">
      <c r="A353" s="1"/>
      <c r="B353" s="1"/>
      <c r="C353" s="1"/>
      <c r="D353" s="9">
        <v>5031.0</v>
      </c>
      <c r="E353" s="10">
        <v>2250.0</v>
      </c>
      <c r="F353" s="11">
        <v>8.0</v>
      </c>
      <c r="G353" s="12">
        <v>22.0</v>
      </c>
      <c r="H353" s="11">
        <v>9.0</v>
      </c>
      <c r="I353" s="13">
        <v>35.0</v>
      </c>
      <c r="J353" s="13">
        <v>95.0</v>
      </c>
      <c r="K353" s="13">
        <v>37.0</v>
      </c>
      <c r="L353" s="14">
        <v>16.0</v>
      </c>
      <c r="M353" s="15">
        <v>12.0</v>
      </c>
      <c r="N353" s="14">
        <v>36.0</v>
      </c>
      <c r="O353" s="25">
        <f t="shared" si="2"/>
        <v>270</v>
      </c>
      <c r="P353" s="26"/>
      <c r="Q353" s="27">
        <f>'X,Y restore'!G353</f>
        <v>8</v>
      </c>
      <c r="R353" s="27">
        <f>'X,Y restore'!H353</f>
        <v>10</v>
      </c>
      <c r="S353" s="27">
        <f>'X,Y restore'!I353</f>
        <v>9</v>
      </c>
      <c r="T353" s="28">
        <f>'X,Y restore'!AI353</f>
        <v>7</v>
      </c>
      <c r="U353" s="28">
        <f>'X,Y restore'!AG353</f>
        <v>7</v>
      </c>
      <c r="V353" s="28">
        <f>'X,Y restore'!AJ353</f>
        <v>11</v>
      </c>
      <c r="W353" s="29">
        <f>'X,Y restore'!M353</f>
        <v>16</v>
      </c>
      <c r="X353" s="29">
        <f>'X,Y restore'!N353</f>
        <v>12</v>
      </c>
      <c r="Y353" s="29">
        <f>'X,Y restore'!O353</f>
        <v>15</v>
      </c>
      <c r="Z353" s="25">
        <f t="shared" si="3"/>
        <v>95</v>
      </c>
      <c r="AA353" s="30">
        <f t="shared" si="4"/>
        <v>2.842105263</v>
      </c>
      <c r="AB353" s="26"/>
      <c r="AC353" s="27">
        <f t="shared" ref="AC353:AK353" si="362">ROUND($AA353*Q353,0)</f>
        <v>23</v>
      </c>
      <c r="AD353" s="27">
        <f t="shared" si="362"/>
        <v>28</v>
      </c>
      <c r="AE353" s="27">
        <f t="shared" si="362"/>
        <v>26</v>
      </c>
      <c r="AF353" s="28">
        <f t="shared" si="362"/>
        <v>20</v>
      </c>
      <c r="AG353" s="28">
        <f t="shared" si="362"/>
        <v>20</v>
      </c>
      <c r="AH353" s="28">
        <f t="shared" si="362"/>
        <v>31</v>
      </c>
      <c r="AI353" s="29">
        <f t="shared" si="362"/>
        <v>45</v>
      </c>
      <c r="AJ353" s="29">
        <f t="shared" si="362"/>
        <v>34</v>
      </c>
      <c r="AK353" s="29">
        <f t="shared" si="362"/>
        <v>43</v>
      </c>
      <c r="AL353" s="25">
        <f t="shared" si="6"/>
        <v>270</v>
      </c>
    </row>
    <row r="354">
      <c r="A354" s="1"/>
      <c r="B354" s="1"/>
      <c r="C354" s="1"/>
      <c r="D354" s="9">
        <v>5037.0</v>
      </c>
      <c r="E354" s="10">
        <v>2518.0</v>
      </c>
      <c r="F354" s="11">
        <v>46.0</v>
      </c>
      <c r="G354" s="12">
        <v>59.0</v>
      </c>
      <c r="H354" s="11">
        <v>53.0</v>
      </c>
      <c r="I354" s="13">
        <v>145.0</v>
      </c>
      <c r="J354" s="13">
        <v>222.0</v>
      </c>
      <c r="K354" s="13">
        <v>144.0</v>
      </c>
      <c r="L354" s="14">
        <v>39.0</v>
      </c>
      <c r="M354" s="15">
        <v>47.0</v>
      </c>
      <c r="N354" s="14">
        <v>74.0</v>
      </c>
      <c r="O354" s="25">
        <f t="shared" si="2"/>
        <v>829</v>
      </c>
      <c r="P354" s="26"/>
      <c r="Q354" s="27">
        <f>'X,Y restore'!G354</f>
        <v>46</v>
      </c>
      <c r="R354" s="27">
        <f>'X,Y restore'!H354</f>
        <v>52</v>
      </c>
      <c r="S354" s="27">
        <f>'X,Y restore'!I354</f>
        <v>53</v>
      </c>
      <c r="T354" s="28">
        <f>'X,Y restore'!AI354</f>
        <v>21</v>
      </c>
      <c r="U354" s="28">
        <f>'X,Y restore'!AG354</f>
        <v>24</v>
      </c>
      <c r="V354" s="28">
        <f>'X,Y restore'!AJ354</f>
        <v>31</v>
      </c>
      <c r="W354" s="29">
        <f>'X,Y restore'!M354</f>
        <v>39</v>
      </c>
      <c r="X354" s="29">
        <f>'X,Y restore'!N354</f>
        <v>47</v>
      </c>
      <c r="Y354" s="29">
        <f>'X,Y restore'!O354</f>
        <v>32</v>
      </c>
      <c r="Z354" s="25">
        <f t="shared" si="3"/>
        <v>345</v>
      </c>
      <c r="AA354" s="30">
        <f t="shared" si="4"/>
        <v>2.402898551</v>
      </c>
      <c r="AB354" s="26"/>
      <c r="AC354" s="27">
        <f t="shared" ref="AC354:AK354" si="363">ROUND($AA354*Q354,0)</f>
        <v>111</v>
      </c>
      <c r="AD354" s="27">
        <f t="shared" si="363"/>
        <v>125</v>
      </c>
      <c r="AE354" s="27">
        <f t="shared" si="363"/>
        <v>127</v>
      </c>
      <c r="AF354" s="28">
        <f t="shared" si="363"/>
        <v>50</v>
      </c>
      <c r="AG354" s="28">
        <f t="shared" si="363"/>
        <v>58</v>
      </c>
      <c r="AH354" s="28">
        <f t="shared" si="363"/>
        <v>74</v>
      </c>
      <c r="AI354" s="29">
        <f t="shared" si="363"/>
        <v>94</v>
      </c>
      <c r="AJ354" s="29">
        <f t="shared" si="363"/>
        <v>113</v>
      </c>
      <c r="AK354" s="29">
        <f t="shared" si="363"/>
        <v>77</v>
      </c>
      <c r="AL354" s="25">
        <f t="shared" si="6"/>
        <v>829</v>
      </c>
    </row>
    <row r="355">
      <c r="A355" s="1"/>
      <c r="B355" s="1"/>
      <c r="C355" s="1"/>
      <c r="D355" s="9">
        <v>5038.0</v>
      </c>
      <c r="E355" s="10">
        <v>1881.0</v>
      </c>
      <c r="F355" s="11">
        <v>6.0</v>
      </c>
      <c r="G355" s="12">
        <v>19.0</v>
      </c>
      <c r="H355" s="11">
        <v>16.0</v>
      </c>
      <c r="I355" s="13">
        <v>23.0</v>
      </c>
      <c r="J355" s="13">
        <v>42.0</v>
      </c>
      <c r="K355" s="13">
        <v>21.0</v>
      </c>
      <c r="L355" s="14">
        <v>10.0</v>
      </c>
      <c r="M355" s="15">
        <v>14.0</v>
      </c>
      <c r="N355" s="14">
        <v>23.0</v>
      </c>
      <c r="O355" s="25">
        <f t="shared" si="2"/>
        <v>174</v>
      </c>
      <c r="P355" s="26"/>
      <c r="Q355" s="27">
        <f>'X,Y restore'!G355</f>
        <v>6</v>
      </c>
      <c r="R355" s="27">
        <f>'X,Y restore'!H355</f>
        <v>10</v>
      </c>
      <c r="S355" s="27">
        <f>'X,Y restore'!I355</f>
        <v>16</v>
      </c>
      <c r="T355" s="28">
        <f>'X,Y restore'!AI355</f>
        <v>4</v>
      </c>
      <c r="U355" s="28">
        <f>'X,Y restore'!AG355</f>
        <v>6</v>
      </c>
      <c r="V355" s="28">
        <f>'X,Y restore'!AJ355</f>
        <v>11</v>
      </c>
      <c r="W355" s="29">
        <f>'X,Y restore'!M355</f>
        <v>10</v>
      </c>
      <c r="X355" s="29">
        <f>'X,Y restore'!N355</f>
        <v>14</v>
      </c>
      <c r="Y355" s="29">
        <f>'X,Y restore'!O355</f>
        <v>21</v>
      </c>
      <c r="Z355" s="25">
        <f t="shared" si="3"/>
        <v>98</v>
      </c>
      <c r="AA355" s="30">
        <f t="shared" si="4"/>
        <v>1.775510204</v>
      </c>
      <c r="AB355" s="26"/>
      <c r="AC355" s="27">
        <f t="shared" ref="AC355:AK355" si="364">ROUND($AA355*Q355,0)</f>
        <v>11</v>
      </c>
      <c r="AD355" s="27">
        <f t="shared" si="364"/>
        <v>18</v>
      </c>
      <c r="AE355" s="27">
        <f t="shared" si="364"/>
        <v>28</v>
      </c>
      <c r="AF355" s="28">
        <f t="shared" si="364"/>
        <v>7</v>
      </c>
      <c r="AG355" s="28">
        <f t="shared" si="364"/>
        <v>11</v>
      </c>
      <c r="AH355" s="28">
        <f t="shared" si="364"/>
        <v>20</v>
      </c>
      <c r="AI355" s="29">
        <f t="shared" si="364"/>
        <v>18</v>
      </c>
      <c r="AJ355" s="29">
        <f t="shared" si="364"/>
        <v>25</v>
      </c>
      <c r="AK355" s="29">
        <f t="shared" si="364"/>
        <v>37</v>
      </c>
      <c r="AL355" s="25">
        <f t="shared" si="6"/>
        <v>175</v>
      </c>
    </row>
    <row r="356">
      <c r="A356" s="1"/>
      <c r="B356" s="1"/>
      <c r="C356" s="1"/>
      <c r="D356" s="9">
        <v>5040.0</v>
      </c>
      <c r="E356" s="10">
        <v>2216.0</v>
      </c>
      <c r="F356" s="11">
        <v>7.0</v>
      </c>
      <c r="G356" s="12">
        <v>29.0</v>
      </c>
      <c r="H356" s="11">
        <v>11.0</v>
      </c>
      <c r="I356" s="13">
        <v>44.0</v>
      </c>
      <c r="J356" s="13">
        <v>101.0</v>
      </c>
      <c r="K356" s="13">
        <v>40.0</v>
      </c>
      <c r="L356" s="14">
        <v>16.0</v>
      </c>
      <c r="M356" s="15">
        <v>18.0</v>
      </c>
      <c r="N356" s="14">
        <v>38.0</v>
      </c>
      <c r="O356" s="25">
        <f t="shared" si="2"/>
        <v>304</v>
      </c>
      <c r="P356" s="26"/>
      <c r="Q356" s="27">
        <f>'X,Y restore'!G356</f>
        <v>7</v>
      </c>
      <c r="R356" s="27">
        <f>'X,Y restore'!H356</f>
        <v>16</v>
      </c>
      <c r="S356" s="27">
        <f>'X,Y restore'!I356</f>
        <v>11</v>
      </c>
      <c r="T356" s="28">
        <f>'X,Y restore'!AI356</f>
        <v>8</v>
      </c>
      <c r="U356" s="28">
        <f>'X,Y restore'!AG356</f>
        <v>10</v>
      </c>
      <c r="V356" s="28">
        <f>'X,Y restore'!AJ356</f>
        <v>14</v>
      </c>
      <c r="W356" s="29">
        <f>'X,Y restore'!M356</f>
        <v>16</v>
      </c>
      <c r="X356" s="29">
        <f>'X,Y restore'!N356</f>
        <v>18</v>
      </c>
      <c r="Y356" s="29">
        <f>'X,Y restore'!O356</f>
        <v>22</v>
      </c>
      <c r="Z356" s="25">
        <f t="shared" si="3"/>
        <v>122</v>
      </c>
      <c r="AA356" s="30">
        <f t="shared" si="4"/>
        <v>2.491803279</v>
      </c>
      <c r="AB356" s="26"/>
      <c r="AC356" s="27">
        <f t="shared" ref="AC356:AK356" si="365">ROUND($AA356*Q356,0)</f>
        <v>17</v>
      </c>
      <c r="AD356" s="27">
        <f t="shared" si="365"/>
        <v>40</v>
      </c>
      <c r="AE356" s="27">
        <f t="shared" si="365"/>
        <v>27</v>
      </c>
      <c r="AF356" s="28">
        <f t="shared" si="365"/>
        <v>20</v>
      </c>
      <c r="AG356" s="28">
        <f t="shared" si="365"/>
        <v>25</v>
      </c>
      <c r="AH356" s="28">
        <f t="shared" si="365"/>
        <v>35</v>
      </c>
      <c r="AI356" s="29">
        <f t="shared" si="365"/>
        <v>40</v>
      </c>
      <c r="AJ356" s="29">
        <f t="shared" si="365"/>
        <v>45</v>
      </c>
      <c r="AK356" s="29">
        <f t="shared" si="365"/>
        <v>55</v>
      </c>
      <c r="AL356" s="25">
        <f t="shared" si="6"/>
        <v>304</v>
      </c>
    </row>
    <row r="357">
      <c r="A357" s="1"/>
      <c r="B357" s="1"/>
      <c r="C357" s="1"/>
      <c r="D357" s="9">
        <v>5044.0</v>
      </c>
      <c r="E357" s="10">
        <v>1255.0</v>
      </c>
      <c r="F357" s="11">
        <v>4.0</v>
      </c>
      <c r="G357" s="12">
        <v>13.0</v>
      </c>
      <c r="H357" s="11">
        <v>8.0</v>
      </c>
      <c r="I357" s="13">
        <v>14.0</v>
      </c>
      <c r="J357" s="13">
        <v>34.0</v>
      </c>
      <c r="K357" s="13">
        <v>24.0</v>
      </c>
      <c r="L357" s="14">
        <v>4.0</v>
      </c>
      <c r="M357" s="15">
        <v>8.0</v>
      </c>
      <c r="N357" s="14">
        <v>37.0</v>
      </c>
      <c r="O357" s="25">
        <f t="shared" si="2"/>
        <v>146</v>
      </c>
      <c r="P357" s="26"/>
      <c r="Q357" s="27">
        <f>'X,Y restore'!G357</f>
        <v>4</v>
      </c>
      <c r="R357" s="27">
        <f>'X,Y restore'!H357</f>
        <v>4</v>
      </c>
      <c r="S357" s="27">
        <f>'X,Y restore'!I357</f>
        <v>8</v>
      </c>
      <c r="T357" s="28">
        <f>'X,Y restore'!AI357</f>
        <v>2</v>
      </c>
      <c r="U357" s="28">
        <f>'X,Y restore'!AG357</f>
        <v>4</v>
      </c>
      <c r="V357" s="28">
        <f>'X,Y restore'!AJ357</f>
        <v>11</v>
      </c>
      <c r="W357" s="29">
        <f>'X,Y restore'!M357</f>
        <v>5</v>
      </c>
      <c r="X357" s="29">
        <f>'X,Y restore'!N357</f>
        <v>8</v>
      </c>
      <c r="Y357" s="29">
        <f>'X,Y restore'!O357</f>
        <v>25</v>
      </c>
      <c r="Z357" s="25">
        <f t="shared" si="3"/>
        <v>71</v>
      </c>
      <c r="AA357" s="30">
        <f t="shared" si="4"/>
        <v>2.056338028</v>
      </c>
      <c r="AB357" s="26"/>
      <c r="AC357" s="27">
        <f t="shared" ref="AC357:AK357" si="366">ROUND($AA357*Q357,0)</f>
        <v>8</v>
      </c>
      <c r="AD357" s="27">
        <f t="shared" si="366"/>
        <v>8</v>
      </c>
      <c r="AE357" s="27">
        <f t="shared" si="366"/>
        <v>16</v>
      </c>
      <c r="AF357" s="28">
        <f t="shared" si="366"/>
        <v>4</v>
      </c>
      <c r="AG357" s="28">
        <f t="shared" si="366"/>
        <v>8</v>
      </c>
      <c r="AH357" s="28">
        <f t="shared" si="366"/>
        <v>23</v>
      </c>
      <c r="AI357" s="29">
        <f t="shared" si="366"/>
        <v>10</v>
      </c>
      <c r="AJ357" s="29">
        <f t="shared" si="366"/>
        <v>16</v>
      </c>
      <c r="AK357" s="29">
        <f t="shared" si="366"/>
        <v>51</v>
      </c>
      <c r="AL357" s="25">
        <f t="shared" si="6"/>
        <v>144</v>
      </c>
    </row>
    <row r="358">
      <c r="A358" s="1"/>
      <c r="B358" s="1"/>
      <c r="C358" s="1"/>
      <c r="D358" s="9">
        <v>5045.0</v>
      </c>
      <c r="E358" s="10">
        <v>1675.0</v>
      </c>
      <c r="F358" s="11">
        <v>6.0</v>
      </c>
      <c r="G358" s="12">
        <v>8.0</v>
      </c>
      <c r="H358" s="11">
        <v>18.0</v>
      </c>
      <c r="I358" s="13">
        <v>25.0</v>
      </c>
      <c r="J358" s="13">
        <v>65.0</v>
      </c>
      <c r="K358" s="13">
        <v>30.0</v>
      </c>
      <c r="L358" s="14">
        <v>9.0</v>
      </c>
      <c r="M358" s="15">
        <v>10.0</v>
      </c>
      <c r="N358" s="14">
        <v>30.0</v>
      </c>
      <c r="O358" s="25">
        <f t="shared" si="2"/>
        <v>201</v>
      </c>
      <c r="P358" s="26"/>
      <c r="Q358" s="27">
        <f>'X,Y restore'!G358</f>
        <v>6</v>
      </c>
      <c r="R358" s="27">
        <f>'X,Y restore'!H358</f>
        <v>2</v>
      </c>
      <c r="S358" s="27">
        <f>'X,Y restore'!I358</f>
        <v>18</v>
      </c>
      <c r="T358" s="28">
        <f>'X,Y restore'!AI358</f>
        <v>4</v>
      </c>
      <c r="U358" s="28">
        <f>'X,Y restore'!AG358</f>
        <v>6</v>
      </c>
      <c r="V358" s="28">
        <f>'X,Y restore'!AJ358</f>
        <v>15</v>
      </c>
      <c r="W358" s="29">
        <f>'X,Y restore'!M358</f>
        <v>9</v>
      </c>
      <c r="X358" s="29">
        <f>'X,Y restore'!N358</f>
        <v>10</v>
      </c>
      <c r="Y358" s="29">
        <f>'X,Y restore'!O358</f>
        <v>31</v>
      </c>
      <c r="Z358" s="25">
        <f t="shared" si="3"/>
        <v>101</v>
      </c>
      <c r="AA358" s="30">
        <f t="shared" si="4"/>
        <v>1.99009901</v>
      </c>
      <c r="AB358" s="26"/>
      <c r="AC358" s="27">
        <f t="shared" ref="AC358:AK358" si="367">ROUND($AA358*Q358,0)</f>
        <v>12</v>
      </c>
      <c r="AD358" s="27">
        <f t="shared" si="367"/>
        <v>4</v>
      </c>
      <c r="AE358" s="27">
        <f t="shared" si="367"/>
        <v>36</v>
      </c>
      <c r="AF358" s="28">
        <f t="shared" si="367"/>
        <v>8</v>
      </c>
      <c r="AG358" s="28">
        <f t="shared" si="367"/>
        <v>12</v>
      </c>
      <c r="AH358" s="28">
        <f t="shared" si="367"/>
        <v>30</v>
      </c>
      <c r="AI358" s="29">
        <f t="shared" si="367"/>
        <v>18</v>
      </c>
      <c r="AJ358" s="29">
        <f t="shared" si="367"/>
        <v>20</v>
      </c>
      <c r="AK358" s="29">
        <f t="shared" si="367"/>
        <v>62</v>
      </c>
      <c r="AL358" s="25">
        <f t="shared" si="6"/>
        <v>202</v>
      </c>
    </row>
    <row r="359">
      <c r="A359" s="1"/>
      <c r="B359" s="1"/>
      <c r="C359" s="1"/>
      <c r="D359" s="9">
        <v>5046.0</v>
      </c>
      <c r="E359" s="10">
        <v>2067.0</v>
      </c>
      <c r="F359" s="11">
        <v>8.0</v>
      </c>
      <c r="G359" s="12">
        <v>16.0</v>
      </c>
      <c r="H359" s="11">
        <v>14.0</v>
      </c>
      <c r="I359" s="13">
        <v>39.0</v>
      </c>
      <c r="J359" s="13">
        <v>80.0</v>
      </c>
      <c r="K359" s="13">
        <v>38.0</v>
      </c>
      <c r="L359" s="14">
        <v>8.0</v>
      </c>
      <c r="M359" s="15">
        <v>15.0</v>
      </c>
      <c r="N359" s="14">
        <v>38.0</v>
      </c>
      <c r="O359" s="25">
        <f t="shared" si="2"/>
        <v>256</v>
      </c>
      <c r="P359" s="26"/>
      <c r="Q359" s="27">
        <f>'X,Y restore'!G359</f>
        <v>8</v>
      </c>
      <c r="R359" s="27">
        <f>'X,Y restore'!H359</f>
        <v>9</v>
      </c>
      <c r="S359" s="27">
        <f>'X,Y restore'!I359</f>
        <v>14</v>
      </c>
      <c r="T359" s="28">
        <f>'X,Y restore'!AI359</f>
        <v>7</v>
      </c>
      <c r="U359" s="28">
        <f>'X,Y restore'!AG359</f>
        <v>8</v>
      </c>
      <c r="V359" s="28">
        <f>'X,Y restore'!AJ359</f>
        <v>13</v>
      </c>
      <c r="W359" s="29">
        <f>'X,Y restore'!M359</f>
        <v>9</v>
      </c>
      <c r="X359" s="29">
        <f>'X,Y restore'!N359</f>
        <v>15</v>
      </c>
      <c r="Y359" s="29">
        <f>'X,Y restore'!O359</f>
        <v>25</v>
      </c>
      <c r="Z359" s="25">
        <f t="shared" si="3"/>
        <v>108</v>
      </c>
      <c r="AA359" s="30">
        <f t="shared" si="4"/>
        <v>2.37037037</v>
      </c>
      <c r="AB359" s="26"/>
      <c r="AC359" s="27">
        <f t="shared" ref="AC359:AK359" si="368">ROUND($AA359*Q359,0)</f>
        <v>19</v>
      </c>
      <c r="AD359" s="27">
        <f t="shared" si="368"/>
        <v>21</v>
      </c>
      <c r="AE359" s="27">
        <f t="shared" si="368"/>
        <v>33</v>
      </c>
      <c r="AF359" s="28">
        <f t="shared" si="368"/>
        <v>17</v>
      </c>
      <c r="AG359" s="28">
        <f t="shared" si="368"/>
        <v>19</v>
      </c>
      <c r="AH359" s="28">
        <f t="shared" si="368"/>
        <v>31</v>
      </c>
      <c r="AI359" s="29">
        <f t="shared" si="368"/>
        <v>21</v>
      </c>
      <c r="AJ359" s="29">
        <f t="shared" si="368"/>
        <v>36</v>
      </c>
      <c r="AK359" s="29">
        <f t="shared" si="368"/>
        <v>59</v>
      </c>
      <c r="AL359" s="25">
        <f t="shared" si="6"/>
        <v>256</v>
      </c>
    </row>
    <row r="360">
      <c r="A360" s="1"/>
      <c r="B360" s="1"/>
      <c r="C360" s="1"/>
      <c r="D360" s="9">
        <v>5047.0</v>
      </c>
      <c r="E360" s="10">
        <v>2131.0</v>
      </c>
      <c r="F360" s="11">
        <v>7.0</v>
      </c>
      <c r="G360" s="12">
        <v>32.0</v>
      </c>
      <c r="H360" s="11">
        <v>12.0</v>
      </c>
      <c r="I360" s="13">
        <v>30.0</v>
      </c>
      <c r="J360" s="13">
        <v>138.0</v>
      </c>
      <c r="K360" s="13">
        <v>27.0</v>
      </c>
      <c r="L360" s="14">
        <v>14.0</v>
      </c>
      <c r="M360" s="15">
        <v>6.0</v>
      </c>
      <c r="N360" s="14">
        <v>60.0</v>
      </c>
      <c r="O360" s="25">
        <f t="shared" si="2"/>
        <v>326</v>
      </c>
      <c r="P360" s="26"/>
      <c r="Q360" s="27">
        <f>'X,Y restore'!G360</f>
        <v>7</v>
      </c>
      <c r="R360" s="27">
        <f>'X,Y restore'!H360</f>
        <v>4</v>
      </c>
      <c r="S360" s="27">
        <f>'X,Y restore'!I360</f>
        <v>12</v>
      </c>
      <c r="T360" s="28">
        <f>'X,Y restore'!AI360</f>
        <v>8</v>
      </c>
      <c r="U360" s="28">
        <f>'X,Y restore'!AG360</f>
        <v>4</v>
      </c>
      <c r="V360" s="28">
        <f>'X,Y restore'!AJ360</f>
        <v>14</v>
      </c>
      <c r="W360" s="29">
        <f>'X,Y restore'!M360</f>
        <v>15</v>
      </c>
      <c r="X360" s="29">
        <f>'X,Y restore'!N360</f>
        <v>6</v>
      </c>
      <c r="Y360" s="29">
        <f>'X,Y restore'!O360</f>
        <v>38</v>
      </c>
      <c r="Z360" s="25">
        <f t="shared" si="3"/>
        <v>108</v>
      </c>
      <c r="AA360" s="30">
        <f t="shared" si="4"/>
        <v>3.018518519</v>
      </c>
      <c r="AB360" s="26"/>
      <c r="AC360" s="27">
        <f t="shared" ref="AC360:AK360" si="369">ROUND($AA360*Q360,0)</f>
        <v>21</v>
      </c>
      <c r="AD360" s="27">
        <f t="shared" si="369"/>
        <v>12</v>
      </c>
      <c r="AE360" s="27">
        <f t="shared" si="369"/>
        <v>36</v>
      </c>
      <c r="AF360" s="28">
        <f t="shared" si="369"/>
        <v>24</v>
      </c>
      <c r="AG360" s="28">
        <f t="shared" si="369"/>
        <v>12</v>
      </c>
      <c r="AH360" s="28">
        <f t="shared" si="369"/>
        <v>42</v>
      </c>
      <c r="AI360" s="29">
        <f t="shared" si="369"/>
        <v>45</v>
      </c>
      <c r="AJ360" s="29">
        <f t="shared" si="369"/>
        <v>18</v>
      </c>
      <c r="AK360" s="29">
        <f t="shared" si="369"/>
        <v>115</v>
      </c>
      <c r="AL360" s="25">
        <f t="shared" si="6"/>
        <v>325</v>
      </c>
    </row>
    <row r="361">
      <c r="A361" s="1"/>
      <c r="B361" s="1"/>
      <c r="C361" s="1"/>
      <c r="D361" s="9">
        <v>5049.0</v>
      </c>
      <c r="E361" s="10">
        <v>670.0</v>
      </c>
      <c r="F361" s="11">
        <v>4.0</v>
      </c>
      <c r="G361" s="12">
        <v>6.0</v>
      </c>
      <c r="H361" s="11">
        <v>9.0</v>
      </c>
      <c r="I361" s="13">
        <v>26.0</v>
      </c>
      <c r="J361" s="13">
        <v>54.0</v>
      </c>
      <c r="K361" s="13">
        <v>13.0</v>
      </c>
      <c r="L361" s="14">
        <v>17.0</v>
      </c>
      <c r="M361" s="15">
        <v>10.0</v>
      </c>
      <c r="N361" s="14">
        <v>26.0</v>
      </c>
      <c r="O361" s="25">
        <f t="shared" si="2"/>
        <v>165</v>
      </c>
      <c r="P361" s="26"/>
      <c r="Q361" s="27">
        <f>'X,Y restore'!G361</f>
        <v>4</v>
      </c>
      <c r="R361" s="27">
        <f>'X,Y restore'!H361</f>
        <v>2</v>
      </c>
      <c r="S361" s="27">
        <f>'X,Y restore'!I361</f>
        <v>9</v>
      </c>
      <c r="T361" s="28">
        <f>'X,Y restore'!AI361</f>
        <v>6</v>
      </c>
      <c r="U361" s="28">
        <f>'X,Y restore'!AG361</f>
        <v>5</v>
      </c>
      <c r="V361" s="28">
        <f>'X,Y restore'!AJ361</f>
        <v>9</v>
      </c>
      <c r="W361" s="29">
        <f>'X,Y restore'!M361</f>
        <v>15</v>
      </c>
      <c r="X361" s="29">
        <f>'X,Y restore'!N361</f>
        <v>10</v>
      </c>
      <c r="Y361" s="29">
        <f>'X,Y restore'!O361</f>
        <v>21</v>
      </c>
      <c r="Z361" s="25">
        <f t="shared" si="3"/>
        <v>81</v>
      </c>
      <c r="AA361" s="30">
        <f t="shared" si="4"/>
        <v>2.037037037</v>
      </c>
      <c r="AB361" s="26"/>
      <c r="AC361" s="27">
        <f t="shared" ref="AC361:AK361" si="370">ROUND($AA361*Q361,0)</f>
        <v>8</v>
      </c>
      <c r="AD361" s="27">
        <f t="shared" si="370"/>
        <v>4</v>
      </c>
      <c r="AE361" s="27">
        <f t="shared" si="370"/>
        <v>18</v>
      </c>
      <c r="AF361" s="28">
        <f t="shared" si="370"/>
        <v>12</v>
      </c>
      <c r="AG361" s="28">
        <f t="shared" si="370"/>
        <v>10</v>
      </c>
      <c r="AH361" s="28">
        <f t="shared" si="370"/>
        <v>18</v>
      </c>
      <c r="AI361" s="29">
        <f t="shared" si="370"/>
        <v>31</v>
      </c>
      <c r="AJ361" s="29">
        <f t="shared" si="370"/>
        <v>20</v>
      </c>
      <c r="AK361" s="29">
        <f t="shared" si="370"/>
        <v>43</v>
      </c>
      <c r="AL361" s="25">
        <f t="shared" si="6"/>
        <v>164</v>
      </c>
    </row>
    <row r="362">
      <c r="A362" s="1"/>
      <c r="B362" s="1"/>
      <c r="C362" s="1"/>
      <c r="D362" s="9">
        <v>5323.0</v>
      </c>
      <c r="E362" s="10">
        <v>2721.0</v>
      </c>
      <c r="F362" s="11">
        <v>12.0</v>
      </c>
      <c r="G362" s="12">
        <v>37.0</v>
      </c>
      <c r="H362" s="11">
        <v>16.0</v>
      </c>
      <c r="I362" s="13">
        <v>50.0</v>
      </c>
      <c r="J362" s="13">
        <v>96.0</v>
      </c>
      <c r="K362" s="13">
        <v>39.0</v>
      </c>
      <c r="L362" s="14">
        <v>26.0</v>
      </c>
      <c r="M362" s="15">
        <v>17.0</v>
      </c>
      <c r="N362" s="14">
        <v>61.0</v>
      </c>
      <c r="O362" s="25">
        <f t="shared" si="2"/>
        <v>354</v>
      </c>
      <c r="P362" s="26"/>
      <c r="Q362" s="27">
        <f>'X,Y restore'!G362</f>
        <v>12</v>
      </c>
      <c r="R362" s="27">
        <f>'X,Y restore'!H362</f>
        <v>13</v>
      </c>
      <c r="S362" s="27">
        <f>'X,Y restore'!I362</f>
        <v>16</v>
      </c>
      <c r="T362" s="28">
        <f>'X,Y restore'!AI362</f>
        <v>12</v>
      </c>
      <c r="U362" s="28">
        <f>'X,Y restore'!AG362</f>
        <v>9</v>
      </c>
      <c r="V362" s="28">
        <f>'X,Y restore'!AJ362</f>
        <v>16</v>
      </c>
      <c r="W362" s="29">
        <f>'X,Y restore'!M362</f>
        <v>25</v>
      </c>
      <c r="X362" s="29">
        <f>'X,Y restore'!N362</f>
        <v>17</v>
      </c>
      <c r="Y362" s="29">
        <f>'X,Y restore'!O362</f>
        <v>29</v>
      </c>
      <c r="Z362" s="25">
        <f t="shared" si="3"/>
        <v>149</v>
      </c>
      <c r="AA362" s="30">
        <f t="shared" si="4"/>
        <v>2.375838926</v>
      </c>
      <c r="AB362" s="26"/>
      <c r="AC362" s="27">
        <f t="shared" ref="AC362:AK362" si="371">ROUND($AA362*Q362,0)</f>
        <v>29</v>
      </c>
      <c r="AD362" s="27">
        <f t="shared" si="371"/>
        <v>31</v>
      </c>
      <c r="AE362" s="27">
        <f t="shared" si="371"/>
        <v>38</v>
      </c>
      <c r="AF362" s="28">
        <f t="shared" si="371"/>
        <v>29</v>
      </c>
      <c r="AG362" s="28">
        <f t="shared" si="371"/>
        <v>21</v>
      </c>
      <c r="AH362" s="28">
        <f t="shared" si="371"/>
        <v>38</v>
      </c>
      <c r="AI362" s="29">
        <f t="shared" si="371"/>
        <v>59</v>
      </c>
      <c r="AJ362" s="29">
        <f t="shared" si="371"/>
        <v>40</v>
      </c>
      <c r="AK362" s="29">
        <f t="shared" si="371"/>
        <v>69</v>
      </c>
      <c r="AL362" s="25">
        <f t="shared" si="6"/>
        <v>354</v>
      </c>
    </row>
    <row r="363">
      <c r="A363" s="1"/>
      <c r="B363" s="1"/>
      <c r="C363" s="1"/>
      <c r="D363" s="9">
        <v>5324.0</v>
      </c>
      <c r="E363" s="10">
        <v>2270.0</v>
      </c>
      <c r="F363" s="11">
        <v>13.0</v>
      </c>
      <c r="G363" s="12">
        <v>30.0</v>
      </c>
      <c r="H363" s="11">
        <v>44.0</v>
      </c>
      <c r="I363" s="13">
        <v>85.0</v>
      </c>
      <c r="J363" s="13">
        <v>149.0</v>
      </c>
      <c r="K363" s="13">
        <v>76.0</v>
      </c>
      <c r="L363" s="14">
        <v>21.0</v>
      </c>
      <c r="M363" s="15">
        <v>24.0</v>
      </c>
      <c r="N363" s="14">
        <v>60.0</v>
      </c>
      <c r="O363" s="25">
        <f t="shared" si="2"/>
        <v>502</v>
      </c>
      <c r="P363" s="26"/>
      <c r="Q363" s="27">
        <f>'X,Y restore'!G363</f>
        <v>13</v>
      </c>
      <c r="R363" s="27">
        <f>'X,Y restore'!H363</f>
        <v>9</v>
      </c>
      <c r="S363" s="27">
        <f>'X,Y restore'!I363</f>
        <v>44</v>
      </c>
      <c r="T363" s="28">
        <f>'X,Y restore'!AI363</f>
        <v>12</v>
      </c>
      <c r="U363" s="28">
        <f>'X,Y restore'!AG363</f>
        <v>13</v>
      </c>
      <c r="V363" s="28">
        <f>'X,Y restore'!AJ363</f>
        <v>36</v>
      </c>
      <c r="W363" s="29">
        <f>'X,Y restore'!M363</f>
        <v>22</v>
      </c>
      <c r="X363" s="29">
        <f>'X,Y restore'!N363</f>
        <v>24</v>
      </c>
      <c r="Y363" s="29">
        <f>'X,Y restore'!O363</f>
        <v>70</v>
      </c>
      <c r="Z363" s="25">
        <f t="shared" si="3"/>
        <v>243</v>
      </c>
      <c r="AA363" s="30">
        <f t="shared" si="4"/>
        <v>2.065843621</v>
      </c>
      <c r="AB363" s="26"/>
      <c r="AC363" s="27">
        <f t="shared" ref="AC363:AK363" si="372">ROUND($AA363*Q363,0)</f>
        <v>27</v>
      </c>
      <c r="AD363" s="27">
        <f t="shared" si="372"/>
        <v>19</v>
      </c>
      <c r="AE363" s="27">
        <f t="shared" si="372"/>
        <v>91</v>
      </c>
      <c r="AF363" s="28">
        <f t="shared" si="372"/>
        <v>25</v>
      </c>
      <c r="AG363" s="28">
        <f t="shared" si="372"/>
        <v>27</v>
      </c>
      <c r="AH363" s="28">
        <f t="shared" si="372"/>
        <v>74</v>
      </c>
      <c r="AI363" s="29">
        <f t="shared" si="372"/>
        <v>45</v>
      </c>
      <c r="AJ363" s="29">
        <f t="shared" si="372"/>
        <v>50</v>
      </c>
      <c r="AK363" s="29">
        <f t="shared" si="372"/>
        <v>145</v>
      </c>
      <c r="AL363" s="25">
        <f t="shared" si="6"/>
        <v>503</v>
      </c>
    </row>
    <row r="364">
      <c r="A364" s="1"/>
      <c r="B364" s="1"/>
      <c r="C364" s="1"/>
      <c r="D364" s="9">
        <v>5330.0</v>
      </c>
      <c r="E364" s="10">
        <v>2448.0</v>
      </c>
      <c r="F364" s="11">
        <v>19.0</v>
      </c>
      <c r="G364" s="12">
        <v>14.0</v>
      </c>
      <c r="H364" s="11">
        <v>20.0</v>
      </c>
      <c r="I364" s="13">
        <v>40.0</v>
      </c>
      <c r="J364" s="13">
        <v>96.0</v>
      </c>
      <c r="K364" s="13">
        <v>50.0</v>
      </c>
      <c r="L364" s="14">
        <v>16.0</v>
      </c>
      <c r="M364" s="15">
        <v>20.0</v>
      </c>
      <c r="N364" s="14">
        <v>48.0</v>
      </c>
      <c r="O364" s="25">
        <f t="shared" si="2"/>
        <v>323</v>
      </c>
      <c r="P364" s="26"/>
      <c r="Q364" s="27">
        <f>'X,Y restore'!G364</f>
        <v>19</v>
      </c>
      <c r="R364" s="27">
        <f>'X,Y restore'!H364</f>
        <v>12</v>
      </c>
      <c r="S364" s="27">
        <f>'X,Y restore'!I364</f>
        <v>20</v>
      </c>
      <c r="T364" s="28">
        <f>'X,Y restore'!AI364</f>
        <v>7</v>
      </c>
      <c r="U364" s="28">
        <f>'X,Y restore'!AG364</f>
        <v>10</v>
      </c>
      <c r="V364" s="28">
        <f>'X,Y restore'!AJ364</f>
        <v>15</v>
      </c>
      <c r="W364" s="29">
        <f>'X,Y restore'!M364</f>
        <v>16</v>
      </c>
      <c r="X364" s="29">
        <f>'X,Y restore'!N364</f>
        <v>20</v>
      </c>
      <c r="Y364" s="29">
        <f>'X,Y restore'!O364</f>
        <v>19</v>
      </c>
      <c r="Z364" s="25">
        <f t="shared" si="3"/>
        <v>138</v>
      </c>
      <c r="AA364" s="30">
        <f t="shared" si="4"/>
        <v>2.34057971</v>
      </c>
      <c r="AB364" s="26"/>
      <c r="AC364" s="27">
        <f t="shared" ref="AC364:AK364" si="373">ROUND($AA364*Q364,0)</f>
        <v>44</v>
      </c>
      <c r="AD364" s="27">
        <f t="shared" si="373"/>
        <v>28</v>
      </c>
      <c r="AE364" s="27">
        <f t="shared" si="373"/>
        <v>47</v>
      </c>
      <c r="AF364" s="28">
        <f t="shared" si="373"/>
        <v>16</v>
      </c>
      <c r="AG364" s="28">
        <f t="shared" si="373"/>
        <v>23</v>
      </c>
      <c r="AH364" s="28">
        <f t="shared" si="373"/>
        <v>35</v>
      </c>
      <c r="AI364" s="29">
        <f t="shared" si="373"/>
        <v>37</v>
      </c>
      <c r="AJ364" s="29">
        <f t="shared" si="373"/>
        <v>47</v>
      </c>
      <c r="AK364" s="29">
        <f t="shared" si="373"/>
        <v>44</v>
      </c>
      <c r="AL364" s="25">
        <f t="shared" si="6"/>
        <v>321</v>
      </c>
    </row>
    <row r="365">
      <c r="A365" s="1"/>
      <c r="B365" s="1"/>
      <c r="C365" s="1"/>
      <c r="D365" s="9">
        <v>5350.0</v>
      </c>
      <c r="E365" s="10">
        <v>3063.0</v>
      </c>
      <c r="F365" s="11">
        <v>19.0</v>
      </c>
      <c r="G365" s="12">
        <v>36.0</v>
      </c>
      <c r="H365" s="11">
        <v>25.0</v>
      </c>
      <c r="I365" s="13">
        <v>52.0</v>
      </c>
      <c r="J365" s="13">
        <v>148.0</v>
      </c>
      <c r="K365" s="13">
        <v>54.0</v>
      </c>
      <c r="L365" s="14">
        <v>47.0</v>
      </c>
      <c r="M365" s="15">
        <v>64.0</v>
      </c>
      <c r="N365" s="14">
        <v>111.0</v>
      </c>
      <c r="O365" s="25">
        <f t="shared" si="2"/>
        <v>556</v>
      </c>
      <c r="P365" s="26"/>
      <c r="Q365" s="27">
        <f>'X,Y restore'!G365</f>
        <v>19</v>
      </c>
      <c r="R365" s="27">
        <f>'X,Y restore'!H365</f>
        <v>30</v>
      </c>
      <c r="S365" s="27">
        <f>'X,Y restore'!I365</f>
        <v>25</v>
      </c>
      <c r="T365" s="28">
        <f>'X,Y restore'!AI365</f>
        <v>14</v>
      </c>
      <c r="U365" s="28">
        <f>'X,Y restore'!AG365</f>
        <v>25</v>
      </c>
      <c r="V365" s="28">
        <f>'X,Y restore'!AJ365</f>
        <v>26</v>
      </c>
      <c r="W365" s="29">
        <f>'X,Y restore'!M365</f>
        <v>44</v>
      </c>
      <c r="X365" s="29">
        <f>'X,Y restore'!N365</f>
        <v>64</v>
      </c>
      <c r="Y365" s="29">
        <f>'X,Y restore'!O365</f>
        <v>51</v>
      </c>
      <c r="Z365" s="25">
        <f t="shared" si="3"/>
        <v>298</v>
      </c>
      <c r="AA365" s="30">
        <f t="shared" si="4"/>
        <v>1.865771812</v>
      </c>
      <c r="AB365" s="26"/>
      <c r="AC365" s="27">
        <f t="shared" ref="AC365:AK365" si="374">ROUND($AA365*Q365,0)</f>
        <v>35</v>
      </c>
      <c r="AD365" s="27">
        <f t="shared" si="374"/>
        <v>56</v>
      </c>
      <c r="AE365" s="27">
        <f t="shared" si="374"/>
        <v>47</v>
      </c>
      <c r="AF365" s="28">
        <f t="shared" si="374"/>
        <v>26</v>
      </c>
      <c r="AG365" s="28">
        <f t="shared" si="374"/>
        <v>47</v>
      </c>
      <c r="AH365" s="28">
        <f t="shared" si="374"/>
        <v>49</v>
      </c>
      <c r="AI365" s="29">
        <f t="shared" si="374"/>
        <v>82</v>
      </c>
      <c r="AJ365" s="29">
        <f t="shared" si="374"/>
        <v>119</v>
      </c>
      <c r="AK365" s="29">
        <f t="shared" si="374"/>
        <v>95</v>
      </c>
      <c r="AL365" s="25">
        <f t="shared" si="6"/>
        <v>556</v>
      </c>
    </row>
    <row r="366">
      <c r="A366" s="1"/>
      <c r="B366" s="1"/>
      <c r="C366" s="1"/>
      <c r="D366" s="9">
        <v>5372.0</v>
      </c>
      <c r="E366" s="10">
        <v>1870.0</v>
      </c>
      <c r="F366" s="11">
        <v>16.0</v>
      </c>
      <c r="G366" s="12">
        <v>21.0</v>
      </c>
      <c r="H366" s="11">
        <v>12.0</v>
      </c>
      <c r="I366" s="13">
        <v>37.0</v>
      </c>
      <c r="J366" s="13">
        <v>84.0</v>
      </c>
      <c r="K366" s="13">
        <v>30.0</v>
      </c>
      <c r="L366" s="14">
        <v>21.0</v>
      </c>
      <c r="M366" s="15">
        <v>9.0</v>
      </c>
      <c r="N366" s="14">
        <v>43.0</v>
      </c>
      <c r="O366" s="25">
        <f t="shared" si="2"/>
        <v>273</v>
      </c>
      <c r="P366" s="26"/>
      <c r="Q366" s="27">
        <f>'X,Y restore'!G366</f>
        <v>16</v>
      </c>
      <c r="R366" s="27">
        <f>'X,Y restore'!H366</f>
        <v>7</v>
      </c>
      <c r="S366" s="27">
        <f>'X,Y restore'!I366</f>
        <v>12</v>
      </c>
      <c r="T366" s="28">
        <f>'X,Y restore'!AI366</f>
        <v>9</v>
      </c>
      <c r="U366" s="28">
        <f>'X,Y restore'!AG366</f>
        <v>5</v>
      </c>
      <c r="V366" s="28">
        <f>'X,Y restore'!AJ366</f>
        <v>9</v>
      </c>
      <c r="W366" s="29">
        <f>'X,Y restore'!M366</f>
        <v>20</v>
      </c>
      <c r="X366" s="29">
        <f>'X,Y restore'!N366</f>
        <v>9</v>
      </c>
      <c r="Y366" s="29">
        <f>'X,Y restore'!O366</f>
        <v>12</v>
      </c>
      <c r="Z366" s="25">
        <f t="shared" si="3"/>
        <v>99</v>
      </c>
      <c r="AA366" s="30">
        <f t="shared" si="4"/>
        <v>2.757575758</v>
      </c>
      <c r="AB366" s="26"/>
      <c r="AC366" s="27">
        <f t="shared" ref="AC366:AK366" si="375">ROUND($AA366*Q366,0)</f>
        <v>44</v>
      </c>
      <c r="AD366" s="27">
        <f t="shared" si="375"/>
        <v>19</v>
      </c>
      <c r="AE366" s="27">
        <f t="shared" si="375"/>
        <v>33</v>
      </c>
      <c r="AF366" s="28">
        <f t="shared" si="375"/>
        <v>25</v>
      </c>
      <c r="AG366" s="28">
        <f t="shared" si="375"/>
        <v>14</v>
      </c>
      <c r="AH366" s="28">
        <f t="shared" si="375"/>
        <v>25</v>
      </c>
      <c r="AI366" s="29">
        <f t="shared" si="375"/>
        <v>55</v>
      </c>
      <c r="AJ366" s="29">
        <f t="shared" si="375"/>
        <v>25</v>
      </c>
      <c r="AK366" s="29">
        <f t="shared" si="375"/>
        <v>33</v>
      </c>
      <c r="AL366" s="25">
        <f t="shared" si="6"/>
        <v>273</v>
      </c>
    </row>
    <row r="367">
      <c r="A367" s="1"/>
      <c r="B367" s="1"/>
      <c r="C367" s="1"/>
      <c r="D367" s="9">
        <v>5384.0</v>
      </c>
      <c r="E367" s="10">
        <v>1859.0</v>
      </c>
      <c r="F367" s="11">
        <v>6.0</v>
      </c>
      <c r="G367" s="12">
        <v>28.0</v>
      </c>
      <c r="H367" s="11">
        <v>17.0</v>
      </c>
      <c r="I367" s="13">
        <v>36.0</v>
      </c>
      <c r="J367" s="13">
        <v>105.0</v>
      </c>
      <c r="K367" s="13">
        <v>25.0</v>
      </c>
      <c r="L367" s="14">
        <v>24.0</v>
      </c>
      <c r="M367" s="15">
        <v>19.0</v>
      </c>
      <c r="N367" s="14">
        <v>82.0</v>
      </c>
      <c r="O367" s="25">
        <f t="shared" si="2"/>
        <v>342</v>
      </c>
      <c r="P367" s="26"/>
      <c r="Q367" s="27">
        <f>'X,Y restore'!G367</f>
        <v>6</v>
      </c>
      <c r="R367" s="27">
        <f>'X,Y restore'!H367</f>
        <v>7</v>
      </c>
      <c r="S367" s="27">
        <f>'X,Y restore'!I367</f>
        <v>17</v>
      </c>
      <c r="T367" s="28">
        <f>'X,Y restore'!AI367</f>
        <v>10</v>
      </c>
      <c r="U367" s="28">
        <f>'X,Y restore'!AG367</f>
        <v>10</v>
      </c>
      <c r="V367" s="28">
        <f>'X,Y restore'!AJ367</f>
        <v>19</v>
      </c>
      <c r="W367" s="29">
        <f>'X,Y restore'!M367</f>
        <v>23</v>
      </c>
      <c r="X367" s="29">
        <f>'X,Y restore'!N367</f>
        <v>19</v>
      </c>
      <c r="Y367" s="29">
        <f>'X,Y restore'!O367</f>
        <v>75</v>
      </c>
      <c r="Z367" s="25">
        <f t="shared" si="3"/>
        <v>186</v>
      </c>
      <c r="AA367" s="30">
        <f t="shared" si="4"/>
        <v>1.838709677</v>
      </c>
      <c r="AB367" s="26"/>
      <c r="AC367" s="27">
        <f t="shared" ref="AC367:AK367" si="376">ROUND($AA367*Q367,0)</f>
        <v>11</v>
      </c>
      <c r="AD367" s="27">
        <f t="shared" si="376"/>
        <v>13</v>
      </c>
      <c r="AE367" s="27">
        <f t="shared" si="376"/>
        <v>31</v>
      </c>
      <c r="AF367" s="28">
        <f t="shared" si="376"/>
        <v>18</v>
      </c>
      <c r="AG367" s="28">
        <f t="shared" si="376"/>
        <v>18</v>
      </c>
      <c r="AH367" s="28">
        <f t="shared" si="376"/>
        <v>35</v>
      </c>
      <c r="AI367" s="29">
        <f t="shared" si="376"/>
        <v>42</v>
      </c>
      <c r="AJ367" s="29">
        <f t="shared" si="376"/>
        <v>35</v>
      </c>
      <c r="AK367" s="29">
        <f t="shared" si="376"/>
        <v>138</v>
      </c>
      <c r="AL367" s="25">
        <f t="shared" si="6"/>
        <v>341</v>
      </c>
    </row>
    <row r="368">
      <c r="A368" s="1"/>
      <c r="B368" s="1"/>
      <c r="C368" s="1"/>
      <c r="D368" s="9">
        <v>5395.0</v>
      </c>
      <c r="E368" s="10">
        <v>608.0</v>
      </c>
      <c r="F368" s="11">
        <v>13.0</v>
      </c>
      <c r="G368" s="12">
        <v>20.0</v>
      </c>
      <c r="H368" s="11">
        <v>11.0</v>
      </c>
      <c r="I368" s="13">
        <v>22.0</v>
      </c>
      <c r="J368" s="13">
        <v>91.0</v>
      </c>
      <c r="K368" s="13">
        <v>22.0</v>
      </c>
      <c r="L368" s="14">
        <v>9.0</v>
      </c>
      <c r="M368" s="15">
        <v>5.0</v>
      </c>
      <c r="N368" s="14">
        <v>30.0</v>
      </c>
      <c r="O368" s="25">
        <f t="shared" si="2"/>
        <v>223</v>
      </c>
      <c r="P368" s="26"/>
      <c r="Q368" s="27">
        <f>'X,Y restore'!G368</f>
        <v>13</v>
      </c>
      <c r="R368" s="27">
        <f>'X,Y restore'!H368</f>
        <v>6</v>
      </c>
      <c r="S368" s="27">
        <f>'X,Y restore'!I368</f>
        <v>11</v>
      </c>
      <c r="T368" s="28">
        <f>'X,Y restore'!AI368</f>
        <v>5</v>
      </c>
      <c r="U368" s="28">
        <f>'X,Y restore'!AG368</f>
        <v>3</v>
      </c>
      <c r="V368" s="28">
        <f>'X,Y restore'!AJ368</f>
        <v>6</v>
      </c>
      <c r="W368" s="29">
        <f>'X,Y restore'!M368</f>
        <v>9</v>
      </c>
      <c r="X368" s="29">
        <f>'X,Y restore'!N368</f>
        <v>5</v>
      </c>
      <c r="Y368" s="29">
        <f>'X,Y restore'!O368</f>
        <v>10</v>
      </c>
      <c r="Z368" s="25">
        <f t="shared" si="3"/>
        <v>68</v>
      </c>
      <c r="AA368" s="30">
        <f t="shared" si="4"/>
        <v>3.279411765</v>
      </c>
      <c r="AB368" s="26"/>
      <c r="AC368" s="27">
        <f t="shared" ref="AC368:AK368" si="377">ROUND($AA368*Q368,0)</f>
        <v>43</v>
      </c>
      <c r="AD368" s="27">
        <f t="shared" si="377"/>
        <v>20</v>
      </c>
      <c r="AE368" s="27">
        <f t="shared" si="377"/>
        <v>36</v>
      </c>
      <c r="AF368" s="28">
        <f t="shared" si="377"/>
        <v>16</v>
      </c>
      <c r="AG368" s="28">
        <f t="shared" si="377"/>
        <v>10</v>
      </c>
      <c r="AH368" s="28">
        <f t="shared" si="377"/>
        <v>20</v>
      </c>
      <c r="AI368" s="29">
        <f t="shared" si="377"/>
        <v>30</v>
      </c>
      <c r="AJ368" s="29">
        <f t="shared" si="377"/>
        <v>16</v>
      </c>
      <c r="AK368" s="29">
        <f t="shared" si="377"/>
        <v>33</v>
      </c>
      <c r="AL368" s="25">
        <f t="shared" si="6"/>
        <v>224</v>
      </c>
    </row>
    <row r="369">
      <c r="A369" s="1"/>
      <c r="B369" s="1"/>
      <c r="C369" s="1"/>
      <c r="D369" s="9">
        <v>5405.0</v>
      </c>
      <c r="E369" s="10">
        <v>2659.0</v>
      </c>
      <c r="F369" s="11">
        <v>13.0</v>
      </c>
      <c r="G369" s="12">
        <v>17.0</v>
      </c>
      <c r="H369" s="11">
        <v>16.0</v>
      </c>
      <c r="I369" s="13">
        <v>58.0</v>
      </c>
      <c r="J369" s="13">
        <v>107.0</v>
      </c>
      <c r="K369" s="13">
        <v>36.0</v>
      </c>
      <c r="L369" s="14">
        <v>17.0</v>
      </c>
      <c r="M369" s="15">
        <v>25.0</v>
      </c>
      <c r="N369" s="14">
        <v>61.0</v>
      </c>
      <c r="O369" s="25">
        <f t="shared" si="2"/>
        <v>350</v>
      </c>
      <c r="P369" s="26"/>
      <c r="Q369" s="27">
        <f>'X,Y restore'!G369</f>
        <v>13</v>
      </c>
      <c r="R369" s="27">
        <f>'X,Y restore'!H369</f>
        <v>12</v>
      </c>
      <c r="S369" s="27">
        <f>'X,Y restore'!I369</f>
        <v>16</v>
      </c>
      <c r="T369" s="28">
        <f>'X,Y restore'!AI369</f>
        <v>13</v>
      </c>
      <c r="U369" s="28">
        <f>'X,Y restore'!AG369</f>
        <v>12</v>
      </c>
      <c r="V369" s="28">
        <f>'X,Y restore'!AJ369</f>
        <v>12</v>
      </c>
      <c r="W369" s="29">
        <f>'X,Y restore'!M369</f>
        <v>17</v>
      </c>
      <c r="X369" s="29">
        <f>'X,Y restore'!N369</f>
        <v>25</v>
      </c>
      <c r="Y369" s="29">
        <f>'X,Y restore'!O369</f>
        <v>27</v>
      </c>
      <c r="Z369" s="25">
        <f t="shared" si="3"/>
        <v>147</v>
      </c>
      <c r="AA369" s="30">
        <f t="shared" si="4"/>
        <v>2.380952381</v>
      </c>
      <c r="AB369" s="26"/>
      <c r="AC369" s="27">
        <f t="shared" ref="AC369:AK369" si="378">ROUND($AA369*Q369,0)</f>
        <v>31</v>
      </c>
      <c r="AD369" s="27">
        <f t="shared" si="378"/>
        <v>29</v>
      </c>
      <c r="AE369" s="27">
        <f t="shared" si="378"/>
        <v>38</v>
      </c>
      <c r="AF369" s="28">
        <f t="shared" si="378"/>
        <v>31</v>
      </c>
      <c r="AG369" s="28">
        <f t="shared" si="378"/>
        <v>29</v>
      </c>
      <c r="AH369" s="28">
        <f t="shared" si="378"/>
        <v>29</v>
      </c>
      <c r="AI369" s="29">
        <f t="shared" si="378"/>
        <v>40</v>
      </c>
      <c r="AJ369" s="29">
        <f t="shared" si="378"/>
        <v>60</v>
      </c>
      <c r="AK369" s="29">
        <f t="shared" si="378"/>
        <v>64</v>
      </c>
      <c r="AL369" s="25">
        <f t="shared" si="6"/>
        <v>351</v>
      </c>
    </row>
    <row r="370">
      <c r="A370" s="1"/>
      <c r="B370" s="1"/>
      <c r="C370" s="1"/>
      <c r="D370" s="9">
        <v>5412.0</v>
      </c>
      <c r="E370" s="10">
        <v>3126.0</v>
      </c>
      <c r="F370" s="11">
        <v>13.0</v>
      </c>
      <c r="G370" s="12">
        <v>35.0</v>
      </c>
      <c r="H370" s="11">
        <v>12.0</v>
      </c>
      <c r="I370" s="13">
        <v>70.0</v>
      </c>
      <c r="J370" s="13">
        <v>109.0</v>
      </c>
      <c r="K370" s="13">
        <v>31.0</v>
      </c>
      <c r="L370" s="14">
        <v>22.0</v>
      </c>
      <c r="M370" s="15">
        <v>42.0</v>
      </c>
      <c r="N370" s="14">
        <v>76.0</v>
      </c>
      <c r="O370" s="25">
        <f t="shared" si="2"/>
        <v>410</v>
      </c>
      <c r="P370" s="26"/>
      <c r="Q370" s="27">
        <f>'X,Y restore'!G370</f>
        <v>13</v>
      </c>
      <c r="R370" s="27">
        <f>'X,Y restore'!H370</f>
        <v>37</v>
      </c>
      <c r="S370" s="27">
        <f>'X,Y restore'!I370</f>
        <v>12</v>
      </c>
      <c r="T370" s="28">
        <f>'X,Y restore'!AI370</f>
        <v>17</v>
      </c>
      <c r="U370" s="28">
        <f>'X,Y restore'!AG370</f>
        <v>17</v>
      </c>
      <c r="V370" s="28">
        <f>'X,Y restore'!AJ370</f>
        <v>10</v>
      </c>
      <c r="W370" s="29">
        <f>'X,Y restore'!M370</f>
        <v>22</v>
      </c>
      <c r="X370" s="29">
        <f>'X,Y restore'!N370</f>
        <v>42</v>
      </c>
      <c r="Y370" s="29">
        <f>'X,Y restore'!O370</f>
        <v>25</v>
      </c>
      <c r="Z370" s="25">
        <f t="shared" si="3"/>
        <v>195</v>
      </c>
      <c r="AA370" s="30">
        <f t="shared" si="4"/>
        <v>2.102564103</v>
      </c>
      <c r="AB370" s="26"/>
      <c r="AC370" s="27">
        <f t="shared" ref="AC370:AK370" si="379">ROUND($AA370*Q370,0)</f>
        <v>27</v>
      </c>
      <c r="AD370" s="27">
        <f t="shared" si="379"/>
        <v>78</v>
      </c>
      <c r="AE370" s="27">
        <f t="shared" si="379"/>
        <v>25</v>
      </c>
      <c r="AF370" s="28">
        <f t="shared" si="379"/>
        <v>36</v>
      </c>
      <c r="AG370" s="28">
        <f t="shared" si="379"/>
        <v>36</v>
      </c>
      <c r="AH370" s="28">
        <f t="shared" si="379"/>
        <v>21</v>
      </c>
      <c r="AI370" s="29">
        <f t="shared" si="379"/>
        <v>46</v>
      </c>
      <c r="AJ370" s="29">
        <f t="shared" si="379"/>
        <v>88</v>
      </c>
      <c r="AK370" s="29">
        <f t="shared" si="379"/>
        <v>53</v>
      </c>
      <c r="AL370" s="25">
        <f t="shared" si="6"/>
        <v>410</v>
      </c>
    </row>
    <row r="371">
      <c r="A371" s="1"/>
      <c r="B371" s="1"/>
      <c r="C371" s="1"/>
      <c r="D371" s="9">
        <v>5417.0</v>
      </c>
      <c r="E371" s="10">
        <v>2272.0</v>
      </c>
      <c r="F371" s="11">
        <v>17.0</v>
      </c>
      <c r="G371" s="12">
        <v>21.0</v>
      </c>
      <c r="H371" s="11">
        <v>13.0</v>
      </c>
      <c r="I371" s="13">
        <v>47.0</v>
      </c>
      <c r="J371" s="13">
        <v>128.0</v>
      </c>
      <c r="K371" s="13">
        <v>72.0</v>
      </c>
      <c r="L371" s="14">
        <v>19.0</v>
      </c>
      <c r="M371" s="15">
        <v>29.0</v>
      </c>
      <c r="N371" s="14">
        <v>42.0</v>
      </c>
      <c r="O371" s="25">
        <f t="shared" si="2"/>
        <v>388</v>
      </c>
      <c r="P371" s="26"/>
      <c r="Q371" s="27">
        <f>'X,Y restore'!G371</f>
        <v>17</v>
      </c>
      <c r="R371" s="27">
        <f>'X,Y restore'!H371</f>
        <v>24</v>
      </c>
      <c r="S371" s="27">
        <f>'X,Y restore'!I371</f>
        <v>13</v>
      </c>
      <c r="T371" s="28">
        <f>'X,Y restore'!AI371</f>
        <v>7</v>
      </c>
      <c r="U371" s="28">
        <f>'X,Y restore'!AG371</f>
        <v>15</v>
      </c>
      <c r="V371" s="28">
        <f>'X,Y restore'!AJ371</f>
        <v>15</v>
      </c>
      <c r="W371" s="29">
        <f>'X,Y restore'!M371</f>
        <v>19</v>
      </c>
      <c r="X371" s="29">
        <f>'X,Y restore'!N371</f>
        <v>29</v>
      </c>
      <c r="Y371" s="29">
        <f>'X,Y restore'!O371</f>
        <v>12</v>
      </c>
      <c r="Z371" s="25">
        <f t="shared" si="3"/>
        <v>151</v>
      </c>
      <c r="AA371" s="30">
        <f t="shared" si="4"/>
        <v>2.569536424</v>
      </c>
      <c r="AB371" s="26"/>
      <c r="AC371" s="27">
        <f t="shared" ref="AC371:AK371" si="380">ROUND($AA371*Q371,0)</f>
        <v>44</v>
      </c>
      <c r="AD371" s="27">
        <f t="shared" si="380"/>
        <v>62</v>
      </c>
      <c r="AE371" s="27">
        <f t="shared" si="380"/>
        <v>33</v>
      </c>
      <c r="AF371" s="28">
        <f t="shared" si="380"/>
        <v>18</v>
      </c>
      <c r="AG371" s="28">
        <f t="shared" si="380"/>
        <v>39</v>
      </c>
      <c r="AH371" s="28">
        <f t="shared" si="380"/>
        <v>39</v>
      </c>
      <c r="AI371" s="29">
        <f t="shared" si="380"/>
        <v>49</v>
      </c>
      <c r="AJ371" s="29">
        <f t="shared" si="380"/>
        <v>75</v>
      </c>
      <c r="AK371" s="29">
        <f t="shared" si="380"/>
        <v>31</v>
      </c>
      <c r="AL371" s="25">
        <f t="shared" si="6"/>
        <v>390</v>
      </c>
    </row>
    <row r="372">
      <c r="A372" s="1"/>
      <c r="B372" s="1"/>
      <c r="C372" s="1"/>
      <c r="D372" s="9">
        <v>5425.0</v>
      </c>
      <c r="E372" s="10">
        <v>2550.0</v>
      </c>
      <c r="F372" s="11">
        <v>27.0</v>
      </c>
      <c r="G372" s="12">
        <v>29.0</v>
      </c>
      <c r="H372" s="11">
        <v>10.0</v>
      </c>
      <c r="I372" s="13">
        <v>61.0</v>
      </c>
      <c r="J372" s="13">
        <v>137.0</v>
      </c>
      <c r="K372" s="13">
        <v>54.0</v>
      </c>
      <c r="L372" s="14">
        <v>39.0</v>
      </c>
      <c r="M372" s="15">
        <v>20.0</v>
      </c>
      <c r="N372" s="14">
        <v>68.0</v>
      </c>
      <c r="O372" s="25">
        <f t="shared" si="2"/>
        <v>445</v>
      </c>
      <c r="P372" s="26"/>
      <c r="Q372" s="27">
        <f>'X,Y restore'!G372</f>
        <v>27</v>
      </c>
      <c r="R372" s="27">
        <f>'X,Y restore'!H372</f>
        <v>16</v>
      </c>
      <c r="S372" s="27">
        <f>'X,Y restore'!I372</f>
        <v>10</v>
      </c>
      <c r="T372" s="28">
        <f>'X,Y restore'!AI372</f>
        <v>17</v>
      </c>
      <c r="U372" s="28">
        <f>'X,Y restore'!AG372</f>
        <v>11</v>
      </c>
      <c r="V372" s="28">
        <f>'X,Y restore'!AJ372</f>
        <v>11</v>
      </c>
      <c r="W372" s="29">
        <f>'X,Y restore'!M372</f>
        <v>36</v>
      </c>
      <c r="X372" s="29">
        <f>'X,Y restore'!N372</f>
        <v>20</v>
      </c>
      <c r="Y372" s="29">
        <f>'X,Y restore'!O372</f>
        <v>8</v>
      </c>
      <c r="Z372" s="25">
        <f t="shared" si="3"/>
        <v>156</v>
      </c>
      <c r="AA372" s="30">
        <f t="shared" si="4"/>
        <v>2.852564103</v>
      </c>
      <c r="AB372" s="26"/>
      <c r="AC372" s="27">
        <f t="shared" ref="AC372:AK372" si="381">ROUND($AA372*Q372,0)</f>
        <v>77</v>
      </c>
      <c r="AD372" s="27">
        <f t="shared" si="381"/>
        <v>46</v>
      </c>
      <c r="AE372" s="27">
        <f t="shared" si="381"/>
        <v>29</v>
      </c>
      <c r="AF372" s="28">
        <f t="shared" si="381"/>
        <v>48</v>
      </c>
      <c r="AG372" s="28">
        <f t="shared" si="381"/>
        <v>31</v>
      </c>
      <c r="AH372" s="28">
        <f t="shared" si="381"/>
        <v>31</v>
      </c>
      <c r="AI372" s="29">
        <f t="shared" si="381"/>
        <v>103</v>
      </c>
      <c r="AJ372" s="29">
        <f t="shared" si="381"/>
        <v>57</v>
      </c>
      <c r="AK372" s="29">
        <f t="shared" si="381"/>
        <v>23</v>
      </c>
      <c r="AL372" s="25">
        <f t="shared" si="6"/>
        <v>445</v>
      </c>
    </row>
    <row r="373">
      <c r="A373" s="1"/>
      <c r="B373" s="1"/>
      <c r="C373" s="1"/>
      <c r="D373" s="9">
        <v>5501.0</v>
      </c>
      <c r="E373" s="10">
        <v>916.0</v>
      </c>
      <c r="F373" s="11">
        <v>19.0</v>
      </c>
      <c r="G373" s="12">
        <v>12.0</v>
      </c>
      <c r="H373" s="11">
        <v>11.0</v>
      </c>
      <c r="I373" s="13">
        <v>35.0</v>
      </c>
      <c r="J373" s="13">
        <v>71.0</v>
      </c>
      <c r="K373" s="13">
        <v>58.0</v>
      </c>
      <c r="L373" s="14">
        <v>13.0</v>
      </c>
      <c r="M373" s="15">
        <v>16.0</v>
      </c>
      <c r="N373" s="14">
        <v>34.0</v>
      </c>
      <c r="O373" s="25">
        <f t="shared" si="2"/>
        <v>269</v>
      </c>
      <c r="P373" s="26"/>
      <c r="Q373" s="27">
        <f>'X,Y restore'!G373</f>
        <v>19</v>
      </c>
      <c r="R373" s="27">
        <f>'X,Y restore'!H373</f>
        <v>14</v>
      </c>
      <c r="S373" s="27">
        <f>'X,Y restore'!I373</f>
        <v>11</v>
      </c>
      <c r="T373" s="28">
        <f>'X,Y restore'!AI373</f>
        <v>6</v>
      </c>
      <c r="U373" s="28">
        <f>'X,Y restore'!AG373</f>
        <v>8</v>
      </c>
      <c r="V373" s="28">
        <f>'X,Y restore'!AJ373</f>
        <v>10</v>
      </c>
      <c r="W373" s="29">
        <f>'X,Y restore'!M373</f>
        <v>13</v>
      </c>
      <c r="X373" s="29">
        <f>'X,Y restore'!N373</f>
        <v>16</v>
      </c>
      <c r="Y373" s="29">
        <f>'X,Y restore'!O373</f>
        <v>8</v>
      </c>
      <c r="Z373" s="25">
        <f t="shared" si="3"/>
        <v>105</v>
      </c>
      <c r="AA373" s="30">
        <f t="shared" si="4"/>
        <v>2.561904762</v>
      </c>
      <c r="AB373" s="26"/>
      <c r="AC373" s="27">
        <f t="shared" ref="AC373:AK373" si="382">ROUND($AA373*Q373,0)</f>
        <v>49</v>
      </c>
      <c r="AD373" s="27">
        <f t="shared" si="382"/>
        <v>36</v>
      </c>
      <c r="AE373" s="27">
        <f t="shared" si="382"/>
        <v>28</v>
      </c>
      <c r="AF373" s="28">
        <f t="shared" si="382"/>
        <v>15</v>
      </c>
      <c r="AG373" s="28">
        <f t="shared" si="382"/>
        <v>20</v>
      </c>
      <c r="AH373" s="28">
        <f t="shared" si="382"/>
        <v>26</v>
      </c>
      <c r="AI373" s="29">
        <f t="shared" si="382"/>
        <v>33</v>
      </c>
      <c r="AJ373" s="29">
        <f t="shared" si="382"/>
        <v>41</v>
      </c>
      <c r="AK373" s="29">
        <f t="shared" si="382"/>
        <v>20</v>
      </c>
      <c r="AL373" s="25">
        <f t="shared" si="6"/>
        <v>268</v>
      </c>
    </row>
    <row r="374">
      <c r="A374" s="1"/>
      <c r="B374" s="1"/>
      <c r="C374" s="1"/>
      <c r="D374" s="9">
        <v>5504.0</v>
      </c>
      <c r="E374" s="10">
        <v>2412.0</v>
      </c>
      <c r="F374" s="11">
        <v>32.0</v>
      </c>
      <c r="G374" s="12">
        <v>23.0</v>
      </c>
      <c r="H374" s="11">
        <v>40.0</v>
      </c>
      <c r="I374" s="13">
        <v>96.0</v>
      </c>
      <c r="J374" s="13">
        <v>161.0</v>
      </c>
      <c r="K374" s="13">
        <v>83.0</v>
      </c>
      <c r="L374" s="14">
        <v>13.0</v>
      </c>
      <c r="M374" s="15">
        <v>31.0</v>
      </c>
      <c r="N374" s="14">
        <v>65.0</v>
      </c>
      <c r="O374" s="25">
        <f t="shared" si="2"/>
        <v>544</v>
      </c>
      <c r="P374" s="26"/>
      <c r="Q374" s="27">
        <f>'X,Y restore'!G374</f>
        <v>32</v>
      </c>
      <c r="R374" s="27">
        <f>'X,Y restore'!H374</f>
        <v>23</v>
      </c>
      <c r="S374" s="27">
        <f>'X,Y restore'!I374</f>
        <v>40</v>
      </c>
      <c r="T374" s="28">
        <f>'X,Y restore'!AI374</f>
        <v>15</v>
      </c>
      <c r="U374" s="28">
        <f>'X,Y restore'!AG374</f>
        <v>16</v>
      </c>
      <c r="V374" s="28">
        <f>'X,Y restore'!AJ374</f>
        <v>20</v>
      </c>
      <c r="W374" s="29">
        <f>'X,Y restore'!M374</f>
        <v>16</v>
      </c>
      <c r="X374" s="29">
        <f>'X,Y restore'!N374</f>
        <v>31</v>
      </c>
      <c r="Y374" s="29">
        <f>'X,Y restore'!O374</f>
        <v>33</v>
      </c>
      <c r="Z374" s="25">
        <f t="shared" si="3"/>
        <v>226</v>
      </c>
      <c r="AA374" s="30">
        <f t="shared" si="4"/>
        <v>2.407079646</v>
      </c>
      <c r="AB374" s="26"/>
      <c r="AC374" s="27">
        <f t="shared" ref="AC374:AK374" si="383">ROUND($AA374*Q374,0)</f>
        <v>77</v>
      </c>
      <c r="AD374" s="27">
        <f t="shared" si="383"/>
        <v>55</v>
      </c>
      <c r="AE374" s="27">
        <f t="shared" si="383"/>
        <v>96</v>
      </c>
      <c r="AF374" s="28">
        <f t="shared" si="383"/>
        <v>36</v>
      </c>
      <c r="AG374" s="28">
        <f t="shared" si="383"/>
        <v>39</v>
      </c>
      <c r="AH374" s="28">
        <f t="shared" si="383"/>
        <v>48</v>
      </c>
      <c r="AI374" s="29">
        <f t="shared" si="383"/>
        <v>39</v>
      </c>
      <c r="AJ374" s="29">
        <f t="shared" si="383"/>
        <v>75</v>
      </c>
      <c r="AK374" s="29">
        <f t="shared" si="383"/>
        <v>79</v>
      </c>
      <c r="AL374" s="25">
        <f t="shared" si="6"/>
        <v>544</v>
      </c>
    </row>
    <row r="375">
      <c r="A375" s="1"/>
      <c r="B375" s="1"/>
      <c r="C375" s="1"/>
      <c r="D375" s="9">
        <v>5513.0</v>
      </c>
      <c r="E375" s="10">
        <v>2591.0</v>
      </c>
      <c r="F375" s="11">
        <v>26.0</v>
      </c>
      <c r="G375" s="12">
        <v>24.0</v>
      </c>
      <c r="H375" s="11">
        <v>21.0</v>
      </c>
      <c r="I375" s="13">
        <v>79.0</v>
      </c>
      <c r="J375" s="13">
        <v>125.0</v>
      </c>
      <c r="K375" s="13">
        <v>68.0</v>
      </c>
      <c r="L375" s="14">
        <v>30.0</v>
      </c>
      <c r="M375" s="15">
        <v>22.0</v>
      </c>
      <c r="N375" s="14">
        <v>56.0</v>
      </c>
      <c r="O375" s="25">
        <f t="shared" si="2"/>
        <v>451</v>
      </c>
      <c r="P375" s="26"/>
      <c r="Q375" s="27">
        <f>'X,Y restore'!G375</f>
        <v>26</v>
      </c>
      <c r="R375" s="27">
        <f>'X,Y restore'!H375</f>
        <v>15</v>
      </c>
      <c r="S375" s="27">
        <f>'X,Y restore'!I375</f>
        <v>21</v>
      </c>
      <c r="T375" s="28">
        <f>'X,Y restore'!AI375</f>
        <v>15</v>
      </c>
      <c r="U375" s="28">
        <f>'X,Y restore'!AG375</f>
        <v>12</v>
      </c>
      <c r="V375" s="28">
        <f>'X,Y restore'!AJ375</f>
        <v>16</v>
      </c>
      <c r="W375" s="29">
        <f>'X,Y restore'!M375</f>
        <v>29</v>
      </c>
      <c r="X375" s="29">
        <f>'X,Y restore'!N375</f>
        <v>22</v>
      </c>
      <c r="Y375" s="29">
        <f>'X,Y restore'!O375</f>
        <v>17</v>
      </c>
      <c r="Z375" s="25">
        <f t="shared" si="3"/>
        <v>173</v>
      </c>
      <c r="AA375" s="30">
        <f t="shared" si="4"/>
        <v>2.606936416</v>
      </c>
      <c r="AB375" s="26"/>
      <c r="AC375" s="27">
        <f t="shared" ref="AC375:AK375" si="384">ROUND($AA375*Q375,0)</f>
        <v>68</v>
      </c>
      <c r="AD375" s="27">
        <f t="shared" si="384"/>
        <v>39</v>
      </c>
      <c r="AE375" s="27">
        <f t="shared" si="384"/>
        <v>55</v>
      </c>
      <c r="AF375" s="28">
        <f t="shared" si="384"/>
        <v>39</v>
      </c>
      <c r="AG375" s="28">
        <f t="shared" si="384"/>
        <v>31</v>
      </c>
      <c r="AH375" s="28">
        <f t="shared" si="384"/>
        <v>42</v>
      </c>
      <c r="AI375" s="29">
        <f t="shared" si="384"/>
        <v>76</v>
      </c>
      <c r="AJ375" s="29">
        <f t="shared" si="384"/>
        <v>57</v>
      </c>
      <c r="AK375" s="29">
        <f t="shared" si="384"/>
        <v>44</v>
      </c>
      <c r="AL375" s="25">
        <f t="shared" si="6"/>
        <v>451</v>
      </c>
    </row>
    <row r="376">
      <c r="A376" s="1"/>
      <c r="B376" s="1"/>
      <c r="C376" s="1"/>
      <c r="D376" s="9">
        <v>5530.0</v>
      </c>
      <c r="E376" s="10">
        <v>3327.0</v>
      </c>
      <c r="F376" s="11">
        <v>58.0</v>
      </c>
      <c r="G376" s="12">
        <v>149.0</v>
      </c>
      <c r="H376" s="11">
        <v>59.0</v>
      </c>
      <c r="I376" s="13">
        <v>133.0</v>
      </c>
      <c r="J376" s="13">
        <v>516.0</v>
      </c>
      <c r="K376" s="13">
        <v>81.0</v>
      </c>
      <c r="L376" s="14">
        <v>39.0</v>
      </c>
      <c r="M376" s="15">
        <v>42.0</v>
      </c>
      <c r="N376" s="14">
        <v>214.0</v>
      </c>
      <c r="O376" s="25">
        <f t="shared" si="2"/>
        <v>1291</v>
      </c>
      <c r="P376" s="26"/>
      <c r="Q376" s="27">
        <f>'X,Y restore'!G376</f>
        <v>58</v>
      </c>
      <c r="R376" s="27">
        <f>'X,Y restore'!H376</f>
        <v>67</v>
      </c>
      <c r="S376" s="27">
        <f>'X,Y restore'!I376</f>
        <v>59</v>
      </c>
      <c r="T376" s="28">
        <f>'X,Y restore'!AI376</f>
        <v>34</v>
      </c>
      <c r="U376" s="28">
        <f>'X,Y restore'!AG376</f>
        <v>26</v>
      </c>
      <c r="V376" s="28">
        <f>'X,Y restore'!AJ376</f>
        <v>28</v>
      </c>
      <c r="W376" s="29">
        <f>'X,Y restore'!M376</f>
        <v>41</v>
      </c>
      <c r="X376" s="29">
        <f>'X,Y restore'!N376</f>
        <v>42</v>
      </c>
      <c r="Y376" s="29">
        <f>'X,Y restore'!O376</f>
        <v>72</v>
      </c>
      <c r="Z376" s="25">
        <f t="shared" si="3"/>
        <v>427</v>
      </c>
      <c r="AA376" s="30">
        <f t="shared" si="4"/>
        <v>3.023419204</v>
      </c>
      <c r="AB376" s="26"/>
      <c r="AC376" s="27">
        <f t="shared" ref="AC376:AK376" si="385">ROUND($AA376*Q376,0)</f>
        <v>175</v>
      </c>
      <c r="AD376" s="27">
        <f t="shared" si="385"/>
        <v>203</v>
      </c>
      <c r="AE376" s="27">
        <f t="shared" si="385"/>
        <v>178</v>
      </c>
      <c r="AF376" s="28">
        <f t="shared" si="385"/>
        <v>103</v>
      </c>
      <c r="AG376" s="28">
        <f t="shared" si="385"/>
        <v>79</v>
      </c>
      <c r="AH376" s="28">
        <f t="shared" si="385"/>
        <v>85</v>
      </c>
      <c r="AI376" s="29">
        <f t="shared" si="385"/>
        <v>124</v>
      </c>
      <c r="AJ376" s="29">
        <f t="shared" si="385"/>
        <v>127</v>
      </c>
      <c r="AK376" s="29">
        <f t="shared" si="385"/>
        <v>218</v>
      </c>
      <c r="AL376" s="25">
        <f t="shared" si="6"/>
        <v>1292</v>
      </c>
    </row>
    <row r="377">
      <c r="A377" s="1"/>
      <c r="B377" s="1"/>
      <c r="C377" s="1"/>
      <c r="D377" s="9">
        <v>5531.0</v>
      </c>
      <c r="E377" s="10">
        <v>572.0</v>
      </c>
      <c r="F377" s="11">
        <v>5.0</v>
      </c>
      <c r="G377" s="12">
        <v>11.0</v>
      </c>
      <c r="H377" s="11">
        <v>14.0</v>
      </c>
      <c r="I377" s="13">
        <v>12.0</v>
      </c>
      <c r="J377" s="13">
        <v>60.0</v>
      </c>
      <c r="K377" s="13">
        <v>28.0</v>
      </c>
      <c r="L377" s="14">
        <v>1.0</v>
      </c>
      <c r="M377" s="15">
        <v>12.0</v>
      </c>
      <c r="N377" s="14">
        <v>26.0</v>
      </c>
      <c r="O377" s="25">
        <f t="shared" si="2"/>
        <v>169</v>
      </c>
      <c r="P377" s="26"/>
      <c r="Q377" s="27">
        <f>'X,Y restore'!G377</f>
        <v>5</v>
      </c>
      <c r="R377" s="27">
        <f>'X,Y restore'!H377</f>
        <v>7</v>
      </c>
      <c r="S377" s="27">
        <f>'X,Y restore'!I377</f>
        <v>14</v>
      </c>
      <c r="T377" s="28">
        <f>'X,Y restore'!AI377</f>
        <v>1</v>
      </c>
      <c r="U377" s="28">
        <f>'X,Y restore'!AG377</f>
        <v>6</v>
      </c>
      <c r="V377" s="28">
        <f>'X,Y restore'!AJ377</f>
        <v>11</v>
      </c>
      <c r="W377" s="29">
        <f>'X,Y restore'!M377</f>
        <v>2</v>
      </c>
      <c r="X377" s="29">
        <f>'X,Y restore'!N377</f>
        <v>12</v>
      </c>
      <c r="Y377" s="29">
        <f>'X,Y restore'!O377</f>
        <v>20</v>
      </c>
      <c r="Z377" s="25">
        <f t="shared" si="3"/>
        <v>78</v>
      </c>
      <c r="AA377" s="30">
        <f t="shared" si="4"/>
        <v>2.166666667</v>
      </c>
      <c r="AB377" s="26"/>
      <c r="AC377" s="27">
        <f t="shared" ref="AC377:AK377" si="386">ROUND($AA377*Q377,0)</f>
        <v>11</v>
      </c>
      <c r="AD377" s="27">
        <f t="shared" si="386"/>
        <v>15</v>
      </c>
      <c r="AE377" s="27">
        <f t="shared" si="386"/>
        <v>30</v>
      </c>
      <c r="AF377" s="28">
        <f t="shared" si="386"/>
        <v>2</v>
      </c>
      <c r="AG377" s="28">
        <f t="shared" si="386"/>
        <v>13</v>
      </c>
      <c r="AH377" s="28">
        <f t="shared" si="386"/>
        <v>24</v>
      </c>
      <c r="AI377" s="29">
        <f t="shared" si="386"/>
        <v>4</v>
      </c>
      <c r="AJ377" s="29">
        <f t="shared" si="386"/>
        <v>26</v>
      </c>
      <c r="AK377" s="29">
        <f t="shared" si="386"/>
        <v>43</v>
      </c>
      <c r="AL377" s="25">
        <f t="shared" si="6"/>
        <v>168</v>
      </c>
    </row>
    <row r="378">
      <c r="A378" s="1"/>
      <c r="B378" s="1"/>
      <c r="C378" s="1"/>
      <c r="D378" s="9">
        <v>5533.0</v>
      </c>
      <c r="E378" s="10">
        <v>2049.0</v>
      </c>
      <c r="F378" s="11">
        <v>14.0</v>
      </c>
      <c r="G378" s="12">
        <v>33.0</v>
      </c>
      <c r="H378" s="11">
        <v>33.0</v>
      </c>
      <c r="I378" s="13">
        <v>85.0</v>
      </c>
      <c r="J378" s="13">
        <v>207.0</v>
      </c>
      <c r="K378" s="13">
        <v>89.0</v>
      </c>
      <c r="L378" s="14">
        <v>33.0</v>
      </c>
      <c r="M378" s="15">
        <v>31.0</v>
      </c>
      <c r="N378" s="14">
        <v>95.0</v>
      </c>
      <c r="O378" s="25">
        <f t="shared" si="2"/>
        <v>620</v>
      </c>
      <c r="P378" s="26"/>
      <c r="Q378" s="27">
        <f>'X,Y restore'!G378</f>
        <v>14</v>
      </c>
      <c r="R378" s="27">
        <f>'X,Y restore'!H378</f>
        <v>11</v>
      </c>
      <c r="S378" s="27">
        <f>'X,Y restore'!I378</f>
        <v>33</v>
      </c>
      <c r="T378" s="28">
        <f>'X,Y restore'!AI378</f>
        <v>14</v>
      </c>
      <c r="U378" s="28">
        <f>'X,Y restore'!AG378</f>
        <v>17</v>
      </c>
      <c r="V378" s="28">
        <f>'X,Y restore'!AJ378</f>
        <v>40</v>
      </c>
      <c r="W378" s="29">
        <f>'X,Y restore'!M378</f>
        <v>32</v>
      </c>
      <c r="X378" s="29">
        <f>'X,Y restore'!N378</f>
        <v>31</v>
      </c>
      <c r="Y378" s="29">
        <f>'X,Y restore'!O378</f>
        <v>75</v>
      </c>
      <c r="Z378" s="25">
        <f t="shared" si="3"/>
        <v>267</v>
      </c>
      <c r="AA378" s="30">
        <f t="shared" si="4"/>
        <v>2.322097378</v>
      </c>
      <c r="AB378" s="26"/>
      <c r="AC378" s="27">
        <f t="shared" ref="AC378:AK378" si="387">ROUND($AA378*Q378,0)</f>
        <v>33</v>
      </c>
      <c r="AD378" s="27">
        <f t="shared" si="387"/>
        <v>26</v>
      </c>
      <c r="AE378" s="27">
        <f t="shared" si="387"/>
        <v>77</v>
      </c>
      <c r="AF378" s="28">
        <f t="shared" si="387"/>
        <v>33</v>
      </c>
      <c r="AG378" s="28">
        <f t="shared" si="387"/>
        <v>39</v>
      </c>
      <c r="AH378" s="28">
        <f t="shared" si="387"/>
        <v>93</v>
      </c>
      <c r="AI378" s="29">
        <f t="shared" si="387"/>
        <v>74</v>
      </c>
      <c r="AJ378" s="29">
        <f t="shared" si="387"/>
        <v>72</v>
      </c>
      <c r="AK378" s="29">
        <f t="shared" si="387"/>
        <v>174</v>
      </c>
      <c r="AL378" s="25">
        <f t="shared" si="6"/>
        <v>621</v>
      </c>
    </row>
    <row r="379">
      <c r="A379" s="1"/>
      <c r="B379" s="1"/>
      <c r="C379" s="1"/>
      <c r="D379" s="9">
        <v>5545.0</v>
      </c>
      <c r="E379" s="10">
        <v>1158.0</v>
      </c>
      <c r="F379" s="11">
        <v>3.0</v>
      </c>
      <c r="G379" s="12">
        <v>16.0</v>
      </c>
      <c r="H379" s="11">
        <v>2.0</v>
      </c>
      <c r="I379" s="13">
        <v>16.0</v>
      </c>
      <c r="J379" s="13">
        <v>42.0</v>
      </c>
      <c r="K379" s="13">
        <v>8.0</v>
      </c>
      <c r="L379" s="14">
        <v>9.0</v>
      </c>
      <c r="M379" s="15">
        <v>5.0</v>
      </c>
      <c r="N379" s="14">
        <v>23.0</v>
      </c>
      <c r="O379" s="25">
        <f t="shared" si="2"/>
        <v>124</v>
      </c>
      <c r="P379" s="26"/>
      <c r="Q379" s="27">
        <f>'X,Y restore'!G379</f>
        <v>3</v>
      </c>
      <c r="R379" s="27">
        <f>'X,Y restore'!H379</f>
        <v>5</v>
      </c>
      <c r="S379" s="27">
        <f>'X,Y restore'!I379</f>
        <v>2</v>
      </c>
      <c r="T379" s="28">
        <f>'X,Y restore'!AI379</f>
        <v>5</v>
      </c>
      <c r="U379" s="28">
        <f>'X,Y restore'!AG379</f>
        <v>3</v>
      </c>
      <c r="V379" s="28">
        <f>'X,Y restore'!AJ379</f>
        <v>2</v>
      </c>
      <c r="W379" s="29">
        <f>'X,Y restore'!M379</f>
        <v>8</v>
      </c>
      <c r="X379" s="29">
        <f>'X,Y restore'!N379</f>
        <v>5</v>
      </c>
      <c r="Y379" s="29">
        <f>'X,Y restore'!O379</f>
        <v>5</v>
      </c>
      <c r="Z379" s="25">
        <f t="shared" si="3"/>
        <v>38</v>
      </c>
      <c r="AA379" s="30">
        <f t="shared" si="4"/>
        <v>3.263157895</v>
      </c>
      <c r="AB379" s="26"/>
      <c r="AC379" s="27">
        <f t="shared" ref="AC379:AK379" si="388">ROUND($AA379*Q379,0)</f>
        <v>10</v>
      </c>
      <c r="AD379" s="27">
        <f t="shared" si="388"/>
        <v>16</v>
      </c>
      <c r="AE379" s="27">
        <f t="shared" si="388"/>
        <v>7</v>
      </c>
      <c r="AF379" s="28">
        <f t="shared" si="388"/>
        <v>16</v>
      </c>
      <c r="AG379" s="28">
        <f t="shared" si="388"/>
        <v>10</v>
      </c>
      <c r="AH379" s="28">
        <f t="shared" si="388"/>
        <v>7</v>
      </c>
      <c r="AI379" s="29">
        <f t="shared" si="388"/>
        <v>26</v>
      </c>
      <c r="AJ379" s="29">
        <f t="shared" si="388"/>
        <v>16</v>
      </c>
      <c r="AK379" s="29">
        <f t="shared" si="388"/>
        <v>16</v>
      </c>
      <c r="AL379" s="25">
        <f t="shared" si="6"/>
        <v>124</v>
      </c>
    </row>
    <row r="380">
      <c r="A380" s="1"/>
      <c r="B380" s="1"/>
      <c r="C380" s="1"/>
      <c r="D380" s="9">
        <v>5550.0</v>
      </c>
      <c r="E380" s="10">
        <v>760.0</v>
      </c>
      <c r="F380" s="11">
        <v>8.0</v>
      </c>
      <c r="G380" s="12">
        <v>18.0</v>
      </c>
      <c r="H380" s="11">
        <v>14.0</v>
      </c>
      <c r="I380" s="13">
        <v>25.0</v>
      </c>
      <c r="J380" s="13">
        <v>90.0</v>
      </c>
      <c r="K380" s="13">
        <v>43.0</v>
      </c>
      <c r="L380" s="14">
        <v>14.0</v>
      </c>
      <c r="M380" s="15">
        <v>16.0</v>
      </c>
      <c r="N380" s="14">
        <v>26.0</v>
      </c>
      <c r="O380" s="25">
        <f t="shared" si="2"/>
        <v>254</v>
      </c>
      <c r="P380" s="26"/>
      <c r="Q380" s="27">
        <f>'X,Y restore'!G380</f>
        <v>8</v>
      </c>
      <c r="R380" s="27">
        <f>'X,Y restore'!H380</f>
        <v>12</v>
      </c>
      <c r="S380" s="27">
        <f>'X,Y restore'!I380</f>
        <v>14</v>
      </c>
      <c r="T380" s="28">
        <f>'X,Y restore'!AI380</f>
        <v>3</v>
      </c>
      <c r="U380" s="28">
        <f>'X,Y restore'!AG380</f>
        <v>9</v>
      </c>
      <c r="V380" s="28">
        <f>'X,Y restore'!AJ380</f>
        <v>14</v>
      </c>
      <c r="W380" s="29">
        <f>'X,Y restore'!M380</f>
        <v>13</v>
      </c>
      <c r="X380" s="29">
        <f>'X,Y restore'!N380</f>
        <v>16</v>
      </c>
      <c r="Y380" s="29">
        <f>'X,Y restore'!O380</f>
        <v>16</v>
      </c>
      <c r="Z380" s="25">
        <f t="shared" si="3"/>
        <v>105</v>
      </c>
      <c r="AA380" s="30">
        <f t="shared" si="4"/>
        <v>2.419047619</v>
      </c>
      <c r="AB380" s="26"/>
      <c r="AC380" s="27">
        <f t="shared" ref="AC380:AK380" si="389">ROUND($AA380*Q380,0)</f>
        <v>19</v>
      </c>
      <c r="AD380" s="27">
        <f t="shared" si="389"/>
        <v>29</v>
      </c>
      <c r="AE380" s="27">
        <f t="shared" si="389"/>
        <v>34</v>
      </c>
      <c r="AF380" s="28">
        <f t="shared" si="389"/>
        <v>7</v>
      </c>
      <c r="AG380" s="28">
        <f t="shared" si="389"/>
        <v>22</v>
      </c>
      <c r="AH380" s="28">
        <f t="shared" si="389"/>
        <v>34</v>
      </c>
      <c r="AI380" s="29">
        <f t="shared" si="389"/>
        <v>31</v>
      </c>
      <c r="AJ380" s="29">
        <f t="shared" si="389"/>
        <v>39</v>
      </c>
      <c r="AK380" s="29">
        <f t="shared" si="389"/>
        <v>39</v>
      </c>
      <c r="AL380" s="25">
        <f t="shared" si="6"/>
        <v>254</v>
      </c>
    </row>
    <row r="381">
      <c r="A381" s="1"/>
      <c r="B381" s="1"/>
      <c r="C381" s="1"/>
      <c r="D381" s="9">
        <v>5554.0</v>
      </c>
      <c r="E381" s="10">
        <v>1799.0</v>
      </c>
      <c r="F381" s="11">
        <v>24.0</v>
      </c>
      <c r="G381" s="12">
        <v>26.0</v>
      </c>
      <c r="H381" s="11">
        <v>20.0</v>
      </c>
      <c r="I381" s="13">
        <v>54.0</v>
      </c>
      <c r="J381" s="13">
        <v>166.0</v>
      </c>
      <c r="K381" s="13">
        <v>61.0</v>
      </c>
      <c r="L381" s="14">
        <v>19.0</v>
      </c>
      <c r="M381" s="15">
        <v>19.0</v>
      </c>
      <c r="N381" s="14">
        <v>56.0</v>
      </c>
      <c r="O381" s="25">
        <f t="shared" si="2"/>
        <v>445</v>
      </c>
      <c r="P381" s="26"/>
      <c r="Q381" s="27">
        <f>'X,Y restore'!G381</f>
        <v>24</v>
      </c>
      <c r="R381" s="27">
        <f>'X,Y restore'!H381</f>
        <v>16</v>
      </c>
      <c r="S381" s="27">
        <f>'X,Y restore'!I381</f>
        <v>20</v>
      </c>
      <c r="T381" s="28">
        <f>'X,Y restore'!AI381</f>
        <v>11</v>
      </c>
      <c r="U381" s="28">
        <f>'X,Y restore'!AG381</f>
        <v>11</v>
      </c>
      <c r="V381" s="28">
        <f>'X,Y restore'!AJ381</f>
        <v>15</v>
      </c>
      <c r="W381" s="29">
        <f>'X,Y restore'!M381</f>
        <v>20</v>
      </c>
      <c r="X381" s="29">
        <f>'X,Y restore'!N381</f>
        <v>19</v>
      </c>
      <c r="Y381" s="29">
        <f>'X,Y restore'!O381</f>
        <v>19</v>
      </c>
      <c r="Z381" s="25">
        <f t="shared" si="3"/>
        <v>155</v>
      </c>
      <c r="AA381" s="30">
        <f t="shared" si="4"/>
        <v>2.870967742</v>
      </c>
      <c r="AB381" s="26"/>
      <c r="AC381" s="27">
        <f t="shared" ref="AC381:AK381" si="390">ROUND($AA381*Q381,0)</f>
        <v>69</v>
      </c>
      <c r="AD381" s="27">
        <f t="shared" si="390"/>
        <v>46</v>
      </c>
      <c r="AE381" s="27">
        <f t="shared" si="390"/>
        <v>57</v>
      </c>
      <c r="AF381" s="28">
        <f t="shared" si="390"/>
        <v>32</v>
      </c>
      <c r="AG381" s="28">
        <f t="shared" si="390"/>
        <v>32</v>
      </c>
      <c r="AH381" s="28">
        <f t="shared" si="390"/>
        <v>43</v>
      </c>
      <c r="AI381" s="29">
        <f t="shared" si="390"/>
        <v>57</v>
      </c>
      <c r="AJ381" s="29">
        <f t="shared" si="390"/>
        <v>55</v>
      </c>
      <c r="AK381" s="29">
        <f t="shared" si="390"/>
        <v>55</v>
      </c>
      <c r="AL381" s="25">
        <f t="shared" si="6"/>
        <v>446</v>
      </c>
    </row>
    <row r="382">
      <c r="A382" s="1"/>
      <c r="B382" s="1"/>
      <c r="C382" s="1"/>
      <c r="D382" s="9">
        <v>5556.0</v>
      </c>
      <c r="E382" s="10">
        <v>2533.0</v>
      </c>
      <c r="F382" s="11">
        <v>50.0</v>
      </c>
      <c r="G382" s="12">
        <v>49.0</v>
      </c>
      <c r="H382" s="11">
        <v>52.0</v>
      </c>
      <c r="I382" s="13">
        <v>131.0</v>
      </c>
      <c r="J382" s="13">
        <v>197.0</v>
      </c>
      <c r="K382" s="13">
        <v>140.0</v>
      </c>
      <c r="L382" s="14">
        <v>46.0</v>
      </c>
      <c r="M382" s="15">
        <v>33.0</v>
      </c>
      <c r="N382" s="14">
        <v>80.0</v>
      </c>
      <c r="O382" s="25">
        <f t="shared" si="2"/>
        <v>778</v>
      </c>
      <c r="P382" s="26"/>
      <c r="Q382" s="27">
        <f>'X,Y restore'!G382</f>
        <v>50</v>
      </c>
      <c r="R382" s="27">
        <f>'X,Y restore'!H382</f>
        <v>30</v>
      </c>
      <c r="S382" s="27">
        <f>'X,Y restore'!I382</f>
        <v>52</v>
      </c>
      <c r="T382" s="28">
        <f>'X,Y restore'!AI382</f>
        <v>21</v>
      </c>
      <c r="U382" s="28">
        <f>'X,Y restore'!AG382</f>
        <v>18</v>
      </c>
      <c r="V382" s="28">
        <f>'X,Y restore'!AJ382</f>
        <v>32</v>
      </c>
      <c r="W382" s="29">
        <f>'X,Y restore'!M382</f>
        <v>44</v>
      </c>
      <c r="X382" s="29">
        <f>'X,Y restore'!N382</f>
        <v>33</v>
      </c>
      <c r="Y382" s="29">
        <f>'X,Y restore'!O382</f>
        <v>31</v>
      </c>
      <c r="Z382" s="25">
        <f t="shared" si="3"/>
        <v>311</v>
      </c>
      <c r="AA382" s="30">
        <f t="shared" si="4"/>
        <v>2.501607717</v>
      </c>
      <c r="AB382" s="26"/>
      <c r="AC382" s="27">
        <f t="shared" ref="AC382:AK382" si="391">ROUND($AA382*Q382,0)</f>
        <v>125</v>
      </c>
      <c r="AD382" s="27">
        <f t="shared" si="391"/>
        <v>75</v>
      </c>
      <c r="AE382" s="27">
        <f t="shared" si="391"/>
        <v>130</v>
      </c>
      <c r="AF382" s="28">
        <f t="shared" si="391"/>
        <v>53</v>
      </c>
      <c r="AG382" s="28">
        <f t="shared" si="391"/>
        <v>45</v>
      </c>
      <c r="AH382" s="28">
        <f t="shared" si="391"/>
        <v>80</v>
      </c>
      <c r="AI382" s="29">
        <f t="shared" si="391"/>
        <v>110</v>
      </c>
      <c r="AJ382" s="29">
        <f t="shared" si="391"/>
        <v>83</v>
      </c>
      <c r="AK382" s="29">
        <f t="shared" si="391"/>
        <v>78</v>
      </c>
      <c r="AL382" s="25">
        <f t="shared" si="6"/>
        <v>779</v>
      </c>
    </row>
    <row r="383">
      <c r="A383" s="1"/>
      <c r="B383" s="1"/>
      <c r="C383" s="1"/>
      <c r="D383" s="9">
        <v>5560.0</v>
      </c>
      <c r="E383" s="10">
        <v>2000.0</v>
      </c>
      <c r="F383" s="11">
        <v>21.0</v>
      </c>
      <c r="G383" s="12">
        <v>45.0</v>
      </c>
      <c r="H383" s="11">
        <v>13.0</v>
      </c>
      <c r="I383" s="13">
        <v>82.0</v>
      </c>
      <c r="J383" s="13">
        <v>183.0</v>
      </c>
      <c r="K383" s="13">
        <v>50.0</v>
      </c>
      <c r="L383" s="14">
        <v>51.0</v>
      </c>
      <c r="M383" s="15">
        <v>17.0</v>
      </c>
      <c r="N383" s="14">
        <v>69.0</v>
      </c>
      <c r="O383" s="25">
        <f t="shared" si="2"/>
        <v>531</v>
      </c>
      <c r="P383" s="26"/>
      <c r="Q383" s="27">
        <f>'X,Y restore'!G383</f>
        <v>21</v>
      </c>
      <c r="R383" s="27">
        <f>'X,Y restore'!H383</f>
        <v>16</v>
      </c>
      <c r="S383" s="27">
        <f>'X,Y restore'!I383</f>
        <v>13</v>
      </c>
      <c r="T383" s="28">
        <f>'X,Y restore'!AI383</f>
        <v>22</v>
      </c>
      <c r="U383" s="28">
        <f>'X,Y restore'!AG383</f>
        <v>10</v>
      </c>
      <c r="V383" s="28">
        <f>'X,Y restore'!AJ383</f>
        <v>13</v>
      </c>
      <c r="W383" s="29">
        <f>'X,Y restore'!M383</f>
        <v>46</v>
      </c>
      <c r="X383" s="29">
        <f>'X,Y restore'!N383</f>
        <v>17</v>
      </c>
      <c r="Y383" s="29">
        <f>'X,Y restore'!O383</f>
        <v>14</v>
      </c>
      <c r="Z383" s="25">
        <f t="shared" si="3"/>
        <v>172</v>
      </c>
      <c r="AA383" s="30">
        <f t="shared" si="4"/>
        <v>3.087209302</v>
      </c>
      <c r="AB383" s="26"/>
      <c r="AC383" s="27">
        <f t="shared" ref="AC383:AK383" si="392">ROUND($AA383*Q383,0)</f>
        <v>65</v>
      </c>
      <c r="AD383" s="27">
        <f t="shared" si="392"/>
        <v>49</v>
      </c>
      <c r="AE383" s="27">
        <f t="shared" si="392"/>
        <v>40</v>
      </c>
      <c r="AF383" s="28">
        <f t="shared" si="392"/>
        <v>68</v>
      </c>
      <c r="AG383" s="28">
        <f t="shared" si="392"/>
        <v>31</v>
      </c>
      <c r="AH383" s="28">
        <f t="shared" si="392"/>
        <v>40</v>
      </c>
      <c r="AI383" s="29">
        <f t="shared" si="392"/>
        <v>142</v>
      </c>
      <c r="AJ383" s="29">
        <f t="shared" si="392"/>
        <v>52</v>
      </c>
      <c r="AK383" s="29">
        <f t="shared" si="392"/>
        <v>43</v>
      </c>
      <c r="AL383" s="25">
        <f t="shared" si="6"/>
        <v>530</v>
      </c>
    </row>
    <row r="384">
      <c r="A384" s="1"/>
      <c r="B384" s="1"/>
      <c r="C384" s="1"/>
      <c r="D384" s="9">
        <v>5563.0</v>
      </c>
      <c r="E384" s="10">
        <v>1682.0</v>
      </c>
      <c r="F384" s="11">
        <v>2.0</v>
      </c>
      <c r="G384" s="12">
        <v>8.0</v>
      </c>
      <c r="H384" s="11">
        <v>9.0</v>
      </c>
      <c r="I384" s="13">
        <v>13.0</v>
      </c>
      <c r="J384" s="13">
        <v>41.0</v>
      </c>
      <c r="K384" s="13">
        <v>10.0</v>
      </c>
      <c r="L384" s="14">
        <v>11.0</v>
      </c>
      <c r="M384" s="15">
        <v>3.0</v>
      </c>
      <c r="N384" s="14">
        <v>31.0</v>
      </c>
      <c r="O384" s="25">
        <f t="shared" si="2"/>
        <v>128</v>
      </c>
      <c r="P384" s="26"/>
      <c r="Q384" s="27">
        <f>'X,Y restore'!G384</f>
        <v>2</v>
      </c>
      <c r="R384" s="27">
        <f>'X,Y restore'!H384</f>
        <v>0</v>
      </c>
      <c r="S384" s="27">
        <f>'X,Y restore'!I384</f>
        <v>9</v>
      </c>
      <c r="T384" s="28">
        <f>'X,Y restore'!AI384</f>
        <v>3</v>
      </c>
      <c r="U384" s="28">
        <f>'X,Y restore'!AG384</f>
        <v>2</v>
      </c>
      <c r="V384" s="28">
        <f>'X,Y restore'!AJ384</f>
        <v>9</v>
      </c>
      <c r="W384" s="29">
        <f>'X,Y restore'!M384</f>
        <v>10</v>
      </c>
      <c r="X384" s="29">
        <f>'X,Y restore'!N384</f>
        <v>3</v>
      </c>
      <c r="Y384" s="29">
        <f>'X,Y restore'!O384</f>
        <v>40</v>
      </c>
      <c r="Z384" s="25">
        <f t="shared" si="3"/>
        <v>78</v>
      </c>
      <c r="AA384" s="30">
        <f t="shared" si="4"/>
        <v>1.641025641</v>
      </c>
      <c r="AB384" s="26"/>
      <c r="AC384" s="27">
        <f t="shared" ref="AC384:AK384" si="393">ROUND($AA384*Q384,0)</f>
        <v>3</v>
      </c>
      <c r="AD384" s="27">
        <f t="shared" si="393"/>
        <v>0</v>
      </c>
      <c r="AE384" s="27">
        <f t="shared" si="393"/>
        <v>15</v>
      </c>
      <c r="AF384" s="28">
        <f t="shared" si="393"/>
        <v>5</v>
      </c>
      <c r="AG384" s="28">
        <f t="shared" si="393"/>
        <v>3</v>
      </c>
      <c r="AH384" s="28">
        <f t="shared" si="393"/>
        <v>15</v>
      </c>
      <c r="AI384" s="29">
        <f t="shared" si="393"/>
        <v>16</v>
      </c>
      <c r="AJ384" s="29">
        <f t="shared" si="393"/>
        <v>5</v>
      </c>
      <c r="AK384" s="29">
        <f t="shared" si="393"/>
        <v>66</v>
      </c>
      <c r="AL384" s="25">
        <f t="shared" si="6"/>
        <v>128</v>
      </c>
    </row>
    <row r="385">
      <c r="A385" s="1"/>
      <c r="B385" s="1"/>
      <c r="C385" s="1"/>
      <c r="D385" s="9">
        <v>5565.0</v>
      </c>
      <c r="E385" s="10">
        <v>1927.0</v>
      </c>
      <c r="F385" s="11">
        <v>6.0</v>
      </c>
      <c r="G385" s="12">
        <v>16.0</v>
      </c>
      <c r="H385" s="11">
        <v>21.0</v>
      </c>
      <c r="I385" s="13">
        <v>30.0</v>
      </c>
      <c r="J385" s="13">
        <v>101.0</v>
      </c>
      <c r="K385" s="13">
        <v>37.0</v>
      </c>
      <c r="L385" s="14">
        <v>13.0</v>
      </c>
      <c r="M385" s="15">
        <v>25.0</v>
      </c>
      <c r="N385" s="14">
        <v>56.0</v>
      </c>
      <c r="O385" s="25">
        <f t="shared" si="2"/>
        <v>305</v>
      </c>
      <c r="P385" s="26"/>
      <c r="Q385" s="27">
        <f>'X,Y restore'!G385</f>
        <v>6</v>
      </c>
      <c r="R385" s="27">
        <f>'X,Y restore'!H385</f>
        <v>5</v>
      </c>
      <c r="S385" s="27">
        <f>'X,Y restore'!I385</f>
        <v>21</v>
      </c>
      <c r="T385" s="28">
        <f>'X,Y restore'!AI385</f>
        <v>5</v>
      </c>
      <c r="U385" s="28">
        <f>'X,Y restore'!AG385</f>
        <v>12</v>
      </c>
      <c r="V385" s="28">
        <f>'X,Y restore'!AJ385</f>
        <v>25</v>
      </c>
      <c r="W385" s="29">
        <f>'X,Y restore'!M385</f>
        <v>14</v>
      </c>
      <c r="X385" s="29">
        <f>'X,Y restore'!N385</f>
        <v>25</v>
      </c>
      <c r="Y385" s="29">
        <f>'X,Y restore'!O385</f>
        <v>77</v>
      </c>
      <c r="Z385" s="25">
        <f t="shared" si="3"/>
        <v>190</v>
      </c>
      <c r="AA385" s="30">
        <f t="shared" si="4"/>
        <v>1.605263158</v>
      </c>
      <c r="AB385" s="26"/>
      <c r="AC385" s="27">
        <f t="shared" ref="AC385:AK385" si="394">ROUND($AA385*Q385,0)</f>
        <v>10</v>
      </c>
      <c r="AD385" s="27">
        <f t="shared" si="394"/>
        <v>8</v>
      </c>
      <c r="AE385" s="27">
        <f t="shared" si="394"/>
        <v>34</v>
      </c>
      <c r="AF385" s="28">
        <f t="shared" si="394"/>
        <v>8</v>
      </c>
      <c r="AG385" s="28">
        <f t="shared" si="394"/>
        <v>19</v>
      </c>
      <c r="AH385" s="28">
        <f t="shared" si="394"/>
        <v>40</v>
      </c>
      <c r="AI385" s="29">
        <f t="shared" si="394"/>
        <v>22</v>
      </c>
      <c r="AJ385" s="29">
        <f t="shared" si="394"/>
        <v>40</v>
      </c>
      <c r="AK385" s="29">
        <f t="shared" si="394"/>
        <v>124</v>
      </c>
      <c r="AL385" s="25">
        <f t="shared" si="6"/>
        <v>305</v>
      </c>
    </row>
    <row r="386">
      <c r="A386" s="1"/>
      <c r="B386" s="1"/>
      <c r="C386" s="1"/>
      <c r="D386" s="9">
        <v>5566.0</v>
      </c>
      <c r="E386" s="10">
        <v>3340.0</v>
      </c>
      <c r="F386" s="11">
        <v>27.0</v>
      </c>
      <c r="G386" s="12">
        <v>59.0</v>
      </c>
      <c r="H386" s="11">
        <v>35.0</v>
      </c>
      <c r="I386" s="13">
        <v>133.0</v>
      </c>
      <c r="J386" s="13">
        <v>275.0</v>
      </c>
      <c r="K386" s="13">
        <v>96.0</v>
      </c>
      <c r="L386" s="14">
        <v>40.0</v>
      </c>
      <c r="M386" s="15">
        <v>22.0</v>
      </c>
      <c r="N386" s="14">
        <v>109.0</v>
      </c>
      <c r="O386" s="25">
        <f t="shared" si="2"/>
        <v>796</v>
      </c>
      <c r="P386" s="26"/>
      <c r="Q386" s="27">
        <f>'X,Y restore'!G386</f>
        <v>27</v>
      </c>
      <c r="R386" s="27">
        <f>'X,Y restore'!H386</f>
        <v>16</v>
      </c>
      <c r="S386" s="27">
        <f>'X,Y restore'!I386</f>
        <v>35</v>
      </c>
      <c r="T386" s="28">
        <f>'X,Y restore'!AI386</f>
        <v>26</v>
      </c>
      <c r="U386" s="28">
        <f>'X,Y restore'!AG386</f>
        <v>14</v>
      </c>
      <c r="V386" s="28">
        <f>'X,Y restore'!AJ386</f>
        <v>30</v>
      </c>
      <c r="W386" s="29">
        <f>'X,Y restore'!M386</f>
        <v>40</v>
      </c>
      <c r="X386" s="29">
        <f>'X,Y restore'!N386</f>
        <v>22</v>
      </c>
      <c r="Y386" s="29">
        <f>'X,Y restore'!O386</f>
        <v>52</v>
      </c>
      <c r="Z386" s="25">
        <f t="shared" si="3"/>
        <v>262</v>
      </c>
      <c r="AA386" s="30">
        <f t="shared" si="4"/>
        <v>3.038167939</v>
      </c>
      <c r="AB386" s="26"/>
      <c r="AC386" s="27">
        <f t="shared" ref="AC386:AK386" si="395">ROUND($AA386*Q386,0)</f>
        <v>82</v>
      </c>
      <c r="AD386" s="27">
        <f t="shared" si="395"/>
        <v>49</v>
      </c>
      <c r="AE386" s="27">
        <f t="shared" si="395"/>
        <v>106</v>
      </c>
      <c r="AF386" s="28">
        <f t="shared" si="395"/>
        <v>79</v>
      </c>
      <c r="AG386" s="28">
        <f t="shared" si="395"/>
        <v>43</v>
      </c>
      <c r="AH386" s="28">
        <f t="shared" si="395"/>
        <v>91</v>
      </c>
      <c r="AI386" s="29">
        <f t="shared" si="395"/>
        <v>122</v>
      </c>
      <c r="AJ386" s="29">
        <f t="shared" si="395"/>
        <v>67</v>
      </c>
      <c r="AK386" s="29">
        <f t="shared" si="395"/>
        <v>158</v>
      </c>
      <c r="AL386" s="25">
        <f t="shared" si="6"/>
        <v>797</v>
      </c>
    </row>
    <row r="387">
      <c r="A387" s="1"/>
      <c r="B387" s="1"/>
      <c r="C387" s="1"/>
      <c r="D387" s="9">
        <v>5569.0</v>
      </c>
      <c r="E387" s="10">
        <v>2635.0</v>
      </c>
      <c r="F387" s="11">
        <v>22.0</v>
      </c>
      <c r="G387" s="12">
        <v>43.0</v>
      </c>
      <c r="H387" s="11">
        <v>44.0</v>
      </c>
      <c r="I387" s="13">
        <v>71.0</v>
      </c>
      <c r="J387" s="13">
        <v>199.0</v>
      </c>
      <c r="K387" s="13">
        <v>55.0</v>
      </c>
      <c r="L387" s="14">
        <v>37.0</v>
      </c>
      <c r="M387" s="15">
        <v>39.0</v>
      </c>
      <c r="N387" s="14">
        <v>80.0</v>
      </c>
      <c r="O387" s="25">
        <f t="shared" si="2"/>
        <v>590</v>
      </c>
      <c r="P387" s="26"/>
      <c r="Q387" s="27">
        <f>'X,Y restore'!G387</f>
        <v>22</v>
      </c>
      <c r="R387" s="27">
        <f>'X,Y restore'!H387</f>
        <v>22</v>
      </c>
      <c r="S387" s="27">
        <f>'X,Y restore'!I387</f>
        <v>44</v>
      </c>
      <c r="T387" s="28">
        <f>'X,Y restore'!AI387</f>
        <v>16</v>
      </c>
      <c r="U387" s="28">
        <f>'X,Y restore'!AG387</f>
        <v>20</v>
      </c>
      <c r="V387" s="28">
        <f>'X,Y restore'!AJ387</f>
        <v>27</v>
      </c>
      <c r="W387" s="29">
        <f>'X,Y restore'!M387</f>
        <v>36</v>
      </c>
      <c r="X387" s="29">
        <f>'X,Y restore'!N387</f>
        <v>39</v>
      </c>
      <c r="Y387" s="29">
        <f>'X,Y restore'!O387</f>
        <v>56</v>
      </c>
      <c r="Z387" s="25">
        <f t="shared" si="3"/>
        <v>282</v>
      </c>
      <c r="AA387" s="30">
        <f t="shared" si="4"/>
        <v>2.092198582</v>
      </c>
      <c r="AB387" s="26"/>
      <c r="AC387" s="27">
        <f t="shared" ref="AC387:AK387" si="396">ROUND($AA387*Q387,0)</f>
        <v>46</v>
      </c>
      <c r="AD387" s="27">
        <f t="shared" si="396"/>
        <v>46</v>
      </c>
      <c r="AE387" s="27">
        <f t="shared" si="396"/>
        <v>92</v>
      </c>
      <c r="AF387" s="28">
        <f t="shared" si="396"/>
        <v>33</v>
      </c>
      <c r="AG387" s="28">
        <f t="shared" si="396"/>
        <v>42</v>
      </c>
      <c r="AH387" s="28">
        <f t="shared" si="396"/>
        <v>56</v>
      </c>
      <c r="AI387" s="29">
        <f t="shared" si="396"/>
        <v>75</v>
      </c>
      <c r="AJ387" s="29">
        <f t="shared" si="396"/>
        <v>82</v>
      </c>
      <c r="AK387" s="29">
        <f t="shared" si="396"/>
        <v>117</v>
      </c>
      <c r="AL387" s="25">
        <f t="shared" si="6"/>
        <v>589</v>
      </c>
    </row>
    <row r="388">
      <c r="A388" s="1"/>
      <c r="B388" s="1"/>
      <c r="C388" s="1"/>
      <c r="D388" s="9">
        <v>5570.0</v>
      </c>
      <c r="E388" s="10">
        <v>3157.0</v>
      </c>
      <c r="F388" s="11">
        <v>14.0</v>
      </c>
      <c r="G388" s="12">
        <v>42.0</v>
      </c>
      <c r="H388" s="11">
        <v>20.0</v>
      </c>
      <c r="I388" s="13">
        <v>46.0</v>
      </c>
      <c r="J388" s="13">
        <v>214.0</v>
      </c>
      <c r="K388" s="13">
        <v>61.0</v>
      </c>
      <c r="L388" s="14">
        <v>20.0</v>
      </c>
      <c r="M388" s="15">
        <v>24.0</v>
      </c>
      <c r="N388" s="14">
        <v>95.0</v>
      </c>
      <c r="O388" s="25">
        <f t="shared" si="2"/>
        <v>536</v>
      </c>
      <c r="P388" s="26"/>
      <c r="Q388" s="27">
        <f>'X,Y restore'!G388</f>
        <v>14</v>
      </c>
      <c r="R388" s="27">
        <f>'X,Y restore'!H388</f>
        <v>17</v>
      </c>
      <c r="S388" s="27">
        <f>'X,Y restore'!I388</f>
        <v>20</v>
      </c>
      <c r="T388" s="28">
        <f>'X,Y restore'!AI388</f>
        <v>9</v>
      </c>
      <c r="U388" s="28">
        <f>'X,Y restore'!AG388</f>
        <v>14</v>
      </c>
      <c r="V388" s="28">
        <f>'X,Y restore'!AJ388</f>
        <v>26</v>
      </c>
      <c r="W388" s="29">
        <f>'X,Y restore'!M388</f>
        <v>22</v>
      </c>
      <c r="X388" s="29">
        <f>'X,Y restore'!N388</f>
        <v>24</v>
      </c>
      <c r="Y388" s="29">
        <f>'X,Y restore'!O388</f>
        <v>51</v>
      </c>
      <c r="Z388" s="25">
        <f t="shared" si="3"/>
        <v>197</v>
      </c>
      <c r="AA388" s="30">
        <f t="shared" si="4"/>
        <v>2.720812183</v>
      </c>
      <c r="AB388" s="26"/>
      <c r="AC388" s="27">
        <f t="shared" ref="AC388:AK388" si="397">ROUND($AA388*Q388,0)</f>
        <v>38</v>
      </c>
      <c r="AD388" s="27">
        <f t="shared" si="397"/>
        <v>46</v>
      </c>
      <c r="AE388" s="27">
        <f t="shared" si="397"/>
        <v>54</v>
      </c>
      <c r="AF388" s="28">
        <f t="shared" si="397"/>
        <v>24</v>
      </c>
      <c r="AG388" s="28">
        <f t="shared" si="397"/>
        <v>38</v>
      </c>
      <c r="AH388" s="28">
        <f t="shared" si="397"/>
        <v>71</v>
      </c>
      <c r="AI388" s="29">
        <f t="shared" si="397"/>
        <v>60</v>
      </c>
      <c r="AJ388" s="29">
        <f t="shared" si="397"/>
        <v>65</v>
      </c>
      <c r="AK388" s="29">
        <f t="shared" si="397"/>
        <v>139</v>
      </c>
      <c r="AL388" s="25">
        <f t="shared" si="6"/>
        <v>535</v>
      </c>
    </row>
    <row r="389">
      <c r="A389" s="1"/>
      <c r="B389" s="1"/>
      <c r="C389" s="1"/>
      <c r="D389" s="9">
        <v>5571.0</v>
      </c>
      <c r="E389" s="10">
        <v>1712.0</v>
      </c>
      <c r="F389" s="11">
        <v>8.0</v>
      </c>
      <c r="G389" s="12">
        <v>13.0</v>
      </c>
      <c r="H389" s="11">
        <v>9.0</v>
      </c>
      <c r="I389" s="13">
        <v>15.0</v>
      </c>
      <c r="J389" s="13">
        <v>71.0</v>
      </c>
      <c r="K389" s="13">
        <v>20.0</v>
      </c>
      <c r="L389" s="14">
        <v>10.0</v>
      </c>
      <c r="M389" s="15">
        <v>5.0</v>
      </c>
      <c r="N389" s="14">
        <v>39.0</v>
      </c>
      <c r="O389" s="25">
        <f t="shared" si="2"/>
        <v>190</v>
      </c>
      <c r="P389" s="26"/>
      <c r="Q389" s="27">
        <f>'X,Y restore'!G389</f>
        <v>8</v>
      </c>
      <c r="R389" s="27">
        <f>'X,Y restore'!H389</f>
        <v>2</v>
      </c>
      <c r="S389" s="27">
        <f>'X,Y restore'!I389</f>
        <v>9</v>
      </c>
      <c r="T389" s="28">
        <f>'X,Y restore'!AI389</f>
        <v>4</v>
      </c>
      <c r="U389" s="28">
        <f>'X,Y restore'!AG389</f>
        <v>3</v>
      </c>
      <c r="V389" s="28">
        <f>'X,Y restore'!AJ389</f>
        <v>8</v>
      </c>
      <c r="W389" s="29">
        <f>'X,Y restore'!M389</f>
        <v>10</v>
      </c>
      <c r="X389" s="29">
        <f>'X,Y restore'!N389</f>
        <v>5</v>
      </c>
      <c r="Y389" s="29">
        <f>'X,Y restore'!O389</f>
        <v>16</v>
      </c>
      <c r="Z389" s="25">
        <f t="shared" si="3"/>
        <v>65</v>
      </c>
      <c r="AA389" s="30">
        <f t="shared" si="4"/>
        <v>2.923076923</v>
      </c>
      <c r="AB389" s="26"/>
      <c r="AC389" s="27">
        <f t="shared" ref="AC389:AK389" si="398">ROUND($AA389*Q389,0)</f>
        <v>23</v>
      </c>
      <c r="AD389" s="27">
        <f t="shared" si="398"/>
        <v>6</v>
      </c>
      <c r="AE389" s="27">
        <f t="shared" si="398"/>
        <v>26</v>
      </c>
      <c r="AF389" s="28">
        <f t="shared" si="398"/>
        <v>12</v>
      </c>
      <c r="AG389" s="28">
        <f t="shared" si="398"/>
        <v>9</v>
      </c>
      <c r="AH389" s="28">
        <f t="shared" si="398"/>
        <v>23</v>
      </c>
      <c r="AI389" s="29">
        <f t="shared" si="398"/>
        <v>29</v>
      </c>
      <c r="AJ389" s="29">
        <f t="shared" si="398"/>
        <v>15</v>
      </c>
      <c r="AK389" s="29">
        <f t="shared" si="398"/>
        <v>47</v>
      </c>
      <c r="AL389" s="25">
        <f t="shared" si="6"/>
        <v>190</v>
      </c>
    </row>
    <row r="390">
      <c r="A390" s="1"/>
      <c r="B390" s="1"/>
      <c r="C390" s="1"/>
      <c r="D390" s="9">
        <v>5572.0</v>
      </c>
      <c r="E390" s="10">
        <v>2097.0</v>
      </c>
      <c r="F390" s="11">
        <v>7.0</v>
      </c>
      <c r="G390" s="12">
        <v>21.0</v>
      </c>
      <c r="H390" s="11">
        <v>13.0</v>
      </c>
      <c r="I390" s="13">
        <v>54.0</v>
      </c>
      <c r="J390" s="13">
        <v>87.0</v>
      </c>
      <c r="K390" s="13">
        <v>40.0</v>
      </c>
      <c r="L390" s="14">
        <v>35.0</v>
      </c>
      <c r="M390" s="15">
        <v>21.0</v>
      </c>
      <c r="N390" s="14">
        <v>54.0</v>
      </c>
      <c r="O390" s="25">
        <f t="shared" si="2"/>
        <v>332</v>
      </c>
      <c r="P390" s="26"/>
      <c r="Q390" s="27">
        <f>'X,Y restore'!G390</f>
        <v>7</v>
      </c>
      <c r="R390" s="27">
        <f>'X,Y restore'!H390</f>
        <v>7</v>
      </c>
      <c r="S390" s="27">
        <f>'X,Y restore'!I390</f>
        <v>13</v>
      </c>
      <c r="T390" s="28">
        <f>'X,Y restore'!AI390</f>
        <v>12</v>
      </c>
      <c r="U390" s="28">
        <f>'X,Y restore'!AG390</f>
        <v>10</v>
      </c>
      <c r="V390" s="28">
        <f>'X,Y restore'!AJ390</f>
        <v>20</v>
      </c>
      <c r="W390" s="29">
        <f>'X,Y restore'!M390</f>
        <v>32</v>
      </c>
      <c r="X390" s="29">
        <f>'X,Y restore'!N390</f>
        <v>21</v>
      </c>
      <c r="Y390" s="29">
        <f>'X,Y restore'!O390</f>
        <v>36</v>
      </c>
      <c r="Z390" s="25">
        <f t="shared" si="3"/>
        <v>158</v>
      </c>
      <c r="AA390" s="30">
        <f t="shared" si="4"/>
        <v>2.101265823</v>
      </c>
      <c r="AB390" s="26"/>
      <c r="AC390" s="27">
        <f t="shared" ref="AC390:AK390" si="399">ROUND($AA390*Q390,0)</f>
        <v>15</v>
      </c>
      <c r="AD390" s="27">
        <f t="shared" si="399"/>
        <v>15</v>
      </c>
      <c r="AE390" s="27">
        <f t="shared" si="399"/>
        <v>27</v>
      </c>
      <c r="AF390" s="28">
        <f t="shared" si="399"/>
        <v>25</v>
      </c>
      <c r="AG390" s="28">
        <f t="shared" si="399"/>
        <v>21</v>
      </c>
      <c r="AH390" s="28">
        <f t="shared" si="399"/>
        <v>42</v>
      </c>
      <c r="AI390" s="29">
        <f t="shared" si="399"/>
        <v>67</v>
      </c>
      <c r="AJ390" s="29">
        <f t="shared" si="399"/>
        <v>44</v>
      </c>
      <c r="AK390" s="29">
        <f t="shared" si="399"/>
        <v>76</v>
      </c>
      <c r="AL390" s="25">
        <f t="shared" si="6"/>
        <v>332</v>
      </c>
    </row>
    <row r="391">
      <c r="A391" s="1"/>
      <c r="B391" s="1"/>
      <c r="C391" s="1"/>
      <c r="D391" s="9">
        <v>5577.0</v>
      </c>
      <c r="E391" s="10">
        <v>941.0</v>
      </c>
      <c r="F391" s="11">
        <v>3.0</v>
      </c>
      <c r="G391" s="12">
        <v>15.0</v>
      </c>
      <c r="H391" s="11">
        <v>5.0</v>
      </c>
      <c r="I391" s="13">
        <v>19.0</v>
      </c>
      <c r="J391" s="13">
        <v>32.0</v>
      </c>
      <c r="K391" s="13">
        <v>21.0</v>
      </c>
      <c r="L391" s="14">
        <v>8.0</v>
      </c>
      <c r="M391" s="15">
        <v>7.0</v>
      </c>
      <c r="N391" s="14">
        <v>28.0</v>
      </c>
      <c r="O391" s="25">
        <f t="shared" si="2"/>
        <v>138</v>
      </c>
      <c r="P391" s="26"/>
      <c r="Q391" s="27">
        <f>'X,Y restore'!G391</f>
        <v>3</v>
      </c>
      <c r="R391" s="27">
        <f>'X,Y restore'!H391</f>
        <v>4</v>
      </c>
      <c r="S391" s="27">
        <f>'X,Y restore'!I391</f>
        <v>5</v>
      </c>
      <c r="T391" s="28">
        <f>'X,Y restore'!AI391</f>
        <v>4</v>
      </c>
      <c r="U391" s="28">
        <f>'X,Y restore'!AG391</f>
        <v>4</v>
      </c>
      <c r="V391" s="28">
        <f>'X,Y restore'!AJ391</f>
        <v>9</v>
      </c>
      <c r="W391" s="29">
        <f>'X,Y restore'!M391</f>
        <v>8</v>
      </c>
      <c r="X391" s="29">
        <f>'X,Y restore'!N391</f>
        <v>7</v>
      </c>
      <c r="Y391" s="29">
        <f>'X,Y restore'!O391</f>
        <v>17</v>
      </c>
      <c r="Z391" s="25">
        <f t="shared" si="3"/>
        <v>61</v>
      </c>
      <c r="AA391" s="30">
        <f t="shared" si="4"/>
        <v>2.262295082</v>
      </c>
      <c r="AB391" s="26"/>
      <c r="AC391" s="27">
        <f t="shared" ref="AC391:AK391" si="400">ROUND($AA391*Q391,0)</f>
        <v>7</v>
      </c>
      <c r="AD391" s="27">
        <f t="shared" si="400"/>
        <v>9</v>
      </c>
      <c r="AE391" s="27">
        <f t="shared" si="400"/>
        <v>11</v>
      </c>
      <c r="AF391" s="28">
        <f t="shared" si="400"/>
        <v>9</v>
      </c>
      <c r="AG391" s="28">
        <f t="shared" si="400"/>
        <v>9</v>
      </c>
      <c r="AH391" s="28">
        <f t="shared" si="400"/>
        <v>20</v>
      </c>
      <c r="AI391" s="29">
        <f t="shared" si="400"/>
        <v>18</v>
      </c>
      <c r="AJ391" s="29">
        <f t="shared" si="400"/>
        <v>16</v>
      </c>
      <c r="AK391" s="29">
        <f t="shared" si="400"/>
        <v>38</v>
      </c>
      <c r="AL391" s="25">
        <f t="shared" si="6"/>
        <v>137</v>
      </c>
    </row>
    <row r="392">
      <c r="A392" s="1"/>
      <c r="B392" s="1"/>
      <c r="C392" s="1"/>
      <c r="D392" s="9">
        <v>5578.0</v>
      </c>
      <c r="E392" s="10">
        <v>1554.0</v>
      </c>
      <c r="F392" s="11">
        <v>6.0</v>
      </c>
      <c r="G392" s="12">
        <v>7.0</v>
      </c>
      <c r="H392" s="11">
        <v>11.0</v>
      </c>
      <c r="I392" s="13">
        <v>28.0</v>
      </c>
      <c r="J392" s="13">
        <v>59.0</v>
      </c>
      <c r="K392" s="13">
        <v>18.0</v>
      </c>
      <c r="L392" s="14">
        <v>9.0</v>
      </c>
      <c r="M392" s="15">
        <v>14.0</v>
      </c>
      <c r="N392" s="14">
        <v>17.0</v>
      </c>
      <c r="O392" s="25">
        <f t="shared" si="2"/>
        <v>169</v>
      </c>
      <c r="P392" s="26"/>
      <c r="Q392" s="27">
        <f>'X,Y restore'!G392</f>
        <v>6</v>
      </c>
      <c r="R392" s="27">
        <f>'X,Y restore'!H392</f>
        <v>6</v>
      </c>
      <c r="S392" s="27">
        <f>'X,Y restore'!I392</f>
        <v>11</v>
      </c>
      <c r="T392" s="28">
        <f>'X,Y restore'!AI392</f>
        <v>5</v>
      </c>
      <c r="U392" s="28">
        <f>'X,Y restore'!AG392</f>
        <v>7</v>
      </c>
      <c r="V392" s="28">
        <f>'X,Y restore'!AJ392</f>
        <v>7</v>
      </c>
      <c r="W392" s="29">
        <f>'X,Y restore'!M392</f>
        <v>9</v>
      </c>
      <c r="X392" s="29">
        <f>'X,Y restore'!N392</f>
        <v>14</v>
      </c>
      <c r="Y392" s="29">
        <f>'X,Y restore'!O392</f>
        <v>12</v>
      </c>
      <c r="Z392" s="25">
        <f t="shared" si="3"/>
        <v>77</v>
      </c>
      <c r="AA392" s="30">
        <f t="shared" si="4"/>
        <v>2.194805195</v>
      </c>
      <c r="AB392" s="26"/>
      <c r="AC392" s="27">
        <f t="shared" ref="AC392:AK392" si="401">ROUND($AA392*Q392,0)</f>
        <v>13</v>
      </c>
      <c r="AD392" s="27">
        <f t="shared" si="401"/>
        <v>13</v>
      </c>
      <c r="AE392" s="27">
        <f t="shared" si="401"/>
        <v>24</v>
      </c>
      <c r="AF392" s="28">
        <f t="shared" si="401"/>
        <v>11</v>
      </c>
      <c r="AG392" s="28">
        <f t="shared" si="401"/>
        <v>15</v>
      </c>
      <c r="AH392" s="28">
        <f t="shared" si="401"/>
        <v>15</v>
      </c>
      <c r="AI392" s="29">
        <f t="shared" si="401"/>
        <v>20</v>
      </c>
      <c r="AJ392" s="29">
        <f t="shared" si="401"/>
        <v>31</v>
      </c>
      <c r="AK392" s="29">
        <f t="shared" si="401"/>
        <v>26</v>
      </c>
      <c r="AL392" s="25">
        <f t="shared" si="6"/>
        <v>168</v>
      </c>
    </row>
    <row r="393">
      <c r="A393" s="1"/>
      <c r="B393" s="1"/>
      <c r="C393" s="1"/>
      <c r="D393" s="9">
        <v>5581.0</v>
      </c>
      <c r="E393" s="10">
        <v>2113.0</v>
      </c>
      <c r="F393" s="11">
        <v>7.0</v>
      </c>
      <c r="G393" s="12">
        <v>17.0</v>
      </c>
      <c r="H393" s="11">
        <v>7.0</v>
      </c>
      <c r="I393" s="13">
        <v>7.0</v>
      </c>
      <c r="J393" s="13">
        <v>40.0</v>
      </c>
      <c r="K393" s="13">
        <v>9.0</v>
      </c>
      <c r="L393" s="14">
        <v>5.0</v>
      </c>
      <c r="M393" s="15">
        <v>5.0</v>
      </c>
      <c r="N393" s="14">
        <v>22.0</v>
      </c>
      <c r="O393" s="25">
        <f t="shared" si="2"/>
        <v>119</v>
      </c>
      <c r="P393" s="26"/>
      <c r="Q393" s="27">
        <f>'X,Y restore'!G393</f>
        <v>7</v>
      </c>
      <c r="R393" s="27">
        <f>'X,Y restore'!H393</f>
        <v>8</v>
      </c>
      <c r="S393" s="27">
        <f>'X,Y restore'!I393</f>
        <v>7</v>
      </c>
      <c r="T393" s="28">
        <f>'X,Y restore'!AI393</f>
        <v>2</v>
      </c>
      <c r="U393" s="28">
        <f>'X,Y restore'!AG393</f>
        <v>3</v>
      </c>
      <c r="V393" s="28">
        <f>'X,Y restore'!AJ393</f>
        <v>4</v>
      </c>
      <c r="W393" s="29">
        <f>'X,Y restore'!M393</f>
        <v>5</v>
      </c>
      <c r="X393" s="29">
        <f>'X,Y restore'!N393</f>
        <v>5</v>
      </c>
      <c r="Y393" s="29">
        <f>'X,Y restore'!O393</f>
        <v>8</v>
      </c>
      <c r="Z393" s="25">
        <f t="shared" si="3"/>
        <v>49</v>
      </c>
      <c r="AA393" s="30">
        <f t="shared" si="4"/>
        <v>2.428571429</v>
      </c>
      <c r="AB393" s="26"/>
      <c r="AC393" s="27">
        <f t="shared" ref="AC393:AK393" si="402">ROUND($AA393*Q393,0)</f>
        <v>17</v>
      </c>
      <c r="AD393" s="27">
        <f t="shared" si="402"/>
        <v>19</v>
      </c>
      <c r="AE393" s="27">
        <f t="shared" si="402"/>
        <v>17</v>
      </c>
      <c r="AF393" s="28">
        <f t="shared" si="402"/>
        <v>5</v>
      </c>
      <c r="AG393" s="28">
        <f t="shared" si="402"/>
        <v>7</v>
      </c>
      <c r="AH393" s="28">
        <f t="shared" si="402"/>
        <v>10</v>
      </c>
      <c r="AI393" s="29">
        <f t="shared" si="402"/>
        <v>12</v>
      </c>
      <c r="AJ393" s="29">
        <f t="shared" si="402"/>
        <v>12</v>
      </c>
      <c r="AK393" s="29">
        <f t="shared" si="402"/>
        <v>19</v>
      </c>
      <c r="AL393" s="25">
        <f t="shared" si="6"/>
        <v>118</v>
      </c>
    </row>
    <row r="394">
      <c r="A394" s="1"/>
      <c r="B394" s="1"/>
      <c r="C394" s="1"/>
      <c r="D394" s="9">
        <v>5582.0</v>
      </c>
      <c r="E394" s="10">
        <v>1702.0</v>
      </c>
      <c r="F394" s="11">
        <v>8.0</v>
      </c>
      <c r="G394" s="12">
        <v>23.0</v>
      </c>
      <c r="H394" s="11">
        <v>9.0</v>
      </c>
      <c r="I394" s="13">
        <v>23.0</v>
      </c>
      <c r="J394" s="13">
        <v>72.0</v>
      </c>
      <c r="K394" s="13">
        <v>14.0</v>
      </c>
      <c r="L394" s="14">
        <v>7.0</v>
      </c>
      <c r="M394" s="15">
        <v>9.0</v>
      </c>
      <c r="N394" s="14">
        <v>30.0</v>
      </c>
      <c r="O394" s="25">
        <f t="shared" si="2"/>
        <v>195</v>
      </c>
      <c r="P394" s="26"/>
      <c r="Q394" s="27">
        <f>'X,Y restore'!G394</f>
        <v>8</v>
      </c>
      <c r="R394" s="27">
        <f>'X,Y restore'!H394</f>
        <v>12</v>
      </c>
      <c r="S394" s="27">
        <f>'X,Y restore'!I394</f>
        <v>9</v>
      </c>
      <c r="T394" s="28">
        <f>'X,Y restore'!AI394</f>
        <v>6</v>
      </c>
      <c r="U394" s="28">
        <f>'X,Y restore'!AG394</f>
        <v>5</v>
      </c>
      <c r="V394" s="28">
        <f>'X,Y restore'!AJ394</f>
        <v>5</v>
      </c>
      <c r="W394" s="29">
        <f>'X,Y restore'!M394</f>
        <v>8</v>
      </c>
      <c r="X394" s="29">
        <f>'X,Y restore'!N394</f>
        <v>9</v>
      </c>
      <c r="Y394" s="29">
        <f>'X,Y restore'!O394</f>
        <v>13</v>
      </c>
      <c r="Z394" s="25">
        <f t="shared" si="3"/>
        <v>75</v>
      </c>
      <c r="AA394" s="30">
        <f t="shared" si="4"/>
        <v>2.6</v>
      </c>
      <c r="AB394" s="26"/>
      <c r="AC394" s="27">
        <f t="shared" ref="AC394:AK394" si="403">ROUND($AA394*Q394,0)</f>
        <v>21</v>
      </c>
      <c r="AD394" s="27">
        <f t="shared" si="403"/>
        <v>31</v>
      </c>
      <c r="AE394" s="27">
        <f t="shared" si="403"/>
        <v>23</v>
      </c>
      <c r="AF394" s="28">
        <f t="shared" si="403"/>
        <v>16</v>
      </c>
      <c r="AG394" s="28">
        <f t="shared" si="403"/>
        <v>13</v>
      </c>
      <c r="AH394" s="28">
        <f t="shared" si="403"/>
        <v>13</v>
      </c>
      <c r="AI394" s="29">
        <f t="shared" si="403"/>
        <v>21</v>
      </c>
      <c r="AJ394" s="29">
        <f t="shared" si="403"/>
        <v>23</v>
      </c>
      <c r="AK394" s="29">
        <f t="shared" si="403"/>
        <v>34</v>
      </c>
      <c r="AL394" s="25">
        <f t="shared" si="6"/>
        <v>195</v>
      </c>
    </row>
    <row r="395">
      <c r="A395" s="1"/>
      <c r="B395" s="1"/>
      <c r="C395" s="1"/>
      <c r="D395" s="9">
        <v>5583.0</v>
      </c>
      <c r="E395" s="10">
        <v>1417.0</v>
      </c>
      <c r="F395" s="11">
        <v>3.0</v>
      </c>
      <c r="G395" s="12">
        <v>15.0</v>
      </c>
      <c r="H395" s="11">
        <v>3.0</v>
      </c>
      <c r="I395" s="13">
        <v>9.0</v>
      </c>
      <c r="J395" s="13">
        <v>38.0</v>
      </c>
      <c r="K395" s="13">
        <v>13.0</v>
      </c>
      <c r="L395" s="14">
        <v>1.0</v>
      </c>
      <c r="M395" s="15">
        <v>4.0</v>
      </c>
      <c r="N395" s="14">
        <v>30.0</v>
      </c>
      <c r="O395" s="25">
        <f t="shared" si="2"/>
        <v>116</v>
      </c>
      <c r="P395" s="26"/>
      <c r="Q395" s="27">
        <f>'X,Y restore'!G395</f>
        <v>3</v>
      </c>
      <c r="R395" s="27">
        <f>'X,Y restore'!H395</f>
        <v>8</v>
      </c>
      <c r="S395" s="27">
        <f>'X,Y restore'!I395</f>
        <v>3</v>
      </c>
      <c r="T395" s="28">
        <f>'X,Y restore'!AI395</f>
        <v>2</v>
      </c>
      <c r="U395" s="28">
        <f>'X,Y restore'!AG395</f>
        <v>2</v>
      </c>
      <c r="V395" s="28">
        <f>'X,Y restore'!AJ395</f>
        <v>3</v>
      </c>
      <c r="W395" s="29">
        <f>'X,Y restore'!M395</f>
        <v>2</v>
      </c>
      <c r="X395" s="29">
        <f>'X,Y restore'!N395</f>
        <v>4</v>
      </c>
      <c r="Y395" s="29">
        <f>'X,Y restore'!O395</f>
        <v>6</v>
      </c>
      <c r="Z395" s="25">
        <f t="shared" si="3"/>
        <v>33</v>
      </c>
      <c r="AA395" s="30">
        <f t="shared" si="4"/>
        <v>3.515151515</v>
      </c>
      <c r="AB395" s="26"/>
      <c r="AC395" s="27">
        <f t="shared" ref="AC395:AK395" si="404">ROUND($AA395*Q395,0)</f>
        <v>11</v>
      </c>
      <c r="AD395" s="27">
        <f t="shared" si="404"/>
        <v>28</v>
      </c>
      <c r="AE395" s="27">
        <f t="shared" si="404"/>
        <v>11</v>
      </c>
      <c r="AF395" s="28">
        <f t="shared" si="404"/>
        <v>7</v>
      </c>
      <c r="AG395" s="28">
        <f t="shared" si="404"/>
        <v>7</v>
      </c>
      <c r="AH395" s="28">
        <f t="shared" si="404"/>
        <v>11</v>
      </c>
      <c r="AI395" s="29">
        <f t="shared" si="404"/>
        <v>7</v>
      </c>
      <c r="AJ395" s="29">
        <f t="shared" si="404"/>
        <v>14</v>
      </c>
      <c r="AK395" s="29">
        <f t="shared" si="404"/>
        <v>21</v>
      </c>
      <c r="AL395" s="25">
        <f t="shared" si="6"/>
        <v>117</v>
      </c>
    </row>
    <row r="396">
      <c r="A396" s="1"/>
      <c r="B396" s="1"/>
      <c r="C396" s="1"/>
      <c r="D396" s="9">
        <v>5585.0</v>
      </c>
      <c r="E396" s="10">
        <v>1460.0</v>
      </c>
      <c r="F396" s="11">
        <v>11.0</v>
      </c>
      <c r="G396" s="12">
        <v>19.0</v>
      </c>
      <c r="H396" s="11">
        <v>12.0</v>
      </c>
      <c r="I396" s="13">
        <v>14.0</v>
      </c>
      <c r="J396" s="13">
        <v>47.0</v>
      </c>
      <c r="K396" s="13">
        <v>21.0</v>
      </c>
      <c r="L396" s="14">
        <v>11.0</v>
      </c>
      <c r="M396" s="15">
        <v>7.0</v>
      </c>
      <c r="N396" s="14">
        <v>31.0</v>
      </c>
      <c r="O396" s="25">
        <f t="shared" si="2"/>
        <v>173</v>
      </c>
      <c r="P396" s="26"/>
      <c r="Q396" s="27">
        <f>'X,Y restore'!G396</f>
        <v>11</v>
      </c>
      <c r="R396" s="27">
        <f>'X,Y restore'!H396</f>
        <v>6</v>
      </c>
      <c r="S396" s="27">
        <f>'X,Y restore'!I396</f>
        <v>12</v>
      </c>
      <c r="T396" s="28">
        <f>'X,Y restore'!AI396</f>
        <v>3</v>
      </c>
      <c r="U396" s="28">
        <f>'X,Y restore'!AG396</f>
        <v>4</v>
      </c>
      <c r="V396" s="28">
        <f>'X,Y restore'!AJ396</f>
        <v>9</v>
      </c>
      <c r="W396" s="29">
        <f>'X,Y restore'!M396</f>
        <v>11</v>
      </c>
      <c r="X396" s="29">
        <f>'X,Y restore'!N396</f>
        <v>7</v>
      </c>
      <c r="Y396" s="29">
        <f>'X,Y restore'!O396</f>
        <v>13</v>
      </c>
      <c r="Z396" s="25">
        <f t="shared" si="3"/>
        <v>76</v>
      </c>
      <c r="AA396" s="30">
        <f t="shared" si="4"/>
        <v>2.276315789</v>
      </c>
      <c r="AB396" s="26"/>
      <c r="AC396" s="27">
        <f t="shared" ref="AC396:AK396" si="405">ROUND($AA396*Q396,0)</f>
        <v>25</v>
      </c>
      <c r="AD396" s="27">
        <f t="shared" si="405"/>
        <v>14</v>
      </c>
      <c r="AE396" s="27">
        <f t="shared" si="405"/>
        <v>27</v>
      </c>
      <c r="AF396" s="28">
        <f t="shared" si="405"/>
        <v>7</v>
      </c>
      <c r="AG396" s="28">
        <f t="shared" si="405"/>
        <v>9</v>
      </c>
      <c r="AH396" s="28">
        <f t="shared" si="405"/>
        <v>20</v>
      </c>
      <c r="AI396" s="29">
        <f t="shared" si="405"/>
        <v>25</v>
      </c>
      <c r="AJ396" s="29">
        <f t="shared" si="405"/>
        <v>16</v>
      </c>
      <c r="AK396" s="29">
        <f t="shared" si="405"/>
        <v>30</v>
      </c>
      <c r="AL396" s="25">
        <f t="shared" si="6"/>
        <v>173</v>
      </c>
    </row>
    <row r="397">
      <c r="A397" s="1"/>
      <c r="B397" s="1"/>
      <c r="C397" s="1"/>
      <c r="D397" s="9">
        <v>5586.0</v>
      </c>
      <c r="E397" s="10">
        <v>1444.0</v>
      </c>
      <c r="F397" s="11">
        <v>11.0</v>
      </c>
      <c r="G397" s="12">
        <v>14.0</v>
      </c>
      <c r="H397" s="11">
        <v>9.0</v>
      </c>
      <c r="I397" s="13">
        <v>19.0</v>
      </c>
      <c r="J397" s="13">
        <v>47.0</v>
      </c>
      <c r="K397" s="13">
        <v>12.0</v>
      </c>
      <c r="L397" s="14">
        <v>7.0</v>
      </c>
      <c r="M397" s="15">
        <v>5.0</v>
      </c>
      <c r="N397" s="14">
        <v>27.0</v>
      </c>
      <c r="O397" s="25">
        <f t="shared" si="2"/>
        <v>151</v>
      </c>
      <c r="P397" s="26"/>
      <c r="Q397" s="27">
        <f>'X,Y restore'!G397</f>
        <v>11</v>
      </c>
      <c r="R397" s="27">
        <f>'X,Y restore'!H397</f>
        <v>5</v>
      </c>
      <c r="S397" s="27">
        <f>'X,Y restore'!I397</f>
        <v>9</v>
      </c>
      <c r="T397" s="28">
        <f>'X,Y restore'!AI397</f>
        <v>5</v>
      </c>
      <c r="U397" s="28">
        <f>'X,Y restore'!AG397</f>
        <v>3</v>
      </c>
      <c r="V397" s="28">
        <f>'X,Y restore'!AJ397</f>
        <v>4</v>
      </c>
      <c r="W397" s="29">
        <f>'X,Y restore'!M397</f>
        <v>7</v>
      </c>
      <c r="X397" s="29">
        <f>'X,Y restore'!N397</f>
        <v>5</v>
      </c>
      <c r="Y397" s="29">
        <f>'X,Y restore'!O397</f>
        <v>8</v>
      </c>
      <c r="Z397" s="25">
        <f t="shared" si="3"/>
        <v>57</v>
      </c>
      <c r="AA397" s="30">
        <f t="shared" si="4"/>
        <v>2.649122807</v>
      </c>
      <c r="AB397" s="26"/>
      <c r="AC397" s="27">
        <f t="shared" ref="AC397:AK397" si="406">ROUND($AA397*Q397,0)</f>
        <v>29</v>
      </c>
      <c r="AD397" s="27">
        <f t="shared" si="406"/>
        <v>13</v>
      </c>
      <c r="AE397" s="27">
        <f t="shared" si="406"/>
        <v>24</v>
      </c>
      <c r="AF397" s="28">
        <f t="shared" si="406"/>
        <v>13</v>
      </c>
      <c r="AG397" s="28">
        <f t="shared" si="406"/>
        <v>8</v>
      </c>
      <c r="AH397" s="28">
        <f t="shared" si="406"/>
        <v>11</v>
      </c>
      <c r="AI397" s="29">
        <f t="shared" si="406"/>
        <v>19</v>
      </c>
      <c r="AJ397" s="29">
        <f t="shared" si="406"/>
        <v>13</v>
      </c>
      <c r="AK397" s="29">
        <f t="shared" si="406"/>
        <v>21</v>
      </c>
      <c r="AL397" s="25">
        <f t="shared" si="6"/>
        <v>151</v>
      </c>
    </row>
    <row r="398">
      <c r="A398" s="1"/>
      <c r="B398" s="1"/>
      <c r="C398" s="1"/>
      <c r="D398" s="9">
        <v>5587.0</v>
      </c>
      <c r="E398" s="10">
        <v>2966.0</v>
      </c>
      <c r="F398" s="11">
        <v>10.0</v>
      </c>
      <c r="G398" s="12">
        <v>37.0</v>
      </c>
      <c r="H398" s="11">
        <v>29.0</v>
      </c>
      <c r="I398" s="13">
        <v>65.0</v>
      </c>
      <c r="J398" s="13">
        <v>174.0</v>
      </c>
      <c r="K398" s="13">
        <v>46.0</v>
      </c>
      <c r="L398" s="14">
        <v>32.0</v>
      </c>
      <c r="M398" s="15">
        <v>23.0</v>
      </c>
      <c r="N398" s="14">
        <v>101.0</v>
      </c>
      <c r="O398" s="25">
        <f t="shared" si="2"/>
        <v>517</v>
      </c>
      <c r="P398" s="26"/>
      <c r="Q398" s="27">
        <f>'X,Y restore'!G398</f>
        <v>10</v>
      </c>
      <c r="R398" s="27">
        <f>'X,Y restore'!H398</f>
        <v>7</v>
      </c>
      <c r="S398" s="27">
        <f>'X,Y restore'!I398</f>
        <v>29</v>
      </c>
      <c r="T398" s="28">
        <f>'X,Y restore'!AI398</f>
        <v>15</v>
      </c>
      <c r="U398" s="28">
        <f>'X,Y restore'!AG398</f>
        <v>13</v>
      </c>
      <c r="V398" s="28">
        <f>'X,Y restore'!AJ398</f>
        <v>31</v>
      </c>
      <c r="W398" s="29">
        <f>'X,Y restore'!M398</f>
        <v>31</v>
      </c>
      <c r="X398" s="29">
        <f>'X,Y restore'!N398</f>
        <v>23</v>
      </c>
      <c r="Y398" s="29">
        <f>'X,Y restore'!O398</f>
        <v>95</v>
      </c>
      <c r="Z398" s="25">
        <f t="shared" si="3"/>
        <v>254</v>
      </c>
      <c r="AA398" s="30">
        <f t="shared" si="4"/>
        <v>2.035433071</v>
      </c>
      <c r="AB398" s="26"/>
      <c r="AC398" s="27">
        <f t="shared" ref="AC398:AK398" si="407">ROUND($AA398*Q398,0)</f>
        <v>20</v>
      </c>
      <c r="AD398" s="27">
        <f t="shared" si="407"/>
        <v>14</v>
      </c>
      <c r="AE398" s="27">
        <f t="shared" si="407"/>
        <v>59</v>
      </c>
      <c r="AF398" s="28">
        <f t="shared" si="407"/>
        <v>31</v>
      </c>
      <c r="AG398" s="28">
        <f t="shared" si="407"/>
        <v>26</v>
      </c>
      <c r="AH398" s="28">
        <f t="shared" si="407"/>
        <v>63</v>
      </c>
      <c r="AI398" s="29">
        <f t="shared" si="407"/>
        <v>63</v>
      </c>
      <c r="AJ398" s="29">
        <f t="shared" si="407"/>
        <v>47</v>
      </c>
      <c r="AK398" s="29">
        <f t="shared" si="407"/>
        <v>193</v>
      </c>
      <c r="AL398" s="25">
        <f t="shared" si="6"/>
        <v>516</v>
      </c>
    </row>
    <row r="399">
      <c r="A399" s="1"/>
      <c r="B399" s="1"/>
      <c r="C399" s="1"/>
      <c r="D399" s="9">
        <v>5593.0</v>
      </c>
      <c r="E399" s="10">
        <v>1952.0</v>
      </c>
      <c r="F399" s="11">
        <v>16.0</v>
      </c>
      <c r="G399" s="12">
        <v>38.0</v>
      </c>
      <c r="H399" s="11">
        <v>23.0</v>
      </c>
      <c r="I399" s="13">
        <v>84.0</v>
      </c>
      <c r="J399" s="13">
        <v>138.0</v>
      </c>
      <c r="K399" s="13">
        <v>38.0</v>
      </c>
      <c r="L399" s="14">
        <v>33.0</v>
      </c>
      <c r="M399" s="15">
        <v>14.0</v>
      </c>
      <c r="N399" s="14">
        <v>74.0</v>
      </c>
      <c r="O399" s="25">
        <f t="shared" si="2"/>
        <v>458</v>
      </c>
      <c r="P399" s="26"/>
      <c r="Q399" s="27">
        <f>'X,Y restore'!G399</f>
        <v>16</v>
      </c>
      <c r="R399" s="27">
        <f>'X,Y restore'!H399</f>
        <v>8</v>
      </c>
      <c r="S399" s="27">
        <f>'X,Y restore'!I399</f>
        <v>23</v>
      </c>
      <c r="T399" s="28">
        <f>'X,Y restore'!AI399</f>
        <v>20</v>
      </c>
      <c r="U399" s="28">
        <f>'X,Y restore'!AG399</f>
        <v>8</v>
      </c>
      <c r="V399" s="28">
        <f>'X,Y restore'!AJ399</f>
        <v>16</v>
      </c>
      <c r="W399" s="29">
        <f>'X,Y restore'!M399</f>
        <v>31</v>
      </c>
      <c r="X399" s="29">
        <f>'X,Y restore'!N399</f>
        <v>14</v>
      </c>
      <c r="Y399" s="29">
        <f>'X,Y restore'!O399</f>
        <v>38</v>
      </c>
      <c r="Z399" s="25">
        <f t="shared" si="3"/>
        <v>174</v>
      </c>
      <c r="AA399" s="30">
        <f t="shared" si="4"/>
        <v>2.632183908</v>
      </c>
      <c r="AB399" s="26"/>
      <c r="AC399" s="27">
        <f t="shared" ref="AC399:AK399" si="408">ROUND($AA399*Q399,0)</f>
        <v>42</v>
      </c>
      <c r="AD399" s="27">
        <f t="shared" si="408"/>
        <v>21</v>
      </c>
      <c r="AE399" s="27">
        <f t="shared" si="408"/>
        <v>61</v>
      </c>
      <c r="AF399" s="28">
        <f t="shared" si="408"/>
        <v>53</v>
      </c>
      <c r="AG399" s="28">
        <f t="shared" si="408"/>
        <v>21</v>
      </c>
      <c r="AH399" s="28">
        <f t="shared" si="408"/>
        <v>42</v>
      </c>
      <c r="AI399" s="29">
        <f t="shared" si="408"/>
        <v>82</v>
      </c>
      <c r="AJ399" s="29">
        <f t="shared" si="408"/>
        <v>37</v>
      </c>
      <c r="AK399" s="29">
        <f t="shared" si="408"/>
        <v>100</v>
      </c>
      <c r="AL399" s="25">
        <f t="shared" si="6"/>
        <v>459</v>
      </c>
    </row>
    <row r="400">
      <c r="A400" s="1"/>
      <c r="B400" s="1"/>
      <c r="C400" s="1"/>
      <c r="D400" s="9">
        <v>5597.0</v>
      </c>
      <c r="E400" s="10">
        <v>2462.0</v>
      </c>
      <c r="F400" s="11">
        <v>12.0</v>
      </c>
      <c r="G400" s="12">
        <v>16.0</v>
      </c>
      <c r="H400" s="11">
        <v>12.0</v>
      </c>
      <c r="I400" s="13">
        <v>22.0</v>
      </c>
      <c r="J400" s="13">
        <v>75.0</v>
      </c>
      <c r="K400" s="13">
        <v>24.0</v>
      </c>
      <c r="L400" s="14">
        <v>14.0</v>
      </c>
      <c r="M400" s="15">
        <v>20.0</v>
      </c>
      <c r="N400" s="14">
        <v>29.0</v>
      </c>
      <c r="O400" s="25">
        <f t="shared" si="2"/>
        <v>224</v>
      </c>
      <c r="P400" s="26"/>
      <c r="Q400" s="27">
        <f>'X,Y restore'!G400</f>
        <v>12</v>
      </c>
      <c r="R400" s="27">
        <f>'X,Y restore'!H400</f>
        <v>17</v>
      </c>
      <c r="S400" s="27">
        <f>'X,Y restore'!I400</f>
        <v>12</v>
      </c>
      <c r="T400" s="28">
        <f>'X,Y restore'!AI400</f>
        <v>5</v>
      </c>
      <c r="U400" s="28">
        <f>'X,Y restore'!AG400</f>
        <v>10</v>
      </c>
      <c r="V400" s="28">
        <f>'X,Y restore'!AJ400</f>
        <v>8</v>
      </c>
      <c r="W400" s="29">
        <f>'X,Y restore'!M400</f>
        <v>13</v>
      </c>
      <c r="X400" s="29">
        <f>'X,Y restore'!N400</f>
        <v>20</v>
      </c>
      <c r="Y400" s="29">
        <f>'X,Y restore'!O400</f>
        <v>10</v>
      </c>
      <c r="Z400" s="25">
        <f t="shared" si="3"/>
        <v>107</v>
      </c>
      <c r="AA400" s="30">
        <f t="shared" si="4"/>
        <v>2.093457944</v>
      </c>
      <c r="AB400" s="26"/>
      <c r="AC400" s="27">
        <f t="shared" ref="AC400:AK400" si="409">ROUND($AA400*Q400,0)</f>
        <v>25</v>
      </c>
      <c r="AD400" s="27">
        <f t="shared" si="409"/>
        <v>36</v>
      </c>
      <c r="AE400" s="27">
        <f t="shared" si="409"/>
        <v>25</v>
      </c>
      <c r="AF400" s="28">
        <f t="shared" si="409"/>
        <v>10</v>
      </c>
      <c r="AG400" s="28">
        <f t="shared" si="409"/>
        <v>21</v>
      </c>
      <c r="AH400" s="28">
        <f t="shared" si="409"/>
        <v>17</v>
      </c>
      <c r="AI400" s="29">
        <f t="shared" si="409"/>
        <v>27</v>
      </c>
      <c r="AJ400" s="29">
        <f t="shared" si="409"/>
        <v>42</v>
      </c>
      <c r="AK400" s="29">
        <f t="shared" si="409"/>
        <v>21</v>
      </c>
      <c r="AL400" s="25">
        <f t="shared" si="6"/>
        <v>224</v>
      </c>
    </row>
    <row r="401">
      <c r="A401" s="1"/>
      <c r="B401" s="1"/>
      <c r="C401" s="1"/>
      <c r="D401" s="9">
        <v>5603.0</v>
      </c>
      <c r="E401" s="10">
        <v>1061.0</v>
      </c>
      <c r="F401" s="11">
        <v>6.0</v>
      </c>
      <c r="G401" s="12">
        <v>17.0</v>
      </c>
      <c r="H401" s="11">
        <v>15.0</v>
      </c>
      <c r="I401" s="13">
        <v>21.0</v>
      </c>
      <c r="J401" s="13">
        <v>58.0</v>
      </c>
      <c r="K401" s="13">
        <v>37.0</v>
      </c>
      <c r="L401" s="14">
        <v>10.0</v>
      </c>
      <c r="M401" s="15">
        <v>19.0</v>
      </c>
      <c r="N401" s="14">
        <v>27.0</v>
      </c>
      <c r="O401" s="25">
        <f t="shared" si="2"/>
        <v>210</v>
      </c>
      <c r="P401" s="26"/>
      <c r="Q401" s="27">
        <f>'X,Y restore'!G401</f>
        <v>6</v>
      </c>
      <c r="R401" s="27">
        <f>'X,Y restore'!H401</f>
        <v>12</v>
      </c>
      <c r="S401" s="27">
        <f>'X,Y restore'!I401</f>
        <v>15</v>
      </c>
      <c r="T401" s="28">
        <f>'X,Y restore'!AI401</f>
        <v>2</v>
      </c>
      <c r="U401" s="28">
        <f>'X,Y restore'!AG401</f>
        <v>8</v>
      </c>
      <c r="V401" s="28">
        <f>'X,Y restore'!AJ401</f>
        <v>15</v>
      </c>
      <c r="W401" s="29">
        <f>'X,Y restore'!M401</f>
        <v>10</v>
      </c>
      <c r="X401" s="29">
        <f>'X,Y restore'!N401</f>
        <v>19</v>
      </c>
      <c r="Y401" s="29">
        <f>'X,Y restore'!O401</f>
        <v>23</v>
      </c>
      <c r="Z401" s="25">
        <f t="shared" si="3"/>
        <v>110</v>
      </c>
      <c r="AA401" s="30">
        <f t="shared" si="4"/>
        <v>1.909090909</v>
      </c>
      <c r="AB401" s="26"/>
      <c r="AC401" s="27">
        <f t="shared" ref="AC401:AK401" si="410">ROUND($AA401*Q401,0)</f>
        <v>11</v>
      </c>
      <c r="AD401" s="27">
        <f t="shared" si="410"/>
        <v>23</v>
      </c>
      <c r="AE401" s="27">
        <f t="shared" si="410"/>
        <v>29</v>
      </c>
      <c r="AF401" s="28">
        <f t="shared" si="410"/>
        <v>4</v>
      </c>
      <c r="AG401" s="28">
        <f t="shared" si="410"/>
        <v>15</v>
      </c>
      <c r="AH401" s="28">
        <f t="shared" si="410"/>
        <v>29</v>
      </c>
      <c r="AI401" s="29">
        <f t="shared" si="410"/>
        <v>19</v>
      </c>
      <c r="AJ401" s="29">
        <f t="shared" si="410"/>
        <v>36</v>
      </c>
      <c r="AK401" s="29">
        <f t="shared" si="410"/>
        <v>44</v>
      </c>
      <c r="AL401" s="25">
        <f t="shared" si="6"/>
        <v>210</v>
      </c>
    </row>
    <row r="402">
      <c r="A402" s="1"/>
      <c r="B402" s="1"/>
      <c r="C402" s="1"/>
      <c r="D402" s="9">
        <v>5612.0</v>
      </c>
      <c r="E402" s="10">
        <v>2855.0</v>
      </c>
      <c r="F402" s="11">
        <v>7.0</v>
      </c>
      <c r="G402" s="12">
        <v>41.0</v>
      </c>
      <c r="H402" s="11">
        <v>15.0</v>
      </c>
      <c r="I402" s="13">
        <v>30.0</v>
      </c>
      <c r="J402" s="13">
        <v>97.0</v>
      </c>
      <c r="K402" s="13">
        <v>38.0</v>
      </c>
      <c r="L402" s="14">
        <v>22.0</v>
      </c>
      <c r="M402" s="15">
        <v>27.0</v>
      </c>
      <c r="N402" s="14">
        <v>56.0</v>
      </c>
      <c r="O402" s="25">
        <f t="shared" si="2"/>
        <v>333</v>
      </c>
      <c r="P402" s="26"/>
      <c r="Q402" s="27">
        <f>'X,Y restore'!G402</f>
        <v>7</v>
      </c>
      <c r="R402" s="27">
        <f>'X,Y restore'!H402</f>
        <v>21</v>
      </c>
      <c r="S402" s="27">
        <f>'X,Y restore'!I402</f>
        <v>15</v>
      </c>
      <c r="T402" s="28">
        <f>'X,Y restore'!AI402</f>
        <v>6</v>
      </c>
      <c r="U402" s="28">
        <f>'X,Y restore'!AG402</f>
        <v>13</v>
      </c>
      <c r="V402" s="28">
        <f>'X,Y restore'!AJ402</f>
        <v>19</v>
      </c>
      <c r="W402" s="29">
        <f>'X,Y restore'!M402</f>
        <v>21</v>
      </c>
      <c r="X402" s="29">
        <f>'X,Y restore'!N402</f>
        <v>27</v>
      </c>
      <c r="Y402" s="29">
        <f>'X,Y restore'!O402</f>
        <v>40</v>
      </c>
      <c r="Z402" s="25">
        <f t="shared" si="3"/>
        <v>169</v>
      </c>
      <c r="AA402" s="30">
        <f t="shared" si="4"/>
        <v>1.970414201</v>
      </c>
      <c r="AB402" s="26"/>
      <c r="AC402" s="27">
        <f t="shared" ref="AC402:AK402" si="411">ROUND($AA402*Q402,0)</f>
        <v>14</v>
      </c>
      <c r="AD402" s="27">
        <f t="shared" si="411"/>
        <v>41</v>
      </c>
      <c r="AE402" s="27">
        <f t="shared" si="411"/>
        <v>30</v>
      </c>
      <c r="AF402" s="28">
        <f t="shared" si="411"/>
        <v>12</v>
      </c>
      <c r="AG402" s="28">
        <f t="shared" si="411"/>
        <v>26</v>
      </c>
      <c r="AH402" s="28">
        <f t="shared" si="411"/>
        <v>37</v>
      </c>
      <c r="AI402" s="29">
        <f t="shared" si="411"/>
        <v>41</v>
      </c>
      <c r="AJ402" s="29">
        <f t="shared" si="411"/>
        <v>53</v>
      </c>
      <c r="AK402" s="29">
        <f t="shared" si="411"/>
        <v>79</v>
      </c>
      <c r="AL402" s="25">
        <f t="shared" si="6"/>
        <v>333</v>
      </c>
    </row>
    <row r="403">
      <c r="A403" s="1"/>
      <c r="B403" s="1"/>
      <c r="C403" s="1"/>
      <c r="D403" s="9">
        <v>5620.0</v>
      </c>
      <c r="E403" s="10">
        <v>2808.0</v>
      </c>
      <c r="F403" s="11">
        <v>18.0</v>
      </c>
      <c r="G403" s="12">
        <v>44.0</v>
      </c>
      <c r="H403" s="11">
        <v>20.0</v>
      </c>
      <c r="I403" s="13">
        <v>38.0</v>
      </c>
      <c r="J403" s="13">
        <v>126.0</v>
      </c>
      <c r="K403" s="13">
        <v>34.0</v>
      </c>
      <c r="L403" s="14">
        <v>15.0</v>
      </c>
      <c r="M403" s="15">
        <v>21.0</v>
      </c>
      <c r="N403" s="14">
        <v>56.0</v>
      </c>
      <c r="O403" s="25">
        <f t="shared" si="2"/>
        <v>372</v>
      </c>
      <c r="P403" s="26"/>
      <c r="Q403" s="27">
        <f>'X,Y restore'!G403</f>
        <v>18</v>
      </c>
      <c r="R403" s="27">
        <f>'X,Y restore'!H403</f>
        <v>29</v>
      </c>
      <c r="S403" s="27">
        <f>'X,Y restore'!I403</f>
        <v>20</v>
      </c>
      <c r="T403" s="28">
        <f>'X,Y restore'!AI403</f>
        <v>9</v>
      </c>
      <c r="U403" s="28">
        <f>'X,Y restore'!AG403</f>
        <v>11</v>
      </c>
      <c r="V403" s="28">
        <f>'X,Y restore'!AJ403</f>
        <v>12</v>
      </c>
      <c r="W403" s="29">
        <f>'X,Y restore'!M403</f>
        <v>16</v>
      </c>
      <c r="X403" s="29">
        <f>'X,Y restore'!N403</f>
        <v>21</v>
      </c>
      <c r="Y403" s="29">
        <f>'X,Y restore'!O403</f>
        <v>24</v>
      </c>
      <c r="Z403" s="25">
        <f t="shared" si="3"/>
        <v>160</v>
      </c>
      <c r="AA403" s="30">
        <f t="shared" si="4"/>
        <v>2.325</v>
      </c>
      <c r="AB403" s="26"/>
      <c r="AC403" s="27">
        <f t="shared" ref="AC403:AK403" si="412">ROUND($AA403*Q403,0)</f>
        <v>42</v>
      </c>
      <c r="AD403" s="27">
        <f t="shared" si="412"/>
        <v>67</v>
      </c>
      <c r="AE403" s="27">
        <f t="shared" si="412"/>
        <v>47</v>
      </c>
      <c r="AF403" s="28">
        <f t="shared" si="412"/>
        <v>21</v>
      </c>
      <c r="AG403" s="28">
        <f t="shared" si="412"/>
        <v>26</v>
      </c>
      <c r="AH403" s="28">
        <f t="shared" si="412"/>
        <v>28</v>
      </c>
      <c r="AI403" s="29">
        <f t="shared" si="412"/>
        <v>37</v>
      </c>
      <c r="AJ403" s="29">
        <f t="shared" si="412"/>
        <v>49</v>
      </c>
      <c r="AK403" s="29">
        <f t="shared" si="412"/>
        <v>56</v>
      </c>
      <c r="AL403" s="25">
        <f t="shared" si="6"/>
        <v>373</v>
      </c>
    </row>
    <row r="404">
      <c r="A404" s="1"/>
      <c r="B404" s="1"/>
      <c r="C404" s="1"/>
      <c r="D404" s="9">
        <v>5622.0</v>
      </c>
      <c r="E404" s="10">
        <v>2384.0</v>
      </c>
      <c r="F404" s="11">
        <v>9.0</v>
      </c>
      <c r="G404" s="12">
        <v>25.0</v>
      </c>
      <c r="H404" s="11">
        <v>6.0</v>
      </c>
      <c r="I404" s="13">
        <v>41.0</v>
      </c>
      <c r="J404" s="13">
        <v>108.0</v>
      </c>
      <c r="K404" s="13">
        <v>26.0</v>
      </c>
      <c r="L404" s="14">
        <v>12.0</v>
      </c>
      <c r="M404" s="15">
        <v>10.0</v>
      </c>
      <c r="N404" s="14">
        <v>53.0</v>
      </c>
      <c r="O404" s="25">
        <f t="shared" si="2"/>
        <v>290</v>
      </c>
      <c r="P404" s="26"/>
      <c r="Q404" s="27">
        <f>'X,Y restore'!G404</f>
        <v>9</v>
      </c>
      <c r="R404" s="27">
        <f>'X,Y restore'!H404</f>
        <v>11</v>
      </c>
      <c r="S404" s="27">
        <f>'X,Y restore'!I404</f>
        <v>6</v>
      </c>
      <c r="T404" s="28">
        <f>'X,Y restore'!AI404</f>
        <v>10</v>
      </c>
      <c r="U404" s="28">
        <f>'X,Y restore'!AG404</f>
        <v>6</v>
      </c>
      <c r="V404" s="28">
        <f>'X,Y restore'!AJ404</f>
        <v>7</v>
      </c>
      <c r="W404" s="29">
        <f>'X,Y restore'!M404</f>
        <v>13</v>
      </c>
      <c r="X404" s="29">
        <f>'X,Y restore'!N404</f>
        <v>10</v>
      </c>
      <c r="Y404" s="29">
        <f>'X,Y restore'!O404</f>
        <v>14</v>
      </c>
      <c r="Z404" s="25">
        <f t="shared" si="3"/>
        <v>86</v>
      </c>
      <c r="AA404" s="30">
        <f t="shared" si="4"/>
        <v>3.372093023</v>
      </c>
      <c r="AB404" s="26"/>
      <c r="AC404" s="27">
        <f t="shared" ref="AC404:AK404" si="413">ROUND($AA404*Q404,0)</f>
        <v>30</v>
      </c>
      <c r="AD404" s="27">
        <f t="shared" si="413"/>
        <v>37</v>
      </c>
      <c r="AE404" s="27">
        <f t="shared" si="413"/>
        <v>20</v>
      </c>
      <c r="AF404" s="28">
        <f t="shared" si="413"/>
        <v>34</v>
      </c>
      <c r="AG404" s="28">
        <f t="shared" si="413"/>
        <v>20</v>
      </c>
      <c r="AH404" s="28">
        <f t="shared" si="413"/>
        <v>24</v>
      </c>
      <c r="AI404" s="29">
        <f t="shared" si="413"/>
        <v>44</v>
      </c>
      <c r="AJ404" s="29">
        <f t="shared" si="413"/>
        <v>34</v>
      </c>
      <c r="AK404" s="29">
        <f t="shared" si="413"/>
        <v>47</v>
      </c>
      <c r="AL404" s="25">
        <f t="shared" si="6"/>
        <v>290</v>
      </c>
    </row>
    <row r="405">
      <c r="A405" s="1"/>
      <c r="B405" s="1"/>
      <c r="C405" s="1"/>
      <c r="D405" s="9">
        <v>5624.0</v>
      </c>
      <c r="E405" s="10">
        <v>1053.0</v>
      </c>
      <c r="F405" s="11">
        <v>8.0</v>
      </c>
      <c r="G405" s="12">
        <v>24.0</v>
      </c>
      <c r="H405" s="11">
        <v>7.0</v>
      </c>
      <c r="I405" s="13">
        <v>24.0</v>
      </c>
      <c r="J405" s="13">
        <v>58.0</v>
      </c>
      <c r="K405" s="13">
        <v>19.0</v>
      </c>
      <c r="L405" s="14">
        <v>10.0</v>
      </c>
      <c r="M405" s="15">
        <v>7.0</v>
      </c>
      <c r="N405" s="14">
        <v>18.0</v>
      </c>
      <c r="O405" s="25">
        <f t="shared" si="2"/>
        <v>175</v>
      </c>
      <c r="P405" s="26"/>
      <c r="Q405" s="27">
        <f>'X,Y restore'!G405</f>
        <v>8</v>
      </c>
      <c r="R405" s="27">
        <f>'X,Y restore'!H405</f>
        <v>13</v>
      </c>
      <c r="S405" s="27">
        <f>'X,Y restore'!I405</f>
        <v>7</v>
      </c>
      <c r="T405" s="28">
        <f>'X,Y restore'!AI405</f>
        <v>5</v>
      </c>
      <c r="U405" s="28">
        <f>'X,Y restore'!AG405</f>
        <v>4</v>
      </c>
      <c r="V405" s="28">
        <f>'X,Y restore'!AJ405</f>
        <v>5</v>
      </c>
      <c r="W405" s="29">
        <f>'X,Y restore'!M405</f>
        <v>10</v>
      </c>
      <c r="X405" s="29">
        <f>'X,Y restore'!N405</f>
        <v>7</v>
      </c>
      <c r="Y405" s="29">
        <f>'X,Y restore'!O405</f>
        <v>6</v>
      </c>
      <c r="Z405" s="25">
        <f t="shared" si="3"/>
        <v>65</v>
      </c>
      <c r="AA405" s="30">
        <f t="shared" si="4"/>
        <v>2.692307692</v>
      </c>
      <c r="AB405" s="26"/>
      <c r="AC405" s="27">
        <f t="shared" ref="AC405:AK405" si="414">ROUND($AA405*Q405,0)</f>
        <v>22</v>
      </c>
      <c r="AD405" s="27">
        <f t="shared" si="414"/>
        <v>35</v>
      </c>
      <c r="AE405" s="27">
        <f t="shared" si="414"/>
        <v>19</v>
      </c>
      <c r="AF405" s="28">
        <f t="shared" si="414"/>
        <v>13</v>
      </c>
      <c r="AG405" s="28">
        <f t="shared" si="414"/>
        <v>11</v>
      </c>
      <c r="AH405" s="28">
        <f t="shared" si="414"/>
        <v>13</v>
      </c>
      <c r="AI405" s="29">
        <f t="shared" si="414"/>
        <v>27</v>
      </c>
      <c r="AJ405" s="29">
        <f t="shared" si="414"/>
        <v>19</v>
      </c>
      <c r="AK405" s="29">
        <f t="shared" si="414"/>
        <v>16</v>
      </c>
      <c r="AL405" s="25">
        <f t="shared" si="6"/>
        <v>175</v>
      </c>
    </row>
    <row r="406">
      <c r="A406" s="1"/>
      <c r="B406" s="1"/>
      <c r="C406" s="1"/>
      <c r="D406" s="9">
        <v>5625.0</v>
      </c>
      <c r="E406" s="10">
        <v>3153.0</v>
      </c>
      <c r="F406" s="11">
        <v>20.0</v>
      </c>
      <c r="G406" s="12">
        <v>43.0</v>
      </c>
      <c r="H406" s="11">
        <v>29.0</v>
      </c>
      <c r="I406" s="13">
        <v>50.0</v>
      </c>
      <c r="J406" s="13">
        <v>136.0</v>
      </c>
      <c r="K406" s="13">
        <v>62.0</v>
      </c>
      <c r="L406" s="14">
        <v>16.0</v>
      </c>
      <c r="M406" s="15">
        <v>22.0</v>
      </c>
      <c r="N406" s="14">
        <v>71.0</v>
      </c>
      <c r="O406" s="25">
        <f t="shared" si="2"/>
        <v>449</v>
      </c>
      <c r="P406" s="26"/>
      <c r="Q406" s="27">
        <f>'X,Y restore'!G406</f>
        <v>20</v>
      </c>
      <c r="R406" s="27">
        <f>'X,Y restore'!H406</f>
        <v>21</v>
      </c>
      <c r="S406" s="27">
        <f>'X,Y restore'!I406</f>
        <v>29</v>
      </c>
      <c r="T406" s="28">
        <f>'X,Y restore'!AI406</f>
        <v>9</v>
      </c>
      <c r="U406" s="28">
        <f>'X,Y restore'!AG406</f>
        <v>12</v>
      </c>
      <c r="V406" s="28">
        <f>'X,Y restore'!AJ406</f>
        <v>22</v>
      </c>
      <c r="W406" s="29">
        <f>'X,Y restore'!M406</f>
        <v>17</v>
      </c>
      <c r="X406" s="29">
        <f>'X,Y restore'!N406</f>
        <v>22</v>
      </c>
      <c r="Y406" s="29">
        <f>'X,Y restore'!O406</f>
        <v>38</v>
      </c>
      <c r="Z406" s="25">
        <f t="shared" si="3"/>
        <v>190</v>
      </c>
      <c r="AA406" s="30">
        <f t="shared" si="4"/>
        <v>2.363157895</v>
      </c>
      <c r="AB406" s="26"/>
      <c r="AC406" s="27">
        <f t="shared" ref="AC406:AK406" si="415">ROUND($AA406*Q406,0)</f>
        <v>47</v>
      </c>
      <c r="AD406" s="27">
        <f t="shared" si="415"/>
        <v>50</v>
      </c>
      <c r="AE406" s="27">
        <f t="shared" si="415"/>
        <v>69</v>
      </c>
      <c r="AF406" s="28">
        <f t="shared" si="415"/>
        <v>21</v>
      </c>
      <c r="AG406" s="28">
        <f t="shared" si="415"/>
        <v>28</v>
      </c>
      <c r="AH406" s="28">
        <f t="shared" si="415"/>
        <v>52</v>
      </c>
      <c r="AI406" s="29">
        <f t="shared" si="415"/>
        <v>40</v>
      </c>
      <c r="AJ406" s="29">
        <f t="shared" si="415"/>
        <v>52</v>
      </c>
      <c r="AK406" s="29">
        <f t="shared" si="415"/>
        <v>90</v>
      </c>
      <c r="AL406" s="25">
        <f t="shared" si="6"/>
        <v>449</v>
      </c>
    </row>
    <row r="407">
      <c r="A407" s="1"/>
      <c r="B407" s="1"/>
      <c r="C407" s="1"/>
      <c r="D407" s="9">
        <v>5633.0</v>
      </c>
      <c r="E407" s="10">
        <v>1185.0</v>
      </c>
      <c r="F407" s="11">
        <v>2.0</v>
      </c>
      <c r="G407" s="12">
        <v>18.0</v>
      </c>
      <c r="H407" s="11">
        <v>5.0</v>
      </c>
      <c r="I407" s="13">
        <v>8.0</v>
      </c>
      <c r="J407" s="13">
        <v>32.0</v>
      </c>
      <c r="K407" s="13">
        <v>17.0</v>
      </c>
      <c r="L407" s="14">
        <v>2.0</v>
      </c>
      <c r="M407" s="15">
        <v>13.0</v>
      </c>
      <c r="N407" s="14">
        <v>27.0</v>
      </c>
      <c r="O407" s="25">
        <f t="shared" si="2"/>
        <v>124</v>
      </c>
      <c r="P407" s="26"/>
      <c r="Q407" s="27">
        <f>'X,Y restore'!G407</f>
        <v>2</v>
      </c>
      <c r="R407" s="27">
        <f>'X,Y restore'!H407</f>
        <v>9</v>
      </c>
      <c r="S407" s="27">
        <f>'X,Y restore'!I407</f>
        <v>5</v>
      </c>
      <c r="T407" s="28">
        <f>'X,Y restore'!AI407</f>
        <v>1</v>
      </c>
      <c r="U407" s="28">
        <f>'X,Y restore'!AG407</f>
        <v>5</v>
      </c>
      <c r="V407" s="28">
        <f>'X,Y restore'!AJ407</f>
        <v>9</v>
      </c>
      <c r="W407" s="29">
        <f>'X,Y restore'!M407</f>
        <v>3</v>
      </c>
      <c r="X407" s="29">
        <f>'X,Y restore'!N407</f>
        <v>13</v>
      </c>
      <c r="Y407" s="29">
        <f>'X,Y restore'!O407</f>
        <v>22</v>
      </c>
      <c r="Z407" s="25">
        <f t="shared" si="3"/>
        <v>69</v>
      </c>
      <c r="AA407" s="30">
        <f t="shared" si="4"/>
        <v>1.797101449</v>
      </c>
      <c r="AB407" s="26"/>
      <c r="AC407" s="27">
        <f t="shared" ref="AC407:AK407" si="416">ROUND($AA407*Q407,0)</f>
        <v>4</v>
      </c>
      <c r="AD407" s="27">
        <f t="shared" si="416"/>
        <v>16</v>
      </c>
      <c r="AE407" s="27">
        <f t="shared" si="416"/>
        <v>9</v>
      </c>
      <c r="AF407" s="28">
        <f t="shared" si="416"/>
        <v>2</v>
      </c>
      <c r="AG407" s="28">
        <f t="shared" si="416"/>
        <v>9</v>
      </c>
      <c r="AH407" s="28">
        <f t="shared" si="416"/>
        <v>16</v>
      </c>
      <c r="AI407" s="29">
        <f t="shared" si="416"/>
        <v>5</v>
      </c>
      <c r="AJ407" s="29">
        <f t="shared" si="416"/>
        <v>23</v>
      </c>
      <c r="AK407" s="29">
        <f t="shared" si="416"/>
        <v>40</v>
      </c>
      <c r="AL407" s="25">
        <f t="shared" si="6"/>
        <v>124</v>
      </c>
    </row>
    <row r="408">
      <c r="A408" s="1"/>
      <c r="B408" s="1"/>
      <c r="C408" s="1"/>
      <c r="D408" s="9">
        <v>5635.0</v>
      </c>
      <c r="E408" s="10">
        <v>1712.0</v>
      </c>
      <c r="F408" s="11">
        <v>11.0</v>
      </c>
      <c r="G408" s="12">
        <v>11.0</v>
      </c>
      <c r="H408" s="11">
        <v>5.0</v>
      </c>
      <c r="I408" s="13">
        <v>22.0</v>
      </c>
      <c r="J408" s="13">
        <v>59.0</v>
      </c>
      <c r="K408" s="13">
        <v>23.0</v>
      </c>
      <c r="L408" s="14">
        <v>14.0</v>
      </c>
      <c r="M408" s="15">
        <v>12.0</v>
      </c>
      <c r="N408" s="14">
        <v>33.0</v>
      </c>
      <c r="O408" s="25">
        <f t="shared" si="2"/>
        <v>190</v>
      </c>
      <c r="P408" s="26"/>
      <c r="Q408" s="27">
        <f>'X,Y restore'!G408</f>
        <v>11</v>
      </c>
      <c r="R408" s="27">
        <f>'X,Y restore'!H408</f>
        <v>9</v>
      </c>
      <c r="S408" s="27">
        <f>'X,Y restore'!I408</f>
        <v>5</v>
      </c>
      <c r="T408" s="28">
        <f>'X,Y restore'!AI408</f>
        <v>6</v>
      </c>
      <c r="U408" s="28">
        <f>'X,Y restore'!AG408</f>
        <v>6</v>
      </c>
      <c r="V408" s="28">
        <f>'X,Y restore'!AJ408</f>
        <v>5</v>
      </c>
      <c r="W408" s="29">
        <f>'X,Y restore'!M408</f>
        <v>13</v>
      </c>
      <c r="X408" s="29">
        <f>'X,Y restore'!N408</f>
        <v>12</v>
      </c>
      <c r="Y408" s="29">
        <f>'X,Y restore'!O408</f>
        <v>6</v>
      </c>
      <c r="Z408" s="25">
        <f t="shared" si="3"/>
        <v>73</v>
      </c>
      <c r="AA408" s="30">
        <f t="shared" si="4"/>
        <v>2.602739726</v>
      </c>
      <c r="AB408" s="26"/>
      <c r="AC408" s="27">
        <f t="shared" ref="AC408:AK408" si="417">ROUND($AA408*Q408,0)</f>
        <v>29</v>
      </c>
      <c r="AD408" s="27">
        <f t="shared" si="417"/>
        <v>23</v>
      </c>
      <c r="AE408" s="27">
        <f t="shared" si="417"/>
        <v>13</v>
      </c>
      <c r="AF408" s="28">
        <f t="shared" si="417"/>
        <v>16</v>
      </c>
      <c r="AG408" s="28">
        <f t="shared" si="417"/>
        <v>16</v>
      </c>
      <c r="AH408" s="28">
        <f t="shared" si="417"/>
        <v>13</v>
      </c>
      <c r="AI408" s="29">
        <f t="shared" si="417"/>
        <v>34</v>
      </c>
      <c r="AJ408" s="29">
        <f t="shared" si="417"/>
        <v>31</v>
      </c>
      <c r="AK408" s="29">
        <f t="shared" si="417"/>
        <v>16</v>
      </c>
      <c r="AL408" s="25">
        <f t="shared" si="6"/>
        <v>191</v>
      </c>
    </row>
    <row r="409">
      <c r="A409" s="1"/>
      <c r="B409" s="1"/>
      <c r="C409" s="1"/>
      <c r="D409" s="9">
        <v>5652.0</v>
      </c>
      <c r="E409" s="10">
        <v>1211.0</v>
      </c>
      <c r="F409" s="11">
        <v>18.0</v>
      </c>
      <c r="G409" s="12">
        <v>39.0</v>
      </c>
      <c r="H409" s="11">
        <v>26.0</v>
      </c>
      <c r="I409" s="13">
        <v>63.0</v>
      </c>
      <c r="J409" s="13">
        <v>148.0</v>
      </c>
      <c r="K409" s="13">
        <v>58.0</v>
      </c>
      <c r="L409" s="14">
        <v>31.0</v>
      </c>
      <c r="M409" s="15">
        <v>26.0</v>
      </c>
      <c r="N409" s="14">
        <v>70.0</v>
      </c>
      <c r="O409" s="25">
        <f t="shared" si="2"/>
        <v>479</v>
      </c>
      <c r="P409" s="26"/>
      <c r="Q409" s="27">
        <f>'X,Y restore'!G409</f>
        <v>18</v>
      </c>
      <c r="R409" s="27">
        <f>'X,Y restore'!H409</f>
        <v>19</v>
      </c>
      <c r="S409" s="27">
        <f>'X,Y restore'!I409</f>
        <v>26</v>
      </c>
      <c r="T409" s="28">
        <f>'X,Y restore'!AI409</f>
        <v>13</v>
      </c>
      <c r="U409" s="28">
        <f>'X,Y restore'!AG409</f>
        <v>14</v>
      </c>
      <c r="V409" s="28">
        <f>'X,Y restore'!AJ409</f>
        <v>22</v>
      </c>
      <c r="W409" s="29">
        <f>'X,Y restore'!M409</f>
        <v>29</v>
      </c>
      <c r="X409" s="29">
        <f>'X,Y restore'!N409</f>
        <v>26</v>
      </c>
      <c r="Y409" s="29">
        <f>'X,Y restore'!O409</f>
        <v>35</v>
      </c>
      <c r="Z409" s="25">
        <f t="shared" si="3"/>
        <v>202</v>
      </c>
      <c r="AA409" s="30">
        <f t="shared" si="4"/>
        <v>2.371287129</v>
      </c>
      <c r="AB409" s="26"/>
      <c r="AC409" s="27">
        <f t="shared" ref="AC409:AK409" si="418">ROUND($AA409*Q409,0)</f>
        <v>43</v>
      </c>
      <c r="AD409" s="27">
        <f t="shared" si="418"/>
        <v>45</v>
      </c>
      <c r="AE409" s="27">
        <f t="shared" si="418"/>
        <v>62</v>
      </c>
      <c r="AF409" s="28">
        <f t="shared" si="418"/>
        <v>31</v>
      </c>
      <c r="AG409" s="28">
        <f t="shared" si="418"/>
        <v>33</v>
      </c>
      <c r="AH409" s="28">
        <f t="shared" si="418"/>
        <v>52</v>
      </c>
      <c r="AI409" s="29">
        <f t="shared" si="418"/>
        <v>69</v>
      </c>
      <c r="AJ409" s="29">
        <f t="shared" si="418"/>
        <v>62</v>
      </c>
      <c r="AK409" s="29">
        <f t="shared" si="418"/>
        <v>83</v>
      </c>
      <c r="AL409" s="25">
        <f t="shared" si="6"/>
        <v>480</v>
      </c>
    </row>
    <row r="410">
      <c r="A410" s="1"/>
      <c r="B410" s="1"/>
      <c r="C410" s="1"/>
      <c r="D410" s="9">
        <v>6001.0</v>
      </c>
      <c r="E410" s="10">
        <v>2316.0</v>
      </c>
      <c r="F410" s="11">
        <v>21.0</v>
      </c>
      <c r="G410" s="12">
        <v>71.0</v>
      </c>
      <c r="H410" s="11">
        <v>22.0</v>
      </c>
      <c r="I410" s="13">
        <v>45.0</v>
      </c>
      <c r="J410" s="13">
        <v>182.0</v>
      </c>
      <c r="K410" s="13">
        <v>57.0</v>
      </c>
      <c r="L410" s="14">
        <v>15.0</v>
      </c>
      <c r="M410" s="15">
        <v>11.0</v>
      </c>
      <c r="N410" s="14">
        <v>89.0</v>
      </c>
      <c r="O410" s="25">
        <f t="shared" si="2"/>
        <v>513</v>
      </c>
      <c r="P410" s="26"/>
      <c r="Q410" s="27">
        <f>'X,Y restore'!G410</f>
        <v>21</v>
      </c>
      <c r="R410" s="27">
        <f>'X,Y restore'!H410</f>
        <v>19</v>
      </c>
      <c r="S410" s="27">
        <f>'X,Y restore'!I410</f>
        <v>22</v>
      </c>
      <c r="T410" s="28">
        <f>'X,Y restore'!AI410</f>
        <v>9</v>
      </c>
      <c r="U410" s="28">
        <f>'X,Y restore'!AG410</f>
        <v>7</v>
      </c>
      <c r="V410" s="28">
        <f>'X,Y restore'!AJ410</f>
        <v>19</v>
      </c>
      <c r="W410" s="29">
        <f>'X,Y restore'!M410</f>
        <v>17</v>
      </c>
      <c r="X410" s="29">
        <f>'X,Y restore'!N410</f>
        <v>11</v>
      </c>
      <c r="Y410" s="29">
        <f>'X,Y restore'!O410</f>
        <v>33</v>
      </c>
      <c r="Z410" s="25">
        <f t="shared" si="3"/>
        <v>158</v>
      </c>
      <c r="AA410" s="30">
        <f t="shared" si="4"/>
        <v>3.246835443</v>
      </c>
      <c r="AB410" s="26"/>
      <c r="AC410" s="27">
        <f t="shared" ref="AC410:AK410" si="419">ROUND($AA410*Q410,0)</f>
        <v>68</v>
      </c>
      <c r="AD410" s="27">
        <f t="shared" si="419"/>
        <v>62</v>
      </c>
      <c r="AE410" s="27">
        <f t="shared" si="419"/>
        <v>71</v>
      </c>
      <c r="AF410" s="28">
        <f t="shared" si="419"/>
        <v>29</v>
      </c>
      <c r="AG410" s="28">
        <f t="shared" si="419"/>
        <v>23</v>
      </c>
      <c r="AH410" s="28">
        <f t="shared" si="419"/>
        <v>62</v>
      </c>
      <c r="AI410" s="29">
        <f t="shared" si="419"/>
        <v>55</v>
      </c>
      <c r="AJ410" s="29">
        <f t="shared" si="419"/>
        <v>36</v>
      </c>
      <c r="AK410" s="29">
        <f t="shared" si="419"/>
        <v>107</v>
      </c>
      <c r="AL410" s="25">
        <f t="shared" si="6"/>
        <v>513</v>
      </c>
    </row>
    <row r="411">
      <c r="A411" s="1"/>
      <c r="B411" s="1"/>
      <c r="C411" s="1"/>
      <c r="D411" s="9">
        <v>6003.0</v>
      </c>
      <c r="E411" s="10">
        <v>1099.0</v>
      </c>
      <c r="F411" s="11">
        <v>18.0</v>
      </c>
      <c r="G411" s="12">
        <v>41.0</v>
      </c>
      <c r="H411" s="11">
        <v>9.0</v>
      </c>
      <c r="I411" s="13">
        <v>94.0</v>
      </c>
      <c r="J411" s="13">
        <v>205.0</v>
      </c>
      <c r="K411" s="13">
        <v>55.0</v>
      </c>
      <c r="L411" s="14">
        <v>31.0</v>
      </c>
      <c r="M411" s="15">
        <v>10.0</v>
      </c>
      <c r="N411" s="14">
        <v>64.0</v>
      </c>
      <c r="O411" s="25">
        <f t="shared" si="2"/>
        <v>527</v>
      </c>
      <c r="P411" s="26"/>
      <c r="Q411" s="27">
        <f>'X,Y restore'!G411</f>
        <v>18</v>
      </c>
      <c r="R411" s="27">
        <f>'X,Y restore'!H411</f>
        <v>13</v>
      </c>
      <c r="S411" s="27">
        <f>'X,Y restore'!I411</f>
        <v>9</v>
      </c>
      <c r="T411" s="28">
        <f>'X,Y restore'!AI411</f>
        <v>19</v>
      </c>
      <c r="U411" s="28">
        <f>'X,Y restore'!AG411</f>
        <v>7</v>
      </c>
      <c r="V411" s="28">
        <f>'X,Y restore'!AJ411</f>
        <v>9</v>
      </c>
      <c r="W411" s="29">
        <f>'X,Y restore'!M411</f>
        <v>28</v>
      </c>
      <c r="X411" s="29">
        <f>'X,Y restore'!N411</f>
        <v>10</v>
      </c>
      <c r="Y411" s="29">
        <f>'X,Y restore'!O411</f>
        <v>11</v>
      </c>
      <c r="Z411" s="25">
        <f t="shared" si="3"/>
        <v>124</v>
      </c>
      <c r="AA411" s="30">
        <f t="shared" si="4"/>
        <v>4.25</v>
      </c>
      <c r="AB411" s="26"/>
      <c r="AC411" s="27">
        <f t="shared" ref="AC411:AK411" si="420">ROUND($AA411*Q411,0)</f>
        <v>77</v>
      </c>
      <c r="AD411" s="27">
        <f t="shared" si="420"/>
        <v>55</v>
      </c>
      <c r="AE411" s="27">
        <f t="shared" si="420"/>
        <v>38</v>
      </c>
      <c r="AF411" s="28">
        <f t="shared" si="420"/>
        <v>81</v>
      </c>
      <c r="AG411" s="28">
        <f t="shared" si="420"/>
        <v>30</v>
      </c>
      <c r="AH411" s="28">
        <f t="shared" si="420"/>
        <v>38</v>
      </c>
      <c r="AI411" s="29">
        <f t="shared" si="420"/>
        <v>119</v>
      </c>
      <c r="AJ411" s="29">
        <f t="shared" si="420"/>
        <v>43</v>
      </c>
      <c r="AK411" s="29">
        <f t="shared" si="420"/>
        <v>47</v>
      </c>
      <c r="AL411" s="25">
        <f t="shared" si="6"/>
        <v>528</v>
      </c>
    </row>
    <row r="412">
      <c r="A412" s="1"/>
      <c r="B412" s="1"/>
      <c r="C412" s="1"/>
      <c r="D412" s="9">
        <v>6004.0</v>
      </c>
      <c r="E412" s="10">
        <v>1458.0</v>
      </c>
      <c r="F412" s="11">
        <v>22.0</v>
      </c>
      <c r="G412" s="12">
        <v>49.0</v>
      </c>
      <c r="H412" s="11">
        <v>8.0</v>
      </c>
      <c r="I412" s="13">
        <v>148.0</v>
      </c>
      <c r="J412" s="13">
        <v>294.0</v>
      </c>
      <c r="K412" s="13">
        <v>64.0</v>
      </c>
      <c r="L412" s="14">
        <v>32.0</v>
      </c>
      <c r="M412" s="15">
        <v>7.0</v>
      </c>
      <c r="N412" s="14">
        <v>105.0</v>
      </c>
      <c r="O412" s="25">
        <f t="shared" si="2"/>
        <v>729</v>
      </c>
      <c r="P412" s="26"/>
      <c r="Q412" s="27">
        <f>'X,Y restore'!G412</f>
        <v>22</v>
      </c>
      <c r="R412" s="27">
        <f>'X,Y restore'!H412</f>
        <v>9</v>
      </c>
      <c r="S412" s="27">
        <f>'X,Y restore'!I412</f>
        <v>8</v>
      </c>
      <c r="T412" s="28">
        <f>'X,Y restore'!AI412</f>
        <v>27</v>
      </c>
      <c r="U412" s="28">
        <f>'X,Y restore'!AG412</f>
        <v>5</v>
      </c>
      <c r="V412" s="28">
        <f>'X,Y restore'!AJ412</f>
        <v>7</v>
      </c>
      <c r="W412" s="29">
        <f>'X,Y restore'!M412</f>
        <v>30</v>
      </c>
      <c r="X412" s="29">
        <f>'X,Y restore'!N412</f>
        <v>7</v>
      </c>
      <c r="Y412" s="29">
        <f>'X,Y restore'!O412</f>
        <v>15</v>
      </c>
      <c r="Z412" s="25">
        <f t="shared" si="3"/>
        <v>130</v>
      </c>
      <c r="AA412" s="30">
        <f t="shared" si="4"/>
        <v>5.607692308</v>
      </c>
      <c r="AB412" s="26"/>
      <c r="AC412" s="27">
        <f t="shared" ref="AC412:AK412" si="421">ROUND($AA412*Q412,0)</f>
        <v>123</v>
      </c>
      <c r="AD412" s="27">
        <f t="shared" si="421"/>
        <v>50</v>
      </c>
      <c r="AE412" s="27">
        <f t="shared" si="421"/>
        <v>45</v>
      </c>
      <c r="AF412" s="28">
        <f t="shared" si="421"/>
        <v>151</v>
      </c>
      <c r="AG412" s="28">
        <f t="shared" si="421"/>
        <v>28</v>
      </c>
      <c r="AH412" s="28">
        <f t="shared" si="421"/>
        <v>39</v>
      </c>
      <c r="AI412" s="29">
        <f t="shared" si="421"/>
        <v>168</v>
      </c>
      <c r="AJ412" s="29">
        <f t="shared" si="421"/>
        <v>39</v>
      </c>
      <c r="AK412" s="29">
        <f t="shared" si="421"/>
        <v>84</v>
      </c>
      <c r="AL412" s="25">
        <f t="shared" si="6"/>
        <v>727</v>
      </c>
    </row>
    <row r="413">
      <c r="A413" s="1"/>
      <c r="B413" s="1"/>
      <c r="C413" s="1"/>
      <c r="D413" s="9">
        <v>6007.0</v>
      </c>
      <c r="E413" s="10">
        <v>2030.0</v>
      </c>
      <c r="F413" s="11">
        <v>20.0</v>
      </c>
      <c r="G413" s="12">
        <v>43.0</v>
      </c>
      <c r="H413" s="11">
        <v>36.0</v>
      </c>
      <c r="I413" s="13">
        <v>63.0</v>
      </c>
      <c r="J413" s="13">
        <v>110.0</v>
      </c>
      <c r="K413" s="13">
        <v>46.0</v>
      </c>
      <c r="L413" s="14">
        <v>21.0</v>
      </c>
      <c r="M413" s="15">
        <v>30.0</v>
      </c>
      <c r="N413" s="14">
        <v>54.0</v>
      </c>
      <c r="O413" s="25">
        <f t="shared" si="2"/>
        <v>423</v>
      </c>
      <c r="P413" s="26"/>
      <c r="Q413" s="27">
        <f>'X,Y restore'!G413</f>
        <v>20</v>
      </c>
      <c r="R413" s="27">
        <f>'X,Y restore'!H413</f>
        <v>28</v>
      </c>
      <c r="S413" s="27">
        <f>'X,Y restore'!I413</f>
        <v>36</v>
      </c>
      <c r="T413" s="28">
        <f>'X,Y restore'!AI413</f>
        <v>12</v>
      </c>
      <c r="U413" s="28">
        <f>'X,Y restore'!AG413</f>
        <v>14</v>
      </c>
      <c r="V413" s="28">
        <f>'X,Y restore'!AJ413</f>
        <v>19</v>
      </c>
      <c r="W413" s="29">
        <f>'X,Y restore'!M413</f>
        <v>21</v>
      </c>
      <c r="X413" s="29">
        <f>'X,Y restore'!N413</f>
        <v>30</v>
      </c>
      <c r="Y413" s="29">
        <f>'X,Y restore'!O413</f>
        <v>35</v>
      </c>
      <c r="Z413" s="25">
        <f t="shared" si="3"/>
        <v>215</v>
      </c>
      <c r="AA413" s="30">
        <f t="shared" si="4"/>
        <v>1.96744186</v>
      </c>
      <c r="AB413" s="26"/>
      <c r="AC413" s="27">
        <f t="shared" ref="AC413:AK413" si="422">ROUND($AA413*Q413,0)</f>
        <v>39</v>
      </c>
      <c r="AD413" s="27">
        <f t="shared" si="422"/>
        <v>55</v>
      </c>
      <c r="AE413" s="27">
        <f t="shared" si="422"/>
        <v>71</v>
      </c>
      <c r="AF413" s="28">
        <f t="shared" si="422"/>
        <v>24</v>
      </c>
      <c r="AG413" s="28">
        <f t="shared" si="422"/>
        <v>28</v>
      </c>
      <c r="AH413" s="28">
        <f t="shared" si="422"/>
        <v>37</v>
      </c>
      <c r="AI413" s="29">
        <f t="shared" si="422"/>
        <v>41</v>
      </c>
      <c r="AJ413" s="29">
        <f t="shared" si="422"/>
        <v>59</v>
      </c>
      <c r="AK413" s="29">
        <f t="shared" si="422"/>
        <v>69</v>
      </c>
      <c r="AL413" s="25">
        <f t="shared" si="6"/>
        <v>423</v>
      </c>
    </row>
    <row r="414">
      <c r="A414" s="1"/>
      <c r="B414" s="1"/>
      <c r="C414" s="1"/>
      <c r="D414" s="9">
        <v>6009.0</v>
      </c>
      <c r="E414" s="10">
        <v>1588.0</v>
      </c>
      <c r="F414" s="11">
        <v>16.0</v>
      </c>
      <c r="G414" s="12">
        <v>51.0</v>
      </c>
      <c r="H414" s="11">
        <v>22.0</v>
      </c>
      <c r="I414" s="13">
        <v>42.0</v>
      </c>
      <c r="J414" s="13">
        <v>111.0</v>
      </c>
      <c r="K414" s="13">
        <v>37.0</v>
      </c>
      <c r="L414" s="14">
        <v>11.0</v>
      </c>
      <c r="M414" s="15">
        <v>14.0</v>
      </c>
      <c r="N414" s="14">
        <v>49.0</v>
      </c>
      <c r="O414" s="25">
        <f t="shared" si="2"/>
        <v>353</v>
      </c>
      <c r="P414" s="26"/>
      <c r="Q414" s="27">
        <f>'X,Y restore'!G414</f>
        <v>16</v>
      </c>
      <c r="R414" s="27">
        <f>'X,Y restore'!H414</f>
        <v>24</v>
      </c>
      <c r="S414" s="27">
        <f>'X,Y restore'!I414</f>
        <v>22</v>
      </c>
      <c r="T414" s="28">
        <f>'X,Y restore'!AI414</f>
        <v>8</v>
      </c>
      <c r="U414" s="28">
        <f>'X,Y restore'!AG414</f>
        <v>8</v>
      </c>
      <c r="V414" s="28">
        <f>'X,Y restore'!AJ414</f>
        <v>13</v>
      </c>
      <c r="W414" s="29">
        <f>'X,Y restore'!M414</f>
        <v>12</v>
      </c>
      <c r="X414" s="29">
        <f>'X,Y restore'!N414</f>
        <v>14</v>
      </c>
      <c r="Y414" s="29">
        <f>'X,Y restore'!O414</f>
        <v>25</v>
      </c>
      <c r="Z414" s="25">
        <f t="shared" si="3"/>
        <v>142</v>
      </c>
      <c r="AA414" s="30">
        <f t="shared" si="4"/>
        <v>2.485915493</v>
      </c>
      <c r="AB414" s="26"/>
      <c r="AC414" s="27">
        <f t="shared" ref="AC414:AK414" si="423">ROUND($AA414*Q414,0)</f>
        <v>40</v>
      </c>
      <c r="AD414" s="27">
        <f t="shared" si="423"/>
        <v>60</v>
      </c>
      <c r="AE414" s="27">
        <f t="shared" si="423"/>
        <v>55</v>
      </c>
      <c r="AF414" s="28">
        <f t="shared" si="423"/>
        <v>20</v>
      </c>
      <c r="AG414" s="28">
        <f t="shared" si="423"/>
        <v>20</v>
      </c>
      <c r="AH414" s="28">
        <f t="shared" si="423"/>
        <v>32</v>
      </c>
      <c r="AI414" s="29">
        <f t="shared" si="423"/>
        <v>30</v>
      </c>
      <c r="AJ414" s="29">
        <f t="shared" si="423"/>
        <v>35</v>
      </c>
      <c r="AK414" s="29">
        <f t="shared" si="423"/>
        <v>62</v>
      </c>
      <c r="AL414" s="25">
        <f t="shared" si="6"/>
        <v>354</v>
      </c>
    </row>
    <row r="415">
      <c r="A415" s="1"/>
      <c r="B415" s="1"/>
      <c r="C415" s="1"/>
      <c r="D415" s="9">
        <v>6011.0</v>
      </c>
      <c r="E415" s="10">
        <v>1013.0</v>
      </c>
      <c r="F415" s="11">
        <v>8.0</v>
      </c>
      <c r="G415" s="12">
        <v>17.0</v>
      </c>
      <c r="H415" s="11">
        <v>17.0</v>
      </c>
      <c r="I415" s="13">
        <v>23.0</v>
      </c>
      <c r="J415" s="13">
        <v>76.0</v>
      </c>
      <c r="K415" s="13">
        <v>22.0</v>
      </c>
      <c r="L415" s="14">
        <v>15.0</v>
      </c>
      <c r="M415" s="15">
        <v>9.0</v>
      </c>
      <c r="N415" s="14">
        <v>43.0</v>
      </c>
      <c r="O415" s="25">
        <f t="shared" si="2"/>
        <v>230</v>
      </c>
      <c r="P415" s="26"/>
      <c r="Q415" s="27">
        <f>'X,Y restore'!G415</f>
        <v>8</v>
      </c>
      <c r="R415" s="27">
        <f>'X,Y restore'!H415</f>
        <v>3</v>
      </c>
      <c r="S415" s="27">
        <f>'X,Y restore'!I415</f>
        <v>17</v>
      </c>
      <c r="T415" s="28">
        <f>'X,Y restore'!AI415</f>
        <v>5</v>
      </c>
      <c r="U415" s="28">
        <f>'X,Y restore'!AG415</f>
        <v>5</v>
      </c>
      <c r="V415" s="28">
        <f>'X,Y restore'!AJ415</f>
        <v>12</v>
      </c>
      <c r="W415" s="29">
        <f>'X,Y restore'!M415</f>
        <v>14</v>
      </c>
      <c r="X415" s="29">
        <f>'X,Y restore'!N415</f>
        <v>9</v>
      </c>
      <c r="Y415" s="29">
        <f>'X,Y restore'!O415</f>
        <v>30</v>
      </c>
      <c r="Z415" s="25">
        <f t="shared" si="3"/>
        <v>103</v>
      </c>
      <c r="AA415" s="30">
        <f t="shared" si="4"/>
        <v>2.233009709</v>
      </c>
      <c r="AB415" s="26"/>
      <c r="AC415" s="27">
        <f t="shared" ref="AC415:AK415" si="424">ROUND($AA415*Q415,0)</f>
        <v>18</v>
      </c>
      <c r="AD415" s="27">
        <f t="shared" si="424"/>
        <v>7</v>
      </c>
      <c r="AE415" s="27">
        <f t="shared" si="424"/>
        <v>38</v>
      </c>
      <c r="AF415" s="28">
        <f t="shared" si="424"/>
        <v>11</v>
      </c>
      <c r="AG415" s="28">
        <f t="shared" si="424"/>
        <v>11</v>
      </c>
      <c r="AH415" s="28">
        <f t="shared" si="424"/>
        <v>27</v>
      </c>
      <c r="AI415" s="29">
        <f t="shared" si="424"/>
        <v>31</v>
      </c>
      <c r="AJ415" s="29">
        <f t="shared" si="424"/>
        <v>20</v>
      </c>
      <c r="AK415" s="29">
        <f t="shared" si="424"/>
        <v>67</v>
      </c>
      <c r="AL415" s="25">
        <f t="shared" si="6"/>
        <v>230</v>
      </c>
    </row>
    <row r="416">
      <c r="A416" s="1"/>
      <c r="B416" s="1"/>
      <c r="C416" s="1"/>
      <c r="D416" s="9">
        <v>6012.0</v>
      </c>
      <c r="E416" s="10">
        <v>1030.0</v>
      </c>
      <c r="F416" s="11">
        <v>3.0</v>
      </c>
      <c r="G416" s="12">
        <v>21.0</v>
      </c>
      <c r="H416" s="11">
        <v>20.0</v>
      </c>
      <c r="I416" s="13">
        <v>27.0</v>
      </c>
      <c r="J416" s="13">
        <v>60.0</v>
      </c>
      <c r="K416" s="13">
        <v>36.0</v>
      </c>
      <c r="L416" s="14">
        <v>9.0</v>
      </c>
      <c r="M416" s="15">
        <v>8.0</v>
      </c>
      <c r="N416" s="14">
        <v>25.0</v>
      </c>
      <c r="O416" s="25">
        <f t="shared" si="2"/>
        <v>209</v>
      </c>
      <c r="P416" s="26"/>
      <c r="Q416" s="27">
        <f>'X,Y restore'!G416</f>
        <v>3</v>
      </c>
      <c r="R416" s="27">
        <f>'X,Y restore'!H416</f>
        <v>3</v>
      </c>
      <c r="S416" s="27">
        <f>'X,Y restore'!I416</f>
        <v>20</v>
      </c>
      <c r="T416" s="28">
        <f>'X,Y restore'!AI416</f>
        <v>2</v>
      </c>
      <c r="U416" s="28">
        <f>'X,Y restore'!AG416</f>
        <v>5</v>
      </c>
      <c r="V416" s="28">
        <f>'X,Y restore'!AJ416</f>
        <v>21</v>
      </c>
      <c r="W416" s="29">
        <f>'X,Y restore'!M416</f>
        <v>9</v>
      </c>
      <c r="X416" s="29">
        <f>'X,Y restore'!N416</f>
        <v>8</v>
      </c>
      <c r="Y416" s="29">
        <f>'X,Y restore'!O416</f>
        <v>47</v>
      </c>
      <c r="Z416" s="25">
        <f t="shared" si="3"/>
        <v>118</v>
      </c>
      <c r="AA416" s="30">
        <f t="shared" si="4"/>
        <v>1.771186441</v>
      </c>
      <c r="AB416" s="26"/>
      <c r="AC416" s="27">
        <f t="shared" ref="AC416:AK416" si="425">ROUND($AA416*Q416,0)</f>
        <v>5</v>
      </c>
      <c r="AD416" s="27">
        <f t="shared" si="425"/>
        <v>5</v>
      </c>
      <c r="AE416" s="27">
        <f t="shared" si="425"/>
        <v>35</v>
      </c>
      <c r="AF416" s="28">
        <f t="shared" si="425"/>
        <v>4</v>
      </c>
      <c r="AG416" s="28">
        <f t="shared" si="425"/>
        <v>9</v>
      </c>
      <c r="AH416" s="28">
        <f t="shared" si="425"/>
        <v>37</v>
      </c>
      <c r="AI416" s="29">
        <f t="shared" si="425"/>
        <v>16</v>
      </c>
      <c r="AJ416" s="29">
        <f t="shared" si="425"/>
        <v>14</v>
      </c>
      <c r="AK416" s="29">
        <f t="shared" si="425"/>
        <v>83</v>
      </c>
      <c r="AL416" s="25">
        <f t="shared" si="6"/>
        <v>208</v>
      </c>
    </row>
    <row r="417">
      <c r="A417" s="1"/>
      <c r="B417" s="1"/>
      <c r="C417" s="1"/>
      <c r="D417" s="9">
        <v>6014.0</v>
      </c>
      <c r="E417" s="10">
        <v>1399.0</v>
      </c>
      <c r="F417" s="11">
        <v>25.0</v>
      </c>
      <c r="G417" s="12">
        <v>21.0</v>
      </c>
      <c r="H417" s="11">
        <v>7.0</v>
      </c>
      <c r="I417" s="13">
        <v>38.0</v>
      </c>
      <c r="J417" s="13">
        <v>114.0</v>
      </c>
      <c r="K417" s="13">
        <v>25.0</v>
      </c>
      <c r="L417" s="14">
        <v>20.0</v>
      </c>
      <c r="M417" s="15">
        <v>6.0</v>
      </c>
      <c r="N417" s="14">
        <v>62.0</v>
      </c>
      <c r="O417" s="25">
        <f t="shared" si="2"/>
        <v>318</v>
      </c>
      <c r="P417" s="26"/>
      <c r="Q417" s="27">
        <f>'X,Y restore'!G417</f>
        <v>25</v>
      </c>
      <c r="R417" s="27">
        <f>'X,Y restore'!H417</f>
        <v>5</v>
      </c>
      <c r="S417" s="27">
        <f>'X,Y restore'!I417</f>
        <v>7</v>
      </c>
      <c r="T417" s="28">
        <f>'X,Y restore'!AI417</f>
        <v>12</v>
      </c>
      <c r="U417" s="28">
        <f>'X,Y restore'!AG417</f>
        <v>4</v>
      </c>
      <c r="V417" s="28">
        <f>'X,Y restore'!AJ417</f>
        <v>4</v>
      </c>
      <c r="W417" s="29">
        <f>'X,Y restore'!M417</f>
        <v>19</v>
      </c>
      <c r="X417" s="29">
        <f>'X,Y restore'!N417</f>
        <v>6</v>
      </c>
      <c r="Y417" s="29">
        <f>'X,Y restore'!O417</f>
        <v>7</v>
      </c>
      <c r="Z417" s="25">
        <f t="shared" si="3"/>
        <v>89</v>
      </c>
      <c r="AA417" s="30">
        <f t="shared" si="4"/>
        <v>3.573033708</v>
      </c>
      <c r="AB417" s="26"/>
      <c r="AC417" s="27">
        <f t="shared" ref="AC417:AK417" si="426">ROUND($AA417*Q417,0)</f>
        <v>89</v>
      </c>
      <c r="AD417" s="27">
        <f t="shared" si="426"/>
        <v>18</v>
      </c>
      <c r="AE417" s="27">
        <f t="shared" si="426"/>
        <v>25</v>
      </c>
      <c r="AF417" s="28">
        <f t="shared" si="426"/>
        <v>43</v>
      </c>
      <c r="AG417" s="28">
        <f t="shared" si="426"/>
        <v>14</v>
      </c>
      <c r="AH417" s="28">
        <f t="shared" si="426"/>
        <v>14</v>
      </c>
      <c r="AI417" s="29">
        <f t="shared" si="426"/>
        <v>68</v>
      </c>
      <c r="AJ417" s="29">
        <f t="shared" si="426"/>
        <v>21</v>
      </c>
      <c r="AK417" s="29">
        <f t="shared" si="426"/>
        <v>25</v>
      </c>
      <c r="AL417" s="25">
        <f t="shared" si="6"/>
        <v>317</v>
      </c>
    </row>
    <row r="418">
      <c r="A418" s="1"/>
      <c r="B418" s="1"/>
      <c r="C418" s="1"/>
      <c r="D418" s="9">
        <v>6015.0</v>
      </c>
      <c r="E418" s="10">
        <v>1359.0</v>
      </c>
      <c r="F418" s="11">
        <v>8.0</v>
      </c>
      <c r="G418" s="12">
        <v>24.0</v>
      </c>
      <c r="H418" s="11">
        <v>11.0</v>
      </c>
      <c r="I418" s="13">
        <v>26.0</v>
      </c>
      <c r="J418" s="13">
        <v>68.0</v>
      </c>
      <c r="K418" s="13">
        <v>13.0</v>
      </c>
      <c r="L418" s="14">
        <v>13.0</v>
      </c>
      <c r="M418" s="15">
        <v>14.0</v>
      </c>
      <c r="N418" s="14">
        <v>25.0</v>
      </c>
      <c r="O418" s="25">
        <f t="shared" si="2"/>
        <v>202</v>
      </c>
      <c r="P418" s="26"/>
      <c r="Q418" s="27">
        <f>'X,Y restore'!G418</f>
        <v>8</v>
      </c>
      <c r="R418" s="27">
        <f>'X,Y restore'!H418</f>
        <v>16</v>
      </c>
      <c r="S418" s="27">
        <f>'X,Y restore'!I418</f>
        <v>11</v>
      </c>
      <c r="T418" s="28">
        <f>'X,Y restore'!AI418</f>
        <v>7</v>
      </c>
      <c r="U418" s="28">
        <f>'X,Y restore'!AG418</f>
        <v>7</v>
      </c>
      <c r="V418" s="28">
        <f>'X,Y restore'!AJ418</f>
        <v>6</v>
      </c>
      <c r="W418" s="29">
        <f>'X,Y restore'!M418</f>
        <v>13</v>
      </c>
      <c r="X418" s="29">
        <f>'X,Y restore'!N418</f>
        <v>14</v>
      </c>
      <c r="Y418" s="29">
        <f>'X,Y restore'!O418</f>
        <v>13</v>
      </c>
      <c r="Z418" s="25">
        <f t="shared" si="3"/>
        <v>95</v>
      </c>
      <c r="AA418" s="30">
        <f t="shared" si="4"/>
        <v>2.126315789</v>
      </c>
      <c r="AB418" s="26"/>
      <c r="AC418" s="27">
        <f t="shared" ref="AC418:AK418" si="427">ROUND($AA418*Q418,0)</f>
        <v>17</v>
      </c>
      <c r="AD418" s="27">
        <f t="shared" si="427"/>
        <v>34</v>
      </c>
      <c r="AE418" s="27">
        <f t="shared" si="427"/>
        <v>23</v>
      </c>
      <c r="AF418" s="28">
        <f t="shared" si="427"/>
        <v>15</v>
      </c>
      <c r="AG418" s="28">
        <f t="shared" si="427"/>
        <v>15</v>
      </c>
      <c r="AH418" s="28">
        <f t="shared" si="427"/>
        <v>13</v>
      </c>
      <c r="AI418" s="29">
        <f t="shared" si="427"/>
        <v>28</v>
      </c>
      <c r="AJ418" s="29">
        <f t="shared" si="427"/>
        <v>30</v>
      </c>
      <c r="AK418" s="29">
        <f t="shared" si="427"/>
        <v>28</v>
      </c>
      <c r="AL418" s="25">
        <f t="shared" si="6"/>
        <v>203</v>
      </c>
    </row>
    <row r="419">
      <c r="A419" s="1"/>
      <c r="B419" s="1"/>
      <c r="C419" s="1"/>
      <c r="D419" s="9">
        <v>6016.0</v>
      </c>
      <c r="E419" s="10">
        <v>2203.0</v>
      </c>
      <c r="F419" s="11">
        <v>23.0</v>
      </c>
      <c r="G419" s="12">
        <v>30.0</v>
      </c>
      <c r="H419" s="11">
        <v>14.0</v>
      </c>
      <c r="I419" s="13">
        <v>69.0</v>
      </c>
      <c r="J419" s="13">
        <v>129.0</v>
      </c>
      <c r="K419" s="13">
        <v>25.0</v>
      </c>
      <c r="L419" s="14">
        <v>27.0</v>
      </c>
      <c r="M419" s="15">
        <v>12.0</v>
      </c>
      <c r="N419" s="14">
        <v>67.0</v>
      </c>
      <c r="O419" s="25">
        <f t="shared" si="2"/>
        <v>396</v>
      </c>
      <c r="P419" s="26"/>
      <c r="Q419" s="27">
        <f>'X,Y restore'!G419</f>
        <v>23</v>
      </c>
      <c r="R419" s="27">
        <f>'X,Y restore'!H419</f>
        <v>10</v>
      </c>
      <c r="S419" s="27">
        <f>'X,Y restore'!I419</f>
        <v>14</v>
      </c>
      <c r="T419" s="28">
        <f>'X,Y restore'!AI419</f>
        <v>19</v>
      </c>
      <c r="U419" s="28">
        <f>'X,Y restore'!AG419</f>
        <v>7</v>
      </c>
      <c r="V419" s="28">
        <f>'X,Y restore'!AJ419</f>
        <v>6</v>
      </c>
      <c r="W419" s="29">
        <f>'X,Y restore'!M419</f>
        <v>26</v>
      </c>
      <c r="X419" s="29">
        <f>'X,Y restore'!N419</f>
        <v>12</v>
      </c>
      <c r="Y419" s="29">
        <f>'X,Y restore'!O419</f>
        <v>16</v>
      </c>
      <c r="Z419" s="25">
        <f t="shared" si="3"/>
        <v>133</v>
      </c>
      <c r="AA419" s="30">
        <f t="shared" si="4"/>
        <v>2.977443609</v>
      </c>
      <c r="AB419" s="26"/>
      <c r="AC419" s="27">
        <f t="shared" ref="AC419:AK419" si="428">ROUND($AA419*Q419,0)</f>
        <v>68</v>
      </c>
      <c r="AD419" s="27">
        <f t="shared" si="428"/>
        <v>30</v>
      </c>
      <c r="AE419" s="27">
        <f t="shared" si="428"/>
        <v>42</v>
      </c>
      <c r="AF419" s="28">
        <f t="shared" si="428"/>
        <v>57</v>
      </c>
      <c r="AG419" s="28">
        <f t="shared" si="428"/>
        <v>21</v>
      </c>
      <c r="AH419" s="28">
        <f t="shared" si="428"/>
        <v>18</v>
      </c>
      <c r="AI419" s="29">
        <f t="shared" si="428"/>
        <v>77</v>
      </c>
      <c r="AJ419" s="29">
        <f t="shared" si="428"/>
        <v>36</v>
      </c>
      <c r="AK419" s="29">
        <f t="shared" si="428"/>
        <v>48</v>
      </c>
      <c r="AL419" s="25">
        <f t="shared" si="6"/>
        <v>397</v>
      </c>
    </row>
    <row r="420">
      <c r="A420" s="1"/>
      <c r="B420" s="1"/>
      <c r="C420" s="1"/>
      <c r="D420" s="9">
        <v>6017.0</v>
      </c>
      <c r="E420" s="10">
        <v>2829.0</v>
      </c>
      <c r="F420" s="11">
        <v>33.0</v>
      </c>
      <c r="G420" s="12">
        <v>40.0</v>
      </c>
      <c r="H420" s="11">
        <v>35.0</v>
      </c>
      <c r="I420" s="13">
        <v>77.0</v>
      </c>
      <c r="J420" s="13">
        <v>159.0</v>
      </c>
      <c r="K420" s="13">
        <v>74.0</v>
      </c>
      <c r="L420" s="14">
        <v>34.0</v>
      </c>
      <c r="M420" s="15">
        <v>27.0</v>
      </c>
      <c r="N420" s="14">
        <v>97.0</v>
      </c>
      <c r="O420" s="25">
        <f t="shared" si="2"/>
        <v>576</v>
      </c>
      <c r="P420" s="26"/>
      <c r="Q420" s="27">
        <f>'X,Y restore'!G420</f>
        <v>33</v>
      </c>
      <c r="R420" s="27">
        <f>'X,Y restore'!H420</f>
        <v>19</v>
      </c>
      <c r="S420" s="27">
        <f>'X,Y restore'!I420</f>
        <v>35</v>
      </c>
      <c r="T420" s="28">
        <f>'X,Y restore'!AI420</f>
        <v>17</v>
      </c>
      <c r="U420" s="28">
        <f>'X,Y restore'!AG420</f>
        <v>15</v>
      </c>
      <c r="V420" s="28">
        <f>'X,Y restore'!AJ420</f>
        <v>23</v>
      </c>
      <c r="W420" s="29">
        <f>'X,Y restore'!M420</f>
        <v>33</v>
      </c>
      <c r="X420" s="29">
        <f>'X,Y restore'!N420</f>
        <v>27</v>
      </c>
      <c r="Y420" s="29">
        <f>'X,Y restore'!O420</f>
        <v>37</v>
      </c>
      <c r="Z420" s="25">
        <f t="shared" si="3"/>
        <v>239</v>
      </c>
      <c r="AA420" s="30">
        <f t="shared" si="4"/>
        <v>2.410041841</v>
      </c>
      <c r="AB420" s="26"/>
      <c r="AC420" s="27">
        <f t="shared" ref="AC420:AK420" si="429">ROUND($AA420*Q420,0)</f>
        <v>80</v>
      </c>
      <c r="AD420" s="27">
        <f t="shared" si="429"/>
        <v>46</v>
      </c>
      <c r="AE420" s="27">
        <f t="shared" si="429"/>
        <v>84</v>
      </c>
      <c r="AF420" s="28">
        <f t="shared" si="429"/>
        <v>41</v>
      </c>
      <c r="AG420" s="28">
        <f t="shared" si="429"/>
        <v>36</v>
      </c>
      <c r="AH420" s="28">
        <f t="shared" si="429"/>
        <v>55</v>
      </c>
      <c r="AI420" s="29">
        <f t="shared" si="429"/>
        <v>80</v>
      </c>
      <c r="AJ420" s="29">
        <f t="shared" si="429"/>
        <v>65</v>
      </c>
      <c r="AK420" s="29">
        <f t="shared" si="429"/>
        <v>89</v>
      </c>
      <c r="AL420" s="25">
        <f t="shared" si="6"/>
        <v>576</v>
      </c>
    </row>
    <row r="421">
      <c r="A421" s="1"/>
      <c r="B421" s="1"/>
      <c r="C421" s="1"/>
      <c r="D421" s="9">
        <v>6018.0</v>
      </c>
      <c r="E421" s="10">
        <v>909.0</v>
      </c>
      <c r="F421" s="11">
        <v>6.0</v>
      </c>
      <c r="G421" s="12">
        <v>26.0</v>
      </c>
      <c r="H421" s="11">
        <v>16.0</v>
      </c>
      <c r="I421" s="13">
        <v>38.0</v>
      </c>
      <c r="J421" s="13">
        <v>128.0</v>
      </c>
      <c r="K421" s="13">
        <v>26.0</v>
      </c>
      <c r="L421" s="14">
        <v>17.0</v>
      </c>
      <c r="M421" s="15">
        <v>2.0</v>
      </c>
      <c r="N421" s="14">
        <v>25.0</v>
      </c>
      <c r="O421" s="25">
        <f t="shared" si="2"/>
        <v>284</v>
      </c>
      <c r="P421" s="26"/>
      <c r="Q421" s="27">
        <f>'X,Y restore'!G421</f>
        <v>6</v>
      </c>
      <c r="R421" s="27">
        <f>'X,Y restore'!H421</f>
        <v>1</v>
      </c>
      <c r="S421" s="27">
        <f>'X,Y restore'!I421</f>
        <v>16</v>
      </c>
      <c r="T421" s="28">
        <f>'X,Y restore'!AI421</f>
        <v>7</v>
      </c>
      <c r="U421" s="28">
        <f>'X,Y restore'!AG421</f>
        <v>1</v>
      </c>
      <c r="V421" s="28">
        <f>'X,Y restore'!AJ421</f>
        <v>13</v>
      </c>
      <c r="W421" s="29">
        <f>'X,Y restore'!M421</f>
        <v>16</v>
      </c>
      <c r="X421" s="29">
        <f>'X,Y restore'!N421</f>
        <v>2</v>
      </c>
      <c r="Y421" s="29">
        <f>'X,Y restore'!O421</f>
        <v>25</v>
      </c>
      <c r="Z421" s="25">
        <f t="shared" si="3"/>
        <v>87</v>
      </c>
      <c r="AA421" s="30">
        <f t="shared" si="4"/>
        <v>3.264367816</v>
      </c>
      <c r="AB421" s="26"/>
      <c r="AC421" s="27">
        <f t="shared" ref="AC421:AK421" si="430">ROUND($AA421*Q421,0)</f>
        <v>20</v>
      </c>
      <c r="AD421" s="27">
        <f t="shared" si="430"/>
        <v>3</v>
      </c>
      <c r="AE421" s="27">
        <f t="shared" si="430"/>
        <v>52</v>
      </c>
      <c r="AF421" s="28">
        <f t="shared" si="430"/>
        <v>23</v>
      </c>
      <c r="AG421" s="28">
        <f t="shared" si="430"/>
        <v>3</v>
      </c>
      <c r="AH421" s="28">
        <f t="shared" si="430"/>
        <v>42</v>
      </c>
      <c r="AI421" s="29">
        <f t="shared" si="430"/>
        <v>52</v>
      </c>
      <c r="AJ421" s="29">
        <f t="shared" si="430"/>
        <v>7</v>
      </c>
      <c r="AK421" s="29">
        <f t="shared" si="430"/>
        <v>82</v>
      </c>
      <c r="AL421" s="25">
        <f t="shared" si="6"/>
        <v>284</v>
      </c>
    </row>
    <row r="422">
      <c r="A422" s="1"/>
      <c r="B422" s="1"/>
      <c r="C422" s="1"/>
      <c r="D422" s="9">
        <v>6030.0</v>
      </c>
      <c r="E422" s="10">
        <v>1171.0</v>
      </c>
      <c r="F422" s="11">
        <v>10.0</v>
      </c>
      <c r="G422" s="12">
        <v>15.0</v>
      </c>
      <c r="H422" s="11">
        <v>13.0</v>
      </c>
      <c r="I422" s="13">
        <v>19.0</v>
      </c>
      <c r="J422" s="13">
        <v>81.0</v>
      </c>
      <c r="K422" s="13">
        <v>30.0</v>
      </c>
      <c r="L422" s="14">
        <v>5.0</v>
      </c>
      <c r="M422" s="15">
        <v>5.0</v>
      </c>
      <c r="N422" s="14">
        <v>36.0</v>
      </c>
      <c r="O422" s="25">
        <f t="shared" si="2"/>
        <v>214</v>
      </c>
      <c r="P422" s="26"/>
      <c r="Q422" s="27">
        <f>'X,Y restore'!G422</f>
        <v>10</v>
      </c>
      <c r="R422" s="27">
        <f>'X,Y restore'!H422</f>
        <v>3</v>
      </c>
      <c r="S422" s="27">
        <f>'X,Y restore'!I422</f>
        <v>13</v>
      </c>
      <c r="T422" s="28">
        <f>'X,Y restore'!AI422</f>
        <v>3</v>
      </c>
      <c r="U422" s="28">
        <f>'X,Y restore'!AG422</f>
        <v>3</v>
      </c>
      <c r="V422" s="28">
        <f>'X,Y restore'!AJ422</f>
        <v>10</v>
      </c>
      <c r="W422" s="29">
        <f>'X,Y restore'!M422</f>
        <v>6</v>
      </c>
      <c r="X422" s="29">
        <f>'X,Y restore'!N422</f>
        <v>5</v>
      </c>
      <c r="Y422" s="29">
        <f>'X,Y restore'!O422</f>
        <v>16</v>
      </c>
      <c r="Z422" s="25">
        <f t="shared" si="3"/>
        <v>69</v>
      </c>
      <c r="AA422" s="30">
        <f t="shared" si="4"/>
        <v>3.101449275</v>
      </c>
      <c r="AB422" s="26"/>
      <c r="AC422" s="27">
        <f t="shared" ref="AC422:AK422" si="431">ROUND($AA422*Q422,0)</f>
        <v>31</v>
      </c>
      <c r="AD422" s="27">
        <f t="shared" si="431"/>
        <v>9</v>
      </c>
      <c r="AE422" s="27">
        <f t="shared" si="431"/>
        <v>40</v>
      </c>
      <c r="AF422" s="28">
        <f t="shared" si="431"/>
        <v>9</v>
      </c>
      <c r="AG422" s="28">
        <f t="shared" si="431"/>
        <v>9</v>
      </c>
      <c r="AH422" s="28">
        <f t="shared" si="431"/>
        <v>31</v>
      </c>
      <c r="AI422" s="29">
        <f t="shared" si="431"/>
        <v>19</v>
      </c>
      <c r="AJ422" s="29">
        <f t="shared" si="431"/>
        <v>16</v>
      </c>
      <c r="AK422" s="29">
        <f t="shared" si="431"/>
        <v>50</v>
      </c>
      <c r="AL422" s="25">
        <f t="shared" si="6"/>
        <v>214</v>
      </c>
    </row>
    <row r="423">
      <c r="A423" s="1"/>
      <c r="B423" s="1"/>
      <c r="C423" s="1"/>
      <c r="D423" s="9">
        <v>6031.0</v>
      </c>
      <c r="E423" s="10">
        <v>1096.0</v>
      </c>
      <c r="F423" s="11">
        <v>11.0</v>
      </c>
      <c r="G423" s="12">
        <v>21.0</v>
      </c>
      <c r="H423" s="11">
        <v>10.0</v>
      </c>
      <c r="I423" s="13">
        <v>23.0</v>
      </c>
      <c r="J423" s="13">
        <v>53.0</v>
      </c>
      <c r="K423" s="13">
        <v>18.0</v>
      </c>
      <c r="L423" s="14">
        <v>4.0</v>
      </c>
      <c r="M423" s="15">
        <v>11.0</v>
      </c>
      <c r="N423" s="14">
        <v>20.0</v>
      </c>
      <c r="O423" s="25">
        <f t="shared" si="2"/>
        <v>171</v>
      </c>
      <c r="P423" s="26"/>
      <c r="Q423" s="27">
        <f>'X,Y restore'!G423</f>
        <v>11</v>
      </c>
      <c r="R423" s="27">
        <f>'X,Y restore'!H423</f>
        <v>22</v>
      </c>
      <c r="S423" s="27">
        <f>'X,Y restore'!I423</f>
        <v>10</v>
      </c>
      <c r="T423" s="28">
        <f>'X,Y restore'!AI423</f>
        <v>5</v>
      </c>
      <c r="U423" s="28">
        <f>'X,Y restore'!AG423</f>
        <v>6</v>
      </c>
      <c r="V423" s="28">
        <f>'X,Y restore'!AJ423</f>
        <v>4</v>
      </c>
      <c r="W423" s="29">
        <f>'X,Y restore'!M423</f>
        <v>5</v>
      </c>
      <c r="X423" s="29">
        <f>'X,Y restore'!N423</f>
        <v>11</v>
      </c>
      <c r="Y423" s="29">
        <f>'X,Y restore'!O423</f>
        <v>8</v>
      </c>
      <c r="Z423" s="25">
        <f t="shared" si="3"/>
        <v>82</v>
      </c>
      <c r="AA423" s="30">
        <f t="shared" si="4"/>
        <v>2.085365854</v>
      </c>
      <c r="AB423" s="26"/>
      <c r="AC423" s="27">
        <f t="shared" ref="AC423:AK423" si="432">ROUND($AA423*Q423,0)</f>
        <v>23</v>
      </c>
      <c r="AD423" s="27">
        <f t="shared" si="432"/>
        <v>46</v>
      </c>
      <c r="AE423" s="27">
        <f t="shared" si="432"/>
        <v>21</v>
      </c>
      <c r="AF423" s="28">
        <f t="shared" si="432"/>
        <v>10</v>
      </c>
      <c r="AG423" s="28">
        <f t="shared" si="432"/>
        <v>13</v>
      </c>
      <c r="AH423" s="28">
        <f t="shared" si="432"/>
        <v>8</v>
      </c>
      <c r="AI423" s="29">
        <f t="shared" si="432"/>
        <v>10</v>
      </c>
      <c r="AJ423" s="29">
        <f t="shared" si="432"/>
        <v>23</v>
      </c>
      <c r="AK423" s="29">
        <f t="shared" si="432"/>
        <v>17</v>
      </c>
      <c r="AL423" s="25">
        <f t="shared" si="6"/>
        <v>171</v>
      </c>
    </row>
    <row r="424">
      <c r="A424" s="1"/>
      <c r="B424" s="1"/>
      <c r="C424" s="1"/>
      <c r="D424" s="9">
        <v>6033.0</v>
      </c>
      <c r="E424" s="10">
        <v>1635.0</v>
      </c>
      <c r="F424" s="11">
        <v>15.0</v>
      </c>
      <c r="G424" s="12">
        <v>17.0</v>
      </c>
      <c r="H424" s="11">
        <v>3.0</v>
      </c>
      <c r="I424" s="13">
        <v>35.0</v>
      </c>
      <c r="J424" s="13">
        <v>86.0</v>
      </c>
      <c r="K424" s="13">
        <v>16.0</v>
      </c>
      <c r="L424" s="14">
        <v>15.0</v>
      </c>
      <c r="M424" s="15">
        <v>7.0</v>
      </c>
      <c r="N424" s="14">
        <v>40.0</v>
      </c>
      <c r="O424" s="25">
        <f t="shared" si="2"/>
        <v>234</v>
      </c>
      <c r="P424" s="26"/>
      <c r="Q424" s="27">
        <f>'X,Y restore'!G424</f>
        <v>15</v>
      </c>
      <c r="R424" s="27">
        <f>'X,Y restore'!H424</f>
        <v>9</v>
      </c>
      <c r="S424" s="27">
        <f>'X,Y restore'!I424</f>
        <v>3</v>
      </c>
      <c r="T424" s="28">
        <f>'X,Y restore'!AI424</f>
        <v>9</v>
      </c>
      <c r="U424" s="28">
        <f>'X,Y restore'!AG424</f>
        <v>4</v>
      </c>
      <c r="V424" s="28">
        <f>'X,Y restore'!AJ424</f>
        <v>2</v>
      </c>
      <c r="W424" s="29">
        <f>'X,Y restore'!M424</f>
        <v>14</v>
      </c>
      <c r="X424" s="29">
        <f>'X,Y restore'!N424</f>
        <v>7</v>
      </c>
      <c r="Y424" s="29">
        <f>'X,Y restore'!O424</f>
        <v>3</v>
      </c>
      <c r="Z424" s="25">
        <f t="shared" si="3"/>
        <v>66</v>
      </c>
      <c r="AA424" s="30">
        <f t="shared" si="4"/>
        <v>3.545454545</v>
      </c>
      <c r="AB424" s="26"/>
      <c r="AC424" s="27">
        <f t="shared" ref="AC424:AK424" si="433">ROUND($AA424*Q424,0)</f>
        <v>53</v>
      </c>
      <c r="AD424" s="27">
        <f t="shared" si="433"/>
        <v>32</v>
      </c>
      <c r="AE424" s="27">
        <f t="shared" si="433"/>
        <v>11</v>
      </c>
      <c r="AF424" s="28">
        <f t="shared" si="433"/>
        <v>32</v>
      </c>
      <c r="AG424" s="28">
        <f t="shared" si="433"/>
        <v>14</v>
      </c>
      <c r="AH424" s="28">
        <f t="shared" si="433"/>
        <v>7</v>
      </c>
      <c r="AI424" s="29">
        <f t="shared" si="433"/>
        <v>50</v>
      </c>
      <c r="AJ424" s="29">
        <f t="shared" si="433"/>
        <v>25</v>
      </c>
      <c r="AK424" s="29">
        <f t="shared" si="433"/>
        <v>11</v>
      </c>
      <c r="AL424" s="25">
        <f t="shared" si="6"/>
        <v>235</v>
      </c>
    </row>
    <row r="425">
      <c r="A425" s="1"/>
      <c r="B425" s="1"/>
      <c r="C425" s="1"/>
      <c r="D425" s="9">
        <v>6036.0</v>
      </c>
      <c r="E425" s="10">
        <v>1465.0</v>
      </c>
      <c r="F425" s="11">
        <v>10.0</v>
      </c>
      <c r="G425" s="12">
        <v>18.0</v>
      </c>
      <c r="H425" s="11">
        <v>9.0</v>
      </c>
      <c r="I425" s="13">
        <v>67.0</v>
      </c>
      <c r="J425" s="13">
        <v>127.0</v>
      </c>
      <c r="K425" s="13">
        <v>43.0</v>
      </c>
      <c r="L425" s="14">
        <v>9.0</v>
      </c>
      <c r="M425" s="15">
        <v>6.0</v>
      </c>
      <c r="N425" s="14">
        <v>54.0</v>
      </c>
      <c r="O425" s="25">
        <f t="shared" si="2"/>
        <v>343</v>
      </c>
      <c r="P425" s="26"/>
      <c r="Q425" s="27">
        <f>'X,Y restore'!G425</f>
        <v>10</v>
      </c>
      <c r="R425" s="27">
        <f>'X,Y restore'!H425</f>
        <v>4</v>
      </c>
      <c r="S425" s="27">
        <f>'X,Y restore'!I425</f>
        <v>9</v>
      </c>
      <c r="T425" s="28">
        <f>'X,Y restore'!AI425</f>
        <v>12</v>
      </c>
      <c r="U425" s="28">
        <f>'X,Y restore'!AG425</f>
        <v>4</v>
      </c>
      <c r="V425" s="28">
        <f>'X,Y restore'!AJ425</f>
        <v>9</v>
      </c>
      <c r="W425" s="29">
        <f>'X,Y restore'!M425</f>
        <v>11</v>
      </c>
      <c r="X425" s="29">
        <f>'X,Y restore'!N425</f>
        <v>6</v>
      </c>
      <c r="Y425" s="29">
        <f>'X,Y restore'!O425</f>
        <v>18</v>
      </c>
      <c r="Z425" s="25">
        <f t="shared" si="3"/>
        <v>83</v>
      </c>
      <c r="AA425" s="30">
        <f t="shared" si="4"/>
        <v>4.13253012</v>
      </c>
      <c r="AB425" s="26"/>
      <c r="AC425" s="27">
        <f t="shared" ref="AC425:AK425" si="434">ROUND($AA425*Q425,0)</f>
        <v>41</v>
      </c>
      <c r="AD425" s="27">
        <f t="shared" si="434"/>
        <v>17</v>
      </c>
      <c r="AE425" s="27">
        <f t="shared" si="434"/>
        <v>37</v>
      </c>
      <c r="AF425" s="28">
        <f t="shared" si="434"/>
        <v>50</v>
      </c>
      <c r="AG425" s="28">
        <f t="shared" si="434"/>
        <v>17</v>
      </c>
      <c r="AH425" s="28">
        <f t="shared" si="434"/>
        <v>37</v>
      </c>
      <c r="AI425" s="29">
        <f t="shared" si="434"/>
        <v>45</v>
      </c>
      <c r="AJ425" s="29">
        <f t="shared" si="434"/>
        <v>25</v>
      </c>
      <c r="AK425" s="29">
        <f t="shared" si="434"/>
        <v>74</v>
      </c>
      <c r="AL425" s="25">
        <f t="shared" si="6"/>
        <v>343</v>
      </c>
    </row>
    <row r="426">
      <c r="A426" s="1"/>
      <c r="B426" s="1"/>
      <c r="C426" s="1"/>
      <c r="D426" s="9">
        <v>6037.0</v>
      </c>
      <c r="E426" s="10">
        <v>1876.0</v>
      </c>
      <c r="F426" s="11">
        <v>7.0</v>
      </c>
      <c r="G426" s="12">
        <v>29.0</v>
      </c>
      <c r="H426" s="11">
        <v>25.0</v>
      </c>
      <c r="I426" s="13">
        <v>26.0</v>
      </c>
      <c r="J426" s="13">
        <v>94.0</v>
      </c>
      <c r="K426" s="13">
        <v>57.0</v>
      </c>
      <c r="L426" s="14">
        <v>18.0</v>
      </c>
      <c r="M426" s="15">
        <v>17.0</v>
      </c>
      <c r="N426" s="14">
        <v>65.0</v>
      </c>
      <c r="O426" s="25">
        <f t="shared" si="2"/>
        <v>338</v>
      </c>
      <c r="P426" s="26"/>
      <c r="Q426" s="27">
        <f>'X,Y restore'!G426</f>
        <v>7</v>
      </c>
      <c r="R426" s="27">
        <f>'X,Y restore'!H426</f>
        <v>5</v>
      </c>
      <c r="S426" s="27">
        <f>'X,Y restore'!I426</f>
        <v>25</v>
      </c>
      <c r="T426" s="28">
        <f>'X,Y restore'!AI426</f>
        <v>1</v>
      </c>
      <c r="U426" s="28">
        <f>'X,Y restore'!AG426</f>
        <v>9</v>
      </c>
      <c r="V426" s="28">
        <f>'X,Y restore'!AJ426</f>
        <v>33</v>
      </c>
      <c r="W426" s="29">
        <f>'X,Y restore'!M426</f>
        <v>18</v>
      </c>
      <c r="X426" s="29">
        <f>'X,Y restore'!N426</f>
        <v>17</v>
      </c>
      <c r="Y426" s="29">
        <f>'X,Y restore'!O426</f>
        <v>78</v>
      </c>
      <c r="Z426" s="25">
        <f t="shared" si="3"/>
        <v>193</v>
      </c>
      <c r="AA426" s="30">
        <f t="shared" si="4"/>
        <v>1.751295337</v>
      </c>
      <c r="AB426" s="26"/>
      <c r="AC426" s="27">
        <f t="shared" ref="AC426:AK426" si="435">ROUND($AA426*Q426,0)</f>
        <v>12</v>
      </c>
      <c r="AD426" s="27">
        <f t="shared" si="435"/>
        <v>9</v>
      </c>
      <c r="AE426" s="27">
        <f t="shared" si="435"/>
        <v>44</v>
      </c>
      <c r="AF426" s="28">
        <f t="shared" si="435"/>
        <v>2</v>
      </c>
      <c r="AG426" s="28">
        <f t="shared" si="435"/>
        <v>16</v>
      </c>
      <c r="AH426" s="28">
        <f t="shared" si="435"/>
        <v>58</v>
      </c>
      <c r="AI426" s="29">
        <f t="shared" si="435"/>
        <v>32</v>
      </c>
      <c r="AJ426" s="29">
        <f t="shared" si="435"/>
        <v>30</v>
      </c>
      <c r="AK426" s="29">
        <f t="shared" si="435"/>
        <v>137</v>
      </c>
      <c r="AL426" s="25">
        <f t="shared" si="6"/>
        <v>340</v>
      </c>
    </row>
    <row r="427">
      <c r="A427" s="1"/>
      <c r="B427" s="1"/>
      <c r="C427" s="1"/>
      <c r="D427" s="9">
        <v>6038.0</v>
      </c>
      <c r="E427" s="10">
        <v>1419.0</v>
      </c>
      <c r="F427" s="11">
        <v>12.0</v>
      </c>
      <c r="G427" s="12">
        <v>6.0</v>
      </c>
      <c r="H427" s="11">
        <v>13.0</v>
      </c>
      <c r="I427" s="13">
        <v>28.0</v>
      </c>
      <c r="J427" s="13">
        <v>62.0</v>
      </c>
      <c r="K427" s="13">
        <v>22.0</v>
      </c>
      <c r="L427" s="14">
        <v>9.0</v>
      </c>
      <c r="M427" s="15">
        <v>5.0</v>
      </c>
      <c r="N427" s="14">
        <v>26.0</v>
      </c>
      <c r="O427" s="25">
        <f t="shared" si="2"/>
        <v>183</v>
      </c>
      <c r="P427" s="26"/>
      <c r="Q427" s="27">
        <f>'X,Y restore'!G427</f>
        <v>12</v>
      </c>
      <c r="R427" s="27">
        <f>'X,Y restore'!H427</f>
        <v>2</v>
      </c>
      <c r="S427" s="27">
        <f>'X,Y restore'!I427</f>
        <v>13</v>
      </c>
      <c r="T427" s="28">
        <f>'X,Y restore'!AI427</f>
        <v>6</v>
      </c>
      <c r="U427" s="28">
        <f>'X,Y restore'!AG427</f>
        <v>3</v>
      </c>
      <c r="V427" s="28">
        <f>'X,Y restore'!AJ427</f>
        <v>6</v>
      </c>
      <c r="W427" s="29">
        <f>'X,Y restore'!M427</f>
        <v>9</v>
      </c>
      <c r="X427" s="29">
        <f>'X,Y restore'!N427</f>
        <v>5</v>
      </c>
      <c r="Y427" s="29">
        <f>'X,Y restore'!O427</f>
        <v>10</v>
      </c>
      <c r="Z427" s="25">
        <f t="shared" si="3"/>
        <v>66</v>
      </c>
      <c r="AA427" s="30">
        <f t="shared" si="4"/>
        <v>2.772727273</v>
      </c>
      <c r="AB427" s="26"/>
      <c r="AC427" s="27">
        <f t="shared" ref="AC427:AK427" si="436">ROUND($AA427*Q427,0)</f>
        <v>33</v>
      </c>
      <c r="AD427" s="27">
        <f t="shared" si="436"/>
        <v>6</v>
      </c>
      <c r="AE427" s="27">
        <f t="shared" si="436"/>
        <v>36</v>
      </c>
      <c r="AF427" s="28">
        <f t="shared" si="436"/>
        <v>17</v>
      </c>
      <c r="AG427" s="28">
        <f t="shared" si="436"/>
        <v>8</v>
      </c>
      <c r="AH427" s="28">
        <f t="shared" si="436"/>
        <v>17</v>
      </c>
      <c r="AI427" s="29">
        <f t="shared" si="436"/>
        <v>25</v>
      </c>
      <c r="AJ427" s="29">
        <f t="shared" si="436"/>
        <v>14</v>
      </c>
      <c r="AK427" s="29">
        <f t="shared" si="436"/>
        <v>28</v>
      </c>
      <c r="AL427" s="25">
        <f t="shared" si="6"/>
        <v>184</v>
      </c>
    </row>
    <row r="428">
      <c r="A428" s="1"/>
      <c r="B428" s="1"/>
      <c r="C428" s="1"/>
      <c r="D428" s="9">
        <v>6042.0</v>
      </c>
      <c r="E428" s="10">
        <v>2262.0</v>
      </c>
      <c r="F428" s="11">
        <v>24.0</v>
      </c>
      <c r="G428" s="12">
        <v>42.0</v>
      </c>
      <c r="H428" s="11">
        <v>26.0</v>
      </c>
      <c r="I428" s="13">
        <v>65.0</v>
      </c>
      <c r="J428" s="13">
        <v>164.0</v>
      </c>
      <c r="K428" s="13">
        <v>47.0</v>
      </c>
      <c r="L428" s="14">
        <v>20.0</v>
      </c>
      <c r="M428" s="15">
        <v>24.0</v>
      </c>
      <c r="N428" s="14">
        <v>62.0</v>
      </c>
      <c r="O428" s="25">
        <f t="shared" si="2"/>
        <v>474</v>
      </c>
      <c r="P428" s="26"/>
      <c r="Q428" s="27">
        <f>'X,Y restore'!G428</f>
        <v>24</v>
      </c>
      <c r="R428" s="27">
        <f>'X,Y restore'!H428</f>
        <v>26</v>
      </c>
      <c r="S428" s="27">
        <f>'X,Y restore'!I428</f>
        <v>26</v>
      </c>
      <c r="T428" s="28">
        <f>'X,Y restore'!AI428</f>
        <v>14</v>
      </c>
      <c r="U428" s="28">
        <f>'X,Y restore'!AG428</f>
        <v>14</v>
      </c>
      <c r="V428" s="28">
        <f>'X,Y restore'!AJ428</f>
        <v>14</v>
      </c>
      <c r="W428" s="29">
        <f>'X,Y restore'!M428</f>
        <v>21</v>
      </c>
      <c r="X428" s="29">
        <f>'X,Y restore'!N428</f>
        <v>24</v>
      </c>
      <c r="Y428" s="29">
        <f>'X,Y restore'!O428</f>
        <v>26</v>
      </c>
      <c r="Z428" s="25">
        <f t="shared" si="3"/>
        <v>189</v>
      </c>
      <c r="AA428" s="30">
        <f t="shared" si="4"/>
        <v>2.507936508</v>
      </c>
      <c r="AB428" s="26"/>
      <c r="AC428" s="27">
        <f t="shared" ref="AC428:AK428" si="437">ROUND($AA428*Q428,0)</f>
        <v>60</v>
      </c>
      <c r="AD428" s="27">
        <f t="shared" si="437"/>
        <v>65</v>
      </c>
      <c r="AE428" s="27">
        <f t="shared" si="437"/>
        <v>65</v>
      </c>
      <c r="AF428" s="28">
        <f t="shared" si="437"/>
        <v>35</v>
      </c>
      <c r="AG428" s="28">
        <f t="shared" si="437"/>
        <v>35</v>
      </c>
      <c r="AH428" s="28">
        <f t="shared" si="437"/>
        <v>35</v>
      </c>
      <c r="AI428" s="29">
        <f t="shared" si="437"/>
        <v>53</v>
      </c>
      <c r="AJ428" s="29">
        <f t="shared" si="437"/>
        <v>60</v>
      </c>
      <c r="AK428" s="29">
        <f t="shared" si="437"/>
        <v>65</v>
      </c>
      <c r="AL428" s="25">
        <f t="shared" si="6"/>
        <v>473</v>
      </c>
    </row>
    <row r="429">
      <c r="A429" s="1"/>
      <c r="B429" s="1"/>
      <c r="C429" s="1"/>
      <c r="D429" s="9">
        <v>6044.0</v>
      </c>
      <c r="E429" s="10">
        <v>2239.0</v>
      </c>
      <c r="F429" s="11">
        <v>11.0</v>
      </c>
      <c r="G429" s="12">
        <v>31.0</v>
      </c>
      <c r="H429" s="11">
        <v>13.0</v>
      </c>
      <c r="I429" s="13">
        <v>46.0</v>
      </c>
      <c r="J429" s="13">
        <v>110.0</v>
      </c>
      <c r="K429" s="13">
        <v>27.0</v>
      </c>
      <c r="L429" s="14">
        <v>13.0</v>
      </c>
      <c r="M429" s="15">
        <v>8.0</v>
      </c>
      <c r="N429" s="14">
        <v>46.0</v>
      </c>
      <c r="O429" s="25">
        <f t="shared" si="2"/>
        <v>305</v>
      </c>
      <c r="P429" s="26"/>
      <c r="Q429" s="27">
        <f>'X,Y restore'!G429</f>
        <v>11</v>
      </c>
      <c r="R429" s="27">
        <f>'X,Y restore'!H429</f>
        <v>9</v>
      </c>
      <c r="S429" s="27">
        <f>'X,Y restore'!I429</f>
        <v>13</v>
      </c>
      <c r="T429" s="28">
        <f>'X,Y restore'!AI429</f>
        <v>11</v>
      </c>
      <c r="U429" s="28">
        <f>'X,Y restore'!AG429</f>
        <v>5</v>
      </c>
      <c r="V429" s="28">
        <f>'X,Y restore'!AJ429</f>
        <v>9</v>
      </c>
      <c r="W429" s="29">
        <f>'X,Y restore'!M429</f>
        <v>14</v>
      </c>
      <c r="X429" s="29">
        <f>'X,Y restore'!N429</f>
        <v>8</v>
      </c>
      <c r="Y429" s="29">
        <f>'X,Y restore'!O429</f>
        <v>21</v>
      </c>
      <c r="Z429" s="25">
        <f t="shared" si="3"/>
        <v>101</v>
      </c>
      <c r="AA429" s="30">
        <f t="shared" si="4"/>
        <v>3.01980198</v>
      </c>
      <c r="AB429" s="26"/>
      <c r="AC429" s="27">
        <f t="shared" ref="AC429:AK429" si="438">ROUND($AA429*Q429,0)</f>
        <v>33</v>
      </c>
      <c r="AD429" s="27">
        <f t="shared" si="438"/>
        <v>27</v>
      </c>
      <c r="AE429" s="27">
        <f t="shared" si="438"/>
        <v>39</v>
      </c>
      <c r="AF429" s="28">
        <f t="shared" si="438"/>
        <v>33</v>
      </c>
      <c r="AG429" s="28">
        <f t="shared" si="438"/>
        <v>15</v>
      </c>
      <c r="AH429" s="28">
        <f t="shared" si="438"/>
        <v>27</v>
      </c>
      <c r="AI429" s="29">
        <f t="shared" si="438"/>
        <v>42</v>
      </c>
      <c r="AJ429" s="29">
        <f t="shared" si="438"/>
        <v>24</v>
      </c>
      <c r="AK429" s="29">
        <f t="shared" si="438"/>
        <v>63</v>
      </c>
      <c r="AL429" s="25">
        <f t="shared" si="6"/>
        <v>303</v>
      </c>
    </row>
    <row r="430">
      <c r="A430" s="1"/>
      <c r="B430" s="1"/>
      <c r="C430" s="1"/>
      <c r="D430" s="9">
        <v>6045.0</v>
      </c>
      <c r="E430" s="10">
        <v>2485.0</v>
      </c>
      <c r="F430" s="11">
        <v>18.0</v>
      </c>
      <c r="G430" s="12">
        <v>34.0</v>
      </c>
      <c r="H430" s="11">
        <v>27.0</v>
      </c>
      <c r="I430" s="13">
        <v>49.0</v>
      </c>
      <c r="J430" s="13">
        <v>122.0</v>
      </c>
      <c r="K430" s="13">
        <v>42.0</v>
      </c>
      <c r="L430" s="14">
        <v>25.0</v>
      </c>
      <c r="M430" s="15">
        <v>15.0</v>
      </c>
      <c r="N430" s="14">
        <v>64.0</v>
      </c>
      <c r="O430" s="25">
        <f t="shared" si="2"/>
        <v>396</v>
      </c>
      <c r="P430" s="26"/>
      <c r="Q430" s="27">
        <f>'X,Y restore'!G430</f>
        <v>18</v>
      </c>
      <c r="R430" s="27">
        <f>'X,Y restore'!H430</f>
        <v>9</v>
      </c>
      <c r="S430" s="27">
        <f>'X,Y restore'!I430</f>
        <v>27</v>
      </c>
      <c r="T430" s="28">
        <f>'X,Y restore'!AI430</f>
        <v>11</v>
      </c>
      <c r="U430" s="28">
        <f>'X,Y restore'!AG430</f>
        <v>9</v>
      </c>
      <c r="V430" s="28">
        <f>'X,Y restore'!AJ430</f>
        <v>18</v>
      </c>
      <c r="W430" s="29">
        <f>'X,Y restore'!M430</f>
        <v>24</v>
      </c>
      <c r="X430" s="29">
        <f>'X,Y restore'!N430</f>
        <v>15</v>
      </c>
      <c r="Y430" s="29">
        <f>'X,Y restore'!O430</f>
        <v>34</v>
      </c>
      <c r="Z430" s="25">
        <f t="shared" si="3"/>
        <v>165</v>
      </c>
      <c r="AA430" s="30">
        <f t="shared" si="4"/>
        <v>2.4</v>
      </c>
      <c r="AB430" s="26"/>
      <c r="AC430" s="27">
        <f t="shared" ref="AC430:AK430" si="439">ROUND($AA430*Q430,0)</f>
        <v>43</v>
      </c>
      <c r="AD430" s="27">
        <f t="shared" si="439"/>
        <v>22</v>
      </c>
      <c r="AE430" s="27">
        <f t="shared" si="439"/>
        <v>65</v>
      </c>
      <c r="AF430" s="28">
        <f t="shared" si="439"/>
        <v>26</v>
      </c>
      <c r="AG430" s="28">
        <f t="shared" si="439"/>
        <v>22</v>
      </c>
      <c r="AH430" s="28">
        <f t="shared" si="439"/>
        <v>43</v>
      </c>
      <c r="AI430" s="29">
        <f t="shared" si="439"/>
        <v>58</v>
      </c>
      <c r="AJ430" s="29">
        <f t="shared" si="439"/>
        <v>36</v>
      </c>
      <c r="AK430" s="29">
        <f t="shared" si="439"/>
        <v>82</v>
      </c>
      <c r="AL430" s="25">
        <f t="shared" si="6"/>
        <v>397</v>
      </c>
    </row>
    <row r="431">
      <c r="A431" s="1"/>
      <c r="B431" s="1"/>
      <c r="C431" s="1"/>
      <c r="D431" s="9">
        <v>6046.0</v>
      </c>
      <c r="E431" s="10">
        <v>839.0</v>
      </c>
      <c r="F431" s="11">
        <v>1.0</v>
      </c>
      <c r="G431" s="12">
        <v>13.0</v>
      </c>
      <c r="H431" s="11">
        <v>5.0</v>
      </c>
      <c r="I431" s="13">
        <v>17.0</v>
      </c>
      <c r="J431" s="13">
        <v>51.0</v>
      </c>
      <c r="K431" s="13">
        <v>10.0</v>
      </c>
      <c r="L431" s="14">
        <v>15.0</v>
      </c>
      <c r="M431" s="15">
        <v>11.0</v>
      </c>
      <c r="N431" s="14">
        <v>22.0</v>
      </c>
      <c r="O431" s="25">
        <f t="shared" si="2"/>
        <v>145</v>
      </c>
      <c r="P431" s="26"/>
      <c r="Q431" s="27">
        <f>'X,Y restore'!G431</f>
        <v>1</v>
      </c>
      <c r="R431" s="27">
        <f>'X,Y restore'!H431</f>
        <v>3</v>
      </c>
      <c r="S431" s="27">
        <f>'X,Y restore'!I431</f>
        <v>5</v>
      </c>
      <c r="T431" s="28">
        <f>'X,Y restore'!AI431</f>
        <v>3</v>
      </c>
      <c r="U431" s="28">
        <f>'X,Y restore'!AG431</f>
        <v>6</v>
      </c>
      <c r="V431" s="28">
        <f>'X,Y restore'!AJ431</f>
        <v>11</v>
      </c>
      <c r="W431" s="29">
        <f>'X,Y restore'!M431</f>
        <v>14</v>
      </c>
      <c r="X431" s="29">
        <f>'X,Y restore'!N431</f>
        <v>11</v>
      </c>
      <c r="Y431" s="29">
        <f>'X,Y restore'!O431</f>
        <v>41</v>
      </c>
      <c r="Z431" s="25">
        <f t="shared" si="3"/>
        <v>95</v>
      </c>
      <c r="AA431" s="30">
        <f t="shared" si="4"/>
        <v>1.526315789</v>
      </c>
      <c r="AB431" s="26"/>
      <c r="AC431" s="27">
        <f t="shared" ref="AC431:AK431" si="440">ROUND($AA431*Q431,0)</f>
        <v>2</v>
      </c>
      <c r="AD431" s="27">
        <f t="shared" si="440"/>
        <v>5</v>
      </c>
      <c r="AE431" s="27">
        <f t="shared" si="440"/>
        <v>8</v>
      </c>
      <c r="AF431" s="28">
        <f t="shared" si="440"/>
        <v>5</v>
      </c>
      <c r="AG431" s="28">
        <f t="shared" si="440"/>
        <v>9</v>
      </c>
      <c r="AH431" s="28">
        <f t="shared" si="440"/>
        <v>17</v>
      </c>
      <c r="AI431" s="29">
        <f t="shared" si="440"/>
        <v>21</v>
      </c>
      <c r="AJ431" s="29">
        <f t="shared" si="440"/>
        <v>17</v>
      </c>
      <c r="AK431" s="29">
        <f t="shared" si="440"/>
        <v>63</v>
      </c>
      <c r="AL431" s="25">
        <f t="shared" si="6"/>
        <v>147</v>
      </c>
    </row>
    <row r="432">
      <c r="A432" s="1"/>
      <c r="B432" s="1"/>
      <c r="C432" s="1"/>
      <c r="D432" s="9">
        <v>6057.0</v>
      </c>
      <c r="E432" s="10">
        <v>1872.0</v>
      </c>
      <c r="F432" s="11">
        <v>8.0</v>
      </c>
      <c r="G432" s="12">
        <v>28.0</v>
      </c>
      <c r="H432" s="11">
        <v>18.0</v>
      </c>
      <c r="I432" s="13">
        <v>27.0</v>
      </c>
      <c r="J432" s="13">
        <v>78.0</v>
      </c>
      <c r="K432" s="13">
        <v>18.0</v>
      </c>
      <c r="L432" s="14">
        <v>11.0</v>
      </c>
      <c r="M432" s="15">
        <v>8.0</v>
      </c>
      <c r="N432" s="14">
        <v>39.0</v>
      </c>
      <c r="O432" s="25">
        <f t="shared" si="2"/>
        <v>235</v>
      </c>
      <c r="P432" s="26"/>
      <c r="Q432" s="27">
        <f>'X,Y restore'!G432</f>
        <v>8</v>
      </c>
      <c r="R432" s="27">
        <f>'X,Y restore'!H432</f>
        <v>6</v>
      </c>
      <c r="S432" s="27">
        <f>'X,Y restore'!I432</f>
        <v>18</v>
      </c>
      <c r="T432" s="28">
        <f>'X,Y restore'!AI432</f>
        <v>7</v>
      </c>
      <c r="U432" s="28">
        <f>'X,Y restore'!AG432</f>
        <v>5</v>
      </c>
      <c r="V432" s="28">
        <f>'X,Y restore'!AJ432</f>
        <v>10</v>
      </c>
      <c r="W432" s="29">
        <f>'X,Y restore'!M432</f>
        <v>11</v>
      </c>
      <c r="X432" s="29">
        <f>'X,Y restore'!N432</f>
        <v>8</v>
      </c>
      <c r="Y432" s="29">
        <f>'X,Y restore'!O432</f>
        <v>30</v>
      </c>
      <c r="Z432" s="25">
        <f t="shared" si="3"/>
        <v>103</v>
      </c>
      <c r="AA432" s="30">
        <f t="shared" si="4"/>
        <v>2.281553398</v>
      </c>
      <c r="AB432" s="26"/>
      <c r="AC432" s="27">
        <f t="shared" ref="AC432:AK432" si="441">ROUND($AA432*Q432,0)</f>
        <v>18</v>
      </c>
      <c r="AD432" s="27">
        <f t="shared" si="441"/>
        <v>14</v>
      </c>
      <c r="AE432" s="27">
        <f t="shared" si="441"/>
        <v>41</v>
      </c>
      <c r="AF432" s="28">
        <f t="shared" si="441"/>
        <v>16</v>
      </c>
      <c r="AG432" s="28">
        <f t="shared" si="441"/>
        <v>11</v>
      </c>
      <c r="AH432" s="28">
        <f t="shared" si="441"/>
        <v>23</v>
      </c>
      <c r="AI432" s="29">
        <f t="shared" si="441"/>
        <v>25</v>
      </c>
      <c r="AJ432" s="29">
        <f t="shared" si="441"/>
        <v>18</v>
      </c>
      <c r="AK432" s="29">
        <f t="shared" si="441"/>
        <v>68</v>
      </c>
      <c r="AL432" s="25">
        <f t="shared" si="6"/>
        <v>234</v>
      </c>
    </row>
    <row r="433">
      <c r="A433" s="1"/>
      <c r="B433" s="1"/>
      <c r="C433" s="1"/>
      <c r="D433" s="9">
        <v>6062.0</v>
      </c>
      <c r="E433" s="10">
        <v>2028.0</v>
      </c>
      <c r="F433" s="11">
        <v>39.0</v>
      </c>
      <c r="G433" s="12">
        <v>36.0</v>
      </c>
      <c r="H433" s="11">
        <v>30.0</v>
      </c>
      <c r="I433" s="13">
        <v>55.0</v>
      </c>
      <c r="J433" s="13">
        <v>105.0</v>
      </c>
      <c r="K433" s="13">
        <v>47.0</v>
      </c>
      <c r="L433" s="14">
        <v>28.0</v>
      </c>
      <c r="M433" s="15">
        <v>23.0</v>
      </c>
      <c r="N433" s="14">
        <v>56.0</v>
      </c>
      <c r="O433" s="25">
        <f t="shared" si="2"/>
        <v>419</v>
      </c>
      <c r="P433" s="26"/>
      <c r="Q433" s="27">
        <f>'X,Y restore'!G433</f>
        <v>39</v>
      </c>
      <c r="R433" s="27">
        <f>'X,Y restore'!H433</f>
        <v>25</v>
      </c>
      <c r="S433" s="27">
        <f>'X,Y restore'!I433</f>
        <v>30</v>
      </c>
      <c r="T433" s="28">
        <f>'X,Y restore'!AI433</f>
        <v>13</v>
      </c>
      <c r="U433" s="28">
        <f>'X,Y restore'!AG433</f>
        <v>12</v>
      </c>
      <c r="V433" s="28">
        <f>'X,Y restore'!AJ433</f>
        <v>13</v>
      </c>
      <c r="W433" s="29">
        <f>'X,Y restore'!M433</f>
        <v>27</v>
      </c>
      <c r="X433" s="29">
        <f>'X,Y restore'!N433</f>
        <v>23</v>
      </c>
      <c r="Y433" s="29">
        <f>'X,Y restore'!O433</f>
        <v>16</v>
      </c>
      <c r="Z433" s="25">
        <f t="shared" si="3"/>
        <v>198</v>
      </c>
      <c r="AA433" s="30">
        <f t="shared" si="4"/>
        <v>2.116161616</v>
      </c>
      <c r="AB433" s="26"/>
      <c r="AC433" s="27">
        <f t="shared" ref="AC433:AK433" si="442">ROUND($AA433*Q433,0)</f>
        <v>83</v>
      </c>
      <c r="AD433" s="27">
        <f t="shared" si="442"/>
        <v>53</v>
      </c>
      <c r="AE433" s="27">
        <f t="shared" si="442"/>
        <v>63</v>
      </c>
      <c r="AF433" s="28">
        <f t="shared" si="442"/>
        <v>28</v>
      </c>
      <c r="AG433" s="28">
        <f t="shared" si="442"/>
        <v>25</v>
      </c>
      <c r="AH433" s="28">
        <f t="shared" si="442"/>
        <v>28</v>
      </c>
      <c r="AI433" s="29">
        <f t="shared" si="442"/>
        <v>57</v>
      </c>
      <c r="AJ433" s="29">
        <f t="shared" si="442"/>
        <v>49</v>
      </c>
      <c r="AK433" s="29">
        <f t="shared" si="442"/>
        <v>34</v>
      </c>
      <c r="AL433" s="25">
        <f t="shared" si="6"/>
        <v>420</v>
      </c>
    </row>
    <row r="434">
      <c r="A434" s="1"/>
      <c r="B434" s="1"/>
      <c r="C434" s="1"/>
      <c r="D434" s="9">
        <v>6066.0</v>
      </c>
      <c r="E434" s="10">
        <v>2936.0</v>
      </c>
      <c r="F434" s="11">
        <v>22.0</v>
      </c>
      <c r="G434" s="12">
        <v>50.0</v>
      </c>
      <c r="H434" s="11">
        <v>27.0</v>
      </c>
      <c r="I434" s="13">
        <v>49.0</v>
      </c>
      <c r="J434" s="13">
        <v>134.0</v>
      </c>
      <c r="K434" s="13">
        <v>64.0</v>
      </c>
      <c r="L434" s="14">
        <v>12.0</v>
      </c>
      <c r="M434" s="15">
        <v>25.0</v>
      </c>
      <c r="N434" s="14">
        <v>91.0</v>
      </c>
      <c r="O434" s="25">
        <f t="shared" si="2"/>
        <v>474</v>
      </c>
      <c r="P434" s="26"/>
      <c r="Q434" s="27">
        <f>'X,Y restore'!G434</f>
        <v>22</v>
      </c>
      <c r="R434" s="27">
        <f>'X,Y restore'!H434</f>
        <v>30</v>
      </c>
      <c r="S434" s="27">
        <f>'X,Y restore'!I434</f>
        <v>27</v>
      </c>
      <c r="T434" s="28">
        <f>'X,Y restore'!AI434</f>
        <v>9</v>
      </c>
      <c r="U434" s="28">
        <f>'X,Y restore'!AG434</f>
        <v>13</v>
      </c>
      <c r="V434" s="28">
        <f>'X,Y restore'!AJ434</f>
        <v>21</v>
      </c>
      <c r="W434" s="29">
        <f>'X,Y restore'!M434</f>
        <v>14</v>
      </c>
      <c r="X434" s="29">
        <f>'X,Y restore'!N434</f>
        <v>25</v>
      </c>
      <c r="Y434" s="29">
        <f>'X,Y restore'!O434</f>
        <v>37</v>
      </c>
      <c r="Z434" s="25">
        <f t="shared" si="3"/>
        <v>198</v>
      </c>
      <c r="AA434" s="30">
        <f t="shared" si="4"/>
        <v>2.393939394</v>
      </c>
      <c r="AB434" s="26"/>
      <c r="AC434" s="27">
        <f t="shared" ref="AC434:AK434" si="443">ROUND($AA434*Q434,0)</f>
        <v>53</v>
      </c>
      <c r="AD434" s="27">
        <f t="shared" si="443"/>
        <v>72</v>
      </c>
      <c r="AE434" s="27">
        <f t="shared" si="443"/>
        <v>65</v>
      </c>
      <c r="AF434" s="28">
        <f t="shared" si="443"/>
        <v>22</v>
      </c>
      <c r="AG434" s="28">
        <f t="shared" si="443"/>
        <v>31</v>
      </c>
      <c r="AH434" s="28">
        <f t="shared" si="443"/>
        <v>50</v>
      </c>
      <c r="AI434" s="29">
        <f t="shared" si="443"/>
        <v>34</v>
      </c>
      <c r="AJ434" s="29">
        <f t="shared" si="443"/>
        <v>60</v>
      </c>
      <c r="AK434" s="29">
        <f t="shared" si="443"/>
        <v>89</v>
      </c>
      <c r="AL434" s="25">
        <f t="shared" si="6"/>
        <v>476</v>
      </c>
    </row>
    <row r="435">
      <c r="A435" s="1"/>
      <c r="B435" s="1"/>
      <c r="C435" s="1"/>
      <c r="D435" s="9">
        <v>6154.0</v>
      </c>
      <c r="E435" s="10">
        <v>2698.0</v>
      </c>
      <c r="F435" s="11">
        <v>22.0</v>
      </c>
      <c r="G435" s="12">
        <v>58.0</v>
      </c>
      <c r="H435" s="11">
        <v>30.0</v>
      </c>
      <c r="I435" s="13">
        <v>77.0</v>
      </c>
      <c r="J435" s="13">
        <v>243.0</v>
      </c>
      <c r="K435" s="13">
        <v>75.0</v>
      </c>
      <c r="L435" s="14">
        <v>19.0</v>
      </c>
      <c r="M435" s="15">
        <v>24.0</v>
      </c>
      <c r="N435" s="14">
        <v>104.0</v>
      </c>
      <c r="O435" s="25">
        <f t="shared" si="2"/>
        <v>652</v>
      </c>
      <c r="P435" s="26"/>
      <c r="Q435" s="27">
        <f>'X,Y restore'!G435</f>
        <v>22</v>
      </c>
      <c r="R435" s="27">
        <f>'X,Y restore'!H435</f>
        <v>23</v>
      </c>
      <c r="S435" s="27">
        <f>'X,Y restore'!I435</f>
        <v>30</v>
      </c>
      <c r="T435" s="28">
        <f>'X,Y restore'!AI435</f>
        <v>16</v>
      </c>
      <c r="U435" s="28">
        <f>'X,Y restore'!AG435</f>
        <v>15</v>
      </c>
      <c r="V435" s="28">
        <f>'X,Y restore'!AJ435</f>
        <v>26</v>
      </c>
      <c r="W435" s="29">
        <f>'X,Y restore'!M435</f>
        <v>22</v>
      </c>
      <c r="X435" s="29">
        <f>'X,Y restore'!N435</f>
        <v>24</v>
      </c>
      <c r="Y435" s="29">
        <f>'X,Y restore'!O435</f>
        <v>53</v>
      </c>
      <c r="Z435" s="25">
        <f t="shared" si="3"/>
        <v>231</v>
      </c>
      <c r="AA435" s="30">
        <f t="shared" si="4"/>
        <v>2.822510823</v>
      </c>
      <c r="AB435" s="26"/>
      <c r="AC435" s="27">
        <f t="shared" ref="AC435:AK435" si="444">ROUND($AA435*Q435,0)</f>
        <v>62</v>
      </c>
      <c r="AD435" s="27">
        <f t="shared" si="444"/>
        <v>65</v>
      </c>
      <c r="AE435" s="27">
        <f t="shared" si="444"/>
        <v>85</v>
      </c>
      <c r="AF435" s="28">
        <f t="shared" si="444"/>
        <v>45</v>
      </c>
      <c r="AG435" s="28">
        <f t="shared" si="444"/>
        <v>42</v>
      </c>
      <c r="AH435" s="28">
        <f t="shared" si="444"/>
        <v>73</v>
      </c>
      <c r="AI435" s="29">
        <f t="shared" si="444"/>
        <v>62</v>
      </c>
      <c r="AJ435" s="29">
        <f t="shared" si="444"/>
        <v>68</v>
      </c>
      <c r="AK435" s="29">
        <f t="shared" si="444"/>
        <v>150</v>
      </c>
      <c r="AL435" s="25">
        <f t="shared" si="6"/>
        <v>652</v>
      </c>
    </row>
    <row r="436">
      <c r="A436" s="1"/>
      <c r="B436" s="1"/>
      <c r="C436" s="1"/>
      <c r="D436" s="9">
        <v>6431.0</v>
      </c>
      <c r="E436" s="10">
        <v>1155.0</v>
      </c>
      <c r="F436" s="11">
        <v>6.0</v>
      </c>
      <c r="G436" s="12">
        <v>17.0</v>
      </c>
      <c r="H436" s="11">
        <v>2.0</v>
      </c>
      <c r="I436" s="13">
        <v>45.0</v>
      </c>
      <c r="J436" s="13">
        <v>108.0</v>
      </c>
      <c r="K436" s="13">
        <v>23.0</v>
      </c>
      <c r="L436" s="14">
        <v>11.0</v>
      </c>
      <c r="M436" s="15">
        <v>10.0</v>
      </c>
      <c r="N436" s="14">
        <v>35.0</v>
      </c>
      <c r="O436" s="25">
        <f t="shared" si="2"/>
        <v>257</v>
      </c>
      <c r="P436" s="26"/>
      <c r="Q436" s="27">
        <f>'X,Y restore'!G436</f>
        <v>6</v>
      </c>
      <c r="R436" s="27">
        <f>'X,Y restore'!H436</f>
        <v>12</v>
      </c>
      <c r="S436" s="27">
        <f>'X,Y restore'!I436</f>
        <v>2</v>
      </c>
      <c r="T436" s="28">
        <f>'X,Y restore'!AI436</f>
        <v>9</v>
      </c>
      <c r="U436" s="28">
        <f>'X,Y restore'!AG436</f>
        <v>6</v>
      </c>
      <c r="V436" s="28">
        <f>'X,Y restore'!AJ436</f>
        <v>3</v>
      </c>
      <c r="W436" s="29">
        <f>'X,Y restore'!M436</f>
        <v>11</v>
      </c>
      <c r="X436" s="29">
        <f>'X,Y restore'!N436</f>
        <v>10</v>
      </c>
      <c r="Y436" s="29">
        <f>'X,Y restore'!O436</f>
        <v>5</v>
      </c>
      <c r="Z436" s="25">
        <f t="shared" si="3"/>
        <v>64</v>
      </c>
      <c r="AA436" s="30">
        <f t="shared" si="4"/>
        <v>4.015625</v>
      </c>
      <c r="AB436" s="26"/>
      <c r="AC436" s="27">
        <f t="shared" ref="AC436:AK436" si="445">ROUND($AA436*Q436,0)</f>
        <v>24</v>
      </c>
      <c r="AD436" s="27">
        <f t="shared" si="445"/>
        <v>48</v>
      </c>
      <c r="AE436" s="27">
        <f t="shared" si="445"/>
        <v>8</v>
      </c>
      <c r="AF436" s="28">
        <f t="shared" si="445"/>
        <v>36</v>
      </c>
      <c r="AG436" s="28">
        <f t="shared" si="445"/>
        <v>24</v>
      </c>
      <c r="AH436" s="28">
        <f t="shared" si="445"/>
        <v>12</v>
      </c>
      <c r="AI436" s="29">
        <f t="shared" si="445"/>
        <v>44</v>
      </c>
      <c r="AJ436" s="29">
        <f t="shared" si="445"/>
        <v>40</v>
      </c>
      <c r="AK436" s="29">
        <f t="shared" si="445"/>
        <v>20</v>
      </c>
      <c r="AL436" s="25">
        <f t="shared" si="6"/>
        <v>256</v>
      </c>
    </row>
    <row r="437">
      <c r="A437" s="1"/>
      <c r="B437" s="1"/>
      <c r="C437" s="1"/>
      <c r="D437" s="9">
        <v>6467.0</v>
      </c>
      <c r="E437" s="10">
        <v>2528.0</v>
      </c>
      <c r="F437" s="11">
        <v>17.0</v>
      </c>
      <c r="G437" s="12">
        <v>40.0</v>
      </c>
      <c r="H437" s="11">
        <v>21.0</v>
      </c>
      <c r="I437" s="13">
        <v>125.0</v>
      </c>
      <c r="J437" s="13">
        <v>140.0</v>
      </c>
      <c r="K437" s="13">
        <v>69.0</v>
      </c>
      <c r="L437" s="14">
        <v>28.0</v>
      </c>
      <c r="M437" s="15">
        <v>25.0</v>
      </c>
      <c r="N437" s="14">
        <v>69.0</v>
      </c>
      <c r="O437" s="25">
        <f t="shared" si="2"/>
        <v>534</v>
      </c>
      <c r="P437" s="26"/>
      <c r="Q437" s="27">
        <f>'X,Y restore'!G437</f>
        <v>17</v>
      </c>
      <c r="R437" s="27">
        <f>'X,Y restore'!H437</f>
        <v>19</v>
      </c>
      <c r="S437" s="27">
        <f>'X,Y restore'!I437</f>
        <v>21</v>
      </c>
      <c r="T437" s="28">
        <f>'X,Y restore'!AI437</f>
        <v>22</v>
      </c>
      <c r="U437" s="28">
        <f>'X,Y restore'!AG437</f>
        <v>13</v>
      </c>
      <c r="V437" s="28">
        <f>'X,Y restore'!AJ437</f>
        <v>19</v>
      </c>
      <c r="W437" s="29">
        <f>'X,Y restore'!M437</f>
        <v>28</v>
      </c>
      <c r="X437" s="29">
        <f>'X,Y restore'!N437</f>
        <v>25</v>
      </c>
      <c r="Y437" s="29">
        <f>'X,Y restore'!O437</f>
        <v>32</v>
      </c>
      <c r="Z437" s="25">
        <f t="shared" si="3"/>
        <v>196</v>
      </c>
      <c r="AA437" s="30">
        <f t="shared" si="4"/>
        <v>2.724489796</v>
      </c>
      <c r="AB437" s="26"/>
      <c r="AC437" s="27">
        <f t="shared" ref="AC437:AK437" si="446">ROUND($AA437*Q437,0)</f>
        <v>46</v>
      </c>
      <c r="AD437" s="27">
        <f t="shared" si="446"/>
        <v>52</v>
      </c>
      <c r="AE437" s="27">
        <f t="shared" si="446"/>
        <v>57</v>
      </c>
      <c r="AF437" s="28">
        <f t="shared" si="446"/>
        <v>60</v>
      </c>
      <c r="AG437" s="28">
        <f t="shared" si="446"/>
        <v>35</v>
      </c>
      <c r="AH437" s="28">
        <f t="shared" si="446"/>
        <v>52</v>
      </c>
      <c r="AI437" s="29">
        <f t="shared" si="446"/>
        <v>76</v>
      </c>
      <c r="AJ437" s="29">
        <f t="shared" si="446"/>
        <v>68</v>
      </c>
      <c r="AK437" s="29">
        <f t="shared" si="446"/>
        <v>87</v>
      </c>
      <c r="AL437" s="25">
        <f t="shared" si="6"/>
        <v>533</v>
      </c>
    </row>
    <row r="438">
      <c r="A438" s="1"/>
      <c r="B438" s="1"/>
      <c r="C438" s="1"/>
      <c r="D438" s="9">
        <v>6468.0</v>
      </c>
      <c r="E438" s="10">
        <v>2117.0</v>
      </c>
      <c r="F438" s="11">
        <v>18.0</v>
      </c>
      <c r="G438" s="12">
        <v>32.0</v>
      </c>
      <c r="H438" s="11">
        <v>7.0</v>
      </c>
      <c r="I438" s="13">
        <v>43.0</v>
      </c>
      <c r="J438" s="13">
        <v>123.0</v>
      </c>
      <c r="K438" s="13">
        <v>45.0</v>
      </c>
      <c r="L438" s="14">
        <v>29.0</v>
      </c>
      <c r="M438" s="15">
        <v>13.0</v>
      </c>
      <c r="N438" s="14">
        <v>60.0</v>
      </c>
      <c r="O438" s="25">
        <f t="shared" si="2"/>
        <v>370</v>
      </c>
      <c r="P438" s="26"/>
      <c r="Q438" s="27">
        <f>'X,Y restore'!G438</f>
        <v>18</v>
      </c>
      <c r="R438" s="27">
        <f>'X,Y restore'!H438</f>
        <v>15</v>
      </c>
      <c r="S438" s="27">
        <f>'X,Y restore'!I438</f>
        <v>7</v>
      </c>
      <c r="T438" s="28">
        <f>'X,Y restore'!AI438</f>
        <v>12</v>
      </c>
      <c r="U438" s="28">
        <f>'X,Y restore'!AG438</f>
        <v>8</v>
      </c>
      <c r="V438" s="28">
        <f>'X,Y restore'!AJ438</f>
        <v>10</v>
      </c>
      <c r="W438" s="29">
        <f>'X,Y restore'!M438</f>
        <v>27</v>
      </c>
      <c r="X438" s="29">
        <f>'X,Y restore'!N438</f>
        <v>13</v>
      </c>
      <c r="Y438" s="29">
        <f>'X,Y restore'!O438</f>
        <v>8</v>
      </c>
      <c r="Z438" s="25">
        <f t="shared" si="3"/>
        <v>118</v>
      </c>
      <c r="AA438" s="30">
        <f t="shared" si="4"/>
        <v>3.13559322</v>
      </c>
      <c r="AB438" s="26"/>
      <c r="AC438" s="27">
        <f t="shared" ref="AC438:AK438" si="447">ROUND($AA438*Q438,0)</f>
        <v>56</v>
      </c>
      <c r="AD438" s="27">
        <f t="shared" si="447"/>
        <v>47</v>
      </c>
      <c r="AE438" s="27">
        <f t="shared" si="447"/>
        <v>22</v>
      </c>
      <c r="AF438" s="28">
        <f t="shared" si="447"/>
        <v>38</v>
      </c>
      <c r="AG438" s="28">
        <f t="shared" si="447"/>
        <v>25</v>
      </c>
      <c r="AH438" s="28">
        <f t="shared" si="447"/>
        <v>31</v>
      </c>
      <c r="AI438" s="29">
        <f t="shared" si="447"/>
        <v>85</v>
      </c>
      <c r="AJ438" s="29">
        <f t="shared" si="447"/>
        <v>41</v>
      </c>
      <c r="AK438" s="29">
        <f t="shared" si="447"/>
        <v>25</v>
      </c>
      <c r="AL438" s="25">
        <f t="shared" si="6"/>
        <v>370</v>
      </c>
    </row>
    <row r="439">
      <c r="A439" s="1"/>
      <c r="B439" s="1"/>
      <c r="C439" s="1"/>
      <c r="D439" s="9">
        <v>6469.0</v>
      </c>
      <c r="E439" s="10">
        <v>3436.0</v>
      </c>
      <c r="F439" s="11">
        <v>27.0</v>
      </c>
      <c r="G439" s="12">
        <v>56.0</v>
      </c>
      <c r="H439" s="11">
        <v>25.0</v>
      </c>
      <c r="I439" s="13">
        <v>77.0</v>
      </c>
      <c r="J439" s="13">
        <v>168.0</v>
      </c>
      <c r="K439" s="13">
        <v>75.0</v>
      </c>
      <c r="L439" s="14">
        <v>29.0</v>
      </c>
      <c r="M439" s="15">
        <v>23.0</v>
      </c>
      <c r="N439" s="14">
        <v>80.0</v>
      </c>
      <c r="O439" s="25">
        <f t="shared" si="2"/>
        <v>560</v>
      </c>
      <c r="P439" s="26"/>
      <c r="Q439" s="27">
        <f>'X,Y restore'!G439</f>
        <v>27</v>
      </c>
      <c r="R439" s="27">
        <f>'X,Y restore'!H439</f>
        <v>27</v>
      </c>
      <c r="S439" s="27">
        <f>'X,Y restore'!I439</f>
        <v>25</v>
      </c>
      <c r="T439" s="28">
        <f>'X,Y restore'!AI439</f>
        <v>16</v>
      </c>
      <c r="U439" s="28">
        <f>'X,Y restore'!AG439</f>
        <v>13</v>
      </c>
      <c r="V439" s="28">
        <f>'X,Y restore'!AJ439</f>
        <v>20</v>
      </c>
      <c r="W439" s="29">
        <f>'X,Y restore'!M439</f>
        <v>29</v>
      </c>
      <c r="X439" s="29">
        <f>'X,Y restore'!N439</f>
        <v>23</v>
      </c>
      <c r="Y439" s="29">
        <f>'X,Y restore'!O439</f>
        <v>28</v>
      </c>
      <c r="Z439" s="25">
        <f t="shared" si="3"/>
        <v>208</v>
      </c>
      <c r="AA439" s="30">
        <f t="shared" si="4"/>
        <v>2.692307692</v>
      </c>
      <c r="AB439" s="26"/>
      <c r="AC439" s="27">
        <f t="shared" ref="AC439:AK439" si="448">ROUND($AA439*Q439,0)</f>
        <v>73</v>
      </c>
      <c r="AD439" s="27">
        <f t="shared" si="448"/>
        <v>73</v>
      </c>
      <c r="AE439" s="27">
        <f t="shared" si="448"/>
        <v>67</v>
      </c>
      <c r="AF439" s="28">
        <f t="shared" si="448"/>
        <v>43</v>
      </c>
      <c r="AG439" s="28">
        <f t="shared" si="448"/>
        <v>35</v>
      </c>
      <c r="AH439" s="28">
        <f t="shared" si="448"/>
        <v>54</v>
      </c>
      <c r="AI439" s="29">
        <f t="shared" si="448"/>
        <v>78</v>
      </c>
      <c r="AJ439" s="29">
        <f t="shared" si="448"/>
        <v>62</v>
      </c>
      <c r="AK439" s="29">
        <f t="shared" si="448"/>
        <v>75</v>
      </c>
      <c r="AL439" s="25">
        <f t="shared" si="6"/>
        <v>560</v>
      </c>
    </row>
    <row r="440">
      <c r="A440" s="1"/>
      <c r="B440" s="1"/>
      <c r="C440" s="1"/>
      <c r="D440" s="9">
        <v>6471.0</v>
      </c>
      <c r="E440" s="10">
        <v>1467.0</v>
      </c>
      <c r="F440" s="11">
        <v>18.0</v>
      </c>
      <c r="G440" s="12">
        <v>19.0</v>
      </c>
      <c r="H440" s="11">
        <v>17.0</v>
      </c>
      <c r="I440" s="13">
        <v>29.0</v>
      </c>
      <c r="J440" s="13">
        <v>77.0</v>
      </c>
      <c r="K440" s="13">
        <v>16.0</v>
      </c>
      <c r="L440" s="14">
        <v>16.0</v>
      </c>
      <c r="M440" s="15">
        <v>7.0</v>
      </c>
      <c r="N440" s="14">
        <v>40.0</v>
      </c>
      <c r="O440" s="25">
        <f t="shared" si="2"/>
        <v>239</v>
      </c>
      <c r="P440" s="26"/>
      <c r="Q440" s="27">
        <f>'X,Y restore'!G440</f>
        <v>18</v>
      </c>
      <c r="R440" s="27">
        <f>'X,Y restore'!H440</f>
        <v>4</v>
      </c>
      <c r="S440" s="27">
        <f>'X,Y restore'!I440</f>
        <v>17</v>
      </c>
      <c r="T440" s="28">
        <f>'X,Y restore'!AI440</f>
        <v>8</v>
      </c>
      <c r="U440" s="28">
        <f>'X,Y restore'!AG440</f>
        <v>4</v>
      </c>
      <c r="V440" s="28">
        <f>'X,Y restore'!AJ440</f>
        <v>6</v>
      </c>
      <c r="W440" s="29">
        <f>'X,Y restore'!M440</f>
        <v>15</v>
      </c>
      <c r="X440" s="29">
        <f>'X,Y restore'!N440</f>
        <v>7</v>
      </c>
      <c r="Y440" s="29">
        <f>'X,Y restore'!O440</f>
        <v>14</v>
      </c>
      <c r="Z440" s="25">
        <f t="shared" si="3"/>
        <v>93</v>
      </c>
      <c r="AA440" s="30">
        <f t="shared" si="4"/>
        <v>2.569892473</v>
      </c>
      <c r="AB440" s="26"/>
      <c r="AC440" s="27">
        <f t="shared" ref="AC440:AK440" si="449">ROUND($AA440*Q440,0)</f>
        <v>46</v>
      </c>
      <c r="AD440" s="27">
        <f t="shared" si="449"/>
        <v>10</v>
      </c>
      <c r="AE440" s="27">
        <f t="shared" si="449"/>
        <v>44</v>
      </c>
      <c r="AF440" s="28">
        <f t="shared" si="449"/>
        <v>21</v>
      </c>
      <c r="AG440" s="28">
        <f t="shared" si="449"/>
        <v>10</v>
      </c>
      <c r="AH440" s="28">
        <f t="shared" si="449"/>
        <v>15</v>
      </c>
      <c r="AI440" s="29">
        <f t="shared" si="449"/>
        <v>39</v>
      </c>
      <c r="AJ440" s="29">
        <f t="shared" si="449"/>
        <v>18</v>
      </c>
      <c r="AK440" s="29">
        <f t="shared" si="449"/>
        <v>36</v>
      </c>
      <c r="AL440" s="25">
        <f t="shared" si="6"/>
        <v>239</v>
      </c>
    </row>
    <row r="441">
      <c r="A441" s="1"/>
      <c r="B441" s="1"/>
      <c r="C441" s="1"/>
      <c r="D441" s="9">
        <v>6490.0</v>
      </c>
      <c r="E441" s="10">
        <v>3005.0</v>
      </c>
      <c r="F441" s="11">
        <v>28.0</v>
      </c>
      <c r="G441" s="12">
        <v>30.0</v>
      </c>
      <c r="H441" s="11">
        <v>30.0</v>
      </c>
      <c r="I441" s="13">
        <v>117.0</v>
      </c>
      <c r="J441" s="13">
        <v>199.0</v>
      </c>
      <c r="K441" s="13">
        <v>78.0</v>
      </c>
      <c r="L441" s="14">
        <v>46.0</v>
      </c>
      <c r="M441" s="15">
        <v>23.0</v>
      </c>
      <c r="N441" s="14">
        <v>71.0</v>
      </c>
      <c r="O441" s="25">
        <f t="shared" si="2"/>
        <v>622</v>
      </c>
      <c r="P441" s="26"/>
      <c r="Q441" s="27">
        <f>'X,Y restore'!G441</f>
        <v>28</v>
      </c>
      <c r="R441" s="27">
        <f>'X,Y restore'!H441</f>
        <v>12</v>
      </c>
      <c r="S441" s="27">
        <f>'X,Y restore'!I441</f>
        <v>30</v>
      </c>
      <c r="T441" s="28">
        <f>'X,Y restore'!AI441</f>
        <v>23</v>
      </c>
      <c r="U441" s="28">
        <f>'X,Y restore'!AG441</f>
        <v>14</v>
      </c>
      <c r="V441" s="28">
        <f>'X,Y restore'!AJ441</f>
        <v>22</v>
      </c>
      <c r="W441" s="29">
        <f>'X,Y restore'!M441</f>
        <v>43</v>
      </c>
      <c r="X441" s="29">
        <f>'X,Y restore'!N441</f>
        <v>23</v>
      </c>
      <c r="Y441" s="29">
        <f>'X,Y restore'!O441</f>
        <v>28</v>
      </c>
      <c r="Z441" s="25">
        <f t="shared" si="3"/>
        <v>223</v>
      </c>
      <c r="AA441" s="30">
        <f t="shared" si="4"/>
        <v>2.789237668</v>
      </c>
      <c r="AB441" s="26"/>
      <c r="AC441" s="27">
        <f t="shared" ref="AC441:AK441" si="450">ROUND($AA441*Q441,0)</f>
        <v>78</v>
      </c>
      <c r="AD441" s="27">
        <f t="shared" si="450"/>
        <v>33</v>
      </c>
      <c r="AE441" s="27">
        <f t="shared" si="450"/>
        <v>84</v>
      </c>
      <c r="AF441" s="28">
        <f t="shared" si="450"/>
        <v>64</v>
      </c>
      <c r="AG441" s="28">
        <f t="shared" si="450"/>
        <v>39</v>
      </c>
      <c r="AH441" s="28">
        <f t="shared" si="450"/>
        <v>61</v>
      </c>
      <c r="AI441" s="29">
        <f t="shared" si="450"/>
        <v>120</v>
      </c>
      <c r="AJ441" s="29">
        <f t="shared" si="450"/>
        <v>64</v>
      </c>
      <c r="AK441" s="29">
        <f t="shared" si="450"/>
        <v>78</v>
      </c>
      <c r="AL441" s="25">
        <f t="shared" si="6"/>
        <v>621</v>
      </c>
    </row>
    <row r="442">
      <c r="A442" s="1"/>
      <c r="B442" s="1"/>
      <c r="C442" s="1"/>
      <c r="D442" s="9">
        <v>6492.0</v>
      </c>
      <c r="E442" s="10">
        <v>3663.0</v>
      </c>
      <c r="F442" s="11">
        <v>15.0</v>
      </c>
      <c r="G442" s="12">
        <v>54.0</v>
      </c>
      <c r="H442" s="11">
        <v>33.0</v>
      </c>
      <c r="I442" s="13">
        <v>61.0</v>
      </c>
      <c r="J442" s="13">
        <v>216.0</v>
      </c>
      <c r="K442" s="13">
        <v>56.0</v>
      </c>
      <c r="L442" s="14">
        <v>24.0</v>
      </c>
      <c r="M442" s="15">
        <v>17.0</v>
      </c>
      <c r="N442" s="14">
        <v>94.0</v>
      </c>
      <c r="O442" s="25">
        <f t="shared" si="2"/>
        <v>570</v>
      </c>
      <c r="P442" s="26"/>
      <c r="Q442" s="27">
        <f>'X,Y restore'!G442</f>
        <v>15</v>
      </c>
      <c r="R442" s="27">
        <f>'X,Y restore'!H442</f>
        <v>11</v>
      </c>
      <c r="S442" s="27">
        <f>'X,Y restore'!I442</f>
        <v>33</v>
      </c>
      <c r="T442" s="28">
        <f>'X,Y restore'!AI442</f>
        <v>13</v>
      </c>
      <c r="U442" s="28">
        <f>'X,Y restore'!AG442</f>
        <v>11</v>
      </c>
      <c r="V442" s="28">
        <f>'X,Y restore'!AJ442</f>
        <v>30</v>
      </c>
      <c r="W442" s="29">
        <f>'X,Y restore'!M442</f>
        <v>25</v>
      </c>
      <c r="X442" s="29">
        <f>'X,Y restore'!N442</f>
        <v>17</v>
      </c>
      <c r="Y442" s="29">
        <f>'X,Y restore'!O442</f>
        <v>75</v>
      </c>
      <c r="Z442" s="25">
        <f t="shared" si="3"/>
        <v>230</v>
      </c>
      <c r="AA442" s="30">
        <f t="shared" si="4"/>
        <v>2.47826087</v>
      </c>
      <c r="AB442" s="26"/>
      <c r="AC442" s="27">
        <f t="shared" ref="AC442:AK442" si="451">ROUND($AA442*Q442,0)</f>
        <v>37</v>
      </c>
      <c r="AD442" s="27">
        <f t="shared" si="451"/>
        <v>27</v>
      </c>
      <c r="AE442" s="27">
        <f t="shared" si="451"/>
        <v>82</v>
      </c>
      <c r="AF442" s="28">
        <f t="shared" si="451"/>
        <v>32</v>
      </c>
      <c r="AG442" s="28">
        <f t="shared" si="451"/>
        <v>27</v>
      </c>
      <c r="AH442" s="28">
        <f t="shared" si="451"/>
        <v>74</v>
      </c>
      <c r="AI442" s="29">
        <f t="shared" si="451"/>
        <v>62</v>
      </c>
      <c r="AJ442" s="29">
        <f t="shared" si="451"/>
        <v>42</v>
      </c>
      <c r="AK442" s="29">
        <f t="shared" si="451"/>
        <v>186</v>
      </c>
      <c r="AL442" s="25">
        <f t="shared" si="6"/>
        <v>569</v>
      </c>
    </row>
    <row r="443">
      <c r="A443" s="1"/>
      <c r="B443" s="1"/>
      <c r="C443" s="1"/>
      <c r="D443" s="9">
        <v>6493.0</v>
      </c>
      <c r="E443" s="10">
        <v>2602.0</v>
      </c>
      <c r="F443" s="11">
        <v>23.0</v>
      </c>
      <c r="G443" s="12">
        <v>48.0</v>
      </c>
      <c r="H443" s="11">
        <v>31.0</v>
      </c>
      <c r="I443" s="13">
        <v>86.0</v>
      </c>
      <c r="J443" s="13">
        <v>187.0</v>
      </c>
      <c r="K443" s="13">
        <v>67.0</v>
      </c>
      <c r="L443" s="14">
        <v>25.0</v>
      </c>
      <c r="M443" s="15">
        <v>23.0</v>
      </c>
      <c r="N443" s="14">
        <v>64.0</v>
      </c>
      <c r="O443" s="25">
        <f t="shared" si="2"/>
        <v>554</v>
      </c>
      <c r="P443" s="26"/>
      <c r="Q443" s="27">
        <f>'X,Y restore'!G443</f>
        <v>23</v>
      </c>
      <c r="R443" s="27">
        <f>'X,Y restore'!H443</f>
        <v>22</v>
      </c>
      <c r="S443" s="27">
        <f>'X,Y restore'!I443</f>
        <v>31</v>
      </c>
      <c r="T443" s="28">
        <f>'X,Y restore'!AI443</f>
        <v>16</v>
      </c>
      <c r="U443" s="28">
        <f>'X,Y restore'!AG443</f>
        <v>13</v>
      </c>
      <c r="V443" s="28">
        <f>'X,Y restore'!AJ443</f>
        <v>21</v>
      </c>
      <c r="W443" s="29">
        <f>'X,Y restore'!M443</f>
        <v>26</v>
      </c>
      <c r="X443" s="29">
        <f>'X,Y restore'!N443</f>
        <v>23</v>
      </c>
      <c r="Y443" s="29">
        <f>'X,Y restore'!O443</f>
        <v>33</v>
      </c>
      <c r="Z443" s="25">
        <f t="shared" si="3"/>
        <v>208</v>
      </c>
      <c r="AA443" s="30">
        <f t="shared" si="4"/>
        <v>2.663461538</v>
      </c>
      <c r="AB443" s="26"/>
      <c r="AC443" s="27">
        <f t="shared" ref="AC443:AK443" si="452">ROUND($AA443*Q443,0)</f>
        <v>61</v>
      </c>
      <c r="AD443" s="27">
        <f t="shared" si="452"/>
        <v>59</v>
      </c>
      <c r="AE443" s="27">
        <f t="shared" si="452"/>
        <v>83</v>
      </c>
      <c r="AF443" s="28">
        <f t="shared" si="452"/>
        <v>43</v>
      </c>
      <c r="AG443" s="28">
        <f t="shared" si="452"/>
        <v>35</v>
      </c>
      <c r="AH443" s="28">
        <f t="shared" si="452"/>
        <v>56</v>
      </c>
      <c r="AI443" s="29">
        <f t="shared" si="452"/>
        <v>69</v>
      </c>
      <c r="AJ443" s="29">
        <f t="shared" si="452"/>
        <v>61</v>
      </c>
      <c r="AK443" s="29">
        <f t="shared" si="452"/>
        <v>88</v>
      </c>
      <c r="AL443" s="25">
        <f t="shared" si="6"/>
        <v>555</v>
      </c>
    </row>
    <row r="444">
      <c r="A444" s="1"/>
      <c r="B444" s="1"/>
      <c r="C444" s="1"/>
      <c r="D444" s="9">
        <v>6497.0</v>
      </c>
      <c r="E444" s="10">
        <v>2091.0</v>
      </c>
      <c r="F444" s="11">
        <v>13.0</v>
      </c>
      <c r="G444" s="12">
        <v>29.0</v>
      </c>
      <c r="H444" s="11">
        <v>26.0</v>
      </c>
      <c r="I444" s="13">
        <v>53.0</v>
      </c>
      <c r="J444" s="13">
        <v>138.0</v>
      </c>
      <c r="K444" s="13">
        <v>60.0</v>
      </c>
      <c r="L444" s="14">
        <v>18.0</v>
      </c>
      <c r="M444" s="15">
        <v>26.0</v>
      </c>
      <c r="N444" s="14">
        <v>40.0</v>
      </c>
      <c r="O444" s="25">
        <f t="shared" si="2"/>
        <v>403</v>
      </c>
      <c r="P444" s="26"/>
      <c r="Q444" s="27">
        <f>'X,Y restore'!G444</f>
        <v>13</v>
      </c>
      <c r="R444" s="27">
        <f>'X,Y restore'!H444</f>
        <v>19</v>
      </c>
      <c r="S444" s="27">
        <f>'X,Y restore'!I444</f>
        <v>26</v>
      </c>
      <c r="T444" s="28">
        <f>'X,Y restore'!AI444</f>
        <v>8</v>
      </c>
      <c r="U444" s="28">
        <f>'X,Y restore'!AG444</f>
        <v>14</v>
      </c>
      <c r="V444" s="28">
        <f>'X,Y restore'!AJ444</f>
        <v>21</v>
      </c>
      <c r="W444" s="29">
        <f>'X,Y restore'!M444</f>
        <v>19</v>
      </c>
      <c r="X444" s="29">
        <f>'X,Y restore'!N444</f>
        <v>26</v>
      </c>
      <c r="Y444" s="29">
        <f>'X,Y restore'!O444</f>
        <v>30</v>
      </c>
      <c r="Z444" s="25">
        <f t="shared" si="3"/>
        <v>176</v>
      </c>
      <c r="AA444" s="30">
        <f t="shared" si="4"/>
        <v>2.289772727</v>
      </c>
      <c r="AB444" s="26"/>
      <c r="AC444" s="27">
        <f t="shared" ref="AC444:AK444" si="453">ROUND($AA444*Q444,0)</f>
        <v>30</v>
      </c>
      <c r="AD444" s="27">
        <f t="shared" si="453"/>
        <v>44</v>
      </c>
      <c r="AE444" s="27">
        <f t="shared" si="453"/>
        <v>60</v>
      </c>
      <c r="AF444" s="28">
        <f t="shared" si="453"/>
        <v>18</v>
      </c>
      <c r="AG444" s="28">
        <f t="shared" si="453"/>
        <v>32</v>
      </c>
      <c r="AH444" s="28">
        <f t="shared" si="453"/>
        <v>48</v>
      </c>
      <c r="AI444" s="29">
        <f t="shared" si="453"/>
        <v>44</v>
      </c>
      <c r="AJ444" s="29">
        <f t="shared" si="453"/>
        <v>60</v>
      </c>
      <c r="AK444" s="29">
        <f t="shared" si="453"/>
        <v>69</v>
      </c>
      <c r="AL444" s="25">
        <f t="shared" si="6"/>
        <v>405</v>
      </c>
    </row>
    <row r="445">
      <c r="A445" s="1"/>
      <c r="B445" s="1"/>
      <c r="C445" s="1"/>
      <c r="D445" s="9">
        <v>6499.0</v>
      </c>
      <c r="E445" s="10">
        <v>2178.0</v>
      </c>
      <c r="F445" s="11">
        <v>9.0</v>
      </c>
      <c r="G445" s="12">
        <v>27.0</v>
      </c>
      <c r="H445" s="11">
        <v>35.0</v>
      </c>
      <c r="I445" s="13">
        <v>39.0</v>
      </c>
      <c r="J445" s="13">
        <v>89.0</v>
      </c>
      <c r="K445" s="13">
        <v>46.0</v>
      </c>
      <c r="L445" s="14">
        <v>19.0</v>
      </c>
      <c r="M445" s="15">
        <v>14.0</v>
      </c>
      <c r="N445" s="14">
        <v>53.0</v>
      </c>
      <c r="O445" s="25">
        <f t="shared" si="2"/>
        <v>331</v>
      </c>
      <c r="P445" s="26"/>
      <c r="Q445" s="27">
        <f>'X,Y restore'!G445</f>
        <v>9</v>
      </c>
      <c r="R445" s="27">
        <f>'X,Y restore'!H445</f>
        <v>4</v>
      </c>
      <c r="S445" s="27">
        <f>'X,Y restore'!I445</f>
        <v>35</v>
      </c>
      <c r="T445" s="28">
        <f>'X,Y restore'!AI445</f>
        <v>5</v>
      </c>
      <c r="U445" s="28">
        <f>'X,Y restore'!AG445</f>
        <v>8</v>
      </c>
      <c r="V445" s="28">
        <f>'X,Y restore'!AJ445</f>
        <v>28</v>
      </c>
      <c r="W445" s="29">
        <f>'X,Y restore'!M445</f>
        <v>19</v>
      </c>
      <c r="X445" s="29">
        <f>'X,Y restore'!N445</f>
        <v>14</v>
      </c>
      <c r="Y445" s="29">
        <f>'X,Y restore'!O445</f>
        <v>65</v>
      </c>
      <c r="Z445" s="25">
        <f t="shared" si="3"/>
        <v>187</v>
      </c>
      <c r="AA445" s="30">
        <f t="shared" si="4"/>
        <v>1.770053476</v>
      </c>
      <c r="AB445" s="26"/>
      <c r="AC445" s="27">
        <f t="shared" ref="AC445:AK445" si="454">ROUND($AA445*Q445,0)</f>
        <v>16</v>
      </c>
      <c r="AD445" s="27">
        <f t="shared" si="454"/>
        <v>7</v>
      </c>
      <c r="AE445" s="27">
        <f t="shared" si="454"/>
        <v>62</v>
      </c>
      <c r="AF445" s="28">
        <f t="shared" si="454"/>
        <v>9</v>
      </c>
      <c r="AG445" s="28">
        <f t="shared" si="454"/>
        <v>14</v>
      </c>
      <c r="AH445" s="28">
        <f t="shared" si="454"/>
        <v>50</v>
      </c>
      <c r="AI445" s="29">
        <f t="shared" si="454"/>
        <v>34</v>
      </c>
      <c r="AJ445" s="29">
        <f t="shared" si="454"/>
        <v>25</v>
      </c>
      <c r="AK445" s="29">
        <f t="shared" si="454"/>
        <v>115</v>
      </c>
      <c r="AL445" s="25">
        <f t="shared" si="6"/>
        <v>332</v>
      </c>
    </row>
    <row r="446">
      <c r="A446" s="1"/>
      <c r="B446" s="1"/>
      <c r="C446" s="1"/>
      <c r="D446" s="9">
        <v>6509.0</v>
      </c>
      <c r="E446" s="10">
        <v>1455.0</v>
      </c>
      <c r="F446" s="11">
        <v>11.0</v>
      </c>
      <c r="G446" s="12">
        <v>37.0</v>
      </c>
      <c r="H446" s="11">
        <v>17.0</v>
      </c>
      <c r="I446" s="13">
        <v>96.0</v>
      </c>
      <c r="J446" s="13">
        <v>212.0</v>
      </c>
      <c r="K446" s="13">
        <v>48.0</v>
      </c>
      <c r="L446" s="14">
        <v>14.0</v>
      </c>
      <c r="M446" s="15">
        <v>17.0</v>
      </c>
      <c r="N446" s="14">
        <v>59.0</v>
      </c>
      <c r="O446" s="25">
        <f t="shared" si="2"/>
        <v>511</v>
      </c>
      <c r="P446" s="26"/>
      <c r="Q446" s="27">
        <f>'X,Y restore'!G446</f>
        <v>11</v>
      </c>
      <c r="R446" s="27">
        <f>'X,Y restore'!H446</f>
        <v>17</v>
      </c>
      <c r="S446" s="27">
        <f>'X,Y restore'!I446</f>
        <v>17</v>
      </c>
      <c r="T446" s="28">
        <f>'X,Y restore'!AI446</f>
        <v>16</v>
      </c>
      <c r="U446" s="28">
        <f>'X,Y restore'!AG446</f>
        <v>11</v>
      </c>
      <c r="V446" s="28">
        <f>'X,Y restore'!AJ446</f>
        <v>15</v>
      </c>
      <c r="W446" s="29">
        <f>'X,Y restore'!M446</f>
        <v>15</v>
      </c>
      <c r="X446" s="29">
        <f>'X,Y restore'!N446</f>
        <v>17</v>
      </c>
      <c r="Y446" s="29">
        <f>'X,Y restore'!O446</f>
        <v>32</v>
      </c>
      <c r="Z446" s="25">
        <f t="shared" si="3"/>
        <v>151</v>
      </c>
      <c r="AA446" s="30">
        <f t="shared" si="4"/>
        <v>3.38410596</v>
      </c>
      <c r="AB446" s="26"/>
      <c r="AC446" s="27">
        <f t="shared" ref="AC446:AK446" si="455">ROUND($AA446*Q446,0)</f>
        <v>37</v>
      </c>
      <c r="AD446" s="27">
        <f t="shared" si="455"/>
        <v>58</v>
      </c>
      <c r="AE446" s="27">
        <f t="shared" si="455"/>
        <v>58</v>
      </c>
      <c r="AF446" s="28">
        <f t="shared" si="455"/>
        <v>54</v>
      </c>
      <c r="AG446" s="28">
        <f t="shared" si="455"/>
        <v>37</v>
      </c>
      <c r="AH446" s="28">
        <f t="shared" si="455"/>
        <v>51</v>
      </c>
      <c r="AI446" s="29">
        <f t="shared" si="455"/>
        <v>51</v>
      </c>
      <c r="AJ446" s="29">
        <f t="shared" si="455"/>
        <v>58</v>
      </c>
      <c r="AK446" s="29">
        <f t="shared" si="455"/>
        <v>108</v>
      </c>
      <c r="AL446" s="25">
        <f t="shared" si="6"/>
        <v>512</v>
      </c>
    </row>
    <row r="447">
      <c r="A447" s="1"/>
      <c r="B447" s="1"/>
      <c r="C447" s="1"/>
      <c r="D447" s="9">
        <v>6512.0</v>
      </c>
      <c r="E447" s="10">
        <v>1939.0</v>
      </c>
      <c r="F447" s="11">
        <v>19.0</v>
      </c>
      <c r="G447" s="12">
        <v>37.0</v>
      </c>
      <c r="H447" s="11">
        <v>34.0</v>
      </c>
      <c r="I447" s="13">
        <v>91.0</v>
      </c>
      <c r="J447" s="13">
        <v>219.0</v>
      </c>
      <c r="K447" s="13">
        <v>107.0</v>
      </c>
      <c r="L447" s="14">
        <v>32.0</v>
      </c>
      <c r="M447" s="15">
        <v>20.0</v>
      </c>
      <c r="N447" s="14">
        <v>60.0</v>
      </c>
      <c r="O447" s="25">
        <f t="shared" si="2"/>
        <v>619</v>
      </c>
      <c r="P447" s="26"/>
      <c r="Q447" s="27">
        <f>'X,Y restore'!G447</f>
        <v>19</v>
      </c>
      <c r="R447" s="27">
        <f>'X,Y restore'!H447</f>
        <v>12</v>
      </c>
      <c r="S447" s="27">
        <f>'X,Y restore'!I447</f>
        <v>34</v>
      </c>
      <c r="T447" s="28">
        <f>'X,Y restore'!AI447</f>
        <v>12</v>
      </c>
      <c r="U447" s="28">
        <f>'X,Y restore'!AG447</f>
        <v>12</v>
      </c>
      <c r="V447" s="28">
        <f>'X,Y restore'!AJ447</f>
        <v>33</v>
      </c>
      <c r="W447" s="29">
        <f>'X,Y restore'!M447</f>
        <v>31</v>
      </c>
      <c r="X447" s="29">
        <f>'X,Y restore'!N447</f>
        <v>20</v>
      </c>
      <c r="Y447" s="29">
        <f>'X,Y restore'!O447</f>
        <v>38</v>
      </c>
      <c r="Z447" s="25">
        <f t="shared" si="3"/>
        <v>211</v>
      </c>
      <c r="AA447" s="30">
        <f t="shared" si="4"/>
        <v>2.933649289</v>
      </c>
      <c r="AB447" s="26"/>
      <c r="AC447" s="27">
        <f t="shared" ref="AC447:AK447" si="456">ROUND($AA447*Q447,0)</f>
        <v>56</v>
      </c>
      <c r="AD447" s="27">
        <f t="shared" si="456"/>
        <v>35</v>
      </c>
      <c r="AE447" s="27">
        <f t="shared" si="456"/>
        <v>100</v>
      </c>
      <c r="AF447" s="28">
        <f t="shared" si="456"/>
        <v>35</v>
      </c>
      <c r="AG447" s="28">
        <f t="shared" si="456"/>
        <v>35</v>
      </c>
      <c r="AH447" s="28">
        <f t="shared" si="456"/>
        <v>97</v>
      </c>
      <c r="AI447" s="29">
        <f t="shared" si="456"/>
        <v>91</v>
      </c>
      <c r="AJ447" s="29">
        <f t="shared" si="456"/>
        <v>59</v>
      </c>
      <c r="AK447" s="29">
        <f t="shared" si="456"/>
        <v>111</v>
      </c>
      <c r="AL447" s="25">
        <f t="shared" si="6"/>
        <v>619</v>
      </c>
    </row>
    <row r="448">
      <c r="A448" s="1"/>
      <c r="B448" s="1"/>
      <c r="C448" s="1"/>
      <c r="D448" s="9">
        <v>6514.0</v>
      </c>
      <c r="E448" s="10">
        <v>2368.0</v>
      </c>
      <c r="F448" s="11">
        <v>17.0</v>
      </c>
      <c r="G448" s="12">
        <v>43.0</v>
      </c>
      <c r="H448" s="11">
        <v>28.0</v>
      </c>
      <c r="I448" s="13">
        <v>87.0</v>
      </c>
      <c r="J448" s="13">
        <v>222.0</v>
      </c>
      <c r="K448" s="13">
        <v>93.0</v>
      </c>
      <c r="L448" s="14">
        <v>41.0</v>
      </c>
      <c r="M448" s="15">
        <v>26.0</v>
      </c>
      <c r="N448" s="14">
        <v>106.0</v>
      </c>
      <c r="O448" s="25">
        <f t="shared" si="2"/>
        <v>663</v>
      </c>
      <c r="P448" s="26"/>
      <c r="Q448" s="27">
        <f>'X,Y restore'!G448</f>
        <v>17</v>
      </c>
      <c r="R448" s="27">
        <f>'X,Y restore'!H448</f>
        <v>13</v>
      </c>
      <c r="S448" s="27">
        <f>'X,Y restore'!I448</f>
        <v>28</v>
      </c>
      <c r="T448" s="28">
        <f>'X,Y restore'!AI448</f>
        <v>16</v>
      </c>
      <c r="U448" s="28">
        <f>'X,Y restore'!AG448</f>
        <v>15</v>
      </c>
      <c r="V448" s="28">
        <f>'X,Y restore'!AJ448</f>
        <v>37</v>
      </c>
      <c r="W448" s="29">
        <f>'X,Y restore'!M448</f>
        <v>39</v>
      </c>
      <c r="X448" s="29">
        <f>'X,Y restore'!N448</f>
        <v>26</v>
      </c>
      <c r="Y448" s="29">
        <f>'X,Y restore'!O448</f>
        <v>60</v>
      </c>
      <c r="Z448" s="25">
        <f t="shared" si="3"/>
        <v>251</v>
      </c>
      <c r="AA448" s="30">
        <f t="shared" si="4"/>
        <v>2.641434263</v>
      </c>
      <c r="AB448" s="26"/>
      <c r="AC448" s="27">
        <f t="shared" ref="AC448:AK448" si="457">ROUND($AA448*Q448,0)</f>
        <v>45</v>
      </c>
      <c r="AD448" s="27">
        <f t="shared" si="457"/>
        <v>34</v>
      </c>
      <c r="AE448" s="27">
        <f t="shared" si="457"/>
        <v>74</v>
      </c>
      <c r="AF448" s="28">
        <f t="shared" si="457"/>
        <v>42</v>
      </c>
      <c r="AG448" s="28">
        <f t="shared" si="457"/>
        <v>40</v>
      </c>
      <c r="AH448" s="28">
        <f t="shared" si="457"/>
        <v>98</v>
      </c>
      <c r="AI448" s="29">
        <f t="shared" si="457"/>
        <v>103</v>
      </c>
      <c r="AJ448" s="29">
        <f t="shared" si="457"/>
        <v>69</v>
      </c>
      <c r="AK448" s="29">
        <f t="shared" si="457"/>
        <v>158</v>
      </c>
      <c r="AL448" s="25">
        <f t="shared" si="6"/>
        <v>663</v>
      </c>
    </row>
    <row r="449">
      <c r="A449" s="1"/>
      <c r="B449" s="1"/>
      <c r="C449" s="1"/>
      <c r="D449" s="9">
        <v>6517.0</v>
      </c>
      <c r="E449" s="10">
        <v>2267.0</v>
      </c>
      <c r="F449" s="11">
        <v>26.0</v>
      </c>
      <c r="G449" s="12">
        <v>34.0</v>
      </c>
      <c r="H449" s="11">
        <v>23.0</v>
      </c>
      <c r="I449" s="13">
        <v>40.0</v>
      </c>
      <c r="J449" s="13">
        <v>183.0</v>
      </c>
      <c r="K449" s="13">
        <v>56.0</v>
      </c>
      <c r="L449" s="14">
        <v>26.0</v>
      </c>
      <c r="M449" s="15">
        <v>28.0</v>
      </c>
      <c r="N449" s="14">
        <v>80.0</v>
      </c>
      <c r="O449" s="25">
        <f t="shared" si="2"/>
        <v>496</v>
      </c>
      <c r="P449" s="26"/>
      <c r="Q449" s="27">
        <f>'X,Y restore'!G449</f>
        <v>26</v>
      </c>
      <c r="R449" s="27">
        <f>'X,Y restore'!H449</f>
        <v>22</v>
      </c>
      <c r="S449" s="27">
        <f>'X,Y restore'!I449</f>
        <v>23</v>
      </c>
      <c r="T449" s="28">
        <f>'X,Y restore'!AI449</f>
        <v>9</v>
      </c>
      <c r="U449" s="28">
        <f>'X,Y restore'!AG449</f>
        <v>16</v>
      </c>
      <c r="V449" s="28">
        <f>'X,Y restore'!AJ449</f>
        <v>19</v>
      </c>
      <c r="W449" s="29">
        <f>'X,Y restore'!M449</f>
        <v>26</v>
      </c>
      <c r="X449" s="29">
        <f>'X,Y restore'!N449</f>
        <v>28</v>
      </c>
      <c r="Y449" s="29">
        <f>'X,Y restore'!O449</f>
        <v>27</v>
      </c>
      <c r="Z449" s="25">
        <f t="shared" si="3"/>
        <v>196</v>
      </c>
      <c r="AA449" s="30">
        <f t="shared" si="4"/>
        <v>2.530612245</v>
      </c>
      <c r="AB449" s="26"/>
      <c r="AC449" s="27">
        <f t="shared" ref="AC449:AK449" si="458">ROUND($AA449*Q449,0)</f>
        <v>66</v>
      </c>
      <c r="AD449" s="27">
        <f t="shared" si="458"/>
        <v>56</v>
      </c>
      <c r="AE449" s="27">
        <f t="shared" si="458"/>
        <v>58</v>
      </c>
      <c r="AF449" s="28">
        <f t="shared" si="458"/>
        <v>23</v>
      </c>
      <c r="AG449" s="28">
        <f t="shared" si="458"/>
        <v>40</v>
      </c>
      <c r="AH449" s="28">
        <f t="shared" si="458"/>
        <v>48</v>
      </c>
      <c r="AI449" s="29">
        <f t="shared" si="458"/>
        <v>66</v>
      </c>
      <c r="AJ449" s="29">
        <f t="shared" si="458"/>
        <v>71</v>
      </c>
      <c r="AK449" s="29">
        <f t="shared" si="458"/>
        <v>68</v>
      </c>
      <c r="AL449" s="25">
        <f t="shared" si="6"/>
        <v>496</v>
      </c>
    </row>
    <row r="450">
      <c r="A450" s="1"/>
      <c r="B450" s="1"/>
      <c r="C450" s="1"/>
      <c r="D450" s="9">
        <v>6520.0</v>
      </c>
      <c r="E450" s="10">
        <v>2800.0</v>
      </c>
      <c r="F450" s="11">
        <v>36.0</v>
      </c>
      <c r="G450" s="12">
        <v>55.0</v>
      </c>
      <c r="H450" s="11">
        <v>47.0</v>
      </c>
      <c r="I450" s="13">
        <v>134.0</v>
      </c>
      <c r="J450" s="13">
        <v>242.0</v>
      </c>
      <c r="K450" s="13">
        <v>101.0</v>
      </c>
      <c r="L450" s="14">
        <v>61.0</v>
      </c>
      <c r="M450" s="15">
        <v>39.0</v>
      </c>
      <c r="N450" s="14">
        <v>98.0</v>
      </c>
      <c r="O450" s="25">
        <f t="shared" si="2"/>
        <v>813</v>
      </c>
      <c r="P450" s="26"/>
      <c r="Q450" s="27">
        <f>'X,Y restore'!G450</f>
        <v>36</v>
      </c>
      <c r="R450" s="27">
        <f>'X,Y restore'!H450</f>
        <v>25</v>
      </c>
      <c r="S450" s="27">
        <f>'X,Y restore'!I450</f>
        <v>47</v>
      </c>
      <c r="T450" s="28">
        <f>'X,Y restore'!AI450</f>
        <v>27</v>
      </c>
      <c r="U450" s="28">
        <f>'X,Y restore'!AG450</f>
        <v>22</v>
      </c>
      <c r="V450" s="28">
        <f>'X,Y restore'!AJ450</f>
        <v>34</v>
      </c>
      <c r="W450" s="29">
        <f>'X,Y restore'!M450</f>
        <v>57</v>
      </c>
      <c r="X450" s="29">
        <f>'X,Y restore'!N450</f>
        <v>39</v>
      </c>
      <c r="Y450" s="29">
        <f>'X,Y restore'!O450</f>
        <v>47</v>
      </c>
      <c r="Z450" s="25">
        <f t="shared" si="3"/>
        <v>334</v>
      </c>
      <c r="AA450" s="30">
        <f t="shared" si="4"/>
        <v>2.434131737</v>
      </c>
      <c r="AB450" s="26"/>
      <c r="AC450" s="27">
        <f t="shared" ref="AC450:AK450" si="459">ROUND($AA450*Q450,0)</f>
        <v>88</v>
      </c>
      <c r="AD450" s="27">
        <f t="shared" si="459"/>
        <v>61</v>
      </c>
      <c r="AE450" s="27">
        <f t="shared" si="459"/>
        <v>114</v>
      </c>
      <c r="AF450" s="28">
        <f t="shared" si="459"/>
        <v>66</v>
      </c>
      <c r="AG450" s="28">
        <f t="shared" si="459"/>
        <v>54</v>
      </c>
      <c r="AH450" s="28">
        <f t="shared" si="459"/>
        <v>83</v>
      </c>
      <c r="AI450" s="29">
        <f t="shared" si="459"/>
        <v>139</v>
      </c>
      <c r="AJ450" s="29">
        <f t="shared" si="459"/>
        <v>95</v>
      </c>
      <c r="AK450" s="29">
        <f t="shared" si="459"/>
        <v>114</v>
      </c>
      <c r="AL450" s="25">
        <f t="shared" si="6"/>
        <v>814</v>
      </c>
    </row>
    <row r="451">
      <c r="A451" s="1"/>
      <c r="B451" s="1"/>
      <c r="C451" s="1"/>
      <c r="D451" s="9">
        <v>6522.0</v>
      </c>
      <c r="E451" s="10">
        <v>1570.0</v>
      </c>
      <c r="F451" s="11">
        <v>12.0</v>
      </c>
      <c r="G451" s="12">
        <v>30.0</v>
      </c>
      <c r="H451" s="11">
        <v>25.0</v>
      </c>
      <c r="I451" s="13">
        <v>68.0</v>
      </c>
      <c r="J451" s="13">
        <v>145.0</v>
      </c>
      <c r="K451" s="13">
        <v>45.0</v>
      </c>
      <c r="L451" s="14">
        <v>23.0</v>
      </c>
      <c r="M451" s="15">
        <v>14.0</v>
      </c>
      <c r="N451" s="14">
        <v>61.0</v>
      </c>
      <c r="O451" s="25">
        <f t="shared" si="2"/>
        <v>423</v>
      </c>
      <c r="P451" s="26"/>
      <c r="Q451" s="27">
        <f>'X,Y restore'!G451</f>
        <v>12</v>
      </c>
      <c r="R451" s="27">
        <f>'X,Y restore'!H451</f>
        <v>6</v>
      </c>
      <c r="S451" s="27">
        <f>'X,Y restore'!I451</f>
        <v>25</v>
      </c>
      <c r="T451" s="28">
        <f>'X,Y restore'!AI451</f>
        <v>14</v>
      </c>
      <c r="U451" s="28">
        <f>'X,Y restore'!AG451</f>
        <v>9</v>
      </c>
      <c r="V451" s="28">
        <f>'X,Y restore'!AJ451</f>
        <v>21</v>
      </c>
      <c r="W451" s="29">
        <f>'X,Y restore'!M451</f>
        <v>23</v>
      </c>
      <c r="X451" s="29">
        <f>'X,Y restore'!N451</f>
        <v>14</v>
      </c>
      <c r="Y451" s="29">
        <f>'X,Y restore'!O451</f>
        <v>45</v>
      </c>
      <c r="Z451" s="25">
        <f t="shared" si="3"/>
        <v>169</v>
      </c>
      <c r="AA451" s="30">
        <f t="shared" si="4"/>
        <v>2.50295858</v>
      </c>
      <c r="AB451" s="26"/>
      <c r="AC451" s="27">
        <f t="shared" ref="AC451:AK451" si="460">ROUND($AA451*Q451,0)</f>
        <v>30</v>
      </c>
      <c r="AD451" s="27">
        <f t="shared" si="460"/>
        <v>15</v>
      </c>
      <c r="AE451" s="27">
        <f t="shared" si="460"/>
        <v>63</v>
      </c>
      <c r="AF451" s="28">
        <f t="shared" si="460"/>
        <v>35</v>
      </c>
      <c r="AG451" s="28">
        <f t="shared" si="460"/>
        <v>23</v>
      </c>
      <c r="AH451" s="28">
        <f t="shared" si="460"/>
        <v>53</v>
      </c>
      <c r="AI451" s="29">
        <f t="shared" si="460"/>
        <v>58</v>
      </c>
      <c r="AJ451" s="29">
        <f t="shared" si="460"/>
        <v>35</v>
      </c>
      <c r="AK451" s="29">
        <f t="shared" si="460"/>
        <v>113</v>
      </c>
      <c r="AL451" s="25">
        <f t="shared" si="6"/>
        <v>425</v>
      </c>
    </row>
    <row r="452">
      <c r="A452" s="1"/>
      <c r="B452" s="1"/>
      <c r="C452" s="1"/>
      <c r="D452" s="9">
        <v>6526.0</v>
      </c>
      <c r="E452" s="10">
        <v>1880.0</v>
      </c>
      <c r="F452" s="11">
        <v>24.0</v>
      </c>
      <c r="G452" s="12">
        <v>56.0</v>
      </c>
      <c r="H452" s="11">
        <v>17.0</v>
      </c>
      <c r="I452" s="13">
        <v>196.0</v>
      </c>
      <c r="J452" s="13">
        <v>353.0</v>
      </c>
      <c r="K452" s="13">
        <v>50.0</v>
      </c>
      <c r="L452" s="14">
        <v>45.0</v>
      </c>
      <c r="M452" s="15">
        <v>13.0</v>
      </c>
      <c r="N452" s="14">
        <v>148.0</v>
      </c>
      <c r="O452" s="25">
        <f t="shared" si="2"/>
        <v>902</v>
      </c>
      <c r="P452" s="26"/>
      <c r="Q452" s="27">
        <f>'X,Y restore'!G452</f>
        <v>24</v>
      </c>
      <c r="R452" s="27">
        <f>'X,Y restore'!H452</f>
        <v>12</v>
      </c>
      <c r="S452" s="27">
        <f>'X,Y restore'!I452</f>
        <v>17</v>
      </c>
      <c r="T452" s="28">
        <f>'X,Y restore'!AI452</f>
        <v>41</v>
      </c>
      <c r="U452" s="28">
        <f>'X,Y restore'!AG452</f>
        <v>9</v>
      </c>
      <c r="V452" s="28">
        <f>'X,Y restore'!AJ452</f>
        <v>11</v>
      </c>
      <c r="W452" s="29">
        <f>'X,Y restore'!M452</f>
        <v>42</v>
      </c>
      <c r="X452" s="29">
        <f>'X,Y restore'!N452</f>
        <v>13</v>
      </c>
      <c r="Y452" s="29">
        <f>'X,Y restore'!O452</f>
        <v>36</v>
      </c>
      <c r="Z452" s="25">
        <f t="shared" si="3"/>
        <v>205</v>
      </c>
      <c r="AA452" s="30">
        <f t="shared" si="4"/>
        <v>4.4</v>
      </c>
      <c r="AB452" s="26"/>
      <c r="AC452" s="27">
        <f t="shared" ref="AC452:AK452" si="461">ROUND($AA452*Q452,0)</f>
        <v>106</v>
      </c>
      <c r="AD452" s="27">
        <f t="shared" si="461"/>
        <v>53</v>
      </c>
      <c r="AE452" s="27">
        <f t="shared" si="461"/>
        <v>75</v>
      </c>
      <c r="AF452" s="28">
        <f t="shared" si="461"/>
        <v>180</v>
      </c>
      <c r="AG452" s="28">
        <f t="shared" si="461"/>
        <v>40</v>
      </c>
      <c r="AH452" s="28">
        <f t="shared" si="461"/>
        <v>48</v>
      </c>
      <c r="AI452" s="29">
        <f t="shared" si="461"/>
        <v>185</v>
      </c>
      <c r="AJ452" s="29">
        <f t="shared" si="461"/>
        <v>57</v>
      </c>
      <c r="AK452" s="29">
        <f t="shared" si="461"/>
        <v>158</v>
      </c>
      <c r="AL452" s="25">
        <f t="shared" si="6"/>
        <v>902</v>
      </c>
    </row>
    <row r="453">
      <c r="A453" s="1"/>
      <c r="B453" s="1"/>
      <c r="C453" s="1"/>
      <c r="D453" s="9">
        <v>6527.0</v>
      </c>
      <c r="E453" s="10">
        <v>2826.0</v>
      </c>
      <c r="F453" s="11">
        <v>47.0</v>
      </c>
      <c r="G453" s="12">
        <v>57.0</v>
      </c>
      <c r="H453" s="11">
        <v>31.0</v>
      </c>
      <c r="I453" s="13">
        <v>112.0</v>
      </c>
      <c r="J453" s="13">
        <v>183.0</v>
      </c>
      <c r="K453" s="13">
        <v>58.0</v>
      </c>
      <c r="L453" s="14">
        <v>31.0</v>
      </c>
      <c r="M453" s="15">
        <v>38.0</v>
      </c>
      <c r="N453" s="14">
        <v>92.0</v>
      </c>
      <c r="O453" s="25">
        <f t="shared" si="2"/>
        <v>649</v>
      </c>
      <c r="P453" s="26"/>
      <c r="Q453" s="27">
        <f>'X,Y restore'!G453</f>
        <v>47</v>
      </c>
      <c r="R453" s="27">
        <f>'X,Y restore'!H453</f>
        <v>50</v>
      </c>
      <c r="S453" s="27">
        <f>'X,Y restore'!I453</f>
        <v>31</v>
      </c>
      <c r="T453" s="28">
        <f>'X,Y restore'!AI453</f>
        <v>24</v>
      </c>
      <c r="U453" s="28">
        <f>'X,Y restore'!AG453</f>
        <v>20</v>
      </c>
      <c r="V453" s="28">
        <f>'X,Y restore'!AJ453</f>
        <v>12</v>
      </c>
      <c r="W453" s="29">
        <f>'X,Y restore'!M453</f>
        <v>31</v>
      </c>
      <c r="X453" s="29">
        <f>'X,Y restore'!N453</f>
        <v>38</v>
      </c>
      <c r="Y453" s="29">
        <f>'X,Y restore'!O453</f>
        <v>23</v>
      </c>
      <c r="Z453" s="25">
        <f t="shared" si="3"/>
        <v>276</v>
      </c>
      <c r="AA453" s="30">
        <f t="shared" si="4"/>
        <v>2.351449275</v>
      </c>
      <c r="AB453" s="26"/>
      <c r="AC453" s="27">
        <f t="shared" ref="AC453:AK453" si="462">ROUND($AA453*Q453,0)</f>
        <v>111</v>
      </c>
      <c r="AD453" s="27">
        <f t="shared" si="462"/>
        <v>118</v>
      </c>
      <c r="AE453" s="27">
        <f t="shared" si="462"/>
        <v>73</v>
      </c>
      <c r="AF453" s="28">
        <f t="shared" si="462"/>
        <v>56</v>
      </c>
      <c r="AG453" s="28">
        <f t="shared" si="462"/>
        <v>47</v>
      </c>
      <c r="AH453" s="28">
        <f t="shared" si="462"/>
        <v>28</v>
      </c>
      <c r="AI453" s="29">
        <f t="shared" si="462"/>
        <v>73</v>
      </c>
      <c r="AJ453" s="29">
        <f t="shared" si="462"/>
        <v>89</v>
      </c>
      <c r="AK453" s="29">
        <f t="shared" si="462"/>
        <v>54</v>
      </c>
      <c r="AL453" s="25">
        <f t="shared" si="6"/>
        <v>649</v>
      </c>
    </row>
    <row r="454">
      <c r="A454" s="1"/>
      <c r="B454" s="1"/>
      <c r="C454" s="1"/>
      <c r="D454" s="9">
        <v>6528.0</v>
      </c>
      <c r="E454" s="10">
        <v>2145.0</v>
      </c>
      <c r="F454" s="11">
        <v>22.0</v>
      </c>
      <c r="G454" s="12">
        <v>55.0</v>
      </c>
      <c r="H454" s="11">
        <v>22.0</v>
      </c>
      <c r="I454" s="13">
        <v>62.0</v>
      </c>
      <c r="J454" s="13">
        <v>253.0</v>
      </c>
      <c r="K454" s="13">
        <v>56.0</v>
      </c>
      <c r="L454" s="14">
        <v>19.0</v>
      </c>
      <c r="M454" s="15">
        <v>14.0</v>
      </c>
      <c r="N454" s="14">
        <v>91.0</v>
      </c>
      <c r="O454" s="25">
        <f t="shared" si="2"/>
        <v>594</v>
      </c>
      <c r="P454" s="26"/>
      <c r="Q454" s="27">
        <f>'X,Y restore'!G454</f>
        <v>22</v>
      </c>
      <c r="R454" s="27">
        <f>'X,Y restore'!H454</f>
        <v>17</v>
      </c>
      <c r="S454" s="27">
        <f>'X,Y restore'!I454</f>
        <v>22</v>
      </c>
      <c r="T454" s="28">
        <f>'X,Y restore'!AI454</f>
        <v>14</v>
      </c>
      <c r="U454" s="28">
        <f>'X,Y restore'!AG454</f>
        <v>9</v>
      </c>
      <c r="V454" s="28">
        <f>'X,Y restore'!AJ454</f>
        <v>18</v>
      </c>
      <c r="W454" s="29">
        <f>'X,Y restore'!M454</f>
        <v>21</v>
      </c>
      <c r="X454" s="29">
        <f>'X,Y restore'!N454</f>
        <v>14</v>
      </c>
      <c r="Y454" s="29">
        <f>'X,Y restore'!O454</f>
        <v>34</v>
      </c>
      <c r="Z454" s="25">
        <f t="shared" si="3"/>
        <v>171</v>
      </c>
      <c r="AA454" s="30">
        <f t="shared" si="4"/>
        <v>3.473684211</v>
      </c>
      <c r="AB454" s="26"/>
      <c r="AC454" s="27">
        <f t="shared" ref="AC454:AK454" si="463">ROUND($AA454*Q454,0)</f>
        <v>76</v>
      </c>
      <c r="AD454" s="27">
        <f t="shared" si="463"/>
        <v>59</v>
      </c>
      <c r="AE454" s="27">
        <f t="shared" si="463"/>
        <v>76</v>
      </c>
      <c r="AF454" s="28">
        <f t="shared" si="463"/>
        <v>49</v>
      </c>
      <c r="AG454" s="28">
        <f t="shared" si="463"/>
        <v>31</v>
      </c>
      <c r="AH454" s="28">
        <f t="shared" si="463"/>
        <v>63</v>
      </c>
      <c r="AI454" s="29">
        <f t="shared" si="463"/>
        <v>73</v>
      </c>
      <c r="AJ454" s="29">
        <f t="shared" si="463"/>
        <v>49</v>
      </c>
      <c r="AK454" s="29">
        <f t="shared" si="463"/>
        <v>118</v>
      </c>
      <c r="AL454" s="25">
        <f t="shared" si="6"/>
        <v>594</v>
      </c>
    </row>
    <row r="455">
      <c r="A455" s="1"/>
      <c r="B455" s="1"/>
      <c r="C455" s="1"/>
      <c r="D455" s="9">
        <v>6530.0</v>
      </c>
      <c r="E455" s="10">
        <v>2916.0</v>
      </c>
      <c r="F455" s="11">
        <v>27.0</v>
      </c>
      <c r="G455" s="12">
        <v>37.0</v>
      </c>
      <c r="H455" s="11">
        <v>39.0</v>
      </c>
      <c r="I455" s="13">
        <v>89.0</v>
      </c>
      <c r="J455" s="13">
        <v>158.0</v>
      </c>
      <c r="K455" s="13">
        <v>82.0</v>
      </c>
      <c r="L455" s="14">
        <v>42.0</v>
      </c>
      <c r="M455" s="15">
        <v>14.0</v>
      </c>
      <c r="N455" s="14">
        <v>80.0</v>
      </c>
      <c r="O455" s="25">
        <f t="shared" si="2"/>
        <v>568</v>
      </c>
      <c r="P455" s="26"/>
      <c r="Q455" s="27">
        <f>'X,Y restore'!G455</f>
        <v>27</v>
      </c>
      <c r="R455" s="27">
        <f>'X,Y restore'!H455</f>
        <v>7</v>
      </c>
      <c r="S455" s="27">
        <f>'X,Y restore'!I455</f>
        <v>39</v>
      </c>
      <c r="T455" s="28">
        <f>'X,Y restore'!AI455</f>
        <v>17</v>
      </c>
      <c r="U455" s="28">
        <f>'X,Y restore'!AG455</f>
        <v>9</v>
      </c>
      <c r="V455" s="28">
        <f>'X,Y restore'!AJ455</f>
        <v>29</v>
      </c>
      <c r="W455" s="29">
        <f>'X,Y restore'!M455</f>
        <v>40</v>
      </c>
      <c r="X455" s="29">
        <f>'X,Y restore'!N455</f>
        <v>14</v>
      </c>
      <c r="Y455" s="29">
        <f>'X,Y restore'!O455</f>
        <v>41</v>
      </c>
      <c r="Z455" s="25">
        <f t="shared" si="3"/>
        <v>223</v>
      </c>
      <c r="AA455" s="30">
        <f t="shared" si="4"/>
        <v>2.547085202</v>
      </c>
      <c r="AB455" s="26"/>
      <c r="AC455" s="27">
        <f t="shared" ref="AC455:AK455" si="464">ROUND($AA455*Q455,0)</f>
        <v>69</v>
      </c>
      <c r="AD455" s="27">
        <f t="shared" si="464"/>
        <v>18</v>
      </c>
      <c r="AE455" s="27">
        <f t="shared" si="464"/>
        <v>99</v>
      </c>
      <c r="AF455" s="28">
        <f t="shared" si="464"/>
        <v>43</v>
      </c>
      <c r="AG455" s="28">
        <f t="shared" si="464"/>
        <v>23</v>
      </c>
      <c r="AH455" s="28">
        <f t="shared" si="464"/>
        <v>74</v>
      </c>
      <c r="AI455" s="29">
        <f t="shared" si="464"/>
        <v>102</v>
      </c>
      <c r="AJ455" s="29">
        <f t="shared" si="464"/>
        <v>36</v>
      </c>
      <c r="AK455" s="29">
        <f t="shared" si="464"/>
        <v>104</v>
      </c>
      <c r="AL455" s="25">
        <f t="shared" si="6"/>
        <v>568</v>
      </c>
    </row>
    <row r="456">
      <c r="A456" s="1"/>
      <c r="B456" s="1"/>
      <c r="C456" s="1"/>
      <c r="D456" s="9">
        <v>6533.0</v>
      </c>
      <c r="E456" s="10">
        <v>1331.0</v>
      </c>
      <c r="F456" s="11">
        <v>9.0</v>
      </c>
      <c r="G456" s="12">
        <v>20.0</v>
      </c>
      <c r="H456" s="11">
        <v>6.0</v>
      </c>
      <c r="I456" s="13">
        <v>28.0</v>
      </c>
      <c r="J456" s="13">
        <v>70.0</v>
      </c>
      <c r="K456" s="13">
        <v>19.0</v>
      </c>
      <c r="L456" s="14">
        <v>12.0</v>
      </c>
      <c r="M456" s="15">
        <v>5.0</v>
      </c>
      <c r="N456" s="14">
        <v>34.0</v>
      </c>
      <c r="O456" s="25">
        <f t="shared" si="2"/>
        <v>203</v>
      </c>
      <c r="P456" s="26"/>
      <c r="Q456" s="27">
        <f>'X,Y restore'!G456</f>
        <v>9</v>
      </c>
      <c r="R456" s="27">
        <f>'X,Y restore'!H456</f>
        <v>6</v>
      </c>
      <c r="S456" s="27">
        <f>'X,Y restore'!I456</f>
        <v>6</v>
      </c>
      <c r="T456" s="28">
        <f>'X,Y restore'!AI456</f>
        <v>7</v>
      </c>
      <c r="U456" s="28">
        <f>'X,Y restore'!AG456</f>
        <v>3</v>
      </c>
      <c r="V456" s="28">
        <f>'X,Y restore'!AJ456</f>
        <v>5</v>
      </c>
      <c r="W456" s="29">
        <f>'X,Y restore'!M456</f>
        <v>12</v>
      </c>
      <c r="X456" s="29">
        <f>'X,Y restore'!N456</f>
        <v>5</v>
      </c>
      <c r="Y456" s="29">
        <f>'X,Y restore'!O456</f>
        <v>9</v>
      </c>
      <c r="Z456" s="25">
        <f t="shared" si="3"/>
        <v>62</v>
      </c>
      <c r="AA456" s="30">
        <f t="shared" si="4"/>
        <v>3.274193548</v>
      </c>
      <c r="AB456" s="26"/>
      <c r="AC456" s="27">
        <f t="shared" ref="AC456:AK456" si="465">ROUND($AA456*Q456,0)</f>
        <v>29</v>
      </c>
      <c r="AD456" s="27">
        <f t="shared" si="465"/>
        <v>20</v>
      </c>
      <c r="AE456" s="27">
        <f t="shared" si="465"/>
        <v>20</v>
      </c>
      <c r="AF456" s="28">
        <f t="shared" si="465"/>
        <v>23</v>
      </c>
      <c r="AG456" s="28">
        <f t="shared" si="465"/>
        <v>10</v>
      </c>
      <c r="AH456" s="28">
        <f t="shared" si="465"/>
        <v>16</v>
      </c>
      <c r="AI456" s="29">
        <f t="shared" si="465"/>
        <v>39</v>
      </c>
      <c r="AJ456" s="29">
        <f t="shared" si="465"/>
        <v>16</v>
      </c>
      <c r="AK456" s="29">
        <f t="shared" si="465"/>
        <v>29</v>
      </c>
      <c r="AL456" s="25">
        <f t="shared" si="6"/>
        <v>202</v>
      </c>
    </row>
    <row r="457">
      <c r="A457" s="1"/>
      <c r="B457" s="1"/>
      <c r="C457" s="1"/>
      <c r="D457" s="9">
        <v>6538.0</v>
      </c>
      <c r="E457" s="10">
        <v>2501.0</v>
      </c>
      <c r="F457" s="11">
        <v>17.0</v>
      </c>
      <c r="G457" s="12">
        <v>26.0</v>
      </c>
      <c r="H457" s="11">
        <v>18.0</v>
      </c>
      <c r="I457" s="13">
        <v>50.0</v>
      </c>
      <c r="J457" s="13">
        <v>148.0</v>
      </c>
      <c r="K457" s="13">
        <v>44.0</v>
      </c>
      <c r="L457" s="14">
        <v>39.0</v>
      </c>
      <c r="M457" s="15">
        <v>23.0</v>
      </c>
      <c r="N457" s="14">
        <v>75.0</v>
      </c>
      <c r="O457" s="25">
        <f t="shared" si="2"/>
        <v>440</v>
      </c>
      <c r="P457" s="26"/>
      <c r="Q457" s="27">
        <f>'X,Y restore'!G457</f>
        <v>17</v>
      </c>
      <c r="R457" s="27">
        <f>'X,Y restore'!H457</f>
        <v>11</v>
      </c>
      <c r="S457" s="27">
        <f>'X,Y restore'!I457</f>
        <v>18</v>
      </c>
      <c r="T457" s="28">
        <f>'X,Y restore'!AI457</f>
        <v>14</v>
      </c>
      <c r="U457" s="28">
        <f>'X,Y restore'!AG457</f>
        <v>13</v>
      </c>
      <c r="V457" s="28">
        <f>'X,Y restore'!AJ457</f>
        <v>17</v>
      </c>
      <c r="W457" s="29">
        <f>'X,Y restore'!M457</f>
        <v>36</v>
      </c>
      <c r="X457" s="29">
        <f>'X,Y restore'!N457</f>
        <v>23</v>
      </c>
      <c r="Y457" s="29">
        <f>'X,Y restore'!O457</f>
        <v>28</v>
      </c>
      <c r="Z457" s="25">
        <f t="shared" si="3"/>
        <v>177</v>
      </c>
      <c r="AA457" s="30">
        <f t="shared" si="4"/>
        <v>2.485875706</v>
      </c>
      <c r="AB457" s="26"/>
      <c r="AC457" s="27">
        <f t="shared" ref="AC457:AK457" si="466">ROUND($AA457*Q457,0)</f>
        <v>42</v>
      </c>
      <c r="AD457" s="27">
        <f t="shared" si="466"/>
        <v>27</v>
      </c>
      <c r="AE457" s="27">
        <f t="shared" si="466"/>
        <v>45</v>
      </c>
      <c r="AF457" s="28">
        <f t="shared" si="466"/>
        <v>35</v>
      </c>
      <c r="AG457" s="28">
        <f t="shared" si="466"/>
        <v>32</v>
      </c>
      <c r="AH457" s="28">
        <f t="shared" si="466"/>
        <v>42</v>
      </c>
      <c r="AI457" s="29">
        <f t="shared" si="466"/>
        <v>89</v>
      </c>
      <c r="AJ457" s="29">
        <f t="shared" si="466"/>
        <v>57</v>
      </c>
      <c r="AK457" s="29">
        <f t="shared" si="466"/>
        <v>70</v>
      </c>
      <c r="AL457" s="25">
        <f t="shared" si="6"/>
        <v>439</v>
      </c>
    </row>
    <row r="458">
      <c r="A458" s="1"/>
      <c r="B458" s="1"/>
      <c r="C458" s="1"/>
      <c r="D458" s="9">
        <v>6539.0</v>
      </c>
      <c r="E458" s="10">
        <v>1687.0</v>
      </c>
      <c r="F458" s="11">
        <v>17.0</v>
      </c>
      <c r="G458" s="12">
        <v>19.0</v>
      </c>
      <c r="H458" s="11">
        <v>12.0</v>
      </c>
      <c r="I458" s="13">
        <v>56.0</v>
      </c>
      <c r="J458" s="13">
        <v>100.0</v>
      </c>
      <c r="K458" s="13">
        <v>30.0</v>
      </c>
      <c r="L458" s="14">
        <v>15.0</v>
      </c>
      <c r="M458" s="15">
        <v>17.0</v>
      </c>
      <c r="N458" s="14">
        <v>58.0</v>
      </c>
      <c r="O458" s="25">
        <f t="shared" si="2"/>
        <v>324</v>
      </c>
      <c r="P458" s="26"/>
      <c r="Q458" s="27">
        <f>'X,Y restore'!G458</f>
        <v>17</v>
      </c>
      <c r="R458" s="27">
        <f>'X,Y restore'!H458</f>
        <v>13</v>
      </c>
      <c r="S458" s="27">
        <f>'X,Y restore'!I458</f>
        <v>12</v>
      </c>
      <c r="T458" s="28">
        <f>'X,Y restore'!AI458</f>
        <v>12</v>
      </c>
      <c r="U458" s="28">
        <f>'X,Y restore'!AG458</f>
        <v>9</v>
      </c>
      <c r="V458" s="28">
        <f>'X,Y restore'!AJ458</f>
        <v>7</v>
      </c>
      <c r="W458" s="29">
        <f>'X,Y restore'!M458</f>
        <v>15</v>
      </c>
      <c r="X458" s="29">
        <f>'X,Y restore'!N458</f>
        <v>17</v>
      </c>
      <c r="Y458" s="29">
        <f>'X,Y restore'!O458</f>
        <v>15</v>
      </c>
      <c r="Z458" s="25">
        <f t="shared" si="3"/>
        <v>117</v>
      </c>
      <c r="AA458" s="30">
        <f t="shared" si="4"/>
        <v>2.769230769</v>
      </c>
      <c r="AB458" s="26"/>
      <c r="AC458" s="27">
        <f t="shared" ref="AC458:AK458" si="467">ROUND($AA458*Q458,0)</f>
        <v>47</v>
      </c>
      <c r="AD458" s="27">
        <f t="shared" si="467"/>
        <v>36</v>
      </c>
      <c r="AE458" s="27">
        <f t="shared" si="467"/>
        <v>33</v>
      </c>
      <c r="AF458" s="28">
        <f t="shared" si="467"/>
        <v>33</v>
      </c>
      <c r="AG458" s="28">
        <f t="shared" si="467"/>
        <v>25</v>
      </c>
      <c r="AH458" s="28">
        <f t="shared" si="467"/>
        <v>19</v>
      </c>
      <c r="AI458" s="29">
        <f t="shared" si="467"/>
        <v>42</v>
      </c>
      <c r="AJ458" s="29">
        <f t="shared" si="467"/>
        <v>47</v>
      </c>
      <c r="AK458" s="29">
        <f t="shared" si="467"/>
        <v>42</v>
      </c>
      <c r="AL458" s="25">
        <f t="shared" si="6"/>
        <v>324</v>
      </c>
    </row>
    <row r="459">
      <c r="A459" s="1"/>
      <c r="B459" s="1"/>
      <c r="C459" s="1"/>
      <c r="D459" s="9">
        <v>6540.0</v>
      </c>
      <c r="E459" s="10">
        <v>2203.0</v>
      </c>
      <c r="F459" s="11">
        <v>17.0</v>
      </c>
      <c r="G459" s="12">
        <v>22.0</v>
      </c>
      <c r="H459" s="11">
        <v>19.0</v>
      </c>
      <c r="I459" s="13">
        <v>93.0</v>
      </c>
      <c r="J459" s="13">
        <v>87.0</v>
      </c>
      <c r="K459" s="13">
        <v>37.0</v>
      </c>
      <c r="L459" s="14">
        <v>31.0</v>
      </c>
      <c r="M459" s="15">
        <v>17.0</v>
      </c>
      <c r="N459" s="14">
        <v>49.0</v>
      </c>
      <c r="O459" s="25">
        <f t="shared" si="2"/>
        <v>372</v>
      </c>
      <c r="P459" s="26"/>
      <c r="Q459" s="27">
        <f>'X,Y restore'!G459</f>
        <v>17</v>
      </c>
      <c r="R459" s="27">
        <f>'X,Y restore'!H459</f>
        <v>9</v>
      </c>
      <c r="S459" s="27">
        <f>'X,Y restore'!I459</f>
        <v>19</v>
      </c>
      <c r="T459" s="28">
        <f>'X,Y restore'!AI459</f>
        <v>19</v>
      </c>
      <c r="U459" s="28">
        <f>'X,Y restore'!AG459</f>
        <v>9</v>
      </c>
      <c r="V459" s="28">
        <f>'X,Y restore'!AJ459</f>
        <v>12</v>
      </c>
      <c r="W459" s="29">
        <f>'X,Y restore'!M459</f>
        <v>29</v>
      </c>
      <c r="X459" s="29">
        <f>'X,Y restore'!N459</f>
        <v>17</v>
      </c>
      <c r="Y459" s="29">
        <f>'X,Y restore'!O459</f>
        <v>21</v>
      </c>
      <c r="Z459" s="25">
        <f t="shared" si="3"/>
        <v>152</v>
      </c>
      <c r="AA459" s="30">
        <f t="shared" si="4"/>
        <v>2.447368421</v>
      </c>
      <c r="AB459" s="26"/>
      <c r="AC459" s="27">
        <f t="shared" ref="AC459:AK459" si="468">ROUND($AA459*Q459,0)</f>
        <v>42</v>
      </c>
      <c r="AD459" s="27">
        <f t="shared" si="468"/>
        <v>22</v>
      </c>
      <c r="AE459" s="27">
        <f t="shared" si="468"/>
        <v>47</v>
      </c>
      <c r="AF459" s="28">
        <f t="shared" si="468"/>
        <v>47</v>
      </c>
      <c r="AG459" s="28">
        <f t="shared" si="468"/>
        <v>22</v>
      </c>
      <c r="AH459" s="28">
        <f t="shared" si="468"/>
        <v>29</v>
      </c>
      <c r="AI459" s="29">
        <f t="shared" si="468"/>
        <v>71</v>
      </c>
      <c r="AJ459" s="29">
        <f t="shared" si="468"/>
        <v>42</v>
      </c>
      <c r="AK459" s="29">
        <f t="shared" si="468"/>
        <v>51</v>
      </c>
      <c r="AL459" s="25">
        <f t="shared" si="6"/>
        <v>373</v>
      </c>
    </row>
    <row r="460">
      <c r="A460" s="1"/>
      <c r="B460" s="1"/>
      <c r="C460" s="1"/>
      <c r="D460" s="9">
        <v>6545.0</v>
      </c>
      <c r="E460" s="10">
        <v>1652.0</v>
      </c>
      <c r="F460" s="11">
        <v>22.0</v>
      </c>
      <c r="G460" s="12">
        <v>35.0</v>
      </c>
      <c r="H460" s="11">
        <v>10.0</v>
      </c>
      <c r="I460" s="13">
        <v>35.0</v>
      </c>
      <c r="J460" s="13">
        <v>97.0</v>
      </c>
      <c r="K460" s="13">
        <v>31.0</v>
      </c>
      <c r="L460" s="14">
        <v>8.0</v>
      </c>
      <c r="M460" s="15">
        <v>6.0</v>
      </c>
      <c r="N460" s="14">
        <v>46.0</v>
      </c>
      <c r="O460" s="25">
        <f t="shared" si="2"/>
        <v>290</v>
      </c>
      <c r="P460" s="26"/>
      <c r="Q460" s="27">
        <f>'X,Y restore'!G460</f>
        <v>22</v>
      </c>
      <c r="R460" s="27">
        <f>'X,Y restore'!H460</f>
        <v>15</v>
      </c>
      <c r="S460" s="27">
        <f>'X,Y restore'!I460</f>
        <v>10</v>
      </c>
      <c r="T460" s="28">
        <f>'X,Y restore'!AI460</f>
        <v>7</v>
      </c>
      <c r="U460" s="28">
        <f>'X,Y restore'!AG460</f>
        <v>4</v>
      </c>
      <c r="V460" s="28">
        <f>'X,Y restore'!AJ460</f>
        <v>5</v>
      </c>
      <c r="W460" s="29">
        <f>'X,Y restore'!M460</f>
        <v>9</v>
      </c>
      <c r="X460" s="29">
        <f>'X,Y restore'!N460</f>
        <v>6</v>
      </c>
      <c r="Y460" s="29">
        <f>'X,Y restore'!O460</f>
        <v>8</v>
      </c>
      <c r="Z460" s="25">
        <f t="shared" si="3"/>
        <v>86</v>
      </c>
      <c r="AA460" s="30">
        <f t="shared" si="4"/>
        <v>3.372093023</v>
      </c>
      <c r="AB460" s="26"/>
      <c r="AC460" s="27">
        <f t="shared" ref="AC460:AK460" si="469">ROUND($AA460*Q460,0)</f>
        <v>74</v>
      </c>
      <c r="AD460" s="27">
        <f t="shared" si="469"/>
        <v>51</v>
      </c>
      <c r="AE460" s="27">
        <f t="shared" si="469"/>
        <v>34</v>
      </c>
      <c r="AF460" s="28">
        <f t="shared" si="469"/>
        <v>24</v>
      </c>
      <c r="AG460" s="28">
        <f t="shared" si="469"/>
        <v>13</v>
      </c>
      <c r="AH460" s="28">
        <f t="shared" si="469"/>
        <v>17</v>
      </c>
      <c r="AI460" s="29">
        <f t="shared" si="469"/>
        <v>30</v>
      </c>
      <c r="AJ460" s="29">
        <f t="shared" si="469"/>
        <v>20</v>
      </c>
      <c r="AK460" s="29">
        <f t="shared" si="469"/>
        <v>27</v>
      </c>
      <c r="AL460" s="25">
        <f t="shared" si="6"/>
        <v>290</v>
      </c>
    </row>
    <row r="461">
      <c r="A461" s="1"/>
      <c r="B461" s="1"/>
      <c r="C461" s="1"/>
      <c r="D461" s="9">
        <v>6547.0</v>
      </c>
      <c r="E461" s="10">
        <v>2090.0</v>
      </c>
      <c r="F461" s="11">
        <v>12.0</v>
      </c>
      <c r="G461" s="12">
        <v>25.0</v>
      </c>
      <c r="H461" s="11">
        <v>26.0</v>
      </c>
      <c r="I461" s="13">
        <v>33.0</v>
      </c>
      <c r="J461" s="13">
        <v>115.0</v>
      </c>
      <c r="K461" s="13">
        <v>19.0</v>
      </c>
      <c r="L461" s="14">
        <v>19.0</v>
      </c>
      <c r="M461" s="15">
        <v>15.0</v>
      </c>
      <c r="N461" s="14">
        <v>43.0</v>
      </c>
      <c r="O461" s="25">
        <f t="shared" si="2"/>
        <v>307</v>
      </c>
      <c r="P461" s="26"/>
      <c r="Q461" s="27">
        <f>'X,Y restore'!G461</f>
        <v>12</v>
      </c>
      <c r="R461" s="27">
        <f>'X,Y restore'!H461</f>
        <v>8</v>
      </c>
      <c r="S461" s="27">
        <f>'X,Y restore'!I461</f>
        <v>26</v>
      </c>
      <c r="T461" s="28">
        <f>'X,Y restore'!AI461</f>
        <v>8</v>
      </c>
      <c r="U461" s="28">
        <f>'X,Y restore'!AG461</f>
        <v>9</v>
      </c>
      <c r="V461" s="28">
        <f>'X,Y restore'!AJ461</f>
        <v>12</v>
      </c>
      <c r="W461" s="29">
        <f>'X,Y restore'!M461</f>
        <v>18</v>
      </c>
      <c r="X461" s="29">
        <f>'X,Y restore'!N461</f>
        <v>15</v>
      </c>
      <c r="Y461" s="29">
        <f>'X,Y restore'!O461</f>
        <v>32</v>
      </c>
      <c r="Z461" s="25">
        <f t="shared" si="3"/>
        <v>140</v>
      </c>
      <c r="AA461" s="30">
        <f t="shared" si="4"/>
        <v>2.192857143</v>
      </c>
      <c r="AB461" s="26"/>
      <c r="AC461" s="27">
        <f t="shared" ref="AC461:AK461" si="470">ROUND($AA461*Q461,0)</f>
        <v>26</v>
      </c>
      <c r="AD461" s="27">
        <f t="shared" si="470"/>
        <v>18</v>
      </c>
      <c r="AE461" s="27">
        <f t="shared" si="470"/>
        <v>57</v>
      </c>
      <c r="AF461" s="28">
        <f t="shared" si="470"/>
        <v>18</v>
      </c>
      <c r="AG461" s="28">
        <f t="shared" si="470"/>
        <v>20</v>
      </c>
      <c r="AH461" s="28">
        <f t="shared" si="470"/>
        <v>26</v>
      </c>
      <c r="AI461" s="29">
        <f t="shared" si="470"/>
        <v>39</v>
      </c>
      <c r="AJ461" s="29">
        <f t="shared" si="470"/>
        <v>33</v>
      </c>
      <c r="AK461" s="29">
        <f t="shared" si="470"/>
        <v>70</v>
      </c>
      <c r="AL461" s="25">
        <f t="shared" si="6"/>
        <v>307</v>
      </c>
    </row>
    <row r="462">
      <c r="A462" s="1"/>
      <c r="B462" s="1"/>
      <c r="C462" s="1"/>
      <c r="D462" s="9">
        <v>6552.0</v>
      </c>
      <c r="E462" s="10">
        <v>918.0</v>
      </c>
      <c r="F462" s="11">
        <v>7.0</v>
      </c>
      <c r="G462" s="12">
        <v>26.0</v>
      </c>
      <c r="H462" s="11">
        <v>10.0</v>
      </c>
      <c r="I462" s="13">
        <v>30.0</v>
      </c>
      <c r="J462" s="13">
        <v>91.0</v>
      </c>
      <c r="K462" s="13">
        <v>32.0</v>
      </c>
      <c r="L462" s="14">
        <v>8.0</v>
      </c>
      <c r="M462" s="15">
        <v>5.0</v>
      </c>
      <c r="N462" s="14">
        <v>25.0</v>
      </c>
      <c r="O462" s="25">
        <f t="shared" si="2"/>
        <v>234</v>
      </c>
      <c r="P462" s="26"/>
      <c r="Q462" s="27">
        <f>'X,Y restore'!G462</f>
        <v>7</v>
      </c>
      <c r="R462" s="27">
        <f>'X,Y restore'!H462</f>
        <v>7</v>
      </c>
      <c r="S462" s="27">
        <f>'X,Y restore'!I462</f>
        <v>10</v>
      </c>
      <c r="T462" s="28">
        <f>'X,Y restore'!AI462</f>
        <v>5</v>
      </c>
      <c r="U462" s="28">
        <f>'X,Y restore'!AG462</f>
        <v>3</v>
      </c>
      <c r="V462" s="28">
        <f>'X,Y restore'!AJ462</f>
        <v>10</v>
      </c>
      <c r="W462" s="29">
        <f>'X,Y restore'!M462</f>
        <v>9</v>
      </c>
      <c r="X462" s="29">
        <f>'X,Y restore'!N462</f>
        <v>5</v>
      </c>
      <c r="Y462" s="29">
        <f>'X,Y restore'!O462</f>
        <v>15</v>
      </c>
      <c r="Z462" s="25">
        <f t="shared" si="3"/>
        <v>71</v>
      </c>
      <c r="AA462" s="30">
        <f t="shared" si="4"/>
        <v>3.295774648</v>
      </c>
      <c r="AB462" s="26"/>
      <c r="AC462" s="27">
        <f t="shared" ref="AC462:AK462" si="471">ROUND($AA462*Q462,0)</f>
        <v>23</v>
      </c>
      <c r="AD462" s="27">
        <f t="shared" si="471"/>
        <v>23</v>
      </c>
      <c r="AE462" s="27">
        <f t="shared" si="471"/>
        <v>33</v>
      </c>
      <c r="AF462" s="28">
        <f t="shared" si="471"/>
        <v>16</v>
      </c>
      <c r="AG462" s="28">
        <f t="shared" si="471"/>
        <v>10</v>
      </c>
      <c r="AH462" s="28">
        <f t="shared" si="471"/>
        <v>33</v>
      </c>
      <c r="AI462" s="29">
        <f t="shared" si="471"/>
        <v>30</v>
      </c>
      <c r="AJ462" s="29">
        <f t="shared" si="471"/>
        <v>16</v>
      </c>
      <c r="AK462" s="29">
        <f t="shared" si="471"/>
        <v>49</v>
      </c>
      <c r="AL462" s="25">
        <f t="shared" si="6"/>
        <v>233</v>
      </c>
    </row>
    <row r="463">
      <c r="A463" s="1"/>
      <c r="B463" s="1"/>
      <c r="C463" s="1"/>
      <c r="D463" s="9">
        <v>6600.0</v>
      </c>
      <c r="E463" s="10">
        <v>1776.0</v>
      </c>
      <c r="F463" s="11">
        <v>11.0</v>
      </c>
      <c r="G463" s="12">
        <v>18.0</v>
      </c>
      <c r="H463" s="11">
        <v>22.0</v>
      </c>
      <c r="I463" s="13">
        <v>39.0</v>
      </c>
      <c r="J463" s="13">
        <v>184.0</v>
      </c>
      <c r="K463" s="13">
        <v>45.0</v>
      </c>
      <c r="L463" s="14">
        <v>11.0</v>
      </c>
      <c r="M463" s="15">
        <v>9.0</v>
      </c>
      <c r="N463" s="14">
        <v>54.0</v>
      </c>
      <c r="O463" s="25">
        <f t="shared" si="2"/>
        <v>393</v>
      </c>
      <c r="P463" s="26"/>
      <c r="Q463" s="27">
        <f>'X,Y restore'!G463</f>
        <v>11</v>
      </c>
      <c r="R463" s="27">
        <f>'X,Y restore'!H463</f>
        <v>2</v>
      </c>
      <c r="S463" s="27">
        <f>'X,Y restore'!I463</f>
        <v>22</v>
      </c>
      <c r="T463" s="28">
        <f>'X,Y restore'!AI463</f>
        <v>7</v>
      </c>
      <c r="U463" s="28">
        <f>'X,Y restore'!AG463</f>
        <v>6</v>
      </c>
      <c r="V463" s="28">
        <f>'X,Y restore'!AJ463</f>
        <v>21</v>
      </c>
      <c r="W463" s="29">
        <f>'X,Y restore'!M463</f>
        <v>13</v>
      </c>
      <c r="X463" s="29">
        <f>'X,Y restore'!N463</f>
        <v>9</v>
      </c>
      <c r="Y463" s="29">
        <f>'X,Y restore'!O463</f>
        <v>44</v>
      </c>
      <c r="Z463" s="25">
        <f t="shared" si="3"/>
        <v>135</v>
      </c>
      <c r="AA463" s="30">
        <f t="shared" si="4"/>
        <v>2.911111111</v>
      </c>
      <c r="AB463" s="26"/>
      <c r="AC463" s="27">
        <f t="shared" ref="AC463:AK463" si="472">ROUND($AA463*Q463,0)</f>
        <v>32</v>
      </c>
      <c r="AD463" s="27">
        <f t="shared" si="472"/>
        <v>6</v>
      </c>
      <c r="AE463" s="27">
        <f t="shared" si="472"/>
        <v>64</v>
      </c>
      <c r="AF463" s="28">
        <f t="shared" si="472"/>
        <v>20</v>
      </c>
      <c r="AG463" s="28">
        <f t="shared" si="472"/>
        <v>17</v>
      </c>
      <c r="AH463" s="28">
        <f t="shared" si="472"/>
        <v>61</v>
      </c>
      <c r="AI463" s="29">
        <f t="shared" si="472"/>
        <v>38</v>
      </c>
      <c r="AJ463" s="29">
        <f t="shared" si="472"/>
        <v>26</v>
      </c>
      <c r="AK463" s="29">
        <f t="shared" si="472"/>
        <v>128</v>
      </c>
      <c r="AL463" s="25">
        <f t="shared" si="6"/>
        <v>392</v>
      </c>
    </row>
    <row r="464">
      <c r="A464" s="1"/>
      <c r="B464" s="1"/>
      <c r="C464" s="1"/>
      <c r="D464" s="9">
        <v>6609.0</v>
      </c>
      <c r="E464" s="10">
        <v>3046.0</v>
      </c>
      <c r="F464" s="11">
        <v>20.0</v>
      </c>
      <c r="G464" s="12">
        <v>22.0</v>
      </c>
      <c r="H464" s="11">
        <v>19.0</v>
      </c>
      <c r="I464" s="13">
        <v>55.0</v>
      </c>
      <c r="J464" s="13">
        <v>134.0</v>
      </c>
      <c r="K464" s="13">
        <v>38.0</v>
      </c>
      <c r="L464" s="14">
        <v>16.0</v>
      </c>
      <c r="M464" s="15">
        <v>18.0</v>
      </c>
      <c r="N464" s="14">
        <v>69.0</v>
      </c>
      <c r="O464" s="25">
        <f t="shared" si="2"/>
        <v>391</v>
      </c>
      <c r="P464" s="26"/>
      <c r="Q464" s="27">
        <f>'X,Y restore'!G464</f>
        <v>20</v>
      </c>
      <c r="R464" s="27">
        <f>'X,Y restore'!H464</f>
        <v>12</v>
      </c>
      <c r="S464" s="27">
        <f>'X,Y restore'!I464</f>
        <v>19</v>
      </c>
      <c r="T464" s="28">
        <f>'X,Y restore'!AI464</f>
        <v>13</v>
      </c>
      <c r="U464" s="28">
        <f>'X,Y restore'!AG464</f>
        <v>10</v>
      </c>
      <c r="V464" s="28">
        <f>'X,Y restore'!AJ464</f>
        <v>11</v>
      </c>
      <c r="W464" s="29">
        <f>'X,Y restore'!M464</f>
        <v>17</v>
      </c>
      <c r="X464" s="29">
        <f>'X,Y restore'!N464</f>
        <v>18</v>
      </c>
      <c r="Y464" s="29">
        <f>'X,Y restore'!O464</f>
        <v>24</v>
      </c>
      <c r="Z464" s="25">
        <f t="shared" si="3"/>
        <v>144</v>
      </c>
      <c r="AA464" s="30">
        <f t="shared" si="4"/>
        <v>2.715277778</v>
      </c>
      <c r="AB464" s="26"/>
      <c r="AC464" s="27">
        <f t="shared" ref="AC464:AK464" si="473">ROUND($AA464*Q464,0)</f>
        <v>54</v>
      </c>
      <c r="AD464" s="27">
        <f t="shared" si="473"/>
        <v>33</v>
      </c>
      <c r="AE464" s="27">
        <f t="shared" si="473"/>
        <v>52</v>
      </c>
      <c r="AF464" s="28">
        <f t="shared" si="473"/>
        <v>35</v>
      </c>
      <c r="AG464" s="28">
        <f t="shared" si="473"/>
        <v>27</v>
      </c>
      <c r="AH464" s="28">
        <f t="shared" si="473"/>
        <v>30</v>
      </c>
      <c r="AI464" s="29">
        <f t="shared" si="473"/>
        <v>46</v>
      </c>
      <c r="AJ464" s="29">
        <f t="shared" si="473"/>
        <v>49</v>
      </c>
      <c r="AK464" s="29">
        <f t="shared" si="473"/>
        <v>65</v>
      </c>
      <c r="AL464" s="25">
        <f t="shared" si="6"/>
        <v>391</v>
      </c>
    </row>
    <row r="465">
      <c r="A465" s="1"/>
      <c r="B465" s="1"/>
      <c r="C465" s="1"/>
      <c r="D465" s="9">
        <v>6610.0</v>
      </c>
      <c r="E465" s="10">
        <v>2673.0</v>
      </c>
      <c r="F465" s="11">
        <v>14.0</v>
      </c>
      <c r="G465" s="12">
        <v>55.0</v>
      </c>
      <c r="H465" s="11">
        <v>16.0</v>
      </c>
      <c r="I465" s="13">
        <v>60.0</v>
      </c>
      <c r="J465" s="13">
        <v>214.0</v>
      </c>
      <c r="K465" s="13">
        <v>62.0</v>
      </c>
      <c r="L465" s="14">
        <v>33.0</v>
      </c>
      <c r="M465" s="15">
        <v>27.0</v>
      </c>
      <c r="N465" s="14">
        <v>96.0</v>
      </c>
      <c r="O465" s="25">
        <f t="shared" si="2"/>
        <v>577</v>
      </c>
      <c r="P465" s="26"/>
      <c r="Q465" s="27">
        <f>'X,Y restore'!G465</f>
        <v>14</v>
      </c>
      <c r="R465" s="27">
        <f>'X,Y restore'!H465</f>
        <v>25</v>
      </c>
      <c r="S465" s="27">
        <f>'X,Y restore'!I465</f>
        <v>16</v>
      </c>
      <c r="T465" s="28">
        <f>'X,Y restore'!AI465</f>
        <v>14</v>
      </c>
      <c r="U465" s="28">
        <f>'X,Y restore'!AG465</f>
        <v>16</v>
      </c>
      <c r="V465" s="28">
        <f>'X,Y restore'!AJ465</f>
        <v>23</v>
      </c>
      <c r="W465" s="29">
        <f>'X,Y restore'!M465</f>
        <v>32</v>
      </c>
      <c r="X465" s="29">
        <f>'X,Y restore'!N465</f>
        <v>27</v>
      </c>
      <c r="Y465" s="29">
        <f>'X,Y restore'!O465</f>
        <v>39</v>
      </c>
      <c r="Z465" s="25">
        <f t="shared" si="3"/>
        <v>206</v>
      </c>
      <c r="AA465" s="30">
        <f t="shared" si="4"/>
        <v>2.800970874</v>
      </c>
      <c r="AB465" s="26"/>
      <c r="AC465" s="27">
        <f t="shared" ref="AC465:AK465" si="474">ROUND($AA465*Q465,0)</f>
        <v>39</v>
      </c>
      <c r="AD465" s="27">
        <f t="shared" si="474"/>
        <v>70</v>
      </c>
      <c r="AE465" s="27">
        <f t="shared" si="474"/>
        <v>45</v>
      </c>
      <c r="AF465" s="28">
        <f t="shared" si="474"/>
        <v>39</v>
      </c>
      <c r="AG465" s="28">
        <f t="shared" si="474"/>
        <v>45</v>
      </c>
      <c r="AH465" s="28">
        <f t="shared" si="474"/>
        <v>64</v>
      </c>
      <c r="AI465" s="29">
        <f t="shared" si="474"/>
        <v>90</v>
      </c>
      <c r="AJ465" s="29">
        <f t="shared" si="474"/>
        <v>76</v>
      </c>
      <c r="AK465" s="29">
        <f t="shared" si="474"/>
        <v>109</v>
      </c>
      <c r="AL465" s="25">
        <f t="shared" si="6"/>
        <v>577</v>
      </c>
    </row>
    <row r="466">
      <c r="A466" s="1"/>
      <c r="B466" s="1"/>
      <c r="C466" s="1"/>
      <c r="D466" s="9">
        <v>6625.0</v>
      </c>
      <c r="E466" s="10">
        <v>1843.0</v>
      </c>
      <c r="F466" s="11">
        <v>28.0</v>
      </c>
      <c r="G466" s="12">
        <v>19.0</v>
      </c>
      <c r="H466" s="11">
        <v>12.0</v>
      </c>
      <c r="I466" s="13">
        <v>87.0</v>
      </c>
      <c r="J466" s="13">
        <v>136.0</v>
      </c>
      <c r="K466" s="13">
        <v>60.0</v>
      </c>
      <c r="L466" s="14">
        <v>24.0</v>
      </c>
      <c r="M466" s="15">
        <v>19.0</v>
      </c>
      <c r="N466" s="14">
        <v>54.0</v>
      </c>
      <c r="O466" s="25">
        <f t="shared" si="2"/>
        <v>439</v>
      </c>
      <c r="P466" s="26"/>
      <c r="Q466" s="27">
        <f>'X,Y restore'!G466</f>
        <v>28</v>
      </c>
      <c r="R466" s="27">
        <f>'X,Y restore'!H466</f>
        <v>15</v>
      </c>
      <c r="S466" s="27">
        <f>'X,Y restore'!I466</f>
        <v>12</v>
      </c>
      <c r="T466" s="28">
        <f>'X,Y restore'!AI466</f>
        <v>17</v>
      </c>
      <c r="U466" s="28">
        <f>'X,Y restore'!AG466</f>
        <v>11</v>
      </c>
      <c r="V466" s="28">
        <f>'X,Y restore'!AJ466</f>
        <v>8</v>
      </c>
      <c r="W466" s="29">
        <f>'X,Y restore'!M466</f>
        <v>24</v>
      </c>
      <c r="X466" s="29">
        <f>'X,Y restore'!N466</f>
        <v>19</v>
      </c>
      <c r="Y466" s="29">
        <f>'X,Y restore'!O466</f>
        <v>9</v>
      </c>
      <c r="Z466" s="25">
        <f t="shared" si="3"/>
        <v>143</v>
      </c>
      <c r="AA466" s="30">
        <f t="shared" si="4"/>
        <v>3.06993007</v>
      </c>
      <c r="AB466" s="26"/>
      <c r="AC466" s="27">
        <f t="shared" ref="AC466:AK466" si="475">ROUND($AA466*Q466,0)</f>
        <v>86</v>
      </c>
      <c r="AD466" s="27">
        <f t="shared" si="475"/>
        <v>46</v>
      </c>
      <c r="AE466" s="27">
        <f t="shared" si="475"/>
        <v>37</v>
      </c>
      <c r="AF466" s="28">
        <f t="shared" si="475"/>
        <v>52</v>
      </c>
      <c r="AG466" s="28">
        <f t="shared" si="475"/>
        <v>34</v>
      </c>
      <c r="AH466" s="28">
        <f t="shared" si="475"/>
        <v>25</v>
      </c>
      <c r="AI466" s="29">
        <f t="shared" si="475"/>
        <v>74</v>
      </c>
      <c r="AJ466" s="29">
        <f t="shared" si="475"/>
        <v>58</v>
      </c>
      <c r="AK466" s="29">
        <f t="shared" si="475"/>
        <v>28</v>
      </c>
      <c r="AL466" s="25">
        <f t="shared" si="6"/>
        <v>440</v>
      </c>
    </row>
    <row r="467">
      <c r="A467" s="1"/>
      <c r="B467" s="1"/>
      <c r="C467" s="1"/>
      <c r="D467" s="9">
        <v>6632.0</v>
      </c>
      <c r="E467" s="10">
        <v>1203.0</v>
      </c>
      <c r="F467" s="11">
        <v>12.0</v>
      </c>
      <c r="G467" s="12">
        <v>28.0</v>
      </c>
      <c r="H467" s="11">
        <v>17.0</v>
      </c>
      <c r="I467" s="13">
        <v>43.0</v>
      </c>
      <c r="J467" s="13">
        <v>97.0</v>
      </c>
      <c r="K467" s="13">
        <v>39.0</v>
      </c>
      <c r="L467" s="14">
        <v>18.0</v>
      </c>
      <c r="M467" s="15">
        <v>8.0</v>
      </c>
      <c r="N467" s="14">
        <v>40.0</v>
      </c>
      <c r="O467" s="25">
        <f t="shared" si="2"/>
        <v>302</v>
      </c>
      <c r="P467" s="26"/>
      <c r="Q467" s="27">
        <f>'X,Y restore'!G467</f>
        <v>12</v>
      </c>
      <c r="R467" s="27">
        <f>'X,Y restore'!H467</f>
        <v>7</v>
      </c>
      <c r="S467" s="27">
        <f>'X,Y restore'!I467</f>
        <v>17</v>
      </c>
      <c r="T467" s="28">
        <f>'X,Y restore'!AI467</f>
        <v>8</v>
      </c>
      <c r="U467" s="28">
        <f>'X,Y restore'!AG467</f>
        <v>5</v>
      </c>
      <c r="V467" s="28">
        <f>'X,Y restore'!AJ467</f>
        <v>14</v>
      </c>
      <c r="W467" s="29">
        <f>'X,Y restore'!M467</f>
        <v>17</v>
      </c>
      <c r="X467" s="29">
        <f>'X,Y restore'!N467</f>
        <v>8</v>
      </c>
      <c r="Y467" s="29">
        <f>'X,Y restore'!O467</f>
        <v>20</v>
      </c>
      <c r="Z467" s="25">
        <f t="shared" si="3"/>
        <v>108</v>
      </c>
      <c r="AA467" s="30">
        <f t="shared" si="4"/>
        <v>2.796296296</v>
      </c>
      <c r="AB467" s="26"/>
      <c r="AC467" s="27">
        <f t="shared" ref="AC467:AK467" si="476">ROUND($AA467*Q467,0)</f>
        <v>34</v>
      </c>
      <c r="AD467" s="27">
        <f t="shared" si="476"/>
        <v>20</v>
      </c>
      <c r="AE467" s="27">
        <f t="shared" si="476"/>
        <v>48</v>
      </c>
      <c r="AF467" s="28">
        <f t="shared" si="476"/>
        <v>22</v>
      </c>
      <c r="AG467" s="28">
        <f t="shared" si="476"/>
        <v>14</v>
      </c>
      <c r="AH467" s="28">
        <f t="shared" si="476"/>
        <v>39</v>
      </c>
      <c r="AI467" s="29">
        <f t="shared" si="476"/>
        <v>48</v>
      </c>
      <c r="AJ467" s="29">
        <f t="shared" si="476"/>
        <v>22</v>
      </c>
      <c r="AK467" s="29">
        <f t="shared" si="476"/>
        <v>56</v>
      </c>
      <c r="AL467" s="25">
        <f t="shared" si="6"/>
        <v>303</v>
      </c>
    </row>
    <row r="468">
      <c r="A468" s="1"/>
      <c r="B468" s="1"/>
      <c r="C468" s="1"/>
      <c r="D468" s="9">
        <v>6648.0</v>
      </c>
      <c r="E468" s="10">
        <v>3398.0</v>
      </c>
      <c r="F468" s="11">
        <v>35.0</v>
      </c>
      <c r="G468" s="12">
        <v>39.0</v>
      </c>
      <c r="H468" s="11">
        <v>32.0</v>
      </c>
      <c r="I468" s="13">
        <v>39.0</v>
      </c>
      <c r="J468" s="13">
        <v>161.0</v>
      </c>
      <c r="K468" s="13">
        <v>62.0</v>
      </c>
      <c r="L468" s="14">
        <v>31.0</v>
      </c>
      <c r="M468" s="15">
        <v>21.0</v>
      </c>
      <c r="N468" s="14">
        <v>70.0</v>
      </c>
      <c r="O468" s="25">
        <f t="shared" si="2"/>
        <v>490</v>
      </c>
      <c r="P468" s="26"/>
      <c r="Q468" s="27">
        <f>'X,Y restore'!G468</f>
        <v>35</v>
      </c>
      <c r="R468" s="27">
        <f>'X,Y restore'!H468</f>
        <v>18</v>
      </c>
      <c r="S468" s="27">
        <f>'X,Y restore'!I468</f>
        <v>32</v>
      </c>
      <c r="T468" s="28">
        <f>'X,Y restore'!AI468</f>
        <v>9</v>
      </c>
      <c r="U468" s="28">
        <f>'X,Y restore'!AG468</f>
        <v>12</v>
      </c>
      <c r="V468" s="28">
        <f>'X,Y restore'!AJ468</f>
        <v>20</v>
      </c>
      <c r="W468" s="29">
        <f>'X,Y restore'!M468</f>
        <v>30</v>
      </c>
      <c r="X468" s="29">
        <f>'X,Y restore'!N468</f>
        <v>21</v>
      </c>
      <c r="Y468" s="29">
        <f>'X,Y restore'!O468</f>
        <v>24</v>
      </c>
      <c r="Z468" s="25">
        <f t="shared" si="3"/>
        <v>201</v>
      </c>
      <c r="AA468" s="30">
        <f t="shared" si="4"/>
        <v>2.437810945</v>
      </c>
      <c r="AB468" s="26"/>
      <c r="AC468" s="27">
        <f t="shared" ref="AC468:AK468" si="477">ROUND($AA468*Q468,0)</f>
        <v>85</v>
      </c>
      <c r="AD468" s="27">
        <f t="shared" si="477"/>
        <v>44</v>
      </c>
      <c r="AE468" s="27">
        <f t="shared" si="477"/>
        <v>78</v>
      </c>
      <c r="AF468" s="28">
        <f t="shared" si="477"/>
        <v>22</v>
      </c>
      <c r="AG468" s="28">
        <f t="shared" si="477"/>
        <v>29</v>
      </c>
      <c r="AH468" s="28">
        <f t="shared" si="477"/>
        <v>49</v>
      </c>
      <c r="AI468" s="29">
        <f t="shared" si="477"/>
        <v>73</v>
      </c>
      <c r="AJ468" s="29">
        <f t="shared" si="477"/>
        <v>51</v>
      </c>
      <c r="AK468" s="29">
        <f t="shared" si="477"/>
        <v>59</v>
      </c>
      <c r="AL468" s="25">
        <f t="shared" si="6"/>
        <v>490</v>
      </c>
    </row>
    <row r="469">
      <c r="A469" s="1"/>
      <c r="B469" s="1"/>
      <c r="C469" s="1"/>
      <c r="D469" s="9">
        <v>6652.0</v>
      </c>
      <c r="E469" s="10">
        <v>2057.0</v>
      </c>
      <c r="F469" s="11">
        <v>16.0</v>
      </c>
      <c r="G469" s="12">
        <v>31.0</v>
      </c>
      <c r="H469" s="11">
        <v>18.0</v>
      </c>
      <c r="I469" s="13">
        <v>64.0</v>
      </c>
      <c r="J469" s="13">
        <v>194.0</v>
      </c>
      <c r="K469" s="13">
        <v>39.0</v>
      </c>
      <c r="L469" s="14">
        <v>14.0</v>
      </c>
      <c r="M469" s="15">
        <v>19.0</v>
      </c>
      <c r="N469" s="14">
        <v>89.0</v>
      </c>
      <c r="O469" s="25">
        <f t="shared" si="2"/>
        <v>484</v>
      </c>
      <c r="P469" s="26"/>
      <c r="Q469" s="27">
        <f>'X,Y restore'!G469</f>
        <v>16</v>
      </c>
      <c r="R469" s="27">
        <f>'X,Y restore'!H469</f>
        <v>14</v>
      </c>
      <c r="S469" s="27">
        <f>'X,Y restore'!I469</f>
        <v>18</v>
      </c>
      <c r="T469" s="28">
        <f>'X,Y restore'!AI469</f>
        <v>15</v>
      </c>
      <c r="U469" s="28">
        <f>'X,Y restore'!AG469</f>
        <v>12</v>
      </c>
      <c r="V469" s="28">
        <f>'X,Y restore'!AJ469</f>
        <v>13</v>
      </c>
      <c r="W469" s="29">
        <f>'X,Y restore'!M469</f>
        <v>16</v>
      </c>
      <c r="X469" s="29">
        <f>'X,Y restore'!N469</f>
        <v>19</v>
      </c>
      <c r="Y469" s="29">
        <f>'X,Y restore'!O469</f>
        <v>33</v>
      </c>
      <c r="Z469" s="25">
        <f t="shared" si="3"/>
        <v>156</v>
      </c>
      <c r="AA469" s="30">
        <f t="shared" si="4"/>
        <v>3.102564103</v>
      </c>
      <c r="AB469" s="26"/>
      <c r="AC469" s="27">
        <f t="shared" ref="AC469:AK469" si="478">ROUND($AA469*Q469,0)</f>
        <v>50</v>
      </c>
      <c r="AD469" s="27">
        <f t="shared" si="478"/>
        <v>43</v>
      </c>
      <c r="AE469" s="27">
        <f t="shared" si="478"/>
        <v>56</v>
      </c>
      <c r="AF469" s="28">
        <f t="shared" si="478"/>
        <v>47</v>
      </c>
      <c r="AG469" s="28">
        <f t="shared" si="478"/>
        <v>37</v>
      </c>
      <c r="AH469" s="28">
        <f t="shared" si="478"/>
        <v>40</v>
      </c>
      <c r="AI469" s="29">
        <f t="shared" si="478"/>
        <v>50</v>
      </c>
      <c r="AJ469" s="29">
        <f t="shared" si="478"/>
        <v>59</v>
      </c>
      <c r="AK469" s="29">
        <f t="shared" si="478"/>
        <v>102</v>
      </c>
      <c r="AL469" s="25">
        <f t="shared" si="6"/>
        <v>484</v>
      </c>
    </row>
    <row r="470">
      <c r="A470" s="1"/>
      <c r="B470" s="1"/>
      <c r="C470" s="1"/>
      <c r="D470" s="9">
        <v>6656.0</v>
      </c>
      <c r="E470" s="10">
        <v>1361.0</v>
      </c>
      <c r="F470" s="11">
        <v>15.0</v>
      </c>
      <c r="G470" s="12">
        <v>18.0</v>
      </c>
      <c r="H470" s="11">
        <v>16.0</v>
      </c>
      <c r="I470" s="13">
        <v>27.0</v>
      </c>
      <c r="J470" s="13">
        <v>103.0</v>
      </c>
      <c r="K470" s="13">
        <v>18.0</v>
      </c>
      <c r="L470" s="14">
        <v>7.0</v>
      </c>
      <c r="M470" s="15">
        <v>15.0</v>
      </c>
      <c r="N470" s="14">
        <v>49.0</v>
      </c>
      <c r="O470" s="25">
        <f t="shared" si="2"/>
        <v>268</v>
      </c>
      <c r="P470" s="26"/>
      <c r="Q470" s="27">
        <f>'X,Y restore'!G470</f>
        <v>15</v>
      </c>
      <c r="R470" s="27">
        <f>'X,Y restore'!H470</f>
        <v>14</v>
      </c>
      <c r="S470" s="27">
        <f>'X,Y restore'!I470</f>
        <v>16</v>
      </c>
      <c r="T470" s="28">
        <f>'X,Y restore'!AI470</f>
        <v>7</v>
      </c>
      <c r="U470" s="28">
        <f>'X,Y restore'!AG470</f>
        <v>8</v>
      </c>
      <c r="V470" s="28">
        <f>'X,Y restore'!AJ470</f>
        <v>6</v>
      </c>
      <c r="W470" s="29">
        <f>'X,Y restore'!M470</f>
        <v>8</v>
      </c>
      <c r="X470" s="29">
        <f>'X,Y restore'!N470</f>
        <v>15</v>
      </c>
      <c r="Y470" s="29">
        <f>'X,Y restore'!O470</f>
        <v>17</v>
      </c>
      <c r="Z470" s="25">
        <f t="shared" si="3"/>
        <v>106</v>
      </c>
      <c r="AA470" s="30">
        <f t="shared" si="4"/>
        <v>2.528301887</v>
      </c>
      <c r="AB470" s="26"/>
      <c r="AC470" s="27">
        <f t="shared" ref="AC470:AK470" si="479">ROUND($AA470*Q470,0)</f>
        <v>38</v>
      </c>
      <c r="AD470" s="27">
        <f t="shared" si="479"/>
        <v>35</v>
      </c>
      <c r="AE470" s="27">
        <f t="shared" si="479"/>
        <v>40</v>
      </c>
      <c r="AF470" s="28">
        <f t="shared" si="479"/>
        <v>18</v>
      </c>
      <c r="AG470" s="28">
        <f t="shared" si="479"/>
        <v>20</v>
      </c>
      <c r="AH470" s="28">
        <f t="shared" si="479"/>
        <v>15</v>
      </c>
      <c r="AI470" s="29">
        <f t="shared" si="479"/>
        <v>20</v>
      </c>
      <c r="AJ470" s="29">
        <f t="shared" si="479"/>
        <v>38</v>
      </c>
      <c r="AK470" s="29">
        <f t="shared" si="479"/>
        <v>43</v>
      </c>
      <c r="AL470" s="25">
        <f t="shared" si="6"/>
        <v>267</v>
      </c>
    </row>
    <row r="471">
      <c r="A471" s="1"/>
      <c r="B471" s="1"/>
      <c r="C471" s="1"/>
      <c r="D471" s="9">
        <v>6657.0</v>
      </c>
      <c r="E471" s="10">
        <v>1675.0</v>
      </c>
      <c r="F471" s="11">
        <v>15.0</v>
      </c>
      <c r="G471" s="12">
        <v>22.0</v>
      </c>
      <c r="H471" s="11">
        <v>19.0</v>
      </c>
      <c r="I471" s="13">
        <v>30.0</v>
      </c>
      <c r="J471" s="13">
        <v>82.0</v>
      </c>
      <c r="K471" s="13">
        <v>14.0</v>
      </c>
      <c r="L471" s="14">
        <v>19.0</v>
      </c>
      <c r="M471" s="15">
        <v>8.0</v>
      </c>
      <c r="N471" s="14">
        <v>33.0</v>
      </c>
      <c r="O471" s="25">
        <f t="shared" si="2"/>
        <v>242</v>
      </c>
      <c r="P471" s="26"/>
      <c r="Q471" s="27">
        <f>'X,Y restore'!G471</f>
        <v>15</v>
      </c>
      <c r="R471" s="27">
        <f>'X,Y restore'!H471</f>
        <v>5</v>
      </c>
      <c r="S471" s="27">
        <f>'X,Y restore'!I471</f>
        <v>19</v>
      </c>
      <c r="T471" s="28">
        <f>'X,Y restore'!AI471</f>
        <v>8</v>
      </c>
      <c r="U471" s="28">
        <f>'X,Y restore'!AG471</f>
        <v>5</v>
      </c>
      <c r="V471" s="28">
        <f>'X,Y restore'!AJ471</f>
        <v>7</v>
      </c>
      <c r="W471" s="29">
        <f>'X,Y restore'!M471</f>
        <v>18</v>
      </c>
      <c r="X471" s="29">
        <f>'X,Y restore'!N471</f>
        <v>8</v>
      </c>
      <c r="Y471" s="29">
        <f>'X,Y restore'!O471</f>
        <v>16</v>
      </c>
      <c r="Z471" s="25">
        <f t="shared" si="3"/>
        <v>101</v>
      </c>
      <c r="AA471" s="30">
        <f t="shared" si="4"/>
        <v>2.396039604</v>
      </c>
      <c r="AB471" s="26"/>
      <c r="AC471" s="27">
        <f t="shared" ref="AC471:AK471" si="480">ROUND($AA471*Q471,0)</f>
        <v>36</v>
      </c>
      <c r="AD471" s="27">
        <f t="shared" si="480"/>
        <v>12</v>
      </c>
      <c r="AE471" s="27">
        <f t="shared" si="480"/>
        <v>46</v>
      </c>
      <c r="AF471" s="28">
        <f t="shared" si="480"/>
        <v>19</v>
      </c>
      <c r="AG471" s="28">
        <f t="shared" si="480"/>
        <v>12</v>
      </c>
      <c r="AH471" s="28">
        <f t="shared" si="480"/>
        <v>17</v>
      </c>
      <c r="AI471" s="29">
        <f t="shared" si="480"/>
        <v>43</v>
      </c>
      <c r="AJ471" s="29">
        <f t="shared" si="480"/>
        <v>19</v>
      </c>
      <c r="AK471" s="29">
        <f t="shared" si="480"/>
        <v>38</v>
      </c>
      <c r="AL471" s="25">
        <f t="shared" si="6"/>
        <v>242</v>
      </c>
    </row>
    <row r="472">
      <c r="A472" s="1"/>
      <c r="B472" s="1"/>
      <c r="C472" s="1"/>
      <c r="D472" s="9">
        <v>6658.0</v>
      </c>
      <c r="E472" s="10">
        <v>2677.0</v>
      </c>
      <c r="F472" s="11">
        <v>20.0</v>
      </c>
      <c r="G472" s="12">
        <v>41.0</v>
      </c>
      <c r="H472" s="11">
        <v>23.0</v>
      </c>
      <c r="I472" s="13">
        <v>64.0</v>
      </c>
      <c r="J472" s="13">
        <v>189.0</v>
      </c>
      <c r="K472" s="13">
        <v>38.0</v>
      </c>
      <c r="L472" s="14">
        <v>14.0</v>
      </c>
      <c r="M472" s="15">
        <v>11.0</v>
      </c>
      <c r="N472" s="14">
        <v>79.0</v>
      </c>
      <c r="O472" s="25">
        <f t="shared" si="2"/>
        <v>479</v>
      </c>
      <c r="P472" s="26"/>
      <c r="Q472" s="27">
        <f>'X,Y restore'!G472</f>
        <v>20</v>
      </c>
      <c r="R472" s="27">
        <f>'X,Y restore'!H472</f>
        <v>11</v>
      </c>
      <c r="S472" s="27">
        <f>'X,Y restore'!I472</f>
        <v>23</v>
      </c>
      <c r="T472" s="28">
        <f>'X,Y restore'!AI472</f>
        <v>15</v>
      </c>
      <c r="U472" s="28">
        <f>'X,Y restore'!AG472</f>
        <v>7</v>
      </c>
      <c r="V472" s="28">
        <f>'X,Y restore'!AJ472</f>
        <v>13</v>
      </c>
      <c r="W472" s="29">
        <f>'X,Y restore'!M472</f>
        <v>16</v>
      </c>
      <c r="X472" s="29">
        <f>'X,Y restore'!N472</f>
        <v>11</v>
      </c>
      <c r="Y472" s="29">
        <f>'X,Y restore'!O472</f>
        <v>32</v>
      </c>
      <c r="Z472" s="25">
        <f t="shared" si="3"/>
        <v>148</v>
      </c>
      <c r="AA472" s="30">
        <f t="shared" si="4"/>
        <v>3.236486486</v>
      </c>
      <c r="AB472" s="26"/>
      <c r="AC472" s="27">
        <f t="shared" ref="AC472:AK472" si="481">ROUND($AA472*Q472,0)</f>
        <v>65</v>
      </c>
      <c r="AD472" s="27">
        <f t="shared" si="481"/>
        <v>36</v>
      </c>
      <c r="AE472" s="27">
        <f t="shared" si="481"/>
        <v>74</v>
      </c>
      <c r="AF472" s="28">
        <f t="shared" si="481"/>
        <v>49</v>
      </c>
      <c r="AG472" s="28">
        <f t="shared" si="481"/>
        <v>23</v>
      </c>
      <c r="AH472" s="28">
        <f t="shared" si="481"/>
        <v>42</v>
      </c>
      <c r="AI472" s="29">
        <f t="shared" si="481"/>
        <v>52</v>
      </c>
      <c r="AJ472" s="29">
        <f t="shared" si="481"/>
        <v>36</v>
      </c>
      <c r="AK472" s="29">
        <f t="shared" si="481"/>
        <v>104</v>
      </c>
      <c r="AL472" s="25">
        <f t="shared" si="6"/>
        <v>481</v>
      </c>
    </row>
    <row r="473">
      <c r="A473" s="1"/>
      <c r="B473" s="1"/>
      <c r="C473" s="1"/>
      <c r="D473" s="9">
        <v>6666.0</v>
      </c>
      <c r="E473" s="10">
        <v>3147.0</v>
      </c>
      <c r="F473" s="11">
        <v>63.0</v>
      </c>
      <c r="G473" s="12">
        <v>30.0</v>
      </c>
      <c r="H473" s="11">
        <v>38.0</v>
      </c>
      <c r="I473" s="13">
        <v>123.0</v>
      </c>
      <c r="J473" s="13">
        <v>139.0</v>
      </c>
      <c r="K473" s="13">
        <v>62.0</v>
      </c>
      <c r="L473" s="14">
        <v>39.0</v>
      </c>
      <c r="M473" s="15">
        <v>26.0</v>
      </c>
      <c r="N473" s="14">
        <v>61.0</v>
      </c>
      <c r="O473" s="25">
        <f t="shared" si="2"/>
        <v>581</v>
      </c>
      <c r="P473" s="26"/>
      <c r="Q473" s="27">
        <f>'X,Y restore'!G473</f>
        <v>63</v>
      </c>
      <c r="R473" s="27">
        <f>'X,Y restore'!H473</f>
        <v>27</v>
      </c>
      <c r="S473" s="27">
        <f>'X,Y restore'!I473</f>
        <v>38</v>
      </c>
      <c r="T473" s="28">
        <f>'X,Y restore'!AI473</f>
        <v>24</v>
      </c>
      <c r="U473" s="28">
        <f>'X,Y restore'!AG473</f>
        <v>14</v>
      </c>
      <c r="V473" s="28">
        <f>'X,Y restore'!AJ473</f>
        <v>11</v>
      </c>
      <c r="W473" s="29">
        <f>'X,Y restore'!M473</f>
        <v>37</v>
      </c>
      <c r="X473" s="29">
        <f>'X,Y restore'!N473</f>
        <v>26</v>
      </c>
      <c r="Y473" s="29">
        <f>'X,Y restore'!O473</f>
        <v>13</v>
      </c>
      <c r="Z473" s="25">
        <f t="shared" si="3"/>
        <v>253</v>
      </c>
      <c r="AA473" s="30">
        <f t="shared" si="4"/>
        <v>2.296442688</v>
      </c>
      <c r="AB473" s="26"/>
      <c r="AC473" s="27">
        <f t="shared" ref="AC473:AK473" si="482">ROUND($AA473*Q473,0)</f>
        <v>145</v>
      </c>
      <c r="AD473" s="27">
        <f t="shared" si="482"/>
        <v>62</v>
      </c>
      <c r="AE473" s="27">
        <f t="shared" si="482"/>
        <v>87</v>
      </c>
      <c r="AF473" s="28">
        <f t="shared" si="482"/>
        <v>55</v>
      </c>
      <c r="AG473" s="28">
        <f t="shared" si="482"/>
        <v>32</v>
      </c>
      <c r="AH473" s="28">
        <f t="shared" si="482"/>
        <v>25</v>
      </c>
      <c r="AI473" s="29">
        <f t="shared" si="482"/>
        <v>85</v>
      </c>
      <c r="AJ473" s="29">
        <f t="shared" si="482"/>
        <v>60</v>
      </c>
      <c r="AK473" s="29">
        <f t="shared" si="482"/>
        <v>30</v>
      </c>
      <c r="AL473" s="25">
        <f t="shared" si="6"/>
        <v>581</v>
      </c>
    </row>
    <row r="474">
      <c r="A474" s="1"/>
      <c r="B474" s="1"/>
      <c r="C474" s="1"/>
      <c r="D474" s="9">
        <v>6675.0</v>
      </c>
      <c r="E474" s="10">
        <v>1609.0</v>
      </c>
      <c r="F474" s="11">
        <v>13.0</v>
      </c>
      <c r="G474" s="12">
        <v>23.0</v>
      </c>
      <c r="H474" s="11">
        <v>17.0</v>
      </c>
      <c r="I474" s="13">
        <v>69.0</v>
      </c>
      <c r="J474" s="13">
        <v>105.0</v>
      </c>
      <c r="K474" s="13">
        <v>48.0</v>
      </c>
      <c r="L474" s="14">
        <v>34.0</v>
      </c>
      <c r="M474" s="15">
        <v>16.0</v>
      </c>
      <c r="N474" s="14">
        <v>53.0</v>
      </c>
      <c r="O474" s="25">
        <f t="shared" si="2"/>
        <v>378</v>
      </c>
      <c r="P474" s="26"/>
      <c r="Q474" s="27">
        <f>'X,Y restore'!G474</f>
        <v>13</v>
      </c>
      <c r="R474" s="27">
        <f>'X,Y restore'!H474</f>
        <v>8</v>
      </c>
      <c r="S474" s="27">
        <f>'X,Y restore'!I474</f>
        <v>17</v>
      </c>
      <c r="T474" s="28">
        <f>'X,Y restore'!AI474</f>
        <v>15</v>
      </c>
      <c r="U474" s="28">
        <f>'X,Y restore'!AG474</f>
        <v>9</v>
      </c>
      <c r="V474" s="28">
        <f>'X,Y restore'!AJ474</f>
        <v>17</v>
      </c>
      <c r="W474" s="29">
        <f>'X,Y restore'!M474</f>
        <v>31</v>
      </c>
      <c r="X474" s="29">
        <f>'X,Y restore'!N474</f>
        <v>16</v>
      </c>
      <c r="Y474" s="29">
        <f>'X,Y restore'!O474</f>
        <v>25</v>
      </c>
      <c r="Z474" s="25">
        <f t="shared" si="3"/>
        <v>151</v>
      </c>
      <c r="AA474" s="30">
        <f t="shared" si="4"/>
        <v>2.503311258</v>
      </c>
      <c r="AB474" s="26"/>
      <c r="AC474" s="27">
        <f t="shared" ref="AC474:AK474" si="483">ROUND($AA474*Q474,0)</f>
        <v>33</v>
      </c>
      <c r="AD474" s="27">
        <f t="shared" si="483"/>
        <v>20</v>
      </c>
      <c r="AE474" s="27">
        <f t="shared" si="483"/>
        <v>43</v>
      </c>
      <c r="AF474" s="28">
        <f t="shared" si="483"/>
        <v>38</v>
      </c>
      <c r="AG474" s="28">
        <f t="shared" si="483"/>
        <v>23</v>
      </c>
      <c r="AH474" s="28">
        <f t="shared" si="483"/>
        <v>43</v>
      </c>
      <c r="AI474" s="29">
        <f t="shared" si="483"/>
        <v>78</v>
      </c>
      <c r="AJ474" s="29">
        <f t="shared" si="483"/>
        <v>40</v>
      </c>
      <c r="AK474" s="29">
        <f t="shared" si="483"/>
        <v>63</v>
      </c>
      <c r="AL474" s="25">
        <f t="shared" si="6"/>
        <v>381</v>
      </c>
    </row>
    <row r="475">
      <c r="A475" s="1"/>
      <c r="B475" s="1"/>
      <c r="C475" s="1"/>
      <c r="D475" s="9">
        <v>6681.0</v>
      </c>
      <c r="E475" s="10">
        <v>954.0</v>
      </c>
      <c r="F475" s="11">
        <v>8.0</v>
      </c>
      <c r="G475" s="12">
        <v>20.0</v>
      </c>
      <c r="H475" s="11">
        <v>20.0</v>
      </c>
      <c r="I475" s="13">
        <v>52.0</v>
      </c>
      <c r="J475" s="13">
        <v>90.0</v>
      </c>
      <c r="K475" s="13">
        <v>44.0</v>
      </c>
      <c r="L475" s="14">
        <v>19.0</v>
      </c>
      <c r="M475" s="15">
        <v>13.0</v>
      </c>
      <c r="N475" s="14">
        <v>37.0</v>
      </c>
      <c r="O475" s="25">
        <f t="shared" si="2"/>
        <v>303</v>
      </c>
      <c r="P475" s="26"/>
      <c r="Q475" s="27">
        <f>'X,Y restore'!G475</f>
        <v>8</v>
      </c>
      <c r="R475" s="27">
        <f>'X,Y restore'!H475</f>
        <v>6</v>
      </c>
      <c r="S475" s="27">
        <f>'X,Y restore'!I475</f>
        <v>20</v>
      </c>
      <c r="T475" s="28">
        <f>'X,Y restore'!AI475</f>
        <v>8</v>
      </c>
      <c r="U475" s="28">
        <f>'X,Y restore'!AG475</f>
        <v>7</v>
      </c>
      <c r="V475" s="28">
        <f>'X,Y restore'!AJ475</f>
        <v>19</v>
      </c>
      <c r="W475" s="29">
        <f>'X,Y restore'!M475</f>
        <v>18</v>
      </c>
      <c r="X475" s="29">
        <f>'X,Y restore'!N475</f>
        <v>13</v>
      </c>
      <c r="Y475" s="29">
        <f>'X,Y restore'!O475</f>
        <v>31</v>
      </c>
      <c r="Z475" s="25">
        <f t="shared" si="3"/>
        <v>130</v>
      </c>
      <c r="AA475" s="30">
        <f t="shared" si="4"/>
        <v>2.330769231</v>
      </c>
      <c r="AB475" s="26"/>
      <c r="AC475" s="27">
        <f t="shared" ref="AC475:AK475" si="484">ROUND($AA475*Q475,0)</f>
        <v>19</v>
      </c>
      <c r="AD475" s="27">
        <f t="shared" si="484"/>
        <v>14</v>
      </c>
      <c r="AE475" s="27">
        <f t="shared" si="484"/>
        <v>47</v>
      </c>
      <c r="AF475" s="28">
        <f t="shared" si="484"/>
        <v>19</v>
      </c>
      <c r="AG475" s="28">
        <f t="shared" si="484"/>
        <v>16</v>
      </c>
      <c r="AH475" s="28">
        <f t="shared" si="484"/>
        <v>44</v>
      </c>
      <c r="AI475" s="29">
        <f t="shared" si="484"/>
        <v>42</v>
      </c>
      <c r="AJ475" s="29">
        <f t="shared" si="484"/>
        <v>30</v>
      </c>
      <c r="AK475" s="29">
        <f t="shared" si="484"/>
        <v>72</v>
      </c>
      <c r="AL475" s="25">
        <f t="shared" si="6"/>
        <v>303</v>
      </c>
    </row>
    <row r="476">
      <c r="A476" s="1"/>
      <c r="B476" s="1"/>
      <c r="C476" s="1"/>
      <c r="D476" s="9">
        <v>6693.0</v>
      </c>
      <c r="E476" s="10">
        <v>2717.0</v>
      </c>
      <c r="F476" s="11">
        <v>21.0</v>
      </c>
      <c r="G476" s="12">
        <v>50.0</v>
      </c>
      <c r="H476" s="11">
        <v>29.0</v>
      </c>
      <c r="I476" s="13">
        <v>67.0</v>
      </c>
      <c r="J476" s="13">
        <v>145.0</v>
      </c>
      <c r="K476" s="13">
        <v>46.0</v>
      </c>
      <c r="L476" s="14">
        <v>32.0</v>
      </c>
      <c r="M476" s="15">
        <v>23.0</v>
      </c>
      <c r="N476" s="14">
        <v>85.0</v>
      </c>
      <c r="O476" s="25">
        <f t="shared" si="2"/>
        <v>498</v>
      </c>
      <c r="P476" s="26"/>
      <c r="Q476" s="27">
        <f>'X,Y restore'!G476</f>
        <v>21</v>
      </c>
      <c r="R476" s="27">
        <f>'X,Y restore'!H476</f>
        <v>19</v>
      </c>
      <c r="S476" s="27">
        <f>'X,Y restore'!I476</f>
        <v>29</v>
      </c>
      <c r="T476" s="28">
        <f>'X,Y restore'!AI476</f>
        <v>17</v>
      </c>
      <c r="U476" s="28">
        <f>'X,Y restore'!AG476</f>
        <v>13</v>
      </c>
      <c r="V476" s="28">
        <f>'X,Y restore'!AJ476</f>
        <v>19</v>
      </c>
      <c r="W476" s="29">
        <f>'X,Y restore'!M476</f>
        <v>31</v>
      </c>
      <c r="X476" s="29">
        <f>'X,Y restore'!N476</f>
        <v>23</v>
      </c>
      <c r="Y476" s="29">
        <f>'X,Y restore'!O476</f>
        <v>42</v>
      </c>
      <c r="Z476" s="25">
        <f t="shared" si="3"/>
        <v>214</v>
      </c>
      <c r="AA476" s="30">
        <f t="shared" si="4"/>
        <v>2.327102804</v>
      </c>
      <c r="AB476" s="26"/>
      <c r="AC476" s="27">
        <f t="shared" ref="AC476:AK476" si="485">ROUND($AA476*Q476,0)</f>
        <v>49</v>
      </c>
      <c r="AD476" s="27">
        <f t="shared" si="485"/>
        <v>44</v>
      </c>
      <c r="AE476" s="27">
        <f t="shared" si="485"/>
        <v>67</v>
      </c>
      <c r="AF476" s="28">
        <f t="shared" si="485"/>
        <v>40</v>
      </c>
      <c r="AG476" s="28">
        <f t="shared" si="485"/>
        <v>30</v>
      </c>
      <c r="AH476" s="28">
        <f t="shared" si="485"/>
        <v>44</v>
      </c>
      <c r="AI476" s="29">
        <f t="shared" si="485"/>
        <v>72</v>
      </c>
      <c r="AJ476" s="29">
        <f t="shared" si="485"/>
        <v>54</v>
      </c>
      <c r="AK476" s="29">
        <f t="shared" si="485"/>
        <v>98</v>
      </c>
      <c r="AL476" s="25">
        <f t="shared" si="6"/>
        <v>498</v>
      </c>
    </row>
    <row r="477">
      <c r="A477" s="1"/>
      <c r="B477" s="1"/>
      <c r="C477" s="1"/>
      <c r="D477" s="9">
        <v>6695.0</v>
      </c>
      <c r="E477" s="10">
        <v>3240.0</v>
      </c>
      <c r="F477" s="11">
        <v>28.0</v>
      </c>
      <c r="G477" s="12">
        <v>66.0</v>
      </c>
      <c r="H477" s="11">
        <v>43.0</v>
      </c>
      <c r="I477" s="13">
        <v>79.0</v>
      </c>
      <c r="J477" s="13">
        <v>176.0</v>
      </c>
      <c r="K477" s="13">
        <v>68.0</v>
      </c>
      <c r="L477" s="14">
        <v>38.0</v>
      </c>
      <c r="M477" s="15">
        <v>28.0</v>
      </c>
      <c r="N477" s="14">
        <v>101.0</v>
      </c>
      <c r="O477" s="25">
        <f t="shared" si="2"/>
        <v>627</v>
      </c>
      <c r="P477" s="26"/>
      <c r="Q477" s="27">
        <f>'X,Y restore'!G477</f>
        <v>28</v>
      </c>
      <c r="R477" s="27">
        <f>'X,Y restore'!H477</f>
        <v>23</v>
      </c>
      <c r="S477" s="27">
        <f>'X,Y restore'!I477</f>
        <v>43</v>
      </c>
      <c r="T477" s="28">
        <f>'X,Y restore'!AI477</f>
        <v>18</v>
      </c>
      <c r="U477" s="28">
        <f>'X,Y restore'!AG477</f>
        <v>16</v>
      </c>
      <c r="V477" s="28">
        <f>'X,Y restore'!AJ477</f>
        <v>28</v>
      </c>
      <c r="W477" s="29">
        <f>'X,Y restore'!M477</f>
        <v>37</v>
      </c>
      <c r="X477" s="29">
        <f>'X,Y restore'!N477</f>
        <v>28</v>
      </c>
      <c r="Y477" s="29">
        <f>'X,Y restore'!O477</f>
        <v>55</v>
      </c>
      <c r="Z477" s="25">
        <f t="shared" si="3"/>
        <v>276</v>
      </c>
      <c r="AA477" s="30">
        <f t="shared" si="4"/>
        <v>2.27173913</v>
      </c>
      <c r="AB477" s="26"/>
      <c r="AC477" s="27">
        <f t="shared" ref="AC477:AK477" si="486">ROUND($AA477*Q477,0)</f>
        <v>64</v>
      </c>
      <c r="AD477" s="27">
        <f t="shared" si="486"/>
        <v>52</v>
      </c>
      <c r="AE477" s="27">
        <f t="shared" si="486"/>
        <v>98</v>
      </c>
      <c r="AF477" s="28">
        <f t="shared" si="486"/>
        <v>41</v>
      </c>
      <c r="AG477" s="28">
        <f t="shared" si="486"/>
        <v>36</v>
      </c>
      <c r="AH477" s="28">
        <f t="shared" si="486"/>
        <v>64</v>
      </c>
      <c r="AI477" s="29">
        <f t="shared" si="486"/>
        <v>84</v>
      </c>
      <c r="AJ477" s="29">
        <f t="shared" si="486"/>
        <v>64</v>
      </c>
      <c r="AK477" s="29">
        <f t="shared" si="486"/>
        <v>125</v>
      </c>
      <c r="AL477" s="25">
        <f t="shared" si="6"/>
        <v>628</v>
      </c>
    </row>
    <row r="478">
      <c r="A478" s="1"/>
      <c r="B478" s="1"/>
      <c r="C478" s="1"/>
      <c r="D478" s="9">
        <v>6704.0</v>
      </c>
      <c r="E478" s="10">
        <v>1247.0</v>
      </c>
      <c r="F478" s="11">
        <v>15.0</v>
      </c>
      <c r="G478" s="12">
        <v>14.0</v>
      </c>
      <c r="H478" s="11">
        <v>8.0</v>
      </c>
      <c r="I478" s="13">
        <v>29.0</v>
      </c>
      <c r="J478" s="13">
        <v>76.0</v>
      </c>
      <c r="K478" s="13">
        <v>27.0</v>
      </c>
      <c r="L478" s="14">
        <v>12.0</v>
      </c>
      <c r="M478" s="15">
        <v>6.0</v>
      </c>
      <c r="N478" s="14">
        <v>34.0</v>
      </c>
      <c r="O478" s="25">
        <f t="shared" si="2"/>
        <v>221</v>
      </c>
      <c r="P478" s="26"/>
      <c r="Q478" s="27">
        <f>'X,Y restore'!G478</f>
        <v>15</v>
      </c>
      <c r="R478" s="27">
        <f>'X,Y restore'!H478</f>
        <v>5</v>
      </c>
      <c r="S478" s="27">
        <f>'X,Y restore'!I478</f>
        <v>8</v>
      </c>
      <c r="T478" s="28">
        <f>'X,Y restore'!AI478</f>
        <v>6</v>
      </c>
      <c r="U478" s="28">
        <f>'X,Y restore'!AG478</f>
        <v>4</v>
      </c>
      <c r="V478" s="28">
        <f>'X,Y restore'!AJ478</f>
        <v>6</v>
      </c>
      <c r="W478" s="29">
        <f>'X,Y restore'!M478</f>
        <v>12</v>
      </c>
      <c r="X478" s="29">
        <f>'X,Y restore'!N478</f>
        <v>6</v>
      </c>
      <c r="Y478" s="29">
        <f>'X,Y restore'!O478</f>
        <v>7</v>
      </c>
      <c r="Z478" s="25">
        <f t="shared" si="3"/>
        <v>69</v>
      </c>
      <c r="AA478" s="30">
        <f t="shared" si="4"/>
        <v>3.202898551</v>
      </c>
      <c r="AB478" s="26"/>
      <c r="AC478" s="27">
        <f t="shared" ref="AC478:AK478" si="487">ROUND($AA478*Q478,0)</f>
        <v>48</v>
      </c>
      <c r="AD478" s="27">
        <f t="shared" si="487"/>
        <v>16</v>
      </c>
      <c r="AE478" s="27">
        <f t="shared" si="487"/>
        <v>26</v>
      </c>
      <c r="AF478" s="28">
        <f t="shared" si="487"/>
        <v>19</v>
      </c>
      <c r="AG478" s="28">
        <f t="shared" si="487"/>
        <v>13</v>
      </c>
      <c r="AH478" s="28">
        <f t="shared" si="487"/>
        <v>19</v>
      </c>
      <c r="AI478" s="29">
        <f t="shared" si="487"/>
        <v>38</v>
      </c>
      <c r="AJ478" s="29">
        <f t="shared" si="487"/>
        <v>19</v>
      </c>
      <c r="AK478" s="29">
        <f t="shared" si="487"/>
        <v>22</v>
      </c>
      <c r="AL478" s="25">
        <f t="shared" si="6"/>
        <v>220</v>
      </c>
    </row>
    <row r="479">
      <c r="A479" s="1"/>
      <c r="B479" s="1"/>
      <c r="C479" s="1"/>
      <c r="D479" s="9">
        <v>6706.0</v>
      </c>
      <c r="E479" s="10">
        <v>2091.0</v>
      </c>
      <c r="F479" s="11">
        <v>6.0</v>
      </c>
      <c r="G479" s="12">
        <v>31.0</v>
      </c>
      <c r="H479" s="11">
        <v>10.0</v>
      </c>
      <c r="I479" s="13">
        <v>32.0</v>
      </c>
      <c r="J479" s="13">
        <v>127.0</v>
      </c>
      <c r="K479" s="13">
        <v>31.0</v>
      </c>
      <c r="L479" s="14">
        <v>11.0</v>
      </c>
      <c r="M479" s="15">
        <v>14.0</v>
      </c>
      <c r="N479" s="14">
        <v>54.0</v>
      </c>
      <c r="O479" s="25">
        <f t="shared" si="2"/>
        <v>316</v>
      </c>
      <c r="P479" s="26"/>
      <c r="Q479" s="27">
        <f>'X,Y restore'!G479</f>
        <v>6</v>
      </c>
      <c r="R479" s="27">
        <f>'X,Y restore'!H479</f>
        <v>11</v>
      </c>
      <c r="S479" s="27">
        <f>'X,Y restore'!I479</f>
        <v>10</v>
      </c>
      <c r="T479" s="28">
        <f>'X,Y restore'!AI479</f>
        <v>7</v>
      </c>
      <c r="U479" s="28">
        <f>'X,Y restore'!AG479</f>
        <v>8</v>
      </c>
      <c r="V479" s="28">
        <f>'X,Y restore'!AJ479</f>
        <v>14</v>
      </c>
      <c r="W479" s="29">
        <f>'X,Y restore'!M479</f>
        <v>12</v>
      </c>
      <c r="X479" s="29">
        <f>'X,Y restore'!N479</f>
        <v>14</v>
      </c>
      <c r="Y479" s="29">
        <f>'X,Y restore'!O479</f>
        <v>33</v>
      </c>
      <c r="Z479" s="25">
        <f t="shared" si="3"/>
        <v>115</v>
      </c>
      <c r="AA479" s="30">
        <f t="shared" si="4"/>
        <v>2.747826087</v>
      </c>
      <c r="AB479" s="26"/>
      <c r="AC479" s="27">
        <f t="shared" ref="AC479:AK479" si="488">ROUND($AA479*Q479,0)</f>
        <v>16</v>
      </c>
      <c r="AD479" s="27">
        <f t="shared" si="488"/>
        <v>30</v>
      </c>
      <c r="AE479" s="27">
        <f t="shared" si="488"/>
        <v>27</v>
      </c>
      <c r="AF479" s="28">
        <f t="shared" si="488"/>
        <v>19</v>
      </c>
      <c r="AG479" s="28">
        <f t="shared" si="488"/>
        <v>22</v>
      </c>
      <c r="AH479" s="28">
        <f t="shared" si="488"/>
        <v>38</v>
      </c>
      <c r="AI479" s="29">
        <f t="shared" si="488"/>
        <v>33</v>
      </c>
      <c r="AJ479" s="29">
        <f t="shared" si="488"/>
        <v>38</v>
      </c>
      <c r="AK479" s="29">
        <f t="shared" si="488"/>
        <v>91</v>
      </c>
      <c r="AL479" s="25">
        <f t="shared" si="6"/>
        <v>314</v>
      </c>
    </row>
    <row r="480">
      <c r="A480" s="1"/>
      <c r="B480" s="1"/>
      <c r="C480" s="1"/>
      <c r="D480" s="9">
        <v>6707.0</v>
      </c>
      <c r="E480" s="10">
        <v>1803.0</v>
      </c>
      <c r="F480" s="11">
        <v>19.0</v>
      </c>
      <c r="G480" s="12">
        <v>30.0</v>
      </c>
      <c r="H480" s="11">
        <v>12.0</v>
      </c>
      <c r="I480" s="13">
        <v>66.0</v>
      </c>
      <c r="J480" s="13">
        <v>106.0</v>
      </c>
      <c r="K480" s="13">
        <v>29.0</v>
      </c>
      <c r="L480" s="14">
        <v>17.0</v>
      </c>
      <c r="M480" s="15">
        <v>23.0</v>
      </c>
      <c r="N480" s="14">
        <v>49.0</v>
      </c>
      <c r="O480" s="25">
        <f t="shared" si="2"/>
        <v>351</v>
      </c>
      <c r="P480" s="26"/>
      <c r="Q480" s="27">
        <f>'X,Y restore'!G480</f>
        <v>19</v>
      </c>
      <c r="R480" s="27">
        <f>'X,Y restore'!H480</f>
        <v>29</v>
      </c>
      <c r="S480" s="27">
        <f>'X,Y restore'!I480</f>
        <v>12</v>
      </c>
      <c r="T480" s="28">
        <f>'X,Y restore'!AI480</f>
        <v>14</v>
      </c>
      <c r="U480" s="28">
        <f>'X,Y restore'!AG480</f>
        <v>12</v>
      </c>
      <c r="V480" s="28">
        <f>'X,Y restore'!AJ480</f>
        <v>6</v>
      </c>
      <c r="W480" s="29">
        <f>'X,Y restore'!M480</f>
        <v>17</v>
      </c>
      <c r="X480" s="29">
        <f>'X,Y restore'!N480</f>
        <v>23</v>
      </c>
      <c r="Y480" s="29">
        <f>'X,Y restore'!O480</f>
        <v>12</v>
      </c>
      <c r="Z480" s="25">
        <f t="shared" si="3"/>
        <v>144</v>
      </c>
      <c r="AA480" s="30">
        <f t="shared" si="4"/>
        <v>2.4375</v>
      </c>
      <c r="AB480" s="26"/>
      <c r="AC480" s="27">
        <f t="shared" ref="AC480:AK480" si="489">ROUND($AA480*Q480,0)</f>
        <v>46</v>
      </c>
      <c r="AD480" s="27">
        <f t="shared" si="489"/>
        <v>71</v>
      </c>
      <c r="AE480" s="27">
        <f t="shared" si="489"/>
        <v>29</v>
      </c>
      <c r="AF480" s="28">
        <f t="shared" si="489"/>
        <v>34</v>
      </c>
      <c r="AG480" s="28">
        <f t="shared" si="489"/>
        <v>29</v>
      </c>
      <c r="AH480" s="28">
        <f t="shared" si="489"/>
        <v>15</v>
      </c>
      <c r="AI480" s="29">
        <f t="shared" si="489"/>
        <v>41</v>
      </c>
      <c r="AJ480" s="29">
        <f t="shared" si="489"/>
        <v>56</v>
      </c>
      <c r="AK480" s="29">
        <f t="shared" si="489"/>
        <v>29</v>
      </c>
      <c r="AL480" s="25">
        <f t="shared" si="6"/>
        <v>350</v>
      </c>
    </row>
    <row r="481">
      <c r="A481" s="1"/>
      <c r="B481" s="1"/>
      <c r="C481" s="1"/>
      <c r="D481" s="9">
        <v>6708.0</v>
      </c>
      <c r="E481" s="10">
        <v>2286.0</v>
      </c>
      <c r="F481" s="11">
        <v>19.0</v>
      </c>
      <c r="G481" s="12">
        <v>41.0</v>
      </c>
      <c r="H481" s="11">
        <v>25.0</v>
      </c>
      <c r="I481" s="13">
        <v>71.0</v>
      </c>
      <c r="J481" s="13">
        <v>135.0</v>
      </c>
      <c r="K481" s="13">
        <v>38.0</v>
      </c>
      <c r="L481" s="14">
        <v>21.0</v>
      </c>
      <c r="M481" s="15">
        <v>21.0</v>
      </c>
      <c r="N481" s="14">
        <v>59.0</v>
      </c>
      <c r="O481" s="25">
        <f t="shared" si="2"/>
        <v>430</v>
      </c>
      <c r="P481" s="26"/>
      <c r="Q481" s="27">
        <f>'X,Y restore'!G481</f>
        <v>19</v>
      </c>
      <c r="R481" s="27">
        <f>'X,Y restore'!H481</f>
        <v>21</v>
      </c>
      <c r="S481" s="27">
        <f>'X,Y restore'!I481</f>
        <v>25</v>
      </c>
      <c r="T481" s="28">
        <f>'X,Y restore'!AI481</f>
        <v>15</v>
      </c>
      <c r="U481" s="28">
        <f>'X,Y restore'!AG481</f>
        <v>12</v>
      </c>
      <c r="V481" s="28">
        <f>'X,Y restore'!AJ481</f>
        <v>14</v>
      </c>
      <c r="W481" s="29">
        <f>'X,Y restore'!M481</f>
        <v>21</v>
      </c>
      <c r="X481" s="29">
        <f>'X,Y restore'!N481</f>
        <v>21</v>
      </c>
      <c r="Y481" s="29">
        <f>'X,Y restore'!O481</f>
        <v>28</v>
      </c>
      <c r="Z481" s="25">
        <f t="shared" si="3"/>
        <v>176</v>
      </c>
      <c r="AA481" s="30">
        <f t="shared" si="4"/>
        <v>2.443181818</v>
      </c>
      <c r="AB481" s="26"/>
      <c r="AC481" s="27">
        <f t="shared" ref="AC481:AK481" si="490">ROUND($AA481*Q481,0)</f>
        <v>46</v>
      </c>
      <c r="AD481" s="27">
        <f t="shared" si="490"/>
        <v>51</v>
      </c>
      <c r="AE481" s="27">
        <f t="shared" si="490"/>
        <v>61</v>
      </c>
      <c r="AF481" s="28">
        <f t="shared" si="490"/>
        <v>37</v>
      </c>
      <c r="AG481" s="28">
        <f t="shared" si="490"/>
        <v>29</v>
      </c>
      <c r="AH481" s="28">
        <f t="shared" si="490"/>
        <v>34</v>
      </c>
      <c r="AI481" s="29">
        <f t="shared" si="490"/>
        <v>51</v>
      </c>
      <c r="AJ481" s="29">
        <f t="shared" si="490"/>
        <v>51</v>
      </c>
      <c r="AK481" s="29">
        <f t="shared" si="490"/>
        <v>68</v>
      </c>
      <c r="AL481" s="25">
        <f t="shared" si="6"/>
        <v>428</v>
      </c>
    </row>
    <row r="482">
      <c r="A482" s="1"/>
      <c r="B482" s="1"/>
      <c r="C482" s="1"/>
      <c r="D482" s="9">
        <v>6710.0</v>
      </c>
      <c r="E482" s="10">
        <v>2561.0</v>
      </c>
      <c r="F482" s="11">
        <v>10.0</v>
      </c>
      <c r="G482" s="12">
        <v>15.0</v>
      </c>
      <c r="H482" s="11">
        <v>16.0</v>
      </c>
      <c r="I482" s="13">
        <v>29.0</v>
      </c>
      <c r="J482" s="13">
        <v>90.0</v>
      </c>
      <c r="K482" s="13">
        <v>16.0</v>
      </c>
      <c r="L482" s="14">
        <v>11.0</v>
      </c>
      <c r="M482" s="15">
        <v>11.0</v>
      </c>
      <c r="N482" s="14">
        <v>43.0</v>
      </c>
      <c r="O482" s="25">
        <f t="shared" si="2"/>
        <v>241</v>
      </c>
      <c r="P482" s="26"/>
      <c r="Q482" s="27">
        <f>'X,Y restore'!G482</f>
        <v>10</v>
      </c>
      <c r="R482" s="27">
        <f>'X,Y restore'!H482</f>
        <v>5</v>
      </c>
      <c r="S482" s="27">
        <f>'X,Y restore'!I482</f>
        <v>16</v>
      </c>
      <c r="T482" s="28">
        <f>'X,Y restore'!AI482</f>
        <v>8</v>
      </c>
      <c r="U482" s="28">
        <f>'X,Y restore'!AG482</f>
        <v>6</v>
      </c>
      <c r="V482" s="28">
        <f>'X,Y restore'!AJ482</f>
        <v>8</v>
      </c>
      <c r="W482" s="29">
        <f>'X,Y restore'!M482</f>
        <v>11</v>
      </c>
      <c r="X482" s="29">
        <f>'X,Y restore'!N482</f>
        <v>11</v>
      </c>
      <c r="Y482" s="29">
        <f>'X,Y restore'!O482</f>
        <v>23</v>
      </c>
      <c r="Z482" s="25">
        <f t="shared" si="3"/>
        <v>98</v>
      </c>
      <c r="AA482" s="30">
        <f t="shared" si="4"/>
        <v>2.459183673</v>
      </c>
      <c r="AB482" s="26"/>
      <c r="AC482" s="27">
        <f t="shared" ref="AC482:AK482" si="491">ROUND($AA482*Q482,0)</f>
        <v>25</v>
      </c>
      <c r="AD482" s="27">
        <f t="shared" si="491"/>
        <v>12</v>
      </c>
      <c r="AE482" s="27">
        <f t="shared" si="491"/>
        <v>39</v>
      </c>
      <c r="AF482" s="28">
        <f t="shared" si="491"/>
        <v>20</v>
      </c>
      <c r="AG482" s="28">
        <f t="shared" si="491"/>
        <v>15</v>
      </c>
      <c r="AH482" s="28">
        <f t="shared" si="491"/>
        <v>20</v>
      </c>
      <c r="AI482" s="29">
        <f t="shared" si="491"/>
        <v>27</v>
      </c>
      <c r="AJ482" s="29">
        <f t="shared" si="491"/>
        <v>27</v>
      </c>
      <c r="AK482" s="29">
        <f t="shared" si="491"/>
        <v>57</v>
      </c>
      <c r="AL482" s="25">
        <f t="shared" si="6"/>
        <v>242</v>
      </c>
    </row>
    <row r="483">
      <c r="A483" s="1"/>
      <c r="B483" s="1"/>
      <c r="C483" s="1"/>
      <c r="D483" s="9">
        <v>6713.0</v>
      </c>
      <c r="E483" s="10">
        <v>3045.0</v>
      </c>
      <c r="F483" s="11">
        <v>25.0</v>
      </c>
      <c r="G483" s="12">
        <v>39.0</v>
      </c>
      <c r="H483" s="11">
        <v>29.0</v>
      </c>
      <c r="I483" s="13">
        <v>63.0</v>
      </c>
      <c r="J483" s="13">
        <v>114.0</v>
      </c>
      <c r="K483" s="13">
        <v>47.0</v>
      </c>
      <c r="L483" s="14">
        <v>30.0</v>
      </c>
      <c r="M483" s="15">
        <v>28.0</v>
      </c>
      <c r="N483" s="14">
        <v>60.0</v>
      </c>
      <c r="O483" s="25">
        <f t="shared" si="2"/>
        <v>435</v>
      </c>
      <c r="P483" s="26"/>
      <c r="Q483" s="27">
        <f>'X,Y restore'!G483</f>
        <v>25</v>
      </c>
      <c r="R483" s="27">
        <f>'X,Y restore'!H483</f>
        <v>25</v>
      </c>
      <c r="S483" s="27">
        <f>'X,Y restore'!I483</f>
        <v>29</v>
      </c>
      <c r="T483" s="28">
        <f>'X,Y restore'!AI483</f>
        <v>15</v>
      </c>
      <c r="U483" s="28">
        <f>'X,Y restore'!AG483</f>
        <v>14</v>
      </c>
      <c r="V483" s="28">
        <f>'X,Y restore'!AJ483</f>
        <v>16</v>
      </c>
      <c r="W483" s="29">
        <f>'X,Y restore'!M483</f>
        <v>29</v>
      </c>
      <c r="X483" s="29">
        <f>'X,Y restore'!N483</f>
        <v>28</v>
      </c>
      <c r="Y483" s="29">
        <f>'X,Y restore'!O483</f>
        <v>26</v>
      </c>
      <c r="Z483" s="25">
        <f t="shared" si="3"/>
        <v>207</v>
      </c>
      <c r="AA483" s="30">
        <f t="shared" si="4"/>
        <v>2.101449275</v>
      </c>
      <c r="AB483" s="26"/>
      <c r="AC483" s="27">
        <f t="shared" ref="AC483:AK483" si="492">ROUND($AA483*Q483,0)</f>
        <v>53</v>
      </c>
      <c r="AD483" s="27">
        <f t="shared" si="492"/>
        <v>53</v>
      </c>
      <c r="AE483" s="27">
        <f t="shared" si="492"/>
        <v>61</v>
      </c>
      <c r="AF483" s="28">
        <f t="shared" si="492"/>
        <v>32</v>
      </c>
      <c r="AG483" s="28">
        <f t="shared" si="492"/>
        <v>29</v>
      </c>
      <c r="AH483" s="28">
        <f t="shared" si="492"/>
        <v>34</v>
      </c>
      <c r="AI483" s="29">
        <f t="shared" si="492"/>
        <v>61</v>
      </c>
      <c r="AJ483" s="29">
        <f t="shared" si="492"/>
        <v>59</v>
      </c>
      <c r="AK483" s="29">
        <f t="shared" si="492"/>
        <v>55</v>
      </c>
      <c r="AL483" s="25">
        <f t="shared" si="6"/>
        <v>437</v>
      </c>
    </row>
    <row r="484">
      <c r="A484" s="1"/>
      <c r="B484" s="1"/>
      <c r="C484" s="1"/>
      <c r="D484" s="9">
        <v>6715.0</v>
      </c>
      <c r="E484" s="10">
        <v>1301.0</v>
      </c>
      <c r="F484" s="11">
        <v>11.0</v>
      </c>
      <c r="G484" s="12">
        <v>13.0</v>
      </c>
      <c r="H484" s="11">
        <v>7.0</v>
      </c>
      <c r="I484" s="13">
        <v>20.0</v>
      </c>
      <c r="J484" s="13">
        <v>21.0</v>
      </c>
      <c r="K484" s="13">
        <v>19.0</v>
      </c>
      <c r="L484" s="14">
        <v>6.0</v>
      </c>
      <c r="M484" s="15">
        <v>7.0</v>
      </c>
      <c r="N484" s="14">
        <v>29.0</v>
      </c>
      <c r="O484" s="25">
        <f t="shared" si="2"/>
        <v>133</v>
      </c>
      <c r="P484" s="26"/>
      <c r="Q484" s="27">
        <f>'X,Y restore'!G484</f>
        <v>11</v>
      </c>
      <c r="R484" s="27">
        <f>'X,Y restore'!H484</f>
        <v>10</v>
      </c>
      <c r="S484" s="27">
        <f>'X,Y restore'!I484</f>
        <v>7</v>
      </c>
      <c r="T484" s="28">
        <f>'X,Y restore'!AI484</f>
        <v>4</v>
      </c>
      <c r="U484" s="28">
        <f>'X,Y restore'!AG484</f>
        <v>3</v>
      </c>
      <c r="V484" s="28">
        <f>'X,Y restore'!AJ484</f>
        <v>4</v>
      </c>
      <c r="W484" s="29">
        <f>'X,Y restore'!M484</f>
        <v>6</v>
      </c>
      <c r="X484" s="29">
        <f>'X,Y restore'!N484</f>
        <v>7</v>
      </c>
      <c r="Y484" s="29">
        <f>'X,Y restore'!O484</f>
        <v>6</v>
      </c>
      <c r="Z484" s="25">
        <f t="shared" si="3"/>
        <v>58</v>
      </c>
      <c r="AA484" s="30">
        <f t="shared" si="4"/>
        <v>2.293103448</v>
      </c>
      <c r="AB484" s="26"/>
      <c r="AC484" s="27">
        <f t="shared" ref="AC484:AK484" si="493">ROUND($AA484*Q484,0)</f>
        <v>25</v>
      </c>
      <c r="AD484" s="27">
        <f t="shared" si="493"/>
        <v>23</v>
      </c>
      <c r="AE484" s="27">
        <f t="shared" si="493"/>
        <v>16</v>
      </c>
      <c r="AF484" s="28">
        <f t="shared" si="493"/>
        <v>9</v>
      </c>
      <c r="AG484" s="28">
        <f t="shared" si="493"/>
        <v>7</v>
      </c>
      <c r="AH484" s="28">
        <f t="shared" si="493"/>
        <v>9</v>
      </c>
      <c r="AI484" s="29">
        <f t="shared" si="493"/>
        <v>14</v>
      </c>
      <c r="AJ484" s="29">
        <f t="shared" si="493"/>
        <v>16</v>
      </c>
      <c r="AK484" s="29">
        <f t="shared" si="493"/>
        <v>14</v>
      </c>
      <c r="AL484" s="25">
        <f t="shared" si="6"/>
        <v>133</v>
      </c>
    </row>
    <row r="485">
      <c r="A485" s="1"/>
      <c r="B485" s="1"/>
      <c r="C485" s="1"/>
      <c r="D485" s="9">
        <v>6717.0</v>
      </c>
      <c r="E485" s="10">
        <v>1986.0</v>
      </c>
      <c r="F485" s="11">
        <v>24.0</v>
      </c>
      <c r="G485" s="12">
        <v>18.0</v>
      </c>
      <c r="H485" s="11">
        <v>34.0</v>
      </c>
      <c r="I485" s="13">
        <v>64.0</v>
      </c>
      <c r="J485" s="13">
        <v>144.0</v>
      </c>
      <c r="K485" s="13">
        <v>41.0</v>
      </c>
      <c r="L485" s="14">
        <v>21.0</v>
      </c>
      <c r="M485" s="15">
        <v>21.0</v>
      </c>
      <c r="N485" s="14">
        <v>61.0</v>
      </c>
      <c r="O485" s="25">
        <f t="shared" si="2"/>
        <v>428</v>
      </c>
      <c r="P485" s="26"/>
      <c r="Q485" s="27">
        <f>'X,Y restore'!G485</f>
        <v>24</v>
      </c>
      <c r="R485" s="27">
        <f>'X,Y restore'!H485</f>
        <v>10</v>
      </c>
      <c r="S485" s="27">
        <f>'X,Y restore'!I485</f>
        <v>34</v>
      </c>
      <c r="T485" s="28">
        <f>'X,Y restore'!AI485</f>
        <v>14</v>
      </c>
      <c r="U485" s="28">
        <f>'X,Y restore'!AG485</f>
        <v>12</v>
      </c>
      <c r="V485" s="28">
        <f>'X,Y restore'!AJ485</f>
        <v>15</v>
      </c>
      <c r="W485" s="29">
        <f>'X,Y restore'!M485</f>
        <v>21</v>
      </c>
      <c r="X485" s="29">
        <f>'X,Y restore'!N485</f>
        <v>21</v>
      </c>
      <c r="Y485" s="29">
        <f>'X,Y restore'!O485</f>
        <v>31</v>
      </c>
      <c r="Z485" s="25">
        <f t="shared" si="3"/>
        <v>182</v>
      </c>
      <c r="AA485" s="30">
        <f t="shared" si="4"/>
        <v>2.351648352</v>
      </c>
      <c r="AB485" s="26"/>
      <c r="AC485" s="27">
        <f t="shared" ref="AC485:AK485" si="494">ROUND($AA485*Q485,0)</f>
        <v>56</v>
      </c>
      <c r="AD485" s="27">
        <f t="shared" si="494"/>
        <v>24</v>
      </c>
      <c r="AE485" s="27">
        <f t="shared" si="494"/>
        <v>80</v>
      </c>
      <c r="AF485" s="28">
        <f t="shared" si="494"/>
        <v>33</v>
      </c>
      <c r="AG485" s="28">
        <f t="shared" si="494"/>
        <v>28</v>
      </c>
      <c r="AH485" s="28">
        <f t="shared" si="494"/>
        <v>35</v>
      </c>
      <c r="AI485" s="29">
        <f t="shared" si="494"/>
        <v>49</v>
      </c>
      <c r="AJ485" s="29">
        <f t="shared" si="494"/>
        <v>49</v>
      </c>
      <c r="AK485" s="29">
        <f t="shared" si="494"/>
        <v>73</v>
      </c>
      <c r="AL485" s="25">
        <f t="shared" si="6"/>
        <v>427</v>
      </c>
    </row>
    <row r="486">
      <c r="A486" s="1"/>
      <c r="B486" s="1"/>
      <c r="C486" s="1"/>
      <c r="D486" s="9">
        <v>6718.0</v>
      </c>
      <c r="E486" s="10">
        <v>3357.0</v>
      </c>
      <c r="F486" s="11">
        <v>13.0</v>
      </c>
      <c r="G486" s="12">
        <v>35.0</v>
      </c>
      <c r="H486" s="11">
        <v>15.0</v>
      </c>
      <c r="I486" s="13">
        <v>52.0</v>
      </c>
      <c r="J486" s="13">
        <v>122.0</v>
      </c>
      <c r="K486" s="13">
        <v>66.0</v>
      </c>
      <c r="L486" s="14">
        <v>22.0</v>
      </c>
      <c r="M486" s="15">
        <v>16.0</v>
      </c>
      <c r="N486" s="14">
        <v>81.0</v>
      </c>
      <c r="O486" s="25">
        <f t="shared" si="2"/>
        <v>422</v>
      </c>
      <c r="P486" s="26"/>
      <c r="Q486" s="27">
        <f>'X,Y restore'!G486</f>
        <v>13</v>
      </c>
      <c r="R486" s="27">
        <f>'X,Y restore'!H486</f>
        <v>11</v>
      </c>
      <c r="S486" s="27">
        <f>'X,Y restore'!I486</f>
        <v>15</v>
      </c>
      <c r="T486" s="28">
        <f>'X,Y restore'!AI486</f>
        <v>10</v>
      </c>
      <c r="U486" s="28">
        <f>'X,Y restore'!AG486</f>
        <v>9</v>
      </c>
      <c r="V486" s="28">
        <f>'X,Y restore'!AJ486</f>
        <v>22</v>
      </c>
      <c r="W486" s="29">
        <f>'X,Y restore'!M486</f>
        <v>22</v>
      </c>
      <c r="X486" s="29">
        <f>'X,Y restore'!N486</f>
        <v>16</v>
      </c>
      <c r="Y486" s="29">
        <f>'X,Y restore'!O486</f>
        <v>34</v>
      </c>
      <c r="Z486" s="25">
        <f t="shared" si="3"/>
        <v>152</v>
      </c>
      <c r="AA486" s="30">
        <f t="shared" si="4"/>
        <v>2.776315789</v>
      </c>
      <c r="AB486" s="26"/>
      <c r="AC486" s="27">
        <f t="shared" ref="AC486:AK486" si="495">ROUND($AA486*Q486,0)</f>
        <v>36</v>
      </c>
      <c r="AD486" s="27">
        <f t="shared" si="495"/>
        <v>31</v>
      </c>
      <c r="AE486" s="27">
        <f t="shared" si="495"/>
        <v>42</v>
      </c>
      <c r="AF486" s="28">
        <f t="shared" si="495"/>
        <v>28</v>
      </c>
      <c r="AG486" s="28">
        <f t="shared" si="495"/>
        <v>25</v>
      </c>
      <c r="AH486" s="28">
        <f t="shared" si="495"/>
        <v>61</v>
      </c>
      <c r="AI486" s="29">
        <f t="shared" si="495"/>
        <v>61</v>
      </c>
      <c r="AJ486" s="29">
        <f t="shared" si="495"/>
        <v>44</v>
      </c>
      <c r="AK486" s="29">
        <f t="shared" si="495"/>
        <v>94</v>
      </c>
      <c r="AL486" s="25">
        <f t="shared" si="6"/>
        <v>422</v>
      </c>
    </row>
    <row r="487">
      <c r="A487" s="1"/>
      <c r="B487" s="1"/>
      <c r="C487" s="1"/>
      <c r="D487" s="9">
        <v>6719.0</v>
      </c>
      <c r="E487" s="10">
        <v>2026.0</v>
      </c>
      <c r="F487" s="11">
        <v>16.0</v>
      </c>
      <c r="G487" s="12">
        <v>39.0</v>
      </c>
      <c r="H487" s="11">
        <v>17.0</v>
      </c>
      <c r="I487" s="13">
        <v>68.0</v>
      </c>
      <c r="J487" s="13">
        <v>113.0</v>
      </c>
      <c r="K487" s="13">
        <v>30.0</v>
      </c>
      <c r="L487" s="14">
        <v>27.0</v>
      </c>
      <c r="M487" s="15">
        <v>12.0</v>
      </c>
      <c r="N487" s="14">
        <v>62.0</v>
      </c>
      <c r="O487" s="25">
        <f t="shared" si="2"/>
        <v>384</v>
      </c>
      <c r="P487" s="26"/>
      <c r="Q487" s="27">
        <f>'X,Y restore'!G487</f>
        <v>16</v>
      </c>
      <c r="R487" s="27">
        <f>'X,Y restore'!H487</f>
        <v>11</v>
      </c>
      <c r="S487" s="27">
        <f>'X,Y restore'!I487</f>
        <v>17</v>
      </c>
      <c r="T487" s="28">
        <f>'X,Y restore'!AI487</f>
        <v>17</v>
      </c>
      <c r="U487" s="28">
        <f>'X,Y restore'!AG487</f>
        <v>7</v>
      </c>
      <c r="V487" s="28">
        <f>'X,Y restore'!AJ487</f>
        <v>11</v>
      </c>
      <c r="W487" s="29">
        <f>'X,Y restore'!M487</f>
        <v>26</v>
      </c>
      <c r="X487" s="29">
        <f>'X,Y restore'!N487</f>
        <v>12</v>
      </c>
      <c r="Y487" s="29">
        <f>'X,Y restore'!O487</f>
        <v>24</v>
      </c>
      <c r="Z487" s="25">
        <f t="shared" si="3"/>
        <v>141</v>
      </c>
      <c r="AA487" s="30">
        <f t="shared" si="4"/>
        <v>2.723404255</v>
      </c>
      <c r="AB487" s="26"/>
      <c r="AC487" s="27">
        <f t="shared" ref="AC487:AK487" si="496">ROUND($AA487*Q487,0)</f>
        <v>44</v>
      </c>
      <c r="AD487" s="27">
        <f t="shared" si="496"/>
        <v>30</v>
      </c>
      <c r="AE487" s="27">
        <f t="shared" si="496"/>
        <v>46</v>
      </c>
      <c r="AF487" s="28">
        <f t="shared" si="496"/>
        <v>46</v>
      </c>
      <c r="AG487" s="28">
        <f t="shared" si="496"/>
        <v>19</v>
      </c>
      <c r="AH487" s="28">
        <f t="shared" si="496"/>
        <v>30</v>
      </c>
      <c r="AI487" s="29">
        <f t="shared" si="496"/>
        <v>71</v>
      </c>
      <c r="AJ487" s="29">
        <f t="shared" si="496"/>
        <v>33</v>
      </c>
      <c r="AK487" s="29">
        <f t="shared" si="496"/>
        <v>65</v>
      </c>
      <c r="AL487" s="25">
        <f t="shared" si="6"/>
        <v>384</v>
      </c>
    </row>
    <row r="488">
      <c r="A488" s="1"/>
      <c r="B488" s="1"/>
      <c r="C488" s="1"/>
      <c r="D488" s="9">
        <v>6725.0</v>
      </c>
      <c r="E488" s="10">
        <v>2372.0</v>
      </c>
      <c r="F488" s="11">
        <v>11.0</v>
      </c>
      <c r="G488" s="12">
        <v>29.0</v>
      </c>
      <c r="H488" s="11">
        <v>26.0</v>
      </c>
      <c r="I488" s="13">
        <v>67.0</v>
      </c>
      <c r="J488" s="13">
        <v>139.0</v>
      </c>
      <c r="K488" s="13">
        <v>45.0</v>
      </c>
      <c r="L488" s="14">
        <v>22.0</v>
      </c>
      <c r="M488" s="15">
        <v>14.0</v>
      </c>
      <c r="N488" s="14">
        <v>53.0</v>
      </c>
      <c r="O488" s="25">
        <f t="shared" si="2"/>
        <v>406</v>
      </c>
      <c r="P488" s="26"/>
      <c r="Q488" s="27">
        <f>'X,Y restore'!G488</f>
        <v>11</v>
      </c>
      <c r="R488" s="27">
        <f>'X,Y restore'!H488</f>
        <v>6</v>
      </c>
      <c r="S488" s="27">
        <f>'X,Y restore'!I488</f>
        <v>26</v>
      </c>
      <c r="T488" s="28">
        <f>'X,Y restore'!AI488</f>
        <v>13</v>
      </c>
      <c r="U488" s="28">
        <f>'X,Y restore'!AG488</f>
        <v>8</v>
      </c>
      <c r="V488" s="28">
        <f>'X,Y restore'!AJ488</f>
        <v>21</v>
      </c>
      <c r="W488" s="29">
        <f>'X,Y restore'!M488</f>
        <v>22</v>
      </c>
      <c r="X488" s="29">
        <f>'X,Y restore'!N488</f>
        <v>14</v>
      </c>
      <c r="Y488" s="29">
        <f>'X,Y restore'!O488</f>
        <v>44</v>
      </c>
      <c r="Z488" s="25">
        <f t="shared" si="3"/>
        <v>165</v>
      </c>
      <c r="AA488" s="30">
        <f t="shared" si="4"/>
        <v>2.460606061</v>
      </c>
      <c r="AB488" s="26"/>
      <c r="AC488" s="27">
        <f t="shared" ref="AC488:AK488" si="497">ROUND($AA488*Q488,0)</f>
        <v>27</v>
      </c>
      <c r="AD488" s="27">
        <f t="shared" si="497"/>
        <v>15</v>
      </c>
      <c r="AE488" s="27">
        <f t="shared" si="497"/>
        <v>64</v>
      </c>
      <c r="AF488" s="28">
        <f t="shared" si="497"/>
        <v>32</v>
      </c>
      <c r="AG488" s="28">
        <f t="shared" si="497"/>
        <v>20</v>
      </c>
      <c r="AH488" s="28">
        <f t="shared" si="497"/>
        <v>52</v>
      </c>
      <c r="AI488" s="29">
        <f t="shared" si="497"/>
        <v>54</v>
      </c>
      <c r="AJ488" s="29">
        <f t="shared" si="497"/>
        <v>34</v>
      </c>
      <c r="AK488" s="29">
        <f t="shared" si="497"/>
        <v>108</v>
      </c>
      <c r="AL488" s="25">
        <f t="shared" si="6"/>
        <v>406</v>
      </c>
    </row>
    <row r="489">
      <c r="A489" s="1"/>
      <c r="B489" s="1"/>
      <c r="C489" s="1"/>
      <c r="D489" s="9">
        <v>6727.0</v>
      </c>
      <c r="E489" s="10">
        <v>1057.0</v>
      </c>
      <c r="F489" s="11">
        <v>13.0</v>
      </c>
      <c r="G489" s="12">
        <v>22.0</v>
      </c>
      <c r="H489" s="11">
        <v>11.0</v>
      </c>
      <c r="I489" s="13">
        <v>81.0</v>
      </c>
      <c r="J489" s="13">
        <v>214.0</v>
      </c>
      <c r="K489" s="13">
        <v>25.0</v>
      </c>
      <c r="L489" s="14">
        <v>9.0</v>
      </c>
      <c r="M489" s="15">
        <v>5.0</v>
      </c>
      <c r="N489" s="14">
        <v>58.0</v>
      </c>
      <c r="O489" s="25">
        <f t="shared" si="2"/>
        <v>438</v>
      </c>
      <c r="P489" s="26"/>
      <c r="Q489" s="27">
        <f>'X,Y restore'!G489</f>
        <v>13</v>
      </c>
      <c r="R489" s="27">
        <f>'X,Y restore'!H489</f>
        <v>5</v>
      </c>
      <c r="S489" s="27">
        <f>'X,Y restore'!I489</f>
        <v>11</v>
      </c>
      <c r="T489" s="28">
        <f>'X,Y restore'!AI489</f>
        <v>13</v>
      </c>
      <c r="U489" s="28">
        <f>'X,Y restore'!AG489</f>
        <v>3</v>
      </c>
      <c r="V489" s="28">
        <f>'X,Y restore'!AJ489</f>
        <v>5</v>
      </c>
      <c r="W489" s="29">
        <f>'X,Y restore'!M489</f>
        <v>10</v>
      </c>
      <c r="X489" s="29">
        <f>'X,Y restore'!N489</f>
        <v>5</v>
      </c>
      <c r="Y489" s="29">
        <f>'X,Y restore'!O489</f>
        <v>15</v>
      </c>
      <c r="Z489" s="25">
        <f t="shared" si="3"/>
        <v>80</v>
      </c>
      <c r="AA489" s="30">
        <f t="shared" si="4"/>
        <v>5.475</v>
      </c>
      <c r="AB489" s="26"/>
      <c r="AC489" s="27">
        <f t="shared" ref="AC489:AK489" si="498">ROUND($AA489*Q489,0)</f>
        <v>71</v>
      </c>
      <c r="AD489" s="27">
        <f t="shared" si="498"/>
        <v>27</v>
      </c>
      <c r="AE489" s="27">
        <f t="shared" si="498"/>
        <v>60</v>
      </c>
      <c r="AF489" s="28">
        <f t="shared" si="498"/>
        <v>71</v>
      </c>
      <c r="AG489" s="28">
        <f t="shared" si="498"/>
        <v>16</v>
      </c>
      <c r="AH489" s="28">
        <f t="shared" si="498"/>
        <v>27</v>
      </c>
      <c r="AI489" s="29">
        <f t="shared" si="498"/>
        <v>55</v>
      </c>
      <c r="AJ489" s="29">
        <f t="shared" si="498"/>
        <v>27</v>
      </c>
      <c r="AK489" s="29">
        <f t="shared" si="498"/>
        <v>82</v>
      </c>
      <c r="AL489" s="25">
        <f t="shared" si="6"/>
        <v>436</v>
      </c>
    </row>
    <row r="490">
      <c r="A490" s="1"/>
      <c r="B490" s="1"/>
      <c r="C490" s="1"/>
      <c r="D490" s="9">
        <v>6728.0</v>
      </c>
      <c r="E490" s="10">
        <v>2521.0</v>
      </c>
      <c r="F490" s="11">
        <v>44.0</v>
      </c>
      <c r="G490" s="12">
        <v>48.0</v>
      </c>
      <c r="H490" s="11">
        <v>22.0</v>
      </c>
      <c r="I490" s="13">
        <v>128.0</v>
      </c>
      <c r="J490" s="13">
        <v>310.0</v>
      </c>
      <c r="K490" s="13">
        <v>94.0</v>
      </c>
      <c r="L490" s="14">
        <v>36.0</v>
      </c>
      <c r="M490" s="15">
        <v>34.0</v>
      </c>
      <c r="N490" s="14">
        <v>102.0</v>
      </c>
      <c r="O490" s="25">
        <f t="shared" si="2"/>
        <v>818</v>
      </c>
      <c r="P490" s="26"/>
      <c r="Q490" s="27">
        <f>'X,Y restore'!G490</f>
        <v>44</v>
      </c>
      <c r="R490" s="27">
        <f>'X,Y restore'!H490</f>
        <v>36</v>
      </c>
      <c r="S490" s="27">
        <f>'X,Y restore'!I490</f>
        <v>22</v>
      </c>
      <c r="T490" s="28">
        <f>'X,Y restore'!AI490</f>
        <v>25</v>
      </c>
      <c r="U490" s="28">
        <f>'X,Y restore'!AG490</f>
        <v>20</v>
      </c>
      <c r="V490" s="28">
        <f>'X,Y restore'!AJ490</f>
        <v>15</v>
      </c>
      <c r="W490" s="29">
        <f>'X,Y restore'!M490</f>
        <v>36</v>
      </c>
      <c r="X490" s="29">
        <f>'X,Y restore'!N490</f>
        <v>34</v>
      </c>
      <c r="Y490" s="29">
        <f>'X,Y restore'!O490</f>
        <v>20</v>
      </c>
      <c r="Z490" s="25">
        <f t="shared" si="3"/>
        <v>252</v>
      </c>
      <c r="AA490" s="30">
        <f t="shared" si="4"/>
        <v>3.246031746</v>
      </c>
      <c r="AB490" s="26"/>
      <c r="AC490" s="27">
        <f t="shared" ref="AC490:AK490" si="499">ROUND($AA490*Q490,0)</f>
        <v>143</v>
      </c>
      <c r="AD490" s="27">
        <f t="shared" si="499"/>
        <v>117</v>
      </c>
      <c r="AE490" s="27">
        <f t="shared" si="499"/>
        <v>71</v>
      </c>
      <c r="AF490" s="28">
        <f t="shared" si="499"/>
        <v>81</v>
      </c>
      <c r="AG490" s="28">
        <f t="shared" si="499"/>
        <v>65</v>
      </c>
      <c r="AH490" s="28">
        <f t="shared" si="499"/>
        <v>49</v>
      </c>
      <c r="AI490" s="29">
        <f t="shared" si="499"/>
        <v>117</v>
      </c>
      <c r="AJ490" s="29">
        <f t="shared" si="499"/>
        <v>110</v>
      </c>
      <c r="AK490" s="29">
        <f t="shared" si="499"/>
        <v>65</v>
      </c>
      <c r="AL490" s="25">
        <f t="shared" si="6"/>
        <v>818</v>
      </c>
    </row>
    <row r="491">
      <c r="A491" s="1"/>
      <c r="B491" s="1"/>
      <c r="C491" s="1"/>
      <c r="D491" s="9">
        <v>6731.0</v>
      </c>
      <c r="E491" s="10">
        <v>2964.0</v>
      </c>
      <c r="F491" s="11">
        <v>42.0</v>
      </c>
      <c r="G491" s="12">
        <v>24.0</v>
      </c>
      <c r="H491" s="11">
        <v>37.0</v>
      </c>
      <c r="I491" s="13">
        <v>90.0</v>
      </c>
      <c r="J491" s="13">
        <v>124.0</v>
      </c>
      <c r="K491" s="13">
        <v>75.0</v>
      </c>
      <c r="L491" s="14">
        <v>38.0</v>
      </c>
      <c r="M491" s="15">
        <v>23.0</v>
      </c>
      <c r="N491" s="14">
        <v>63.0</v>
      </c>
      <c r="O491" s="25">
        <f t="shared" si="2"/>
        <v>516</v>
      </c>
      <c r="P491" s="26"/>
      <c r="Q491" s="27">
        <f>'X,Y restore'!G491</f>
        <v>42</v>
      </c>
      <c r="R491" s="27">
        <f>'X,Y restore'!H491</f>
        <v>16</v>
      </c>
      <c r="S491" s="27">
        <f>'X,Y restore'!I491</f>
        <v>37</v>
      </c>
      <c r="T491" s="28">
        <f>'X,Y restore'!AI491</f>
        <v>18</v>
      </c>
      <c r="U491" s="28">
        <f>'X,Y restore'!AG491</f>
        <v>12</v>
      </c>
      <c r="V491" s="28">
        <f>'X,Y restore'!AJ491</f>
        <v>19</v>
      </c>
      <c r="W491" s="29">
        <f>'X,Y restore'!M491</f>
        <v>36</v>
      </c>
      <c r="X491" s="29">
        <f>'X,Y restore'!N491</f>
        <v>23</v>
      </c>
      <c r="Y491" s="29">
        <f>'X,Y restore'!O491</f>
        <v>20</v>
      </c>
      <c r="Z491" s="25">
        <f t="shared" si="3"/>
        <v>223</v>
      </c>
      <c r="AA491" s="30">
        <f t="shared" si="4"/>
        <v>2.313901345</v>
      </c>
      <c r="AB491" s="26"/>
      <c r="AC491" s="27">
        <f t="shared" ref="AC491:AK491" si="500">ROUND($AA491*Q491,0)</f>
        <v>97</v>
      </c>
      <c r="AD491" s="27">
        <f t="shared" si="500"/>
        <v>37</v>
      </c>
      <c r="AE491" s="27">
        <f t="shared" si="500"/>
        <v>86</v>
      </c>
      <c r="AF491" s="28">
        <f t="shared" si="500"/>
        <v>42</v>
      </c>
      <c r="AG491" s="28">
        <f t="shared" si="500"/>
        <v>28</v>
      </c>
      <c r="AH491" s="28">
        <f t="shared" si="500"/>
        <v>44</v>
      </c>
      <c r="AI491" s="29">
        <f t="shared" si="500"/>
        <v>83</v>
      </c>
      <c r="AJ491" s="29">
        <f t="shared" si="500"/>
        <v>53</v>
      </c>
      <c r="AK491" s="29">
        <f t="shared" si="500"/>
        <v>46</v>
      </c>
      <c r="AL491" s="25">
        <f t="shared" si="6"/>
        <v>516</v>
      </c>
    </row>
    <row r="492">
      <c r="A492" s="1"/>
      <c r="B492" s="1"/>
      <c r="C492" s="1"/>
      <c r="D492" s="9">
        <v>6734.0</v>
      </c>
      <c r="E492" s="10">
        <v>818.0</v>
      </c>
      <c r="F492" s="11">
        <v>4.0</v>
      </c>
      <c r="G492" s="12">
        <v>7.0</v>
      </c>
      <c r="H492" s="11">
        <v>12.0</v>
      </c>
      <c r="I492" s="13">
        <v>28.0</v>
      </c>
      <c r="J492" s="13">
        <v>70.0</v>
      </c>
      <c r="K492" s="13">
        <v>18.0</v>
      </c>
      <c r="L492" s="14">
        <v>1.0</v>
      </c>
      <c r="M492" s="15">
        <v>9.0</v>
      </c>
      <c r="N492" s="14">
        <v>38.0</v>
      </c>
      <c r="O492" s="25">
        <f t="shared" si="2"/>
        <v>187</v>
      </c>
      <c r="P492" s="26"/>
      <c r="Q492" s="27">
        <f>'X,Y restore'!G492</f>
        <v>4</v>
      </c>
      <c r="R492" s="27">
        <f>'X,Y restore'!H492</f>
        <v>2</v>
      </c>
      <c r="S492" s="27">
        <f>'X,Y restore'!I492</f>
        <v>12</v>
      </c>
      <c r="T492" s="28">
        <f>'X,Y restore'!AI492</f>
        <v>5</v>
      </c>
      <c r="U492" s="28">
        <f>'X,Y restore'!AG492</f>
        <v>5</v>
      </c>
      <c r="V492" s="28">
        <f>'X,Y restore'!AJ492</f>
        <v>11</v>
      </c>
      <c r="W492" s="29">
        <f>'X,Y restore'!M492</f>
        <v>3</v>
      </c>
      <c r="X492" s="29">
        <f>'X,Y restore'!N492</f>
        <v>9</v>
      </c>
      <c r="Y492" s="29">
        <f>'X,Y restore'!O492</f>
        <v>32</v>
      </c>
      <c r="Z492" s="25">
        <f t="shared" si="3"/>
        <v>83</v>
      </c>
      <c r="AA492" s="30">
        <f t="shared" si="4"/>
        <v>2.253012048</v>
      </c>
      <c r="AB492" s="26"/>
      <c r="AC492" s="27">
        <f t="shared" ref="AC492:AK492" si="501">ROUND($AA492*Q492,0)</f>
        <v>9</v>
      </c>
      <c r="AD492" s="27">
        <f t="shared" si="501"/>
        <v>5</v>
      </c>
      <c r="AE492" s="27">
        <f t="shared" si="501"/>
        <v>27</v>
      </c>
      <c r="AF492" s="28">
        <f t="shared" si="501"/>
        <v>11</v>
      </c>
      <c r="AG492" s="28">
        <f t="shared" si="501"/>
        <v>11</v>
      </c>
      <c r="AH492" s="28">
        <f t="shared" si="501"/>
        <v>25</v>
      </c>
      <c r="AI492" s="29">
        <f t="shared" si="501"/>
        <v>7</v>
      </c>
      <c r="AJ492" s="29">
        <f t="shared" si="501"/>
        <v>20</v>
      </c>
      <c r="AK492" s="29">
        <f t="shared" si="501"/>
        <v>72</v>
      </c>
      <c r="AL492" s="25">
        <f t="shared" si="6"/>
        <v>187</v>
      </c>
    </row>
    <row r="493">
      <c r="A493" s="1"/>
      <c r="B493" s="1"/>
      <c r="C493" s="1"/>
      <c r="D493" s="9">
        <v>6735.0</v>
      </c>
      <c r="E493" s="10">
        <v>2985.0</v>
      </c>
      <c r="F493" s="11">
        <v>17.0</v>
      </c>
      <c r="G493" s="12">
        <v>34.0</v>
      </c>
      <c r="H493" s="11">
        <v>32.0</v>
      </c>
      <c r="I493" s="13">
        <v>59.0</v>
      </c>
      <c r="J493" s="13">
        <v>181.0</v>
      </c>
      <c r="K493" s="13">
        <v>52.0</v>
      </c>
      <c r="L493" s="14">
        <v>38.0</v>
      </c>
      <c r="M493" s="15">
        <v>21.0</v>
      </c>
      <c r="N493" s="14">
        <v>112.0</v>
      </c>
      <c r="O493" s="25">
        <f t="shared" si="2"/>
        <v>546</v>
      </c>
      <c r="P493" s="26"/>
      <c r="Q493" s="27">
        <f>'X,Y restore'!G493</f>
        <v>17</v>
      </c>
      <c r="R493" s="27">
        <f>'X,Y restore'!H493</f>
        <v>6</v>
      </c>
      <c r="S493" s="27">
        <f>'X,Y restore'!I493</f>
        <v>32</v>
      </c>
      <c r="T493" s="28">
        <f>'X,Y restore'!AI493</f>
        <v>15</v>
      </c>
      <c r="U493" s="28">
        <f>'X,Y restore'!AG493</f>
        <v>12</v>
      </c>
      <c r="V493" s="28">
        <f>'X,Y restore'!AJ493</f>
        <v>28</v>
      </c>
      <c r="W493" s="29">
        <f>'X,Y restore'!M493</f>
        <v>36</v>
      </c>
      <c r="X493" s="29">
        <f>'X,Y restore'!N493</f>
        <v>21</v>
      </c>
      <c r="Y493" s="29">
        <f>'X,Y restore'!O493</f>
        <v>70</v>
      </c>
      <c r="Z493" s="25">
        <f t="shared" si="3"/>
        <v>237</v>
      </c>
      <c r="AA493" s="30">
        <f t="shared" si="4"/>
        <v>2.303797468</v>
      </c>
      <c r="AB493" s="26"/>
      <c r="AC493" s="27">
        <f t="shared" ref="AC493:AK493" si="502">ROUND($AA493*Q493,0)</f>
        <v>39</v>
      </c>
      <c r="AD493" s="27">
        <f t="shared" si="502"/>
        <v>14</v>
      </c>
      <c r="AE493" s="27">
        <f t="shared" si="502"/>
        <v>74</v>
      </c>
      <c r="AF493" s="28">
        <f t="shared" si="502"/>
        <v>35</v>
      </c>
      <c r="AG493" s="28">
        <f t="shared" si="502"/>
        <v>28</v>
      </c>
      <c r="AH493" s="28">
        <f t="shared" si="502"/>
        <v>65</v>
      </c>
      <c r="AI493" s="29">
        <f t="shared" si="502"/>
        <v>83</v>
      </c>
      <c r="AJ493" s="29">
        <f t="shared" si="502"/>
        <v>48</v>
      </c>
      <c r="AK493" s="29">
        <f t="shared" si="502"/>
        <v>161</v>
      </c>
      <c r="AL493" s="25">
        <f t="shared" si="6"/>
        <v>547</v>
      </c>
    </row>
    <row r="494">
      <c r="A494" s="1"/>
      <c r="B494" s="1"/>
      <c r="C494" s="1"/>
      <c r="D494" s="9">
        <v>6736.0</v>
      </c>
      <c r="E494" s="10">
        <v>969.0</v>
      </c>
      <c r="F494" s="11">
        <v>10.0</v>
      </c>
      <c r="G494" s="12">
        <v>13.0</v>
      </c>
      <c r="H494" s="11">
        <v>8.0</v>
      </c>
      <c r="I494" s="13">
        <v>23.0</v>
      </c>
      <c r="J494" s="13">
        <v>61.0</v>
      </c>
      <c r="K494" s="13">
        <v>23.0</v>
      </c>
      <c r="L494" s="14">
        <v>6.0</v>
      </c>
      <c r="M494" s="15">
        <v>8.0</v>
      </c>
      <c r="N494" s="14">
        <v>20.0</v>
      </c>
      <c r="O494" s="25">
        <f t="shared" si="2"/>
        <v>172</v>
      </c>
      <c r="P494" s="26"/>
      <c r="Q494" s="27">
        <f>'X,Y restore'!G494</f>
        <v>10</v>
      </c>
      <c r="R494" s="27">
        <f>'X,Y restore'!H494</f>
        <v>9</v>
      </c>
      <c r="S494" s="27">
        <f>'X,Y restore'!I494</f>
        <v>8</v>
      </c>
      <c r="T494" s="28">
        <f>'X,Y restore'!AI494</f>
        <v>5</v>
      </c>
      <c r="U494" s="28">
        <f>'X,Y restore'!AG494</f>
        <v>5</v>
      </c>
      <c r="V494" s="28">
        <f>'X,Y restore'!AJ494</f>
        <v>5</v>
      </c>
      <c r="W494" s="29">
        <f>'X,Y restore'!M494</f>
        <v>7</v>
      </c>
      <c r="X494" s="29">
        <f>'X,Y restore'!N494</f>
        <v>8</v>
      </c>
      <c r="Y494" s="29">
        <f>'X,Y restore'!O494</f>
        <v>7</v>
      </c>
      <c r="Z494" s="25">
        <f t="shared" si="3"/>
        <v>64</v>
      </c>
      <c r="AA494" s="30">
        <f t="shared" si="4"/>
        <v>2.6875</v>
      </c>
      <c r="AB494" s="26"/>
      <c r="AC494" s="27">
        <f t="shared" ref="AC494:AK494" si="503">ROUND($AA494*Q494,0)</f>
        <v>27</v>
      </c>
      <c r="AD494" s="27">
        <f t="shared" si="503"/>
        <v>24</v>
      </c>
      <c r="AE494" s="27">
        <f t="shared" si="503"/>
        <v>22</v>
      </c>
      <c r="AF494" s="28">
        <f t="shared" si="503"/>
        <v>13</v>
      </c>
      <c r="AG494" s="28">
        <f t="shared" si="503"/>
        <v>13</v>
      </c>
      <c r="AH494" s="28">
        <f t="shared" si="503"/>
        <v>13</v>
      </c>
      <c r="AI494" s="29">
        <f t="shared" si="503"/>
        <v>19</v>
      </c>
      <c r="AJ494" s="29">
        <f t="shared" si="503"/>
        <v>22</v>
      </c>
      <c r="AK494" s="29">
        <f t="shared" si="503"/>
        <v>19</v>
      </c>
      <c r="AL494" s="25">
        <f t="shared" si="6"/>
        <v>172</v>
      </c>
    </row>
    <row r="495">
      <c r="A495" s="1"/>
      <c r="B495" s="1"/>
      <c r="C495" s="1"/>
      <c r="D495" s="9">
        <v>6738.0</v>
      </c>
      <c r="E495" s="10">
        <v>2930.0</v>
      </c>
      <c r="F495" s="11">
        <v>26.0</v>
      </c>
      <c r="G495" s="12">
        <v>48.0</v>
      </c>
      <c r="H495" s="11">
        <v>39.0</v>
      </c>
      <c r="I495" s="13">
        <v>81.0</v>
      </c>
      <c r="J495" s="13">
        <v>154.0</v>
      </c>
      <c r="K495" s="13">
        <v>51.0</v>
      </c>
      <c r="L495" s="14">
        <v>27.0</v>
      </c>
      <c r="M495" s="15">
        <v>25.0</v>
      </c>
      <c r="N495" s="14">
        <v>64.0</v>
      </c>
      <c r="O495" s="25">
        <f t="shared" si="2"/>
        <v>515</v>
      </c>
      <c r="P495" s="26"/>
      <c r="Q495" s="27">
        <f>'X,Y restore'!G495</f>
        <v>26</v>
      </c>
      <c r="R495" s="27">
        <f>'X,Y restore'!H495</f>
        <v>23</v>
      </c>
      <c r="S495" s="27">
        <f>'X,Y restore'!I495</f>
        <v>39</v>
      </c>
      <c r="T495" s="28">
        <f>'X,Y restore'!AI495</f>
        <v>17</v>
      </c>
      <c r="U495" s="28">
        <f>'X,Y restore'!AG495</f>
        <v>14</v>
      </c>
      <c r="V495" s="28">
        <f>'X,Y restore'!AJ495</f>
        <v>19</v>
      </c>
      <c r="W495" s="29">
        <f>'X,Y restore'!M495</f>
        <v>27</v>
      </c>
      <c r="X495" s="29">
        <f>'X,Y restore'!N495</f>
        <v>25</v>
      </c>
      <c r="Y495" s="29">
        <f>'X,Y restore'!O495</f>
        <v>35</v>
      </c>
      <c r="Z495" s="25">
        <f t="shared" si="3"/>
        <v>225</v>
      </c>
      <c r="AA495" s="30">
        <f t="shared" si="4"/>
        <v>2.288888889</v>
      </c>
      <c r="AB495" s="26"/>
      <c r="AC495" s="27">
        <f t="shared" ref="AC495:AK495" si="504">ROUND($AA495*Q495,0)</f>
        <v>60</v>
      </c>
      <c r="AD495" s="27">
        <f t="shared" si="504"/>
        <v>53</v>
      </c>
      <c r="AE495" s="27">
        <f t="shared" si="504"/>
        <v>89</v>
      </c>
      <c r="AF495" s="28">
        <f t="shared" si="504"/>
        <v>39</v>
      </c>
      <c r="AG495" s="28">
        <f t="shared" si="504"/>
        <v>32</v>
      </c>
      <c r="AH495" s="28">
        <f t="shared" si="504"/>
        <v>43</v>
      </c>
      <c r="AI495" s="29">
        <f t="shared" si="504"/>
        <v>62</v>
      </c>
      <c r="AJ495" s="29">
        <f t="shared" si="504"/>
        <v>57</v>
      </c>
      <c r="AK495" s="29">
        <f t="shared" si="504"/>
        <v>80</v>
      </c>
      <c r="AL495" s="25">
        <f t="shared" si="6"/>
        <v>515</v>
      </c>
    </row>
    <row r="496">
      <c r="A496" s="1"/>
      <c r="B496" s="1"/>
      <c r="C496" s="1"/>
      <c r="D496" s="9">
        <v>6741.0</v>
      </c>
      <c r="E496" s="10">
        <v>2371.0</v>
      </c>
      <c r="F496" s="11">
        <v>32.0</v>
      </c>
      <c r="G496" s="12">
        <v>65.0</v>
      </c>
      <c r="H496" s="11">
        <v>22.0</v>
      </c>
      <c r="I496" s="13">
        <v>155.0</v>
      </c>
      <c r="J496" s="13">
        <v>264.0</v>
      </c>
      <c r="K496" s="13">
        <v>89.0</v>
      </c>
      <c r="L496" s="14">
        <v>55.0</v>
      </c>
      <c r="M496" s="15">
        <v>18.0</v>
      </c>
      <c r="N496" s="14">
        <v>87.0</v>
      </c>
      <c r="O496" s="25">
        <f t="shared" si="2"/>
        <v>787</v>
      </c>
      <c r="P496" s="26"/>
      <c r="Q496" s="27">
        <f>'X,Y restore'!G496</f>
        <v>32</v>
      </c>
      <c r="R496" s="27">
        <f>'X,Y restore'!H496</f>
        <v>19</v>
      </c>
      <c r="S496" s="27">
        <f>'X,Y restore'!I496</f>
        <v>22</v>
      </c>
      <c r="T496" s="28">
        <f>'X,Y restore'!AI496</f>
        <v>31</v>
      </c>
      <c r="U496" s="28">
        <f>'X,Y restore'!AG496</f>
        <v>12</v>
      </c>
      <c r="V496" s="28">
        <f>'X,Y restore'!AJ496</f>
        <v>18</v>
      </c>
      <c r="W496" s="29">
        <f>'X,Y restore'!M496</f>
        <v>51</v>
      </c>
      <c r="X496" s="29">
        <f>'X,Y restore'!N496</f>
        <v>18</v>
      </c>
      <c r="Y496" s="29">
        <f>'X,Y restore'!O496</f>
        <v>21</v>
      </c>
      <c r="Z496" s="25">
        <f t="shared" si="3"/>
        <v>224</v>
      </c>
      <c r="AA496" s="30">
        <f t="shared" si="4"/>
        <v>3.513392857</v>
      </c>
      <c r="AB496" s="26"/>
      <c r="AC496" s="27">
        <f t="shared" ref="AC496:AK496" si="505">ROUND($AA496*Q496,0)</f>
        <v>112</v>
      </c>
      <c r="AD496" s="27">
        <f t="shared" si="505"/>
        <v>67</v>
      </c>
      <c r="AE496" s="27">
        <f t="shared" si="505"/>
        <v>77</v>
      </c>
      <c r="AF496" s="28">
        <f t="shared" si="505"/>
        <v>109</v>
      </c>
      <c r="AG496" s="28">
        <f t="shared" si="505"/>
        <v>42</v>
      </c>
      <c r="AH496" s="28">
        <f t="shared" si="505"/>
        <v>63</v>
      </c>
      <c r="AI496" s="29">
        <f t="shared" si="505"/>
        <v>179</v>
      </c>
      <c r="AJ496" s="29">
        <f t="shared" si="505"/>
        <v>63</v>
      </c>
      <c r="AK496" s="29">
        <f t="shared" si="505"/>
        <v>74</v>
      </c>
      <c r="AL496" s="25">
        <f t="shared" si="6"/>
        <v>786</v>
      </c>
    </row>
    <row r="497">
      <c r="A497" s="1"/>
      <c r="B497" s="1"/>
      <c r="C497" s="1"/>
      <c r="D497" s="9">
        <v>6742.0</v>
      </c>
      <c r="E497" s="10">
        <v>1281.0</v>
      </c>
      <c r="F497" s="11">
        <v>28.0</v>
      </c>
      <c r="G497" s="12">
        <v>41.0</v>
      </c>
      <c r="H497" s="11">
        <v>23.0</v>
      </c>
      <c r="I497" s="13">
        <v>134.0</v>
      </c>
      <c r="J497" s="13">
        <v>213.0</v>
      </c>
      <c r="K497" s="13">
        <v>68.0</v>
      </c>
      <c r="L497" s="14">
        <v>33.0</v>
      </c>
      <c r="M497" s="15">
        <v>25.0</v>
      </c>
      <c r="N497" s="14">
        <v>71.0</v>
      </c>
      <c r="O497" s="25">
        <f t="shared" si="2"/>
        <v>636</v>
      </c>
      <c r="P497" s="26"/>
      <c r="Q497" s="27">
        <f>'X,Y restore'!G497</f>
        <v>28</v>
      </c>
      <c r="R497" s="27">
        <f>'X,Y restore'!H497</f>
        <v>25</v>
      </c>
      <c r="S497" s="27">
        <f>'X,Y restore'!I497</f>
        <v>23</v>
      </c>
      <c r="T497" s="28">
        <f>'X,Y restore'!AI497</f>
        <v>23</v>
      </c>
      <c r="U497" s="28">
        <f>'X,Y restore'!AG497</f>
        <v>15</v>
      </c>
      <c r="V497" s="28">
        <f>'X,Y restore'!AJ497</f>
        <v>14</v>
      </c>
      <c r="W497" s="29">
        <f>'X,Y restore'!M497</f>
        <v>30</v>
      </c>
      <c r="X497" s="29">
        <f>'X,Y restore'!N497</f>
        <v>25</v>
      </c>
      <c r="Y497" s="29">
        <f>'X,Y restore'!O497</f>
        <v>21</v>
      </c>
      <c r="Z497" s="25">
        <f t="shared" si="3"/>
        <v>204</v>
      </c>
      <c r="AA497" s="30">
        <f t="shared" si="4"/>
        <v>3.117647059</v>
      </c>
      <c r="AB497" s="26"/>
      <c r="AC497" s="27">
        <f t="shared" ref="AC497:AK497" si="506">ROUND($AA497*Q497,0)</f>
        <v>87</v>
      </c>
      <c r="AD497" s="27">
        <f t="shared" si="506"/>
        <v>78</v>
      </c>
      <c r="AE497" s="27">
        <f t="shared" si="506"/>
        <v>72</v>
      </c>
      <c r="AF497" s="28">
        <f t="shared" si="506"/>
        <v>72</v>
      </c>
      <c r="AG497" s="28">
        <f t="shared" si="506"/>
        <v>47</v>
      </c>
      <c r="AH497" s="28">
        <f t="shared" si="506"/>
        <v>44</v>
      </c>
      <c r="AI497" s="29">
        <f t="shared" si="506"/>
        <v>94</v>
      </c>
      <c r="AJ497" s="29">
        <f t="shared" si="506"/>
        <v>78</v>
      </c>
      <c r="AK497" s="29">
        <f t="shared" si="506"/>
        <v>65</v>
      </c>
      <c r="AL497" s="25">
        <f t="shared" si="6"/>
        <v>637</v>
      </c>
    </row>
    <row r="498">
      <c r="A498" s="1"/>
      <c r="B498" s="1"/>
      <c r="C498" s="1"/>
      <c r="D498" s="9">
        <v>6750.0</v>
      </c>
      <c r="E498" s="10">
        <v>1492.0</v>
      </c>
      <c r="F498" s="11">
        <v>8.0</v>
      </c>
      <c r="G498" s="12">
        <v>17.0</v>
      </c>
      <c r="H498" s="11">
        <v>8.0</v>
      </c>
      <c r="I498" s="13">
        <v>51.0</v>
      </c>
      <c r="J498" s="13">
        <v>72.0</v>
      </c>
      <c r="K498" s="13">
        <v>33.0</v>
      </c>
      <c r="L498" s="14">
        <v>15.0</v>
      </c>
      <c r="M498" s="15">
        <v>17.0</v>
      </c>
      <c r="N498" s="14">
        <v>56.0</v>
      </c>
      <c r="O498" s="25">
        <f t="shared" si="2"/>
        <v>277</v>
      </c>
      <c r="P498" s="26"/>
      <c r="Q498" s="27">
        <f>'X,Y restore'!G498</f>
        <v>8</v>
      </c>
      <c r="R498" s="27">
        <f>'X,Y restore'!H498</f>
        <v>10</v>
      </c>
      <c r="S498" s="27">
        <f>'X,Y restore'!I498</f>
        <v>8</v>
      </c>
      <c r="T498" s="28">
        <f>'X,Y restore'!AI498</f>
        <v>11</v>
      </c>
      <c r="U498" s="28">
        <f>'X,Y restore'!AG498</f>
        <v>8</v>
      </c>
      <c r="V498" s="28">
        <f>'X,Y restore'!AJ498</f>
        <v>10</v>
      </c>
      <c r="W498" s="29">
        <f>'X,Y restore'!M498</f>
        <v>15</v>
      </c>
      <c r="X498" s="29">
        <f>'X,Y restore'!N498</f>
        <v>17</v>
      </c>
      <c r="Y498" s="29">
        <f>'X,Y restore'!O498</f>
        <v>20</v>
      </c>
      <c r="Z498" s="25">
        <f t="shared" si="3"/>
        <v>107</v>
      </c>
      <c r="AA498" s="30">
        <f t="shared" si="4"/>
        <v>2.588785047</v>
      </c>
      <c r="AB498" s="26"/>
      <c r="AC498" s="27">
        <f t="shared" ref="AC498:AK498" si="507">ROUND($AA498*Q498,0)</f>
        <v>21</v>
      </c>
      <c r="AD498" s="27">
        <f t="shared" si="507"/>
        <v>26</v>
      </c>
      <c r="AE498" s="27">
        <f t="shared" si="507"/>
        <v>21</v>
      </c>
      <c r="AF498" s="28">
        <f t="shared" si="507"/>
        <v>28</v>
      </c>
      <c r="AG498" s="28">
        <f t="shared" si="507"/>
        <v>21</v>
      </c>
      <c r="AH498" s="28">
        <f t="shared" si="507"/>
        <v>26</v>
      </c>
      <c r="AI498" s="29">
        <f t="shared" si="507"/>
        <v>39</v>
      </c>
      <c r="AJ498" s="29">
        <f t="shared" si="507"/>
        <v>44</v>
      </c>
      <c r="AK498" s="29">
        <f t="shared" si="507"/>
        <v>52</v>
      </c>
      <c r="AL498" s="25">
        <f t="shared" si="6"/>
        <v>278</v>
      </c>
    </row>
    <row r="499">
      <c r="A499" s="1"/>
      <c r="B499" s="1"/>
      <c r="C499" s="1"/>
      <c r="D499" s="9">
        <v>6751.0</v>
      </c>
      <c r="E499" s="10">
        <v>2136.0</v>
      </c>
      <c r="F499" s="11">
        <v>16.0</v>
      </c>
      <c r="G499" s="12">
        <v>22.0</v>
      </c>
      <c r="H499" s="11">
        <v>26.0</v>
      </c>
      <c r="I499" s="13">
        <v>46.0</v>
      </c>
      <c r="J499" s="13">
        <v>119.0</v>
      </c>
      <c r="K499" s="13">
        <v>55.0</v>
      </c>
      <c r="L499" s="14">
        <v>16.0</v>
      </c>
      <c r="M499" s="15">
        <v>11.0</v>
      </c>
      <c r="N499" s="14">
        <v>52.0</v>
      </c>
      <c r="O499" s="25">
        <f t="shared" si="2"/>
        <v>363</v>
      </c>
      <c r="P499" s="26"/>
      <c r="Q499" s="27">
        <f>'X,Y restore'!G499</f>
        <v>16</v>
      </c>
      <c r="R499" s="27">
        <f>'X,Y restore'!H499</f>
        <v>5</v>
      </c>
      <c r="S499" s="27">
        <f>'X,Y restore'!I499</f>
        <v>26</v>
      </c>
      <c r="T499" s="28">
        <f>'X,Y restore'!AI499</f>
        <v>8</v>
      </c>
      <c r="U499" s="28">
        <f>'X,Y restore'!AG499</f>
        <v>7</v>
      </c>
      <c r="V499" s="28">
        <f>'X,Y restore'!AJ499</f>
        <v>20</v>
      </c>
      <c r="W499" s="29">
        <f>'X,Y restore'!M499</f>
        <v>17</v>
      </c>
      <c r="X499" s="29">
        <f>'X,Y restore'!N499</f>
        <v>11</v>
      </c>
      <c r="Y499" s="29">
        <f>'X,Y restore'!O499</f>
        <v>32</v>
      </c>
      <c r="Z499" s="25">
        <f t="shared" si="3"/>
        <v>142</v>
      </c>
      <c r="AA499" s="30">
        <f t="shared" si="4"/>
        <v>2.556338028</v>
      </c>
      <c r="AB499" s="26"/>
      <c r="AC499" s="27">
        <f t="shared" ref="AC499:AK499" si="508">ROUND($AA499*Q499,0)</f>
        <v>41</v>
      </c>
      <c r="AD499" s="27">
        <f t="shared" si="508"/>
        <v>13</v>
      </c>
      <c r="AE499" s="27">
        <f t="shared" si="508"/>
        <v>66</v>
      </c>
      <c r="AF499" s="28">
        <f t="shared" si="508"/>
        <v>20</v>
      </c>
      <c r="AG499" s="28">
        <f t="shared" si="508"/>
        <v>18</v>
      </c>
      <c r="AH499" s="28">
        <f t="shared" si="508"/>
        <v>51</v>
      </c>
      <c r="AI499" s="29">
        <f t="shared" si="508"/>
        <v>43</v>
      </c>
      <c r="AJ499" s="29">
        <f t="shared" si="508"/>
        <v>28</v>
      </c>
      <c r="AK499" s="29">
        <f t="shared" si="508"/>
        <v>82</v>
      </c>
      <c r="AL499" s="25">
        <f t="shared" si="6"/>
        <v>362</v>
      </c>
    </row>
    <row r="500">
      <c r="A500" s="1"/>
      <c r="B500" s="1"/>
      <c r="C500" s="1"/>
      <c r="D500" s="9">
        <v>6753.0</v>
      </c>
      <c r="E500" s="10">
        <v>3310.0</v>
      </c>
      <c r="F500" s="11">
        <v>47.0</v>
      </c>
      <c r="G500" s="12">
        <v>41.0</v>
      </c>
      <c r="H500" s="11">
        <v>35.0</v>
      </c>
      <c r="I500" s="13">
        <v>112.0</v>
      </c>
      <c r="J500" s="13">
        <v>173.0</v>
      </c>
      <c r="K500" s="13">
        <v>83.0</v>
      </c>
      <c r="L500" s="14">
        <v>47.0</v>
      </c>
      <c r="M500" s="15">
        <v>19.0</v>
      </c>
      <c r="N500" s="14">
        <v>81.0</v>
      </c>
      <c r="O500" s="25">
        <f t="shared" si="2"/>
        <v>638</v>
      </c>
      <c r="P500" s="26"/>
      <c r="Q500" s="27">
        <f>'X,Y restore'!G500</f>
        <v>47</v>
      </c>
      <c r="R500" s="27">
        <f>'X,Y restore'!H500</f>
        <v>14</v>
      </c>
      <c r="S500" s="27">
        <f>'X,Y restore'!I500</f>
        <v>35</v>
      </c>
      <c r="T500" s="28">
        <f>'X,Y restore'!AI500</f>
        <v>24</v>
      </c>
      <c r="U500" s="28">
        <f>'X,Y restore'!AG500</f>
        <v>11</v>
      </c>
      <c r="V500" s="28">
        <f>'X,Y restore'!AJ500</f>
        <v>19</v>
      </c>
      <c r="W500" s="29">
        <f>'X,Y restore'!M500</f>
        <v>44</v>
      </c>
      <c r="X500" s="29">
        <f>'X,Y restore'!N500</f>
        <v>19</v>
      </c>
      <c r="Y500" s="29">
        <f>'X,Y restore'!O500</f>
        <v>22</v>
      </c>
      <c r="Z500" s="25">
        <f t="shared" si="3"/>
        <v>235</v>
      </c>
      <c r="AA500" s="30">
        <f t="shared" si="4"/>
        <v>2.714893617</v>
      </c>
      <c r="AB500" s="26"/>
      <c r="AC500" s="27">
        <f t="shared" ref="AC500:AK500" si="509">ROUND($AA500*Q500,0)</f>
        <v>128</v>
      </c>
      <c r="AD500" s="27">
        <f t="shared" si="509"/>
        <v>38</v>
      </c>
      <c r="AE500" s="27">
        <f t="shared" si="509"/>
        <v>95</v>
      </c>
      <c r="AF500" s="28">
        <f t="shared" si="509"/>
        <v>65</v>
      </c>
      <c r="AG500" s="28">
        <f t="shared" si="509"/>
        <v>30</v>
      </c>
      <c r="AH500" s="28">
        <f t="shared" si="509"/>
        <v>52</v>
      </c>
      <c r="AI500" s="29">
        <f t="shared" si="509"/>
        <v>119</v>
      </c>
      <c r="AJ500" s="29">
        <f t="shared" si="509"/>
        <v>52</v>
      </c>
      <c r="AK500" s="29">
        <f t="shared" si="509"/>
        <v>60</v>
      </c>
      <c r="AL500" s="25">
        <f t="shared" si="6"/>
        <v>639</v>
      </c>
    </row>
    <row r="501">
      <c r="A501" s="1"/>
      <c r="B501" s="1"/>
      <c r="C501" s="1"/>
      <c r="D501" s="9">
        <v>7001.0</v>
      </c>
      <c r="E501" s="10">
        <v>1904.0</v>
      </c>
      <c r="F501" s="11">
        <v>15.0</v>
      </c>
      <c r="G501" s="12">
        <v>24.0</v>
      </c>
      <c r="H501" s="11">
        <v>31.0</v>
      </c>
      <c r="I501" s="13">
        <v>76.0</v>
      </c>
      <c r="J501" s="13">
        <v>158.0</v>
      </c>
      <c r="K501" s="13">
        <v>60.0</v>
      </c>
      <c r="L501" s="14">
        <v>33.0</v>
      </c>
      <c r="M501" s="15">
        <v>25.0</v>
      </c>
      <c r="N501" s="14">
        <v>72.0</v>
      </c>
      <c r="O501" s="25">
        <f t="shared" si="2"/>
        <v>494</v>
      </c>
      <c r="P501" s="26"/>
      <c r="Q501" s="27">
        <f>'X,Y restore'!G501</f>
        <v>15</v>
      </c>
      <c r="R501" s="27">
        <f>'X,Y restore'!H501</f>
        <v>8</v>
      </c>
      <c r="S501" s="27">
        <f>'X,Y restore'!I501</f>
        <v>31</v>
      </c>
      <c r="T501" s="28">
        <f>'X,Y restore'!AI501</f>
        <v>15</v>
      </c>
      <c r="U501" s="28">
        <f>'X,Y restore'!AG501</f>
        <v>14</v>
      </c>
      <c r="V501" s="28">
        <f>'X,Y restore'!AJ501</f>
        <v>27</v>
      </c>
      <c r="W501" s="29">
        <f>'X,Y restore'!M501</f>
        <v>31</v>
      </c>
      <c r="X501" s="29">
        <f>'X,Y restore'!N501</f>
        <v>25</v>
      </c>
      <c r="Y501" s="29">
        <f>'X,Y restore'!O501</f>
        <v>50</v>
      </c>
      <c r="Z501" s="25">
        <f t="shared" si="3"/>
        <v>216</v>
      </c>
      <c r="AA501" s="30">
        <f t="shared" si="4"/>
        <v>2.287037037</v>
      </c>
      <c r="AB501" s="26"/>
      <c r="AC501" s="27">
        <f t="shared" ref="AC501:AK501" si="510">ROUND($AA501*Q501,0)</f>
        <v>34</v>
      </c>
      <c r="AD501" s="27">
        <f t="shared" si="510"/>
        <v>18</v>
      </c>
      <c r="AE501" s="27">
        <f t="shared" si="510"/>
        <v>71</v>
      </c>
      <c r="AF501" s="28">
        <f t="shared" si="510"/>
        <v>34</v>
      </c>
      <c r="AG501" s="28">
        <f t="shared" si="510"/>
        <v>32</v>
      </c>
      <c r="AH501" s="28">
        <f t="shared" si="510"/>
        <v>62</v>
      </c>
      <c r="AI501" s="29">
        <f t="shared" si="510"/>
        <v>71</v>
      </c>
      <c r="AJ501" s="29">
        <f t="shared" si="510"/>
        <v>57</v>
      </c>
      <c r="AK501" s="29">
        <f t="shared" si="510"/>
        <v>114</v>
      </c>
      <c r="AL501" s="25">
        <f t="shared" si="6"/>
        <v>493</v>
      </c>
    </row>
    <row r="502">
      <c r="A502" s="1"/>
      <c r="B502" s="1"/>
      <c r="C502" s="1"/>
      <c r="D502" s="9">
        <v>7003.0</v>
      </c>
      <c r="E502" s="10">
        <v>1198.0</v>
      </c>
      <c r="F502" s="11">
        <v>6.0</v>
      </c>
      <c r="G502" s="12">
        <v>16.0</v>
      </c>
      <c r="H502" s="11">
        <v>3.0</v>
      </c>
      <c r="I502" s="13">
        <v>23.0</v>
      </c>
      <c r="J502" s="13">
        <v>77.0</v>
      </c>
      <c r="K502" s="13">
        <v>18.0</v>
      </c>
      <c r="L502" s="14">
        <v>10.0</v>
      </c>
      <c r="M502" s="15">
        <v>7.0</v>
      </c>
      <c r="N502" s="14">
        <v>35.0</v>
      </c>
      <c r="O502" s="25">
        <f t="shared" si="2"/>
        <v>195</v>
      </c>
      <c r="P502" s="26"/>
      <c r="Q502" s="27">
        <f>'X,Y restore'!G502</f>
        <v>6</v>
      </c>
      <c r="R502" s="27">
        <f>'X,Y restore'!H502</f>
        <v>8</v>
      </c>
      <c r="S502" s="27">
        <f>'X,Y restore'!I502</f>
        <v>3</v>
      </c>
      <c r="T502" s="28">
        <f>'X,Y restore'!AI502</f>
        <v>6</v>
      </c>
      <c r="U502" s="28">
        <f>'X,Y restore'!AG502</f>
        <v>4</v>
      </c>
      <c r="V502" s="28">
        <f>'X,Y restore'!AJ502</f>
        <v>4</v>
      </c>
      <c r="W502" s="29">
        <f>'X,Y restore'!M502</f>
        <v>10</v>
      </c>
      <c r="X502" s="29">
        <f>'X,Y restore'!N502</f>
        <v>7</v>
      </c>
      <c r="Y502" s="29">
        <f>'X,Y restore'!O502</f>
        <v>7</v>
      </c>
      <c r="Z502" s="25">
        <f t="shared" si="3"/>
        <v>55</v>
      </c>
      <c r="AA502" s="30">
        <f t="shared" si="4"/>
        <v>3.545454545</v>
      </c>
      <c r="AB502" s="26"/>
      <c r="AC502" s="27">
        <f t="shared" ref="AC502:AK502" si="511">ROUND($AA502*Q502,0)</f>
        <v>21</v>
      </c>
      <c r="AD502" s="27">
        <f t="shared" si="511"/>
        <v>28</v>
      </c>
      <c r="AE502" s="27">
        <f t="shared" si="511"/>
        <v>11</v>
      </c>
      <c r="AF502" s="28">
        <f t="shared" si="511"/>
        <v>21</v>
      </c>
      <c r="AG502" s="28">
        <f t="shared" si="511"/>
        <v>14</v>
      </c>
      <c r="AH502" s="28">
        <f t="shared" si="511"/>
        <v>14</v>
      </c>
      <c r="AI502" s="29">
        <f t="shared" si="511"/>
        <v>35</v>
      </c>
      <c r="AJ502" s="29">
        <f t="shared" si="511"/>
        <v>25</v>
      </c>
      <c r="AK502" s="29">
        <f t="shared" si="511"/>
        <v>25</v>
      </c>
      <c r="AL502" s="25">
        <f t="shared" si="6"/>
        <v>194</v>
      </c>
    </row>
    <row r="503">
      <c r="A503" s="1"/>
      <c r="B503" s="1"/>
      <c r="C503" s="1"/>
      <c r="D503" s="9">
        <v>7004.0</v>
      </c>
      <c r="E503" s="10">
        <v>1264.0</v>
      </c>
      <c r="F503" s="11">
        <v>14.0</v>
      </c>
      <c r="G503" s="12">
        <v>40.0</v>
      </c>
      <c r="H503" s="11">
        <v>8.0</v>
      </c>
      <c r="I503" s="13">
        <v>35.0</v>
      </c>
      <c r="J503" s="13">
        <v>109.0</v>
      </c>
      <c r="K503" s="13">
        <v>31.0</v>
      </c>
      <c r="L503" s="14">
        <v>15.0</v>
      </c>
      <c r="M503" s="15">
        <v>8.0</v>
      </c>
      <c r="N503" s="14">
        <v>28.0</v>
      </c>
      <c r="O503" s="25">
        <f t="shared" si="2"/>
        <v>288</v>
      </c>
      <c r="P503" s="26"/>
      <c r="Q503" s="27">
        <f>'X,Y restore'!G503</f>
        <v>14</v>
      </c>
      <c r="R503" s="27">
        <f>'X,Y restore'!H503</f>
        <v>18</v>
      </c>
      <c r="S503" s="27">
        <f>'X,Y restore'!I503</f>
        <v>8</v>
      </c>
      <c r="T503" s="28">
        <f>'X,Y restore'!AI503</f>
        <v>8</v>
      </c>
      <c r="U503" s="28">
        <f>'X,Y restore'!AG503</f>
        <v>5</v>
      </c>
      <c r="V503" s="28">
        <f>'X,Y restore'!AJ503</f>
        <v>6</v>
      </c>
      <c r="W503" s="29">
        <f>'X,Y restore'!M503</f>
        <v>15</v>
      </c>
      <c r="X503" s="29">
        <f>'X,Y restore'!N503</f>
        <v>8</v>
      </c>
      <c r="Y503" s="29">
        <f>'X,Y restore'!O503</f>
        <v>6</v>
      </c>
      <c r="Z503" s="25">
        <f t="shared" si="3"/>
        <v>88</v>
      </c>
      <c r="AA503" s="30">
        <f t="shared" si="4"/>
        <v>3.272727273</v>
      </c>
      <c r="AB503" s="26"/>
      <c r="AC503" s="27">
        <f t="shared" ref="AC503:AK503" si="512">ROUND($AA503*Q503,0)</f>
        <v>46</v>
      </c>
      <c r="AD503" s="27">
        <f t="shared" si="512"/>
        <v>59</v>
      </c>
      <c r="AE503" s="27">
        <f t="shared" si="512"/>
        <v>26</v>
      </c>
      <c r="AF503" s="28">
        <f t="shared" si="512"/>
        <v>26</v>
      </c>
      <c r="AG503" s="28">
        <f t="shared" si="512"/>
        <v>16</v>
      </c>
      <c r="AH503" s="28">
        <f t="shared" si="512"/>
        <v>20</v>
      </c>
      <c r="AI503" s="29">
        <f t="shared" si="512"/>
        <v>49</v>
      </c>
      <c r="AJ503" s="29">
        <f t="shared" si="512"/>
        <v>26</v>
      </c>
      <c r="AK503" s="29">
        <f t="shared" si="512"/>
        <v>20</v>
      </c>
      <c r="AL503" s="25">
        <f t="shared" si="6"/>
        <v>288</v>
      </c>
    </row>
    <row r="504">
      <c r="A504" s="1"/>
      <c r="B504" s="1"/>
      <c r="C504" s="1"/>
      <c r="D504" s="9">
        <v>7006.0</v>
      </c>
      <c r="E504" s="10">
        <v>990.0</v>
      </c>
      <c r="F504" s="11">
        <v>11.0</v>
      </c>
      <c r="G504" s="12">
        <v>26.0</v>
      </c>
      <c r="H504" s="11">
        <v>12.0</v>
      </c>
      <c r="I504" s="13">
        <v>32.0</v>
      </c>
      <c r="J504" s="13">
        <v>81.0</v>
      </c>
      <c r="K504" s="13">
        <v>14.0</v>
      </c>
      <c r="L504" s="14">
        <v>6.0</v>
      </c>
      <c r="M504" s="15">
        <v>10.0</v>
      </c>
      <c r="N504" s="14">
        <v>39.0</v>
      </c>
      <c r="O504" s="25">
        <f t="shared" si="2"/>
        <v>231</v>
      </c>
      <c r="P504" s="26"/>
      <c r="Q504" s="27">
        <f>'X,Y restore'!G504</f>
        <v>11</v>
      </c>
      <c r="R504" s="27">
        <f>'X,Y restore'!H504</f>
        <v>15</v>
      </c>
      <c r="S504" s="27">
        <f>'X,Y restore'!I504</f>
        <v>12</v>
      </c>
      <c r="T504" s="28">
        <f>'X,Y restore'!AI504</f>
        <v>7</v>
      </c>
      <c r="U504" s="28">
        <f>'X,Y restore'!AG504</f>
        <v>6</v>
      </c>
      <c r="V504" s="28">
        <f>'X,Y restore'!AJ504</f>
        <v>5</v>
      </c>
      <c r="W504" s="29">
        <f>'X,Y restore'!M504</f>
        <v>7</v>
      </c>
      <c r="X504" s="29">
        <f>'X,Y restore'!N504</f>
        <v>10</v>
      </c>
      <c r="Y504" s="29">
        <f>'X,Y restore'!O504</f>
        <v>14</v>
      </c>
      <c r="Z504" s="25">
        <f t="shared" si="3"/>
        <v>87</v>
      </c>
      <c r="AA504" s="30">
        <f t="shared" si="4"/>
        <v>2.655172414</v>
      </c>
      <c r="AB504" s="26"/>
      <c r="AC504" s="27">
        <f t="shared" ref="AC504:AK504" si="513">ROUND($AA504*Q504,0)</f>
        <v>29</v>
      </c>
      <c r="AD504" s="27">
        <f t="shared" si="513"/>
        <v>40</v>
      </c>
      <c r="AE504" s="27">
        <f t="shared" si="513"/>
        <v>32</v>
      </c>
      <c r="AF504" s="28">
        <f t="shared" si="513"/>
        <v>19</v>
      </c>
      <c r="AG504" s="28">
        <f t="shared" si="513"/>
        <v>16</v>
      </c>
      <c r="AH504" s="28">
        <f t="shared" si="513"/>
        <v>13</v>
      </c>
      <c r="AI504" s="29">
        <f t="shared" si="513"/>
        <v>19</v>
      </c>
      <c r="AJ504" s="29">
        <f t="shared" si="513"/>
        <v>27</v>
      </c>
      <c r="AK504" s="29">
        <f t="shared" si="513"/>
        <v>37</v>
      </c>
      <c r="AL504" s="25">
        <f t="shared" si="6"/>
        <v>232</v>
      </c>
    </row>
    <row r="505">
      <c r="A505" s="1"/>
      <c r="B505" s="1"/>
      <c r="C505" s="1"/>
      <c r="D505" s="9">
        <v>7007.0</v>
      </c>
      <c r="E505" s="10">
        <v>1565.0</v>
      </c>
      <c r="F505" s="11">
        <v>13.0</v>
      </c>
      <c r="G505" s="12">
        <v>43.0</v>
      </c>
      <c r="H505" s="11">
        <v>18.0</v>
      </c>
      <c r="I505" s="13">
        <v>71.0</v>
      </c>
      <c r="J505" s="13">
        <v>193.0</v>
      </c>
      <c r="K505" s="13">
        <v>42.0</v>
      </c>
      <c r="L505" s="14">
        <v>37.0</v>
      </c>
      <c r="M505" s="15">
        <v>13.0</v>
      </c>
      <c r="N505" s="14">
        <v>87.0</v>
      </c>
      <c r="O505" s="25">
        <f t="shared" si="2"/>
        <v>517</v>
      </c>
      <c r="P505" s="26"/>
      <c r="Q505" s="27">
        <f>'X,Y restore'!G505</f>
        <v>13</v>
      </c>
      <c r="R505" s="27">
        <f>'X,Y restore'!H505</f>
        <v>10</v>
      </c>
      <c r="S505" s="27">
        <f>'X,Y restore'!I505</f>
        <v>18</v>
      </c>
      <c r="T505" s="28">
        <f>'X,Y restore'!AI505</f>
        <v>19</v>
      </c>
      <c r="U505" s="28">
        <f>'X,Y restore'!AG505</f>
        <v>8</v>
      </c>
      <c r="V505" s="28">
        <f>'X,Y restore'!AJ505</f>
        <v>18</v>
      </c>
      <c r="W505" s="29">
        <f>'X,Y restore'!M505</f>
        <v>34</v>
      </c>
      <c r="X505" s="29">
        <f>'X,Y restore'!N505</f>
        <v>13</v>
      </c>
      <c r="Y505" s="29">
        <f>'X,Y restore'!O505</f>
        <v>41</v>
      </c>
      <c r="Z505" s="25">
        <f t="shared" si="3"/>
        <v>174</v>
      </c>
      <c r="AA505" s="30">
        <f t="shared" si="4"/>
        <v>2.971264368</v>
      </c>
      <c r="AB505" s="26"/>
      <c r="AC505" s="27">
        <f t="shared" ref="AC505:AK505" si="514">ROUND($AA505*Q505,0)</f>
        <v>39</v>
      </c>
      <c r="AD505" s="27">
        <f t="shared" si="514"/>
        <v>30</v>
      </c>
      <c r="AE505" s="27">
        <f t="shared" si="514"/>
        <v>53</v>
      </c>
      <c r="AF505" s="28">
        <f t="shared" si="514"/>
        <v>56</v>
      </c>
      <c r="AG505" s="28">
        <f t="shared" si="514"/>
        <v>24</v>
      </c>
      <c r="AH505" s="28">
        <f t="shared" si="514"/>
        <v>53</v>
      </c>
      <c r="AI505" s="29">
        <f t="shared" si="514"/>
        <v>101</v>
      </c>
      <c r="AJ505" s="29">
        <f t="shared" si="514"/>
        <v>39</v>
      </c>
      <c r="AK505" s="29">
        <f t="shared" si="514"/>
        <v>122</v>
      </c>
      <c r="AL505" s="25">
        <f t="shared" si="6"/>
        <v>517</v>
      </c>
    </row>
    <row r="506">
      <c r="A506" s="1"/>
      <c r="B506" s="1"/>
      <c r="C506" s="1"/>
      <c r="D506" s="9">
        <v>7012.0</v>
      </c>
      <c r="E506" s="10">
        <v>2557.0</v>
      </c>
      <c r="F506" s="11">
        <v>13.0</v>
      </c>
      <c r="G506" s="12">
        <v>46.0</v>
      </c>
      <c r="H506" s="11">
        <v>16.0</v>
      </c>
      <c r="I506" s="13">
        <v>46.0</v>
      </c>
      <c r="J506" s="13">
        <v>116.0</v>
      </c>
      <c r="K506" s="13">
        <v>40.0</v>
      </c>
      <c r="L506" s="14">
        <v>18.0</v>
      </c>
      <c r="M506" s="15">
        <v>19.0</v>
      </c>
      <c r="N506" s="14">
        <v>97.0</v>
      </c>
      <c r="O506" s="25">
        <f t="shared" si="2"/>
        <v>411</v>
      </c>
      <c r="P506" s="26"/>
      <c r="Q506" s="27">
        <f>'X,Y restore'!G506</f>
        <v>13</v>
      </c>
      <c r="R506" s="27">
        <f>'X,Y restore'!H506</f>
        <v>17</v>
      </c>
      <c r="S506" s="27">
        <f>'X,Y restore'!I506</f>
        <v>16</v>
      </c>
      <c r="T506" s="28">
        <f>'X,Y restore'!AI506</f>
        <v>12</v>
      </c>
      <c r="U506" s="28">
        <f>'X,Y restore'!AG506</f>
        <v>10</v>
      </c>
      <c r="V506" s="28">
        <f>'X,Y restore'!AJ506</f>
        <v>17</v>
      </c>
      <c r="W506" s="29">
        <f>'X,Y restore'!M506</f>
        <v>19</v>
      </c>
      <c r="X506" s="29">
        <f>'X,Y restore'!N506</f>
        <v>19</v>
      </c>
      <c r="Y506" s="29">
        <f>'X,Y restore'!O506</f>
        <v>41</v>
      </c>
      <c r="Z506" s="25">
        <f t="shared" si="3"/>
        <v>164</v>
      </c>
      <c r="AA506" s="30">
        <f t="shared" si="4"/>
        <v>2.506097561</v>
      </c>
      <c r="AB506" s="26"/>
      <c r="AC506" s="27">
        <f t="shared" ref="AC506:AK506" si="515">ROUND($AA506*Q506,0)</f>
        <v>33</v>
      </c>
      <c r="AD506" s="27">
        <f t="shared" si="515"/>
        <v>43</v>
      </c>
      <c r="AE506" s="27">
        <f t="shared" si="515"/>
        <v>40</v>
      </c>
      <c r="AF506" s="28">
        <f t="shared" si="515"/>
        <v>30</v>
      </c>
      <c r="AG506" s="28">
        <f t="shared" si="515"/>
        <v>25</v>
      </c>
      <c r="AH506" s="28">
        <f t="shared" si="515"/>
        <v>43</v>
      </c>
      <c r="AI506" s="29">
        <f t="shared" si="515"/>
        <v>48</v>
      </c>
      <c r="AJ506" s="29">
        <f t="shared" si="515"/>
        <v>48</v>
      </c>
      <c r="AK506" s="29">
        <f t="shared" si="515"/>
        <v>103</v>
      </c>
      <c r="AL506" s="25">
        <f t="shared" si="6"/>
        <v>413</v>
      </c>
    </row>
    <row r="507">
      <c r="A507" s="1"/>
      <c r="B507" s="1"/>
      <c r="C507" s="1"/>
      <c r="D507" s="9">
        <v>7019.0</v>
      </c>
      <c r="E507" s="10">
        <v>2220.0</v>
      </c>
      <c r="F507" s="11">
        <v>26.0</v>
      </c>
      <c r="G507" s="12">
        <v>84.0</v>
      </c>
      <c r="H507" s="11">
        <v>29.0</v>
      </c>
      <c r="I507" s="13">
        <v>65.0</v>
      </c>
      <c r="J507" s="13">
        <v>195.0</v>
      </c>
      <c r="K507" s="13">
        <v>63.0</v>
      </c>
      <c r="L507" s="14">
        <v>23.0</v>
      </c>
      <c r="M507" s="15">
        <v>17.0</v>
      </c>
      <c r="N507" s="14">
        <v>63.0</v>
      </c>
      <c r="O507" s="25">
        <f t="shared" si="2"/>
        <v>565</v>
      </c>
      <c r="P507" s="26"/>
      <c r="Q507" s="27">
        <f>'X,Y restore'!G507</f>
        <v>26</v>
      </c>
      <c r="R507" s="27">
        <f>'X,Y restore'!H507</f>
        <v>34</v>
      </c>
      <c r="S507" s="27">
        <f>'X,Y restore'!I507</f>
        <v>29</v>
      </c>
      <c r="T507" s="28">
        <f>'X,Y restore'!AI507</f>
        <v>13</v>
      </c>
      <c r="U507" s="28">
        <f>'X,Y restore'!AG507</f>
        <v>11</v>
      </c>
      <c r="V507" s="28">
        <f>'X,Y restore'!AJ507</f>
        <v>18</v>
      </c>
      <c r="W507" s="29">
        <f>'X,Y restore'!M507</f>
        <v>24</v>
      </c>
      <c r="X507" s="29">
        <f>'X,Y restore'!N507</f>
        <v>17</v>
      </c>
      <c r="Y507" s="29">
        <f>'X,Y restore'!O507</f>
        <v>27</v>
      </c>
      <c r="Z507" s="25">
        <f t="shared" si="3"/>
        <v>199</v>
      </c>
      <c r="AA507" s="30">
        <f t="shared" si="4"/>
        <v>2.83919598</v>
      </c>
      <c r="AB507" s="26"/>
      <c r="AC507" s="27">
        <f t="shared" ref="AC507:AK507" si="516">ROUND($AA507*Q507,0)</f>
        <v>74</v>
      </c>
      <c r="AD507" s="27">
        <f t="shared" si="516"/>
        <v>97</v>
      </c>
      <c r="AE507" s="27">
        <f t="shared" si="516"/>
        <v>82</v>
      </c>
      <c r="AF507" s="28">
        <f t="shared" si="516"/>
        <v>37</v>
      </c>
      <c r="AG507" s="28">
        <f t="shared" si="516"/>
        <v>31</v>
      </c>
      <c r="AH507" s="28">
        <f t="shared" si="516"/>
        <v>51</v>
      </c>
      <c r="AI507" s="29">
        <f t="shared" si="516"/>
        <v>68</v>
      </c>
      <c r="AJ507" s="29">
        <f t="shared" si="516"/>
        <v>48</v>
      </c>
      <c r="AK507" s="29">
        <f t="shared" si="516"/>
        <v>77</v>
      </c>
      <c r="AL507" s="25">
        <f t="shared" si="6"/>
        <v>565</v>
      </c>
    </row>
    <row r="508">
      <c r="A508" s="1"/>
      <c r="B508" s="1"/>
      <c r="C508" s="1"/>
      <c r="D508" s="9">
        <v>7021.0</v>
      </c>
      <c r="E508" s="10">
        <v>1481.0</v>
      </c>
      <c r="F508" s="11">
        <v>6.0</v>
      </c>
      <c r="G508" s="12">
        <v>16.0</v>
      </c>
      <c r="H508" s="11">
        <v>14.0</v>
      </c>
      <c r="I508" s="13">
        <v>27.0</v>
      </c>
      <c r="J508" s="13">
        <v>113.0</v>
      </c>
      <c r="K508" s="13">
        <v>26.0</v>
      </c>
      <c r="L508" s="14">
        <v>13.0</v>
      </c>
      <c r="M508" s="15">
        <v>16.0</v>
      </c>
      <c r="N508" s="14">
        <v>55.0</v>
      </c>
      <c r="O508" s="25">
        <f t="shared" si="2"/>
        <v>286</v>
      </c>
      <c r="P508" s="26"/>
      <c r="Q508" s="27">
        <f>'X,Y restore'!G508</f>
        <v>6</v>
      </c>
      <c r="R508" s="27">
        <f>'X,Y restore'!H508</f>
        <v>5</v>
      </c>
      <c r="S508" s="27">
        <f>'X,Y restore'!I508</f>
        <v>14</v>
      </c>
      <c r="T508" s="28">
        <f>'X,Y restore'!AI508</f>
        <v>6</v>
      </c>
      <c r="U508" s="28">
        <f>'X,Y restore'!AG508</f>
        <v>9</v>
      </c>
      <c r="V508" s="28">
        <f>'X,Y restore'!AJ508</f>
        <v>16</v>
      </c>
      <c r="W508" s="29">
        <f>'X,Y restore'!M508</f>
        <v>13</v>
      </c>
      <c r="X508" s="29">
        <f>'X,Y restore'!N508</f>
        <v>16</v>
      </c>
      <c r="Y508" s="29">
        <f>'X,Y restore'!O508</f>
        <v>45</v>
      </c>
      <c r="Z508" s="25">
        <f t="shared" si="3"/>
        <v>130</v>
      </c>
      <c r="AA508" s="30">
        <f t="shared" si="4"/>
        <v>2.2</v>
      </c>
      <c r="AB508" s="26"/>
      <c r="AC508" s="27">
        <f t="shared" ref="AC508:AK508" si="517">ROUND($AA508*Q508,0)</f>
        <v>13</v>
      </c>
      <c r="AD508" s="27">
        <f t="shared" si="517"/>
        <v>11</v>
      </c>
      <c r="AE508" s="27">
        <f t="shared" si="517"/>
        <v>31</v>
      </c>
      <c r="AF508" s="28">
        <f t="shared" si="517"/>
        <v>13</v>
      </c>
      <c r="AG508" s="28">
        <f t="shared" si="517"/>
        <v>20</v>
      </c>
      <c r="AH508" s="28">
        <f t="shared" si="517"/>
        <v>35</v>
      </c>
      <c r="AI508" s="29">
        <f t="shared" si="517"/>
        <v>29</v>
      </c>
      <c r="AJ508" s="29">
        <f t="shared" si="517"/>
        <v>35</v>
      </c>
      <c r="AK508" s="29">
        <f t="shared" si="517"/>
        <v>99</v>
      </c>
      <c r="AL508" s="25">
        <f t="shared" si="6"/>
        <v>286</v>
      </c>
    </row>
    <row r="509">
      <c r="A509" s="1"/>
      <c r="B509" s="1"/>
      <c r="C509" s="1"/>
      <c r="D509" s="9">
        <v>7022.0</v>
      </c>
      <c r="E509" s="10">
        <v>1472.0</v>
      </c>
      <c r="F509" s="11">
        <v>6.0</v>
      </c>
      <c r="G509" s="12">
        <v>13.0</v>
      </c>
      <c r="H509" s="11">
        <v>3.0</v>
      </c>
      <c r="I509" s="13">
        <v>25.0</v>
      </c>
      <c r="J509" s="13">
        <v>55.0</v>
      </c>
      <c r="K509" s="13">
        <v>15.0</v>
      </c>
      <c r="L509" s="14">
        <v>9.0</v>
      </c>
      <c r="M509" s="15">
        <v>3.0</v>
      </c>
      <c r="N509" s="14">
        <v>12.0</v>
      </c>
      <c r="O509" s="25">
        <f t="shared" si="2"/>
        <v>141</v>
      </c>
      <c r="P509" s="26"/>
      <c r="Q509" s="27">
        <f>'X,Y restore'!G509</f>
        <v>6</v>
      </c>
      <c r="R509" s="27">
        <f>'X,Y restore'!H509</f>
        <v>4</v>
      </c>
      <c r="S509" s="27">
        <f>'X,Y restore'!I509</f>
        <v>3</v>
      </c>
      <c r="T509" s="28">
        <f>'X,Y restore'!AI509</f>
        <v>5</v>
      </c>
      <c r="U509" s="28">
        <f>'X,Y restore'!AG509</f>
        <v>2</v>
      </c>
      <c r="V509" s="28">
        <f>'X,Y restore'!AJ509</f>
        <v>3</v>
      </c>
      <c r="W509" s="29">
        <f>'X,Y restore'!M509</f>
        <v>9</v>
      </c>
      <c r="X509" s="29">
        <f>'X,Y restore'!N509</f>
        <v>3</v>
      </c>
      <c r="Y509" s="29">
        <f>'X,Y restore'!O509</f>
        <v>2</v>
      </c>
      <c r="Z509" s="25">
        <f t="shared" si="3"/>
        <v>37</v>
      </c>
      <c r="AA509" s="30">
        <f t="shared" si="4"/>
        <v>3.810810811</v>
      </c>
      <c r="AB509" s="26"/>
      <c r="AC509" s="27">
        <f t="shared" ref="AC509:AK509" si="518">ROUND($AA509*Q509,0)</f>
        <v>23</v>
      </c>
      <c r="AD509" s="27">
        <f t="shared" si="518"/>
        <v>15</v>
      </c>
      <c r="AE509" s="27">
        <f t="shared" si="518"/>
        <v>11</v>
      </c>
      <c r="AF509" s="28">
        <f t="shared" si="518"/>
        <v>19</v>
      </c>
      <c r="AG509" s="28">
        <f t="shared" si="518"/>
        <v>8</v>
      </c>
      <c r="AH509" s="28">
        <f t="shared" si="518"/>
        <v>11</v>
      </c>
      <c r="AI509" s="29">
        <f t="shared" si="518"/>
        <v>34</v>
      </c>
      <c r="AJ509" s="29">
        <f t="shared" si="518"/>
        <v>11</v>
      </c>
      <c r="AK509" s="29">
        <f t="shared" si="518"/>
        <v>8</v>
      </c>
      <c r="AL509" s="25">
        <f t="shared" si="6"/>
        <v>140</v>
      </c>
    </row>
    <row r="510">
      <c r="A510" s="1"/>
      <c r="B510" s="1"/>
      <c r="C510" s="1"/>
      <c r="D510" s="9">
        <v>7023.0</v>
      </c>
      <c r="E510" s="10">
        <v>1807.0</v>
      </c>
      <c r="F510" s="11">
        <v>7.0</v>
      </c>
      <c r="G510" s="12">
        <v>44.0</v>
      </c>
      <c r="H510" s="11">
        <v>17.0</v>
      </c>
      <c r="I510" s="13">
        <v>36.0</v>
      </c>
      <c r="J510" s="13">
        <v>147.0</v>
      </c>
      <c r="K510" s="13">
        <v>33.0</v>
      </c>
      <c r="L510" s="14">
        <v>8.0</v>
      </c>
      <c r="M510" s="15">
        <v>25.0</v>
      </c>
      <c r="N510" s="14">
        <v>53.0</v>
      </c>
      <c r="O510" s="25">
        <f t="shared" si="2"/>
        <v>370</v>
      </c>
      <c r="P510" s="26"/>
      <c r="Q510" s="27">
        <f>'X,Y restore'!G510</f>
        <v>7</v>
      </c>
      <c r="R510" s="27">
        <f>'X,Y restore'!H510</f>
        <v>21</v>
      </c>
      <c r="S510" s="27">
        <f>'X,Y restore'!I510</f>
        <v>17</v>
      </c>
      <c r="T510" s="28">
        <f>'X,Y restore'!AI510</f>
        <v>8</v>
      </c>
      <c r="U510" s="28">
        <f>'X,Y restore'!AG510</f>
        <v>14</v>
      </c>
      <c r="V510" s="28">
        <f>'X,Y restore'!AJ510</f>
        <v>18</v>
      </c>
      <c r="W510" s="29">
        <f>'X,Y restore'!M510</f>
        <v>10</v>
      </c>
      <c r="X510" s="29">
        <f>'X,Y restore'!N510</f>
        <v>25</v>
      </c>
      <c r="Y510" s="29">
        <f>'X,Y restore'!O510</f>
        <v>52</v>
      </c>
      <c r="Z510" s="25">
        <f t="shared" si="3"/>
        <v>172</v>
      </c>
      <c r="AA510" s="30">
        <f t="shared" si="4"/>
        <v>2.151162791</v>
      </c>
      <c r="AB510" s="26"/>
      <c r="AC510" s="27">
        <f t="shared" ref="AC510:AK510" si="519">ROUND($AA510*Q510,0)</f>
        <v>15</v>
      </c>
      <c r="AD510" s="27">
        <f t="shared" si="519"/>
        <v>45</v>
      </c>
      <c r="AE510" s="27">
        <f t="shared" si="519"/>
        <v>37</v>
      </c>
      <c r="AF510" s="28">
        <f t="shared" si="519"/>
        <v>17</v>
      </c>
      <c r="AG510" s="28">
        <f t="shared" si="519"/>
        <v>30</v>
      </c>
      <c r="AH510" s="28">
        <f t="shared" si="519"/>
        <v>39</v>
      </c>
      <c r="AI510" s="29">
        <f t="shared" si="519"/>
        <v>22</v>
      </c>
      <c r="AJ510" s="29">
        <f t="shared" si="519"/>
        <v>54</v>
      </c>
      <c r="AK510" s="29">
        <f t="shared" si="519"/>
        <v>112</v>
      </c>
      <c r="AL510" s="25">
        <f t="shared" si="6"/>
        <v>371</v>
      </c>
    </row>
    <row r="511">
      <c r="A511" s="1"/>
      <c r="B511" s="1"/>
      <c r="C511" s="1"/>
      <c r="D511" s="9">
        <v>7024.0</v>
      </c>
      <c r="E511" s="10">
        <v>1974.0</v>
      </c>
      <c r="F511" s="11">
        <v>30.0</v>
      </c>
      <c r="G511" s="12">
        <v>56.0</v>
      </c>
      <c r="H511" s="11">
        <v>27.0</v>
      </c>
      <c r="I511" s="13">
        <v>78.0</v>
      </c>
      <c r="J511" s="13">
        <v>232.0</v>
      </c>
      <c r="K511" s="13">
        <v>70.0</v>
      </c>
      <c r="L511" s="14">
        <v>19.0</v>
      </c>
      <c r="M511" s="15">
        <v>14.0</v>
      </c>
      <c r="N511" s="14">
        <v>103.0</v>
      </c>
      <c r="O511" s="25">
        <f t="shared" si="2"/>
        <v>629</v>
      </c>
      <c r="P511" s="26"/>
      <c r="Q511" s="27">
        <f>'X,Y restore'!G511</f>
        <v>30</v>
      </c>
      <c r="R511" s="27">
        <f>'X,Y restore'!H511</f>
        <v>17</v>
      </c>
      <c r="S511" s="27">
        <f>'X,Y restore'!I511</f>
        <v>27</v>
      </c>
      <c r="T511" s="28">
        <f>'X,Y restore'!AI511</f>
        <v>16</v>
      </c>
      <c r="U511" s="28">
        <f>'X,Y restore'!AG511</f>
        <v>9</v>
      </c>
      <c r="V511" s="28">
        <f>'X,Y restore'!AJ511</f>
        <v>18</v>
      </c>
      <c r="W511" s="29">
        <f>'X,Y restore'!M511</f>
        <v>21</v>
      </c>
      <c r="X511" s="29">
        <f>'X,Y restore'!N511</f>
        <v>14</v>
      </c>
      <c r="Y511" s="29">
        <f>'X,Y restore'!O511</f>
        <v>33</v>
      </c>
      <c r="Z511" s="25">
        <f t="shared" si="3"/>
        <v>185</v>
      </c>
      <c r="AA511" s="30">
        <f t="shared" si="4"/>
        <v>3.4</v>
      </c>
      <c r="AB511" s="26"/>
      <c r="AC511" s="27">
        <f t="shared" ref="AC511:AK511" si="520">ROUND($AA511*Q511,0)</f>
        <v>102</v>
      </c>
      <c r="AD511" s="27">
        <f t="shared" si="520"/>
        <v>58</v>
      </c>
      <c r="AE511" s="27">
        <f t="shared" si="520"/>
        <v>92</v>
      </c>
      <c r="AF511" s="28">
        <f t="shared" si="520"/>
        <v>54</v>
      </c>
      <c r="AG511" s="28">
        <f t="shared" si="520"/>
        <v>31</v>
      </c>
      <c r="AH511" s="28">
        <f t="shared" si="520"/>
        <v>61</v>
      </c>
      <c r="AI511" s="29">
        <f t="shared" si="520"/>
        <v>71</v>
      </c>
      <c r="AJ511" s="29">
        <f t="shared" si="520"/>
        <v>48</v>
      </c>
      <c r="AK511" s="29">
        <f t="shared" si="520"/>
        <v>112</v>
      </c>
      <c r="AL511" s="25">
        <f t="shared" si="6"/>
        <v>629</v>
      </c>
    </row>
    <row r="512">
      <c r="A512" s="1"/>
      <c r="B512" s="1"/>
      <c r="C512" s="1"/>
      <c r="D512" s="9">
        <v>7028.0</v>
      </c>
      <c r="E512" s="10">
        <v>2826.0</v>
      </c>
      <c r="F512" s="11">
        <v>11.0</v>
      </c>
      <c r="G512" s="12">
        <v>34.0</v>
      </c>
      <c r="H512" s="11">
        <v>6.0</v>
      </c>
      <c r="I512" s="13">
        <v>24.0</v>
      </c>
      <c r="J512" s="13">
        <v>96.0</v>
      </c>
      <c r="K512" s="13">
        <v>30.0</v>
      </c>
      <c r="L512" s="14">
        <v>4.0</v>
      </c>
      <c r="M512" s="15">
        <v>15.0</v>
      </c>
      <c r="N512" s="14">
        <v>63.0</v>
      </c>
      <c r="O512" s="25">
        <f t="shared" si="2"/>
        <v>283</v>
      </c>
      <c r="P512" s="26"/>
      <c r="Q512" s="27">
        <f>'X,Y restore'!G512</f>
        <v>11</v>
      </c>
      <c r="R512" s="27">
        <f>'X,Y restore'!H512</f>
        <v>40</v>
      </c>
      <c r="S512" s="27">
        <f>'X,Y restore'!I512</f>
        <v>6</v>
      </c>
      <c r="T512" s="28">
        <f>'X,Y restore'!AI512</f>
        <v>5</v>
      </c>
      <c r="U512" s="28">
        <f>'X,Y restore'!AG512</f>
        <v>8</v>
      </c>
      <c r="V512" s="28">
        <f>'X,Y restore'!AJ512</f>
        <v>6</v>
      </c>
      <c r="W512" s="29">
        <f>'X,Y restore'!M512</f>
        <v>6</v>
      </c>
      <c r="X512" s="29">
        <f>'X,Y restore'!N512</f>
        <v>15</v>
      </c>
      <c r="Y512" s="29">
        <f>'X,Y restore'!O512</f>
        <v>9</v>
      </c>
      <c r="Z512" s="25">
        <f t="shared" si="3"/>
        <v>106</v>
      </c>
      <c r="AA512" s="30">
        <f t="shared" si="4"/>
        <v>2.669811321</v>
      </c>
      <c r="AB512" s="26"/>
      <c r="AC512" s="27">
        <f t="shared" ref="AC512:AK512" si="521">ROUND($AA512*Q512,0)</f>
        <v>29</v>
      </c>
      <c r="AD512" s="27">
        <f t="shared" si="521"/>
        <v>107</v>
      </c>
      <c r="AE512" s="27">
        <f t="shared" si="521"/>
        <v>16</v>
      </c>
      <c r="AF512" s="28">
        <f t="shared" si="521"/>
        <v>13</v>
      </c>
      <c r="AG512" s="28">
        <f t="shared" si="521"/>
        <v>21</v>
      </c>
      <c r="AH512" s="28">
        <f t="shared" si="521"/>
        <v>16</v>
      </c>
      <c r="AI512" s="29">
        <f t="shared" si="521"/>
        <v>16</v>
      </c>
      <c r="AJ512" s="29">
        <f t="shared" si="521"/>
        <v>40</v>
      </c>
      <c r="AK512" s="29">
        <f t="shared" si="521"/>
        <v>24</v>
      </c>
      <c r="AL512" s="25">
        <f t="shared" si="6"/>
        <v>282</v>
      </c>
    </row>
    <row r="513">
      <c r="A513" s="1"/>
      <c r="B513" s="1"/>
      <c r="C513" s="1"/>
      <c r="D513" s="9">
        <v>7029.0</v>
      </c>
      <c r="E513" s="10">
        <v>2657.0</v>
      </c>
      <c r="F513" s="11">
        <v>19.0</v>
      </c>
      <c r="G513" s="12">
        <v>39.0</v>
      </c>
      <c r="H513" s="11">
        <v>37.0</v>
      </c>
      <c r="I513" s="13">
        <v>75.0</v>
      </c>
      <c r="J513" s="13">
        <v>195.0</v>
      </c>
      <c r="K513" s="13">
        <v>83.0</v>
      </c>
      <c r="L513" s="14">
        <v>33.0</v>
      </c>
      <c r="M513" s="15">
        <v>46.0</v>
      </c>
      <c r="N513" s="14">
        <v>86.0</v>
      </c>
      <c r="O513" s="25">
        <f t="shared" si="2"/>
        <v>613</v>
      </c>
      <c r="P513" s="26"/>
      <c r="Q513" s="27">
        <f>'X,Y restore'!G513</f>
        <v>19</v>
      </c>
      <c r="R513" s="27">
        <f>'X,Y restore'!H513</f>
        <v>24</v>
      </c>
      <c r="S513" s="27">
        <f>'X,Y restore'!I513</f>
        <v>37</v>
      </c>
      <c r="T513" s="28">
        <f>'X,Y restore'!AI513</f>
        <v>13</v>
      </c>
      <c r="U513" s="28">
        <f>'X,Y restore'!AG513</f>
        <v>23</v>
      </c>
      <c r="V513" s="28">
        <f>'X,Y restore'!AJ513</f>
        <v>35</v>
      </c>
      <c r="W513" s="29">
        <f>'X,Y restore'!M513</f>
        <v>33</v>
      </c>
      <c r="X513" s="29">
        <f>'X,Y restore'!N513</f>
        <v>46</v>
      </c>
      <c r="Y513" s="29">
        <f>'X,Y restore'!O513</f>
        <v>59</v>
      </c>
      <c r="Z513" s="25">
        <f t="shared" si="3"/>
        <v>289</v>
      </c>
      <c r="AA513" s="30">
        <f t="shared" si="4"/>
        <v>2.121107266</v>
      </c>
      <c r="AB513" s="26"/>
      <c r="AC513" s="27">
        <f t="shared" ref="AC513:AK513" si="522">ROUND($AA513*Q513,0)</f>
        <v>40</v>
      </c>
      <c r="AD513" s="27">
        <f t="shared" si="522"/>
        <v>51</v>
      </c>
      <c r="AE513" s="27">
        <f t="shared" si="522"/>
        <v>78</v>
      </c>
      <c r="AF513" s="28">
        <f t="shared" si="522"/>
        <v>28</v>
      </c>
      <c r="AG513" s="28">
        <f t="shared" si="522"/>
        <v>49</v>
      </c>
      <c r="AH513" s="28">
        <f t="shared" si="522"/>
        <v>74</v>
      </c>
      <c r="AI513" s="29">
        <f t="shared" si="522"/>
        <v>70</v>
      </c>
      <c r="AJ513" s="29">
        <f t="shared" si="522"/>
        <v>98</v>
      </c>
      <c r="AK513" s="29">
        <f t="shared" si="522"/>
        <v>125</v>
      </c>
      <c r="AL513" s="25">
        <f t="shared" si="6"/>
        <v>613</v>
      </c>
    </row>
    <row r="514">
      <c r="A514" s="1"/>
      <c r="B514" s="1"/>
      <c r="C514" s="1"/>
      <c r="D514" s="9">
        <v>7032.0</v>
      </c>
      <c r="E514" s="10">
        <v>578.0</v>
      </c>
      <c r="F514" s="11">
        <v>5.0</v>
      </c>
      <c r="G514" s="12">
        <v>13.0</v>
      </c>
      <c r="H514" s="11">
        <v>6.0</v>
      </c>
      <c r="I514" s="13">
        <v>49.0</v>
      </c>
      <c r="J514" s="13">
        <v>51.0</v>
      </c>
      <c r="K514" s="13">
        <v>32.0</v>
      </c>
      <c r="L514" s="14">
        <v>9.0</v>
      </c>
      <c r="M514" s="15">
        <v>9.0</v>
      </c>
      <c r="N514" s="14">
        <v>35.0</v>
      </c>
      <c r="O514" s="25">
        <f t="shared" si="2"/>
        <v>209</v>
      </c>
      <c r="P514" s="26"/>
      <c r="Q514" s="27">
        <f>'X,Y restore'!G514</f>
        <v>5</v>
      </c>
      <c r="R514" s="27">
        <f>'X,Y restore'!H514</f>
        <v>5</v>
      </c>
      <c r="S514" s="27">
        <f>'X,Y restore'!I514</f>
        <v>6</v>
      </c>
      <c r="T514" s="28">
        <f>'X,Y restore'!AI514</f>
        <v>8</v>
      </c>
      <c r="U514" s="28">
        <f>'X,Y restore'!AG514</f>
        <v>5</v>
      </c>
      <c r="V514" s="28">
        <f>'X,Y restore'!AJ514</f>
        <v>8</v>
      </c>
      <c r="W514" s="29">
        <f>'X,Y restore'!M514</f>
        <v>9</v>
      </c>
      <c r="X514" s="29">
        <f>'X,Y restore'!N514</f>
        <v>9</v>
      </c>
      <c r="Y514" s="29">
        <f>'X,Y restore'!O514</f>
        <v>15</v>
      </c>
      <c r="Z514" s="25">
        <f t="shared" si="3"/>
        <v>70</v>
      </c>
      <c r="AA514" s="30">
        <f t="shared" si="4"/>
        <v>2.985714286</v>
      </c>
      <c r="AB514" s="26"/>
      <c r="AC514" s="27">
        <f t="shared" ref="AC514:AK514" si="523">ROUND($AA514*Q514,0)</f>
        <v>15</v>
      </c>
      <c r="AD514" s="27">
        <f t="shared" si="523"/>
        <v>15</v>
      </c>
      <c r="AE514" s="27">
        <f t="shared" si="523"/>
        <v>18</v>
      </c>
      <c r="AF514" s="28">
        <f t="shared" si="523"/>
        <v>24</v>
      </c>
      <c r="AG514" s="28">
        <f t="shared" si="523"/>
        <v>15</v>
      </c>
      <c r="AH514" s="28">
        <f t="shared" si="523"/>
        <v>24</v>
      </c>
      <c r="AI514" s="29">
        <f t="shared" si="523"/>
        <v>27</v>
      </c>
      <c r="AJ514" s="29">
        <f t="shared" si="523"/>
        <v>27</v>
      </c>
      <c r="AK514" s="29">
        <f t="shared" si="523"/>
        <v>45</v>
      </c>
      <c r="AL514" s="25">
        <f t="shared" si="6"/>
        <v>210</v>
      </c>
    </row>
    <row r="515">
      <c r="A515" s="1"/>
      <c r="B515" s="1"/>
      <c r="C515" s="1"/>
      <c r="D515" s="9">
        <v>7036.0</v>
      </c>
      <c r="E515" s="10">
        <v>2890.0</v>
      </c>
      <c r="F515" s="11">
        <v>20.0</v>
      </c>
      <c r="G515" s="12">
        <v>40.0</v>
      </c>
      <c r="H515" s="11">
        <v>33.0</v>
      </c>
      <c r="I515" s="13">
        <v>43.0</v>
      </c>
      <c r="J515" s="13">
        <v>152.0</v>
      </c>
      <c r="K515" s="13">
        <v>46.0</v>
      </c>
      <c r="L515" s="14">
        <v>32.0</v>
      </c>
      <c r="M515" s="15">
        <v>26.0</v>
      </c>
      <c r="N515" s="14">
        <v>72.0</v>
      </c>
      <c r="O515" s="25">
        <f t="shared" si="2"/>
        <v>464</v>
      </c>
      <c r="P515" s="26"/>
      <c r="Q515" s="27">
        <f>'X,Y restore'!G515</f>
        <v>20</v>
      </c>
      <c r="R515" s="27">
        <f>'X,Y restore'!H515</f>
        <v>16</v>
      </c>
      <c r="S515" s="27">
        <f>'X,Y restore'!I515</f>
        <v>33</v>
      </c>
      <c r="T515" s="28">
        <f>'X,Y restore'!AI515</f>
        <v>10</v>
      </c>
      <c r="U515" s="28">
        <f>'X,Y restore'!AG515</f>
        <v>14</v>
      </c>
      <c r="V515" s="28">
        <f>'X,Y restore'!AJ515</f>
        <v>22</v>
      </c>
      <c r="W515" s="29">
        <f>'X,Y restore'!M515</f>
        <v>31</v>
      </c>
      <c r="X515" s="29">
        <f>'X,Y restore'!N515</f>
        <v>26</v>
      </c>
      <c r="Y515" s="29">
        <f>'X,Y restore'!O515</f>
        <v>42</v>
      </c>
      <c r="Z515" s="25">
        <f t="shared" si="3"/>
        <v>214</v>
      </c>
      <c r="AA515" s="30">
        <f t="shared" si="4"/>
        <v>2.168224299</v>
      </c>
      <c r="AB515" s="26"/>
      <c r="AC515" s="27">
        <f t="shared" ref="AC515:AK515" si="524">ROUND($AA515*Q515,0)</f>
        <v>43</v>
      </c>
      <c r="AD515" s="27">
        <f t="shared" si="524"/>
        <v>35</v>
      </c>
      <c r="AE515" s="27">
        <f t="shared" si="524"/>
        <v>72</v>
      </c>
      <c r="AF515" s="28">
        <f t="shared" si="524"/>
        <v>22</v>
      </c>
      <c r="AG515" s="28">
        <f t="shared" si="524"/>
        <v>30</v>
      </c>
      <c r="AH515" s="28">
        <f t="shared" si="524"/>
        <v>48</v>
      </c>
      <c r="AI515" s="29">
        <f t="shared" si="524"/>
        <v>67</v>
      </c>
      <c r="AJ515" s="29">
        <f t="shared" si="524"/>
        <v>56</v>
      </c>
      <c r="AK515" s="29">
        <f t="shared" si="524"/>
        <v>91</v>
      </c>
      <c r="AL515" s="25">
        <f t="shared" si="6"/>
        <v>464</v>
      </c>
    </row>
    <row r="516">
      <c r="A516" s="1"/>
      <c r="B516" s="1"/>
      <c r="C516" s="1"/>
      <c r="D516" s="9">
        <v>7037.0</v>
      </c>
      <c r="E516" s="10">
        <v>1571.0</v>
      </c>
      <c r="F516" s="11">
        <v>12.0</v>
      </c>
      <c r="G516" s="12">
        <v>25.0</v>
      </c>
      <c r="H516" s="11">
        <v>13.0</v>
      </c>
      <c r="I516" s="13">
        <v>21.0</v>
      </c>
      <c r="J516" s="13">
        <v>51.0</v>
      </c>
      <c r="K516" s="13">
        <v>17.0</v>
      </c>
      <c r="L516" s="14">
        <v>21.0</v>
      </c>
      <c r="M516" s="15">
        <v>11.0</v>
      </c>
      <c r="N516" s="14">
        <v>41.0</v>
      </c>
      <c r="O516" s="25">
        <f t="shared" si="2"/>
        <v>212</v>
      </c>
      <c r="P516" s="26"/>
      <c r="Q516" s="27">
        <f>'X,Y restore'!G516</f>
        <v>12</v>
      </c>
      <c r="R516" s="27">
        <f>'X,Y restore'!H516</f>
        <v>10</v>
      </c>
      <c r="S516" s="27">
        <f>'X,Y restore'!I516</f>
        <v>13</v>
      </c>
      <c r="T516" s="28">
        <f>'X,Y restore'!AI516</f>
        <v>6</v>
      </c>
      <c r="U516" s="28">
        <f>'X,Y restore'!AG516</f>
        <v>6</v>
      </c>
      <c r="V516" s="28">
        <f>'X,Y restore'!AJ516</f>
        <v>8</v>
      </c>
      <c r="W516" s="29">
        <f>'X,Y restore'!M516</f>
        <v>19</v>
      </c>
      <c r="X516" s="29">
        <f>'X,Y restore'!N516</f>
        <v>11</v>
      </c>
      <c r="Y516" s="29">
        <f>'X,Y restore'!O516</f>
        <v>15</v>
      </c>
      <c r="Z516" s="25">
        <f t="shared" si="3"/>
        <v>100</v>
      </c>
      <c r="AA516" s="30">
        <f t="shared" si="4"/>
        <v>2.12</v>
      </c>
      <c r="AB516" s="26"/>
      <c r="AC516" s="27">
        <f t="shared" ref="AC516:AK516" si="525">ROUND($AA516*Q516,0)</f>
        <v>25</v>
      </c>
      <c r="AD516" s="27">
        <f t="shared" si="525"/>
        <v>21</v>
      </c>
      <c r="AE516" s="27">
        <f t="shared" si="525"/>
        <v>28</v>
      </c>
      <c r="AF516" s="28">
        <f t="shared" si="525"/>
        <v>13</v>
      </c>
      <c r="AG516" s="28">
        <f t="shared" si="525"/>
        <v>13</v>
      </c>
      <c r="AH516" s="28">
        <f t="shared" si="525"/>
        <v>17</v>
      </c>
      <c r="AI516" s="29">
        <f t="shared" si="525"/>
        <v>40</v>
      </c>
      <c r="AJ516" s="29">
        <f t="shared" si="525"/>
        <v>23</v>
      </c>
      <c r="AK516" s="29">
        <f t="shared" si="525"/>
        <v>32</v>
      </c>
      <c r="AL516" s="25">
        <f t="shared" si="6"/>
        <v>212</v>
      </c>
    </row>
    <row r="517">
      <c r="A517" s="1"/>
      <c r="B517" s="1"/>
      <c r="C517" s="1"/>
      <c r="D517" s="9">
        <v>7039.0</v>
      </c>
      <c r="E517" s="10">
        <v>2711.0</v>
      </c>
      <c r="F517" s="11">
        <v>34.0</v>
      </c>
      <c r="G517" s="12">
        <v>32.0</v>
      </c>
      <c r="H517" s="11">
        <v>60.0</v>
      </c>
      <c r="I517" s="13">
        <v>89.0</v>
      </c>
      <c r="J517" s="13">
        <v>168.0</v>
      </c>
      <c r="K517" s="13">
        <v>86.0</v>
      </c>
      <c r="L517" s="14">
        <v>46.0</v>
      </c>
      <c r="M517" s="15">
        <v>22.0</v>
      </c>
      <c r="N517" s="14">
        <v>80.0</v>
      </c>
      <c r="O517" s="25">
        <f t="shared" si="2"/>
        <v>617</v>
      </c>
      <c r="P517" s="26"/>
      <c r="Q517" s="27">
        <f>'X,Y restore'!G517</f>
        <v>34</v>
      </c>
      <c r="R517" s="27">
        <f>'X,Y restore'!H517</f>
        <v>9</v>
      </c>
      <c r="S517" s="27">
        <f>'X,Y restore'!I517</f>
        <v>60</v>
      </c>
      <c r="T517" s="28">
        <f>'X,Y restore'!AI517</f>
        <v>17</v>
      </c>
      <c r="U517" s="28">
        <f>'X,Y restore'!AG517</f>
        <v>13</v>
      </c>
      <c r="V517" s="28">
        <f>'X,Y restore'!AJ517</f>
        <v>33</v>
      </c>
      <c r="W517" s="29">
        <f>'X,Y restore'!M517</f>
        <v>43</v>
      </c>
      <c r="X517" s="29">
        <f>'X,Y restore'!N517</f>
        <v>22</v>
      </c>
      <c r="Y517" s="29">
        <f>'X,Y restore'!O517</f>
        <v>49</v>
      </c>
      <c r="Z517" s="25">
        <f t="shared" si="3"/>
        <v>280</v>
      </c>
      <c r="AA517" s="30">
        <f t="shared" si="4"/>
        <v>2.203571429</v>
      </c>
      <c r="AB517" s="26"/>
      <c r="AC517" s="27">
        <f t="shared" ref="AC517:AK517" si="526">ROUND($AA517*Q517,0)</f>
        <v>75</v>
      </c>
      <c r="AD517" s="27">
        <f t="shared" si="526"/>
        <v>20</v>
      </c>
      <c r="AE517" s="27">
        <f t="shared" si="526"/>
        <v>132</v>
      </c>
      <c r="AF517" s="28">
        <f t="shared" si="526"/>
        <v>37</v>
      </c>
      <c r="AG517" s="28">
        <f t="shared" si="526"/>
        <v>29</v>
      </c>
      <c r="AH517" s="28">
        <f t="shared" si="526"/>
        <v>73</v>
      </c>
      <c r="AI517" s="29">
        <f t="shared" si="526"/>
        <v>95</v>
      </c>
      <c r="AJ517" s="29">
        <f t="shared" si="526"/>
        <v>48</v>
      </c>
      <c r="AK517" s="29">
        <f t="shared" si="526"/>
        <v>108</v>
      </c>
      <c r="AL517" s="25">
        <f t="shared" si="6"/>
        <v>617</v>
      </c>
    </row>
    <row r="518">
      <c r="A518" s="1"/>
      <c r="B518" s="1"/>
      <c r="C518" s="1"/>
      <c r="D518" s="9">
        <v>7040.0</v>
      </c>
      <c r="E518" s="10">
        <v>2136.0</v>
      </c>
      <c r="F518" s="11">
        <v>29.0</v>
      </c>
      <c r="G518" s="12">
        <v>32.0</v>
      </c>
      <c r="H518" s="11">
        <v>25.0</v>
      </c>
      <c r="I518" s="13">
        <v>111.0</v>
      </c>
      <c r="J518" s="13">
        <v>149.0</v>
      </c>
      <c r="K518" s="13">
        <v>77.0</v>
      </c>
      <c r="L518" s="14">
        <v>19.0</v>
      </c>
      <c r="M518" s="15">
        <v>33.0</v>
      </c>
      <c r="N518" s="14">
        <v>63.0</v>
      </c>
      <c r="O518" s="25">
        <f t="shared" si="2"/>
        <v>538</v>
      </c>
      <c r="P518" s="26"/>
      <c r="Q518" s="27">
        <f>'X,Y restore'!G518</f>
        <v>29</v>
      </c>
      <c r="R518" s="27">
        <f>'X,Y restore'!H518</f>
        <v>34</v>
      </c>
      <c r="S518" s="27">
        <f>'X,Y restore'!I518</f>
        <v>25</v>
      </c>
      <c r="T518" s="28">
        <f>'X,Y restore'!AI518</f>
        <v>17</v>
      </c>
      <c r="U518" s="28">
        <f>'X,Y restore'!AG518</f>
        <v>17</v>
      </c>
      <c r="V518" s="28">
        <f>'X,Y restore'!AJ518</f>
        <v>14</v>
      </c>
      <c r="W518" s="29">
        <f>'X,Y restore'!M518</f>
        <v>20</v>
      </c>
      <c r="X518" s="29">
        <f>'X,Y restore'!N518</f>
        <v>33</v>
      </c>
      <c r="Y518" s="29">
        <f>'X,Y restore'!O518</f>
        <v>21</v>
      </c>
      <c r="Z518" s="25">
        <f t="shared" si="3"/>
        <v>210</v>
      </c>
      <c r="AA518" s="30">
        <f t="shared" si="4"/>
        <v>2.561904762</v>
      </c>
      <c r="AB518" s="26"/>
      <c r="AC518" s="27">
        <f t="shared" ref="AC518:AK518" si="527">ROUND($AA518*Q518,0)</f>
        <v>74</v>
      </c>
      <c r="AD518" s="27">
        <f t="shared" si="527"/>
        <v>87</v>
      </c>
      <c r="AE518" s="27">
        <f t="shared" si="527"/>
        <v>64</v>
      </c>
      <c r="AF518" s="28">
        <f t="shared" si="527"/>
        <v>44</v>
      </c>
      <c r="AG518" s="28">
        <f t="shared" si="527"/>
        <v>44</v>
      </c>
      <c r="AH518" s="28">
        <f t="shared" si="527"/>
        <v>36</v>
      </c>
      <c r="AI518" s="29">
        <f t="shared" si="527"/>
        <v>51</v>
      </c>
      <c r="AJ518" s="29">
        <f t="shared" si="527"/>
        <v>85</v>
      </c>
      <c r="AK518" s="29">
        <f t="shared" si="527"/>
        <v>54</v>
      </c>
      <c r="AL518" s="25">
        <f t="shared" si="6"/>
        <v>539</v>
      </c>
    </row>
    <row r="519">
      <c r="A519" s="1"/>
      <c r="B519" s="1"/>
      <c r="C519" s="1"/>
      <c r="D519" s="9">
        <v>7041.0</v>
      </c>
      <c r="E519" s="10">
        <v>1818.0</v>
      </c>
      <c r="F519" s="11">
        <v>27.0</v>
      </c>
      <c r="G519" s="12">
        <v>33.0</v>
      </c>
      <c r="H519" s="11">
        <v>38.0</v>
      </c>
      <c r="I519" s="13">
        <v>112.0</v>
      </c>
      <c r="J519" s="13">
        <v>158.0</v>
      </c>
      <c r="K519" s="13">
        <v>97.0</v>
      </c>
      <c r="L519" s="14">
        <v>17.0</v>
      </c>
      <c r="M519" s="15">
        <v>33.0</v>
      </c>
      <c r="N519" s="14">
        <v>49.0</v>
      </c>
      <c r="O519" s="25">
        <f t="shared" si="2"/>
        <v>564</v>
      </c>
      <c r="P519" s="26"/>
      <c r="Q519" s="27">
        <f>'X,Y restore'!G519</f>
        <v>27</v>
      </c>
      <c r="R519" s="27">
        <f>'X,Y restore'!H519</f>
        <v>32</v>
      </c>
      <c r="S519" s="27">
        <f>'X,Y restore'!I519</f>
        <v>38</v>
      </c>
      <c r="T519" s="28">
        <f>'X,Y restore'!AI519</f>
        <v>14</v>
      </c>
      <c r="U519" s="28">
        <f>'X,Y restore'!AG519</f>
        <v>17</v>
      </c>
      <c r="V519" s="28">
        <f>'X,Y restore'!AJ519</f>
        <v>21</v>
      </c>
      <c r="W519" s="29">
        <f>'X,Y restore'!M519</f>
        <v>19</v>
      </c>
      <c r="X519" s="29">
        <f>'X,Y restore'!N519</f>
        <v>33</v>
      </c>
      <c r="Y519" s="29">
        <f>'X,Y restore'!O519</f>
        <v>28</v>
      </c>
      <c r="Z519" s="25">
        <f t="shared" si="3"/>
        <v>229</v>
      </c>
      <c r="AA519" s="30">
        <f t="shared" si="4"/>
        <v>2.462882096</v>
      </c>
      <c r="AB519" s="26"/>
      <c r="AC519" s="27">
        <f t="shared" ref="AC519:AK519" si="528">ROUND($AA519*Q519,0)</f>
        <v>66</v>
      </c>
      <c r="AD519" s="27">
        <f t="shared" si="528"/>
        <v>79</v>
      </c>
      <c r="AE519" s="27">
        <f t="shared" si="528"/>
        <v>94</v>
      </c>
      <c r="AF519" s="28">
        <f t="shared" si="528"/>
        <v>34</v>
      </c>
      <c r="AG519" s="28">
        <f t="shared" si="528"/>
        <v>42</v>
      </c>
      <c r="AH519" s="28">
        <f t="shared" si="528"/>
        <v>52</v>
      </c>
      <c r="AI519" s="29">
        <f t="shared" si="528"/>
        <v>47</v>
      </c>
      <c r="AJ519" s="29">
        <f t="shared" si="528"/>
        <v>81</v>
      </c>
      <c r="AK519" s="29">
        <f t="shared" si="528"/>
        <v>69</v>
      </c>
      <c r="AL519" s="25">
        <f t="shared" si="6"/>
        <v>564</v>
      </c>
    </row>
    <row r="520">
      <c r="A520" s="1"/>
      <c r="B520" s="1"/>
      <c r="C520" s="1"/>
      <c r="D520" s="9">
        <v>7042.0</v>
      </c>
      <c r="E520" s="10">
        <v>1767.0</v>
      </c>
      <c r="F520" s="11">
        <v>22.0</v>
      </c>
      <c r="G520" s="12">
        <v>28.0</v>
      </c>
      <c r="H520" s="11">
        <v>20.0</v>
      </c>
      <c r="I520" s="13">
        <v>61.0</v>
      </c>
      <c r="J520" s="13">
        <v>115.0</v>
      </c>
      <c r="K520" s="13">
        <v>40.0</v>
      </c>
      <c r="L520" s="14">
        <v>22.0</v>
      </c>
      <c r="M520" s="15">
        <v>26.0</v>
      </c>
      <c r="N520" s="14">
        <v>65.0</v>
      </c>
      <c r="O520" s="25">
        <f t="shared" si="2"/>
        <v>399</v>
      </c>
      <c r="P520" s="26"/>
      <c r="Q520" s="27">
        <f>'X,Y restore'!G520</f>
        <v>22</v>
      </c>
      <c r="R520" s="27">
        <f>'X,Y restore'!H520</f>
        <v>21</v>
      </c>
      <c r="S520" s="27">
        <f>'X,Y restore'!I520</f>
        <v>20</v>
      </c>
      <c r="T520" s="28">
        <f>'X,Y restore'!AI520</f>
        <v>14</v>
      </c>
      <c r="U520" s="28">
        <f>'X,Y restore'!AG520</f>
        <v>13</v>
      </c>
      <c r="V520" s="28">
        <f>'X,Y restore'!AJ520</f>
        <v>12</v>
      </c>
      <c r="W520" s="29">
        <f>'X,Y restore'!M520</f>
        <v>22</v>
      </c>
      <c r="X520" s="29">
        <f>'X,Y restore'!N520</f>
        <v>26</v>
      </c>
      <c r="Y520" s="29">
        <f>'X,Y restore'!O520</f>
        <v>22</v>
      </c>
      <c r="Z520" s="25">
        <f t="shared" si="3"/>
        <v>172</v>
      </c>
      <c r="AA520" s="30">
        <f t="shared" si="4"/>
        <v>2.319767442</v>
      </c>
      <c r="AB520" s="26"/>
      <c r="AC520" s="27">
        <f t="shared" ref="AC520:AK520" si="529">ROUND($AA520*Q520,0)</f>
        <v>51</v>
      </c>
      <c r="AD520" s="27">
        <f t="shared" si="529"/>
        <v>49</v>
      </c>
      <c r="AE520" s="27">
        <f t="shared" si="529"/>
        <v>46</v>
      </c>
      <c r="AF520" s="28">
        <f t="shared" si="529"/>
        <v>32</v>
      </c>
      <c r="AG520" s="28">
        <f t="shared" si="529"/>
        <v>30</v>
      </c>
      <c r="AH520" s="28">
        <f t="shared" si="529"/>
        <v>28</v>
      </c>
      <c r="AI520" s="29">
        <f t="shared" si="529"/>
        <v>51</v>
      </c>
      <c r="AJ520" s="29">
        <f t="shared" si="529"/>
        <v>60</v>
      </c>
      <c r="AK520" s="29">
        <f t="shared" si="529"/>
        <v>51</v>
      </c>
      <c r="AL520" s="25">
        <f t="shared" si="6"/>
        <v>398</v>
      </c>
    </row>
    <row r="521">
      <c r="A521" s="1"/>
      <c r="B521" s="1"/>
      <c r="C521" s="1"/>
      <c r="D521" s="9">
        <v>7047.0</v>
      </c>
      <c r="E521" s="10">
        <v>2495.0</v>
      </c>
      <c r="F521" s="11">
        <v>25.0</v>
      </c>
      <c r="G521" s="12">
        <v>41.0</v>
      </c>
      <c r="H521" s="11">
        <v>37.0</v>
      </c>
      <c r="I521" s="13">
        <v>69.0</v>
      </c>
      <c r="J521" s="13">
        <v>178.0</v>
      </c>
      <c r="K521" s="13">
        <v>71.0</v>
      </c>
      <c r="L521" s="14">
        <v>22.0</v>
      </c>
      <c r="M521" s="15">
        <v>17.0</v>
      </c>
      <c r="N521" s="14">
        <v>92.0</v>
      </c>
      <c r="O521" s="25">
        <f t="shared" si="2"/>
        <v>552</v>
      </c>
      <c r="P521" s="26"/>
      <c r="Q521" s="27">
        <f>'X,Y restore'!G521</f>
        <v>25</v>
      </c>
      <c r="R521" s="27">
        <f>'X,Y restore'!H521</f>
        <v>10</v>
      </c>
      <c r="S521" s="27">
        <f>'X,Y restore'!I521</f>
        <v>37</v>
      </c>
      <c r="T521" s="28">
        <f>'X,Y restore'!AI521</f>
        <v>14</v>
      </c>
      <c r="U521" s="28">
        <f>'X,Y restore'!AG521</f>
        <v>10</v>
      </c>
      <c r="V521" s="28">
        <f>'X,Y restore'!AJ521</f>
        <v>26</v>
      </c>
      <c r="W521" s="29">
        <f>'X,Y restore'!M521</f>
        <v>23</v>
      </c>
      <c r="X521" s="29">
        <f>'X,Y restore'!N521</f>
        <v>17</v>
      </c>
      <c r="Y521" s="29">
        <f>'X,Y restore'!O521</f>
        <v>49</v>
      </c>
      <c r="Z521" s="25">
        <f t="shared" si="3"/>
        <v>211</v>
      </c>
      <c r="AA521" s="30">
        <f t="shared" si="4"/>
        <v>2.616113744</v>
      </c>
      <c r="AB521" s="26"/>
      <c r="AC521" s="27">
        <f t="shared" ref="AC521:AK521" si="530">ROUND($AA521*Q521,0)</f>
        <v>65</v>
      </c>
      <c r="AD521" s="27">
        <f t="shared" si="530"/>
        <v>26</v>
      </c>
      <c r="AE521" s="27">
        <f t="shared" si="530"/>
        <v>97</v>
      </c>
      <c r="AF521" s="28">
        <f t="shared" si="530"/>
        <v>37</v>
      </c>
      <c r="AG521" s="28">
        <f t="shared" si="530"/>
        <v>26</v>
      </c>
      <c r="AH521" s="28">
        <f t="shared" si="530"/>
        <v>68</v>
      </c>
      <c r="AI521" s="29">
        <f t="shared" si="530"/>
        <v>60</v>
      </c>
      <c r="AJ521" s="29">
        <f t="shared" si="530"/>
        <v>44</v>
      </c>
      <c r="AK521" s="29">
        <f t="shared" si="530"/>
        <v>128</v>
      </c>
      <c r="AL521" s="25">
        <f t="shared" si="6"/>
        <v>551</v>
      </c>
    </row>
    <row r="522">
      <c r="A522" s="1"/>
      <c r="B522" s="1"/>
      <c r="C522" s="1"/>
      <c r="D522" s="9">
        <v>7053.0</v>
      </c>
      <c r="E522" s="10">
        <v>629.0</v>
      </c>
      <c r="F522" s="11">
        <v>11.0</v>
      </c>
      <c r="G522" s="12">
        <v>21.0</v>
      </c>
      <c r="H522" s="11">
        <v>3.0</v>
      </c>
      <c r="I522" s="13">
        <v>13.0</v>
      </c>
      <c r="J522" s="13">
        <v>77.0</v>
      </c>
      <c r="K522" s="13">
        <v>18.0</v>
      </c>
      <c r="L522" s="14">
        <v>5.0</v>
      </c>
      <c r="M522" s="15">
        <v>5.0</v>
      </c>
      <c r="N522" s="14">
        <v>26.0</v>
      </c>
      <c r="O522" s="25">
        <f t="shared" si="2"/>
        <v>179</v>
      </c>
      <c r="P522" s="26"/>
      <c r="Q522" s="27">
        <f>'X,Y restore'!G522</f>
        <v>11</v>
      </c>
      <c r="R522" s="27">
        <f>'X,Y restore'!H522</f>
        <v>14</v>
      </c>
      <c r="S522" s="27">
        <f>'X,Y restore'!I522</f>
        <v>3</v>
      </c>
      <c r="T522" s="28">
        <f>'X,Y restore'!AI522</f>
        <v>3</v>
      </c>
      <c r="U522" s="28">
        <f>'X,Y restore'!AG522</f>
        <v>3</v>
      </c>
      <c r="V522" s="28">
        <f>'X,Y restore'!AJ522</f>
        <v>3</v>
      </c>
      <c r="W522" s="29">
        <f>'X,Y restore'!M522</f>
        <v>6</v>
      </c>
      <c r="X522" s="29">
        <f>'X,Y restore'!N522</f>
        <v>5</v>
      </c>
      <c r="Y522" s="29">
        <f>'X,Y restore'!O522</f>
        <v>3</v>
      </c>
      <c r="Z522" s="25">
        <f t="shared" si="3"/>
        <v>51</v>
      </c>
      <c r="AA522" s="30">
        <f t="shared" si="4"/>
        <v>3.509803922</v>
      </c>
      <c r="AB522" s="26"/>
      <c r="AC522" s="27">
        <f t="shared" ref="AC522:AK522" si="531">ROUND($AA522*Q522,0)</f>
        <v>39</v>
      </c>
      <c r="AD522" s="27">
        <f t="shared" si="531"/>
        <v>49</v>
      </c>
      <c r="AE522" s="27">
        <f t="shared" si="531"/>
        <v>11</v>
      </c>
      <c r="AF522" s="28">
        <f t="shared" si="531"/>
        <v>11</v>
      </c>
      <c r="AG522" s="28">
        <f t="shared" si="531"/>
        <v>11</v>
      </c>
      <c r="AH522" s="28">
        <f t="shared" si="531"/>
        <v>11</v>
      </c>
      <c r="AI522" s="29">
        <f t="shared" si="531"/>
        <v>21</v>
      </c>
      <c r="AJ522" s="29">
        <f t="shared" si="531"/>
        <v>18</v>
      </c>
      <c r="AK522" s="29">
        <f t="shared" si="531"/>
        <v>11</v>
      </c>
      <c r="AL522" s="25">
        <f t="shared" si="6"/>
        <v>182</v>
      </c>
    </row>
    <row r="523">
      <c r="A523" s="1"/>
      <c r="B523" s="1"/>
      <c r="C523" s="1"/>
      <c r="D523" s="9">
        <v>7055.0</v>
      </c>
      <c r="E523" s="10">
        <v>3274.0</v>
      </c>
      <c r="F523" s="11">
        <v>30.0</v>
      </c>
      <c r="G523" s="12">
        <v>50.0</v>
      </c>
      <c r="H523" s="11">
        <v>33.0</v>
      </c>
      <c r="I523" s="13">
        <v>49.0</v>
      </c>
      <c r="J523" s="13">
        <v>106.0</v>
      </c>
      <c r="K523" s="13">
        <v>44.0</v>
      </c>
      <c r="L523" s="14">
        <v>30.0</v>
      </c>
      <c r="M523" s="15">
        <v>13.0</v>
      </c>
      <c r="N523" s="14">
        <v>68.0</v>
      </c>
      <c r="O523" s="25">
        <f t="shared" si="2"/>
        <v>423</v>
      </c>
      <c r="P523" s="26"/>
      <c r="Q523" s="27">
        <f>'X,Y restore'!G523</f>
        <v>30</v>
      </c>
      <c r="R523" s="27">
        <f>'X,Y restore'!H523</f>
        <v>13</v>
      </c>
      <c r="S523" s="27">
        <f>'X,Y restore'!I523</f>
        <v>33</v>
      </c>
      <c r="T523" s="28">
        <f>'X,Y restore'!AI523</f>
        <v>12</v>
      </c>
      <c r="U523" s="28">
        <f>'X,Y restore'!AG523</f>
        <v>8</v>
      </c>
      <c r="V523" s="28">
        <f>'X,Y restore'!AJ523</f>
        <v>16</v>
      </c>
      <c r="W523" s="29">
        <f>'X,Y restore'!M523</f>
        <v>28</v>
      </c>
      <c r="X523" s="29">
        <f>'X,Y restore'!N523</f>
        <v>13</v>
      </c>
      <c r="Y523" s="29">
        <f>'X,Y restore'!O523</f>
        <v>26</v>
      </c>
      <c r="Z523" s="25">
        <f t="shared" si="3"/>
        <v>179</v>
      </c>
      <c r="AA523" s="30">
        <f t="shared" si="4"/>
        <v>2.363128492</v>
      </c>
      <c r="AB523" s="26"/>
      <c r="AC523" s="27">
        <f t="shared" ref="AC523:AK523" si="532">ROUND($AA523*Q523,0)</f>
        <v>71</v>
      </c>
      <c r="AD523" s="27">
        <f t="shared" si="532"/>
        <v>31</v>
      </c>
      <c r="AE523" s="27">
        <f t="shared" si="532"/>
        <v>78</v>
      </c>
      <c r="AF523" s="28">
        <f t="shared" si="532"/>
        <v>28</v>
      </c>
      <c r="AG523" s="28">
        <f t="shared" si="532"/>
        <v>19</v>
      </c>
      <c r="AH523" s="28">
        <f t="shared" si="532"/>
        <v>38</v>
      </c>
      <c r="AI523" s="29">
        <f t="shared" si="532"/>
        <v>66</v>
      </c>
      <c r="AJ523" s="29">
        <f t="shared" si="532"/>
        <v>31</v>
      </c>
      <c r="AK523" s="29">
        <f t="shared" si="532"/>
        <v>61</v>
      </c>
      <c r="AL523" s="25">
        <f t="shared" si="6"/>
        <v>423</v>
      </c>
    </row>
    <row r="524">
      <c r="A524" s="1"/>
      <c r="B524" s="1"/>
      <c r="C524" s="1"/>
      <c r="D524" s="9">
        <v>7056.0</v>
      </c>
      <c r="E524" s="10">
        <v>2345.0</v>
      </c>
      <c r="F524" s="11">
        <v>29.0</v>
      </c>
      <c r="G524" s="12">
        <v>43.0</v>
      </c>
      <c r="H524" s="11">
        <v>28.0</v>
      </c>
      <c r="I524" s="13">
        <v>68.0</v>
      </c>
      <c r="J524" s="13">
        <v>166.0</v>
      </c>
      <c r="K524" s="13">
        <v>38.0</v>
      </c>
      <c r="L524" s="14">
        <v>26.0</v>
      </c>
      <c r="M524" s="15">
        <v>21.0</v>
      </c>
      <c r="N524" s="14">
        <v>93.0</v>
      </c>
      <c r="O524" s="25">
        <f t="shared" si="2"/>
        <v>512</v>
      </c>
      <c r="P524" s="26"/>
      <c r="Q524" s="27">
        <f>'X,Y restore'!G524</f>
        <v>29</v>
      </c>
      <c r="R524" s="27">
        <f>'X,Y restore'!H524</f>
        <v>18</v>
      </c>
      <c r="S524" s="27">
        <f>'X,Y restore'!I524</f>
        <v>28</v>
      </c>
      <c r="T524" s="28">
        <f>'X,Y restore'!AI524</f>
        <v>18</v>
      </c>
      <c r="U524" s="28">
        <f>'X,Y restore'!AG524</f>
        <v>12</v>
      </c>
      <c r="V524" s="28">
        <f>'X,Y restore'!AJ524</f>
        <v>13</v>
      </c>
      <c r="W524" s="29">
        <f>'X,Y restore'!M524</f>
        <v>26</v>
      </c>
      <c r="X524" s="29">
        <f>'X,Y restore'!N524</f>
        <v>21</v>
      </c>
      <c r="Y524" s="29">
        <f>'X,Y restore'!O524</f>
        <v>32</v>
      </c>
      <c r="Z524" s="25">
        <f t="shared" si="3"/>
        <v>197</v>
      </c>
      <c r="AA524" s="30">
        <f t="shared" si="4"/>
        <v>2.598984772</v>
      </c>
      <c r="AB524" s="26"/>
      <c r="AC524" s="27">
        <f t="shared" ref="AC524:AK524" si="533">ROUND($AA524*Q524,0)</f>
        <v>75</v>
      </c>
      <c r="AD524" s="27">
        <f t="shared" si="533"/>
        <v>47</v>
      </c>
      <c r="AE524" s="27">
        <f t="shared" si="533"/>
        <v>73</v>
      </c>
      <c r="AF524" s="28">
        <f t="shared" si="533"/>
        <v>47</v>
      </c>
      <c r="AG524" s="28">
        <f t="shared" si="533"/>
        <v>31</v>
      </c>
      <c r="AH524" s="28">
        <f t="shared" si="533"/>
        <v>34</v>
      </c>
      <c r="AI524" s="29">
        <f t="shared" si="533"/>
        <v>68</v>
      </c>
      <c r="AJ524" s="29">
        <f t="shared" si="533"/>
        <v>55</v>
      </c>
      <c r="AK524" s="29">
        <f t="shared" si="533"/>
        <v>83</v>
      </c>
      <c r="AL524" s="25">
        <f t="shared" si="6"/>
        <v>513</v>
      </c>
    </row>
    <row r="525">
      <c r="A525" s="1"/>
      <c r="B525" s="1"/>
      <c r="C525" s="1"/>
      <c r="D525" s="9">
        <v>7057.0</v>
      </c>
      <c r="E525" s="10">
        <v>1104.0</v>
      </c>
      <c r="F525" s="11">
        <v>13.0</v>
      </c>
      <c r="G525" s="12">
        <v>24.0</v>
      </c>
      <c r="H525" s="11">
        <v>10.0</v>
      </c>
      <c r="I525" s="13">
        <v>38.0</v>
      </c>
      <c r="J525" s="13">
        <v>79.0</v>
      </c>
      <c r="K525" s="13">
        <v>28.0</v>
      </c>
      <c r="L525" s="14">
        <v>12.0</v>
      </c>
      <c r="M525" s="15">
        <v>11.0</v>
      </c>
      <c r="N525" s="14">
        <v>43.0</v>
      </c>
      <c r="O525" s="25">
        <f t="shared" si="2"/>
        <v>258</v>
      </c>
      <c r="P525" s="26"/>
      <c r="Q525" s="27">
        <f>'X,Y restore'!G525</f>
        <v>13</v>
      </c>
      <c r="R525" s="27">
        <f>'X,Y restore'!H525</f>
        <v>13</v>
      </c>
      <c r="S525" s="27">
        <f>'X,Y restore'!I525</f>
        <v>10</v>
      </c>
      <c r="T525" s="28">
        <f>'X,Y restore'!AI525</f>
        <v>8</v>
      </c>
      <c r="U525" s="28">
        <f>'X,Y restore'!AG525</f>
        <v>6</v>
      </c>
      <c r="V525" s="28">
        <f>'X,Y restore'!AJ525</f>
        <v>7</v>
      </c>
      <c r="W525" s="29">
        <f>'X,Y restore'!M525</f>
        <v>12</v>
      </c>
      <c r="X525" s="29">
        <f>'X,Y restore'!N525</f>
        <v>11</v>
      </c>
      <c r="Y525" s="29">
        <f>'X,Y restore'!O525</f>
        <v>12</v>
      </c>
      <c r="Z525" s="25">
        <f t="shared" si="3"/>
        <v>92</v>
      </c>
      <c r="AA525" s="30">
        <f t="shared" si="4"/>
        <v>2.804347826</v>
      </c>
      <c r="AB525" s="26"/>
      <c r="AC525" s="27">
        <f t="shared" ref="AC525:AK525" si="534">ROUND($AA525*Q525,0)</f>
        <v>36</v>
      </c>
      <c r="AD525" s="27">
        <f t="shared" si="534"/>
        <v>36</v>
      </c>
      <c r="AE525" s="27">
        <f t="shared" si="534"/>
        <v>28</v>
      </c>
      <c r="AF525" s="28">
        <f t="shared" si="534"/>
        <v>22</v>
      </c>
      <c r="AG525" s="28">
        <f t="shared" si="534"/>
        <v>17</v>
      </c>
      <c r="AH525" s="28">
        <f t="shared" si="534"/>
        <v>20</v>
      </c>
      <c r="AI525" s="29">
        <f t="shared" si="534"/>
        <v>34</v>
      </c>
      <c r="AJ525" s="29">
        <f t="shared" si="534"/>
        <v>31</v>
      </c>
      <c r="AK525" s="29">
        <f t="shared" si="534"/>
        <v>34</v>
      </c>
      <c r="AL525" s="25">
        <f t="shared" si="6"/>
        <v>258</v>
      </c>
    </row>
    <row r="526">
      <c r="A526" s="1"/>
      <c r="B526" s="1"/>
      <c r="C526" s="1"/>
      <c r="D526" s="9">
        <v>7058.0</v>
      </c>
      <c r="E526" s="10">
        <v>922.0</v>
      </c>
      <c r="F526" s="11">
        <v>14.0</v>
      </c>
      <c r="G526" s="12">
        <v>14.0</v>
      </c>
      <c r="H526" s="11">
        <v>10.0</v>
      </c>
      <c r="I526" s="13">
        <v>25.0</v>
      </c>
      <c r="J526" s="13">
        <v>71.0</v>
      </c>
      <c r="K526" s="13">
        <v>13.0</v>
      </c>
      <c r="L526" s="14">
        <v>11.0</v>
      </c>
      <c r="M526" s="15">
        <v>12.0</v>
      </c>
      <c r="N526" s="14">
        <v>51.0</v>
      </c>
      <c r="O526" s="25">
        <f t="shared" si="2"/>
        <v>221</v>
      </c>
      <c r="P526" s="26"/>
      <c r="Q526" s="27">
        <f>'X,Y restore'!G526</f>
        <v>14</v>
      </c>
      <c r="R526" s="27">
        <f>'X,Y restore'!H526</f>
        <v>9</v>
      </c>
      <c r="S526" s="27">
        <f>'X,Y restore'!I526</f>
        <v>10</v>
      </c>
      <c r="T526" s="28">
        <f>'X,Y restore'!AI526</f>
        <v>8</v>
      </c>
      <c r="U526" s="28">
        <f>'X,Y restore'!AG526</f>
        <v>7</v>
      </c>
      <c r="V526" s="28">
        <f>'X,Y restore'!AJ526</f>
        <v>4</v>
      </c>
      <c r="W526" s="29">
        <f>'X,Y restore'!M526</f>
        <v>11</v>
      </c>
      <c r="X526" s="29">
        <f>'X,Y restore'!N526</f>
        <v>12</v>
      </c>
      <c r="Y526" s="29">
        <f>'X,Y restore'!O526</f>
        <v>12</v>
      </c>
      <c r="Z526" s="25">
        <f t="shared" si="3"/>
        <v>87</v>
      </c>
      <c r="AA526" s="30">
        <f t="shared" si="4"/>
        <v>2.540229885</v>
      </c>
      <c r="AB526" s="26"/>
      <c r="AC526" s="27">
        <f t="shared" ref="AC526:AK526" si="535">ROUND($AA526*Q526,0)</f>
        <v>36</v>
      </c>
      <c r="AD526" s="27">
        <f t="shared" si="535"/>
        <v>23</v>
      </c>
      <c r="AE526" s="27">
        <f t="shared" si="535"/>
        <v>25</v>
      </c>
      <c r="AF526" s="28">
        <f t="shared" si="535"/>
        <v>20</v>
      </c>
      <c r="AG526" s="28">
        <f t="shared" si="535"/>
        <v>18</v>
      </c>
      <c r="AH526" s="28">
        <f t="shared" si="535"/>
        <v>10</v>
      </c>
      <c r="AI526" s="29">
        <f t="shared" si="535"/>
        <v>28</v>
      </c>
      <c r="AJ526" s="29">
        <f t="shared" si="535"/>
        <v>30</v>
      </c>
      <c r="AK526" s="29">
        <f t="shared" si="535"/>
        <v>30</v>
      </c>
      <c r="AL526" s="25">
        <f t="shared" si="6"/>
        <v>220</v>
      </c>
    </row>
    <row r="527">
      <c r="A527" s="1"/>
      <c r="B527" s="1"/>
      <c r="C527" s="1"/>
      <c r="D527" s="9">
        <v>7059.0</v>
      </c>
      <c r="E527" s="10">
        <v>2506.0</v>
      </c>
      <c r="F527" s="11">
        <v>34.0</v>
      </c>
      <c r="G527" s="12">
        <v>70.0</v>
      </c>
      <c r="H527" s="11">
        <v>26.0</v>
      </c>
      <c r="I527" s="13">
        <v>106.0</v>
      </c>
      <c r="J527" s="13">
        <v>253.0</v>
      </c>
      <c r="K527" s="13">
        <v>86.0</v>
      </c>
      <c r="L527" s="14">
        <v>43.0</v>
      </c>
      <c r="M527" s="15">
        <v>38.0</v>
      </c>
      <c r="N527" s="14">
        <v>124.0</v>
      </c>
      <c r="O527" s="25">
        <f t="shared" si="2"/>
        <v>780</v>
      </c>
      <c r="P527" s="26"/>
      <c r="Q527" s="27">
        <f>'X,Y restore'!G527</f>
        <v>34</v>
      </c>
      <c r="R527" s="27">
        <f>'X,Y restore'!H527</f>
        <v>42</v>
      </c>
      <c r="S527" s="27">
        <f>'X,Y restore'!I527</f>
        <v>26</v>
      </c>
      <c r="T527" s="28">
        <f>'X,Y restore'!AI527</f>
        <v>25</v>
      </c>
      <c r="U527" s="28">
        <f>'X,Y restore'!AG527</f>
        <v>21</v>
      </c>
      <c r="V527" s="28">
        <f>'X,Y restore'!AJ527</f>
        <v>23</v>
      </c>
      <c r="W527" s="29">
        <f>'X,Y restore'!M527</f>
        <v>42</v>
      </c>
      <c r="X527" s="29">
        <f>'X,Y restore'!N527</f>
        <v>38</v>
      </c>
      <c r="Y527" s="29">
        <f>'X,Y restore'!O527</f>
        <v>36</v>
      </c>
      <c r="Z527" s="25">
        <f t="shared" si="3"/>
        <v>287</v>
      </c>
      <c r="AA527" s="30">
        <f t="shared" si="4"/>
        <v>2.717770035</v>
      </c>
      <c r="AB527" s="26"/>
      <c r="AC527" s="27">
        <f t="shared" ref="AC527:AK527" si="536">ROUND($AA527*Q527,0)</f>
        <v>92</v>
      </c>
      <c r="AD527" s="27">
        <f t="shared" si="536"/>
        <v>114</v>
      </c>
      <c r="AE527" s="27">
        <f t="shared" si="536"/>
        <v>71</v>
      </c>
      <c r="AF527" s="28">
        <f t="shared" si="536"/>
        <v>68</v>
      </c>
      <c r="AG527" s="28">
        <f t="shared" si="536"/>
        <v>57</v>
      </c>
      <c r="AH527" s="28">
        <f t="shared" si="536"/>
        <v>63</v>
      </c>
      <c r="AI527" s="29">
        <f t="shared" si="536"/>
        <v>114</v>
      </c>
      <c r="AJ527" s="29">
        <f t="shared" si="536"/>
        <v>103</v>
      </c>
      <c r="AK527" s="29">
        <f t="shared" si="536"/>
        <v>98</v>
      </c>
      <c r="AL527" s="25">
        <f t="shared" si="6"/>
        <v>780</v>
      </c>
    </row>
    <row r="528">
      <c r="A528" s="1"/>
      <c r="B528" s="1"/>
      <c r="C528" s="1"/>
      <c r="D528" s="9">
        <v>7060.0</v>
      </c>
      <c r="E528" s="10">
        <v>2246.0</v>
      </c>
      <c r="F528" s="11">
        <v>21.0</v>
      </c>
      <c r="G528" s="12">
        <v>41.0</v>
      </c>
      <c r="H528" s="11">
        <v>23.0</v>
      </c>
      <c r="I528" s="13">
        <v>50.0</v>
      </c>
      <c r="J528" s="13">
        <v>155.0</v>
      </c>
      <c r="K528" s="13">
        <v>60.0</v>
      </c>
      <c r="L528" s="14">
        <v>27.0</v>
      </c>
      <c r="M528" s="15">
        <v>28.0</v>
      </c>
      <c r="N528" s="14">
        <v>71.0</v>
      </c>
      <c r="O528" s="25">
        <f t="shared" si="2"/>
        <v>476</v>
      </c>
      <c r="P528" s="26"/>
      <c r="Q528" s="27">
        <f>'X,Y restore'!G528</f>
        <v>21</v>
      </c>
      <c r="R528" s="27">
        <f>'X,Y restore'!H528</f>
        <v>25</v>
      </c>
      <c r="S528" s="27">
        <f>'X,Y restore'!I528</f>
        <v>23</v>
      </c>
      <c r="T528" s="28">
        <f>'X,Y restore'!AI528</f>
        <v>11</v>
      </c>
      <c r="U528" s="28">
        <f>'X,Y restore'!AG528</f>
        <v>15</v>
      </c>
      <c r="V528" s="28">
        <f>'X,Y restore'!AJ528</f>
        <v>20</v>
      </c>
      <c r="W528" s="29">
        <f>'X,Y restore'!M528</f>
        <v>27</v>
      </c>
      <c r="X528" s="29">
        <f>'X,Y restore'!N528</f>
        <v>28</v>
      </c>
      <c r="Y528" s="29">
        <f>'X,Y restore'!O528</f>
        <v>29</v>
      </c>
      <c r="Z528" s="25">
        <f t="shared" si="3"/>
        <v>199</v>
      </c>
      <c r="AA528" s="30">
        <f t="shared" si="4"/>
        <v>2.391959799</v>
      </c>
      <c r="AB528" s="26"/>
      <c r="AC528" s="27">
        <f t="shared" ref="AC528:AK528" si="537">ROUND($AA528*Q528,0)</f>
        <v>50</v>
      </c>
      <c r="AD528" s="27">
        <f t="shared" si="537"/>
        <v>60</v>
      </c>
      <c r="AE528" s="27">
        <f t="shared" si="537"/>
        <v>55</v>
      </c>
      <c r="AF528" s="28">
        <f t="shared" si="537"/>
        <v>26</v>
      </c>
      <c r="AG528" s="28">
        <f t="shared" si="537"/>
        <v>36</v>
      </c>
      <c r="AH528" s="28">
        <f t="shared" si="537"/>
        <v>48</v>
      </c>
      <c r="AI528" s="29">
        <f t="shared" si="537"/>
        <v>65</v>
      </c>
      <c r="AJ528" s="29">
        <f t="shared" si="537"/>
        <v>67</v>
      </c>
      <c r="AK528" s="29">
        <f t="shared" si="537"/>
        <v>69</v>
      </c>
      <c r="AL528" s="25">
        <f t="shared" si="6"/>
        <v>476</v>
      </c>
    </row>
    <row r="529">
      <c r="A529" s="1"/>
      <c r="B529" s="1"/>
      <c r="C529" s="1"/>
      <c r="D529" s="9">
        <v>7079.0</v>
      </c>
      <c r="E529" s="10">
        <v>2180.0</v>
      </c>
      <c r="F529" s="11">
        <v>7.0</v>
      </c>
      <c r="G529" s="12">
        <v>27.0</v>
      </c>
      <c r="H529" s="11">
        <v>6.0</v>
      </c>
      <c r="I529" s="13">
        <v>24.0</v>
      </c>
      <c r="J529" s="13">
        <v>62.0</v>
      </c>
      <c r="K529" s="13">
        <v>17.0</v>
      </c>
      <c r="L529" s="14">
        <v>17.0</v>
      </c>
      <c r="M529" s="15">
        <v>15.0</v>
      </c>
      <c r="N529" s="14">
        <v>39.0</v>
      </c>
      <c r="O529" s="25">
        <f t="shared" si="2"/>
        <v>214</v>
      </c>
      <c r="P529" s="26"/>
      <c r="Q529" s="27">
        <f>'X,Y restore'!G529</f>
        <v>7</v>
      </c>
      <c r="R529" s="27">
        <f>'X,Y restore'!H529</f>
        <v>16</v>
      </c>
      <c r="S529" s="27">
        <f>'X,Y restore'!I529</f>
        <v>6</v>
      </c>
      <c r="T529" s="28">
        <f>'X,Y restore'!AI529</f>
        <v>7</v>
      </c>
      <c r="U529" s="28">
        <f>'X,Y restore'!AG529</f>
        <v>7</v>
      </c>
      <c r="V529" s="28">
        <f>'X,Y restore'!AJ529</f>
        <v>6</v>
      </c>
      <c r="W529" s="29">
        <f>'X,Y restore'!M529</f>
        <v>16</v>
      </c>
      <c r="X529" s="29">
        <f>'X,Y restore'!N529</f>
        <v>15</v>
      </c>
      <c r="Y529" s="29">
        <f>'X,Y restore'!O529</f>
        <v>12</v>
      </c>
      <c r="Z529" s="25">
        <f t="shared" si="3"/>
        <v>92</v>
      </c>
      <c r="AA529" s="30">
        <f t="shared" si="4"/>
        <v>2.326086957</v>
      </c>
      <c r="AB529" s="26"/>
      <c r="AC529" s="27">
        <f t="shared" ref="AC529:AK529" si="538">ROUND($AA529*Q529,0)</f>
        <v>16</v>
      </c>
      <c r="AD529" s="27">
        <f t="shared" si="538"/>
        <v>37</v>
      </c>
      <c r="AE529" s="27">
        <f t="shared" si="538"/>
        <v>14</v>
      </c>
      <c r="AF529" s="28">
        <f t="shared" si="538"/>
        <v>16</v>
      </c>
      <c r="AG529" s="28">
        <f t="shared" si="538"/>
        <v>16</v>
      </c>
      <c r="AH529" s="28">
        <f t="shared" si="538"/>
        <v>14</v>
      </c>
      <c r="AI529" s="29">
        <f t="shared" si="538"/>
        <v>37</v>
      </c>
      <c r="AJ529" s="29">
        <f t="shared" si="538"/>
        <v>35</v>
      </c>
      <c r="AK529" s="29">
        <f t="shared" si="538"/>
        <v>28</v>
      </c>
      <c r="AL529" s="25">
        <f t="shared" si="6"/>
        <v>213</v>
      </c>
    </row>
    <row r="530">
      <c r="A530" s="1"/>
      <c r="B530" s="1"/>
      <c r="C530" s="1"/>
      <c r="D530" s="9">
        <v>7097.0</v>
      </c>
      <c r="E530" s="10">
        <v>1210.0</v>
      </c>
      <c r="F530" s="11">
        <v>12.0</v>
      </c>
      <c r="G530" s="12">
        <v>12.0</v>
      </c>
      <c r="H530" s="11">
        <v>7.0</v>
      </c>
      <c r="I530" s="13">
        <v>19.0</v>
      </c>
      <c r="J530" s="13">
        <v>62.0</v>
      </c>
      <c r="K530" s="13">
        <v>21.0</v>
      </c>
      <c r="L530" s="14">
        <v>11.0</v>
      </c>
      <c r="M530" s="15">
        <v>11.0</v>
      </c>
      <c r="N530" s="14">
        <v>29.0</v>
      </c>
      <c r="O530" s="25">
        <f t="shared" si="2"/>
        <v>184</v>
      </c>
      <c r="P530" s="26"/>
      <c r="Q530" s="27">
        <f>'X,Y restore'!G530</f>
        <v>12</v>
      </c>
      <c r="R530" s="27">
        <f>'X,Y restore'!H530</f>
        <v>9</v>
      </c>
      <c r="S530" s="27">
        <f>'X,Y restore'!I530</f>
        <v>7</v>
      </c>
      <c r="T530" s="28">
        <f>'X,Y restore'!AI530</f>
        <v>5</v>
      </c>
      <c r="U530" s="28">
        <f>'X,Y restore'!AG530</f>
        <v>6</v>
      </c>
      <c r="V530" s="28">
        <f>'X,Y restore'!AJ530</f>
        <v>6</v>
      </c>
      <c r="W530" s="29">
        <f>'X,Y restore'!M530</f>
        <v>11</v>
      </c>
      <c r="X530" s="29">
        <f>'X,Y restore'!N530</f>
        <v>11</v>
      </c>
      <c r="Y530" s="29">
        <f>'X,Y restore'!O530</f>
        <v>7</v>
      </c>
      <c r="Z530" s="25">
        <f t="shared" si="3"/>
        <v>74</v>
      </c>
      <c r="AA530" s="30">
        <f t="shared" si="4"/>
        <v>2.486486486</v>
      </c>
      <c r="AB530" s="26"/>
      <c r="AC530" s="27">
        <f t="shared" ref="AC530:AK530" si="539">ROUND($AA530*Q530,0)</f>
        <v>30</v>
      </c>
      <c r="AD530" s="27">
        <f t="shared" si="539"/>
        <v>22</v>
      </c>
      <c r="AE530" s="27">
        <f t="shared" si="539"/>
        <v>17</v>
      </c>
      <c r="AF530" s="28">
        <f t="shared" si="539"/>
        <v>12</v>
      </c>
      <c r="AG530" s="28">
        <f t="shared" si="539"/>
        <v>15</v>
      </c>
      <c r="AH530" s="28">
        <f t="shared" si="539"/>
        <v>15</v>
      </c>
      <c r="AI530" s="29">
        <f t="shared" si="539"/>
        <v>27</v>
      </c>
      <c r="AJ530" s="29">
        <f t="shared" si="539"/>
        <v>27</v>
      </c>
      <c r="AK530" s="29">
        <f t="shared" si="539"/>
        <v>17</v>
      </c>
      <c r="AL530" s="25">
        <f t="shared" si="6"/>
        <v>182</v>
      </c>
    </row>
    <row r="531">
      <c r="A531" s="1"/>
      <c r="B531" s="1"/>
      <c r="C531" s="1"/>
      <c r="D531" s="9">
        <v>7311.0</v>
      </c>
      <c r="E531" s="10">
        <v>796.0</v>
      </c>
      <c r="F531" s="11">
        <v>9.0</v>
      </c>
      <c r="G531" s="12">
        <v>10.0</v>
      </c>
      <c r="H531" s="11">
        <v>11.0</v>
      </c>
      <c r="I531" s="13">
        <v>20.0</v>
      </c>
      <c r="J531" s="13">
        <v>42.0</v>
      </c>
      <c r="K531" s="13">
        <v>4.0</v>
      </c>
      <c r="L531" s="14">
        <v>8.0</v>
      </c>
      <c r="M531" s="15">
        <v>1.0</v>
      </c>
      <c r="N531" s="14">
        <v>21.0</v>
      </c>
      <c r="O531" s="25">
        <f t="shared" si="2"/>
        <v>126</v>
      </c>
      <c r="P531" s="26"/>
      <c r="Q531" s="27">
        <f>'X,Y restore'!G531</f>
        <v>9</v>
      </c>
      <c r="R531" s="27">
        <f>'X,Y restore'!H531</f>
        <v>0</v>
      </c>
      <c r="S531" s="27">
        <f>'X,Y restore'!I531</f>
        <v>11</v>
      </c>
      <c r="T531" s="28">
        <f>'X,Y restore'!AI531</f>
        <v>6</v>
      </c>
      <c r="U531" s="28">
        <f>'X,Y restore'!AG531</f>
        <v>1</v>
      </c>
      <c r="V531" s="28">
        <f>'X,Y restore'!AJ531</f>
        <v>2</v>
      </c>
      <c r="W531" s="29">
        <f>'X,Y restore'!M531</f>
        <v>8</v>
      </c>
      <c r="X531" s="29">
        <f>'X,Y restore'!N531</f>
        <v>1</v>
      </c>
      <c r="Y531" s="29">
        <f>'X,Y restore'!O531</f>
        <v>10</v>
      </c>
      <c r="Z531" s="25">
        <f t="shared" si="3"/>
        <v>48</v>
      </c>
      <c r="AA531" s="30">
        <f t="shared" si="4"/>
        <v>2.625</v>
      </c>
      <c r="AB531" s="26"/>
      <c r="AC531" s="27">
        <f t="shared" ref="AC531:AK531" si="540">ROUND($AA531*Q531,0)</f>
        <v>24</v>
      </c>
      <c r="AD531" s="27">
        <f t="shared" si="540"/>
        <v>0</v>
      </c>
      <c r="AE531" s="27">
        <f t="shared" si="540"/>
        <v>29</v>
      </c>
      <c r="AF531" s="28">
        <f t="shared" si="540"/>
        <v>16</v>
      </c>
      <c r="AG531" s="28">
        <f t="shared" si="540"/>
        <v>3</v>
      </c>
      <c r="AH531" s="28">
        <f t="shared" si="540"/>
        <v>5</v>
      </c>
      <c r="AI531" s="29">
        <f t="shared" si="540"/>
        <v>21</v>
      </c>
      <c r="AJ531" s="29">
        <f t="shared" si="540"/>
        <v>3</v>
      </c>
      <c r="AK531" s="29">
        <f t="shared" si="540"/>
        <v>26</v>
      </c>
      <c r="AL531" s="25">
        <f t="shared" si="6"/>
        <v>127</v>
      </c>
    </row>
    <row r="532">
      <c r="A532" s="1"/>
      <c r="B532" s="1"/>
      <c r="C532" s="1"/>
      <c r="D532" s="9">
        <v>7312.0</v>
      </c>
      <c r="E532" s="10">
        <v>2438.0</v>
      </c>
      <c r="F532" s="11">
        <v>7.0</v>
      </c>
      <c r="G532" s="12">
        <v>20.0</v>
      </c>
      <c r="H532" s="11">
        <v>6.0</v>
      </c>
      <c r="I532" s="13">
        <v>28.0</v>
      </c>
      <c r="J532" s="13">
        <v>75.0</v>
      </c>
      <c r="K532" s="13">
        <v>31.0</v>
      </c>
      <c r="L532" s="14">
        <v>12.0</v>
      </c>
      <c r="M532" s="15">
        <v>23.0</v>
      </c>
      <c r="N532" s="14">
        <v>42.0</v>
      </c>
      <c r="O532" s="25">
        <f t="shared" si="2"/>
        <v>244</v>
      </c>
      <c r="P532" s="26"/>
      <c r="Q532" s="27">
        <f>'X,Y restore'!G532</f>
        <v>7</v>
      </c>
      <c r="R532" s="27">
        <f>'X,Y restore'!H532</f>
        <v>22</v>
      </c>
      <c r="S532" s="27">
        <f>'X,Y restore'!I532</f>
        <v>6</v>
      </c>
      <c r="T532" s="28">
        <f>'X,Y restore'!AI532</f>
        <v>6</v>
      </c>
      <c r="U532" s="28">
        <f>'X,Y restore'!AG532</f>
        <v>10</v>
      </c>
      <c r="V532" s="28">
        <f>'X,Y restore'!AJ532</f>
        <v>9</v>
      </c>
      <c r="W532" s="29">
        <f>'X,Y restore'!M532</f>
        <v>12</v>
      </c>
      <c r="X532" s="29">
        <f>'X,Y restore'!N532</f>
        <v>23</v>
      </c>
      <c r="Y532" s="29">
        <f>'X,Y restore'!O532</f>
        <v>13</v>
      </c>
      <c r="Z532" s="25">
        <f t="shared" si="3"/>
        <v>108</v>
      </c>
      <c r="AA532" s="30">
        <f t="shared" si="4"/>
        <v>2.259259259</v>
      </c>
      <c r="AB532" s="26"/>
      <c r="AC532" s="27">
        <f t="shared" ref="AC532:AK532" si="541">ROUND($AA532*Q532,0)</f>
        <v>16</v>
      </c>
      <c r="AD532" s="27">
        <f t="shared" si="541"/>
        <v>50</v>
      </c>
      <c r="AE532" s="27">
        <f t="shared" si="541"/>
        <v>14</v>
      </c>
      <c r="AF532" s="28">
        <f t="shared" si="541"/>
        <v>14</v>
      </c>
      <c r="AG532" s="28">
        <f t="shared" si="541"/>
        <v>23</v>
      </c>
      <c r="AH532" s="28">
        <f t="shared" si="541"/>
        <v>20</v>
      </c>
      <c r="AI532" s="29">
        <f t="shared" si="541"/>
        <v>27</v>
      </c>
      <c r="AJ532" s="29">
        <f t="shared" si="541"/>
        <v>52</v>
      </c>
      <c r="AK532" s="29">
        <f t="shared" si="541"/>
        <v>29</v>
      </c>
      <c r="AL532" s="25">
        <f t="shared" si="6"/>
        <v>245</v>
      </c>
    </row>
    <row r="533">
      <c r="A533" s="1"/>
      <c r="B533" s="1"/>
      <c r="C533" s="1"/>
      <c r="D533" s="9">
        <v>7332.0</v>
      </c>
      <c r="E533" s="10">
        <v>2570.0</v>
      </c>
      <c r="F533" s="11">
        <v>22.0</v>
      </c>
      <c r="G533" s="12">
        <v>28.0</v>
      </c>
      <c r="H533" s="11">
        <v>20.0</v>
      </c>
      <c r="I533" s="13">
        <v>39.0</v>
      </c>
      <c r="J533" s="13">
        <v>117.0</v>
      </c>
      <c r="K533" s="13">
        <v>32.0</v>
      </c>
      <c r="L533" s="14">
        <v>13.0</v>
      </c>
      <c r="M533" s="15">
        <v>14.0</v>
      </c>
      <c r="N533" s="14">
        <v>54.0</v>
      </c>
      <c r="O533" s="25">
        <f t="shared" si="2"/>
        <v>339</v>
      </c>
      <c r="P533" s="26"/>
      <c r="Q533" s="27">
        <f>'X,Y restore'!G533</f>
        <v>22</v>
      </c>
      <c r="R533" s="27">
        <f>'X,Y restore'!H533</f>
        <v>14</v>
      </c>
      <c r="S533" s="27">
        <f>'X,Y restore'!I533</f>
        <v>20</v>
      </c>
      <c r="T533" s="28">
        <f>'X,Y restore'!AI533</f>
        <v>9</v>
      </c>
      <c r="U533" s="28">
        <f>'X,Y restore'!AG533</f>
        <v>8</v>
      </c>
      <c r="V533" s="28">
        <f>'X,Y restore'!AJ533</f>
        <v>10</v>
      </c>
      <c r="W533" s="29">
        <f>'X,Y restore'!M533</f>
        <v>14</v>
      </c>
      <c r="X533" s="29">
        <f>'X,Y restore'!N533</f>
        <v>14</v>
      </c>
      <c r="Y533" s="29">
        <f>'X,Y restore'!O533</f>
        <v>19</v>
      </c>
      <c r="Z533" s="25">
        <f t="shared" si="3"/>
        <v>130</v>
      </c>
      <c r="AA533" s="30">
        <f t="shared" si="4"/>
        <v>2.607692308</v>
      </c>
      <c r="AB533" s="26"/>
      <c r="AC533" s="27">
        <f t="shared" ref="AC533:AK533" si="542">ROUND($AA533*Q533,0)</f>
        <v>57</v>
      </c>
      <c r="AD533" s="27">
        <f t="shared" si="542"/>
        <v>37</v>
      </c>
      <c r="AE533" s="27">
        <f t="shared" si="542"/>
        <v>52</v>
      </c>
      <c r="AF533" s="28">
        <f t="shared" si="542"/>
        <v>23</v>
      </c>
      <c r="AG533" s="28">
        <f t="shared" si="542"/>
        <v>21</v>
      </c>
      <c r="AH533" s="28">
        <f t="shared" si="542"/>
        <v>26</v>
      </c>
      <c r="AI533" s="29">
        <f t="shared" si="542"/>
        <v>37</v>
      </c>
      <c r="AJ533" s="29">
        <f t="shared" si="542"/>
        <v>37</v>
      </c>
      <c r="AK533" s="29">
        <f t="shared" si="542"/>
        <v>50</v>
      </c>
      <c r="AL533" s="25">
        <f t="shared" si="6"/>
        <v>340</v>
      </c>
    </row>
    <row r="534">
      <c r="A534" s="1"/>
      <c r="B534" s="1"/>
      <c r="C534" s="1"/>
      <c r="D534" s="9">
        <v>7334.0</v>
      </c>
      <c r="E534" s="10">
        <v>1131.0</v>
      </c>
      <c r="F534" s="11">
        <v>11.0</v>
      </c>
      <c r="G534" s="12">
        <v>23.0</v>
      </c>
      <c r="H534" s="11">
        <v>7.0</v>
      </c>
      <c r="I534" s="13">
        <v>26.0</v>
      </c>
      <c r="J534" s="13">
        <v>77.0</v>
      </c>
      <c r="K534" s="13">
        <v>29.0</v>
      </c>
      <c r="L534" s="14">
        <v>5.0</v>
      </c>
      <c r="M534" s="15">
        <v>17.0</v>
      </c>
      <c r="N534" s="14">
        <v>28.0</v>
      </c>
      <c r="O534" s="25">
        <f t="shared" si="2"/>
        <v>223</v>
      </c>
      <c r="P534" s="26"/>
      <c r="Q534" s="27">
        <f>'X,Y restore'!G534</f>
        <v>11</v>
      </c>
      <c r="R534" s="27">
        <f>'X,Y restore'!H534</f>
        <v>35</v>
      </c>
      <c r="S534" s="27">
        <f>'X,Y restore'!I534</f>
        <v>7</v>
      </c>
      <c r="T534" s="28">
        <f>'X,Y restore'!AI534</f>
        <v>5</v>
      </c>
      <c r="U534" s="28">
        <f>'X,Y restore'!AG534</f>
        <v>9</v>
      </c>
      <c r="V534" s="28">
        <f>'X,Y restore'!AJ534</f>
        <v>5</v>
      </c>
      <c r="W534" s="29">
        <f>'X,Y restore'!M534</f>
        <v>6</v>
      </c>
      <c r="X534" s="29">
        <f>'X,Y restore'!N534</f>
        <v>17</v>
      </c>
      <c r="Y534" s="29">
        <f>'X,Y restore'!O534</f>
        <v>7</v>
      </c>
      <c r="Z534" s="25">
        <f t="shared" si="3"/>
        <v>102</v>
      </c>
      <c r="AA534" s="30">
        <f t="shared" si="4"/>
        <v>2.18627451</v>
      </c>
      <c r="AB534" s="26"/>
      <c r="AC534" s="27">
        <f t="shared" ref="AC534:AK534" si="543">ROUND($AA534*Q534,0)</f>
        <v>24</v>
      </c>
      <c r="AD534" s="27">
        <f t="shared" si="543"/>
        <v>77</v>
      </c>
      <c r="AE534" s="27">
        <f t="shared" si="543"/>
        <v>15</v>
      </c>
      <c r="AF534" s="28">
        <f t="shared" si="543"/>
        <v>11</v>
      </c>
      <c r="AG534" s="28">
        <f t="shared" si="543"/>
        <v>20</v>
      </c>
      <c r="AH534" s="28">
        <f t="shared" si="543"/>
        <v>11</v>
      </c>
      <c r="AI534" s="29">
        <f t="shared" si="543"/>
        <v>13</v>
      </c>
      <c r="AJ534" s="29">
        <f t="shared" si="543"/>
        <v>37</v>
      </c>
      <c r="AK534" s="29">
        <f t="shared" si="543"/>
        <v>15</v>
      </c>
      <c r="AL534" s="25">
        <f t="shared" si="6"/>
        <v>223</v>
      </c>
    </row>
    <row r="535">
      <c r="A535" s="1"/>
      <c r="B535" s="1"/>
      <c r="C535" s="1"/>
      <c r="D535" s="9">
        <v>7341.0</v>
      </c>
      <c r="E535" s="10">
        <v>2719.0</v>
      </c>
      <c r="F535" s="11">
        <v>21.0</v>
      </c>
      <c r="G535" s="12">
        <v>44.0</v>
      </c>
      <c r="H535" s="11">
        <v>26.0</v>
      </c>
      <c r="I535" s="13">
        <v>68.0</v>
      </c>
      <c r="J535" s="13">
        <v>140.0</v>
      </c>
      <c r="K535" s="13">
        <v>38.0</v>
      </c>
      <c r="L535" s="14">
        <v>22.0</v>
      </c>
      <c r="M535" s="15">
        <v>18.0</v>
      </c>
      <c r="N535" s="14">
        <v>81.0</v>
      </c>
      <c r="O535" s="25">
        <f t="shared" si="2"/>
        <v>458</v>
      </c>
      <c r="P535" s="26"/>
      <c r="Q535" s="27">
        <f>'X,Y restore'!G535</f>
        <v>21</v>
      </c>
      <c r="R535" s="27">
        <f>'X,Y restore'!H535</f>
        <v>16</v>
      </c>
      <c r="S535" s="27">
        <f>'X,Y restore'!I535</f>
        <v>26</v>
      </c>
      <c r="T535" s="28">
        <f>'X,Y restore'!AI535</f>
        <v>17</v>
      </c>
      <c r="U535" s="28">
        <f>'X,Y restore'!AG535</f>
        <v>10</v>
      </c>
      <c r="V535" s="28">
        <f>'X,Y restore'!AJ535</f>
        <v>14</v>
      </c>
      <c r="W535" s="29">
        <f>'X,Y restore'!M535</f>
        <v>22</v>
      </c>
      <c r="X535" s="29">
        <f>'X,Y restore'!N535</f>
        <v>18</v>
      </c>
      <c r="Y535" s="29">
        <f>'X,Y restore'!O535</f>
        <v>35</v>
      </c>
      <c r="Z535" s="25">
        <f t="shared" si="3"/>
        <v>179</v>
      </c>
      <c r="AA535" s="30">
        <f t="shared" si="4"/>
        <v>2.558659218</v>
      </c>
      <c r="AB535" s="26"/>
      <c r="AC535" s="27">
        <f t="shared" ref="AC535:AK535" si="544">ROUND($AA535*Q535,0)</f>
        <v>54</v>
      </c>
      <c r="AD535" s="27">
        <f t="shared" si="544"/>
        <v>41</v>
      </c>
      <c r="AE535" s="27">
        <f t="shared" si="544"/>
        <v>67</v>
      </c>
      <c r="AF535" s="28">
        <f t="shared" si="544"/>
        <v>43</v>
      </c>
      <c r="AG535" s="28">
        <f t="shared" si="544"/>
        <v>26</v>
      </c>
      <c r="AH535" s="28">
        <f t="shared" si="544"/>
        <v>36</v>
      </c>
      <c r="AI535" s="29">
        <f t="shared" si="544"/>
        <v>56</v>
      </c>
      <c r="AJ535" s="29">
        <f t="shared" si="544"/>
        <v>46</v>
      </c>
      <c r="AK535" s="29">
        <f t="shared" si="544"/>
        <v>90</v>
      </c>
      <c r="AL535" s="25">
        <f t="shared" si="6"/>
        <v>459</v>
      </c>
    </row>
    <row r="536">
      <c r="A536" s="1"/>
      <c r="B536" s="1"/>
      <c r="C536" s="1"/>
      <c r="D536" s="9">
        <v>7352.0</v>
      </c>
      <c r="E536" s="10">
        <v>2920.0</v>
      </c>
      <c r="F536" s="11">
        <v>40.0</v>
      </c>
      <c r="G536" s="12">
        <v>42.0</v>
      </c>
      <c r="H536" s="11">
        <v>51.0</v>
      </c>
      <c r="I536" s="13">
        <v>145.0</v>
      </c>
      <c r="J536" s="13">
        <v>274.0</v>
      </c>
      <c r="K536" s="13">
        <v>132.0</v>
      </c>
      <c r="L536" s="14">
        <v>46.0</v>
      </c>
      <c r="M536" s="15">
        <v>41.0</v>
      </c>
      <c r="N536" s="14">
        <v>96.0</v>
      </c>
      <c r="O536" s="25">
        <f t="shared" si="2"/>
        <v>867</v>
      </c>
      <c r="P536" s="26"/>
      <c r="Q536" s="27">
        <f>'X,Y restore'!G536</f>
        <v>40</v>
      </c>
      <c r="R536" s="27">
        <f>'X,Y restore'!H536</f>
        <v>25</v>
      </c>
      <c r="S536" s="27">
        <f>'X,Y restore'!I536</f>
        <v>51</v>
      </c>
      <c r="T536" s="28">
        <f>'X,Y restore'!AI536</f>
        <v>24</v>
      </c>
      <c r="U536" s="28">
        <f>'X,Y restore'!AG536</f>
        <v>23</v>
      </c>
      <c r="V536" s="28">
        <f>'X,Y restore'!AJ536</f>
        <v>36</v>
      </c>
      <c r="W536" s="29">
        <f>'X,Y restore'!M536</f>
        <v>45</v>
      </c>
      <c r="X536" s="29">
        <f>'X,Y restore'!N536</f>
        <v>41</v>
      </c>
      <c r="Y536" s="29">
        <f>'X,Y restore'!O536</f>
        <v>45</v>
      </c>
      <c r="Z536" s="25">
        <f t="shared" si="3"/>
        <v>330</v>
      </c>
      <c r="AA536" s="30">
        <f t="shared" si="4"/>
        <v>2.627272727</v>
      </c>
      <c r="AB536" s="26"/>
      <c r="AC536" s="27">
        <f t="shared" ref="AC536:AK536" si="545">ROUND($AA536*Q536,0)</f>
        <v>105</v>
      </c>
      <c r="AD536" s="27">
        <f t="shared" si="545"/>
        <v>66</v>
      </c>
      <c r="AE536" s="27">
        <f t="shared" si="545"/>
        <v>134</v>
      </c>
      <c r="AF536" s="28">
        <f t="shared" si="545"/>
        <v>63</v>
      </c>
      <c r="AG536" s="28">
        <f t="shared" si="545"/>
        <v>60</v>
      </c>
      <c r="AH536" s="28">
        <f t="shared" si="545"/>
        <v>95</v>
      </c>
      <c r="AI536" s="29">
        <f t="shared" si="545"/>
        <v>118</v>
      </c>
      <c r="AJ536" s="29">
        <f t="shared" si="545"/>
        <v>108</v>
      </c>
      <c r="AK536" s="29">
        <f t="shared" si="545"/>
        <v>118</v>
      </c>
      <c r="AL536" s="25">
        <f t="shared" si="6"/>
        <v>867</v>
      </c>
    </row>
    <row r="537">
      <c r="A537" s="1"/>
      <c r="B537" s="1"/>
      <c r="C537" s="1"/>
      <c r="D537" s="9">
        <v>7355.0</v>
      </c>
      <c r="E537" s="10">
        <v>1480.0</v>
      </c>
      <c r="F537" s="11">
        <v>15.0</v>
      </c>
      <c r="G537" s="12">
        <v>35.0</v>
      </c>
      <c r="H537" s="11">
        <v>26.0</v>
      </c>
      <c r="I537" s="13">
        <v>59.0</v>
      </c>
      <c r="J537" s="13">
        <v>103.0</v>
      </c>
      <c r="K537" s="13">
        <v>63.0</v>
      </c>
      <c r="L537" s="14">
        <v>20.0</v>
      </c>
      <c r="M537" s="15">
        <v>7.0</v>
      </c>
      <c r="N537" s="14">
        <v>52.0</v>
      </c>
      <c r="O537" s="25">
        <f t="shared" si="2"/>
        <v>380</v>
      </c>
      <c r="P537" s="26"/>
      <c r="Q537" s="27">
        <f>'X,Y restore'!G537</f>
        <v>15</v>
      </c>
      <c r="R537" s="27">
        <f>'X,Y restore'!H537</f>
        <v>5</v>
      </c>
      <c r="S537" s="27">
        <f>'X,Y restore'!I537</f>
        <v>26</v>
      </c>
      <c r="T537" s="28">
        <f>'X,Y restore'!AI537</f>
        <v>9</v>
      </c>
      <c r="U537" s="28">
        <f>'X,Y restore'!AG537</f>
        <v>4</v>
      </c>
      <c r="V537" s="28">
        <f>'X,Y restore'!AJ537</f>
        <v>22</v>
      </c>
      <c r="W537" s="29">
        <f>'X,Y restore'!M537</f>
        <v>20</v>
      </c>
      <c r="X537" s="29">
        <f>'X,Y restore'!N537</f>
        <v>7</v>
      </c>
      <c r="Y537" s="29">
        <f>'X,Y restore'!O537</f>
        <v>32</v>
      </c>
      <c r="Z537" s="25">
        <f t="shared" si="3"/>
        <v>140</v>
      </c>
      <c r="AA537" s="30">
        <f t="shared" si="4"/>
        <v>2.714285714</v>
      </c>
      <c r="AB537" s="26"/>
      <c r="AC537" s="27">
        <f t="shared" ref="AC537:AK537" si="546">ROUND($AA537*Q537,0)</f>
        <v>41</v>
      </c>
      <c r="AD537" s="27">
        <f t="shared" si="546"/>
        <v>14</v>
      </c>
      <c r="AE537" s="27">
        <f t="shared" si="546"/>
        <v>71</v>
      </c>
      <c r="AF537" s="28">
        <f t="shared" si="546"/>
        <v>24</v>
      </c>
      <c r="AG537" s="28">
        <f t="shared" si="546"/>
        <v>11</v>
      </c>
      <c r="AH537" s="28">
        <f t="shared" si="546"/>
        <v>60</v>
      </c>
      <c r="AI537" s="29">
        <f t="shared" si="546"/>
        <v>54</v>
      </c>
      <c r="AJ537" s="29">
        <f t="shared" si="546"/>
        <v>19</v>
      </c>
      <c r="AK537" s="29">
        <f t="shared" si="546"/>
        <v>87</v>
      </c>
      <c r="AL537" s="25">
        <f t="shared" si="6"/>
        <v>381</v>
      </c>
    </row>
    <row r="538">
      <c r="A538" s="1"/>
      <c r="B538" s="1"/>
      <c r="C538" s="1"/>
      <c r="D538" s="9">
        <v>7361.0</v>
      </c>
      <c r="E538" s="10">
        <v>1530.0</v>
      </c>
      <c r="F538" s="11">
        <v>26.0</v>
      </c>
      <c r="G538" s="12">
        <v>26.0</v>
      </c>
      <c r="H538" s="11">
        <v>19.0</v>
      </c>
      <c r="I538" s="13">
        <v>73.0</v>
      </c>
      <c r="J538" s="13">
        <v>107.0</v>
      </c>
      <c r="K538" s="13">
        <v>48.0</v>
      </c>
      <c r="L538" s="14">
        <v>27.0</v>
      </c>
      <c r="M538" s="15">
        <v>30.0</v>
      </c>
      <c r="N538" s="14">
        <v>36.0</v>
      </c>
      <c r="O538" s="25">
        <f t="shared" si="2"/>
        <v>392</v>
      </c>
      <c r="P538" s="26"/>
      <c r="Q538" s="27">
        <f>'X,Y restore'!G538</f>
        <v>26</v>
      </c>
      <c r="R538" s="27">
        <f>'X,Y restore'!H538</f>
        <v>28</v>
      </c>
      <c r="S538" s="27">
        <f>'X,Y restore'!I538</f>
        <v>19</v>
      </c>
      <c r="T538" s="28">
        <f>'X,Y restore'!AI538</f>
        <v>15</v>
      </c>
      <c r="U538" s="28">
        <f>'X,Y restore'!AG538</f>
        <v>14</v>
      </c>
      <c r="V538" s="28">
        <f>'X,Y restore'!AJ538</f>
        <v>10</v>
      </c>
      <c r="W538" s="29">
        <f>'X,Y restore'!M538</f>
        <v>26</v>
      </c>
      <c r="X538" s="29">
        <f>'X,Y restore'!N538</f>
        <v>30</v>
      </c>
      <c r="Y538" s="29">
        <f>'X,Y restore'!O538</f>
        <v>10</v>
      </c>
      <c r="Z538" s="25">
        <f t="shared" si="3"/>
        <v>178</v>
      </c>
      <c r="AA538" s="30">
        <f t="shared" si="4"/>
        <v>2.202247191</v>
      </c>
      <c r="AB538" s="26"/>
      <c r="AC538" s="27">
        <f t="shared" ref="AC538:AK538" si="547">ROUND($AA538*Q538,0)</f>
        <v>57</v>
      </c>
      <c r="AD538" s="27">
        <f t="shared" si="547"/>
        <v>62</v>
      </c>
      <c r="AE538" s="27">
        <f t="shared" si="547"/>
        <v>42</v>
      </c>
      <c r="AF538" s="28">
        <f t="shared" si="547"/>
        <v>33</v>
      </c>
      <c r="AG538" s="28">
        <f t="shared" si="547"/>
        <v>31</v>
      </c>
      <c r="AH538" s="28">
        <f t="shared" si="547"/>
        <v>22</v>
      </c>
      <c r="AI538" s="29">
        <f t="shared" si="547"/>
        <v>57</v>
      </c>
      <c r="AJ538" s="29">
        <f t="shared" si="547"/>
        <v>66</v>
      </c>
      <c r="AK538" s="29">
        <f t="shared" si="547"/>
        <v>22</v>
      </c>
      <c r="AL538" s="25">
        <f t="shared" si="6"/>
        <v>392</v>
      </c>
    </row>
    <row r="539">
      <c r="A539" s="1"/>
      <c r="B539" s="1"/>
      <c r="C539" s="1"/>
      <c r="D539" s="9">
        <v>7366.0</v>
      </c>
      <c r="E539" s="10">
        <v>3061.0</v>
      </c>
      <c r="F539" s="11">
        <v>19.0</v>
      </c>
      <c r="G539" s="12">
        <v>77.0</v>
      </c>
      <c r="H539" s="11">
        <v>35.0</v>
      </c>
      <c r="I539" s="13">
        <v>54.0</v>
      </c>
      <c r="J539" s="13">
        <v>222.0</v>
      </c>
      <c r="K539" s="13">
        <v>64.0</v>
      </c>
      <c r="L539" s="14">
        <v>27.0</v>
      </c>
      <c r="M539" s="15">
        <v>28.0</v>
      </c>
      <c r="N539" s="14">
        <v>134.0</v>
      </c>
      <c r="O539" s="25">
        <f t="shared" si="2"/>
        <v>660</v>
      </c>
      <c r="P539" s="26"/>
      <c r="Q539" s="27">
        <f>'X,Y restore'!G539</f>
        <v>19</v>
      </c>
      <c r="R539" s="27">
        <f>'X,Y restore'!H539</f>
        <v>24</v>
      </c>
      <c r="S539" s="27">
        <f>'X,Y restore'!I539</f>
        <v>35</v>
      </c>
      <c r="T539" s="28">
        <f>'X,Y restore'!AI539</f>
        <v>12</v>
      </c>
      <c r="U539" s="28">
        <f>'X,Y restore'!AG539</f>
        <v>16</v>
      </c>
      <c r="V539" s="28">
        <f>'X,Y restore'!AJ539</f>
        <v>34</v>
      </c>
      <c r="W539" s="29">
        <f>'X,Y restore'!M539</f>
        <v>28</v>
      </c>
      <c r="X539" s="29">
        <f>'X,Y restore'!N539</f>
        <v>28</v>
      </c>
      <c r="Y539" s="29">
        <f>'X,Y restore'!O539</f>
        <v>87</v>
      </c>
      <c r="Z539" s="25">
        <f t="shared" si="3"/>
        <v>283</v>
      </c>
      <c r="AA539" s="30">
        <f t="shared" si="4"/>
        <v>2.332155477</v>
      </c>
      <c r="AB539" s="26"/>
      <c r="AC539" s="27">
        <f t="shared" ref="AC539:AK539" si="548">ROUND($AA539*Q539,0)</f>
        <v>44</v>
      </c>
      <c r="AD539" s="27">
        <f t="shared" si="548"/>
        <v>56</v>
      </c>
      <c r="AE539" s="27">
        <f t="shared" si="548"/>
        <v>82</v>
      </c>
      <c r="AF539" s="28">
        <f t="shared" si="548"/>
        <v>28</v>
      </c>
      <c r="AG539" s="28">
        <f t="shared" si="548"/>
        <v>37</v>
      </c>
      <c r="AH539" s="28">
        <f t="shared" si="548"/>
        <v>79</v>
      </c>
      <c r="AI539" s="29">
        <f t="shared" si="548"/>
        <v>65</v>
      </c>
      <c r="AJ539" s="29">
        <f t="shared" si="548"/>
        <v>65</v>
      </c>
      <c r="AK539" s="29">
        <f t="shared" si="548"/>
        <v>203</v>
      </c>
      <c r="AL539" s="25">
        <f t="shared" si="6"/>
        <v>659</v>
      </c>
    </row>
    <row r="540">
      <c r="A540" s="1"/>
      <c r="B540" s="1"/>
      <c r="C540" s="1"/>
      <c r="D540" s="9">
        <v>7378.0</v>
      </c>
      <c r="E540" s="10">
        <v>2675.0</v>
      </c>
      <c r="F540" s="11">
        <v>38.0</v>
      </c>
      <c r="G540" s="12">
        <v>113.0</v>
      </c>
      <c r="H540" s="11">
        <v>29.0</v>
      </c>
      <c r="I540" s="13">
        <v>98.0</v>
      </c>
      <c r="J540" s="13">
        <v>485.0</v>
      </c>
      <c r="K540" s="13">
        <v>79.0</v>
      </c>
      <c r="L540" s="14">
        <v>40.0</v>
      </c>
      <c r="M540" s="15">
        <v>27.0</v>
      </c>
      <c r="N540" s="14">
        <v>160.0</v>
      </c>
      <c r="O540" s="25">
        <f t="shared" si="2"/>
        <v>1069</v>
      </c>
      <c r="P540" s="26"/>
      <c r="Q540" s="27">
        <f>'X,Y restore'!G540</f>
        <v>38</v>
      </c>
      <c r="R540" s="27">
        <f>'X,Y restore'!H540</f>
        <v>41</v>
      </c>
      <c r="S540" s="27">
        <f>'X,Y restore'!I540</f>
        <v>29</v>
      </c>
      <c r="T540" s="28">
        <f>'X,Y restore'!AI540</f>
        <v>25</v>
      </c>
      <c r="U540" s="28">
        <f>'X,Y restore'!AG540</f>
        <v>18</v>
      </c>
      <c r="V540" s="28">
        <f>'X,Y restore'!AJ540</f>
        <v>23</v>
      </c>
      <c r="W540" s="29">
        <f>'X,Y restore'!M540</f>
        <v>40</v>
      </c>
      <c r="X540" s="29">
        <f>'X,Y restore'!N540</f>
        <v>27</v>
      </c>
      <c r="Y540" s="29">
        <f>'X,Y restore'!O540</f>
        <v>44</v>
      </c>
      <c r="Z540" s="25">
        <f t="shared" si="3"/>
        <v>285</v>
      </c>
      <c r="AA540" s="30">
        <f t="shared" si="4"/>
        <v>3.750877193</v>
      </c>
      <c r="AB540" s="26"/>
      <c r="AC540" s="27">
        <f t="shared" ref="AC540:AK540" si="549">ROUND($AA540*Q540,0)</f>
        <v>143</v>
      </c>
      <c r="AD540" s="27">
        <f t="shared" si="549"/>
        <v>154</v>
      </c>
      <c r="AE540" s="27">
        <f t="shared" si="549"/>
        <v>109</v>
      </c>
      <c r="AF540" s="28">
        <f t="shared" si="549"/>
        <v>94</v>
      </c>
      <c r="AG540" s="28">
        <f t="shared" si="549"/>
        <v>68</v>
      </c>
      <c r="AH540" s="28">
        <f t="shared" si="549"/>
        <v>86</v>
      </c>
      <c r="AI540" s="29">
        <f t="shared" si="549"/>
        <v>150</v>
      </c>
      <c r="AJ540" s="29">
        <f t="shared" si="549"/>
        <v>101</v>
      </c>
      <c r="AK540" s="29">
        <f t="shared" si="549"/>
        <v>165</v>
      </c>
      <c r="AL540" s="25">
        <f t="shared" si="6"/>
        <v>1070</v>
      </c>
    </row>
    <row r="541">
      <c r="A541" s="1"/>
      <c r="B541" s="1"/>
      <c r="C541" s="1"/>
      <c r="D541" s="9">
        <v>7402.0</v>
      </c>
      <c r="E541" s="10">
        <v>3002.0</v>
      </c>
      <c r="F541" s="11">
        <v>37.0</v>
      </c>
      <c r="G541" s="12">
        <v>59.0</v>
      </c>
      <c r="H541" s="11">
        <v>32.0</v>
      </c>
      <c r="I541" s="13">
        <v>90.0</v>
      </c>
      <c r="J541" s="13">
        <v>225.0</v>
      </c>
      <c r="K541" s="13">
        <v>97.0</v>
      </c>
      <c r="L541" s="14">
        <v>37.0</v>
      </c>
      <c r="M541" s="15">
        <v>42.0</v>
      </c>
      <c r="N541" s="14">
        <v>85.0</v>
      </c>
      <c r="O541" s="25">
        <f t="shared" si="2"/>
        <v>704</v>
      </c>
      <c r="P541" s="26"/>
      <c r="Q541" s="27">
        <f>'X,Y restore'!G541</f>
        <v>37</v>
      </c>
      <c r="R541" s="27">
        <f>'X,Y restore'!H541</f>
        <v>47</v>
      </c>
      <c r="S541" s="27">
        <f>'X,Y restore'!I541</f>
        <v>32</v>
      </c>
      <c r="T541" s="28">
        <f>'X,Y restore'!AI541</f>
        <v>18</v>
      </c>
      <c r="U541" s="28">
        <f>'X,Y restore'!AG541</f>
        <v>22</v>
      </c>
      <c r="V541" s="28">
        <f>'X,Y restore'!AJ541</f>
        <v>24</v>
      </c>
      <c r="W541" s="29">
        <f>'X,Y restore'!M541</f>
        <v>37</v>
      </c>
      <c r="X541" s="29">
        <f>'X,Y restore'!N541</f>
        <v>42</v>
      </c>
      <c r="Y541" s="29">
        <f>'X,Y restore'!O541</f>
        <v>28</v>
      </c>
      <c r="Z541" s="25">
        <f t="shared" si="3"/>
        <v>287</v>
      </c>
      <c r="AA541" s="30">
        <f t="shared" si="4"/>
        <v>2.452961672</v>
      </c>
      <c r="AB541" s="26"/>
      <c r="AC541" s="27">
        <f t="shared" ref="AC541:AK541" si="550">ROUND($AA541*Q541,0)</f>
        <v>91</v>
      </c>
      <c r="AD541" s="27">
        <f t="shared" si="550"/>
        <v>115</v>
      </c>
      <c r="AE541" s="27">
        <f t="shared" si="550"/>
        <v>78</v>
      </c>
      <c r="AF541" s="28">
        <f t="shared" si="550"/>
        <v>44</v>
      </c>
      <c r="AG541" s="28">
        <f t="shared" si="550"/>
        <v>54</v>
      </c>
      <c r="AH541" s="28">
        <f t="shared" si="550"/>
        <v>59</v>
      </c>
      <c r="AI541" s="29">
        <f t="shared" si="550"/>
        <v>91</v>
      </c>
      <c r="AJ541" s="29">
        <f t="shared" si="550"/>
        <v>103</v>
      </c>
      <c r="AK541" s="29">
        <f t="shared" si="550"/>
        <v>69</v>
      </c>
      <c r="AL541" s="25">
        <f t="shared" si="6"/>
        <v>704</v>
      </c>
    </row>
    <row r="542">
      <c r="A542" s="1"/>
      <c r="B542" s="1"/>
      <c r="C542" s="1"/>
      <c r="D542" s="9">
        <v>7403.0</v>
      </c>
      <c r="E542" s="10">
        <v>3625.0</v>
      </c>
      <c r="F542" s="11">
        <v>48.0</v>
      </c>
      <c r="G542" s="12">
        <v>66.0</v>
      </c>
      <c r="H542" s="11">
        <v>55.0</v>
      </c>
      <c r="I542" s="13">
        <v>123.0</v>
      </c>
      <c r="J542" s="13">
        <v>256.0</v>
      </c>
      <c r="K542" s="13">
        <v>105.0</v>
      </c>
      <c r="L542" s="14">
        <v>43.0</v>
      </c>
      <c r="M542" s="15">
        <v>49.0</v>
      </c>
      <c r="N542" s="14">
        <v>134.0</v>
      </c>
      <c r="O542" s="25">
        <f t="shared" si="2"/>
        <v>879</v>
      </c>
      <c r="P542" s="26"/>
      <c r="Q542" s="27">
        <f>'X,Y restore'!G542</f>
        <v>48</v>
      </c>
      <c r="R542" s="27">
        <f>'X,Y restore'!H542</f>
        <v>41</v>
      </c>
      <c r="S542" s="27">
        <f>'X,Y restore'!I542</f>
        <v>55</v>
      </c>
      <c r="T542" s="28">
        <f>'X,Y restore'!AI542</f>
        <v>26</v>
      </c>
      <c r="U542" s="28">
        <f>'X,Y restore'!AG542</f>
        <v>26</v>
      </c>
      <c r="V542" s="28">
        <f>'X,Y restore'!AJ542</f>
        <v>33</v>
      </c>
      <c r="W542" s="29">
        <f>'X,Y restore'!M542</f>
        <v>43</v>
      </c>
      <c r="X542" s="29">
        <f>'X,Y restore'!N542</f>
        <v>49</v>
      </c>
      <c r="Y542" s="29">
        <f>'X,Y restore'!O542</f>
        <v>56</v>
      </c>
      <c r="Z542" s="25">
        <f t="shared" si="3"/>
        <v>377</v>
      </c>
      <c r="AA542" s="30">
        <f t="shared" si="4"/>
        <v>2.331564987</v>
      </c>
      <c r="AB542" s="26"/>
      <c r="AC542" s="27">
        <f t="shared" ref="AC542:AK542" si="551">ROUND($AA542*Q542,0)</f>
        <v>112</v>
      </c>
      <c r="AD542" s="27">
        <f t="shared" si="551"/>
        <v>96</v>
      </c>
      <c r="AE542" s="27">
        <f t="shared" si="551"/>
        <v>128</v>
      </c>
      <c r="AF542" s="28">
        <f t="shared" si="551"/>
        <v>61</v>
      </c>
      <c r="AG542" s="28">
        <f t="shared" si="551"/>
        <v>61</v>
      </c>
      <c r="AH542" s="28">
        <f t="shared" si="551"/>
        <v>77</v>
      </c>
      <c r="AI542" s="29">
        <f t="shared" si="551"/>
        <v>100</v>
      </c>
      <c r="AJ542" s="29">
        <f t="shared" si="551"/>
        <v>114</v>
      </c>
      <c r="AK542" s="29">
        <f t="shared" si="551"/>
        <v>131</v>
      </c>
      <c r="AL542" s="25">
        <f t="shared" si="6"/>
        <v>880</v>
      </c>
    </row>
    <row r="543">
      <c r="A543" s="1"/>
      <c r="B543" s="1"/>
      <c r="C543" s="1"/>
      <c r="D543" s="9">
        <v>7405.0</v>
      </c>
      <c r="E543" s="10">
        <v>1548.0</v>
      </c>
      <c r="F543" s="11">
        <v>12.0</v>
      </c>
      <c r="G543" s="12">
        <v>21.0</v>
      </c>
      <c r="H543" s="11">
        <v>21.0</v>
      </c>
      <c r="I543" s="13">
        <v>48.0</v>
      </c>
      <c r="J543" s="13">
        <v>124.0</v>
      </c>
      <c r="K543" s="13">
        <v>45.0</v>
      </c>
      <c r="L543" s="14">
        <v>18.0</v>
      </c>
      <c r="M543" s="15">
        <v>23.0</v>
      </c>
      <c r="N543" s="14">
        <v>58.0</v>
      </c>
      <c r="O543" s="25">
        <f t="shared" si="2"/>
        <v>370</v>
      </c>
      <c r="P543" s="26"/>
      <c r="Q543" s="27">
        <f>'X,Y restore'!G543</f>
        <v>12</v>
      </c>
      <c r="R543" s="27">
        <f>'X,Y restore'!H543</f>
        <v>11</v>
      </c>
      <c r="S543" s="27">
        <f>'X,Y restore'!I543</f>
        <v>21</v>
      </c>
      <c r="T543" s="28">
        <f>'X,Y restore'!AI543</f>
        <v>9</v>
      </c>
      <c r="U543" s="28">
        <f>'X,Y restore'!AG543</f>
        <v>12</v>
      </c>
      <c r="V543" s="28">
        <f>'X,Y restore'!AJ543</f>
        <v>19</v>
      </c>
      <c r="W543" s="29">
        <f>'X,Y restore'!M543</f>
        <v>18</v>
      </c>
      <c r="X543" s="29">
        <f>'X,Y restore'!N543</f>
        <v>23</v>
      </c>
      <c r="Y543" s="29">
        <f>'X,Y restore'!O543</f>
        <v>36</v>
      </c>
      <c r="Z543" s="25">
        <f t="shared" si="3"/>
        <v>161</v>
      </c>
      <c r="AA543" s="30">
        <f t="shared" si="4"/>
        <v>2.298136646</v>
      </c>
      <c r="AB543" s="26"/>
      <c r="AC543" s="27">
        <f t="shared" ref="AC543:AK543" si="552">ROUND($AA543*Q543,0)</f>
        <v>28</v>
      </c>
      <c r="AD543" s="27">
        <f t="shared" si="552"/>
        <v>25</v>
      </c>
      <c r="AE543" s="27">
        <f t="shared" si="552"/>
        <v>48</v>
      </c>
      <c r="AF543" s="28">
        <f t="shared" si="552"/>
        <v>21</v>
      </c>
      <c r="AG543" s="28">
        <f t="shared" si="552"/>
        <v>28</v>
      </c>
      <c r="AH543" s="28">
        <f t="shared" si="552"/>
        <v>44</v>
      </c>
      <c r="AI543" s="29">
        <f t="shared" si="552"/>
        <v>41</v>
      </c>
      <c r="AJ543" s="29">
        <f t="shared" si="552"/>
        <v>53</v>
      </c>
      <c r="AK543" s="29">
        <f t="shared" si="552"/>
        <v>83</v>
      </c>
      <c r="AL543" s="25">
        <f t="shared" si="6"/>
        <v>371</v>
      </c>
    </row>
    <row r="544">
      <c r="A544" s="1"/>
      <c r="B544" s="1"/>
      <c r="C544" s="1"/>
      <c r="D544" s="9">
        <v>7410.0</v>
      </c>
      <c r="E544" s="10">
        <v>1310.0</v>
      </c>
      <c r="F544" s="11">
        <v>9.0</v>
      </c>
      <c r="G544" s="12">
        <v>29.0</v>
      </c>
      <c r="H544" s="11">
        <v>23.0</v>
      </c>
      <c r="I544" s="13">
        <v>54.0</v>
      </c>
      <c r="J544" s="13">
        <v>100.0</v>
      </c>
      <c r="K544" s="13">
        <v>35.0</v>
      </c>
      <c r="L544" s="14">
        <v>21.0</v>
      </c>
      <c r="M544" s="15">
        <v>11.0</v>
      </c>
      <c r="N544" s="14">
        <v>54.0</v>
      </c>
      <c r="O544" s="25">
        <f t="shared" si="2"/>
        <v>336</v>
      </c>
      <c r="P544" s="26"/>
      <c r="Q544" s="27">
        <f>'X,Y restore'!G544</f>
        <v>9</v>
      </c>
      <c r="R544" s="27">
        <f>'X,Y restore'!H544</f>
        <v>5</v>
      </c>
      <c r="S544" s="27">
        <f>'X,Y restore'!I544</f>
        <v>23</v>
      </c>
      <c r="T544" s="28">
        <f>'X,Y restore'!AI544</f>
        <v>11</v>
      </c>
      <c r="U544" s="28">
        <f>'X,Y restore'!AG544</f>
        <v>7</v>
      </c>
      <c r="V544" s="28">
        <f>'X,Y restore'!AJ544</f>
        <v>19</v>
      </c>
      <c r="W544" s="29">
        <f>'X,Y restore'!M544</f>
        <v>20</v>
      </c>
      <c r="X544" s="29">
        <f>'X,Y restore'!N544</f>
        <v>11</v>
      </c>
      <c r="Y544" s="29">
        <f>'X,Y restore'!O544</f>
        <v>45</v>
      </c>
      <c r="Z544" s="25">
        <f t="shared" si="3"/>
        <v>150</v>
      </c>
      <c r="AA544" s="30">
        <f t="shared" si="4"/>
        <v>2.24</v>
      </c>
      <c r="AB544" s="26"/>
      <c r="AC544" s="27">
        <f t="shared" ref="AC544:AK544" si="553">ROUND($AA544*Q544,0)</f>
        <v>20</v>
      </c>
      <c r="AD544" s="27">
        <f t="shared" si="553"/>
        <v>11</v>
      </c>
      <c r="AE544" s="27">
        <f t="shared" si="553"/>
        <v>52</v>
      </c>
      <c r="AF544" s="28">
        <f t="shared" si="553"/>
        <v>25</v>
      </c>
      <c r="AG544" s="28">
        <f t="shared" si="553"/>
        <v>16</v>
      </c>
      <c r="AH544" s="28">
        <f t="shared" si="553"/>
        <v>43</v>
      </c>
      <c r="AI544" s="29">
        <f t="shared" si="553"/>
        <v>45</v>
      </c>
      <c r="AJ544" s="29">
        <f t="shared" si="553"/>
        <v>25</v>
      </c>
      <c r="AK544" s="29">
        <f t="shared" si="553"/>
        <v>101</v>
      </c>
      <c r="AL544" s="25">
        <f t="shared" si="6"/>
        <v>338</v>
      </c>
    </row>
    <row r="545">
      <c r="A545" s="1"/>
      <c r="B545" s="1"/>
      <c r="C545" s="1"/>
      <c r="D545" s="9">
        <v>7411.0</v>
      </c>
      <c r="E545" s="10">
        <v>2390.0</v>
      </c>
      <c r="F545" s="11">
        <v>16.0</v>
      </c>
      <c r="G545" s="12">
        <v>43.0</v>
      </c>
      <c r="H545" s="11">
        <v>16.0</v>
      </c>
      <c r="I545" s="13">
        <v>60.0</v>
      </c>
      <c r="J545" s="13">
        <v>165.0</v>
      </c>
      <c r="K545" s="13">
        <v>56.0</v>
      </c>
      <c r="L545" s="14">
        <v>40.0</v>
      </c>
      <c r="M545" s="15">
        <v>23.0</v>
      </c>
      <c r="N545" s="14">
        <v>88.0</v>
      </c>
      <c r="O545" s="25">
        <f t="shared" si="2"/>
        <v>507</v>
      </c>
      <c r="P545" s="26"/>
      <c r="Q545" s="27">
        <f>'X,Y restore'!G545</f>
        <v>16</v>
      </c>
      <c r="R545" s="27">
        <f>'X,Y restore'!H545</f>
        <v>18</v>
      </c>
      <c r="S545" s="27">
        <f>'X,Y restore'!I545</f>
        <v>16</v>
      </c>
      <c r="T545" s="28">
        <f>'X,Y restore'!AI545</f>
        <v>15</v>
      </c>
      <c r="U545" s="28">
        <f>'X,Y restore'!AG545</f>
        <v>13</v>
      </c>
      <c r="V545" s="28">
        <f>'X,Y restore'!AJ545</f>
        <v>20</v>
      </c>
      <c r="W545" s="29">
        <f>'X,Y restore'!M545</f>
        <v>37</v>
      </c>
      <c r="X545" s="29">
        <f>'X,Y restore'!N545</f>
        <v>23</v>
      </c>
      <c r="Y545" s="29">
        <f>'X,Y restore'!O545</f>
        <v>31</v>
      </c>
      <c r="Z545" s="25">
        <f t="shared" si="3"/>
        <v>189</v>
      </c>
      <c r="AA545" s="30">
        <f t="shared" si="4"/>
        <v>2.682539683</v>
      </c>
      <c r="AB545" s="26"/>
      <c r="AC545" s="27">
        <f t="shared" ref="AC545:AK545" si="554">ROUND($AA545*Q545,0)</f>
        <v>43</v>
      </c>
      <c r="AD545" s="27">
        <f t="shared" si="554"/>
        <v>48</v>
      </c>
      <c r="AE545" s="27">
        <f t="shared" si="554"/>
        <v>43</v>
      </c>
      <c r="AF545" s="28">
        <f t="shared" si="554"/>
        <v>40</v>
      </c>
      <c r="AG545" s="28">
        <f t="shared" si="554"/>
        <v>35</v>
      </c>
      <c r="AH545" s="28">
        <f t="shared" si="554"/>
        <v>54</v>
      </c>
      <c r="AI545" s="29">
        <f t="shared" si="554"/>
        <v>99</v>
      </c>
      <c r="AJ545" s="29">
        <f t="shared" si="554"/>
        <v>62</v>
      </c>
      <c r="AK545" s="29">
        <f t="shared" si="554"/>
        <v>83</v>
      </c>
      <c r="AL545" s="25">
        <f t="shared" si="6"/>
        <v>507</v>
      </c>
    </row>
    <row r="546">
      <c r="A546" s="1"/>
      <c r="B546" s="1"/>
      <c r="C546" s="1"/>
      <c r="D546" s="9">
        <v>7414.0</v>
      </c>
      <c r="E546" s="10">
        <v>2248.0</v>
      </c>
      <c r="F546" s="11">
        <v>13.0</v>
      </c>
      <c r="G546" s="12">
        <v>40.0</v>
      </c>
      <c r="H546" s="11">
        <v>23.0</v>
      </c>
      <c r="I546" s="13">
        <v>60.0</v>
      </c>
      <c r="J546" s="13">
        <v>197.0</v>
      </c>
      <c r="K546" s="13">
        <v>40.0</v>
      </c>
      <c r="L546" s="14">
        <v>21.0</v>
      </c>
      <c r="M546" s="15">
        <v>24.0</v>
      </c>
      <c r="N546" s="14">
        <v>106.0</v>
      </c>
      <c r="O546" s="25">
        <f t="shared" si="2"/>
        <v>524</v>
      </c>
      <c r="P546" s="26"/>
      <c r="Q546" s="27">
        <f>'X,Y restore'!G546</f>
        <v>13</v>
      </c>
      <c r="R546" s="27">
        <f>'X,Y restore'!H546</f>
        <v>14</v>
      </c>
      <c r="S546" s="27">
        <f>'X,Y restore'!I546</f>
        <v>23</v>
      </c>
      <c r="T546" s="28">
        <f>'X,Y restore'!AI546</f>
        <v>15</v>
      </c>
      <c r="U546" s="28">
        <f>'X,Y restore'!AG546</f>
        <v>14</v>
      </c>
      <c r="V546" s="28">
        <f>'X,Y restore'!AJ546</f>
        <v>21</v>
      </c>
      <c r="W546" s="29">
        <f>'X,Y restore'!M546</f>
        <v>22</v>
      </c>
      <c r="X546" s="29">
        <f>'X,Y restore'!N546</f>
        <v>24</v>
      </c>
      <c r="Y546" s="29">
        <f>'X,Y restore'!O546</f>
        <v>63</v>
      </c>
      <c r="Z546" s="25">
        <f t="shared" si="3"/>
        <v>209</v>
      </c>
      <c r="AA546" s="30">
        <f t="shared" si="4"/>
        <v>2.507177033</v>
      </c>
      <c r="AB546" s="26"/>
      <c r="AC546" s="27">
        <f t="shared" ref="AC546:AK546" si="555">ROUND($AA546*Q546,0)</f>
        <v>33</v>
      </c>
      <c r="AD546" s="27">
        <f t="shared" si="555"/>
        <v>35</v>
      </c>
      <c r="AE546" s="27">
        <f t="shared" si="555"/>
        <v>58</v>
      </c>
      <c r="AF546" s="28">
        <f t="shared" si="555"/>
        <v>38</v>
      </c>
      <c r="AG546" s="28">
        <f t="shared" si="555"/>
        <v>35</v>
      </c>
      <c r="AH546" s="28">
        <f t="shared" si="555"/>
        <v>53</v>
      </c>
      <c r="AI546" s="29">
        <f t="shared" si="555"/>
        <v>55</v>
      </c>
      <c r="AJ546" s="29">
        <f t="shared" si="555"/>
        <v>60</v>
      </c>
      <c r="AK546" s="29">
        <f t="shared" si="555"/>
        <v>158</v>
      </c>
      <c r="AL546" s="25">
        <f t="shared" si="6"/>
        <v>525</v>
      </c>
    </row>
    <row r="547">
      <c r="A547" s="1"/>
      <c r="B547" s="1"/>
      <c r="C547" s="1"/>
      <c r="D547" s="9">
        <v>7415.0</v>
      </c>
      <c r="E547" s="10">
        <v>3127.0</v>
      </c>
      <c r="F547" s="11">
        <v>44.0</v>
      </c>
      <c r="G547" s="12">
        <v>61.0</v>
      </c>
      <c r="H547" s="11">
        <v>59.0</v>
      </c>
      <c r="I547" s="13">
        <v>122.0</v>
      </c>
      <c r="J547" s="13">
        <v>229.0</v>
      </c>
      <c r="K547" s="13">
        <v>98.0</v>
      </c>
      <c r="L547" s="14">
        <v>44.0</v>
      </c>
      <c r="M547" s="15">
        <v>30.0</v>
      </c>
      <c r="N547" s="14">
        <v>109.0</v>
      </c>
      <c r="O547" s="25">
        <f t="shared" si="2"/>
        <v>796</v>
      </c>
      <c r="P547" s="26"/>
      <c r="Q547" s="27">
        <f>'X,Y restore'!G547</f>
        <v>44</v>
      </c>
      <c r="R547" s="27">
        <f>'X,Y restore'!H547</f>
        <v>22</v>
      </c>
      <c r="S547" s="27">
        <f>'X,Y restore'!I547</f>
        <v>59</v>
      </c>
      <c r="T547" s="28">
        <f>'X,Y restore'!AI547</f>
        <v>24</v>
      </c>
      <c r="U547" s="28">
        <f>'X,Y restore'!AG547</f>
        <v>17</v>
      </c>
      <c r="V547" s="28">
        <f>'X,Y restore'!AJ547</f>
        <v>33</v>
      </c>
      <c r="W547" s="29">
        <f>'X,Y restore'!M547</f>
        <v>43</v>
      </c>
      <c r="X547" s="29">
        <f>'X,Y restore'!N547</f>
        <v>30</v>
      </c>
      <c r="Y547" s="29">
        <f>'X,Y restore'!O547</f>
        <v>53</v>
      </c>
      <c r="Z547" s="25">
        <f t="shared" si="3"/>
        <v>325</v>
      </c>
      <c r="AA547" s="30">
        <f t="shared" si="4"/>
        <v>2.449230769</v>
      </c>
      <c r="AB547" s="26"/>
      <c r="AC547" s="27">
        <f t="shared" ref="AC547:AK547" si="556">ROUND($AA547*Q547,0)</f>
        <v>108</v>
      </c>
      <c r="AD547" s="27">
        <f t="shared" si="556"/>
        <v>54</v>
      </c>
      <c r="AE547" s="27">
        <f t="shared" si="556"/>
        <v>145</v>
      </c>
      <c r="AF547" s="28">
        <f t="shared" si="556"/>
        <v>59</v>
      </c>
      <c r="AG547" s="28">
        <f t="shared" si="556"/>
        <v>42</v>
      </c>
      <c r="AH547" s="28">
        <f t="shared" si="556"/>
        <v>81</v>
      </c>
      <c r="AI547" s="29">
        <f t="shared" si="556"/>
        <v>105</v>
      </c>
      <c r="AJ547" s="29">
        <f t="shared" si="556"/>
        <v>73</v>
      </c>
      <c r="AK547" s="29">
        <f t="shared" si="556"/>
        <v>130</v>
      </c>
      <c r="AL547" s="25">
        <f t="shared" si="6"/>
        <v>797</v>
      </c>
    </row>
    <row r="548">
      <c r="A548" s="1"/>
      <c r="B548" s="1"/>
      <c r="C548" s="1"/>
      <c r="D548" s="9">
        <v>7417.0</v>
      </c>
      <c r="E548" s="10">
        <v>2919.0</v>
      </c>
      <c r="F548" s="11">
        <v>35.0</v>
      </c>
      <c r="G548" s="12">
        <v>40.0</v>
      </c>
      <c r="H548" s="11">
        <v>27.0</v>
      </c>
      <c r="I548" s="13">
        <v>86.0</v>
      </c>
      <c r="J548" s="13">
        <v>186.0</v>
      </c>
      <c r="K548" s="13">
        <v>52.0</v>
      </c>
      <c r="L548" s="14">
        <v>26.0</v>
      </c>
      <c r="M548" s="15">
        <v>25.0</v>
      </c>
      <c r="N548" s="14">
        <v>77.0</v>
      </c>
      <c r="O548" s="25">
        <f t="shared" si="2"/>
        <v>554</v>
      </c>
      <c r="P548" s="26"/>
      <c r="Q548" s="27">
        <f>'X,Y restore'!G548</f>
        <v>35</v>
      </c>
      <c r="R548" s="27">
        <f>'X,Y restore'!H548</f>
        <v>24</v>
      </c>
      <c r="S548" s="27">
        <f>'X,Y restore'!I548</f>
        <v>27</v>
      </c>
      <c r="T548" s="28">
        <f>'X,Y restore'!AI548</f>
        <v>19</v>
      </c>
      <c r="U548" s="28">
        <f>'X,Y restore'!AG548</f>
        <v>14</v>
      </c>
      <c r="V548" s="28">
        <f>'X,Y restore'!AJ548</f>
        <v>13</v>
      </c>
      <c r="W548" s="29">
        <f>'X,Y restore'!M548</f>
        <v>27</v>
      </c>
      <c r="X548" s="29">
        <f>'X,Y restore'!N548</f>
        <v>25</v>
      </c>
      <c r="Y548" s="29">
        <f>'X,Y restore'!O548</f>
        <v>24</v>
      </c>
      <c r="Z548" s="25">
        <f t="shared" si="3"/>
        <v>208</v>
      </c>
      <c r="AA548" s="30">
        <f t="shared" si="4"/>
        <v>2.663461538</v>
      </c>
      <c r="AB548" s="26"/>
      <c r="AC548" s="27">
        <f t="shared" ref="AC548:AK548" si="557">ROUND($AA548*Q548,0)</f>
        <v>93</v>
      </c>
      <c r="AD548" s="27">
        <f t="shared" si="557"/>
        <v>64</v>
      </c>
      <c r="AE548" s="27">
        <f t="shared" si="557"/>
        <v>72</v>
      </c>
      <c r="AF548" s="28">
        <f t="shared" si="557"/>
        <v>51</v>
      </c>
      <c r="AG548" s="28">
        <f t="shared" si="557"/>
        <v>37</v>
      </c>
      <c r="AH548" s="28">
        <f t="shared" si="557"/>
        <v>35</v>
      </c>
      <c r="AI548" s="29">
        <f t="shared" si="557"/>
        <v>72</v>
      </c>
      <c r="AJ548" s="29">
        <f t="shared" si="557"/>
        <v>67</v>
      </c>
      <c r="AK548" s="29">
        <f t="shared" si="557"/>
        <v>64</v>
      </c>
      <c r="AL548" s="25">
        <f t="shared" si="6"/>
        <v>555</v>
      </c>
    </row>
    <row r="549">
      <c r="A549" s="1"/>
      <c r="B549" s="1"/>
      <c r="C549" s="1"/>
      <c r="D549" s="9">
        <v>7430.0</v>
      </c>
      <c r="E549" s="10">
        <v>2038.0</v>
      </c>
      <c r="F549" s="11">
        <v>11.0</v>
      </c>
      <c r="G549" s="12">
        <v>35.0</v>
      </c>
      <c r="H549" s="11">
        <v>25.0</v>
      </c>
      <c r="I549" s="13">
        <v>26.0</v>
      </c>
      <c r="J549" s="13">
        <v>104.0</v>
      </c>
      <c r="K549" s="13">
        <v>43.0</v>
      </c>
      <c r="L549" s="14">
        <v>13.0</v>
      </c>
      <c r="M549" s="15">
        <v>17.0</v>
      </c>
      <c r="N549" s="14">
        <v>60.0</v>
      </c>
      <c r="O549" s="25">
        <f t="shared" si="2"/>
        <v>334</v>
      </c>
      <c r="P549" s="26"/>
      <c r="Q549" s="27">
        <f>'X,Y restore'!G549</f>
        <v>11</v>
      </c>
      <c r="R549" s="27">
        <f>'X,Y restore'!H549</f>
        <v>11</v>
      </c>
      <c r="S549" s="27">
        <f>'X,Y restore'!I549</f>
        <v>25</v>
      </c>
      <c r="T549" s="28">
        <f>'X,Y restore'!AI549</f>
        <v>4</v>
      </c>
      <c r="U549" s="28">
        <f>'X,Y restore'!AG549</f>
        <v>9</v>
      </c>
      <c r="V549" s="28">
        <f>'X,Y restore'!AJ549</f>
        <v>22</v>
      </c>
      <c r="W549" s="29">
        <f>'X,Y restore'!M549</f>
        <v>14</v>
      </c>
      <c r="X549" s="29">
        <f>'X,Y restore'!N549</f>
        <v>17</v>
      </c>
      <c r="Y549" s="29">
        <f>'X,Y restore'!O549</f>
        <v>51</v>
      </c>
      <c r="Z549" s="25">
        <f t="shared" si="3"/>
        <v>164</v>
      </c>
      <c r="AA549" s="30">
        <f t="shared" si="4"/>
        <v>2.036585366</v>
      </c>
      <c r="AB549" s="26"/>
      <c r="AC549" s="27">
        <f t="shared" ref="AC549:AK549" si="558">ROUND($AA549*Q549,0)</f>
        <v>22</v>
      </c>
      <c r="AD549" s="27">
        <f t="shared" si="558"/>
        <v>22</v>
      </c>
      <c r="AE549" s="27">
        <f t="shared" si="558"/>
        <v>51</v>
      </c>
      <c r="AF549" s="28">
        <f t="shared" si="558"/>
        <v>8</v>
      </c>
      <c r="AG549" s="28">
        <f t="shared" si="558"/>
        <v>18</v>
      </c>
      <c r="AH549" s="28">
        <f t="shared" si="558"/>
        <v>45</v>
      </c>
      <c r="AI549" s="29">
        <f t="shared" si="558"/>
        <v>29</v>
      </c>
      <c r="AJ549" s="29">
        <f t="shared" si="558"/>
        <v>35</v>
      </c>
      <c r="AK549" s="29">
        <f t="shared" si="558"/>
        <v>104</v>
      </c>
      <c r="AL549" s="25">
        <f t="shared" si="6"/>
        <v>334</v>
      </c>
    </row>
    <row r="550">
      <c r="A550" s="1"/>
      <c r="B550" s="1"/>
      <c r="C550" s="1"/>
      <c r="D550" s="9">
        <v>7500.0</v>
      </c>
      <c r="E550" s="10">
        <v>2006.0</v>
      </c>
      <c r="F550" s="11">
        <v>22.0</v>
      </c>
      <c r="G550" s="12">
        <v>46.0</v>
      </c>
      <c r="H550" s="11">
        <v>15.0</v>
      </c>
      <c r="I550" s="13">
        <v>67.0</v>
      </c>
      <c r="J550" s="13">
        <v>106.0</v>
      </c>
      <c r="K550" s="13">
        <v>33.0</v>
      </c>
      <c r="L550" s="14">
        <v>20.0</v>
      </c>
      <c r="M550" s="15">
        <v>13.0</v>
      </c>
      <c r="N550" s="14">
        <v>63.0</v>
      </c>
      <c r="O550" s="25">
        <f t="shared" si="2"/>
        <v>385</v>
      </c>
      <c r="P550" s="26"/>
      <c r="Q550" s="27">
        <f>'X,Y restore'!G550</f>
        <v>22</v>
      </c>
      <c r="R550" s="27">
        <f>'X,Y restore'!H550</f>
        <v>19</v>
      </c>
      <c r="S550" s="27">
        <f>'X,Y restore'!I550</f>
        <v>15</v>
      </c>
      <c r="T550" s="28">
        <f>'X,Y restore'!AI550</f>
        <v>16</v>
      </c>
      <c r="U550" s="28">
        <f>'X,Y restore'!AG550</f>
        <v>8</v>
      </c>
      <c r="V550" s="28">
        <f>'X,Y restore'!AJ550</f>
        <v>7</v>
      </c>
      <c r="W550" s="29">
        <f>'X,Y restore'!M550</f>
        <v>20</v>
      </c>
      <c r="X550" s="29">
        <f>'X,Y restore'!N550</f>
        <v>13</v>
      </c>
      <c r="Y550" s="29">
        <f>'X,Y restore'!O550</f>
        <v>16</v>
      </c>
      <c r="Z550" s="25">
        <f t="shared" si="3"/>
        <v>136</v>
      </c>
      <c r="AA550" s="30">
        <f t="shared" si="4"/>
        <v>2.830882353</v>
      </c>
      <c r="AB550" s="26"/>
      <c r="AC550" s="27">
        <f t="shared" ref="AC550:AK550" si="559">ROUND($AA550*Q550,0)</f>
        <v>62</v>
      </c>
      <c r="AD550" s="27">
        <f t="shared" si="559"/>
        <v>54</v>
      </c>
      <c r="AE550" s="27">
        <f t="shared" si="559"/>
        <v>42</v>
      </c>
      <c r="AF550" s="28">
        <f t="shared" si="559"/>
        <v>45</v>
      </c>
      <c r="AG550" s="28">
        <f t="shared" si="559"/>
        <v>23</v>
      </c>
      <c r="AH550" s="28">
        <f t="shared" si="559"/>
        <v>20</v>
      </c>
      <c r="AI550" s="29">
        <f t="shared" si="559"/>
        <v>57</v>
      </c>
      <c r="AJ550" s="29">
        <f t="shared" si="559"/>
        <v>37</v>
      </c>
      <c r="AK550" s="29">
        <f t="shared" si="559"/>
        <v>45</v>
      </c>
      <c r="AL550" s="25">
        <f t="shared" si="6"/>
        <v>385</v>
      </c>
    </row>
    <row r="551">
      <c r="A551" s="1"/>
      <c r="B551" s="1"/>
      <c r="C551" s="1"/>
      <c r="D551" s="9">
        <v>7502.0</v>
      </c>
      <c r="E551" s="10">
        <v>1524.0</v>
      </c>
      <c r="F551" s="11">
        <v>6.0</v>
      </c>
      <c r="G551" s="12">
        <v>20.0</v>
      </c>
      <c r="H551" s="11">
        <v>6.0</v>
      </c>
      <c r="I551" s="13">
        <v>12.0</v>
      </c>
      <c r="J551" s="13">
        <v>67.0</v>
      </c>
      <c r="K551" s="13">
        <v>21.0</v>
      </c>
      <c r="L551" s="14">
        <v>9.0</v>
      </c>
      <c r="M551" s="15">
        <v>5.0</v>
      </c>
      <c r="N551" s="14">
        <v>32.0</v>
      </c>
      <c r="O551" s="25">
        <f t="shared" si="2"/>
        <v>178</v>
      </c>
      <c r="P551" s="26"/>
      <c r="Q551" s="27">
        <f>'X,Y restore'!G551</f>
        <v>6</v>
      </c>
      <c r="R551" s="27">
        <f>'X,Y restore'!H551</f>
        <v>6</v>
      </c>
      <c r="S551" s="27">
        <f>'X,Y restore'!I551</f>
        <v>6</v>
      </c>
      <c r="T551" s="28">
        <f>'X,Y restore'!AI551</f>
        <v>3</v>
      </c>
      <c r="U551" s="28">
        <f>'X,Y restore'!AG551</f>
        <v>3</v>
      </c>
      <c r="V551" s="28">
        <f>'X,Y restore'!AJ551</f>
        <v>7</v>
      </c>
      <c r="W551" s="29">
        <f>'X,Y restore'!M551</f>
        <v>9</v>
      </c>
      <c r="X551" s="29">
        <f>'X,Y restore'!N551</f>
        <v>5</v>
      </c>
      <c r="Y551" s="29">
        <f>'X,Y restore'!O551</f>
        <v>12</v>
      </c>
      <c r="Z551" s="25">
        <f t="shared" si="3"/>
        <v>57</v>
      </c>
      <c r="AA551" s="30">
        <f t="shared" si="4"/>
        <v>3.122807018</v>
      </c>
      <c r="AB551" s="26"/>
      <c r="AC551" s="27">
        <f t="shared" ref="AC551:AK551" si="560">ROUND($AA551*Q551,0)</f>
        <v>19</v>
      </c>
      <c r="AD551" s="27">
        <f t="shared" si="560"/>
        <v>19</v>
      </c>
      <c r="AE551" s="27">
        <f t="shared" si="560"/>
        <v>19</v>
      </c>
      <c r="AF551" s="28">
        <f t="shared" si="560"/>
        <v>9</v>
      </c>
      <c r="AG551" s="28">
        <f t="shared" si="560"/>
        <v>9</v>
      </c>
      <c r="AH551" s="28">
        <f t="shared" si="560"/>
        <v>22</v>
      </c>
      <c r="AI551" s="29">
        <f t="shared" si="560"/>
        <v>28</v>
      </c>
      <c r="AJ551" s="29">
        <f t="shared" si="560"/>
        <v>16</v>
      </c>
      <c r="AK551" s="29">
        <f t="shared" si="560"/>
        <v>37</v>
      </c>
      <c r="AL551" s="25">
        <f t="shared" si="6"/>
        <v>178</v>
      </c>
    </row>
    <row r="552">
      <c r="A552" s="1"/>
      <c r="B552" s="1"/>
      <c r="C552" s="1"/>
      <c r="D552" s="9">
        <v>7507.0</v>
      </c>
      <c r="E552" s="10">
        <v>1909.0</v>
      </c>
      <c r="F552" s="11">
        <v>7.0</v>
      </c>
      <c r="G552" s="12">
        <v>38.0</v>
      </c>
      <c r="H552" s="11">
        <v>20.0</v>
      </c>
      <c r="I552" s="13">
        <v>42.0</v>
      </c>
      <c r="J552" s="13">
        <v>122.0</v>
      </c>
      <c r="K552" s="13">
        <v>39.0</v>
      </c>
      <c r="L552" s="14">
        <v>11.0</v>
      </c>
      <c r="M552" s="15">
        <v>14.0</v>
      </c>
      <c r="N552" s="14">
        <v>48.0</v>
      </c>
      <c r="O552" s="25">
        <f t="shared" si="2"/>
        <v>341</v>
      </c>
      <c r="P552" s="26"/>
      <c r="Q552" s="27">
        <f>'X,Y restore'!G552</f>
        <v>7</v>
      </c>
      <c r="R552" s="27">
        <f>'X,Y restore'!H552</f>
        <v>10</v>
      </c>
      <c r="S552" s="27">
        <f>'X,Y restore'!I552</f>
        <v>20</v>
      </c>
      <c r="T552" s="28">
        <f>'X,Y restore'!AI552</f>
        <v>8</v>
      </c>
      <c r="U552" s="28">
        <f>'X,Y restore'!AG552</f>
        <v>8</v>
      </c>
      <c r="V552" s="28">
        <f>'X,Y restore'!AJ552</f>
        <v>21</v>
      </c>
      <c r="W552" s="29">
        <f>'X,Y restore'!M552</f>
        <v>12</v>
      </c>
      <c r="X552" s="29">
        <f>'X,Y restore'!N552</f>
        <v>14</v>
      </c>
      <c r="Y552" s="29">
        <f>'X,Y restore'!O552</f>
        <v>53</v>
      </c>
      <c r="Z552" s="25">
        <f t="shared" si="3"/>
        <v>153</v>
      </c>
      <c r="AA552" s="30">
        <f t="shared" si="4"/>
        <v>2.22875817</v>
      </c>
      <c r="AB552" s="26"/>
      <c r="AC552" s="27">
        <f t="shared" ref="AC552:AK552" si="561">ROUND($AA552*Q552,0)</f>
        <v>16</v>
      </c>
      <c r="AD552" s="27">
        <f t="shared" si="561"/>
        <v>22</v>
      </c>
      <c r="AE552" s="27">
        <f t="shared" si="561"/>
        <v>45</v>
      </c>
      <c r="AF552" s="28">
        <f t="shared" si="561"/>
        <v>18</v>
      </c>
      <c r="AG552" s="28">
        <f t="shared" si="561"/>
        <v>18</v>
      </c>
      <c r="AH552" s="28">
        <f t="shared" si="561"/>
        <v>47</v>
      </c>
      <c r="AI552" s="29">
        <f t="shared" si="561"/>
        <v>27</v>
      </c>
      <c r="AJ552" s="29">
        <f t="shared" si="561"/>
        <v>31</v>
      </c>
      <c r="AK552" s="29">
        <f t="shared" si="561"/>
        <v>118</v>
      </c>
      <c r="AL552" s="25">
        <f t="shared" si="6"/>
        <v>342</v>
      </c>
    </row>
    <row r="553">
      <c r="A553" s="1"/>
      <c r="B553" s="1"/>
      <c r="C553" s="1"/>
      <c r="D553" s="9">
        <v>7509.0</v>
      </c>
      <c r="E553" s="10">
        <v>1176.0</v>
      </c>
      <c r="F553" s="11">
        <v>3.0</v>
      </c>
      <c r="G553" s="12">
        <v>14.0</v>
      </c>
      <c r="H553" s="11">
        <v>9.0</v>
      </c>
      <c r="I553" s="13">
        <v>17.0</v>
      </c>
      <c r="J553" s="13">
        <v>59.0</v>
      </c>
      <c r="K553" s="13">
        <v>17.0</v>
      </c>
      <c r="L553" s="14">
        <v>16.0</v>
      </c>
      <c r="M553" s="15">
        <v>6.0</v>
      </c>
      <c r="N553" s="14">
        <v>36.0</v>
      </c>
      <c r="O553" s="25">
        <f t="shared" si="2"/>
        <v>177</v>
      </c>
      <c r="P553" s="26"/>
      <c r="Q553" s="27">
        <f>'X,Y restore'!G553</f>
        <v>3</v>
      </c>
      <c r="R553" s="27">
        <f>'X,Y restore'!H553</f>
        <v>2</v>
      </c>
      <c r="S553" s="27">
        <f>'X,Y restore'!I553</f>
        <v>9</v>
      </c>
      <c r="T553" s="28">
        <f>'X,Y restore'!AI553</f>
        <v>4</v>
      </c>
      <c r="U553" s="28">
        <f>'X,Y restore'!AG553</f>
        <v>4</v>
      </c>
      <c r="V553" s="28">
        <f>'X,Y restore'!AJ553</f>
        <v>11</v>
      </c>
      <c r="W553" s="29">
        <f>'X,Y restore'!M553</f>
        <v>15</v>
      </c>
      <c r="X553" s="29">
        <f>'X,Y restore'!N553</f>
        <v>6</v>
      </c>
      <c r="Y553" s="29">
        <f>'X,Y restore'!O553</f>
        <v>33</v>
      </c>
      <c r="Z553" s="25">
        <f t="shared" si="3"/>
        <v>87</v>
      </c>
      <c r="AA553" s="30">
        <f t="shared" si="4"/>
        <v>2.034482759</v>
      </c>
      <c r="AB553" s="26"/>
      <c r="AC553" s="27">
        <f t="shared" ref="AC553:AK553" si="562">ROUND($AA553*Q553,0)</f>
        <v>6</v>
      </c>
      <c r="AD553" s="27">
        <f t="shared" si="562"/>
        <v>4</v>
      </c>
      <c r="AE553" s="27">
        <f t="shared" si="562"/>
        <v>18</v>
      </c>
      <c r="AF553" s="28">
        <f t="shared" si="562"/>
        <v>8</v>
      </c>
      <c r="AG553" s="28">
        <f t="shared" si="562"/>
        <v>8</v>
      </c>
      <c r="AH553" s="28">
        <f t="shared" si="562"/>
        <v>22</v>
      </c>
      <c r="AI553" s="29">
        <f t="shared" si="562"/>
        <v>31</v>
      </c>
      <c r="AJ553" s="29">
        <f t="shared" si="562"/>
        <v>12</v>
      </c>
      <c r="AK553" s="29">
        <f t="shared" si="562"/>
        <v>67</v>
      </c>
      <c r="AL553" s="25">
        <f t="shared" si="6"/>
        <v>176</v>
      </c>
    </row>
    <row r="554">
      <c r="A554" s="1"/>
      <c r="B554" s="1"/>
      <c r="C554" s="1"/>
      <c r="D554" s="9">
        <v>7512.0</v>
      </c>
      <c r="E554" s="10">
        <v>719.0</v>
      </c>
      <c r="F554" s="11">
        <v>4.0</v>
      </c>
      <c r="G554" s="12">
        <v>10.0</v>
      </c>
      <c r="H554" s="11">
        <v>14.0</v>
      </c>
      <c r="I554" s="13">
        <v>24.0</v>
      </c>
      <c r="J554" s="13">
        <v>53.0</v>
      </c>
      <c r="K554" s="13">
        <v>18.0</v>
      </c>
      <c r="L554" s="14">
        <v>4.0</v>
      </c>
      <c r="M554" s="15">
        <v>4.0</v>
      </c>
      <c r="N554" s="14">
        <v>26.0</v>
      </c>
      <c r="O554" s="25">
        <f t="shared" si="2"/>
        <v>157</v>
      </c>
      <c r="P554" s="26"/>
      <c r="Q554" s="27">
        <f>'X,Y restore'!G554</f>
        <v>4</v>
      </c>
      <c r="R554" s="27">
        <f>'X,Y restore'!H554</f>
        <v>1</v>
      </c>
      <c r="S554" s="27">
        <f>'X,Y restore'!I554</f>
        <v>14</v>
      </c>
      <c r="T554" s="28">
        <f>'X,Y restore'!AI554</f>
        <v>5</v>
      </c>
      <c r="U554" s="28">
        <f>'X,Y restore'!AG554</f>
        <v>3</v>
      </c>
      <c r="V554" s="28">
        <f>'X,Y restore'!AJ554</f>
        <v>12</v>
      </c>
      <c r="W554" s="29">
        <f>'X,Y restore'!M554</f>
        <v>5</v>
      </c>
      <c r="X554" s="29">
        <f>'X,Y restore'!N554</f>
        <v>4</v>
      </c>
      <c r="Y554" s="29">
        <f>'X,Y restore'!O554</f>
        <v>38</v>
      </c>
      <c r="Z554" s="25">
        <f t="shared" si="3"/>
        <v>86</v>
      </c>
      <c r="AA554" s="30">
        <f t="shared" si="4"/>
        <v>1.825581395</v>
      </c>
      <c r="AB554" s="26"/>
      <c r="AC554" s="27">
        <f t="shared" ref="AC554:AK554" si="563">ROUND($AA554*Q554,0)</f>
        <v>7</v>
      </c>
      <c r="AD554" s="27">
        <f t="shared" si="563"/>
        <v>2</v>
      </c>
      <c r="AE554" s="27">
        <f t="shared" si="563"/>
        <v>26</v>
      </c>
      <c r="AF554" s="28">
        <f t="shared" si="563"/>
        <v>9</v>
      </c>
      <c r="AG554" s="28">
        <f t="shared" si="563"/>
        <v>5</v>
      </c>
      <c r="AH554" s="28">
        <f t="shared" si="563"/>
        <v>22</v>
      </c>
      <c r="AI554" s="29">
        <f t="shared" si="563"/>
        <v>9</v>
      </c>
      <c r="AJ554" s="29">
        <f t="shared" si="563"/>
        <v>7</v>
      </c>
      <c r="AK554" s="29">
        <f t="shared" si="563"/>
        <v>69</v>
      </c>
      <c r="AL554" s="25">
        <f t="shared" si="6"/>
        <v>156</v>
      </c>
    </row>
    <row r="555">
      <c r="A555" s="1"/>
      <c r="B555" s="1"/>
      <c r="C555" s="1"/>
      <c r="D555" s="9">
        <v>7513.0</v>
      </c>
      <c r="E555" s="10">
        <v>2116.0</v>
      </c>
      <c r="F555" s="11">
        <v>9.0</v>
      </c>
      <c r="G555" s="12">
        <v>30.0</v>
      </c>
      <c r="H555" s="11">
        <v>19.0</v>
      </c>
      <c r="I555" s="13">
        <v>19.0</v>
      </c>
      <c r="J555" s="13">
        <v>79.0</v>
      </c>
      <c r="K555" s="13">
        <v>30.0</v>
      </c>
      <c r="L555" s="14">
        <v>15.0</v>
      </c>
      <c r="M555" s="15">
        <v>15.0</v>
      </c>
      <c r="N555" s="14">
        <v>46.0</v>
      </c>
      <c r="O555" s="25">
        <f t="shared" si="2"/>
        <v>262</v>
      </c>
      <c r="P555" s="26"/>
      <c r="Q555" s="27">
        <f>'X,Y restore'!G555</f>
        <v>9</v>
      </c>
      <c r="R555" s="27">
        <f>'X,Y restore'!H555</f>
        <v>11</v>
      </c>
      <c r="S555" s="27">
        <f>'X,Y restore'!I555</f>
        <v>19</v>
      </c>
      <c r="T555" s="28">
        <f>'X,Y restore'!AI555</f>
        <v>3</v>
      </c>
      <c r="U555" s="28">
        <f>'X,Y restore'!AG555</f>
        <v>8</v>
      </c>
      <c r="V555" s="28">
        <f>'X,Y restore'!AJ555</f>
        <v>16</v>
      </c>
      <c r="W555" s="29">
        <f>'X,Y restore'!M555</f>
        <v>15</v>
      </c>
      <c r="X555" s="29">
        <f>'X,Y restore'!N555</f>
        <v>15</v>
      </c>
      <c r="Y555" s="29">
        <f>'X,Y restore'!O555</f>
        <v>34</v>
      </c>
      <c r="Z555" s="25">
        <f t="shared" si="3"/>
        <v>130</v>
      </c>
      <c r="AA555" s="30">
        <f t="shared" si="4"/>
        <v>2.015384615</v>
      </c>
      <c r="AB555" s="26"/>
      <c r="AC555" s="27">
        <f t="shared" ref="AC555:AK555" si="564">ROUND($AA555*Q555,0)</f>
        <v>18</v>
      </c>
      <c r="AD555" s="27">
        <f t="shared" si="564"/>
        <v>22</v>
      </c>
      <c r="AE555" s="27">
        <f t="shared" si="564"/>
        <v>38</v>
      </c>
      <c r="AF555" s="28">
        <f t="shared" si="564"/>
        <v>6</v>
      </c>
      <c r="AG555" s="28">
        <f t="shared" si="564"/>
        <v>16</v>
      </c>
      <c r="AH555" s="28">
        <f t="shared" si="564"/>
        <v>32</v>
      </c>
      <c r="AI555" s="29">
        <f t="shared" si="564"/>
        <v>30</v>
      </c>
      <c r="AJ555" s="29">
        <f t="shared" si="564"/>
        <v>30</v>
      </c>
      <c r="AK555" s="29">
        <f t="shared" si="564"/>
        <v>69</v>
      </c>
      <c r="AL555" s="25">
        <f t="shared" si="6"/>
        <v>261</v>
      </c>
    </row>
    <row r="556">
      <c r="A556" s="1"/>
      <c r="B556" s="1"/>
      <c r="C556" s="1"/>
      <c r="D556" s="9">
        <v>7515.0</v>
      </c>
      <c r="E556" s="10">
        <v>2524.0</v>
      </c>
      <c r="F556" s="11">
        <v>29.0</v>
      </c>
      <c r="G556" s="12">
        <v>55.0</v>
      </c>
      <c r="H556" s="11">
        <v>34.0</v>
      </c>
      <c r="I556" s="13">
        <v>78.0</v>
      </c>
      <c r="J556" s="13">
        <v>218.0</v>
      </c>
      <c r="K556" s="13">
        <v>56.0</v>
      </c>
      <c r="L556" s="14">
        <v>20.0</v>
      </c>
      <c r="M556" s="15">
        <v>29.0</v>
      </c>
      <c r="N556" s="14">
        <v>97.0</v>
      </c>
      <c r="O556" s="25">
        <f t="shared" si="2"/>
        <v>616</v>
      </c>
      <c r="P556" s="26"/>
      <c r="Q556" s="27">
        <f>'X,Y restore'!G556</f>
        <v>29</v>
      </c>
      <c r="R556" s="27">
        <f>'X,Y restore'!H556</f>
        <v>31</v>
      </c>
      <c r="S556" s="27">
        <f>'X,Y restore'!I556</f>
        <v>34</v>
      </c>
      <c r="T556" s="28">
        <f>'X,Y restore'!AI556</f>
        <v>17</v>
      </c>
      <c r="U556" s="28">
        <f>'X,Y restore'!AG556</f>
        <v>17</v>
      </c>
      <c r="V556" s="28">
        <f>'X,Y restore'!AJ556</f>
        <v>19</v>
      </c>
      <c r="W556" s="29">
        <f>'X,Y restore'!M556</f>
        <v>22</v>
      </c>
      <c r="X556" s="29">
        <f>'X,Y restore'!N556</f>
        <v>29</v>
      </c>
      <c r="Y556" s="29">
        <f>'X,Y restore'!O556</f>
        <v>41</v>
      </c>
      <c r="Z556" s="25">
        <f t="shared" si="3"/>
        <v>239</v>
      </c>
      <c r="AA556" s="30">
        <f t="shared" si="4"/>
        <v>2.577405858</v>
      </c>
      <c r="AB556" s="26"/>
      <c r="AC556" s="27">
        <f t="shared" ref="AC556:AK556" si="565">ROUND($AA556*Q556,0)</f>
        <v>75</v>
      </c>
      <c r="AD556" s="27">
        <f t="shared" si="565"/>
        <v>80</v>
      </c>
      <c r="AE556" s="27">
        <f t="shared" si="565"/>
        <v>88</v>
      </c>
      <c r="AF556" s="28">
        <f t="shared" si="565"/>
        <v>44</v>
      </c>
      <c r="AG556" s="28">
        <f t="shared" si="565"/>
        <v>44</v>
      </c>
      <c r="AH556" s="28">
        <f t="shared" si="565"/>
        <v>49</v>
      </c>
      <c r="AI556" s="29">
        <f t="shared" si="565"/>
        <v>57</v>
      </c>
      <c r="AJ556" s="29">
        <f t="shared" si="565"/>
        <v>75</v>
      </c>
      <c r="AK556" s="29">
        <f t="shared" si="565"/>
        <v>106</v>
      </c>
      <c r="AL556" s="25">
        <f t="shared" si="6"/>
        <v>618</v>
      </c>
    </row>
    <row r="557">
      <c r="A557" s="1"/>
      <c r="B557" s="1"/>
      <c r="C557" s="1"/>
      <c r="D557" s="9">
        <v>7522.0</v>
      </c>
      <c r="E557" s="10">
        <v>3233.0</v>
      </c>
      <c r="F557" s="11">
        <v>19.0</v>
      </c>
      <c r="G557" s="12">
        <v>55.0</v>
      </c>
      <c r="H557" s="11">
        <v>29.0</v>
      </c>
      <c r="I557" s="13">
        <v>40.0</v>
      </c>
      <c r="J557" s="13">
        <v>90.0</v>
      </c>
      <c r="K557" s="13">
        <v>31.0</v>
      </c>
      <c r="L557" s="14">
        <v>23.0</v>
      </c>
      <c r="M557" s="15">
        <v>20.0</v>
      </c>
      <c r="N557" s="14">
        <v>74.0</v>
      </c>
      <c r="O557" s="25">
        <f t="shared" si="2"/>
        <v>381</v>
      </c>
      <c r="P557" s="26"/>
      <c r="Q557" s="27">
        <f>'X,Y restore'!G557</f>
        <v>19</v>
      </c>
      <c r="R557" s="27">
        <f>'X,Y restore'!H557</f>
        <v>22</v>
      </c>
      <c r="S557" s="27">
        <f>'X,Y restore'!I557</f>
        <v>29</v>
      </c>
      <c r="T557" s="28">
        <f>'X,Y restore'!AI557</f>
        <v>11</v>
      </c>
      <c r="U557" s="28">
        <f>'X,Y restore'!AG557</f>
        <v>10</v>
      </c>
      <c r="V557" s="28">
        <f>'X,Y restore'!AJ557</f>
        <v>15</v>
      </c>
      <c r="W557" s="29">
        <f>'X,Y restore'!M557</f>
        <v>22</v>
      </c>
      <c r="X557" s="29">
        <f>'X,Y restore'!N557</f>
        <v>20</v>
      </c>
      <c r="Y557" s="29">
        <f>'X,Y restore'!O557</f>
        <v>38</v>
      </c>
      <c r="Z557" s="25">
        <f t="shared" si="3"/>
        <v>186</v>
      </c>
      <c r="AA557" s="30">
        <f t="shared" si="4"/>
        <v>2.048387097</v>
      </c>
      <c r="AB557" s="26"/>
      <c r="AC557" s="27">
        <f t="shared" ref="AC557:AK557" si="566">ROUND($AA557*Q557,0)</f>
        <v>39</v>
      </c>
      <c r="AD557" s="27">
        <f t="shared" si="566"/>
        <v>45</v>
      </c>
      <c r="AE557" s="27">
        <f t="shared" si="566"/>
        <v>59</v>
      </c>
      <c r="AF557" s="28">
        <f t="shared" si="566"/>
        <v>23</v>
      </c>
      <c r="AG557" s="28">
        <f t="shared" si="566"/>
        <v>20</v>
      </c>
      <c r="AH557" s="28">
        <f t="shared" si="566"/>
        <v>31</v>
      </c>
      <c r="AI557" s="29">
        <f t="shared" si="566"/>
        <v>45</v>
      </c>
      <c r="AJ557" s="29">
        <f t="shared" si="566"/>
        <v>41</v>
      </c>
      <c r="AK557" s="29">
        <f t="shared" si="566"/>
        <v>78</v>
      </c>
      <c r="AL557" s="25">
        <f t="shared" si="6"/>
        <v>381</v>
      </c>
    </row>
    <row r="558">
      <c r="A558" s="1"/>
      <c r="B558" s="1"/>
      <c r="C558" s="1"/>
      <c r="D558" s="9">
        <v>7528.0</v>
      </c>
      <c r="E558" s="10">
        <v>1858.0</v>
      </c>
      <c r="F558" s="11">
        <v>9.0</v>
      </c>
      <c r="G558" s="12">
        <v>27.0</v>
      </c>
      <c r="H558" s="11">
        <v>9.0</v>
      </c>
      <c r="I558" s="13">
        <v>25.0</v>
      </c>
      <c r="J558" s="13">
        <v>52.0</v>
      </c>
      <c r="K558" s="13">
        <v>15.0</v>
      </c>
      <c r="L558" s="14">
        <v>15.0</v>
      </c>
      <c r="M558" s="15">
        <v>10.0</v>
      </c>
      <c r="N558" s="14">
        <v>34.0</v>
      </c>
      <c r="O558" s="25">
        <f t="shared" si="2"/>
        <v>196</v>
      </c>
      <c r="P558" s="26"/>
      <c r="Q558" s="27">
        <f>'X,Y restore'!G558</f>
        <v>9</v>
      </c>
      <c r="R558" s="27">
        <f>'X,Y restore'!H558</f>
        <v>12</v>
      </c>
      <c r="S558" s="27">
        <f>'X,Y restore'!I558</f>
        <v>9</v>
      </c>
      <c r="T558" s="28">
        <f>'X,Y restore'!AI558</f>
        <v>7</v>
      </c>
      <c r="U558" s="28">
        <f>'X,Y restore'!AG558</f>
        <v>5</v>
      </c>
      <c r="V558" s="28">
        <f>'X,Y restore'!AJ558</f>
        <v>6</v>
      </c>
      <c r="W558" s="29">
        <f>'X,Y restore'!M558</f>
        <v>14</v>
      </c>
      <c r="X558" s="29">
        <f>'X,Y restore'!N558</f>
        <v>10</v>
      </c>
      <c r="Y558" s="29">
        <f>'X,Y restore'!O558</f>
        <v>12</v>
      </c>
      <c r="Z558" s="25">
        <f t="shared" si="3"/>
        <v>84</v>
      </c>
      <c r="AA558" s="30">
        <f t="shared" si="4"/>
        <v>2.333333333</v>
      </c>
      <c r="AB558" s="26"/>
      <c r="AC558" s="27">
        <f t="shared" ref="AC558:AK558" si="567">ROUND($AA558*Q558,0)</f>
        <v>21</v>
      </c>
      <c r="AD558" s="27">
        <f t="shared" si="567"/>
        <v>28</v>
      </c>
      <c r="AE558" s="27">
        <f t="shared" si="567"/>
        <v>21</v>
      </c>
      <c r="AF558" s="28">
        <f t="shared" si="567"/>
        <v>16</v>
      </c>
      <c r="AG558" s="28">
        <f t="shared" si="567"/>
        <v>12</v>
      </c>
      <c r="AH558" s="28">
        <f t="shared" si="567"/>
        <v>14</v>
      </c>
      <c r="AI558" s="29">
        <f t="shared" si="567"/>
        <v>33</v>
      </c>
      <c r="AJ558" s="29">
        <f t="shared" si="567"/>
        <v>23</v>
      </c>
      <c r="AK558" s="29">
        <f t="shared" si="567"/>
        <v>28</v>
      </c>
      <c r="AL558" s="25">
        <f t="shared" si="6"/>
        <v>196</v>
      </c>
    </row>
    <row r="559">
      <c r="A559" s="1"/>
      <c r="B559" s="1"/>
      <c r="C559" s="1"/>
      <c r="D559" s="9">
        <v>7531.0</v>
      </c>
      <c r="E559" s="10">
        <v>1292.0</v>
      </c>
      <c r="F559" s="11">
        <v>4.0</v>
      </c>
      <c r="G559" s="12">
        <v>17.0</v>
      </c>
      <c r="H559" s="11">
        <v>7.0</v>
      </c>
      <c r="I559" s="13">
        <v>17.0</v>
      </c>
      <c r="J559" s="13">
        <v>41.0</v>
      </c>
      <c r="K559" s="13">
        <v>11.0</v>
      </c>
      <c r="L559" s="14">
        <v>12.0</v>
      </c>
      <c r="M559" s="15">
        <v>7.0</v>
      </c>
      <c r="N559" s="14">
        <v>41.0</v>
      </c>
      <c r="O559" s="25">
        <f t="shared" si="2"/>
        <v>157</v>
      </c>
      <c r="P559" s="26"/>
      <c r="Q559" s="27">
        <f>'X,Y restore'!G559</f>
        <v>4</v>
      </c>
      <c r="R559" s="27">
        <f>'X,Y restore'!H559</f>
        <v>4</v>
      </c>
      <c r="S559" s="27">
        <f>'X,Y restore'!I559</f>
        <v>7</v>
      </c>
      <c r="T559" s="28">
        <f>'X,Y restore'!AI559</f>
        <v>5</v>
      </c>
      <c r="U559" s="28">
        <f>'X,Y restore'!AG559</f>
        <v>4</v>
      </c>
      <c r="V559" s="28">
        <f>'X,Y restore'!AJ559</f>
        <v>7</v>
      </c>
      <c r="W559" s="29">
        <f>'X,Y restore'!M559</f>
        <v>11</v>
      </c>
      <c r="X559" s="29">
        <f>'X,Y restore'!N559</f>
        <v>7</v>
      </c>
      <c r="Y559" s="29">
        <f>'X,Y restore'!O559</f>
        <v>23</v>
      </c>
      <c r="Z559" s="25">
        <f t="shared" si="3"/>
        <v>72</v>
      </c>
      <c r="AA559" s="30">
        <f t="shared" si="4"/>
        <v>2.180555556</v>
      </c>
      <c r="AB559" s="26"/>
      <c r="AC559" s="27">
        <f t="shared" ref="AC559:AK559" si="568">ROUND($AA559*Q559,0)</f>
        <v>9</v>
      </c>
      <c r="AD559" s="27">
        <f t="shared" si="568"/>
        <v>9</v>
      </c>
      <c r="AE559" s="27">
        <f t="shared" si="568"/>
        <v>15</v>
      </c>
      <c r="AF559" s="28">
        <f t="shared" si="568"/>
        <v>11</v>
      </c>
      <c r="AG559" s="28">
        <f t="shared" si="568"/>
        <v>9</v>
      </c>
      <c r="AH559" s="28">
        <f t="shared" si="568"/>
        <v>15</v>
      </c>
      <c r="AI559" s="29">
        <f t="shared" si="568"/>
        <v>24</v>
      </c>
      <c r="AJ559" s="29">
        <f t="shared" si="568"/>
        <v>15</v>
      </c>
      <c r="AK559" s="29">
        <f t="shared" si="568"/>
        <v>50</v>
      </c>
      <c r="AL559" s="25">
        <f t="shared" si="6"/>
        <v>157</v>
      </c>
    </row>
    <row r="560">
      <c r="A560" s="1"/>
      <c r="B560" s="1"/>
      <c r="C560" s="1"/>
      <c r="D560" s="9">
        <v>7545.0</v>
      </c>
      <c r="E560" s="10">
        <v>2403.0</v>
      </c>
      <c r="F560" s="11">
        <v>43.0</v>
      </c>
      <c r="G560" s="12">
        <v>97.0</v>
      </c>
      <c r="H560" s="11">
        <v>62.0</v>
      </c>
      <c r="I560" s="13">
        <v>172.0</v>
      </c>
      <c r="J560" s="13">
        <v>321.0</v>
      </c>
      <c r="K560" s="13">
        <v>128.0</v>
      </c>
      <c r="L560" s="14">
        <v>38.0</v>
      </c>
      <c r="M560" s="15">
        <v>47.0</v>
      </c>
      <c r="N560" s="14">
        <v>123.0</v>
      </c>
      <c r="O560" s="25">
        <f t="shared" si="2"/>
        <v>1031</v>
      </c>
      <c r="P560" s="26"/>
      <c r="Q560" s="27">
        <f>'X,Y restore'!G560</f>
        <v>43</v>
      </c>
      <c r="R560" s="27">
        <f>'X,Y restore'!H560</f>
        <v>55</v>
      </c>
      <c r="S560" s="27">
        <f>'X,Y restore'!I560</f>
        <v>62</v>
      </c>
      <c r="T560" s="28">
        <f>'X,Y restore'!AI560</f>
        <v>29</v>
      </c>
      <c r="U560" s="28">
        <f>'X,Y restore'!AG560</f>
        <v>27</v>
      </c>
      <c r="V560" s="28">
        <f>'X,Y restore'!AJ560</f>
        <v>37</v>
      </c>
      <c r="W560" s="29">
        <f>'X,Y restore'!M560</f>
        <v>38</v>
      </c>
      <c r="X560" s="29">
        <f>'X,Y restore'!N560</f>
        <v>47</v>
      </c>
      <c r="Y560" s="29">
        <f>'X,Y restore'!O560</f>
        <v>63</v>
      </c>
      <c r="Z560" s="25">
        <f t="shared" si="3"/>
        <v>401</v>
      </c>
      <c r="AA560" s="30">
        <f t="shared" si="4"/>
        <v>2.571072319</v>
      </c>
      <c r="AB560" s="26"/>
      <c r="AC560" s="27">
        <f t="shared" ref="AC560:AK560" si="569">ROUND($AA560*Q560,0)</f>
        <v>111</v>
      </c>
      <c r="AD560" s="27">
        <f t="shared" si="569"/>
        <v>141</v>
      </c>
      <c r="AE560" s="27">
        <f t="shared" si="569"/>
        <v>159</v>
      </c>
      <c r="AF560" s="28">
        <f t="shared" si="569"/>
        <v>75</v>
      </c>
      <c r="AG560" s="28">
        <f t="shared" si="569"/>
        <v>69</v>
      </c>
      <c r="AH560" s="28">
        <f t="shared" si="569"/>
        <v>95</v>
      </c>
      <c r="AI560" s="29">
        <f t="shared" si="569"/>
        <v>98</v>
      </c>
      <c r="AJ560" s="29">
        <f t="shared" si="569"/>
        <v>121</v>
      </c>
      <c r="AK560" s="29">
        <f t="shared" si="569"/>
        <v>162</v>
      </c>
      <c r="AL560" s="25">
        <f t="shared" si="6"/>
        <v>1031</v>
      </c>
    </row>
    <row r="561">
      <c r="A561" s="1"/>
      <c r="B561" s="1"/>
      <c r="C561" s="1"/>
      <c r="D561" s="9">
        <v>7552.0</v>
      </c>
      <c r="E561" s="10">
        <v>2340.0</v>
      </c>
      <c r="F561" s="11">
        <v>38.0</v>
      </c>
      <c r="G561" s="12">
        <v>74.0</v>
      </c>
      <c r="H561" s="11">
        <v>71.0</v>
      </c>
      <c r="I561" s="13">
        <v>146.0</v>
      </c>
      <c r="J561" s="13">
        <v>298.0</v>
      </c>
      <c r="K561" s="13">
        <v>180.0</v>
      </c>
      <c r="L561" s="14">
        <v>44.0</v>
      </c>
      <c r="M561" s="15">
        <v>51.0</v>
      </c>
      <c r="N561" s="14">
        <v>115.0</v>
      </c>
      <c r="O561" s="25">
        <f t="shared" si="2"/>
        <v>1017</v>
      </c>
      <c r="P561" s="26"/>
      <c r="Q561" s="27">
        <f>'X,Y restore'!G561</f>
        <v>38</v>
      </c>
      <c r="R561" s="27">
        <f>'X,Y restore'!H561</f>
        <v>41</v>
      </c>
      <c r="S561" s="27">
        <f>'X,Y restore'!I561</f>
        <v>71</v>
      </c>
      <c r="T561" s="28">
        <f>'X,Y restore'!AI561</f>
        <v>18</v>
      </c>
      <c r="U561" s="28">
        <f>'X,Y restore'!AG561</f>
        <v>28</v>
      </c>
      <c r="V561" s="28">
        <f>'X,Y restore'!AJ561</f>
        <v>56</v>
      </c>
      <c r="W561" s="29">
        <f>'X,Y restore'!M561</f>
        <v>42</v>
      </c>
      <c r="X561" s="29">
        <f>'X,Y restore'!N561</f>
        <v>51</v>
      </c>
      <c r="Y561" s="29">
        <f>'X,Y restore'!O561</f>
        <v>72</v>
      </c>
      <c r="Z561" s="25">
        <f t="shared" si="3"/>
        <v>417</v>
      </c>
      <c r="AA561" s="30">
        <f t="shared" si="4"/>
        <v>2.438848921</v>
      </c>
      <c r="AB561" s="26"/>
      <c r="AC561" s="27">
        <f t="shared" ref="AC561:AK561" si="570">ROUND($AA561*Q561,0)</f>
        <v>93</v>
      </c>
      <c r="AD561" s="27">
        <f t="shared" si="570"/>
        <v>100</v>
      </c>
      <c r="AE561" s="27">
        <f t="shared" si="570"/>
        <v>173</v>
      </c>
      <c r="AF561" s="28">
        <f t="shared" si="570"/>
        <v>44</v>
      </c>
      <c r="AG561" s="28">
        <f t="shared" si="570"/>
        <v>68</v>
      </c>
      <c r="AH561" s="28">
        <f t="shared" si="570"/>
        <v>137</v>
      </c>
      <c r="AI561" s="29">
        <f t="shared" si="570"/>
        <v>102</v>
      </c>
      <c r="AJ561" s="29">
        <f t="shared" si="570"/>
        <v>124</v>
      </c>
      <c r="AK561" s="29">
        <f t="shared" si="570"/>
        <v>176</v>
      </c>
      <c r="AL561" s="25">
        <f t="shared" si="6"/>
        <v>1017</v>
      </c>
    </row>
    <row r="562">
      <c r="A562" s="1"/>
      <c r="B562" s="1"/>
      <c r="C562" s="1"/>
      <c r="D562" s="9">
        <v>7553.0</v>
      </c>
      <c r="E562" s="10">
        <v>3441.0</v>
      </c>
      <c r="F562" s="11">
        <v>48.0</v>
      </c>
      <c r="G562" s="12">
        <v>56.0</v>
      </c>
      <c r="H562" s="11">
        <v>91.0</v>
      </c>
      <c r="I562" s="13">
        <v>196.0</v>
      </c>
      <c r="J562" s="13">
        <v>358.0</v>
      </c>
      <c r="K562" s="13">
        <v>239.0</v>
      </c>
      <c r="L562" s="14">
        <v>65.0</v>
      </c>
      <c r="M562" s="15">
        <v>95.0</v>
      </c>
      <c r="N562" s="14">
        <v>131.0</v>
      </c>
      <c r="O562" s="25">
        <f t="shared" si="2"/>
        <v>1279</v>
      </c>
      <c r="P562" s="26"/>
      <c r="Q562" s="27">
        <f>'X,Y restore'!G562</f>
        <v>48</v>
      </c>
      <c r="R562" s="27">
        <f>'X,Y restore'!H562</f>
        <v>53</v>
      </c>
      <c r="S562" s="27">
        <f>'X,Y restore'!I562</f>
        <v>91</v>
      </c>
      <c r="T562" s="28">
        <f>'X,Y restore'!AI562</f>
        <v>25</v>
      </c>
      <c r="U562" s="28">
        <f>'X,Y restore'!AG562</f>
        <v>45</v>
      </c>
      <c r="V562" s="28">
        <f>'X,Y restore'!AJ562</f>
        <v>72</v>
      </c>
      <c r="W562" s="29">
        <f>'X,Y restore'!M562</f>
        <v>63</v>
      </c>
      <c r="X562" s="29">
        <f>'X,Y restore'!N562</f>
        <v>95</v>
      </c>
      <c r="Y562" s="29">
        <f>'X,Y restore'!O562</f>
        <v>86</v>
      </c>
      <c r="Z562" s="25">
        <f t="shared" si="3"/>
        <v>578</v>
      </c>
      <c r="AA562" s="30">
        <f t="shared" si="4"/>
        <v>2.212802768</v>
      </c>
      <c r="AB562" s="26"/>
      <c r="AC562" s="27">
        <f t="shared" ref="AC562:AK562" si="571">ROUND($AA562*Q562,0)</f>
        <v>106</v>
      </c>
      <c r="AD562" s="27">
        <f t="shared" si="571"/>
        <v>117</v>
      </c>
      <c r="AE562" s="27">
        <f t="shared" si="571"/>
        <v>201</v>
      </c>
      <c r="AF562" s="28">
        <f t="shared" si="571"/>
        <v>55</v>
      </c>
      <c r="AG562" s="28">
        <f t="shared" si="571"/>
        <v>100</v>
      </c>
      <c r="AH562" s="28">
        <f t="shared" si="571"/>
        <v>159</v>
      </c>
      <c r="AI562" s="29">
        <f t="shared" si="571"/>
        <v>139</v>
      </c>
      <c r="AJ562" s="29">
        <f t="shared" si="571"/>
        <v>210</v>
      </c>
      <c r="AK562" s="29">
        <f t="shared" si="571"/>
        <v>190</v>
      </c>
      <c r="AL562" s="25">
        <f t="shared" si="6"/>
        <v>1277</v>
      </c>
    </row>
    <row r="563">
      <c r="A563" s="1"/>
      <c r="B563" s="1"/>
      <c r="C563" s="1"/>
      <c r="D563" s="9">
        <v>7562.0</v>
      </c>
      <c r="E563" s="10">
        <v>3086.0</v>
      </c>
      <c r="F563" s="11">
        <v>51.0</v>
      </c>
      <c r="G563" s="12">
        <v>66.0</v>
      </c>
      <c r="H563" s="11">
        <v>104.0</v>
      </c>
      <c r="I563" s="13">
        <v>229.0</v>
      </c>
      <c r="J563" s="13">
        <v>359.0</v>
      </c>
      <c r="K563" s="13">
        <v>216.0</v>
      </c>
      <c r="L563" s="14">
        <v>53.0</v>
      </c>
      <c r="M563" s="15">
        <v>91.0</v>
      </c>
      <c r="N563" s="14">
        <v>138.0</v>
      </c>
      <c r="O563" s="25">
        <f t="shared" si="2"/>
        <v>1307</v>
      </c>
      <c r="P563" s="26"/>
      <c r="Q563" s="27">
        <f>'X,Y restore'!G563</f>
        <v>51</v>
      </c>
      <c r="R563" s="27">
        <f>'X,Y restore'!H563</f>
        <v>59</v>
      </c>
      <c r="S563" s="27">
        <f>'X,Y restore'!I563</f>
        <v>104</v>
      </c>
      <c r="T563" s="28">
        <f>'X,Y restore'!AI563</f>
        <v>31</v>
      </c>
      <c r="U563" s="28">
        <f>'X,Y restore'!AG563</f>
        <v>44</v>
      </c>
      <c r="V563" s="28">
        <f>'X,Y restore'!AJ563</f>
        <v>67</v>
      </c>
      <c r="W563" s="29">
        <f>'X,Y restore'!M563</f>
        <v>52</v>
      </c>
      <c r="X563" s="29">
        <f>'X,Y restore'!N563</f>
        <v>91</v>
      </c>
      <c r="Y563" s="29">
        <f>'X,Y restore'!O563</f>
        <v>97</v>
      </c>
      <c r="Z563" s="25">
        <f t="shared" si="3"/>
        <v>596</v>
      </c>
      <c r="AA563" s="30">
        <f t="shared" si="4"/>
        <v>2.19295302</v>
      </c>
      <c r="AB563" s="26"/>
      <c r="AC563" s="27">
        <f t="shared" ref="AC563:AK563" si="572">ROUND($AA563*Q563,0)</f>
        <v>112</v>
      </c>
      <c r="AD563" s="27">
        <f t="shared" si="572"/>
        <v>129</v>
      </c>
      <c r="AE563" s="27">
        <f t="shared" si="572"/>
        <v>228</v>
      </c>
      <c r="AF563" s="28">
        <f t="shared" si="572"/>
        <v>68</v>
      </c>
      <c r="AG563" s="28">
        <f t="shared" si="572"/>
        <v>96</v>
      </c>
      <c r="AH563" s="28">
        <f t="shared" si="572"/>
        <v>147</v>
      </c>
      <c r="AI563" s="29">
        <f t="shared" si="572"/>
        <v>114</v>
      </c>
      <c r="AJ563" s="29">
        <f t="shared" si="572"/>
        <v>200</v>
      </c>
      <c r="AK563" s="29">
        <f t="shared" si="572"/>
        <v>213</v>
      </c>
      <c r="AL563" s="25">
        <f t="shared" si="6"/>
        <v>1307</v>
      </c>
    </row>
    <row r="564">
      <c r="A564" s="1"/>
      <c r="B564" s="1"/>
      <c r="C564" s="1"/>
      <c r="D564" s="9">
        <v>7569.0</v>
      </c>
      <c r="E564" s="10">
        <v>2745.0</v>
      </c>
      <c r="F564" s="11">
        <v>25.0</v>
      </c>
      <c r="G564" s="12">
        <v>55.0</v>
      </c>
      <c r="H564" s="11">
        <v>32.0</v>
      </c>
      <c r="I564" s="13">
        <v>66.0</v>
      </c>
      <c r="J564" s="13">
        <v>228.0</v>
      </c>
      <c r="K564" s="13">
        <v>80.0</v>
      </c>
      <c r="L564" s="14">
        <v>29.0</v>
      </c>
      <c r="M564" s="15">
        <v>23.0</v>
      </c>
      <c r="N564" s="14">
        <v>103.0</v>
      </c>
      <c r="O564" s="25">
        <f t="shared" si="2"/>
        <v>641</v>
      </c>
      <c r="P564" s="26"/>
      <c r="Q564" s="27">
        <f>'X,Y restore'!G564</f>
        <v>25</v>
      </c>
      <c r="R564" s="27">
        <f>'X,Y restore'!H564</f>
        <v>19</v>
      </c>
      <c r="S564" s="27">
        <f>'X,Y restore'!I564</f>
        <v>32</v>
      </c>
      <c r="T564" s="28">
        <f>'X,Y restore'!AI564</f>
        <v>13</v>
      </c>
      <c r="U564" s="28">
        <f>'X,Y restore'!AG564</f>
        <v>14</v>
      </c>
      <c r="V564" s="28">
        <f>'X,Y restore'!AJ564</f>
        <v>30</v>
      </c>
      <c r="W564" s="29">
        <f>'X,Y restore'!M564</f>
        <v>30</v>
      </c>
      <c r="X564" s="29">
        <f>'X,Y restore'!N564</f>
        <v>23</v>
      </c>
      <c r="Y564" s="29">
        <f>'X,Y restore'!O564</f>
        <v>49</v>
      </c>
      <c r="Z564" s="25">
        <f t="shared" si="3"/>
        <v>235</v>
      </c>
      <c r="AA564" s="30">
        <f t="shared" si="4"/>
        <v>2.727659574</v>
      </c>
      <c r="AB564" s="26"/>
      <c r="AC564" s="27">
        <f t="shared" ref="AC564:AK564" si="573">ROUND($AA564*Q564,0)</f>
        <v>68</v>
      </c>
      <c r="AD564" s="27">
        <f t="shared" si="573"/>
        <v>52</v>
      </c>
      <c r="AE564" s="27">
        <f t="shared" si="573"/>
        <v>87</v>
      </c>
      <c r="AF564" s="28">
        <f t="shared" si="573"/>
        <v>35</v>
      </c>
      <c r="AG564" s="28">
        <f t="shared" si="573"/>
        <v>38</v>
      </c>
      <c r="AH564" s="28">
        <f t="shared" si="573"/>
        <v>82</v>
      </c>
      <c r="AI564" s="29">
        <f t="shared" si="573"/>
        <v>82</v>
      </c>
      <c r="AJ564" s="29">
        <f t="shared" si="573"/>
        <v>63</v>
      </c>
      <c r="AK564" s="29">
        <f t="shared" si="573"/>
        <v>134</v>
      </c>
      <c r="AL564" s="25">
        <f t="shared" si="6"/>
        <v>641</v>
      </c>
    </row>
    <row r="565">
      <c r="A565" s="1"/>
      <c r="B565" s="1"/>
      <c r="C565" s="1"/>
      <c r="D565" s="9">
        <v>7570.0</v>
      </c>
      <c r="E565" s="10">
        <v>2437.0</v>
      </c>
      <c r="F565" s="11">
        <v>11.0</v>
      </c>
      <c r="G565" s="12">
        <v>46.0</v>
      </c>
      <c r="H565" s="11">
        <v>35.0</v>
      </c>
      <c r="I565" s="13">
        <v>71.0</v>
      </c>
      <c r="J565" s="13">
        <v>132.0</v>
      </c>
      <c r="K565" s="13">
        <v>72.0</v>
      </c>
      <c r="L565" s="14">
        <v>24.0</v>
      </c>
      <c r="M565" s="15">
        <v>35.0</v>
      </c>
      <c r="N565" s="14">
        <v>62.0</v>
      </c>
      <c r="O565" s="25">
        <f t="shared" si="2"/>
        <v>488</v>
      </c>
      <c r="P565" s="26"/>
      <c r="Q565" s="27">
        <f>'X,Y restore'!G565</f>
        <v>11</v>
      </c>
      <c r="R565" s="27">
        <f>'X,Y restore'!H565</f>
        <v>22</v>
      </c>
      <c r="S565" s="27">
        <f>'X,Y restore'!I565</f>
        <v>35</v>
      </c>
      <c r="T565" s="28">
        <f>'X,Y restore'!AI565</f>
        <v>10</v>
      </c>
      <c r="U565" s="28">
        <f>'X,Y restore'!AG565</f>
        <v>17</v>
      </c>
      <c r="V565" s="28">
        <f>'X,Y restore'!AJ565</f>
        <v>35</v>
      </c>
      <c r="W565" s="29">
        <f>'X,Y restore'!M565</f>
        <v>24</v>
      </c>
      <c r="X565" s="29">
        <f>'X,Y restore'!N565</f>
        <v>35</v>
      </c>
      <c r="Y565" s="29">
        <f>'X,Y restore'!O565</f>
        <v>64</v>
      </c>
      <c r="Z565" s="25">
        <f t="shared" si="3"/>
        <v>253</v>
      </c>
      <c r="AA565" s="30">
        <f t="shared" si="4"/>
        <v>1.928853755</v>
      </c>
      <c r="AB565" s="26"/>
      <c r="AC565" s="27">
        <f t="shared" ref="AC565:AK565" si="574">ROUND($AA565*Q565,0)</f>
        <v>21</v>
      </c>
      <c r="AD565" s="27">
        <f t="shared" si="574"/>
        <v>42</v>
      </c>
      <c r="AE565" s="27">
        <f t="shared" si="574"/>
        <v>68</v>
      </c>
      <c r="AF565" s="28">
        <f t="shared" si="574"/>
        <v>19</v>
      </c>
      <c r="AG565" s="28">
        <f t="shared" si="574"/>
        <v>33</v>
      </c>
      <c r="AH565" s="28">
        <f t="shared" si="574"/>
        <v>68</v>
      </c>
      <c r="AI565" s="29">
        <f t="shared" si="574"/>
        <v>46</v>
      </c>
      <c r="AJ565" s="29">
        <f t="shared" si="574"/>
        <v>68</v>
      </c>
      <c r="AK565" s="29">
        <f t="shared" si="574"/>
        <v>123</v>
      </c>
      <c r="AL565" s="25">
        <f t="shared" si="6"/>
        <v>488</v>
      </c>
    </row>
    <row r="566">
      <c r="A566" s="1"/>
      <c r="B566" s="1"/>
      <c r="C566" s="1"/>
      <c r="D566" s="9">
        <v>7582.0</v>
      </c>
      <c r="E566" s="10">
        <v>848.0</v>
      </c>
      <c r="F566" s="11">
        <v>10.0</v>
      </c>
      <c r="G566" s="12">
        <v>7.0</v>
      </c>
      <c r="H566" s="11">
        <v>13.0</v>
      </c>
      <c r="I566" s="13">
        <v>42.0</v>
      </c>
      <c r="J566" s="13">
        <v>56.0</v>
      </c>
      <c r="K566" s="13">
        <v>20.0</v>
      </c>
      <c r="L566" s="14">
        <v>13.0</v>
      </c>
      <c r="M566" s="15">
        <v>10.0</v>
      </c>
      <c r="N566" s="14">
        <v>30.0</v>
      </c>
      <c r="O566" s="25">
        <f t="shared" si="2"/>
        <v>201</v>
      </c>
      <c r="P566" s="26"/>
      <c r="Q566" s="27">
        <f>'X,Y restore'!G566</f>
        <v>10</v>
      </c>
      <c r="R566" s="27">
        <f>'X,Y restore'!H566</f>
        <v>4</v>
      </c>
      <c r="S566" s="27">
        <f>'X,Y restore'!I566</f>
        <v>13</v>
      </c>
      <c r="T566" s="28">
        <f>'X,Y restore'!AI566</f>
        <v>9</v>
      </c>
      <c r="U566" s="28">
        <f>'X,Y restore'!AG566</f>
        <v>5</v>
      </c>
      <c r="V566" s="28">
        <f>'X,Y restore'!AJ566</f>
        <v>7</v>
      </c>
      <c r="W566" s="29">
        <f>'X,Y restore'!M566</f>
        <v>12</v>
      </c>
      <c r="X566" s="29">
        <f>'X,Y restore'!N566</f>
        <v>10</v>
      </c>
      <c r="Y566" s="29">
        <f>'X,Y restore'!O566</f>
        <v>14</v>
      </c>
      <c r="Z566" s="25">
        <f t="shared" si="3"/>
        <v>84</v>
      </c>
      <c r="AA566" s="30">
        <f t="shared" si="4"/>
        <v>2.392857143</v>
      </c>
      <c r="AB566" s="26"/>
      <c r="AC566" s="27">
        <f t="shared" ref="AC566:AK566" si="575">ROUND($AA566*Q566,0)</f>
        <v>24</v>
      </c>
      <c r="AD566" s="27">
        <f t="shared" si="575"/>
        <v>10</v>
      </c>
      <c r="AE566" s="27">
        <f t="shared" si="575"/>
        <v>31</v>
      </c>
      <c r="AF566" s="28">
        <f t="shared" si="575"/>
        <v>22</v>
      </c>
      <c r="AG566" s="28">
        <f t="shared" si="575"/>
        <v>12</v>
      </c>
      <c r="AH566" s="28">
        <f t="shared" si="575"/>
        <v>17</v>
      </c>
      <c r="AI566" s="29">
        <f t="shared" si="575"/>
        <v>29</v>
      </c>
      <c r="AJ566" s="29">
        <f t="shared" si="575"/>
        <v>24</v>
      </c>
      <c r="AK566" s="29">
        <f t="shared" si="575"/>
        <v>34</v>
      </c>
      <c r="AL566" s="25">
        <f t="shared" si="6"/>
        <v>203</v>
      </c>
    </row>
    <row r="567">
      <c r="A567" s="1"/>
      <c r="B567" s="1"/>
      <c r="C567" s="1"/>
      <c r="D567" s="9">
        <v>7592.0</v>
      </c>
      <c r="E567" s="10">
        <v>3258.0</v>
      </c>
      <c r="F567" s="11">
        <v>44.0</v>
      </c>
      <c r="G567" s="12">
        <v>57.0</v>
      </c>
      <c r="H567" s="11">
        <v>46.0</v>
      </c>
      <c r="I567" s="13">
        <v>134.0</v>
      </c>
      <c r="J567" s="13">
        <v>208.0</v>
      </c>
      <c r="K567" s="13">
        <v>108.0</v>
      </c>
      <c r="L567" s="14">
        <v>54.0</v>
      </c>
      <c r="M567" s="15">
        <v>62.0</v>
      </c>
      <c r="N567" s="14">
        <v>127.0</v>
      </c>
      <c r="O567" s="25">
        <f t="shared" si="2"/>
        <v>840</v>
      </c>
      <c r="P567" s="26"/>
      <c r="Q567" s="27">
        <f>'X,Y restore'!G567</f>
        <v>44</v>
      </c>
      <c r="R567" s="27">
        <f>'X,Y restore'!H567</f>
        <v>45</v>
      </c>
      <c r="S567" s="27">
        <f>'X,Y restore'!I567</f>
        <v>46</v>
      </c>
      <c r="T567" s="28">
        <f>'X,Y restore'!AI567</f>
        <v>29</v>
      </c>
      <c r="U567" s="28">
        <f>'X,Y restore'!AG567</f>
        <v>28</v>
      </c>
      <c r="V567" s="28">
        <f>'X,Y restore'!AJ567</f>
        <v>32</v>
      </c>
      <c r="W567" s="29">
        <f>'X,Y restore'!M567</f>
        <v>52</v>
      </c>
      <c r="X567" s="29">
        <f>'X,Y restore'!N567</f>
        <v>62</v>
      </c>
      <c r="Y567" s="29">
        <f>'X,Y restore'!O567</f>
        <v>49</v>
      </c>
      <c r="Z567" s="25">
        <f t="shared" si="3"/>
        <v>387</v>
      </c>
      <c r="AA567" s="30">
        <f t="shared" si="4"/>
        <v>2.170542636</v>
      </c>
      <c r="AB567" s="26"/>
      <c r="AC567" s="27">
        <f t="shared" ref="AC567:AK567" si="576">ROUND($AA567*Q567,0)</f>
        <v>96</v>
      </c>
      <c r="AD567" s="27">
        <f t="shared" si="576"/>
        <v>98</v>
      </c>
      <c r="AE567" s="27">
        <f t="shared" si="576"/>
        <v>100</v>
      </c>
      <c r="AF567" s="28">
        <f t="shared" si="576"/>
        <v>63</v>
      </c>
      <c r="AG567" s="28">
        <f t="shared" si="576"/>
        <v>61</v>
      </c>
      <c r="AH567" s="28">
        <f t="shared" si="576"/>
        <v>69</v>
      </c>
      <c r="AI567" s="29">
        <f t="shared" si="576"/>
        <v>113</v>
      </c>
      <c r="AJ567" s="29">
        <f t="shared" si="576"/>
        <v>135</v>
      </c>
      <c r="AK567" s="29">
        <f t="shared" si="576"/>
        <v>106</v>
      </c>
      <c r="AL567" s="25">
        <f t="shared" si="6"/>
        <v>841</v>
      </c>
    </row>
    <row r="568">
      <c r="A568" s="1"/>
      <c r="B568" s="1"/>
      <c r="C568" s="1"/>
      <c r="D568" s="9">
        <v>7595.0</v>
      </c>
      <c r="E568" s="10">
        <v>1017.0</v>
      </c>
      <c r="F568" s="11">
        <v>15.0</v>
      </c>
      <c r="G568" s="12">
        <v>35.0</v>
      </c>
      <c r="H568" s="11">
        <v>18.0</v>
      </c>
      <c r="I568" s="13">
        <v>42.0</v>
      </c>
      <c r="J568" s="13">
        <v>83.0</v>
      </c>
      <c r="K568" s="13">
        <v>51.0</v>
      </c>
      <c r="L568" s="14">
        <v>29.0</v>
      </c>
      <c r="M568" s="15">
        <v>23.0</v>
      </c>
      <c r="N568" s="14">
        <v>43.0</v>
      </c>
      <c r="O568" s="25">
        <f t="shared" si="2"/>
        <v>339</v>
      </c>
      <c r="P568" s="26"/>
      <c r="Q568" s="27">
        <f>'X,Y restore'!G568</f>
        <v>15</v>
      </c>
      <c r="R568" s="27">
        <f>'X,Y restore'!H568</f>
        <v>22</v>
      </c>
      <c r="S568" s="27">
        <f>'X,Y restore'!I568</f>
        <v>18</v>
      </c>
      <c r="T568" s="28">
        <f>'X,Y restore'!AI568</f>
        <v>9</v>
      </c>
      <c r="U568" s="28">
        <f>'X,Y restore'!AG568</f>
        <v>11</v>
      </c>
      <c r="V568" s="28">
        <f>'X,Y restore'!AJ568</f>
        <v>16</v>
      </c>
      <c r="W568" s="29">
        <f>'X,Y restore'!M568</f>
        <v>26</v>
      </c>
      <c r="X568" s="29">
        <f>'X,Y restore'!N568</f>
        <v>23</v>
      </c>
      <c r="Y568" s="29">
        <f>'X,Y restore'!O568</f>
        <v>18</v>
      </c>
      <c r="Z568" s="25">
        <f t="shared" si="3"/>
        <v>158</v>
      </c>
      <c r="AA568" s="30">
        <f t="shared" si="4"/>
        <v>2.14556962</v>
      </c>
      <c r="AB568" s="26"/>
      <c r="AC568" s="27">
        <f t="shared" ref="AC568:AK568" si="577">ROUND($AA568*Q568,0)</f>
        <v>32</v>
      </c>
      <c r="AD568" s="27">
        <f t="shared" si="577"/>
        <v>47</v>
      </c>
      <c r="AE568" s="27">
        <f t="shared" si="577"/>
        <v>39</v>
      </c>
      <c r="AF568" s="28">
        <f t="shared" si="577"/>
        <v>19</v>
      </c>
      <c r="AG568" s="28">
        <f t="shared" si="577"/>
        <v>24</v>
      </c>
      <c r="AH568" s="28">
        <f t="shared" si="577"/>
        <v>34</v>
      </c>
      <c r="AI568" s="29">
        <f t="shared" si="577"/>
        <v>56</v>
      </c>
      <c r="AJ568" s="29">
        <f t="shared" si="577"/>
        <v>49</v>
      </c>
      <c r="AK568" s="29">
        <f t="shared" si="577"/>
        <v>39</v>
      </c>
      <c r="AL568" s="25">
        <f t="shared" si="6"/>
        <v>339</v>
      </c>
    </row>
    <row r="569">
      <c r="A569" s="1"/>
      <c r="B569" s="1"/>
      <c r="C569" s="1"/>
      <c r="D569" s="9">
        <v>7601.0</v>
      </c>
      <c r="E569" s="10">
        <v>3279.0</v>
      </c>
      <c r="F569" s="11">
        <v>43.0</v>
      </c>
      <c r="G569" s="12">
        <v>55.0</v>
      </c>
      <c r="H569" s="11">
        <v>83.0</v>
      </c>
      <c r="I569" s="13">
        <v>175.0</v>
      </c>
      <c r="J569" s="13">
        <v>237.0</v>
      </c>
      <c r="K569" s="13">
        <v>167.0</v>
      </c>
      <c r="L569" s="14">
        <v>50.0</v>
      </c>
      <c r="M569" s="15">
        <v>59.0</v>
      </c>
      <c r="N569" s="14">
        <v>115.0</v>
      </c>
      <c r="O569" s="25">
        <f t="shared" si="2"/>
        <v>984</v>
      </c>
      <c r="P569" s="26"/>
      <c r="Q569" s="27">
        <f>'X,Y restore'!G569</f>
        <v>43</v>
      </c>
      <c r="R569" s="27">
        <f>'X,Y restore'!H569</f>
        <v>38</v>
      </c>
      <c r="S569" s="27">
        <f>'X,Y restore'!I569</f>
        <v>83</v>
      </c>
      <c r="T569" s="28">
        <f>'X,Y restore'!AI569</f>
        <v>26</v>
      </c>
      <c r="U569" s="28">
        <f>'X,Y restore'!AG569</f>
        <v>29</v>
      </c>
      <c r="V569" s="28">
        <f>'X,Y restore'!AJ569</f>
        <v>54</v>
      </c>
      <c r="W569" s="29">
        <f>'X,Y restore'!M569</f>
        <v>49</v>
      </c>
      <c r="X569" s="29">
        <f>'X,Y restore'!N569</f>
        <v>59</v>
      </c>
      <c r="Y569" s="29">
        <f>'X,Y restore'!O569</f>
        <v>77</v>
      </c>
      <c r="Z569" s="25">
        <f t="shared" si="3"/>
        <v>458</v>
      </c>
      <c r="AA569" s="30">
        <f t="shared" si="4"/>
        <v>2.148471616</v>
      </c>
      <c r="AB569" s="26"/>
      <c r="AC569" s="27">
        <f t="shared" ref="AC569:AK569" si="578">ROUND($AA569*Q569,0)</f>
        <v>92</v>
      </c>
      <c r="AD569" s="27">
        <f t="shared" si="578"/>
        <v>82</v>
      </c>
      <c r="AE569" s="27">
        <f t="shared" si="578"/>
        <v>178</v>
      </c>
      <c r="AF569" s="28">
        <f t="shared" si="578"/>
        <v>56</v>
      </c>
      <c r="AG569" s="28">
        <f t="shared" si="578"/>
        <v>62</v>
      </c>
      <c r="AH569" s="28">
        <f t="shared" si="578"/>
        <v>116</v>
      </c>
      <c r="AI569" s="29">
        <f t="shared" si="578"/>
        <v>105</v>
      </c>
      <c r="AJ569" s="29">
        <f t="shared" si="578"/>
        <v>127</v>
      </c>
      <c r="AK569" s="29">
        <f t="shared" si="578"/>
        <v>165</v>
      </c>
      <c r="AL569" s="25">
        <f t="shared" si="6"/>
        <v>983</v>
      </c>
    </row>
    <row r="570">
      <c r="A570" s="1"/>
      <c r="B570" s="1"/>
      <c r="C570" s="1"/>
      <c r="D570" s="9">
        <v>7603.0</v>
      </c>
      <c r="E570" s="10">
        <v>2155.0</v>
      </c>
      <c r="F570" s="11">
        <v>20.0</v>
      </c>
      <c r="G570" s="12">
        <v>27.0</v>
      </c>
      <c r="H570" s="11">
        <v>46.0</v>
      </c>
      <c r="I570" s="13">
        <v>114.0</v>
      </c>
      <c r="J570" s="13">
        <v>142.0</v>
      </c>
      <c r="K570" s="13">
        <v>126.0</v>
      </c>
      <c r="L570" s="14">
        <v>28.0</v>
      </c>
      <c r="M570" s="15">
        <v>49.0</v>
      </c>
      <c r="N570" s="14">
        <v>75.0</v>
      </c>
      <c r="O570" s="25">
        <f t="shared" si="2"/>
        <v>627</v>
      </c>
      <c r="P570" s="26"/>
      <c r="Q570" s="27">
        <f>'X,Y restore'!G570</f>
        <v>20</v>
      </c>
      <c r="R570" s="27">
        <f>'X,Y restore'!H570</f>
        <v>24</v>
      </c>
      <c r="S570" s="27">
        <f>'X,Y restore'!I570</f>
        <v>46</v>
      </c>
      <c r="T570" s="28">
        <f>'X,Y restore'!AI570</f>
        <v>14</v>
      </c>
      <c r="U570" s="28">
        <f>'X,Y restore'!AG570</f>
        <v>21</v>
      </c>
      <c r="V570" s="28">
        <f>'X,Y restore'!AJ570</f>
        <v>42</v>
      </c>
      <c r="W570" s="29">
        <f>'X,Y restore'!M570</f>
        <v>28</v>
      </c>
      <c r="X570" s="29">
        <f>'X,Y restore'!N570</f>
        <v>49</v>
      </c>
      <c r="Y570" s="29">
        <f>'X,Y restore'!O570</f>
        <v>59</v>
      </c>
      <c r="Z570" s="25">
        <f t="shared" si="3"/>
        <v>303</v>
      </c>
      <c r="AA570" s="30">
        <f t="shared" si="4"/>
        <v>2.069306931</v>
      </c>
      <c r="AB570" s="26"/>
      <c r="AC570" s="27">
        <f t="shared" ref="AC570:AK570" si="579">ROUND($AA570*Q570,0)</f>
        <v>41</v>
      </c>
      <c r="AD570" s="27">
        <f t="shared" si="579"/>
        <v>50</v>
      </c>
      <c r="AE570" s="27">
        <f t="shared" si="579"/>
        <v>95</v>
      </c>
      <c r="AF570" s="28">
        <f t="shared" si="579"/>
        <v>29</v>
      </c>
      <c r="AG570" s="28">
        <f t="shared" si="579"/>
        <v>43</v>
      </c>
      <c r="AH570" s="28">
        <f t="shared" si="579"/>
        <v>87</v>
      </c>
      <c r="AI570" s="29">
        <f t="shared" si="579"/>
        <v>58</v>
      </c>
      <c r="AJ570" s="29">
        <f t="shared" si="579"/>
        <v>101</v>
      </c>
      <c r="AK570" s="29">
        <f t="shared" si="579"/>
        <v>122</v>
      </c>
      <c r="AL570" s="25">
        <f t="shared" si="6"/>
        <v>626</v>
      </c>
    </row>
    <row r="571">
      <c r="A571" s="1"/>
      <c r="B571" s="1"/>
      <c r="C571" s="1"/>
      <c r="D571" s="9">
        <v>7604.0</v>
      </c>
      <c r="E571" s="10">
        <v>2899.0</v>
      </c>
      <c r="F571" s="11">
        <v>28.0</v>
      </c>
      <c r="G571" s="12">
        <v>55.0</v>
      </c>
      <c r="H571" s="11">
        <v>47.0</v>
      </c>
      <c r="I571" s="13">
        <v>127.0</v>
      </c>
      <c r="J571" s="13">
        <v>222.0</v>
      </c>
      <c r="K571" s="13">
        <v>128.0</v>
      </c>
      <c r="L571" s="14">
        <v>53.0</v>
      </c>
      <c r="M571" s="15">
        <v>42.0</v>
      </c>
      <c r="N571" s="14">
        <v>82.0</v>
      </c>
      <c r="O571" s="25">
        <f t="shared" si="2"/>
        <v>784</v>
      </c>
      <c r="P571" s="26"/>
      <c r="Q571" s="27">
        <f>'X,Y restore'!G571</f>
        <v>28</v>
      </c>
      <c r="R571" s="27">
        <f>'X,Y restore'!H571</f>
        <v>28</v>
      </c>
      <c r="S571" s="27">
        <f>'X,Y restore'!I571</f>
        <v>47</v>
      </c>
      <c r="T571" s="28">
        <f>'X,Y restore'!AI571</f>
        <v>21</v>
      </c>
      <c r="U571" s="28">
        <f>'X,Y restore'!AG571</f>
        <v>22</v>
      </c>
      <c r="V571" s="28">
        <f>'X,Y restore'!AJ571</f>
        <v>41</v>
      </c>
      <c r="W571" s="29">
        <f>'X,Y restore'!M571</f>
        <v>50</v>
      </c>
      <c r="X571" s="29">
        <f>'X,Y restore'!N571</f>
        <v>42</v>
      </c>
      <c r="Y571" s="29">
        <f>'X,Y restore'!O571</f>
        <v>50</v>
      </c>
      <c r="Z571" s="25">
        <f t="shared" si="3"/>
        <v>329</v>
      </c>
      <c r="AA571" s="30">
        <f t="shared" si="4"/>
        <v>2.382978723</v>
      </c>
      <c r="AB571" s="26"/>
      <c r="AC571" s="27">
        <f t="shared" ref="AC571:AK571" si="580">ROUND($AA571*Q571,0)</f>
        <v>67</v>
      </c>
      <c r="AD571" s="27">
        <f t="shared" si="580"/>
        <v>67</v>
      </c>
      <c r="AE571" s="27">
        <f t="shared" si="580"/>
        <v>112</v>
      </c>
      <c r="AF571" s="28">
        <f t="shared" si="580"/>
        <v>50</v>
      </c>
      <c r="AG571" s="28">
        <f t="shared" si="580"/>
        <v>52</v>
      </c>
      <c r="AH571" s="28">
        <f t="shared" si="580"/>
        <v>98</v>
      </c>
      <c r="AI571" s="29">
        <f t="shared" si="580"/>
        <v>119</v>
      </c>
      <c r="AJ571" s="29">
        <f t="shared" si="580"/>
        <v>100</v>
      </c>
      <c r="AK571" s="29">
        <f t="shared" si="580"/>
        <v>119</v>
      </c>
      <c r="AL571" s="25">
        <f t="shared" si="6"/>
        <v>784</v>
      </c>
    </row>
    <row r="572">
      <c r="A572" s="1"/>
      <c r="B572" s="1"/>
      <c r="C572" s="1"/>
      <c r="D572" s="9">
        <v>7611.0</v>
      </c>
      <c r="E572" s="10">
        <v>3454.0</v>
      </c>
      <c r="F572" s="11">
        <v>46.0</v>
      </c>
      <c r="G572" s="12">
        <v>66.0</v>
      </c>
      <c r="H572" s="11">
        <v>50.0</v>
      </c>
      <c r="I572" s="13">
        <v>138.0</v>
      </c>
      <c r="J572" s="13">
        <v>287.0</v>
      </c>
      <c r="K572" s="13">
        <v>95.0</v>
      </c>
      <c r="L572" s="14">
        <v>74.0</v>
      </c>
      <c r="M572" s="15">
        <v>42.0</v>
      </c>
      <c r="N572" s="14">
        <v>149.0</v>
      </c>
      <c r="O572" s="25">
        <f t="shared" si="2"/>
        <v>947</v>
      </c>
      <c r="P572" s="26"/>
      <c r="Q572" s="27">
        <f>'X,Y restore'!G572</f>
        <v>46</v>
      </c>
      <c r="R572" s="27">
        <f>'X,Y restore'!H572</f>
        <v>25</v>
      </c>
      <c r="S572" s="27">
        <f>'X,Y restore'!I572</f>
        <v>50</v>
      </c>
      <c r="T572" s="28">
        <f>'X,Y restore'!AI572</f>
        <v>34</v>
      </c>
      <c r="U572" s="28">
        <f>'X,Y restore'!AG572</f>
        <v>24</v>
      </c>
      <c r="V572" s="28">
        <f>'X,Y restore'!AJ572</f>
        <v>34</v>
      </c>
      <c r="W572" s="29">
        <f>'X,Y restore'!M572</f>
        <v>69</v>
      </c>
      <c r="X572" s="29">
        <f>'X,Y restore'!N572</f>
        <v>42</v>
      </c>
      <c r="Y572" s="29">
        <f>'X,Y restore'!O572</f>
        <v>58</v>
      </c>
      <c r="Z572" s="25">
        <f t="shared" si="3"/>
        <v>382</v>
      </c>
      <c r="AA572" s="30">
        <f t="shared" si="4"/>
        <v>2.479057592</v>
      </c>
      <c r="AB572" s="26"/>
      <c r="AC572" s="27">
        <f t="shared" ref="AC572:AK572" si="581">ROUND($AA572*Q572,0)</f>
        <v>114</v>
      </c>
      <c r="AD572" s="27">
        <f t="shared" si="581"/>
        <v>62</v>
      </c>
      <c r="AE572" s="27">
        <f t="shared" si="581"/>
        <v>124</v>
      </c>
      <c r="AF572" s="28">
        <f t="shared" si="581"/>
        <v>84</v>
      </c>
      <c r="AG572" s="28">
        <f t="shared" si="581"/>
        <v>59</v>
      </c>
      <c r="AH572" s="28">
        <f t="shared" si="581"/>
        <v>84</v>
      </c>
      <c r="AI572" s="29">
        <f t="shared" si="581"/>
        <v>171</v>
      </c>
      <c r="AJ572" s="29">
        <f t="shared" si="581"/>
        <v>104</v>
      </c>
      <c r="AK572" s="29">
        <f t="shared" si="581"/>
        <v>144</v>
      </c>
      <c r="AL572" s="25">
        <f t="shared" si="6"/>
        <v>946</v>
      </c>
    </row>
    <row r="573">
      <c r="A573" s="1"/>
      <c r="B573" s="1"/>
      <c r="C573" s="1"/>
      <c r="D573" s="9">
        <v>7614.0</v>
      </c>
      <c r="E573" s="10">
        <v>3095.0</v>
      </c>
      <c r="F573" s="11">
        <v>33.0</v>
      </c>
      <c r="G573" s="12">
        <v>85.0</v>
      </c>
      <c r="H573" s="11">
        <v>51.0</v>
      </c>
      <c r="I573" s="13">
        <v>125.0</v>
      </c>
      <c r="J573" s="13">
        <v>202.0</v>
      </c>
      <c r="K573" s="13">
        <v>70.0</v>
      </c>
      <c r="L573" s="14">
        <v>49.0</v>
      </c>
      <c r="M573" s="15">
        <v>15.0</v>
      </c>
      <c r="N573" s="14">
        <v>119.0</v>
      </c>
      <c r="O573" s="25">
        <f t="shared" si="2"/>
        <v>749</v>
      </c>
      <c r="P573" s="26"/>
      <c r="Q573" s="27">
        <f>'X,Y restore'!G573</f>
        <v>33</v>
      </c>
      <c r="R573" s="27">
        <f>'X,Y restore'!H573</f>
        <v>11</v>
      </c>
      <c r="S573" s="27">
        <f>'X,Y restore'!I573</f>
        <v>51</v>
      </c>
      <c r="T573" s="28">
        <f>'X,Y restore'!AI573</f>
        <v>29</v>
      </c>
      <c r="U573" s="28">
        <f>'X,Y restore'!AG573</f>
        <v>10</v>
      </c>
      <c r="V573" s="28">
        <f>'X,Y restore'!AJ573</f>
        <v>30</v>
      </c>
      <c r="W573" s="29">
        <f>'X,Y restore'!M573</f>
        <v>47</v>
      </c>
      <c r="X573" s="29">
        <f>'X,Y restore'!N573</f>
        <v>15</v>
      </c>
      <c r="Y573" s="29">
        <f>'X,Y restore'!O573</f>
        <v>65</v>
      </c>
      <c r="Z573" s="25">
        <f t="shared" si="3"/>
        <v>291</v>
      </c>
      <c r="AA573" s="30">
        <f t="shared" si="4"/>
        <v>2.573883162</v>
      </c>
      <c r="AB573" s="26"/>
      <c r="AC573" s="27">
        <f t="shared" ref="AC573:AK573" si="582">ROUND($AA573*Q573,0)</f>
        <v>85</v>
      </c>
      <c r="AD573" s="27">
        <f t="shared" si="582"/>
        <v>28</v>
      </c>
      <c r="AE573" s="27">
        <f t="shared" si="582"/>
        <v>131</v>
      </c>
      <c r="AF573" s="28">
        <f t="shared" si="582"/>
        <v>75</v>
      </c>
      <c r="AG573" s="28">
        <f t="shared" si="582"/>
        <v>26</v>
      </c>
      <c r="AH573" s="28">
        <f t="shared" si="582"/>
        <v>77</v>
      </c>
      <c r="AI573" s="29">
        <f t="shared" si="582"/>
        <v>121</v>
      </c>
      <c r="AJ573" s="29">
        <f t="shared" si="582"/>
        <v>39</v>
      </c>
      <c r="AK573" s="29">
        <f t="shared" si="582"/>
        <v>167</v>
      </c>
      <c r="AL573" s="25">
        <f t="shared" si="6"/>
        <v>749</v>
      </c>
    </row>
    <row r="574">
      <c r="A574" s="1"/>
      <c r="B574" s="1"/>
      <c r="C574" s="1"/>
      <c r="D574" s="9">
        <v>7622.0</v>
      </c>
      <c r="E574" s="10">
        <v>672.0</v>
      </c>
      <c r="F574" s="11">
        <v>8.0</v>
      </c>
      <c r="G574" s="12">
        <v>13.0</v>
      </c>
      <c r="H574" s="11">
        <v>3.0</v>
      </c>
      <c r="I574" s="13">
        <v>22.0</v>
      </c>
      <c r="J574" s="13">
        <v>34.0</v>
      </c>
      <c r="K574" s="13">
        <v>12.0</v>
      </c>
      <c r="L574" s="14">
        <v>6.0</v>
      </c>
      <c r="M574" s="15">
        <v>7.0</v>
      </c>
      <c r="N574" s="14">
        <v>12.0</v>
      </c>
      <c r="O574" s="25">
        <f t="shared" si="2"/>
        <v>117</v>
      </c>
      <c r="P574" s="26"/>
      <c r="Q574" s="27">
        <f>'X,Y restore'!G574</f>
        <v>8</v>
      </c>
      <c r="R574" s="27">
        <f>'X,Y restore'!H574</f>
        <v>13</v>
      </c>
      <c r="S574" s="27">
        <f>'X,Y restore'!I574</f>
        <v>3</v>
      </c>
      <c r="T574" s="28">
        <f>'X,Y restore'!AI574</f>
        <v>4</v>
      </c>
      <c r="U574" s="28">
        <f>'X,Y restore'!AG574</f>
        <v>4</v>
      </c>
      <c r="V574" s="28">
        <f>'X,Y restore'!AJ574</f>
        <v>2</v>
      </c>
      <c r="W574" s="29">
        <f>'X,Y restore'!M574</f>
        <v>6</v>
      </c>
      <c r="X574" s="29">
        <f>'X,Y restore'!N574</f>
        <v>7</v>
      </c>
      <c r="Y574" s="29">
        <f>'X,Y restore'!O574</f>
        <v>2</v>
      </c>
      <c r="Z574" s="25">
        <f t="shared" si="3"/>
        <v>49</v>
      </c>
      <c r="AA574" s="30">
        <f t="shared" si="4"/>
        <v>2.387755102</v>
      </c>
      <c r="AB574" s="26"/>
      <c r="AC574" s="27">
        <f t="shared" ref="AC574:AK574" si="583">ROUND($AA574*Q574,0)</f>
        <v>19</v>
      </c>
      <c r="AD574" s="27">
        <f t="shared" si="583"/>
        <v>31</v>
      </c>
      <c r="AE574" s="27">
        <f t="shared" si="583"/>
        <v>7</v>
      </c>
      <c r="AF574" s="28">
        <f t="shared" si="583"/>
        <v>10</v>
      </c>
      <c r="AG574" s="28">
        <f t="shared" si="583"/>
        <v>10</v>
      </c>
      <c r="AH574" s="28">
        <f t="shared" si="583"/>
        <v>5</v>
      </c>
      <c r="AI574" s="29">
        <f t="shared" si="583"/>
        <v>14</v>
      </c>
      <c r="AJ574" s="29">
        <f t="shared" si="583"/>
        <v>17</v>
      </c>
      <c r="AK574" s="29">
        <f t="shared" si="583"/>
        <v>5</v>
      </c>
      <c r="AL574" s="25">
        <f t="shared" si="6"/>
        <v>118</v>
      </c>
    </row>
    <row r="575">
      <c r="A575" s="1"/>
      <c r="B575" s="1"/>
      <c r="C575" s="1"/>
      <c r="D575" s="9">
        <v>7624.0</v>
      </c>
      <c r="E575" s="10">
        <v>1577.0</v>
      </c>
      <c r="F575" s="11">
        <v>11.0</v>
      </c>
      <c r="G575" s="12">
        <v>16.0</v>
      </c>
      <c r="H575" s="11">
        <v>17.0</v>
      </c>
      <c r="I575" s="13">
        <v>26.0</v>
      </c>
      <c r="J575" s="13">
        <v>132.0</v>
      </c>
      <c r="K575" s="13">
        <v>41.0</v>
      </c>
      <c r="L575" s="14">
        <v>15.0</v>
      </c>
      <c r="M575" s="15">
        <v>21.0</v>
      </c>
      <c r="N575" s="14">
        <v>54.0</v>
      </c>
      <c r="O575" s="25">
        <f t="shared" si="2"/>
        <v>333</v>
      </c>
      <c r="P575" s="26"/>
      <c r="Q575" s="27">
        <f>'X,Y restore'!G575</f>
        <v>11</v>
      </c>
      <c r="R575" s="27">
        <f>'X,Y restore'!H575</f>
        <v>9</v>
      </c>
      <c r="S575" s="27">
        <f>'X,Y restore'!I575</f>
        <v>17</v>
      </c>
      <c r="T575" s="28">
        <f>'X,Y restore'!AI575</f>
        <v>5</v>
      </c>
      <c r="U575" s="28">
        <f>'X,Y restore'!AG575</f>
        <v>12</v>
      </c>
      <c r="V575" s="28">
        <f>'X,Y restore'!AJ575</f>
        <v>17</v>
      </c>
      <c r="W575" s="29">
        <f>'X,Y restore'!M575</f>
        <v>15</v>
      </c>
      <c r="X575" s="29">
        <f>'X,Y restore'!N575</f>
        <v>21</v>
      </c>
      <c r="Y575" s="29">
        <f>'X,Y restore'!O575</f>
        <v>30</v>
      </c>
      <c r="Z575" s="25">
        <f t="shared" si="3"/>
        <v>137</v>
      </c>
      <c r="AA575" s="30">
        <f t="shared" si="4"/>
        <v>2.430656934</v>
      </c>
      <c r="AB575" s="26"/>
      <c r="AC575" s="27">
        <f t="shared" ref="AC575:AK575" si="584">ROUND($AA575*Q575,0)</f>
        <v>27</v>
      </c>
      <c r="AD575" s="27">
        <f t="shared" si="584"/>
        <v>22</v>
      </c>
      <c r="AE575" s="27">
        <f t="shared" si="584"/>
        <v>41</v>
      </c>
      <c r="AF575" s="28">
        <f t="shared" si="584"/>
        <v>12</v>
      </c>
      <c r="AG575" s="28">
        <f t="shared" si="584"/>
        <v>29</v>
      </c>
      <c r="AH575" s="28">
        <f t="shared" si="584"/>
        <v>41</v>
      </c>
      <c r="AI575" s="29">
        <f t="shared" si="584"/>
        <v>36</v>
      </c>
      <c r="AJ575" s="29">
        <f t="shared" si="584"/>
        <v>51</v>
      </c>
      <c r="AK575" s="29">
        <f t="shared" si="584"/>
        <v>73</v>
      </c>
      <c r="AL575" s="25">
        <f t="shared" si="6"/>
        <v>332</v>
      </c>
    </row>
    <row r="576">
      <c r="A576" s="1"/>
      <c r="B576" s="1"/>
      <c r="C576" s="1"/>
      <c r="D576" s="9">
        <v>7625.0</v>
      </c>
      <c r="E576" s="10">
        <v>2831.0</v>
      </c>
      <c r="F576" s="11">
        <v>22.0</v>
      </c>
      <c r="G576" s="12">
        <v>43.0</v>
      </c>
      <c r="H576" s="11">
        <v>45.0</v>
      </c>
      <c r="I576" s="13">
        <v>116.0</v>
      </c>
      <c r="J576" s="13">
        <v>231.0</v>
      </c>
      <c r="K576" s="13">
        <v>78.0</v>
      </c>
      <c r="L576" s="14">
        <v>44.0</v>
      </c>
      <c r="M576" s="15">
        <v>30.0</v>
      </c>
      <c r="N576" s="14">
        <v>110.0</v>
      </c>
      <c r="O576" s="25">
        <f t="shared" si="2"/>
        <v>719</v>
      </c>
      <c r="P576" s="26"/>
      <c r="Q576" s="27">
        <f>'X,Y restore'!G576</f>
        <v>22</v>
      </c>
      <c r="R576" s="27">
        <f>'X,Y restore'!H576</f>
        <v>12</v>
      </c>
      <c r="S576" s="27">
        <f>'X,Y restore'!I576</f>
        <v>45</v>
      </c>
      <c r="T576" s="28">
        <f>'X,Y restore'!AI576</f>
        <v>24</v>
      </c>
      <c r="U576" s="28">
        <f>'X,Y restore'!AG576</f>
        <v>17</v>
      </c>
      <c r="V576" s="28">
        <f>'X,Y restore'!AJ576</f>
        <v>36</v>
      </c>
      <c r="W576" s="29">
        <f>'X,Y restore'!M576</f>
        <v>42</v>
      </c>
      <c r="X576" s="29">
        <f>'X,Y restore'!N576</f>
        <v>30</v>
      </c>
      <c r="Y576" s="29">
        <f>'X,Y restore'!O576</f>
        <v>76</v>
      </c>
      <c r="Z576" s="25">
        <f t="shared" si="3"/>
        <v>304</v>
      </c>
      <c r="AA576" s="30">
        <f t="shared" si="4"/>
        <v>2.365131579</v>
      </c>
      <c r="AB576" s="26"/>
      <c r="AC576" s="27">
        <f t="shared" ref="AC576:AK576" si="585">ROUND($AA576*Q576,0)</f>
        <v>52</v>
      </c>
      <c r="AD576" s="27">
        <f t="shared" si="585"/>
        <v>28</v>
      </c>
      <c r="AE576" s="27">
        <f t="shared" si="585"/>
        <v>106</v>
      </c>
      <c r="AF576" s="28">
        <f t="shared" si="585"/>
        <v>57</v>
      </c>
      <c r="AG576" s="28">
        <f t="shared" si="585"/>
        <v>40</v>
      </c>
      <c r="AH576" s="28">
        <f t="shared" si="585"/>
        <v>85</v>
      </c>
      <c r="AI576" s="29">
        <f t="shared" si="585"/>
        <v>99</v>
      </c>
      <c r="AJ576" s="29">
        <f t="shared" si="585"/>
        <v>71</v>
      </c>
      <c r="AK576" s="29">
        <f t="shared" si="585"/>
        <v>180</v>
      </c>
      <c r="AL576" s="25">
        <f t="shared" si="6"/>
        <v>718</v>
      </c>
    </row>
    <row r="577">
      <c r="A577" s="1"/>
      <c r="B577" s="1"/>
      <c r="C577" s="1"/>
      <c r="D577" s="9">
        <v>7634.0</v>
      </c>
      <c r="E577" s="10">
        <v>1679.0</v>
      </c>
      <c r="F577" s="11">
        <v>15.0</v>
      </c>
      <c r="G577" s="12">
        <v>31.0</v>
      </c>
      <c r="H577" s="11">
        <v>17.0</v>
      </c>
      <c r="I577" s="13">
        <v>82.0</v>
      </c>
      <c r="J577" s="13">
        <v>165.0</v>
      </c>
      <c r="K577" s="13">
        <v>58.0</v>
      </c>
      <c r="L577" s="14">
        <v>24.0</v>
      </c>
      <c r="M577" s="15">
        <v>20.0</v>
      </c>
      <c r="N577" s="14">
        <v>71.0</v>
      </c>
      <c r="O577" s="25">
        <f t="shared" si="2"/>
        <v>483</v>
      </c>
      <c r="P577" s="26"/>
      <c r="Q577" s="27">
        <f>'X,Y restore'!G577</f>
        <v>15</v>
      </c>
      <c r="R577" s="27">
        <f>'X,Y restore'!H577</f>
        <v>14</v>
      </c>
      <c r="S577" s="27">
        <f>'X,Y restore'!I577</f>
        <v>17</v>
      </c>
      <c r="T577" s="28">
        <f>'X,Y restore'!AI577</f>
        <v>17</v>
      </c>
      <c r="U577" s="28">
        <f>'X,Y restore'!AG577</f>
        <v>12</v>
      </c>
      <c r="V577" s="28">
        <f>'X,Y restore'!AJ577</f>
        <v>17</v>
      </c>
      <c r="W577" s="29">
        <f>'X,Y restore'!M577</f>
        <v>24</v>
      </c>
      <c r="X577" s="29">
        <f>'X,Y restore'!N577</f>
        <v>20</v>
      </c>
      <c r="Y577" s="29">
        <f>'X,Y restore'!O577</f>
        <v>30</v>
      </c>
      <c r="Z577" s="25">
        <f t="shared" si="3"/>
        <v>166</v>
      </c>
      <c r="AA577" s="30">
        <f t="shared" si="4"/>
        <v>2.909638554</v>
      </c>
      <c r="AB577" s="26"/>
      <c r="AC577" s="27">
        <f t="shared" ref="AC577:AK577" si="586">ROUND($AA577*Q577,0)</f>
        <v>44</v>
      </c>
      <c r="AD577" s="27">
        <f t="shared" si="586"/>
        <v>41</v>
      </c>
      <c r="AE577" s="27">
        <f t="shared" si="586"/>
        <v>49</v>
      </c>
      <c r="AF577" s="28">
        <f t="shared" si="586"/>
        <v>49</v>
      </c>
      <c r="AG577" s="28">
        <f t="shared" si="586"/>
        <v>35</v>
      </c>
      <c r="AH577" s="28">
        <f t="shared" si="586"/>
        <v>49</v>
      </c>
      <c r="AI577" s="29">
        <f t="shared" si="586"/>
        <v>70</v>
      </c>
      <c r="AJ577" s="29">
        <f t="shared" si="586"/>
        <v>58</v>
      </c>
      <c r="AK577" s="29">
        <f t="shared" si="586"/>
        <v>87</v>
      </c>
      <c r="AL577" s="25">
        <f t="shared" si="6"/>
        <v>482</v>
      </c>
    </row>
    <row r="578">
      <c r="A578" s="1"/>
      <c r="B578" s="1"/>
      <c r="C578" s="1"/>
      <c r="D578" s="9">
        <v>7641.0</v>
      </c>
      <c r="E578" s="10">
        <v>1702.0</v>
      </c>
      <c r="F578" s="11">
        <v>29.0</v>
      </c>
      <c r="G578" s="12">
        <v>36.0</v>
      </c>
      <c r="H578" s="11">
        <v>28.0</v>
      </c>
      <c r="I578" s="13">
        <v>168.0</v>
      </c>
      <c r="J578" s="13">
        <v>353.0</v>
      </c>
      <c r="K578" s="13">
        <v>79.0</v>
      </c>
      <c r="L578" s="14">
        <v>20.0</v>
      </c>
      <c r="M578" s="15">
        <v>22.0</v>
      </c>
      <c r="N578" s="14">
        <v>104.0</v>
      </c>
      <c r="O578" s="25">
        <f t="shared" si="2"/>
        <v>839</v>
      </c>
      <c r="P578" s="26"/>
      <c r="Q578" s="27">
        <f>'X,Y restore'!G578</f>
        <v>29</v>
      </c>
      <c r="R578" s="27">
        <f>'X,Y restore'!H578</f>
        <v>17</v>
      </c>
      <c r="S578" s="27">
        <f>'X,Y restore'!I578</f>
        <v>28</v>
      </c>
      <c r="T578" s="28">
        <f>'X,Y restore'!AI578</f>
        <v>25</v>
      </c>
      <c r="U578" s="28">
        <f>'X,Y restore'!AG578</f>
        <v>14</v>
      </c>
      <c r="V578" s="28">
        <f>'X,Y restore'!AJ578</f>
        <v>16</v>
      </c>
      <c r="W578" s="29">
        <f>'X,Y restore'!M578</f>
        <v>21</v>
      </c>
      <c r="X578" s="29">
        <f>'X,Y restore'!N578</f>
        <v>22</v>
      </c>
      <c r="Y578" s="29">
        <f>'X,Y restore'!O578</f>
        <v>33</v>
      </c>
      <c r="Z578" s="25">
        <f t="shared" si="3"/>
        <v>205</v>
      </c>
      <c r="AA578" s="30">
        <f t="shared" si="4"/>
        <v>4.092682927</v>
      </c>
      <c r="AB578" s="26"/>
      <c r="AC578" s="27">
        <f t="shared" ref="AC578:AK578" si="587">ROUND($AA578*Q578,0)</f>
        <v>119</v>
      </c>
      <c r="AD578" s="27">
        <f t="shared" si="587"/>
        <v>70</v>
      </c>
      <c r="AE578" s="27">
        <f t="shared" si="587"/>
        <v>115</v>
      </c>
      <c r="AF578" s="28">
        <f t="shared" si="587"/>
        <v>102</v>
      </c>
      <c r="AG578" s="28">
        <f t="shared" si="587"/>
        <v>57</v>
      </c>
      <c r="AH578" s="28">
        <f t="shared" si="587"/>
        <v>65</v>
      </c>
      <c r="AI578" s="29">
        <f t="shared" si="587"/>
        <v>86</v>
      </c>
      <c r="AJ578" s="29">
        <f t="shared" si="587"/>
        <v>90</v>
      </c>
      <c r="AK578" s="29">
        <f t="shared" si="587"/>
        <v>135</v>
      </c>
      <c r="AL578" s="25">
        <f t="shared" si="6"/>
        <v>839</v>
      </c>
    </row>
    <row r="579">
      <c r="A579" s="1"/>
      <c r="B579" s="1"/>
      <c r="C579" s="1"/>
      <c r="D579" s="9">
        <v>7643.0</v>
      </c>
      <c r="E579" s="10">
        <v>1934.0</v>
      </c>
      <c r="F579" s="11">
        <v>25.0</v>
      </c>
      <c r="G579" s="12">
        <v>26.0</v>
      </c>
      <c r="H579" s="11">
        <v>34.0</v>
      </c>
      <c r="I579" s="13">
        <v>74.0</v>
      </c>
      <c r="J579" s="13">
        <v>205.0</v>
      </c>
      <c r="K579" s="13">
        <v>89.0</v>
      </c>
      <c r="L579" s="14">
        <v>27.0</v>
      </c>
      <c r="M579" s="15">
        <v>21.0</v>
      </c>
      <c r="N579" s="14">
        <v>92.0</v>
      </c>
      <c r="O579" s="25">
        <f t="shared" si="2"/>
        <v>593</v>
      </c>
      <c r="P579" s="26"/>
      <c r="Q579" s="27">
        <f>'X,Y restore'!G579</f>
        <v>25</v>
      </c>
      <c r="R579" s="27">
        <f>'X,Y restore'!H579</f>
        <v>8</v>
      </c>
      <c r="S579" s="27">
        <f>'X,Y restore'!I579</f>
        <v>34</v>
      </c>
      <c r="T579" s="28">
        <f>'X,Y restore'!AI579</f>
        <v>13</v>
      </c>
      <c r="U579" s="28">
        <f>'X,Y restore'!AG579</f>
        <v>13</v>
      </c>
      <c r="V579" s="28">
        <f>'X,Y restore'!AJ579</f>
        <v>29</v>
      </c>
      <c r="W579" s="29">
        <f>'X,Y restore'!M579</f>
        <v>27</v>
      </c>
      <c r="X579" s="29">
        <f>'X,Y restore'!N579</f>
        <v>21</v>
      </c>
      <c r="Y579" s="29">
        <f>'X,Y restore'!O579</f>
        <v>45</v>
      </c>
      <c r="Z579" s="25">
        <f t="shared" si="3"/>
        <v>215</v>
      </c>
      <c r="AA579" s="30">
        <f t="shared" si="4"/>
        <v>2.758139535</v>
      </c>
      <c r="AB579" s="26"/>
      <c r="AC579" s="27">
        <f t="shared" ref="AC579:AK579" si="588">ROUND($AA579*Q579,0)</f>
        <v>69</v>
      </c>
      <c r="AD579" s="27">
        <f t="shared" si="588"/>
        <v>22</v>
      </c>
      <c r="AE579" s="27">
        <f t="shared" si="588"/>
        <v>94</v>
      </c>
      <c r="AF579" s="28">
        <f t="shared" si="588"/>
        <v>36</v>
      </c>
      <c r="AG579" s="28">
        <f t="shared" si="588"/>
        <v>36</v>
      </c>
      <c r="AH579" s="28">
        <f t="shared" si="588"/>
        <v>80</v>
      </c>
      <c r="AI579" s="29">
        <f t="shared" si="588"/>
        <v>74</v>
      </c>
      <c r="AJ579" s="29">
        <f t="shared" si="588"/>
        <v>58</v>
      </c>
      <c r="AK579" s="29">
        <f t="shared" si="588"/>
        <v>124</v>
      </c>
      <c r="AL579" s="25">
        <f t="shared" si="6"/>
        <v>593</v>
      </c>
    </row>
    <row r="580">
      <c r="A580" s="1"/>
      <c r="B580" s="1"/>
      <c r="C580" s="1"/>
      <c r="D580" s="9">
        <v>7651.0</v>
      </c>
      <c r="E580" s="10">
        <v>2119.0</v>
      </c>
      <c r="F580" s="11">
        <v>31.0</v>
      </c>
      <c r="G580" s="12">
        <v>52.0</v>
      </c>
      <c r="H580" s="11">
        <v>42.0</v>
      </c>
      <c r="I580" s="13">
        <v>92.0</v>
      </c>
      <c r="J580" s="13">
        <v>210.0</v>
      </c>
      <c r="K580" s="13">
        <v>69.0</v>
      </c>
      <c r="L580" s="14">
        <v>39.0</v>
      </c>
      <c r="M580" s="15">
        <v>19.0</v>
      </c>
      <c r="N580" s="14">
        <v>109.0</v>
      </c>
      <c r="O580" s="25">
        <f t="shared" si="2"/>
        <v>663</v>
      </c>
      <c r="P580" s="26"/>
      <c r="Q580" s="27">
        <f>'X,Y restore'!G580</f>
        <v>31</v>
      </c>
      <c r="R580" s="27">
        <f>'X,Y restore'!H580</f>
        <v>11</v>
      </c>
      <c r="S580" s="27">
        <f>'X,Y restore'!I580</f>
        <v>42</v>
      </c>
      <c r="T580" s="28">
        <f>'X,Y restore'!AI580</f>
        <v>21</v>
      </c>
      <c r="U580" s="28">
        <f>'X,Y restore'!AG580</f>
        <v>12</v>
      </c>
      <c r="V580" s="28">
        <f>'X,Y restore'!AJ580</f>
        <v>26</v>
      </c>
      <c r="W580" s="29">
        <f>'X,Y restore'!M580</f>
        <v>37</v>
      </c>
      <c r="X580" s="29">
        <f>'X,Y restore'!N580</f>
        <v>19</v>
      </c>
      <c r="Y580" s="29">
        <f>'X,Y restore'!O580</f>
        <v>51</v>
      </c>
      <c r="Z580" s="25">
        <f t="shared" si="3"/>
        <v>250</v>
      </c>
      <c r="AA580" s="30">
        <f t="shared" si="4"/>
        <v>2.652</v>
      </c>
      <c r="AB580" s="26"/>
      <c r="AC580" s="27">
        <f t="shared" ref="AC580:AK580" si="589">ROUND($AA580*Q580,0)</f>
        <v>82</v>
      </c>
      <c r="AD580" s="27">
        <f t="shared" si="589"/>
        <v>29</v>
      </c>
      <c r="AE580" s="27">
        <f t="shared" si="589"/>
        <v>111</v>
      </c>
      <c r="AF580" s="28">
        <f t="shared" si="589"/>
        <v>56</v>
      </c>
      <c r="AG580" s="28">
        <f t="shared" si="589"/>
        <v>32</v>
      </c>
      <c r="AH580" s="28">
        <f t="shared" si="589"/>
        <v>69</v>
      </c>
      <c r="AI580" s="29">
        <f t="shared" si="589"/>
        <v>98</v>
      </c>
      <c r="AJ580" s="29">
        <f t="shared" si="589"/>
        <v>50</v>
      </c>
      <c r="AK580" s="29">
        <f t="shared" si="589"/>
        <v>135</v>
      </c>
      <c r="AL580" s="25">
        <f t="shared" si="6"/>
        <v>662</v>
      </c>
    </row>
    <row r="581">
      <c r="A581" s="1"/>
      <c r="B581" s="1"/>
      <c r="C581" s="1"/>
      <c r="D581" s="9">
        <v>7652.0</v>
      </c>
      <c r="E581" s="10">
        <v>1498.0</v>
      </c>
      <c r="F581" s="11">
        <v>23.0</v>
      </c>
      <c r="G581" s="12">
        <v>33.0</v>
      </c>
      <c r="H581" s="11">
        <v>27.0</v>
      </c>
      <c r="I581" s="13">
        <v>80.0</v>
      </c>
      <c r="J581" s="13">
        <v>126.0</v>
      </c>
      <c r="K581" s="13">
        <v>39.0</v>
      </c>
      <c r="L581" s="14">
        <v>23.0</v>
      </c>
      <c r="M581" s="15">
        <v>19.0</v>
      </c>
      <c r="N581" s="14">
        <v>44.0</v>
      </c>
      <c r="O581" s="25">
        <f t="shared" si="2"/>
        <v>414</v>
      </c>
      <c r="P581" s="26"/>
      <c r="Q581" s="27">
        <f>'X,Y restore'!G581</f>
        <v>23</v>
      </c>
      <c r="R581" s="27">
        <f>'X,Y restore'!H581</f>
        <v>19</v>
      </c>
      <c r="S581" s="27">
        <f>'X,Y restore'!I581</f>
        <v>27</v>
      </c>
      <c r="T581" s="28">
        <f>'X,Y restore'!AI581</f>
        <v>15</v>
      </c>
      <c r="U581" s="28">
        <f>'X,Y restore'!AG581</f>
        <v>11</v>
      </c>
      <c r="V581" s="28">
        <f>'X,Y restore'!AJ581</f>
        <v>12</v>
      </c>
      <c r="W581" s="29">
        <f>'X,Y restore'!M581</f>
        <v>22</v>
      </c>
      <c r="X581" s="29">
        <f>'X,Y restore'!N581</f>
        <v>19</v>
      </c>
      <c r="Y581" s="29">
        <f>'X,Y restore'!O581</f>
        <v>19</v>
      </c>
      <c r="Z581" s="25">
        <f t="shared" si="3"/>
        <v>167</v>
      </c>
      <c r="AA581" s="30">
        <f t="shared" si="4"/>
        <v>2.479041916</v>
      </c>
      <c r="AB581" s="26"/>
      <c r="AC581" s="27">
        <f t="shared" ref="AC581:AK581" si="590">ROUND($AA581*Q581,0)</f>
        <v>57</v>
      </c>
      <c r="AD581" s="27">
        <f t="shared" si="590"/>
        <v>47</v>
      </c>
      <c r="AE581" s="27">
        <f t="shared" si="590"/>
        <v>67</v>
      </c>
      <c r="AF581" s="28">
        <f t="shared" si="590"/>
        <v>37</v>
      </c>
      <c r="AG581" s="28">
        <f t="shared" si="590"/>
        <v>27</v>
      </c>
      <c r="AH581" s="28">
        <f t="shared" si="590"/>
        <v>30</v>
      </c>
      <c r="AI581" s="29">
        <f t="shared" si="590"/>
        <v>55</v>
      </c>
      <c r="AJ581" s="29">
        <f t="shared" si="590"/>
        <v>47</v>
      </c>
      <c r="AK581" s="29">
        <f t="shared" si="590"/>
        <v>47</v>
      </c>
      <c r="AL581" s="25">
        <f t="shared" si="6"/>
        <v>414</v>
      </c>
    </row>
    <row r="582">
      <c r="A582" s="1"/>
      <c r="B582" s="1"/>
      <c r="C582" s="1"/>
      <c r="D582" s="9">
        <v>7663.0</v>
      </c>
      <c r="E582" s="10">
        <v>959.0</v>
      </c>
      <c r="F582" s="11">
        <v>9.0</v>
      </c>
      <c r="G582" s="12">
        <v>22.0</v>
      </c>
      <c r="H582" s="11">
        <v>10.0</v>
      </c>
      <c r="I582" s="13">
        <v>30.0</v>
      </c>
      <c r="J582" s="13">
        <v>84.0</v>
      </c>
      <c r="K582" s="13">
        <v>26.0</v>
      </c>
      <c r="L582" s="14">
        <v>7.0</v>
      </c>
      <c r="M582" s="15">
        <v>7.0</v>
      </c>
      <c r="N582" s="14">
        <v>26.0</v>
      </c>
      <c r="O582" s="25">
        <f t="shared" si="2"/>
        <v>221</v>
      </c>
      <c r="P582" s="26"/>
      <c r="Q582" s="27">
        <f>'X,Y restore'!G582</f>
        <v>9</v>
      </c>
      <c r="R582" s="27">
        <f>'X,Y restore'!H582</f>
        <v>9</v>
      </c>
      <c r="S582" s="27">
        <f>'X,Y restore'!I582</f>
        <v>10</v>
      </c>
      <c r="T582" s="28">
        <f>'X,Y restore'!AI582</f>
        <v>6</v>
      </c>
      <c r="U582" s="28">
        <f>'X,Y restore'!AG582</f>
        <v>4</v>
      </c>
      <c r="V582" s="28">
        <f>'X,Y restore'!AJ582</f>
        <v>7</v>
      </c>
      <c r="W582" s="29">
        <f>'X,Y restore'!M582</f>
        <v>8</v>
      </c>
      <c r="X582" s="29">
        <f>'X,Y restore'!N582</f>
        <v>7</v>
      </c>
      <c r="Y582" s="29">
        <f>'X,Y restore'!O582</f>
        <v>12</v>
      </c>
      <c r="Z582" s="25">
        <f t="shared" si="3"/>
        <v>72</v>
      </c>
      <c r="AA582" s="30">
        <f t="shared" si="4"/>
        <v>3.069444444</v>
      </c>
      <c r="AB582" s="26"/>
      <c r="AC582" s="27">
        <f t="shared" ref="AC582:AK582" si="591">ROUND($AA582*Q582,0)</f>
        <v>28</v>
      </c>
      <c r="AD582" s="27">
        <f t="shared" si="591"/>
        <v>28</v>
      </c>
      <c r="AE582" s="27">
        <f t="shared" si="591"/>
        <v>31</v>
      </c>
      <c r="AF582" s="28">
        <f t="shared" si="591"/>
        <v>18</v>
      </c>
      <c r="AG582" s="28">
        <f t="shared" si="591"/>
        <v>12</v>
      </c>
      <c r="AH582" s="28">
        <f t="shared" si="591"/>
        <v>21</v>
      </c>
      <c r="AI582" s="29">
        <f t="shared" si="591"/>
        <v>25</v>
      </c>
      <c r="AJ582" s="29">
        <f t="shared" si="591"/>
        <v>21</v>
      </c>
      <c r="AK582" s="29">
        <f t="shared" si="591"/>
        <v>37</v>
      </c>
      <c r="AL582" s="25">
        <f t="shared" si="6"/>
        <v>221</v>
      </c>
    </row>
    <row r="583">
      <c r="A583" s="1"/>
      <c r="B583" s="1"/>
      <c r="C583" s="1"/>
      <c r="D583" s="9">
        <v>7665.0</v>
      </c>
      <c r="E583" s="10">
        <v>3108.0</v>
      </c>
      <c r="F583" s="11">
        <v>39.0</v>
      </c>
      <c r="G583" s="12">
        <v>54.0</v>
      </c>
      <c r="H583" s="11">
        <v>55.0</v>
      </c>
      <c r="I583" s="13">
        <v>119.0</v>
      </c>
      <c r="J583" s="13">
        <v>327.0</v>
      </c>
      <c r="K583" s="13">
        <v>88.0</v>
      </c>
      <c r="L583" s="14">
        <v>66.0</v>
      </c>
      <c r="M583" s="15">
        <v>34.0</v>
      </c>
      <c r="N583" s="14">
        <v>183.0</v>
      </c>
      <c r="O583" s="25">
        <f t="shared" si="2"/>
        <v>965</v>
      </c>
      <c r="P583" s="26"/>
      <c r="Q583" s="27">
        <f>'X,Y restore'!G583</f>
        <v>39</v>
      </c>
      <c r="R583" s="27">
        <f>'X,Y restore'!H583</f>
        <v>11</v>
      </c>
      <c r="S583" s="27">
        <f>'X,Y restore'!I583</f>
        <v>55</v>
      </c>
      <c r="T583" s="28">
        <f>'X,Y restore'!AI583</f>
        <v>31</v>
      </c>
      <c r="U583" s="28">
        <f>'X,Y restore'!AG583</f>
        <v>21</v>
      </c>
      <c r="V583" s="28">
        <f>'X,Y restore'!AJ583</f>
        <v>39</v>
      </c>
      <c r="W583" s="29">
        <f>'X,Y restore'!M583</f>
        <v>62</v>
      </c>
      <c r="X583" s="29">
        <f>'X,Y restore'!N583</f>
        <v>34</v>
      </c>
      <c r="Y583" s="29">
        <f>'X,Y restore'!O583</f>
        <v>88</v>
      </c>
      <c r="Z583" s="25">
        <f t="shared" si="3"/>
        <v>380</v>
      </c>
      <c r="AA583" s="30">
        <f t="shared" si="4"/>
        <v>2.539473684</v>
      </c>
      <c r="AB583" s="26"/>
      <c r="AC583" s="27">
        <f t="shared" ref="AC583:AK583" si="592">ROUND($AA583*Q583,0)</f>
        <v>99</v>
      </c>
      <c r="AD583" s="27">
        <f t="shared" si="592"/>
        <v>28</v>
      </c>
      <c r="AE583" s="27">
        <f t="shared" si="592"/>
        <v>140</v>
      </c>
      <c r="AF583" s="28">
        <f t="shared" si="592"/>
        <v>79</v>
      </c>
      <c r="AG583" s="28">
        <f t="shared" si="592"/>
        <v>53</v>
      </c>
      <c r="AH583" s="28">
        <f t="shared" si="592"/>
        <v>99</v>
      </c>
      <c r="AI583" s="29">
        <f t="shared" si="592"/>
        <v>157</v>
      </c>
      <c r="AJ583" s="29">
        <f t="shared" si="592"/>
        <v>86</v>
      </c>
      <c r="AK583" s="29">
        <f t="shared" si="592"/>
        <v>223</v>
      </c>
      <c r="AL583" s="25">
        <f t="shared" si="6"/>
        <v>964</v>
      </c>
    </row>
    <row r="584">
      <c r="A584" s="1"/>
      <c r="B584" s="1"/>
      <c r="C584" s="1"/>
      <c r="D584" s="9">
        <v>7674.0</v>
      </c>
      <c r="E584" s="10">
        <v>1500.0</v>
      </c>
      <c r="F584" s="11">
        <v>20.0</v>
      </c>
      <c r="G584" s="12">
        <v>42.0</v>
      </c>
      <c r="H584" s="11">
        <v>13.0</v>
      </c>
      <c r="I584" s="13">
        <v>53.0</v>
      </c>
      <c r="J584" s="13">
        <v>118.0</v>
      </c>
      <c r="K584" s="13">
        <v>58.0</v>
      </c>
      <c r="L584" s="14">
        <v>22.0</v>
      </c>
      <c r="M584" s="15">
        <v>24.0</v>
      </c>
      <c r="N584" s="14">
        <v>57.0</v>
      </c>
      <c r="O584" s="25">
        <f t="shared" si="2"/>
        <v>407</v>
      </c>
      <c r="P584" s="26"/>
      <c r="Q584" s="27">
        <f>'X,Y restore'!G584</f>
        <v>20</v>
      </c>
      <c r="R584" s="27">
        <f>'X,Y restore'!H584</f>
        <v>32</v>
      </c>
      <c r="S584" s="27">
        <f>'X,Y restore'!I584</f>
        <v>13</v>
      </c>
      <c r="T584" s="28">
        <f>'X,Y restore'!AI584</f>
        <v>11</v>
      </c>
      <c r="U584" s="28">
        <f>'X,Y restore'!AG584</f>
        <v>12</v>
      </c>
      <c r="V584" s="28">
        <f>'X,Y restore'!AJ584</f>
        <v>13</v>
      </c>
      <c r="W584" s="29">
        <f>'X,Y restore'!M584</f>
        <v>22</v>
      </c>
      <c r="X584" s="29">
        <f>'X,Y restore'!N584</f>
        <v>24</v>
      </c>
      <c r="Y584" s="29">
        <f>'X,Y restore'!O584</f>
        <v>15</v>
      </c>
      <c r="Z584" s="25">
        <f t="shared" si="3"/>
        <v>162</v>
      </c>
      <c r="AA584" s="30">
        <f t="shared" si="4"/>
        <v>2.512345679</v>
      </c>
      <c r="AB584" s="26"/>
      <c r="AC584" s="27">
        <f t="shared" ref="AC584:AK584" si="593">ROUND($AA584*Q584,0)</f>
        <v>50</v>
      </c>
      <c r="AD584" s="27">
        <f t="shared" si="593"/>
        <v>80</v>
      </c>
      <c r="AE584" s="27">
        <f t="shared" si="593"/>
        <v>33</v>
      </c>
      <c r="AF584" s="28">
        <f t="shared" si="593"/>
        <v>28</v>
      </c>
      <c r="AG584" s="28">
        <f t="shared" si="593"/>
        <v>30</v>
      </c>
      <c r="AH584" s="28">
        <f t="shared" si="593"/>
        <v>33</v>
      </c>
      <c r="AI584" s="29">
        <f t="shared" si="593"/>
        <v>55</v>
      </c>
      <c r="AJ584" s="29">
        <f t="shared" si="593"/>
        <v>60</v>
      </c>
      <c r="AK584" s="29">
        <f t="shared" si="593"/>
        <v>38</v>
      </c>
      <c r="AL584" s="25">
        <f t="shared" si="6"/>
        <v>407</v>
      </c>
    </row>
    <row r="585">
      <c r="A585" s="1"/>
      <c r="B585" s="1"/>
      <c r="C585" s="1"/>
      <c r="D585" s="9">
        <v>7675.0</v>
      </c>
      <c r="E585" s="10">
        <v>920.0</v>
      </c>
      <c r="F585" s="11">
        <v>10.0</v>
      </c>
      <c r="G585" s="12">
        <v>17.0</v>
      </c>
      <c r="H585" s="11">
        <v>15.0</v>
      </c>
      <c r="I585" s="13">
        <v>42.0</v>
      </c>
      <c r="J585" s="13">
        <v>89.0</v>
      </c>
      <c r="K585" s="13">
        <v>28.0</v>
      </c>
      <c r="L585" s="14">
        <v>19.0</v>
      </c>
      <c r="M585" s="15">
        <v>19.0</v>
      </c>
      <c r="N585" s="14">
        <v>33.0</v>
      </c>
      <c r="O585" s="25">
        <f t="shared" si="2"/>
        <v>272</v>
      </c>
      <c r="P585" s="26"/>
      <c r="Q585" s="27">
        <f>'X,Y restore'!G585</f>
        <v>10</v>
      </c>
      <c r="R585" s="27">
        <f>'X,Y restore'!H585</f>
        <v>11</v>
      </c>
      <c r="S585" s="27">
        <f>'X,Y restore'!I585</f>
        <v>15</v>
      </c>
      <c r="T585" s="28">
        <f>'X,Y restore'!AI585</f>
        <v>9</v>
      </c>
      <c r="U585" s="28">
        <f>'X,Y restore'!AG585</f>
        <v>10</v>
      </c>
      <c r="V585" s="28">
        <f>'X,Y restore'!AJ585</f>
        <v>11</v>
      </c>
      <c r="W585" s="29">
        <f>'X,Y restore'!M585</f>
        <v>18</v>
      </c>
      <c r="X585" s="29">
        <f>'X,Y restore'!N585</f>
        <v>19</v>
      </c>
      <c r="Y585" s="29">
        <f>'X,Y restore'!O585</f>
        <v>18</v>
      </c>
      <c r="Z585" s="25">
        <f t="shared" si="3"/>
        <v>121</v>
      </c>
      <c r="AA585" s="30">
        <f t="shared" si="4"/>
        <v>2.247933884</v>
      </c>
      <c r="AB585" s="26"/>
      <c r="AC585" s="27">
        <f t="shared" ref="AC585:AK585" si="594">ROUND($AA585*Q585,0)</f>
        <v>22</v>
      </c>
      <c r="AD585" s="27">
        <f t="shared" si="594"/>
        <v>25</v>
      </c>
      <c r="AE585" s="27">
        <f t="shared" si="594"/>
        <v>34</v>
      </c>
      <c r="AF585" s="28">
        <f t="shared" si="594"/>
        <v>20</v>
      </c>
      <c r="AG585" s="28">
        <f t="shared" si="594"/>
        <v>22</v>
      </c>
      <c r="AH585" s="28">
        <f t="shared" si="594"/>
        <v>25</v>
      </c>
      <c r="AI585" s="29">
        <f t="shared" si="594"/>
        <v>40</v>
      </c>
      <c r="AJ585" s="29">
        <f t="shared" si="594"/>
        <v>43</v>
      </c>
      <c r="AK585" s="29">
        <f t="shared" si="594"/>
        <v>40</v>
      </c>
      <c r="AL585" s="25">
        <f t="shared" si="6"/>
        <v>271</v>
      </c>
    </row>
    <row r="586">
      <c r="A586" s="1"/>
      <c r="B586" s="1"/>
      <c r="C586" s="1"/>
      <c r="D586" s="9">
        <v>7683.0</v>
      </c>
      <c r="E586" s="10">
        <v>1512.0</v>
      </c>
      <c r="F586" s="11">
        <v>13.0</v>
      </c>
      <c r="G586" s="12">
        <v>18.0</v>
      </c>
      <c r="H586" s="11">
        <v>21.0</v>
      </c>
      <c r="I586" s="13">
        <v>59.0</v>
      </c>
      <c r="J586" s="13">
        <v>115.0</v>
      </c>
      <c r="K586" s="13">
        <v>60.0</v>
      </c>
      <c r="L586" s="14">
        <v>22.0</v>
      </c>
      <c r="M586" s="15">
        <v>30.0</v>
      </c>
      <c r="N586" s="14">
        <v>56.0</v>
      </c>
      <c r="O586" s="25">
        <f t="shared" si="2"/>
        <v>394</v>
      </c>
      <c r="P586" s="26"/>
      <c r="Q586" s="27">
        <f>'X,Y restore'!G586</f>
        <v>13</v>
      </c>
      <c r="R586" s="27">
        <f>'X,Y restore'!H586</f>
        <v>13</v>
      </c>
      <c r="S586" s="27">
        <f>'X,Y restore'!I586</f>
        <v>21</v>
      </c>
      <c r="T586" s="28">
        <f>'X,Y restore'!AI586</f>
        <v>11</v>
      </c>
      <c r="U586" s="28">
        <f>'X,Y restore'!AG586</f>
        <v>14</v>
      </c>
      <c r="V586" s="28">
        <f>'X,Y restore'!AJ586</f>
        <v>21</v>
      </c>
      <c r="W586" s="29">
        <f>'X,Y restore'!M586</f>
        <v>22</v>
      </c>
      <c r="X586" s="29">
        <f>'X,Y restore'!N586</f>
        <v>30</v>
      </c>
      <c r="Y586" s="29">
        <f>'X,Y restore'!O586</f>
        <v>33</v>
      </c>
      <c r="Z586" s="25">
        <f t="shared" si="3"/>
        <v>178</v>
      </c>
      <c r="AA586" s="30">
        <f t="shared" si="4"/>
        <v>2.213483146</v>
      </c>
      <c r="AB586" s="26"/>
      <c r="AC586" s="27">
        <f t="shared" ref="AC586:AK586" si="595">ROUND($AA586*Q586,0)</f>
        <v>29</v>
      </c>
      <c r="AD586" s="27">
        <f t="shared" si="595"/>
        <v>29</v>
      </c>
      <c r="AE586" s="27">
        <f t="shared" si="595"/>
        <v>46</v>
      </c>
      <c r="AF586" s="28">
        <f t="shared" si="595"/>
        <v>24</v>
      </c>
      <c r="AG586" s="28">
        <f t="shared" si="595"/>
        <v>31</v>
      </c>
      <c r="AH586" s="28">
        <f t="shared" si="595"/>
        <v>46</v>
      </c>
      <c r="AI586" s="29">
        <f t="shared" si="595"/>
        <v>49</v>
      </c>
      <c r="AJ586" s="29">
        <f t="shared" si="595"/>
        <v>66</v>
      </c>
      <c r="AK586" s="29">
        <f t="shared" si="595"/>
        <v>73</v>
      </c>
      <c r="AL586" s="25">
        <f t="shared" si="6"/>
        <v>393</v>
      </c>
    </row>
    <row r="587">
      <c r="A587" s="1"/>
      <c r="B587" s="1"/>
      <c r="C587" s="1"/>
      <c r="D587" s="9">
        <v>7684.0</v>
      </c>
      <c r="E587" s="10">
        <v>2012.0</v>
      </c>
      <c r="F587" s="11">
        <v>12.0</v>
      </c>
      <c r="G587" s="12">
        <v>46.0</v>
      </c>
      <c r="H587" s="11">
        <v>33.0</v>
      </c>
      <c r="I587" s="13">
        <v>58.0</v>
      </c>
      <c r="J587" s="13">
        <v>161.0</v>
      </c>
      <c r="K587" s="13">
        <v>65.0</v>
      </c>
      <c r="L587" s="14">
        <v>25.0</v>
      </c>
      <c r="M587" s="15">
        <v>19.0</v>
      </c>
      <c r="N587" s="14">
        <v>70.0</v>
      </c>
      <c r="O587" s="25">
        <f t="shared" si="2"/>
        <v>489</v>
      </c>
      <c r="P587" s="26"/>
      <c r="Q587" s="27">
        <f>'X,Y restore'!G587</f>
        <v>12</v>
      </c>
      <c r="R587" s="27">
        <f>'X,Y restore'!H587</f>
        <v>11</v>
      </c>
      <c r="S587" s="27">
        <f>'X,Y restore'!I587</f>
        <v>33</v>
      </c>
      <c r="T587" s="28">
        <f>'X,Y restore'!AI587</f>
        <v>9</v>
      </c>
      <c r="U587" s="28">
        <f>'X,Y restore'!AG587</f>
        <v>11</v>
      </c>
      <c r="V587" s="28">
        <f>'X,Y restore'!AJ587</f>
        <v>33</v>
      </c>
      <c r="W587" s="29">
        <f>'X,Y restore'!M587</f>
        <v>25</v>
      </c>
      <c r="X587" s="29">
        <f>'X,Y restore'!N587</f>
        <v>19</v>
      </c>
      <c r="Y587" s="29">
        <f>'X,Y restore'!O587</f>
        <v>65</v>
      </c>
      <c r="Z587" s="25">
        <f t="shared" si="3"/>
        <v>218</v>
      </c>
      <c r="AA587" s="30">
        <f t="shared" si="4"/>
        <v>2.243119266</v>
      </c>
      <c r="AB587" s="26"/>
      <c r="AC587" s="27">
        <f t="shared" ref="AC587:AK587" si="596">ROUND($AA587*Q587,0)</f>
        <v>27</v>
      </c>
      <c r="AD587" s="27">
        <f t="shared" si="596"/>
        <v>25</v>
      </c>
      <c r="AE587" s="27">
        <f t="shared" si="596"/>
        <v>74</v>
      </c>
      <c r="AF587" s="28">
        <f t="shared" si="596"/>
        <v>20</v>
      </c>
      <c r="AG587" s="28">
        <f t="shared" si="596"/>
        <v>25</v>
      </c>
      <c r="AH587" s="28">
        <f t="shared" si="596"/>
        <v>74</v>
      </c>
      <c r="AI587" s="29">
        <f t="shared" si="596"/>
        <v>56</v>
      </c>
      <c r="AJ587" s="29">
        <f t="shared" si="596"/>
        <v>43</v>
      </c>
      <c r="AK587" s="29">
        <f t="shared" si="596"/>
        <v>146</v>
      </c>
      <c r="AL587" s="25">
        <f t="shared" si="6"/>
        <v>490</v>
      </c>
    </row>
    <row r="588">
      <c r="A588" s="1"/>
      <c r="B588" s="1"/>
      <c r="C588" s="1"/>
      <c r="D588" s="9">
        <v>7691.0</v>
      </c>
      <c r="E588" s="10">
        <v>2131.0</v>
      </c>
      <c r="F588" s="11">
        <v>37.0</v>
      </c>
      <c r="G588" s="12">
        <v>39.0</v>
      </c>
      <c r="H588" s="11">
        <v>48.0</v>
      </c>
      <c r="I588" s="13">
        <v>117.0</v>
      </c>
      <c r="J588" s="13">
        <v>175.0</v>
      </c>
      <c r="K588" s="13">
        <v>98.0</v>
      </c>
      <c r="L588" s="14">
        <v>35.0</v>
      </c>
      <c r="M588" s="15">
        <v>43.0</v>
      </c>
      <c r="N588" s="14">
        <v>80.0</v>
      </c>
      <c r="O588" s="25">
        <f t="shared" si="2"/>
        <v>672</v>
      </c>
      <c r="P588" s="26"/>
      <c r="Q588" s="27">
        <f>'X,Y restore'!G588</f>
        <v>37</v>
      </c>
      <c r="R588" s="27">
        <f>'X,Y restore'!H588</f>
        <v>33</v>
      </c>
      <c r="S588" s="27">
        <f>'X,Y restore'!I588</f>
        <v>48</v>
      </c>
      <c r="T588" s="28">
        <f>'X,Y restore'!AI588</f>
        <v>20</v>
      </c>
      <c r="U588" s="28">
        <f>'X,Y restore'!AG588</f>
        <v>21</v>
      </c>
      <c r="V588" s="28">
        <f>'X,Y restore'!AJ588</f>
        <v>27</v>
      </c>
      <c r="W588" s="29">
        <f>'X,Y restore'!M588</f>
        <v>34</v>
      </c>
      <c r="X588" s="29">
        <f>'X,Y restore'!N588</f>
        <v>43</v>
      </c>
      <c r="Y588" s="29">
        <f>'X,Y restore'!O588</f>
        <v>38</v>
      </c>
      <c r="Z588" s="25">
        <f t="shared" si="3"/>
        <v>301</v>
      </c>
      <c r="AA588" s="30">
        <f t="shared" si="4"/>
        <v>2.23255814</v>
      </c>
      <c r="AB588" s="26"/>
      <c r="AC588" s="27">
        <f t="shared" ref="AC588:AK588" si="597">ROUND($AA588*Q588,0)</f>
        <v>83</v>
      </c>
      <c r="AD588" s="27">
        <f t="shared" si="597"/>
        <v>74</v>
      </c>
      <c r="AE588" s="27">
        <f t="shared" si="597"/>
        <v>107</v>
      </c>
      <c r="AF588" s="28">
        <f t="shared" si="597"/>
        <v>45</v>
      </c>
      <c r="AG588" s="28">
        <f t="shared" si="597"/>
        <v>47</v>
      </c>
      <c r="AH588" s="28">
        <f t="shared" si="597"/>
        <v>60</v>
      </c>
      <c r="AI588" s="29">
        <f t="shared" si="597"/>
        <v>76</v>
      </c>
      <c r="AJ588" s="29">
        <f t="shared" si="597"/>
        <v>96</v>
      </c>
      <c r="AK588" s="29">
        <f t="shared" si="597"/>
        <v>85</v>
      </c>
      <c r="AL588" s="25">
        <f t="shared" si="6"/>
        <v>673</v>
      </c>
    </row>
    <row r="589">
      <c r="A589" s="1"/>
      <c r="B589" s="1"/>
      <c r="C589" s="1"/>
      <c r="D589" s="9">
        <v>7705.0</v>
      </c>
      <c r="E589" s="10">
        <v>1261.0</v>
      </c>
      <c r="F589" s="11">
        <v>14.0</v>
      </c>
      <c r="G589" s="12">
        <v>19.0</v>
      </c>
      <c r="H589" s="11">
        <v>14.0</v>
      </c>
      <c r="I589" s="13">
        <v>63.0</v>
      </c>
      <c r="J589" s="13">
        <v>114.0</v>
      </c>
      <c r="K589" s="13">
        <v>46.0</v>
      </c>
      <c r="L589" s="14">
        <v>24.0</v>
      </c>
      <c r="M589" s="15">
        <v>19.0</v>
      </c>
      <c r="N589" s="14">
        <v>48.0</v>
      </c>
      <c r="O589" s="25">
        <f t="shared" si="2"/>
        <v>361</v>
      </c>
      <c r="P589" s="26"/>
      <c r="Q589" s="27">
        <f>'X,Y restore'!G589</f>
        <v>14</v>
      </c>
      <c r="R589" s="27">
        <f>'X,Y restore'!H589</f>
        <v>11</v>
      </c>
      <c r="S589" s="27">
        <f>'X,Y restore'!I589</f>
        <v>14</v>
      </c>
      <c r="T589" s="28">
        <f>'X,Y restore'!AI589</f>
        <v>13</v>
      </c>
      <c r="U589" s="28">
        <f>'X,Y restore'!AG589</f>
        <v>10</v>
      </c>
      <c r="V589" s="28">
        <f>'X,Y restore'!AJ589</f>
        <v>13</v>
      </c>
      <c r="W589" s="29">
        <f>'X,Y restore'!M589</f>
        <v>23</v>
      </c>
      <c r="X589" s="29">
        <f>'X,Y restore'!N589</f>
        <v>19</v>
      </c>
      <c r="Y589" s="29">
        <f>'X,Y restore'!O589</f>
        <v>18</v>
      </c>
      <c r="Z589" s="25">
        <f t="shared" si="3"/>
        <v>135</v>
      </c>
      <c r="AA589" s="30">
        <f t="shared" si="4"/>
        <v>2.674074074</v>
      </c>
      <c r="AB589" s="26"/>
      <c r="AC589" s="27">
        <f t="shared" ref="AC589:AK589" si="598">ROUND($AA589*Q589,0)</f>
        <v>37</v>
      </c>
      <c r="AD589" s="27">
        <f t="shared" si="598"/>
        <v>29</v>
      </c>
      <c r="AE589" s="27">
        <f t="shared" si="598"/>
        <v>37</v>
      </c>
      <c r="AF589" s="28">
        <f t="shared" si="598"/>
        <v>35</v>
      </c>
      <c r="AG589" s="28">
        <f t="shared" si="598"/>
        <v>27</v>
      </c>
      <c r="AH589" s="28">
        <f t="shared" si="598"/>
        <v>35</v>
      </c>
      <c r="AI589" s="29">
        <f t="shared" si="598"/>
        <v>62</v>
      </c>
      <c r="AJ589" s="29">
        <f t="shared" si="598"/>
        <v>51</v>
      </c>
      <c r="AK589" s="29">
        <f t="shared" si="598"/>
        <v>48</v>
      </c>
      <c r="AL589" s="25">
        <f t="shared" si="6"/>
        <v>361</v>
      </c>
    </row>
    <row r="590">
      <c r="A590" s="1"/>
      <c r="B590" s="1"/>
      <c r="C590" s="1"/>
      <c r="D590" s="9">
        <v>7707.0</v>
      </c>
      <c r="E590" s="10">
        <v>436.0</v>
      </c>
      <c r="F590" s="11">
        <v>5.0</v>
      </c>
      <c r="G590" s="12">
        <v>7.0</v>
      </c>
      <c r="H590" s="11">
        <v>6.0</v>
      </c>
      <c r="I590" s="13">
        <v>14.0</v>
      </c>
      <c r="J590" s="13">
        <v>45.0</v>
      </c>
      <c r="K590" s="13">
        <v>17.0</v>
      </c>
      <c r="L590" s="14">
        <v>4.0</v>
      </c>
      <c r="M590" s="15">
        <v>10.0</v>
      </c>
      <c r="N590" s="14">
        <v>27.0</v>
      </c>
      <c r="O590" s="25">
        <f t="shared" si="2"/>
        <v>135</v>
      </c>
      <c r="P590" s="26"/>
      <c r="Q590" s="27">
        <f>'X,Y restore'!G590</f>
        <v>5</v>
      </c>
      <c r="R590" s="27">
        <f>'X,Y restore'!H590</f>
        <v>6</v>
      </c>
      <c r="S590" s="27">
        <f>'X,Y restore'!I590</f>
        <v>6</v>
      </c>
      <c r="T590" s="28">
        <f>'X,Y restore'!AI590</f>
        <v>3</v>
      </c>
      <c r="U590" s="28">
        <f>'X,Y restore'!AG590</f>
        <v>5</v>
      </c>
      <c r="V590" s="28">
        <f>'X,Y restore'!AJ590</f>
        <v>5</v>
      </c>
      <c r="W590" s="29">
        <f>'X,Y restore'!M590</f>
        <v>4</v>
      </c>
      <c r="X590" s="29">
        <f>'X,Y restore'!N590</f>
        <v>10</v>
      </c>
      <c r="Y590" s="29">
        <f>'X,Y restore'!O590</f>
        <v>10</v>
      </c>
      <c r="Z590" s="25">
        <f t="shared" si="3"/>
        <v>54</v>
      </c>
      <c r="AA590" s="30">
        <f t="shared" si="4"/>
        <v>2.5</v>
      </c>
      <c r="AB590" s="26"/>
      <c r="AC590" s="27">
        <f t="shared" ref="AC590:AK590" si="599">ROUND($AA590*Q590,0)</f>
        <v>13</v>
      </c>
      <c r="AD590" s="27">
        <f t="shared" si="599"/>
        <v>15</v>
      </c>
      <c r="AE590" s="27">
        <f t="shared" si="599"/>
        <v>15</v>
      </c>
      <c r="AF590" s="28">
        <f t="shared" si="599"/>
        <v>8</v>
      </c>
      <c r="AG590" s="28">
        <f t="shared" si="599"/>
        <v>13</v>
      </c>
      <c r="AH590" s="28">
        <f t="shared" si="599"/>
        <v>13</v>
      </c>
      <c r="AI590" s="29">
        <f t="shared" si="599"/>
        <v>10</v>
      </c>
      <c r="AJ590" s="29">
        <f t="shared" si="599"/>
        <v>25</v>
      </c>
      <c r="AK590" s="29">
        <f t="shared" si="599"/>
        <v>25</v>
      </c>
      <c r="AL590" s="25">
        <f t="shared" si="6"/>
        <v>137</v>
      </c>
    </row>
    <row r="591">
      <c r="A591" s="1"/>
      <c r="B591" s="1"/>
      <c r="C591" s="1"/>
      <c r="D591" s="9">
        <v>7714.0</v>
      </c>
      <c r="E591" s="10">
        <v>1067.0</v>
      </c>
      <c r="F591" s="11">
        <v>9.0</v>
      </c>
      <c r="G591" s="12">
        <v>16.0</v>
      </c>
      <c r="H591" s="11">
        <v>5.0</v>
      </c>
      <c r="I591" s="13">
        <v>21.0</v>
      </c>
      <c r="J591" s="13">
        <v>72.0</v>
      </c>
      <c r="K591" s="13">
        <v>9.0</v>
      </c>
      <c r="L591" s="14">
        <v>6.0</v>
      </c>
      <c r="M591" s="15">
        <v>14.0</v>
      </c>
      <c r="N591" s="14">
        <v>33.0</v>
      </c>
      <c r="O591" s="25">
        <f t="shared" si="2"/>
        <v>185</v>
      </c>
      <c r="P591" s="26"/>
      <c r="Q591" s="27">
        <f>'X,Y restore'!G591</f>
        <v>9</v>
      </c>
      <c r="R591" s="27">
        <f>'X,Y restore'!H591</f>
        <v>19</v>
      </c>
      <c r="S591" s="27">
        <f>'X,Y restore'!I591</f>
        <v>5</v>
      </c>
      <c r="T591" s="28">
        <f>'X,Y restore'!AI591</f>
        <v>6</v>
      </c>
      <c r="U591" s="28">
        <f>'X,Y restore'!AG591</f>
        <v>7</v>
      </c>
      <c r="V591" s="28">
        <f>'X,Y restore'!AJ591</f>
        <v>2</v>
      </c>
      <c r="W591" s="29">
        <f>'X,Y restore'!M591</f>
        <v>7</v>
      </c>
      <c r="X591" s="29">
        <f>'X,Y restore'!N591</f>
        <v>14</v>
      </c>
      <c r="Y591" s="29">
        <f>'X,Y restore'!O591</f>
        <v>7</v>
      </c>
      <c r="Z591" s="25">
        <f t="shared" si="3"/>
        <v>76</v>
      </c>
      <c r="AA591" s="30">
        <f t="shared" si="4"/>
        <v>2.434210526</v>
      </c>
      <c r="AB591" s="26"/>
      <c r="AC591" s="27">
        <f t="shared" ref="AC591:AK591" si="600">ROUND($AA591*Q591,0)</f>
        <v>22</v>
      </c>
      <c r="AD591" s="27">
        <f t="shared" si="600"/>
        <v>46</v>
      </c>
      <c r="AE591" s="27">
        <f t="shared" si="600"/>
        <v>12</v>
      </c>
      <c r="AF591" s="28">
        <f t="shared" si="600"/>
        <v>15</v>
      </c>
      <c r="AG591" s="28">
        <f t="shared" si="600"/>
        <v>17</v>
      </c>
      <c r="AH591" s="28">
        <f t="shared" si="600"/>
        <v>5</v>
      </c>
      <c r="AI591" s="29">
        <f t="shared" si="600"/>
        <v>17</v>
      </c>
      <c r="AJ591" s="29">
        <f t="shared" si="600"/>
        <v>34</v>
      </c>
      <c r="AK591" s="29">
        <f t="shared" si="600"/>
        <v>17</v>
      </c>
      <c r="AL591" s="25">
        <f t="shared" si="6"/>
        <v>185</v>
      </c>
    </row>
    <row r="592">
      <c r="A592" s="1"/>
      <c r="B592" s="1"/>
      <c r="C592" s="1"/>
      <c r="D592" s="9">
        <v>7715.0</v>
      </c>
      <c r="E592" s="10">
        <v>1788.0</v>
      </c>
      <c r="F592" s="11">
        <v>24.0</v>
      </c>
      <c r="G592" s="12">
        <v>43.0</v>
      </c>
      <c r="H592" s="11">
        <v>19.0</v>
      </c>
      <c r="I592" s="13">
        <v>51.0</v>
      </c>
      <c r="J592" s="13">
        <v>118.0</v>
      </c>
      <c r="K592" s="13">
        <v>48.0</v>
      </c>
      <c r="L592" s="14">
        <v>30.0</v>
      </c>
      <c r="M592" s="15">
        <v>28.0</v>
      </c>
      <c r="N592" s="14">
        <v>56.0</v>
      </c>
      <c r="O592" s="25">
        <f t="shared" si="2"/>
        <v>417</v>
      </c>
      <c r="P592" s="26"/>
      <c r="Q592" s="27">
        <f>'X,Y restore'!G592</f>
        <v>24</v>
      </c>
      <c r="R592" s="27">
        <f>'X,Y restore'!H592</f>
        <v>33</v>
      </c>
      <c r="S592" s="27">
        <f>'X,Y restore'!I592</f>
        <v>19</v>
      </c>
      <c r="T592" s="28">
        <f>'X,Y restore'!AI592</f>
        <v>12</v>
      </c>
      <c r="U592" s="28">
        <f>'X,Y restore'!AG592</f>
        <v>14</v>
      </c>
      <c r="V592" s="28">
        <f>'X,Y restore'!AJ592</f>
        <v>14</v>
      </c>
      <c r="W592" s="29">
        <f>'X,Y restore'!M592</f>
        <v>28</v>
      </c>
      <c r="X592" s="29">
        <f>'X,Y restore'!N592</f>
        <v>28</v>
      </c>
      <c r="Y592" s="29">
        <f>'X,Y restore'!O592</f>
        <v>16</v>
      </c>
      <c r="Z592" s="25">
        <f t="shared" si="3"/>
        <v>188</v>
      </c>
      <c r="AA592" s="30">
        <f t="shared" si="4"/>
        <v>2.218085106</v>
      </c>
      <c r="AB592" s="26"/>
      <c r="AC592" s="27">
        <f t="shared" ref="AC592:AK592" si="601">ROUND($AA592*Q592,0)</f>
        <v>53</v>
      </c>
      <c r="AD592" s="27">
        <f t="shared" si="601"/>
        <v>73</v>
      </c>
      <c r="AE592" s="27">
        <f t="shared" si="601"/>
        <v>42</v>
      </c>
      <c r="AF592" s="28">
        <f t="shared" si="601"/>
        <v>27</v>
      </c>
      <c r="AG592" s="28">
        <f t="shared" si="601"/>
        <v>31</v>
      </c>
      <c r="AH592" s="28">
        <f t="shared" si="601"/>
        <v>31</v>
      </c>
      <c r="AI592" s="29">
        <f t="shared" si="601"/>
        <v>62</v>
      </c>
      <c r="AJ592" s="29">
        <f t="shared" si="601"/>
        <v>62</v>
      </c>
      <c r="AK592" s="29">
        <f t="shared" si="601"/>
        <v>35</v>
      </c>
      <c r="AL592" s="25">
        <f t="shared" si="6"/>
        <v>416</v>
      </c>
    </row>
    <row r="593">
      <c r="A593" s="1"/>
      <c r="B593" s="1"/>
      <c r="C593" s="1"/>
      <c r="D593" s="9">
        <v>7723.0</v>
      </c>
      <c r="E593" s="10">
        <v>1764.0</v>
      </c>
      <c r="F593" s="11">
        <v>14.0</v>
      </c>
      <c r="G593" s="12">
        <v>32.0</v>
      </c>
      <c r="H593" s="11">
        <v>22.0</v>
      </c>
      <c r="I593" s="13">
        <v>41.0</v>
      </c>
      <c r="J593" s="13">
        <v>155.0</v>
      </c>
      <c r="K593" s="13">
        <v>34.0</v>
      </c>
      <c r="L593" s="14">
        <v>13.0</v>
      </c>
      <c r="M593" s="15">
        <v>16.0</v>
      </c>
      <c r="N593" s="14">
        <v>66.0</v>
      </c>
      <c r="O593" s="25">
        <f t="shared" si="2"/>
        <v>393</v>
      </c>
      <c r="P593" s="26"/>
      <c r="Q593" s="27">
        <f>'X,Y restore'!G593</f>
        <v>14</v>
      </c>
      <c r="R593" s="27">
        <f>'X,Y restore'!H593</f>
        <v>12</v>
      </c>
      <c r="S593" s="27">
        <f>'X,Y restore'!I593</f>
        <v>22</v>
      </c>
      <c r="T593" s="28">
        <f>'X,Y restore'!AI593</f>
        <v>10</v>
      </c>
      <c r="U593" s="28">
        <f>'X,Y restore'!AG593</f>
        <v>10</v>
      </c>
      <c r="V593" s="28">
        <f>'X,Y restore'!AJ593</f>
        <v>15</v>
      </c>
      <c r="W593" s="29">
        <f>'X,Y restore'!M593</f>
        <v>14</v>
      </c>
      <c r="X593" s="29">
        <f>'X,Y restore'!N593</f>
        <v>16</v>
      </c>
      <c r="Y593" s="29">
        <f>'X,Y restore'!O593</f>
        <v>37</v>
      </c>
      <c r="Z593" s="25">
        <f t="shared" si="3"/>
        <v>150</v>
      </c>
      <c r="AA593" s="30">
        <f t="shared" si="4"/>
        <v>2.62</v>
      </c>
      <c r="AB593" s="26"/>
      <c r="AC593" s="27">
        <f t="shared" ref="AC593:AK593" si="602">ROUND($AA593*Q593,0)</f>
        <v>37</v>
      </c>
      <c r="AD593" s="27">
        <f t="shared" si="602"/>
        <v>31</v>
      </c>
      <c r="AE593" s="27">
        <f t="shared" si="602"/>
        <v>58</v>
      </c>
      <c r="AF593" s="28">
        <f t="shared" si="602"/>
        <v>26</v>
      </c>
      <c r="AG593" s="28">
        <f t="shared" si="602"/>
        <v>26</v>
      </c>
      <c r="AH593" s="28">
        <f t="shared" si="602"/>
        <v>39</v>
      </c>
      <c r="AI593" s="29">
        <f t="shared" si="602"/>
        <v>37</v>
      </c>
      <c r="AJ593" s="29">
        <f t="shared" si="602"/>
        <v>42</v>
      </c>
      <c r="AK593" s="29">
        <f t="shared" si="602"/>
        <v>97</v>
      </c>
      <c r="AL593" s="25">
        <f t="shared" si="6"/>
        <v>393</v>
      </c>
    </row>
    <row r="594">
      <c r="A594" s="1"/>
      <c r="B594" s="1"/>
      <c r="C594" s="1"/>
      <c r="D594" s="9">
        <v>7730.0</v>
      </c>
      <c r="E594" s="10">
        <v>2494.0</v>
      </c>
      <c r="F594" s="11">
        <v>12.0</v>
      </c>
      <c r="G594" s="12">
        <v>52.0</v>
      </c>
      <c r="H594" s="11">
        <v>43.0</v>
      </c>
      <c r="I594" s="13">
        <v>62.0</v>
      </c>
      <c r="J594" s="13">
        <v>208.0</v>
      </c>
      <c r="K594" s="13">
        <v>47.0</v>
      </c>
      <c r="L594" s="14">
        <v>31.0</v>
      </c>
      <c r="M594" s="15">
        <v>18.0</v>
      </c>
      <c r="N594" s="14">
        <v>95.0</v>
      </c>
      <c r="O594" s="25">
        <f t="shared" si="2"/>
        <v>568</v>
      </c>
      <c r="P594" s="26"/>
      <c r="Q594" s="27">
        <f>'X,Y restore'!G594</f>
        <v>12</v>
      </c>
      <c r="R594" s="27">
        <f>'X,Y restore'!H594</f>
        <v>6</v>
      </c>
      <c r="S594" s="27">
        <f>'X,Y restore'!I594</f>
        <v>43</v>
      </c>
      <c r="T594" s="28">
        <f>'X,Y restore'!AI594</f>
        <v>14</v>
      </c>
      <c r="U594" s="28">
        <f>'X,Y restore'!AG594</f>
        <v>11</v>
      </c>
      <c r="V594" s="28">
        <f>'X,Y restore'!AJ594</f>
        <v>34</v>
      </c>
      <c r="W594" s="29">
        <f>'X,Y restore'!M594</f>
        <v>31</v>
      </c>
      <c r="X594" s="29">
        <f>'X,Y restore'!N594</f>
        <v>18</v>
      </c>
      <c r="Y594" s="29">
        <f>'X,Y restore'!O594</f>
        <v>112</v>
      </c>
      <c r="Z594" s="25">
        <f t="shared" si="3"/>
        <v>281</v>
      </c>
      <c r="AA594" s="30">
        <f t="shared" si="4"/>
        <v>2.021352313</v>
      </c>
      <c r="AB594" s="26"/>
      <c r="AC594" s="27">
        <f t="shared" ref="AC594:AK594" si="603">ROUND($AA594*Q594,0)</f>
        <v>24</v>
      </c>
      <c r="AD594" s="27">
        <f t="shared" si="603"/>
        <v>12</v>
      </c>
      <c r="AE594" s="27">
        <f t="shared" si="603"/>
        <v>87</v>
      </c>
      <c r="AF594" s="28">
        <f t="shared" si="603"/>
        <v>28</v>
      </c>
      <c r="AG594" s="28">
        <f t="shared" si="603"/>
        <v>22</v>
      </c>
      <c r="AH594" s="28">
        <f t="shared" si="603"/>
        <v>69</v>
      </c>
      <c r="AI594" s="29">
        <f t="shared" si="603"/>
        <v>63</v>
      </c>
      <c r="AJ594" s="29">
        <f t="shared" si="603"/>
        <v>36</v>
      </c>
      <c r="AK594" s="29">
        <f t="shared" si="603"/>
        <v>226</v>
      </c>
      <c r="AL594" s="25">
        <f t="shared" si="6"/>
        <v>567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41</v>
      </c>
      <c r="B1" s="2" t="s">
        <v>2</v>
      </c>
      <c r="C1" s="3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6" t="s">
        <v>8</v>
      </c>
      <c r="I1" s="6" t="s">
        <v>9</v>
      </c>
      <c r="J1" s="7" t="s">
        <v>10</v>
      </c>
      <c r="K1" s="7" t="s">
        <v>11</v>
      </c>
      <c r="L1" s="7" t="s">
        <v>12</v>
      </c>
    </row>
    <row r="2">
      <c r="A2" s="33" t="s">
        <v>42</v>
      </c>
      <c r="B2" s="9">
        <v>2080.0</v>
      </c>
      <c r="C2" s="10">
        <v>490.0</v>
      </c>
      <c r="D2" s="12">
        <v>8.0</v>
      </c>
      <c r="E2" s="12">
        <v>7.0</v>
      </c>
      <c r="F2" s="12">
        <v>27.0</v>
      </c>
      <c r="G2" s="13">
        <v>35.0</v>
      </c>
      <c r="H2" s="13">
        <v>32.0</v>
      </c>
      <c r="I2" s="13">
        <v>27.0</v>
      </c>
      <c r="J2" s="14">
        <v>15.0</v>
      </c>
      <c r="K2" s="14">
        <v>15.0</v>
      </c>
      <c r="L2" s="14">
        <v>5.0</v>
      </c>
    </row>
    <row r="3">
      <c r="A3" s="33"/>
      <c r="B3" s="9">
        <v>2473.0</v>
      </c>
      <c r="C3" s="10">
        <v>2286.0</v>
      </c>
      <c r="D3" s="12">
        <v>30.0</v>
      </c>
      <c r="E3" s="12">
        <v>57.0</v>
      </c>
      <c r="F3" s="12">
        <v>124.0</v>
      </c>
      <c r="G3" s="13">
        <v>118.0</v>
      </c>
      <c r="H3" s="13">
        <v>163.0</v>
      </c>
      <c r="I3" s="13">
        <v>341.0</v>
      </c>
      <c r="J3" s="14">
        <v>24.0</v>
      </c>
      <c r="K3" s="14">
        <v>80.0</v>
      </c>
      <c r="L3" s="14">
        <v>42.0</v>
      </c>
    </row>
    <row r="4">
      <c r="A4" s="33"/>
      <c r="B4" s="9">
        <v>3605.0</v>
      </c>
      <c r="C4" s="10">
        <v>658.0</v>
      </c>
      <c r="D4" s="12">
        <v>6.0</v>
      </c>
      <c r="E4" s="12">
        <v>10.0</v>
      </c>
      <c r="F4" s="12">
        <v>37.0</v>
      </c>
      <c r="G4" s="13">
        <v>13.0</v>
      </c>
      <c r="H4" s="13">
        <v>30.0</v>
      </c>
      <c r="I4" s="13">
        <v>46.0</v>
      </c>
      <c r="J4" s="14">
        <v>0.0</v>
      </c>
      <c r="K4" s="14">
        <v>21.0</v>
      </c>
      <c r="L4" s="14">
        <v>13.0</v>
      </c>
    </row>
    <row r="5">
      <c r="A5" s="33"/>
      <c r="B5" s="9">
        <v>6487.0</v>
      </c>
      <c r="C5" s="10">
        <v>1116.0</v>
      </c>
      <c r="D5" s="12">
        <v>6.0</v>
      </c>
      <c r="E5" s="12">
        <v>25.0</v>
      </c>
      <c r="F5" s="12">
        <v>41.0</v>
      </c>
      <c r="G5" s="13">
        <v>8.0</v>
      </c>
      <c r="H5" s="13">
        <v>69.0</v>
      </c>
      <c r="I5" s="13">
        <v>87.0</v>
      </c>
      <c r="J5" s="14">
        <v>2.0</v>
      </c>
      <c r="K5" s="14">
        <v>27.0</v>
      </c>
      <c r="L5" s="14">
        <v>27.0</v>
      </c>
    </row>
    <row r="6">
      <c r="A6" s="33"/>
      <c r="B6" s="9">
        <v>6685.0</v>
      </c>
      <c r="C6" s="10">
        <v>1242.0</v>
      </c>
      <c r="D6" s="12">
        <v>23.0</v>
      </c>
      <c r="E6" s="12">
        <v>27.0</v>
      </c>
      <c r="F6" s="12">
        <v>47.0</v>
      </c>
      <c r="G6" s="13">
        <v>39.0</v>
      </c>
      <c r="H6" s="13">
        <v>96.0</v>
      </c>
      <c r="I6" s="13">
        <v>62.0</v>
      </c>
      <c r="J6" s="14">
        <v>9.0</v>
      </c>
      <c r="K6" s="14">
        <v>21.0</v>
      </c>
      <c r="L6" s="14">
        <v>21.0</v>
      </c>
    </row>
    <row r="7">
      <c r="A7" s="34"/>
    </row>
    <row r="8">
      <c r="A8" s="34"/>
    </row>
    <row r="9">
      <c r="A9" s="34"/>
    </row>
    <row r="10">
      <c r="A10" s="34"/>
    </row>
    <row r="11">
      <c r="A11" s="34"/>
    </row>
    <row r="12">
      <c r="A12" s="34"/>
    </row>
    <row r="13">
      <c r="A13" s="34"/>
    </row>
    <row r="14">
      <c r="A14" s="34"/>
    </row>
    <row r="15">
      <c r="A15" s="34"/>
    </row>
    <row r="16">
      <c r="A16" s="34"/>
    </row>
    <row r="17">
      <c r="A17" s="34"/>
    </row>
    <row r="18">
      <c r="A18" s="34"/>
    </row>
    <row r="19">
      <c r="A19" s="34"/>
    </row>
    <row r="20">
      <c r="A20" s="34"/>
    </row>
    <row r="21">
      <c r="A21" s="34"/>
    </row>
    <row r="22">
      <c r="A22" s="34"/>
    </row>
    <row r="23">
      <c r="A23" s="34"/>
    </row>
    <row r="24">
      <c r="A24" s="34"/>
    </row>
    <row r="25">
      <c r="A25" s="34"/>
    </row>
    <row r="26">
      <c r="A26" s="34"/>
    </row>
    <row r="27">
      <c r="A27" s="34"/>
    </row>
    <row r="28">
      <c r="A28" s="34"/>
    </row>
    <row r="29">
      <c r="A29" s="34"/>
    </row>
    <row r="30">
      <c r="A30" s="34"/>
    </row>
    <row r="31">
      <c r="A31" s="34"/>
    </row>
    <row r="32">
      <c r="A32" s="34"/>
    </row>
    <row r="33">
      <c r="A33" s="34"/>
    </row>
    <row r="34">
      <c r="A34" s="34"/>
    </row>
    <row r="35">
      <c r="A35" s="34"/>
    </row>
    <row r="36">
      <c r="A36" s="34"/>
    </row>
    <row r="37">
      <c r="A37" s="34"/>
    </row>
    <row r="38">
      <c r="A38" s="34"/>
    </row>
    <row r="39">
      <c r="A39" s="34"/>
    </row>
    <row r="40">
      <c r="A40" s="34"/>
    </row>
    <row r="41">
      <c r="A41" s="34"/>
    </row>
    <row r="42">
      <c r="A42" s="34"/>
    </row>
    <row r="43">
      <c r="A43" s="34"/>
    </row>
    <row r="44">
      <c r="A44" s="34"/>
    </row>
    <row r="45">
      <c r="A45" s="34"/>
    </row>
    <row r="46">
      <c r="A46" s="34"/>
    </row>
    <row r="47">
      <c r="A47" s="34"/>
    </row>
    <row r="48">
      <c r="A48" s="34"/>
    </row>
    <row r="49">
      <c r="A49" s="34"/>
    </row>
    <row r="50">
      <c r="A50" s="34"/>
    </row>
    <row r="51">
      <c r="A51" s="34"/>
    </row>
    <row r="52">
      <c r="A52" s="34"/>
    </row>
    <row r="53">
      <c r="A53" s="34"/>
    </row>
    <row r="54">
      <c r="A54" s="34"/>
    </row>
    <row r="55">
      <c r="A55" s="34"/>
    </row>
    <row r="56">
      <c r="A56" s="34"/>
    </row>
    <row r="57">
      <c r="A57" s="34"/>
    </row>
    <row r="58">
      <c r="A58" s="34"/>
    </row>
    <row r="59">
      <c r="A59" s="34"/>
    </row>
    <row r="60">
      <c r="A60" s="34"/>
    </row>
    <row r="61">
      <c r="A61" s="34"/>
    </row>
    <row r="62">
      <c r="A62" s="34"/>
    </row>
    <row r="63">
      <c r="A63" s="34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35" t="s">
        <v>43</v>
      </c>
      <c r="D1" s="2" t="s">
        <v>2</v>
      </c>
      <c r="E1" s="3" t="s">
        <v>3</v>
      </c>
      <c r="F1" s="5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7" t="s">
        <v>12</v>
      </c>
      <c r="O1" s="36" t="s">
        <v>44</v>
      </c>
      <c r="P1" s="37" t="s">
        <v>45</v>
      </c>
    </row>
    <row r="2">
      <c r="A2" s="1" t="s">
        <v>2</v>
      </c>
      <c r="B2" s="1" t="s">
        <v>13</v>
      </c>
      <c r="C2" s="38">
        <v>0.0</v>
      </c>
      <c r="D2" s="9">
        <v>1000.0</v>
      </c>
      <c r="E2" s="10">
        <v>640.0</v>
      </c>
      <c r="F2" s="12">
        <v>15.0</v>
      </c>
      <c r="G2" s="12">
        <v>14.0</v>
      </c>
      <c r="H2" s="12">
        <v>2.0</v>
      </c>
      <c r="I2" s="13">
        <v>42.0</v>
      </c>
      <c r="J2" s="13">
        <v>66.0</v>
      </c>
      <c r="K2" s="13">
        <v>15.0</v>
      </c>
      <c r="L2" s="14">
        <v>14.0</v>
      </c>
      <c r="M2" s="14">
        <v>6.0</v>
      </c>
      <c r="N2" s="14">
        <v>27.0</v>
      </c>
      <c r="O2" s="39">
        <f t="shared" ref="O2:O594" si="1">M2/(M2+G2)</f>
        <v>0.3</v>
      </c>
      <c r="P2" s="40">
        <f t="shared" ref="P2:P594" si="2">(L2+N2)/(F2+H2+L2+N2)</f>
        <v>0.7068965517</v>
      </c>
    </row>
    <row r="3">
      <c r="A3" s="1" t="s">
        <v>3</v>
      </c>
      <c r="B3" s="1" t="s">
        <v>14</v>
      </c>
      <c r="C3" s="38">
        <v>0.0</v>
      </c>
      <c r="D3" s="9">
        <v>1001.0</v>
      </c>
      <c r="E3" s="10">
        <v>1053.0</v>
      </c>
      <c r="F3" s="12">
        <v>15.0</v>
      </c>
      <c r="G3" s="12">
        <v>22.0</v>
      </c>
      <c r="H3" s="12">
        <v>14.0</v>
      </c>
      <c r="I3" s="13">
        <v>37.0</v>
      </c>
      <c r="J3" s="13">
        <v>76.0</v>
      </c>
      <c r="K3" s="13">
        <v>22.0</v>
      </c>
      <c r="L3" s="14">
        <v>14.0</v>
      </c>
      <c r="M3" s="14">
        <v>11.0</v>
      </c>
      <c r="N3" s="14">
        <v>23.0</v>
      </c>
      <c r="O3" s="39">
        <f t="shared" si="1"/>
        <v>0.3333333333</v>
      </c>
      <c r="P3" s="40">
        <f t="shared" si="2"/>
        <v>0.5606060606</v>
      </c>
    </row>
    <row r="4">
      <c r="A4" s="1" t="s">
        <v>4</v>
      </c>
      <c r="B4" s="1" t="s">
        <v>15</v>
      </c>
      <c r="C4" s="38">
        <v>0.0</v>
      </c>
      <c r="D4" s="9">
        <v>1004.0</v>
      </c>
      <c r="E4" s="10">
        <v>1917.0</v>
      </c>
      <c r="F4" s="12">
        <v>7.0</v>
      </c>
      <c r="G4" s="12">
        <v>17.0</v>
      </c>
      <c r="H4" s="12">
        <v>9.0</v>
      </c>
      <c r="I4" s="13">
        <v>21.0</v>
      </c>
      <c r="J4" s="13">
        <v>72.0</v>
      </c>
      <c r="K4" s="13">
        <v>24.0</v>
      </c>
      <c r="L4" s="14">
        <v>6.0</v>
      </c>
      <c r="M4" s="14">
        <v>11.0</v>
      </c>
      <c r="N4" s="14">
        <v>63.0</v>
      </c>
      <c r="O4" s="39">
        <f t="shared" si="1"/>
        <v>0.3928571429</v>
      </c>
      <c r="P4" s="40">
        <f t="shared" si="2"/>
        <v>0.8117647059</v>
      </c>
    </row>
    <row r="5">
      <c r="A5" s="1" t="s">
        <v>5</v>
      </c>
      <c r="B5" s="1" t="s">
        <v>16</v>
      </c>
      <c r="C5" s="38">
        <v>0.0</v>
      </c>
      <c r="D5" s="9">
        <v>1005.0</v>
      </c>
      <c r="E5" s="10">
        <v>1599.0</v>
      </c>
      <c r="F5" s="12">
        <v>14.0</v>
      </c>
      <c r="G5" s="12">
        <v>26.0</v>
      </c>
      <c r="H5" s="12">
        <v>11.0</v>
      </c>
      <c r="I5" s="13">
        <v>65.0</v>
      </c>
      <c r="J5" s="13">
        <v>130.0</v>
      </c>
      <c r="K5" s="13">
        <v>29.0</v>
      </c>
      <c r="L5" s="14">
        <v>27.0</v>
      </c>
      <c r="M5" s="14">
        <v>10.0</v>
      </c>
      <c r="N5" s="14">
        <v>62.0</v>
      </c>
      <c r="O5" s="39">
        <f t="shared" si="1"/>
        <v>0.2777777778</v>
      </c>
      <c r="P5" s="40">
        <f t="shared" si="2"/>
        <v>0.7807017544</v>
      </c>
    </row>
    <row r="6">
      <c r="A6" s="1" t="s">
        <v>6</v>
      </c>
      <c r="B6" s="1" t="s">
        <v>17</v>
      </c>
      <c r="C6" s="38">
        <v>0.0</v>
      </c>
      <c r="D6" s="9">
        <v>1006.0</v>
      </c>
      <c r="E6" s="10">
        <v>1548.0</v>
      </c>
      <c r="F6" s="12">
        <v>5.0</v>
      </c>
      <c r="G6" s="12">
        <v>27.0</v>
      </c>
      <c r="H6" s="12">
        <v>6.0</v>
      </c>
      <c r="I6" s="13">
        <v>33.0</v>
      </c>
      <c r="J6" s="13">
        <v>68.0</v>
      </c>
      <c r="K6" s="13">
        <v>27.0</v>
      </c>
      <c r="L6" s="14">
        <v>16.0</v>
      </c>
      <c r="M6" s="14">
        <v>6.0</v>
      </c>
      <c r="N6" s="14">
        <v>39.0</v>
      </c>
      <c r="O6" s="39">
        <f t="shared" si="1"/>
        <v>0.1818181818</v>
      </c>
      <c r="P6" s="40">
        <f t="shared" si="2"/>
        <v>0.8333333333</v>
      </c>
    </row>
    <row r="7">
      <c r="A7" s="1" t="s">
        <v>7</v>
      </c>
      <c r="B7" s="1" t="s">
        <v>18</v>
      </c>
      <c r="C7" s="38">
        <v>0.0</v>
      </c>
      <c r="D7" s="9">
        <v>1007.0</v>
      </c>
      <c r="E7" s="10">
        <v>2681.0</v>
      </c>
      <c r="F7" s="12">
        <v>14.0</v>
      </c>
      <c r="G7" s="12">
        <v>24.0</v>
      </c>
      <c r="H7" s="12">
        <v>9.0</v>
      </c>
      <c r="I7" s="13">
        <v>36.0</v>
      </c>
      <c r="J7" s="13">
        <v>102.0</v>
      </c>
      <c r="K7" s="13">
        <v>33.0</v>
      </c>
      <c r="L7" s="14">
        <v>17.0</v>
      </c>
      <c r="M7" s="14">
        <v>15.0</v>
      </c>
      <c r="N7" s="14">
        <v>47.0</v>
      </c>
      <c r="O7" s="39">
        <f t="shared" si="1"/>
        <v>0.3846153846</v>
      </c>
      <c r="P7" s="40">
        <f t="shared" si="2"/>
        <v>0.7356321839</v>
      </c>
    </row>
    <row r="8">
      <c r="A8" s="1" t="s">
        <v>8</v>
      </c>
      <c r="B8" s="1" t="s">
        <v>19</v>
      </c>
      <c r="C8" s="38">
        <v>0.0</v>
      </c>
      <c r="D8" s="9">
        <v>1008.0</v>
      </c>
      <c r="E8" s="10">
        <v>3439.0</v>
      </c>
      <c r="F8" s="12">
        <v>15.0</v>
      </c>
      <c r="G8" s="12">
        <v>38.0</v>
      </c>
      <c r="H8" s="12">
        <v>25.0</v>
      </c>
      <c r="I8" s="13">
        <v>65.0</v>
      </c>
      <c r="J8" s="13">
        <v>139.0</v>
      </c>
      <c r="K8" s="13">
        <v>35.0</v>
      </c>
      <c r="L8" s="14">
        <v>27.0</v>
      </c>
      <c r="M8" s="14">
        <v>16.0</v>
      </c>
      <c r="N8" s="14">
        <v>64.0</v>
      </c>
      <c r="O8" s="39">
        <f t="shared" si="1"/>
        <v>0.2962962963</v>
      </c>
      <c r="P8" s="40">
        <f t="shared" si="2"/>
        <v>0.6946564885</v>
      </c>
    </row>
    <row r="9">
      <c r="A9" s="1" t="s">
        <v>9</v>
      </c>
      <c r="B9" s="1" t="s">
        <v>20</v>
      </c>
      <c r="C9" s="38">
        <v>0.0</v>
      </c>
      <c r="D9" s="9">
        <v>1009.0</v>
      </c>
      <c r="E9" s="10">
        <v>1380.0</v>
      </c>
      <c r="F9" s="12">
        <v>23.0</v>
      </c>
      <c r="G9" s="12">
        <v>25.0</v>
      </c>
      <c r="H9" s="12">
        <v>29.0</v>
      </c>
      <c r="I9" s="13">
        <v>67.0</v>
      </c>
      <c r="J9" s="13">
        <v>118.0</v>
      </c>
      <c r="K9" s="13">
        <v>46.0</v>
      </c>
      <c r="L9" s="14">
        <v>24.0</v>
      </c>
      <c r="M9" s="14">
        <v>21.0</v>
      </c>
      <c r="N9" s="14">
        <v>51.0</v>
      </c>
      <c r="O9" s="39">
        <f t="shared" si="1"/>
        <v>0.4565217391</v>
      </c>
      <c r="P9" s="40">
        <f t="shared" si="2"/>
        <v>0.5905511811</v>
      </c>
    </row>
    <row r="10">
      <c r="A10" s="1" t="s">
        <v>10</v>
      </c>
      <c r="B10" s="1" t="s">
        <v>21</v>
      </c>
      <c r="C10" s="38">
        <v>0.0</v>
      </c>
      <c r="D10" s="9">
        <v>1012.0</v>
      </c>
      <c r="E10" s="10">
        <v>1883.0</v>
      </c>
      <c r="F10" s="12">
        <v>23.0</v>
      </c>
      <c r="G10" s="12">
        <v>57.0</v>
      </c>
      <c r="H10" s="12">
        <v>28.0</v>
      </c>
      <c r="I10" s="13">
        <v>82.0</v>
      </c>
      <c r="J10" s="13">
        <v>244.0</v>
      </c>
      <c r="K10" s="13">
        <v>69.0</v>
      </c>
      <c r="L10" s="14">
        <v>35.0</v>
      </c>
      <c r="M10" s="14">
        <v>22.0</v>
      </c>
      <c r="N10" s="14">
        <v>121.0</v>
      </c>
      <c r="O10" s="39">
        <f t="shared" si="1"/>
        <v>0.2784810127</v>
      </c>
      <c r="P10" s="40">
        <f t="shared" si="2"/>
        <v>0.7536231884</v>
      </c>
    </row>
    <row r="11">
      <c r="A11" s="1" t="s">
        <v>11</v>
      </c>
      <c r="B11" s="1" t="s">
        <v>22</v>
      </c>
      <c r="C11" s="38">
        <v>0.0</v>
      </c>
      <c r="D11" s="9">
        <v>1015.0</v>
      </c>
      <c r="E11" s="10">
        <v>2510.0</v>
      </c>
      <c r="F11" s="12">
        <v>34.0</v>
      </c>
      <c r="G11" s="12">
        <v>48.0</v>
      </c>
      <c r="H11" s="12">
        <v>19.0</v>
      </c>
      <c r="I11" s="13">
        <v>69.0</v>
      </c>
      <c r="J11" s="13">
        <v>155.0</v>
      </c>
      <c r="K11" s="13">
        <v>42.0</v>
      </c>
      <c r="L11" s="14">
        <v>14.0</v>
      </c>
      <c r="M11" s="14">
        <v>20.0</v>
      </c>
      <c r="N11" s="14">
        <v>78.0</v>
      </c>
      <c r="O11" s="39">
        <f t="shared" si="1"/>
        <v>0.2941176471</v>
      </c>
      <c r="P11" s="40">
        <f t="shared" si="2"/>
        <v>0.6344827586</v>
      </c>
    </row>
    <row r="12">
      <c r="A12" s="1" t="s">
        <v>12</v>
      </c>
      <c r="B12" s="1" t="s">
        <v>23</v>
      </c>
      <c r="C12" s="38">
        <v>0.0</v>
      </c>
      <c r="D12" s="9">
        <v>1016.0</v>
      </c>
      <c r="E12" s="10">
        <v>485.0</v>
      </c>
      <c r="F12" s="12">
        <v>4.0</v>
      </c>
      <c r="G12" s="12">
        <v>15.0</v>
      </c>
      <c r="H12" s="12">
        <v>12.0</v>
      </c>
      <c r="I12" s="13">
        <v>21.0</v>
      </c>
      <c r="J12" s="13">
        <v>47.0</v>
      </c>
      <c r="K12" s="13">
        <v>17.0</v>
      </c>
      <c r="L12" s="14">
        <v>7.0</v>
      </c>
      <c r="M12" s="14">
        <v>2.0</v>
      </c>
      <c r="N12" s="14">
        <v>28.0</v>
      </c>
      <c r="O12" s="39">
        <f t="shared" si="1"/>
        <v>0.1176470588</v>
      </c>
      <c r="P12" s="40">
        <f t="shared" si="2"/>
        <v>0.6862745098</v>
      </c>
    </row>
    <row r="13">
      <c r="A13" s="1"/>
      <c r="B13" s="1"/>
      <c r="C13" s="38">
        <v>0.0</v>
      </c>
      <c r="D13" s="9">
        <v>1038.0</v>
      </c>
      <c r="E13" s="10">
        <v>2098.0</v>
      </c>
      <c r="F13" s="12">
        <v>14.0</v>
      </c>
      <c r="G13" s="12">
        <v>38.0</v>
      </c>
      <c r="H13" s="12">
        <v>10.0</v>
      </c>
      <c r="I13" s="13">
        <v>59.0</v>
      </c>
      <c r="J13" s="13">
        <v>120.0</v>
      </c>
      <c r="K13" s="13">
        <v>27.0</v>
      </c>
      <c r="L13" s="14">
        <v>13.0</v>
      </c>
      <c r="M13" s="14">
        <v>9.0</v>
      </c>
      <c r="N13" s="14">
        <v>49.0</v>
      </c>
      <c r="O13" s="39">
        <f t="shared" si="1"/>
        <v>0.1914893617</v>
      </c>
      <c r="P13" s="40">
        <f t="shared" si="2"/>
        <v>0.7209302326</v>
      </c>
    </row>
    <row r="14">
      <c r="A14" s="1"/>
      <c r="B14" s="1"/>
      <c r="C14" s="38">
        <v>0.0</v>
      </c>
      <c r="D14" s="9">
        <v>1039.0</v>
      </c>
      <c r="E14" s="10">
        <v>3242.0</v>
      </c>
      <c r="F14" s="12">
        <v>27.0</v>
      </c>
      <c r="G14" s="12">
        <v>74.0</v>
      </c>
      <c r="H14" s="12">
        <v>33.0</v>
      </c>
      <c r="I14" s="13">
        <v>143.0</v>
      </c>
      <c r="J14" s="13">
        <v>271.0</v>
      </c>
      <c r="K14" s="13">
        <v>73.0</v>
      </c>
      <c r="L14" s="14">
        <v>38.0</v>
      </c>
      <c r="M14" s="14">
        <v>22.0</v>
      </c>
      <c r="N14" s="14">
        <v>116.0</v>
      </c>
      <c r="O14" s="39">
        <f t="shared" si="1"/>
        <v>0.2291666667</v>
      </c>
      <c r="P14" s="40">
        <f t="shared" si="2"/>
        <v>0.7196261682</v>
      </c>
    </row>
    <row r="15">
      <c r="A15" s="1" t="s">
        <v>46</v>
      </c>
      <c r="B15" s="1">
        <v>0.707106781186547</v>
      </c>
      <c r="C15" s="38">
        <v>0.0</v>
      </c>
      <c r="D15" s="9">
        <v>1063.0</v>
      </c>
      <c r="E15" s="10">
        <v>1412.0</v>
      </c>
      <c r="F15" s="12">
        <v>12.0</v>
      </c>
      <c r="G15" s="12">
        <v>27.0</v>
      </c>
      <c r="H15" s="12">
        <v>24.0</v>
      </c>
      <c r="I15" s="13">
        <v>49.0</v>
      </c>
      <c r="J15" s="13">
        <v>115.0</v>
      </c>
      <c r="K15" s="13">
        <v>48.0</v>
      </c>
      <c r="L15" s="14">
        <v>21.0</v>
      </c>
      <c r="M15" s="14">
        <v>7.0</v>
      </c>
      <c r="N15" s="14">
        <v>46.0</v>
      </c>
      <c r="O15" s="39">
        <f t="shared" si="1"/>
        <v>0.2058823529</v>
      </c>
      <c r="P15" s="40">
        <f t="shared" si="2"/>
        <v>0.6504854369</v>
      </c>
    </row>
    <row r="16">
      <c r="A16" s="1" t="s">
        <v>47</v>
      </c>
      <c r="B16" s="1">
        <v>-0.707106781186547</v>
      </c>
      <c r="C16" s="38">
        <v>0.0</v>
      </c>
      <c r="D16" s="9">
        <v>1074.0</v>
      </c>
      <c r="E16" s="10">
        <v>2203.0</v>
      </c>
      <c r="F16" s="12">
        <v>6.0</v>
      </c>
      <c r="G16" s="12">
        <v>47.0</v>
      </c>
      <c r="H16" s="12">
        <v>20.0</v>
      </c>
      <c r="I16" s="13">
        <v>37.0</v>
      </c>
      <c r="J16" s="13">
        <v>230.0</v>
      </c>
      <c r="K16" s="13">
        <v>77.0</v>
      </c>
      <c r="L16" s="14">
        <v>11.0</v>
      </c>
      <c r="M16" s="14">
        <v>19.0</v>
      </c>
      <c r="N16" s="14">
        <v>84.0</v>
      </c>
      <c r="O16" s="39">
        <f t="shared" si="1"/>
        <v>0.2878787879</v>
      </c>
      <c r="P16" s="40">
        <f t="shared" si="2"/>
        <v>0.7851239669</v>
      </c>
    </row>
    <row r="17">
      <c r="A17" s="1"/>
      <c r="B17" s="1"/>
      <c r="C17" s="38">
        <v>0.0</v>
      </c>
      <c r="D17" s="9">
        <v>1302.0</v>
      </c>
      <c r="E17" s="10">
        <v>3655.0</v>
      </c>
      <c r="F17" s="12">
        <v>32.0</v>
      </c>
      <c r="G17" s="12">
        <v>42.0</v>
      </c>
      <c r="H17" s="12">
        <v>14.0</v>
      </c>
      <c r="I17" s="13">
        <v>85.0</v>
      </c>
      <c r="J17" s="13">
        <v>232.0</v>
      </c>
      <c r="K17" s="13">
        <v>60.0</v>
      </c>
      <c r="L17" s="14">
        <v>31.0</v>
      </c>
      <c r="M17" s="14">
        <v>38.0</v>
      </c>
      <c r="N17" s="14">
        <v>81.0</v>
      </c>
      <c r="O17" s="39">
        <f t="shared" si="1"/>
        <v>0.475</v>
      </c>
      <c r="P17" s="40">
        <f t="shared" si="2"/>
        <v>0.7088607595</v>
      </c>
    </row>
    <row r="18">
      <c r="A18" s="1"/>
      <c r="B18" s="1"/>
      <c r="C18" s="38">
        <v>0.0</v>
      </c>
      <c r="D18" s="9">
        <v>1304.0</v>
      </c>
      <c r="E18" s="10">
        <v>2660.0</v>
      </c>
      <c r="F18" s="12">
        <v>19.0</v>
      </c>
      <c r="G18" s="12">
        <v>40.0</v>
      </c>
      <c r="H18" s="12">
        <v>30.0</v>
      </c>
      <c r="I18" s="13">
        <v>53.0</v>
      </c>
      <c r="J18" s="13">
        <v>145.0</v>
      </c>
      <c r="K18" s="13">
        <v>35.0</v>
      </c>
      <c r="L18" s="14">
        <v>28.0</v>
      </c>
      <c r="M18" s="14">
        <v>13.0</v>
      </c>
      <c r="N18" s="14">
        <v>64.0</v>
      </c>
      <c r="O18" s="39">
        <f t="shared" si="1"/>
        <v>0.2452830189</v>
      </c>
      <c r="P18" s="40">
        <f t="shared" si="2"/>
        <v>0.6524822695</v>
      </c>
    </row>
    <row r="19">
      <c r="A19" s="1"/>
      <c r="B19" s="1"/>
      <c r="C19" s="38">
        <v>0.0</v>
      </c>
      <c r="D19" s="9">
        <v>1307.0</v>
      </c>
      <c r="E19" s="10">
        <v>2027.0</v>
      </c>
      <c r="F19" s="12">
        <v>29.0</v>
      </c>
      <c r="G19" s="12">
        <v>30.0</v>
      </c>
      <c r="H19" s="12">
        <v>27.0</v>
      </c>
      <c r="I19" s="13">
        <v>66.0</v>
      </c>
      <c r="J19" s="13">
        <v>142.0</v>
      </c>
      <c r="K19" s="13">
        <v>44.0</v>
      </c>
      <c r="L19" s="14">
        <v>18.0</v>
      </c>
      <c r="M19" s="14">
        <v>18.0</v>
      </c>
      <c r="N19" s="14">
        <v>63.0</v>
      </c>
      <c r="O19" s="39">
        <f t="shared" si="1"/>
        <v>0.375</v>
      </c>
      <c r="P19" s="40">
        <f t="shared" si="2"/>
        <v>0.5912408759</v>
      </c>
    </row>
    <row r="20">
      <c r="A20" s="1"/>
      <c r="B20" s="1"/>
      <c r="C20" s="38">
        <v>0.0</v>
      </c>
      <c r="D20" s="9">
        <v>1318.0</v>
      </c>
      <c r="E20" s="10">
        <v>1739.0</v>
      </c>
      <c r="F20" s="12">
        <v>14.0</v>
      </c>
      <c r="G20" s="12">
        <v>20.0</v>
      </c>
      <c r="H20" s="12">
        <v>12.0</v>
      </c>
      <c r="I20" s="13">
        <v>29.0</v>
      </c>
      <c r="J20" s="13">
        <v>71.0</v>
      </c>
      <c r="K20" s="13">
        <v>29.0</v>
      </c>
      <c r="L20" s="14">
        <v>5.0</v>
      </c>
      <c r="M20" s="14">
        <v>6.0</v>
      </c>
      <c r="N20" s="14">
        <v>28.0</v>
      </c>
      <c r="O20" s="39">
        <f t="shared" si="1"/>
        <v>0.2307692308</v>
      </c>
      <c r="P20" s="40">
        <f t="shared" si="2"/>
        <v>0.5593220339</v>
      </c>
    </row>
    <row r="21">
      <c r="A21" s="1"/>
      <c r="B21" s="1"/>
      <c r="C21" s="38">
        <v>0.0</v>
      </c>
      <c r="D21" s="9">
        <v>1327.0</v>
      </c>
      <c r="E21" s="10">
        <v>2196.0</v>
      </c>
      <c r="F21" s="12">
        <v>19.0</v>
      </c>
      <c r="G21" s="12">
        <v>22.0</v>
      </c>
      <c r="H21" s="12">
        <v>15.0</v>
      </c>
      <c r="I21" s="13">
        <v>33.0</v>
      </c>
      <c r="J21" s="13">
        <v>85.0</v>
      </c>
      <c r="K21" s="13">
        <v>23.0</v>
      </c>
      <c r="L21" s="14">
        <v>18.0</v>
      </c>
      <c r="M21" s="14">
        <v>13.0</v>
      </c>
      <c r="N21" s="14">
        <v>36.0</v>
      </c>
      <c r="O21" s="39">
        <f t="shared" si="1"/>
        <v>0.3714285714</v>
      </c>
      <c r="P21" s="40">
        <f t="shared" si="2"/>
        <v>0.6136363636</v>
      </c>
    </row>
    <row r="22">
      <c r="A22" s="1"/>
      <c r="B22" s="1"/>
      <c r="C22" s="38">
        <v>0.0</v>
      </c>
      <c r="D22" s="9">
        <v>1328.0</v>
      </c>
      <c r="E22" s="10">
        <v>1757.0</v>
      </c>
      <c r="F22" s="12">
        <v>11.0</v>
      </c>
      <c r="G22" s="12">
        <v>22.0</v>
      </c>
      <c r="H22" s="12">
        <v>13.0</v>
      </c>
      <c r="I22" s="13">
        <v>38.0</v>
      </c>
      <c r="J22" s="13">
        <v>105.0</v>
      </c>
      <c r="K22" s="13">
        <v>25.0</v>
      </c>
      <c r="L22" s="14">
        <v>20.0</v>
      </c>
      <c r="M22" s="14">
        <v>8.0</v>
      </c>
      <c r="N22" s="14">
        <v>45.0</v>
      </c>
      <c r="O22" s="39">
        <f t="shared" si="1"/>
        <v>0.2666666667</v>
      </c>
      <c r="P22" s="40">
        <f t="shared" si="2"/>
        <v>0.7303370787</v>
      </c>
    </row>
    <row r="23">
      <c r="A23" s="1"/>
      <c r="B23" s="1"/>
      <c r="C23" s="38">
        <v>0.0</v>
      </c>
      <c r="D23" s="9">
        <v>1330.0</v>
      </c>
      <c r="E23" s="10">
        <v>1937.0</v>
      </c>
      <c r="F23" s="12">
        <v>27.0</v>
      </c>
      <c r="G23" s="12">
        <v>41.0</v>
      </c>
      <c r="H23" s="12">
        <v>29.0</v>
      </c>
      <c r="I23" s="13">
        <v>69.0</v>
      </c>
      <c r="J23" s="13">
        <v>130.0</v>
      </c>
      <c r="K23" s="13">
        <v>66.0</v>
      </c>
      <c r="L23" s="14">
        <v>21.0</v>
      </c>
      <c r="M23" s="14">
        <v>12.0</v>
      </c>
      <c r="N23" s="14">
        <v>43.0</v>
      </c>
      <c r="O23" s="39">
        <f t="shared" si="1"/>
        <v>0.2264150943</v>
      </c>
      <c r="P23" s="40">
        <f t="shared" si="2"/>
        <v>0.5333333333</v>
      </c>
    </row>
    <row r="24">
      <c r="A24" s="1"/>
      <c r="B24" s="1"/>
      <c r="C24" s="38">
        <v>0.0</v>
      </c>
      <c r="D24" s="9">
        <v>1331.0</v>
      </c>
      <c r="E24" s="10">
        <v>1777.0</v>
      </c>
      <c r="F24" s="12">
        <v>11.0</v>
      </c>
      <c r="G24" s="12">
        <v>30.0</v>
      </c>
      <c r="H24" s="12">
        <v>24.0</v>
      </c>
      <c r="I24" s="13">
        <v>27.0</v>
      </c>
      <c r="J24" s="13">
        <v>86.0</v>
      </c>
      <c r="K24" s="13">
        <v>31.0</v>
      </c>
      <c r="L24" s="14">
        <v>11.0</v>
      </c>
      <c r="M24" s="14">
        <v>6.0</v>
      </c>
      <c r="N24" s="14">
        <v>44.0</v>
      </c>
      <c r="O24" s="39">
        <f t="shared" si="1"/>
        <v>0.1666666667</v>
      </c>
      <c r="P24" s="40">
        <f t="shared" si="2"/>
        <v>0.6111111111</v>
      </c>
    </row>
    <row r="25">
      <c r="A25" s="1"/>
      <c r="B25" s="1"/>
      <c r="C25" s="38">
        <v>0.0</v>
      </c>
      <c r="D25" s="9">
        <v>1333.0</v>
      </c>
      <c r="E25" s="10">
        <v>1478.0</v>
      </c>
      <c r="F25" s="12">
        <v>19.0</v>
      </c>
      <c r="G25" s="12">
        <v>36.0</v>
      </c>
      <c r="H25" s="12">
        <v>17.0</v>
      </c>
      <c r="I25" s="13">
        <v>50.0</v>
      </c>
      <c r="J25" s="13">
        <v>82.0</v>
      </c>
      <c r="K25" s="13">
        <v>37.0</v>
      </c>
      <c r="L25" s="14">
        <v>11.0</v>
      </c>
      <c r="M25" s="14">
        <v>19.0</v>
      </c>
      <c r="N25" s="14">
        <v>39.0</v>
      </c>
      <c r="O25" s="39">
        <f t="shared" si="1"/>
        <v>0.3454545455</v>
      </c>
      <c r="P25" s="40">
        <f t="shared" si="2"/>
        <v>0.5813953488</v>
      </c>
    </row>
    <row r="26">
      <c r="A26" s="1"/>
      <c r="B26" s="1"/>
      <c r="C26" s="38">
        <v>0.0</v>
      </c>
      <c r="D26" s="9">
        <v>1334.0</v>
      </c>
      <c r="E26" s="10">
        <v>1815.0</v>
      </c>
      <c r="F26" s="12">
        <v>17.0</v>
      </c>
      <c r="G26" s="12">
        <v>31.0</v>
      </c>
      <c r="H26" s="12">
        <v>18.0</v>
      </c>
      <c r="I26" s="13">
        <v>52.0</v>
      </c>
      <c r="J26" s="13">
        <v>117.0</v>
      </c>
      <c r="K26" s="13">
        <v>29.0</v>
      </c>
      <c r="L26" s="14">
        <v>14.0</v>
      </c>
      <c r="M26" s="14">
        <v>11.0</v>
      </c>
      <c r="N26" s="14">
        <v>39.0</v>
      </c>
      <c r="O26" s="39">
        <f t="shared" si="1"/>
        <v>0.2619047619</v>
      </c>
      <c r="P26" s="40">
        <f t="shared" si="2"/>
        <v>0.6022727273</v>
      </c>
    </row>
    <row r="27">
      <c r="A27" s="1"/>
      <c r="B27" s="1"/>
      <c r="C27" s="38">
        <v>0.0</v>
      </c>
      <c r="D27" s="9">
        <v>1335.0</v>
      </c>
      <c r="E27" s="10">
        <v>1591.0</v>
      </c>
      <c r="F27" s="12">
        <v>11.0</v>
      </c>
      <c r="G27" s="12">
        <v>30.0</v>
      </c>
      <c r="H27" s="12">
        <v>27.0</v>
      </c>
      <c r="I27" s="13">
        <v>57.0</v>
      </c>
      <c r="J27" s="13">
        <v>121.0</v>
      </c>
      <c r="K27" s="13">
        <v>34.0</v>
      </c>
      <c r="L27" s="14">
        <v>12.0</v>
      </c>
      <c r="M27" s="14">
        <v>16.0</v>
      </c>
      <c r="N27" s="14">
        <v>59.0</v>
      </c>
      <c r="O27" s="39">
        <f t="shared" si="1"/>
        <v>0.347826087</v>
      </c>
      <c r="P27" s="40">
        <f t="shared" si="2"/>
        <v>0.6513761468</v>
      </c>
    </row>
    <row r="28">
      <c r="A28" s="1"/>
      <c r="B28" s="1"/>
      <c r="C28" s="38">
        <v>0.0</v>
      </c>
      <c r="D28" s="9">
        <v>1336.0</v>
      </c>
      <c r="E28" s="10">
        <v>1443.0</v>
      </c>
      <c r="F28" s="12">
        <v>17.0</v>
      </c>
      <c r="G28" s="12">
        <v>34.0</v>
      </c>
      <c r="H28" s="12">
        <v>7.0</v>
      </c>
      <c r="I28" s="13">
        <v>26.0</v>
      </c>
      <c r="J28" s="13">
        <v>80.0</v>
      </c>
      <c r="K28" s="13">
        <v>10.0</v>
      </c>
      <c r="L28" s="14">
        <v>7.0</v>
      </c>
      <c r="M28" s="14">
        <v>10.0</v>
      </c>
      <c r="N28" s="14">
        <v>44.0</v>
      </c>
      <c r="O28" s="39">
        <f t="shared" si="1"/>
        <v>0.2272727273</v>
      </c>
      <c r="P28" s="40">
        <f t="shared" si="2"/>
        <v>0.68</v>
      </c>
    </row>
    <row r="29">
      <c r="A29" s="1"/>
      <c r="B29" s="1"/>
      <c r="C29" s="38">
        <v>0.0</v>
      </c>
      <c r="D29" s="9">
        <v>1341.0</v>
      </c>
      <c r="E29" s="10">
        <v>2852.0</v>
      </c>
      <c r="F29" s="12">
        <v>24.0</v>
      </c>
      <c r="G29" s="12">
        <v>37.0</v>
      </c>
      <c r="H29" s="12">
        <v>28.0</v>
      </c>
      <c r="I29" s="13">
        <v>66.0</v>
      </c>
      <c r="J29" s="13">
        <v>177.0</v>
      </c>
      <c r="K29" s="13">
        <v>60.0</v>
      </c>
      <c r="L29" s="14">
        <v>17.0</v>
      </c>
      <c r="M29" s="14">
        <v>12.0</v>
      </c>
      <c r="N29" s="14">
        <v>70.0</v>
      </c>
      <c r="O29" s="39">
        <f t="shared" si="1"/>
        <v>0.2448979592</v>
      </c>
      <c r="P29" s="40">
        <f t="shared" si="2"/>
        <v>0.6258992806</v>
      </c>
    </row>
    <row r="30">
      <c r="A30" s="1"/>
      <c r="B30" s="1"/>
      <c r="C30" s="38">
        <v>0.0</v>
      </c>
      <c r="D30" s="9">
        <v>1343.0</v>
      </c>
      <c r="E30" s="10">
        <v>1018.0</v>
      </c>
      <c r="F30" s="12">
        <v>11.0</v>
      </c>
      <c r="G30" s="12">
        <v>19.0</v>
      </c>
      <c r="H30" s="12">
        <v>8.0</v>
      </c>
      <c r="I30" s="13">
        <v>30.0</v>
      </c>
      <c r="J30" s="13">
        <v>50.0</v>
      </c>
      <c r="K30" s="13">
        <v>21.0</v>
      </c>
      <c r="L30" s="14">
        <v>14.0</v>
      </c>
      <c r="M30" s="14">
        <v>9.0</v>
      </c>
      <c r="N30" s="14">
        <v>38.0</v>
      </c>
      <c r="O30" s="39">
        <f t="shared" si="1"/>
        <v>0.3214285714</v>
      </c>
      <c r="P30" s="40">
        <f t="shared" si="2"/>
        <v>0.7323943662</v>
      </c>
    </row>
    <row r="31">
      <c r="A31" s="1"/>
      <c r="B31" s="1"/>
      <c r="C31" s="38">
        <v>0.0</v>
      </c>
      <c r="D31" s="9">
        <v>1344.0</v>
      </c>
      <c r="E31" s="10">
        <v>1496.0</v>
      </c>
      <c r="F31" s="12">
        <v>22.0</v>
      </c>
      <c r="G31" s="12">
        <v>29.0</v>
      </c>
      <c r="H31" s="12">
        <v>13.0</v>
      </c>
      <c r="I31" s="13">
        <v>49.0</v>
      </c>
      <c r="J31" s="13">
        <v>74.0</v>
      </c>
      <c r="K31" s="13">
        <v>30.0</v>
      </c>
      <c r="L31" s="14">
        <v>8.0</v>
      </c>
      <c r="M31" s="14">
        <v>6.0</v>
      </c>
      <c r="N31" s="14">
        <v>38.0</v>
      </c>
      <c r="O31" s="39">
        <f t="shared" si="1"/>
        <v>0.1714285714</v>
      </c>
      <c r="P31" s="40">
        <f t="shared" si="2"/>
        <v>0.5679012346</v>
      </c>
    </row>
    <row r="32">
      <c r="A32" s="1"/>
      <c r="B32" s="1"/>
      <c r="C32" s="38">
        <v>0.0</v>
      </c>
      <c r="D32" s="9">
        <v>1346.0</v>
      </c>
      <c r="E32" s="10">
        <v>2581.0</v>
      </c>
      <c r="F32" s="12">
        <v>34.0</v>
      </c>
      <c r="G32" s="12">
        <v>44.0</v>
      </c>
      <c r="H32" s="12">
        <v>52.0</v>
      </c>
      <c r="I32" s="13">
        <v>147.0</v>
      </c>
      <c r="J32" s="13">
        <v>231.0</v>
      </c>
      <c r="K32" s="13">
        <v>65.0</v>
      </c>
      <c r="L32" s="14">
        <v>29.0</v>
      </c>
      <c r="M32" s="14">
        <v>31.0</v>
      </c>
      <c r="N32" s="14">
        <v>96.0</v>
      </c>
      <c r="O32" s="39">
        <f t="shared" si="1"/>
        <v>0.4133333333</v>
      </c>
      <c r="P32" s="40">
        <f t="shared" si="2"/>
        <v>0.5924170616</v>
      </c>
    </row>
    <row r="33">
      <c r="A33" s="1"/>
      <c r="B33" s="1"/>
      <c r="C33" s="38">
        <v>0.0</v>
      </c>
      <c r="D33" s="9">
        <v>1348.0</v>
      </c>
      <c r="E33" s="10">
        <v>1808.0</v>
      </c>
      <c r="F33" s="12">
        <v>11.0</v>
      </c>
      <c r="G33" s="12">
        <v>28.0</v>
      </c>
      <c r="H33" s="12">
        <v>20.0</v>
      </c>
      <c r="I33" s="13">
        <v>34.0</v>
      </c>
      <c r="J33" s="13">
        <v>76.0</v>
      </c>
      <c r="K33" s="13">
        <v>24.0</v>
      </c>
      <c r="L33" s="14">
        <v>8.0</v>
      </c>
      <c r="M33" s="14">
        <v>16.0</v>
      </c>
      <c r="N33" s="14">
        <v>41.0</v>
      </c>
      <c r="O33" s="39">
        <f t="shared" si="1"/>
        <v>0.3636363636</v>
      </c>
      <c r="P33" s="40">
        <f t="shared" si="2"/>
        <v>0.6125</v>
      </c>
    </row>
    <row r="34">
      <c r="A34" s="1"/>
      <c r="B34" s="1"/>
      <c r="C34" s="38">
        <v>0.0</v>
      </c>
      <c r="D34" s="9">
        <v>1349.0</v>
      </c>
      <c r="E34" s="10">
        <v>1790.0</v>
      </c>
      <c r="F34" s="12">
        <v>11.0</v>
      </c>
      <c r="G34" s="12">
        <v>17.0</v>
      </c>
      <c r="H34" s="12">
        <v>13.0</v>
      </c>
      <c r="I34" s="13">
        <v>21.0</v>
      </c>
      <c r="J34" s="13">
        <v>68.0</v>
      </c>
      <c r="K34" s="13">
        <v>29.0</v>
      </c>
      <c r="L34" s="14">
        <v>15.0</v>
      </c>
      <c r="M34" s="14">
        <v>10.0</v>
      </c>
      <c r="N34" s="14">
        <v>38.0</v>
      </c>
      <c r="O34" s="39">
        <f t="shared" si="1"/>
        <v>0.3703703704</v>
      </c>
      <c r="P34" s="40">
        <f t="shared" si="2"/>
        <v>0.6883116883</v>
      </c>
    </row>
    <row r="35">
      <c r="A35" s="1"/>
      <c r="B35" s="1"/>
      <c r="C35" s="38">
        <v>0.0</v>
      </c>
      <c r="D35" s="9">
        <v>1351.0</v>
      </c>
      <c r="E35" s="10">
        <v>3110.0</v>
      </c>
      <c r="F35" s="12">
        <v>17.0</v>
      </c>
      <c r="G35" s="12">
        <v>54.0</v>
      </c>
      <c r="H35" s="12">
        <v>20.0</v>
      </c>
      <c r="I35" s="13">
        <v>57.0</v>
      </c>
      <c r="J35" s="13">
        <v>138.0</v>
      </c>
      <c r="K35" s="13">
        <v>51.0</v>
      </c>
      <c r="L35" s="14">
        <v>25.0</v>
      </c>
      <c r="M35" s="14">
        <v>13.0</v>
      </c>
      <c r="N35" s="14">
        <v>62.0</v>
      </c>
      <c r="O35" s="39">
        <f t="shared" si="1"/>
        <v>0.1940298507</v>
      </c>
      <c r="P35" s="40">
        <f t="shared" si="2"/>
        <v>0.7016129032</v>
      </c>
    </row>
    <row r="36">
      <c r="A36" s="1"/>
      <c r="B36" s="1"/>
      <c r="C36" s="38">
        <v>0.0</v>
      </c>
      <c r="D36" s="9">
        <v>1352.0</v>
      </c>
      <c r="E36" s="10">
        <v>1460.0</v>
      </c>
      <c r="F36" s="12">
        <v>9.0</v>
      </c>
      <c r="G36" s="12">
        <v>19.0</v>
      </c>
      <c r="H36" s="12">
        <v>14.0</v>
      </c>
      <c r="I36" s="13">
        <v>26.0</v>
      </c>
      <c r="J36" s="13">
        <v>65.0</v>
      </c>
      <c r="K36" s="13">
        <v>28.0</v>
      </c>
      <c r="L36" s="14">
        <v>8.0</v>
      </c>
      <c r="M36" s="14">
        <v>8.0</v>
      </c>
      <c r="N36" s="14">
        <v>46.0</v>
      </c>
      <c r="O36" s="39">
        <f t="shared" si="1"/>
        <v>0.2962962963</v>
      </c>
      <c r="P36" s="40">
        <f t="shared" si="2"/>
        <v>0.7012987013</v>
      </c>
    </row>
    <row r="37">
      <c r="A37" s="1"/>
      <c r="B37" s="1"/>
      <c r="C37" s="38">
        <v>0.0</v>
      </c>
      <c r="D37" s="9">
        <v>1353.0</v>
      </c>
      <c r="E37" s="10">
        <v>2590.0</v>
      </c>
      <c r="F37" s="12">
        <v>14.0</v>
      </c>
      <c r="G37" s="12">
        <v>26.0</v>
      </c>
      <c r="H37" s="12">
        <v>14.0</v>
      </c>
      <c r="I37" s="13">
        <v>28.0</v>
      </c>
      <c r="J37" s="13">
        <v>92.0</v>
      </c>
      <c r="K37" s="13">
        <v>31.0</v>
      </c>
      <c r="L37" s="14">
        <v>19.0</v>
      </c>
      <c r="M37" s="14">
        <v>17.0</v>
      </c>
      <c r="N37" s="14">
        <v>47.0</v>
      </c>
      <c r="O37" s="39">
        <f t="shared" si="1"/>
        <v>0.3953488372</v>
      </c>
      <c r="P37" s="40">
        <f t="shared" si="2"/>
        <v>0.7021276596</v>
      </c>
    </row>
    <row r="38">
      <c r="A38" s="1"/>
      <c r="B38" s="1"/>
      <c r="C38" s="38">
        <v>0.0</v>
      </c>
      <c r="D38" s="9">
        <v>1354.0</v>
      </c>
      <c r="E38" s="10">
        <v>3282.0</v>
      </c>
      <c r="F38" s="12">
        <v>18.0</v>
      </c>
      <c r="G38" s="12">
        <v>41.0</v>
      </c>
      <c r="H38" s="12">
        <v>28.0</v>
      </c>
      <c r="I38" s="13">
        <v>42.0</v>
      </c>
      <c r="J38" s="13">
        <v>136.0</v>
      </c>
      <c r="K38" s="13">
        <v>47.0</v>
      </c>
      <c r="L38" s="14">
        <v>26.0</v>
      </c>
      <c r="M38" s="14">
        <v>14.0</v>
      </c>
      <c r="N38" s="14">
        <v>89.0</v>
      </c>
      <c r="O38" s="39">
        <f t="shared" si="1"/>
        <v>0.2545454545</v>
      </c>
      <c r="P38" s="40">
        <f t="shared" si="2"/>
        <v>0.7142857143</v>
      </c>
    </row>
    <row r="39">
      <c r="A39" s="1"/>
      <c r="B39" s="1"/>
      <c r="C39" s="38">
        <v>0.0</v>
      </c>
      <c r="D39" s="9">
        <v>1356.0</v>
      </c>
      <c r="E39" s="10">
        <v>2114.0</v>
      </c>
      <c r="F39" s="12">
        <v>12.0</v>
      </c>
      <c r="G39" s="12">
        <v>32.0</v>
      </c>
      <c r="H39" s="12">
        <v>13.0</v>
      </c>
      <c r="I39" s="13">
        <v>35.0</v>
      </c>
      <c r="J39" s="13">
        <v>103.0</v>
      </c>
      <c r="K39" s="13">
        <v>28.0</v>
      </c>
      <c r="L39" s="14">
        <v>13.0</v>
      </c>
      <c r="M39" s="14">
        <v>19.0</v>
      </c>
      <c r="N39" s="14">
        <v>42.0</v>
      </c>
      <c r="O39" s="39">
        <f t="shared" si="1"/>
        <v>0.3725490196</v>
      </c>
      <c r="P39" s="40">
        <f t="shared" si="2"/>
        <v>0.6875</v>
      </c>
    </row>
    <row r="40">
      <c r="A40" s="1"/>
      <c r="B40" s="1"/>
      <c r="C40" s="38">
        <v>0.0</v>
      </c>
      <c r="D40" s="9">
        <v>1368.0</v>
      </c>
      <c r="E40" s="10">
        <v>2057.0</v>
      </c>
      <c r="F40" s="12">
        <v>15.0</v>
      </c>
      <c r="G40" s="12">
        <v>24.0</v>
      </c>
      <c r="H40" s="12">
        <v>20.0</v>
      </c>
      <c r="I40" s="13">
        <v>28.0</v>
      </c>
      <c r="J40" s="13">
        <v>75.0</v>
      </c>
      <c r="K40" s="13">
        <v>18.0</v>
      </c>
      <c r="L40" s="14">
        <v>13.0</v>
      </c>
      <c r="M40" s="14">
        <v>13.0</v>
      </c>
      <c r="N40" s="14">
        <v>52.0</v>
      </c>
      <c r="O40" s="39">
        <f t="shared" si="1"/>
        <v>0.3513513514</v>
      </c>
      <c r="P40" s="40">
        <f t="shared" si="2"/>
        <v>0.65</v>
      </c>
    </row>
    <row r="41">
      <c r="A41" s="1"/>
      <c r="B41" s="1"/>
      <c r="C41" s="38">
        <v>0.0</v>
      </c>
      <c r="D41" s="9">
        <v>1389.0</v>
      </c>
      <c r="E41" s="10">
        <v>1233.0</v>
      </c>
      <c r="F41" s="12">
        <v>5.0</v>
      </c>
      <c r="G41" s="12">
        <v>15.0</v>
      </c>
      <c r="H41" s="12">
        <v>11.0</v>
      </c>
      <c r="I41" s="13">
        <v>40.0</v>
      </c>
      <c r="J41" s="13">
        <v>88.0</v>
      </c>
      <c r="K41" s="13">
        <v>31.0</v>
      </c>
      <c r="L41" s="14">
        <v>16.0</v>
      </c>
      <c r="M41" s="14">
        <v>12.0</v>
      </c>
      <c r="N41" s="14">
        <v>38.0</v>
      </c>
      <c r="O41" s="39">
        <f t="shared" si="1"/>
        <v>0.4444444444</v>
      </c>
      <c r="P41" s="40">
        <f t="shared" si="2"/>
        <v>0.7714285714</v>
      </c>
    </row>
    <row r="42">
      <c r="A42" s="1"/>
      <c r="B42" s="1"/>
      <c r="C42" s="38">
        <v>0.0</v>
      </c>
      <c r="D42" s="9">
        <v>1390.0</v>
      </c>
      <c r="E42" s="10">
        <v>3408.0</v>
      </c>
      <c r="F42" s="12">
        <v>31.0</v>
      </c>
      <c r="G42" s="12">
        <v>46.0</v>
      </c>
      <c r="H42" s="12">
        <v>35.0</v>
      </c>
      <c r="I42" s="13">
        <v>73.0</v>
      </c>
      <c r="J42" s="13">
        <v>244.0</v>
      </c>
      <c r="K42" s="13">
        <v>60.0</v>
      </c>
      <c r="L42" s="14">
        <v>27.0</v>
      </c>
      <c r="M42" s="14">
        <v>29.0</v>
      </c>
      <c r="N42" s="14">
        <v>121.0</v>
      </c>
      <c r="O42" s="39">
        <f t="shared" si="1"/>
        <v>0.3866666667</v>
      </c>
      <c r="P42" s="40">
        <f t="shared" si="2"/>
        <v>0.691588785</v>
      </c>
    </row>
    <row r="43">
      <c r="A43" s="1"/>
      <c r="B43" s="1"/>
      <c r="C43" s="38">
        <v>0.0</v>
      </c>
      <c r="D43" s="9">
        <v>1394.0</v>
      </c>
      <c r="E43" s="10">
        <v>2882.0</v>
      </c>
      <c r="F43" s="12">
        <v>44.0</v>
      </c>
      <c r="G43" s="12">
        <v>74.0</v>
      </c>
      <c r="H43" s="12">
        <v>55.0</v>
      </c>
      <c r="I43" s="13">
        <v>105.0</v>
      </c>
      <c r="J43" s="13">
        <v>352.0</v>
      </c>
      <c r="K43" s="13">
        <v>92.0</v>
      </c>
      <c r="L43" s="14">
        <v>28.0</v>
      </c>
      <c r="M43" s="14">
        <v>30.0</v>
      </c>
      <c r="N43" s="14">
        <v>112.0</v>
      </c>
      <c r="O43" s="39">
        <f t="shared" si="1"/>
        <v>0.2884615385</v>
      </c>
      <c r="P43" s="40">
        <f t="shared" si="2"/>
        <v>0.5857740586</v>
      </c>
    </row>
    <row r="44">
      <c r="A44" s="1"/>
      <c r="B44" s="1"/>
      <c r="C44" s="38">
        <v>0.0</v>
      </c>
      <c r="D44" s="9">
        <v>1396.0</v>
      </c>
      <c r="E44" s="10">
        <v>3159.0</v>
      </c>
      <c r="F44" s="12">
        <v>18.0</v>
      </c>
      <c r="G44" s="12">
        <v>55.0</v>
      </c>
      <c r="H44" s="12">
        <v>22.0</v>
      </c>
      <c r="I44" s="13">
        <v>71.0</v>
      </c>
      <c r="J44" s="13">
        <v>226.0</v>
      </c>
      <c r="K44" s="13">
        <v>67.0</v>
      </c>
      <c r="L44" s="14">
        <v>20.0</v>
      </c>
      <c r="M44" s="14">
        <v>39.0</v>
      </c>
      <c r="N44" s="14">
        <v>104.0</v>
      </c>
      <c r="O44" s="39">
        <f t="shared" si="1"/>
        <v>0.414893617</v>
      </c>
      <c r="P44" s="40">
        <f t="shared" si="2"/>
        <v>0.756097561</v>
      </c>
    </row>
    <row r="45">
      <c r="A45" s="1"/>
      <c r="B45" s="1"/>
      <c r="C45" s="38">
        <v>0.0</v>
      </c>
      <c r="D45" s="9">
        <v>1411.0</v>
      </c>
      <c r="E45" s="10">
        <v>2771.0</v>
      </c>
      <c r="F45" s="12">
        <v>14.0</v>
      </c>
      <c r="G45" s="12">
        <v>69.0</v>
      </c>
      <c r="H45" s="12">
        <v>31.0</v>
      </c>
      <c r="I45" s="13">
        <v>68.0</v>
      </c>
      <c r="J45" s="13">
        <v>274.0</v>
      </c>
      <c r="K45" s="13">
        <v>98.0</v>
      </c>
      <c r="L45" s="14">
        <v>40.0</v>
      </c>
      <c r="M45" s="14">
        <v>26.0</v>
      </c>
      <c r="N45" s="14">
        <v>92.0</v>
      </c>
      <c r="O45" s="39">
        <f t="shared" si="1"/>
        <v>0.2736842105</v>
      </c>
      <c r="P45" s="40">
        <f t="shared" si="2"/>
        <v>0.7457627119</v>
      </c>
    </row>
    <row r="46">
      <c r="A46" s="1"/>
      <c r="B46" s="1"/>
      <c r="C46" s="38">
        <v>0.0</v>
      </c>
      <c r="D46" s="9">
        <v>1510.0</v>
      </c>
      <c r="E46" s="10">
        <v>800.0</v>
      </c>
      <c r="F46" s="12">
        <v>13.0</v>
      </c>
      <c r="G46" s="12">
        <v>29.0</v>
      </c>
      <c r="H46" s="12">
        <v>13.0</v>
      </c>
      <c r="I46" s="13">
        <v>31.0</v>
      </c>
      <c r="J46" s="13">
        <v>96.0</v>
      </c>
      <c r="K46" s="13">
        <v>21.0</v>
      </c>
      <c r="L46" s="14">
        <v>6.0</v>
      </c>
      <c r="M46" s="14">
        <v>7.0</v>
      </c>
      <c r="N46" s="14">
        <v>47.0</v>
      </c>
      <c r="O46" s="39">
        <f t="shared" si="1"/>
        <v>0.1944444444</v>
      </c>
      <c r="P46" s="40">
        <f t="shared" si="2"/>
        <v>0.6708860759</v>
      </c>
    </row>
    <row r="47">
      <c r="A47" s="1"/>
      <c r="B47" s="1"/>
      <c r="C47" s="38">
        <v>0.0</v>
      </c>
      <c r="D47" s="9">
        <v>1514.0</v>
      </c>
      <c r="E47" s="10">
        <v>1905.0</v>
      </c>
      <c r="F47" s="12">
        <v>8.0</v>
      </c>
      <c r="G47" s="12">
        <v>33.0</v>
      </c>
      <c r="H47" s="12">
        <v>18.0</v>
      </c>
      <c r="I47" s="13">
        <v>82.0</v>
      </c>
      <c r="J47" s="13">
        <v>172.0</v>
      </c>
      <c r="K47" s="13">
        <v>54.0</v>
      </c>
      <c r="L47" s="14">
        <v>29.0</v>
      </c>
      <c r="M47" s="14">
        <v>24.0</v>
      </c>
      <c r="N47" s="14">
        <v>77.0</v>
      </c>
      <c r="O47" s="39">
        <f t="shared" si="1"/>
        <v>0.4210526316</v>
      </c>
      <c r="P47" s="40">
        <f t="shared" si="2"/>
        <v>0.803030303</v>
      </c>
    </row>
    <row r="48">
      <c r="A48" s="1"/>
      <c r="B48" s="1"/>
      <c r="C48" s="38">
        <v>0.0</v>
      </c>
      <c r="D48" s="9">
        <v>1517.0</v>
      </c>
      <c r="E48" s="10">
        <v>2627.0</v>
      </c>
      <c r="F48" s="12">
        <v>51.0</v>
      </c>
      <c r="G48" s="12">
        <v>67.0</v>
      </c>
      <c r="H48" s="12">
        <v>36.0</v>
      </c>
      <c r="I48" s="13">
        <v>159.0</v>
      </c>
      <c r="J48" s="13">
        <v>353.0</v>
      </c>
      <c r="K48" s="13">
        <v>103.0</v>
      </c>
      <c r="L48" s="14">
        <v>30.0</v>
      </c>
      <c r="M48" s="14">
        <v>28.0</v>
      </c>
      <c r="N48" s="14">
        <v>113.0</v>
      </c>
      <c r="O48" s="39">
        <f t="shared" si="1"/>
        <v>0.2947368421</v>
      </c>
      <c r="P48" s="40">
        <f t="shared" si="2"/>
        <v>0.6217391304</v>
      </c>
    </row>
    <row r="49">
      <c r="A49" s="1"/>
      <c r="B49" s="1"/>
      <c r="C49" s="38">
        <v>0.0</v>
      </c>
      <c r="D49" s="9">
        <v>1518.0</v>
      </c>
      <c r="E49" s="10">
        <v>2532.0</v>
      </c>
      <c r="F49" s="12">
        <v>44.0</v>
      </c>
      <c r="G49" s="12">
        <v>67.0</v>
      </c>
      <c r="H49" s="12">
        <v>25.0</v>
      </c>
      <c r="I49" s="13">
        <v>131.0</v>
      </c>
      <c r="J49" s="13">
        <v>313.0</v>
      </c>
      <c r="K49" s="13">
        <v>100.0</v>
      </c>
      <c r="L49" s="14">
        <v>47.0</v>
      </c>
      <c r="M49" s="14">
        <v>38.0</v>
      </c>
      <c r="N49" s="14">
        <v>122.0</v>
      </c>
      <c r="O49" s="39">
        <f t="shared" si="1"/>
        <v>0.3619047619</v>
      </c>
      <c r="P49" s="40">
        <f t="shared" si="2"/>
        <v>0.7100840336</v>
      </c>
    </row>
    <row r="50">
      <c r="A50" s="1"/>
      <c r="B50" s="1"/>
      <c r="C50" s="38">
        <v>0.0</v>
      </c>
      <c r="D50" s="9">
        <v>1525.0</v>
      </c>
      <c r="E50" s="10">
        <v>1983.0</v>
      </c>
      <c r="F50" s="12">
        <v>17.0</v>
      </c>
      <c r="G50" s="12">
        <v>46.0</v>
      </c>
      <c r="H50" s="12">
        <v>11.0</v>
      </c>
      <c r="I50" s="13">
        <v>67.0</v>
      </c>
      <c r="J50" s="13">
        <v>229.0</v>
      </c>
      <c r="K50" s="13">
        <v>63.0</v>
      </c>
      <c r="L50" s="14">
        <v>21.0</v>
      </c>
      <c r="M50" s="14">
        <v>21.0</v>
      </c>
      <c r="N50" s="14">
        <v>84.0</v>
      </c>
      <c r="O50" s="39">
        <f t="shared" si="1"/>
        <v>0.3134328358</v>
      </c>
      <c r="P50" s="40">
        <f t="shared" si="2"/>
        <v>0.7894736842</v>
      </c>
    </row>
    <row r="51">
      <c r="A51" s="1"/>
      <c r="B51" s="1"/>
      <c r="C51" s="38">
        <v>0.0</v>
      </c>
      <c r="D51" s="9">
        <v>1550.0</v>
      </c>
      <c r="E51" s="10">
        <v>961.0</v>
      </c>
      <c r="F51" s="12">
        <v>13.0</v>
      </c>
      <c r="G51" s="12">
        <v>10.0</v>
      </c>
      <c r="H51" s="12">
        <v>12.0</v>
      </c>
      <c r="I51" s="13">
        <v>36.0</v>
      </c>
      <c r="J51" s="13">
        <v>114.0</v>
      </c>
      <c r="K51" s="13">
        <v>54.0</v>
      </c>
      <c r="L51" s="14">
        <v>22.0</v>
      </c>
      <c r="M51" s="14">
        <v>11.0</v>
      </c>
      <c r="N51" s="14">
        <v>39.0</v>
      </c>
      <c r="O51" s="39">
        <f t="shared" si="1"/>
        <v>0.5238095238</v>
      </c>
      <c r="P51" s="40">
        <f t="shared" si="2"/>
        <v>0.7093023256</v>
      </c>
    </row>
    <row r="52">
      <c r="A52" s="1"/>
      <c r="B52" s="1"/>
      <c r="C52" s="38">
        <v>0.0</v>
      </c>
      <c r="D52" s="9">
        <v>1602.0</v>
      </c>
      <c r="E52" s="10">
        <v>2360.0</v>
      </c>
      <c r="F52" s="12">
        <v>28.0</v>
      </c>
      <c r="G52" s="12">
        <v>37.0</v>
      </c>
      <c r="H52" s="12">
        <v>23.0</v>
      </c>
      <c r="I52" s="13">
        <v>61.0</v>
      </c>
      <c r="J52" s="13">
        <v>127.0</v>
      </c>
      <c r="K52" s="13">
        <v>43.0</v>
      </c>
      <c r="L52" s="14">
        <v>28.0</v>
      </c>
      <c r="M52" s="14">
        <v>11.0</v>
      </c>
      <c r="N52" s="14">
        <v>59.0</v>
      </c>
      <c r="O52" s="39">
        <f t="shared" si="1"/>
        <v>0.2291666667</v>
      </c>
      <c r="P52" s="40">
        <f t="shared" si="2"/>
        <v>0.6304347826</v>
      </c>
    </row>
    <row r="53">
      <c r="A53" s="1"/>
      <c r="B53" s="1"/>
      <c r="C53" s="38">
        <v>0.0</v>
      </c>
      <c r="D53" s="9">
        <v>1605.0</v>
      </c>
      <c r="E53" s="10">
        <v>3022.0</v>
      </c>
      <c r="F53" s="12">
        <v>23.0</v>
      </c>
      <c r="G53" s="12">
        <v>44.0</v>
      </c>
      <c r="H53" s="12">
        <v>21.0</v>
      </c>
      <c r="I53" s="13">
        <v>47.0</v>
      </c>
      <c r="J53" s="13">
        <v>138.0</v>
      </c>
      <c r="K53" s="13">
        <v>37.0</v>
      </c>
      <c r="L53" s="14">
        <v>23.0</v>
      </c>
      <c r="M53" s="14">
        <v>13.0</v>
      </c>
      <c r="N53" s="14">
        <v>77.0</v>
      </c>
      <c r="O53" s="39">
        <f t="shared" si="1"/>
        <v>0.2280701754</v>
      </c>
      <c r="P53" s="40">
        <f t="shared" si="2"/>
        <v>0.6944444444</v>
      </c>
    </row>
    <row r="54">
      <c r="A54" s="1"/>
      <c r="B54" s="1"/>
      <c r="C54" s="38">
        <v>0.0</v>
      </c>
      <c r="D54" s="9">
        <v>1606.0</v>
      </c>
      <c r="E54" s="10">
        <v>2356.0</v>
      </c>
      <c r="F54" s="12">
        <v>25.0</v>
      </c>
      <c r="G54" s="12">
        <v>63.0</v>
      </c>
      <c r="H54" s="12">
        <v>46.0</v>
      </c>
      <c r="I54" s="13">
        <v>107.0</v>
      </c>
      <c r="J54" s="13">
        <v>218.0</v>
      </c>
      <c r="K54" s="13">
        <v>88.0</v>
      </c>
      <c r="L54" s="14">
        <v>20.0</v>
      </c>
      <c r="M54" s="14">
        <v>21.0</v>
      </c>
      <c r="N54" s="14">
        <v>74.0</v>
      </c>
      <c r="O54" s="39">
        <f t="shared" si="1"/>
        <v>0.25</v>
      </c>
      <c r="P54" s="40">
        <f t="shared" si="2"/>
        <v>0.5696969697</v>
      </c>
    </row>
    <row r="55">
      <c r="A55" s="1"/>
      <c r="B55" s="1"/>
      <c r="C55" s="38">
        <v>0.0</v>
      </c>
      <c r="D55" s="9">
        <v>1609.0</v>
      </c>
      <c r="E55" s="10">
        <v>2098.0</v>
      </c>
      <c r="F55" s="12">
        <v>14.0</v>
      </c>
      <c r="G55" s="12">
        <v>31.0</v>
      </c>
      <c r="H55" s="12">
        <v>26.0</v>
      </c>
      <c r="I55" s="13">
        <v>62.0</v>
      </c>
      <c r="J55" s="13">
        <v>79.0</v>
      </c>
      <c r="K55" s="13">
        <v>35.0</v>
      </c>
      <c r="L55" s="14">
        <v>15.0</v>
      </c>
      <c r="M55" s="14">
        <v>18.0</v>
      </c>
      <c r="N55" s="14">
        <v>47.0</v>
      </c>
      <c r="O55" s="39">
        <f t="shared" si="1"/>
        <v>0.3673469388</v>
      </c>
      <c r="P55" s="40">
        <f t="shared" si="2"/>
        <v>0.6078431373</v>
      </c>
    </row>
    <row r="56">
      <c r="A56" s="1"/>
      <c r="B56" s="1"/>
      <c r="C56" s="38">
        <v>0.0</v>
      </c>
      <c r="D56" s="9">
        <v>1613.0</v>
      </c>
      <c r="E56" s="10">
        <v>2332.0</v>
      </c>
      <c r="F56" s="12">
        <v>14.0</v>
      </c>
      <c r="G56" s="12">
        <v>31.0</v>
      </c>
      <c r="H56" s="12">
        <v>14.0</v>
      </c>
      <c r="I56" s="13">
        <v>48.0</v>
      </c>
      <c r="J56" s="13">
        <v>113.0</v>
      </c>
      <c r="K56" s="13">
        <v>38.0</v>
      </c>
      <c r="L56" s="14">
        <v>23.0</v>
      </c>
      <c r="M56" s="14">
        <v>18.0</v>
      </c>
      <c r="N56" s="14">
        <v>57.0</v>
      </c>
      <c r="O56" s="39">
        <f t="shared" si="1"/>
        <v>0.3673469388</v>
      </c>
      <c r="P56" s="40">
        <f t="shared" si="2"/>
        <v>0.7407407407</v>
      </c>
    </row>
    <row r="57">
      <c r="A57" s="1"/>
      <c r="B57" s="1"/>
      <c r="C57" s="38">
        <v>0.0</v>
      </c>
      <c r="D57" s="9">
        <v>1614.0</v>
      </c>
      <c r="E57" s="10">
        <v>1812.0</v>
      </c>
      <c r="F57" s="12">
        <v>17.0</v>
      </c>
      <c r="G57" s="12">
        <v>27.0</v>
      </c>
      <c r="H57" s="12">
        <v>20.0</v>
      </c>
      <c r="I57" s="13">
        <v>44.0</v>
      </c>
      <c r="J57" s="13">
        <v>93.0</v>
      </c>
      <c r="K57" s="13">
        <v>33.0</v>
      </c>
      <c r="L57" s="14">
        <v>14.0</v>
      </c>
      <c r="M57" s="14">
        <v>17.0</v>
      </c>
      <c r="N57" s="14">
        <v>38.0</v>
      </c>
      <c r="O57" s="39">
        <f t="shared" si="1"/>
        <v>0.3863636364</v>
      </c>
      <c r="P57" s="40">
        <f t="shared" si="2"/>
        <v>0.5842696629</v>
      </c>
    </row>
    <row r="58">
      <c r="A58" s="1"/>
      <c r="B58" s="1"/>
      <c r="C58" s="38">
        <v>0.0</v>
      </c>
      <c r="D58" s="9">
        <v>1619.0</v>
      </c>
      <c r="E58" s="10">
        <v>2206.0</v>
      </c>
      <c r="F58" s="12">
        <v>9.0</v>
      </c>
      <c r="G58" s="12">
        <v>22.0</v>
      </c>
      <c r="H58" s="12">
        <v>21.0</v>
      </c>
      <c r="I58" s="13">
        <v>47.0</v>
      </c>
      <c r="J58" s="13">
        <v>92.0</v>
      </c>
      <c r="K58" s="13">
        <v>58.0</v>
      </c>
      <c r="L58" s="14">
        <v>12.0</v>
      </c>
      <c r="M58" s="14">
        <v>13.0</v>
      </c>
      <c r="N58" s="14">
        <v>48.0</v>
      </c>
      <c r="O58" s="39">
        <f t="shared" si="1"/>
        <v>0.3714285714</v>
      </c>
      <c r="P58" s="40">
        <f t="shared" si="2"/>
        <v>0.6666666667</v>
      </c>
    </row>
    <row r="59">
      <c r="A59" s="1"/>
      <c r="B59" s="1"/>
      <c r="C59" s="38">
        <v>0.0</v>
      </c>
      <c r="D59" s="9">
        <v>1621.0</v>
      </c>
      <c r="E59" s="10">
        <v>1230.0</v>
      </c>
      <c r="F59" s="12">
        <v>10.0</v>
      </c>
      <c r="G59" s="12">
        <v>32.0</v>
      </c>
      <c r="H59" s="12">
        <v>5.0</v>
      </c>
      <c r="I59" s="13">
        <v>28.0</v>
      </c>
      <c r="J59" s="13">
        <v>43.0</v>
      </c>
      <c r="K59" s="13">
        <v>22.0</v>
      </c>
      <c r="L59" s="14">
        <v>5.0</v>
      </c>
      <c r="M59" s="14">
        <v>8.0</v>
      </c>
      <c r="N59" s="14">
        <v>21.0</v>
      </c>
      <c r="O59" s="39">
        <f t="shared" si="1"/>
        <v>0.2</v>
      </c>
      <c r="P59" s="40">
        <f t="shared" si="2"/>
        <v>0.6341463415</v>
      </c>
    </row>
    <row r="60">
      <c r="A60" s="1"/>
      <c r="B60" s="1"/>
      <c r="C60" s="38">
        <v>0.0</v>
      </c>
      <c r="D60" s="9">
        <v>1625.0</v>
      </c>
      <c r="E60" s="10">
        <v>2643.0</v>
      </c>
      <c r="F60" s="12">
        <v>21.0</v>
      </c>
      <c r="G60" s="12">
        <v>36.0</v>
      </c>
      <c r="H60" s="12">
        <v>22.0</v>
      </c>
      <c r="I60" s="13">
        <v>42.0</v>
      </c>
      <c r="J60" s="13">
        <v>145.0</v>
      </c>
      <c r="K60" s="13">
        <v>40.0</v>
      </c>
      <c r="L60" s="14">
        <v>23.0</v>
      </c>
      <c r="M60" s="14">
        <v>22.0</v>
      </c>
      <c r="N60" s="14">
        <v>75.0</v>
      </c>
      <c r="O60" s="39">
        <f t="shared" si="1"/>
        <v>0.3793103448</v>
      </c>
      <c r="P60" s="40">
        <f t="shared" si="2"/>
        <v>0.695035461</v>
      </c>
    </row>
    <row r="61">
      <c r="A61" s="1"/>
      <c r="B61" s="1"/>
      <c r="C61" s="38">
        <v>0.0</v>
      </c>
      <c r="D61" s="9">
        <v>1631.0</v>
      </c>
      <c r="E61" s="10">
        <v>2267.0</v>
      </c>
      <c r="F61" s="12">
        <v>18.0</v>
      </c>
      <c r="G61" s="12">
        <v>31.0</v>
      </c>
      <c r="H61" s="12">
        <v>34.0</v>
      </c>
      <c r="I61" s="13">
        <v>46.0</v>
      </c>
      <c r="J61" s="13">
        <v>138.0</v>
      </c>
      <c r="K61" s="13">
        <v>50.0</v>
      </c>
      <c r="L61" s="14">
        <v>23.0</v>
      </c>
      <c r="M61" s="14">
        <v>25.0</v>
      </c>
      <c r="N61" s="14">
        <v>65.0</v>
      </c>
      <c r="O61" s="39">
        <f t="shared" si="1"/>
        <v>0.4464285714</v>
      </c>
      <c r="P61" s="40">
        <f t="shared" si="2"/>
        <v>0.6285714286</v>
      </c>
    </row>
    <row r="62">
      <c r="A62" s="1"/>
      <c r="B62" s="1"/>
      <c r="C62" s="38">
        <v>0.0</v>
      </c>
      <c r="D62" s="9">
        <v>1632.0</v>
      </c>
      <c r="E62" s="10">
        <v>2438.0</v>
      </c>
      <c r="F62" s="12">
        <v>20.0</v>
      </c>
      <c r="G62" s="12">
        <v>27.0</v>
      </c>
      <c r="H62" s="12">
        <v>20.0</v>
      </c>
      <c r="I62" s="13">
        <v>42.0</v>
      </c>
      <c r="J62" s="13">
        <v>109.0</v>
      </c>
      <c r="K62" s="13">
        <v>54.0</v>
      </c>
      <c r="L62" s="14">
        <v>24.0</v>
      </c>
      <c r="M62" s="14">
        <v>19.0</v>
      </c>
      <c r="N62" s="14">
        <v>60.0</v>
      </c>
      <c r="O62" s="39">
        <f t="shared" si="1"/>
        <v>0.4130434783</v>
      </c>
      <c r="P62" s="40">
        <f t="shared" si="2"/>
        <v>0.6774193548</v>
      </c>
    </row>
    <row r="63">
      <c r="A63" s="1"/>
      <c r="B63" s="1"/>
      <c r="C63" s="38">
        <v>0.0</v>
      </c>
      <c r="D63" s="9">
        <v>1633.0</v>
      </c>
      <c r="E63" s="10">
        <v>1635.0</v>
      </c>
      <c r="F63" s="12">
        <v>11.0</v>
      </c>
      <c r="G63" s="12">
        <v>16.0</v>
      </c>
      <c r="H63" s="12">
        <v>10.0</v>
      </c>
      <c r="I63" s="13">
        <v>29.0</v>
      </c>
      <c r="J63" s="13">
        <v>70.0</v>
      </c>
      <c r="K63" s="13">
        <v>14.0</v>
      </c>
      <c r="L63" s="14">
        <v>6.0</v>
      </c>
      <c r="M63" s="14">
        <v>4.0</v>
      </c>
      <c r="N63" s="14">
        <v>25.0</v>
      </c>
      <c r="O63" s="39">
        <f t="shared" si="1"/>
        <v>0.2</v>
      </c>
      <c r="P63" s="40">
        <f t="shared" si="2"/>
        <v>0.5961538462</v>
      </c>
    </row>
    <row r="64">
      <c r="A64" s="1"/>
      <c r="B64" s="1"/>
      <c r="C64" s="38">
        <v>0.0</v>
      </c>
      <c r="D64" s="9">
        <v>1645.0</v>
      </c>
      <c r="E64" s="10">
        <v>3215.0</v>
      </c>
      <c r="F64" s="12">
        <v>8.0</v>
      </c>
      <c r="G64" s="12">
        <v>55.0</v>
      </c>
      <c r="H64" s="12">
        <v>12.0</v>
      </c>
      <c r="I64" s="13">
        <v>28.0</v>
      </c>
      <c r="J64" s="13">
        <v>108.0</v>
      </c>
      <c r="K64" s="13">
        <v>27.0</v>
      </c>
      <c r="L64" s="14">
        <v>15.0</v>
      </c>
      <c r="M64" s="14">
        <v>5.0</v>
      </c>
      <c r="N64" s="14">
        <v>61.0</v>
      </c>
      <c r="O64" s="39">
        <f t="shared" si="1"/>
        <v>0.08333333333</v>
      </c>
      <c r="P64" s="40">
        <f t="shared" si="2"/>
        <v>0.7916666667</v>
      </c>
    </row>
    <row r="65">
      <c r="A65" s="1"/>
      <c r="B65" s="1"/>
      <c r="C65" s="38">
        <v>0.0</v>
      </c>
      <c r="D65" s="9">
        <v>1651.0</v>
      </c>
      <c r="E65" s="10">
        <v>3026.0</v>
      </c>
      <c r="F65" s="12">
        <v>38.0</v>
      </c>
      <c r="G65" s="12">
        <v>37.0</v>
      </c>
      <c r="H65" s="12">
        <v>21.0</v>
      </c>
      <c r="I65" s="13">
        <v>82.0</v>
      </c>
      <c r="J65" s="13">
        <v>153.0</v>
      </c>
      <c r="K65" s="13">
        <v>57.0</v>
      </c>
      <c r="L65" s="14">
        <v>29.0</v>
      </c>
      <c r="M65" s="14">
        <v>21.0</v>
      </c>
      <c r="N65" s="14">
        <v>80.0</v>
      </c>
      <c r="O65" s="39">
        <f t="shared" si="1"/>
        <v>0.3620689655</v>
      </c>
      <c r="P65" s="40">
        <f t="shared" si="2"/>
        <v>0.6488095238</v>
      </c>
    </row>
    <row r="66">
      <c r="A66" s="1"/>
      <c r="B66" s="1"/>
      <c r="C66" s="38">
        <v>0.0</v>
      </c>
      <c r="D66" s="9">
        <v>1653.0</v>
      </c>
      <c r="E66" s="10">
        <v>1776.0</v>
      </c>
      <c r="F66" s="12">
        <v>14.0</v>
      </c>
      <c r="G66" s="12">
        <v>35.0</v>
      </c>
      <c r="H66" s="12">
        <v>13.0</v>
      </c>
      <c r="I66" s="13">
        <v>28.0</v>
      </c>
      <c r="J66" s="13">
        <v>54.0</v>
      </c>
      <c r="K66" s="13">
        <v>24.0</v>
      </c>
      <c r="L66" s="14">
        <v>16.0</v>
      </c>
      <c r="M66" s="14">
        <v>8.0</v>
      </c>
      <c r="N66" s="14">
        <v>29.0</v>
      </c>
      <c r="O66" s="39">
        <f t="shared" si="1"/>
        <v>0.1860465116</v>
      </c>
      <c r="P66" s="40">
        <f t="shared" si="2"/>
        <v>0.625</v>
      </c>
    </row>
    <row r="67">
      <c r="A67" s="1"/>
      <c r="B67" s="1"/>
      <c r="C67" s="38">
        <v>0.0</v>
      </c>
      <c r="D67" s="9">
        <v>1660.0</v>
      </c>
      <c r="E67" s="10">
        <v>1953.0</v>
      </c>
      <c r="F67" s="12">
        <v>24.0</v>
      </c>
      <c r="G67" s="12">
        <v>36.0</v>
      </c>
      <c r="H67" s="12">
        <v>21.0</v>
      </c>
      <c r="I67" s="13">
        <v>74.0</v>
      </c>
      <c r="J67" s="13">
        <v>161.0</v>
      </c>
      <c r="K67" s="13">
        <v>31.0</v>
      </c>
      <c r="L67" s="14">
        <v>18.0</v>
      </c>
      <c r="M67" s="14">
        <v>22.0</v>
      </c>
      <c r="N67" s="14">
        <v>68.0</v>
      </c>
      <c r="O67" s="39">
        <f t="shared" si="1"/>
        <v>0.3793103448</v>
      </c>
      <c r="P67" s="40">
        <f t="shared" si="2"/>
        <v>0.6564885496</v>
      </c>
    </row>
    <row r="68">
      <c r="A68" s="1"/>
      <c r="B68" s="1"/>
      <c r="C68" s="38">
        <v>0.0</v>
      </c>
      <c r="D68" s="9">
        <v>1664.0</v>
      </c>
      <c r="E68" s="10">
        <v>1091.0</v>
      </c>
      <c r="F68" s="12">
        <v>11.0</v>
      </c>
      <c r="G68" s="12">
        <v>17.0</v>
      </c>
      <c r="H68" s="12">
        <v>15.0</v>
      </c>
      <c r="I68" s="13">
        <v>37.0</v>
      </c>
      <c r="J68" s="13">
        <v>91.0</v>
      </c>
      <c r="K68" s="13">
        <v>30.0</v>
      </c>
      <c r="L68" s="14">
        <v>11.0</v>
      </c>
      <c r="M68" s="14">
        <v>7.0</v>
      </c>
      <c r="N68" s="14">
        <v>36.0</v>
      </c>
      <c r="O68" s="39">
        <f t="shared" si="1"/>
        <v>0.2916666667</v>
      </c>
      <c r="P68" s="40">
        <f t="shared" si="2"/>
        <v>0.6438356164</v>
      </c>
    </row>
    <row r="69">
      <c r="A69" s="1"/>
      <c r="B69" s="1"/>
      <c r="C69" s="38">
        <v>0.0</v>
      </c>
      <c r="D69" s="9">
        <v>1668.0</v>
      </c>
      <c r="E69" s="10">
        <v>3632.0</v>
      </c>
      <c r="F69" s="12">
        <v>26.0</v>
      </c>
      <c r="G69" s="12">
        <v>64.0</v>
      </c>
      <c r="H69" s="12">
        <v>39.0</v>
      </c>
      <c r="I69" s="13">
        <v>126.0</v>
      </c>
      <c r="J69" s="13">
        <v>300.0</v>
      </c>
      <c r="K69" s="13">
        <v>106.0</v>
      </c>
      <c r="L69" s="14">
        <v>36.0</v>
      </c>
      <c r="M69" s="14">
        <v>27.0</v>
      </c>
      <c r="N69" s="14">
        <v>104.0</v>
      </c>
      <c r="O69" s="39">
        <f t="shared" si="1"/>
        <v>0.2967032967</v>
      </c>
      <c r="P69" s="40">
        <f t="shared" si="2"/>
        <v>0.6829268293</v>
      </c>
    </row>
    <row r="70">
      <c r="A70" s="1"/>
      <c r="B70" s="1"/>
      <c r="C70" s="38">
        <v>0.0</v>
      </c>
      <c r="D70" s="9">
        <v>1669.0</v>
      </c>
      <c r="E70" s="10">
        <v>3241.0</v>
      </c>
      <c r="F70" s="12">
        <v>17.0</v>
      </c>
      <c r="G70" s="12">
        <v>46.0</v>
      </c>
      <c r="H70" s="12">
        <v>28.0</v>
      </c>
      <c r="I70" s="13">
        <v>67.0</v>
      </c>
      <c r="J70" s="13">
        <v>137.0</v>
      </c>
      <c r="K70" s="13">
        <v>51.0</v>
      </c>
      <c r="L70" s="14">
        <v>20.0</v>
      </c>
      <c r="M70" s="14">
        <v>12.0</v>
      </c>
      <c r="N70" s="14">
        <v>94.0</v>
      </c>
      <c r="O70" s="39">
        <f t="shared" si="1"/>
        <v>0.2068965517</v>
      </c>
      <c r="P70" s="40">
        <f t="shared" si="2"/>
        <v>0.7169811321</v>
      </c>
    </row>
    <row r="71">
      <c r="A71" s="1"/>
      <c r="B71" s="1"/>
      <c r="C71" s="38">
        <v>0.0</v>
      </c>
      <c r="D71" s="9">
        <v>1672.0</v>
      </c>
      <c r="E71" s="10">
        <v>3345.0</v>
      </c>
      <c r="F71" s="12">
        <v>35.0</v>
      </c>
      <c r="G71" s="12">
        <v>77.0</v>
      </c>
      <c r="H71" s="12">
        <v>36.0</v>
      </c>
      <c r="I71" s="13">
        <v>97.0</v>
      </c>
      <c r="J71" s="13">
        <v>247.0</v>
      </c>
      <c r="K71" s="13">
        <v>74.0</v>
      </c>
      <c r="L71" s="14">
        <v>23.0</v>
      </c>
      <c r="M71" s="14">
        <v>28.0</v>
      </c>
      <c r="N71" s="14">
        <v>110.0</v>
      </c>
      <c r="O71" s="39">
        <f t="shared" si="1"/>
        <v>0.2666666667</v>
      </c>
      <c r="P71" s="40">
        <f t="shared" si="2"/>
        <v>0.6519607843</v>
      </c>
    </row>
    <row r="72">
      <c r="A72" s="1"/>
      <c r="B72" s="1"/>
      <c r="C72" s="38">
        <v>0.0</v>
      </c>
      <c r="D72" s="9">
        <v>1674.0</v>
      </c>
      <c r="E72" s="10">
        <v>1645.0</v>
      </c>
      <c r="F72" s="12">
        <v>21.0</v>
      </c>
      <c r="G72" s="12">
        <v>42.0</v>
      </c>
      <c r="H72" s="12">
        <v>23.0</v>
      </c>
      <c r="I72" s="13">
        <v>103.0</v>
      </c>
      <c r="J72" s="13">
        <v>251.0</v>
      </c>
      <c r="K72" s="13">
        <v>68.0</v>
      </c>
      <c r="L72" s="14">
        <v>24.0</v>
      </c>
      <c r="M72" s="14">
        <v>20.0</v>
      </c>
      <c r="N72" s="14">
        <v>88.0</v>
      </c>
      <c r="O72" s="39">
        <f t="shared" si="1"/>
        <v>0.3225806452</v>
      </c>
      <c r="P72" s="40">
        <f t="shared" si="2"/>
        <v>0.7179487179</v>
      </c>
    </row>
    <row r="73">
      <c r="A73" s="1"/>
      <c r="B73" s="1"/>
      <c r="C73" s="38">
        <v>0.0</v>
      </c>
      <c r="D73" s="9">
        <v>1677.0</v>
      </c>
      <c r="E73" s="10">
        <v>2639.0</v>
      </c>
      <c r="F73" s="12">
        <v>24.0</v>
      </c>
      <c r="G73" s="12">
        <v>53.0</v>
      </c>
      <c r="H73" s="12">
        <v>31.0</v>
      </c>
      <c r="I73" s="13">
        <v>76.0</v>
      </c>
      <c r="J73" s="13">
        <v>178.0</v>
      </c>
      <c r="K73" s="13">
        <v>55.0</v>
      </c>
      <c r="L73" s="14">
        <v>34.0</v>
      </c>
      <c r="M73" s="14">
        <v>26.0</v>
      </c>
      <c r="N73" s="14">
        <v>75.0</v>
      </c>
      <c r="O73" s="39">
        <f t="shared" si="1"/>
        <v>0.3291139241</v>
      </c>
      <c r="P73" s="40">
        <f t="shared" si="2"/>
        <v>0.6646341463</v>
      </c>
    </row>
    <row r="74">
      <c r="A74" s="1"/>
      <c r="B74" s="1"/>
      <c r="C74" s="38">
        <v>0.0</v>
      </c>
      <c r="D74" s="9">
        <v>1679.0</v>
      </c>
      <c r="E74" s="10">
        <v>998.0</v>
      </c>
      <c r="F74" s="12">
        <v>12.0</v>
      </c>
      <c r="G74" s="12">
        <v>29.0</v>
      </c>
      <c r="H74" s="12">
        <v>26.0</v>
      </c>
      <c r="I74" s="13">
        <v>35.0</v>
      </c>
      <c r="J74" s="13">
        <v>75.0</v>
      </c>
      <c r="K74" s="13">
        <v>44.0</v>
      </c>
      <c r="L74" s="14">
        <v>12.0</v>
      </c>
      <c r="M74" s="14">
        <v>17.0</v>
      </c>
      <c r="N74" s="14">
        <v>34.0</v>
      </c>
      <c r="O74" s="39">
        <f t="shared" si="1"/>
        <v>0.3695652174</v>
      </c>
      <c r="P74" s="40">
        <f t="shared" si="2"/>
        <v>0.5476190476</v>
      </c>
    </row>
    <row r="75">
      <c r="A75" s="1"/>
      <c r="B75" s="1"/>
      <c r="C75" s="38">
        <v>0.0</v>
      </c>
      <c r="D75" s="9">
        <v>1680.0</v>
      </c>
      <c r="E75" s="10">
        <v>1874.0</v>
      </c>
      <c r="F75" s="12">
        <v>40.0</v>
      </c>
      <c r="G75" s="12">
        <v>27.0</v>
      </c>
      <c r="H75" s="12">
        <v>22.0</v>
      </c>
      <c r="I75" s="13">
        <v>73.0</v>
      </c>
      <c r="J75" s="13">
        <v>142.0</v>
      </c>
      <c r="K75" s="13">
        <v>52.0</v>
      </c>
      <c r="L75" s="14">
        <v>23.0</v>
      </c>
      <c r="M75" s="14">
        <v>21.0</v>
      </c>
      <c r="N75" s="14">
        <v>44.0</v>
      </c>
      <c r="O75" s="39">
        <f t="shared" si="1"/>
        <v>0.4375</v>
      </c>
      <c r="P75" s="40">
        <f t="shared" si="2"/>
        <v>0.519379845</v>
      </c>
    </row>
    <row r="76">
      <c r="A76" s="1"/>
      <c r="B76" s="1"/>
      <c r="C76" s="38">
        <v>0.0</v>
      </c>
      <c r="D76" s="9">
        <v>1682.0</v>
      </c>
      <c r="E76" s="10">
        <v>3241.0</v>
      </c>
      <c r="F76" s="12">
        <v>34.0</v>
      </c>
      <c r="G76" s="12">
        <v>45.0</v>
      </c>
      <c r="H76" s="12">
        <v>24.0</v>
      </c>
      <c r="I76" s="13">
        <v>92.0</v>
      </c>
      <c r="J76" s="13">
        <v>147.0</v>
      </c>
      <c r="K76" s="13">
        <v>59.0</v>
      </c>
      <c r="L76" s="14">
        <v>31.0</v>
      </c>
      <c r="M76" s="14">
        <v>18.0</v>
      </c>
      <c r="N76" s="14">
        <v>76.0</v>
      </c>
      <c r="O76" s="39">
        <f t="shared" si="1"/>
        <v>0.2857142857</v>
      </c>
      <c r="P76" s="40">
        <f t="shared" si="2"/>
        <v>0.6484848485</v>
      </c>
    </row>
    <row r="77">
      <c r="A77" s="1"/>
      <c r="B77" s="1"/>
      <c r="C77" s="38">
        <v>0.0</v>
      </c>
      <c r="D77" s="9">
        <v>1685.0</v>
      </c>
      <c r="E77" s="10">
        <v>1084.0</v>
      </c>
      <c r="F77" s="12">
        <v>9.0</v>
      </c>
      <c r="G77" s="12">
        <v>23.0</v>
      </c>
      <c r="H77" s="12">
        <v>24.0</v>
      </c>
      <c r="I77" s="13">
        <v>52.0</v>
      </c>
      <c r="J77" s="13">
        <v>72.0</v>
      </c>
      <c r="K77" s="13">
        <v>36.0</v>
      </c>
      <c r="L77" s="14">
        <v>12.0</v>
      </c>
      <c r="M77" s="14">
        <v>7.0</v>
      </c>
      <c r="N77" s="14">
        <v>34.0</v>
      </c>
      <c r="O77" s="39">
        <f t="shared" si="1"/>
        <v>0.2333333333</v>
      </c>
      <c r="P77" s="40">
        <f t="shared" si="2"/>
        <v>0.582278481</v>
      </c>
    </row>
    <row r="78">
      <c r="A78" s="1"/>
      <c r="B78" s="1"/>
      <c r="C78" s="38">
        <v>0.0</v>
      </c>
      <c r="D78" s="9">
        <v>1688.0</v>
      </c>
      <c r="E78" s="10">
        <v>1178.0</v>
      </c>
      <c r="F78" s="12">
        <v>11.0</v>
      </c>
      <c r="G78" s="12">
        <v>17.0</v>
      </c>
      <c r="H78" s="12">
        <v>12.0</v>
      </c>
      <c r="I78" s="13">
        <v>41.0</v>
      </c>
      <c r="J78" s="13">
        <v>94.0</v>
      </c>
      <c r="K78" s="13">
        <v>32.0</v>
      </c>
      <c r="L78" s="14">
        <v>18.0</v>
      </c>
      <c r="M78" s="14">
        <v>12.0</v>
      </c>
      <c r="N78" s="14">
        <v>42.0</v>
      </c>
      <c r="O78" s="39">
        <f t="shared" si="1"/>
        <v>0.4137931034</v>
      </c>
      <c r="P78" s="40">
        <f t="shared" si="2"/>
        <v>0.7228915663</v>
      </c>
    </row>
    <row r="79">
      <c r="A79" s="1"/>
      <c r="B79" s="1"/>
      <c r="C79" s="38">
        <v>0.0</v>
      </c>
      <c r="D79" s="9">
        <v>1689.0</v>
      </c>
      <c r="E79" s="10">
        <v>2021.0</v>
      </c>
      <c r="F79" s="12">
        <v>17.0</v>
      </c>
      <c r="G79" s="12">
        <v>50.0</v>
      </c>
      <c r="H79" s="12">
        <v>21.0</v>
      </c>
      <c r="I79" s="13">
        <v>34.0</v>
      </c>
      <c r="J79" s="13">
        <v>168.0</v>
      </c>
      <c r="K79" s="13">
        <v>36.0</v>
      </c>
      <c r="L79" s="14">
        <v>17.0</v>
      </c>
      <c r="M79" s="14">
        <v>14.0</v>
      </c>
      <c r="N79" s="14">
        <v>79.0</v>
      </c>
      <c r="O79" s="39">
        <f t="shared" si="1"/>
        <v>0.21875</v>
      </c>
      <c r="P79" s="40">
        <f t="shared" si="2"/>
        <v>0.7164179104</v>
      </c>
    </row>
    <row r="80">
      <c r="A80" s="1"/>
      <c r="B80" s="1"/>
      <c r="C80" s="38">
        <v>0.0</v>
      </c>
      <c r="D80" s="9">
        <v>1695.0</v>
      </c>
      <c r="E80" s="10">
        <v>898.0</v>
      </c>
      <c r="F80" s="12">
        <v>20.0</v>
      </c>
      <c r="G80" s="12">
        <v>24.0</v>
      </c>
      <c r="H80" s="12">
        <v>17.0</v>
      </c>
      <c r="I80" s="13">
        <v>52.0</v>
      </c>
      <c r="J80" s="13">
        <v>89.0</v>
      </c>
      <c r="K80" s="13">
        <v>35.0</v>
      </c>
      <c r="L80" s="14">
        <v>17.0</v>
      </c>
      <c r="M80" s="14">
        <v>10.0</v>
      </c>
      <c r="N80" s="14">
        <v>14.0</v>
      </c>
      <c r="O80" s="39">
        <f t="shared" si="1"/>
        <v>0.2941176471</v>
      </c>
      <c r="P80" s="40">
        <f t="shared" si="2"/>
        <v>0.4558823529</v>
      </c>
    </row>
    <row r="81">
      <c r="A81" s="1"/>
      <c r="B81" s="1"/>
      <c r="C81" s="38">
        <v>0.0</v>
      </c>
      <c r="D81" s="9">
        <v>1696.0</v>
      </c>
      <c r="E81" s="10">
        <v>2667.0</v>
      </c>
      <c r="F81" s="12">
        <v>52.0</v>
      </c>
      <c r="G81" s="12">
        <v>60.0</v>
      </c>
      <c r="H81" s="12">
        <v>43.0</v>
      </c>
      <c r="I81" s="13">
        <v>126.0</v>
      </c>
      <c r="J81" s="13">
        <v>190.0</v>
      </c>
      <c r="K81" s="13">
        <v>79.0</v>
      </c>
      <c r="L81" s="14">
        <v>45.0</v>
      </c>
      <c r="M81" s="14">
        <v>24.0</v>
      </c>
      <c r="N81" s="14">
        <v>103.0</v>
      </c>
      <c r="O81" s="39">
        <f t="shared" si="1"/>
        <v>0.2857142857</v>
      </c>
      <c r="P81" s="40">
        <f t="shared" si="2"/>
        <v>0.6090534979</v>
      </c>
    </row>
    <row r="82">
      <c r="A82" s="1"/>
      <c r="B82" s="1"/>
      <c r="C82" s="38">
        <v>0.0</v>
      </c>
      <c r="D82" s="9">
        <v>1700.0</v>
      </c>
      <c r="E82" s="10">
        <v>3216.0</v>
      </c>
      <c r="F82" s="12">
        <v>26.0</v>
      </c>
      <c r="G82" s="12">
        <v>58.0</v>
      </c>
      <c r="H82" s="12">
        <v>44.0</v>
      </c>
      <c r="I82" s="13">
        <v>102.0</v>
      </c>
      <c r="J82" s="13">
        <v>265.0</v>
      </c>
      <c r="K82" s="13">
        <v>111.0</v>
      </c>
      <c r="L82" s="14">
        <v>37.0</v>
      </c>
      <c r="M82" s="14">
        <v>38.0</v>
      </c>
      <c r="N82" s="14">
        <v>91.0</v>
      </c>
      <c r="O82" s="39">
        <f t="shared" si="1"/>
        <v>0.3958333333</v>
      </c>
      <c r="P82" s="40">
        <f t="shared" si="2"/>
        <v>0.6464646465</v>
      </c>
    </row>
    <row r="83">
      <c r="A83" s="1"/>
      <c r="B83" s="1"/>
      <c r="C83" s="38">
        <v>0.0</v>
      </c>
      <c r="D83" s="9">
        <v>1702.0</v>
      </c>
      <c r="E83" s="10">
        <v>2145.0</v>
      </c>
      <c r="F83" s="12">
        <v>33.0</v>
      </c>
      <c r="G83" s="12">
        <v>24.0</v>
      </c>
      <c r="H83" s="12">
        <v>13.0</v>
      </c>
      <c r="I83" s="13">
        <v>70.0</v>
      </c>
      <c r="J83" s="13">
        <v>97.0</v>
      </c>
      <c r="K83" s="13">
        <v>48.0</v>
      </c>
      <c r="L83" s="14">
        <v>30.0</v>
      </c>
      <c r="M83" s="14">
        <v>23.0</v>
      </c>
      <c r="N83" s="14">
        <v>55.0</v>
      </c>
      <c r="O83" s="39">
        <f t="shared" si="1"/>
        <v>0.4893617021</v>
      </c>
      <c r="P83" s="40">
        <f t="shared" si="2"/>
        <v>0.6488549618</v>
      </c>
    </row>
    <row r="84">
      <c r="A84" s="1"/>
      <c r="B84" s="1"/>
      <c r="C84" s="38">
        <v>0.0</v>
      </c>
      <c r="D84" s="9">
        <v>1712.0</v>
      </c>
      <c r="E84" s="10">
        <v>2557.0</v>
      </c>
      <c r="F84" s="12">
        <v>21.0</v>
      </c>
      <c r="G84" s="12">
        <v>69.0</v>
      </c>
      <c r="H84" s="12">
        <v>25.0</v>
      </c>
      <c r="I84" s="13">
        <v>110.0</v>
      </c>
      <c r="J84" s="13">
        <v>289.0</v>
      </c>
      <c r="K84" s="13">
        <v>73.0</v>
      </c>
      <c r="L84" s="14">
        <v>31.0</v>
      </c>
      <c r="M84" s="14">
        <v>12.0</v>
      </c>
      <c r="N84" s="14">
        <v>128.0</v>
      </c>
      <c r="O84" s="39">
        <f t="shared" si="1"/>
        <v>0.1481481481</v>
      </c>
      <c r="P84" s="40">
        <f t="shared" si="2"/>
        <v>0.7756097561</v>
      </c>
    </row>
    <row r="85">
      <c r="A85" s="1"/>
      <c r="B85" s="1"/>
      <c r="C85" s="38">
        <v>0.0</v>
      </c>
      <c r="D85" s="9">
        <v>1715.0</v>
      </c>
      <c r="E85" s="10">
        <v>2589.0</v>
      </c>
      <c r="F85" s="12">
        <v>65.0</v>
      </c>
      <c r="G85" s="12">
        <v>110.0</v>
      </c>
      <c r="H85" s="12">
        <v>43.0</v>
      </c>
      <c r="I85" s="13">
        <v>235.0</v>
      </c>
      <c r="J85" s="13">
        <v>500.0</v>
      </c>
      <c r="K85" s="13">
        <v>106.0</v>
      </c>
      <c r="L85" s="14">
        <v>55.0</v>
      </c>
      <c r="M85" s="14">
        <v>23.0</v>
      </c>
      <c r="N85" s="14">
        <v>159.0</v>
      </c>
      <c r="O85" s="39">
        <f t="shared" si="1"/>
        <v>0.1729323308</v>
      </c>
      <c r="P85" s="40">
        <f t="shared" si="2"/>
        <v>0.6645962733</v>
      </c>
    </row>
    <row r="86">
      <c r="A86" s="1"/>
      <c r="B86" s="1"/>
      <c r="C86" s="38">
        <v>0.0</v>
      </c>
      <c r="D86" s="9">
        <v>1717.0</v>
      </c>
      <c r="E86" s="10">
        <v>2715.0</v>
      </c>
      <c r="F86" s="12">
        <v>44.0</v>
      </c>
      <c r="G86" s="12">
        <v>94.0</v>
      </c>
      <c r="H86" s="12">
        <v>29.0</v>
      </c>
      <c r="I86" s="13">
        <v>259.0</v>
      </c>
      <c r="J86" s="13">
        <v>578.0</v>
      </c>
      <c r="K86" s="13">
        <v>98.0</v>
      </c>
      <c r="L86" s="14">
        <v>66.0</v>
      </c>
      <c r="M86" s="14">
        <v>33.0</v>
      </c>
      <c r="N86" s="14">
        <v>172.0</v>
      </c>
      <c r="O86" s="39">
        <f t="shared" si="1"/>
        <v>0.2598425197</v>
      </c>
      <c r="P86" s="40">
        <f t="shared" si="2"/>
        <v>0.7652733119</v>
      </c>
    </row>
    <row r="87">
      <c r="A87" s="1"/>
      <c r="B87" s="1"/>
      <c r="C87" s="38">
        <v>0.0</v>
      </c>
      <c r="D87" s="9">
        <v>1719.0</v>
      </c>
      <c r="E87" s="10">
        <v>777.0</v>
      </c>
      <c r="F87" s="12">
        <v>10.0</v>
      </c>
      <c r="G87" s="12">
        <v>21.0</v>
      </c>
      <c r="H87" s="12">
        <v>8.0</v>
      </c>
      <c r="I87" s="13">
        <v>62.0</v>
      </c>
      <c r="J87" s="13">
        <v>157.0</v>
      </c>
      <c r="K87" s="13">
        <v>32.0</v>
      </c>
      <c r="L87" s="14">
        <v>15.0</v>
      </c>
      <c r="M87" s="14">
        <v>7.0</v>
      </c>
      <c r="N87" s="14">
        <v>53.0</v>
      </c>
      <c r="O87" s="39">
        <f t="shared" si="1"/>
        <v>0.25</v>
      </c>
      <c r="P87" s="40">
        <f t="shared" si="2"/>
        <v>0.7906976744</v>
      </c>
    </row>
    <row r="88">
      <c r="A88" s="1"/>
      <c r="B88" s="1"/>
      <c r="C88" s="38">
        <v>0.0</v>
      </c>
      <c r="D88" s="9">
        <v>1750.0</v>
      </c>
      <c r="E88" s="10">
        <v>1554.0</v>
      </c>
      <c r="F88" s="12">
        <v>9.0</v>
      </c>
      <c r="G88" s="12">
        <v>30.0</v>
      </c>
      <c r="H88" s="12">
        <v>21.0</v>
      </c>
      <c r="I88" s="13">
        <v>29.0</v>
      </c>
      <c r="J88" s="13">
        <v>198.0</v>
      </c>
      <c r="K88" s="13">
        <v>73.0</v>
      </c>
      <c r="L88" s="14">
        <v>5.0</v>
      </c>
      <c r="M88" s="14">
        <v>17.0</v>
      </c>
      <c r="N88" s="14">
        <v>73.0</v>
      </c>
      <c r="O88" s="39">
        <f t="shared" si="1"/>
        <v>0.3617021277</v>
      </c>
      <c r="P88" s="40">
        <f t="shared" si="2"/>
        <v>0.7222222222</v>
      </c>
    </row>
    <row r="89">
      <c r="A89" s="1"/>
      <c r="B89" s="1"/>
      <c r="C89" s="38">
        <v>0.0</v>
      </c>
      <c r="D89" s="9">
        <v>1751.0</v>
      </c>
      <c r="E89" s="10">
        <v>1396.0</v>
      </c>
      <c r="F89" s="12">
        <v>13.0</v>
      </c>
      <c r="G89" s="12">
        <v>40.0</v>
      </c>
      <c r="H89" s="12">
        <v>25.0</v>
      </c>
      <c r="I89" s="13">
        <v>40.0</v>
      </c>
      <c r="J89" s="13">
        <v>216.0</v>
      </c>
      <c r="K89" s="13">
        <v>67.0</v>
      </c>
      <c r="L89" s="14">
        <v>10.0</v>
      </c>
      <c r="M89" s="14">
        <v>27.0</v>
      </c>
      <c r="N89" s="14">
        <v>79.0</v>
      </c>
      <c r="O89" s="39">
        <f t="shared" si="1"/>
        <v>0.4029850746</v>
      </c>
      <c r="P89" s="40">
        <f t="shared" si="2"/>
        <v>0.7007874016</v>
      </c>
    </row>
    <row r="90">
      <c r="A90" s="1"/>
      <c r="B90" s="1"/>
      <c r="C90" s="38">
        <v>0.0</v>
      </c>
      <c r="D90" s="9">
        <v>2003.0</v>
      </c>
      <c r="E90" s="10">
        <v>937.0</v>
      </c>
      <c r="F90" s="12">
        <v>12.0</v>
      </c>
      <c r="G90" s="12">
        <v>20.0</v>
      </c>
      <c r="H90" s="12">
        <v>20.0</v>
      </c>
      <c r="I90" s="13">
        <v>25.0</v>
      </c>
      <c r="J90" s="13">
        <v>42.0</v>
      </c>
      <c r="K90" s="13">
        <v>16.0</v>
      </c>
      <c r="L90" s="14">
        <v>6.0</v>
      </c>
      <c r="M90" s="14">
        <v>9.0</v>
      </c>
      <c r="N90" s="14">
        <v>26.0</v>
      </c>
      <c r="O90" s="39">
        <f t="shared" si="1"/>
        <v>0.3103448276</v>
      </c>
      <c r="P90" s="40">
        <f t="shared" si="2"/>
        <v>0.5</v>
      </c>
    </row>
    <row r="91">
      <c r="A91" s="1"/>
      <c r="B91" s="1"/>
      <c r="C91" s="38">
        <v>0.0</v>
      </c>
      <c r="D91" s="9">
        <v>2004.0</v>
      </c>
      <c r="E91" s="10">
        <v>1302.0</v>
      </c>
      <c r="F91" s="12">
        <v>18.0</v>
      </c>
      <c r="G91" s="12">
        <v>34.0</v>
      </c>
      <c r="H91" s="12">
        <v>11.0</v>
      </c>
      <c r="I91" s="13">
        <v>47.0</v>
      </c>
      <c r="J91" s="13">
        <v>72.0</v>
      </c>
      <c r="K91" s="13">
        <v>25.0</v>
      </c>
      <c r="L91" s="14">
        <v>14.0</v>
      </c>
      <c r="M91" s="14">
        <v>7.0</v>
      </c>
      <c r="N91" s="14">
        <v>47.0</v>
      </c>
      <c r="O91" s="39">
        <f t="shared" si="1"/>
        <v>0.1707317073</v>
      </c>
      <c r="P91" s="40">
        <f t="shared" si="2"/>
        <v>0.6777777778</v>
      </c>
    </row>
    <row r="92">
      <c r="A92" s="1"/>
      <c r="B92" s="1"/>
      <c r="C92" s="38">
        <v>0.0</v>
      </c>
      <c r="D92" s="9">
        <v>2005.0</v>
      </c>
      <c r="E92" s="10">
        <v>2026.0</v>
      </c>
      <c r="F92" s="12">
        <v>21.0</v>
      </c>
      <c r="G92" s="12">
        <v>56.0</v>
      </c>
      <c r="H92" s="12">
        <v>47.0</v>
      </c>
      <c r="I92" s="13">
        <v>78.0</v>
      </c>
      <c r="J92" s="13">
        <v>114.0</v>
      </c>
      <c r="K92" s="13">
        <v>69.0</v>
      </c>
      <c r="L92" s="14">
        <v>29.0</v>
      </c>
      <c r="M92" s="14">
        <v>21.0</v>
      </c>
      <c r="N92" s="14">
        <v>72.0</v>
      </c>
      <c r="O92" s="39">
        <f t="shared" si="1"/>
        <v>0.2727272727</v>
      </c>
      <c r="P92" s="40">
        <f t="shared" si="2"/>
        <v>0.5976331361</v>
      </c>
    </row>
    <row r="93">
      <c r="A93" s="1"/>
      <c r="B93" s="1"/>
      <c r="C93" s="38">
        <v>0.0</v>
      </c>
      <c r="D93" s="9">
        <v>2007.0</v>
      </c>
      <c r="E93" s="10">
        <v>592.0</v>
      </c>
      <c r="F93" s="12">
        <v>10.0</v>
      </c>
      <c r="G93" s="12">
        <v>9.0</v>
      </c>
      <c r="H93" s="12">
        <v>17.0</v>
      </c>
      <c r="I93" s="13">
        <v>31.0</v>
      </c>
      <c r="J93" s="13">
        <v>39.0</v>
      </c>
      <c r="K93" s="13">
        <v>31.0</v>
      </c>
      <c r="L93" s="14">
        <v>8.0</v>
      </c>
      <c r="M93" s="14">
        <v>2.0</v>
      </c>
      <c r="N93" s="14">
        <v>13.0</v>
      </c>
      <c r="O93" s="39">
        <f t="shared" si="1"/>
        <v>0.1818181818</v>
      </c>
      <c r="P93" s="40">
        <f t="shared" si="2"/>
        <v>0.4375</v>
      </c>
    </row>
    <row r="94">
      <c r="A94" s="1"/>
      <c r="B94" s="1"/>
      <c r="C94" s="38">
        <v>0.0</v>
      </c>
      <c r="D94" s="9">
        <v>2008.0</v>
      </c>
      <c r="E94" s="10">
        <v>3166.0</v>
      </c>
      <c r="F94" s="12">
        <v>43.0</v>
      </c>
      <c r="G94" s="12">
        <v>43.0</v>
      </c>
      <c r="H94" s="12">
        <v>39.0</v>
      </c>
      <c r="I94" s="13">
        <v>106.0</v>
      </c>
      <c r="J94" s="13">
        <v>213.0</v>
      </c>
      <c r="K94" s="13">
        <v>70.0</v>
      </c>
      <c r="L94" s="14">
        <v>48.0</v>
      </c>
      <c r="M94" s="14">
        <v>34.0</v>
      </c>
      <c r="N94" s="14">
        <v>68.0</v>
      </c>
      <c r="O94" s="39">
        <f t="shared" si="1"/>
        <v>0.4415584416</v>
      </c>
      <c r="P94" s="40">
        <f t="shared" si="2"/>
        <v>0.5858585859</v>
      </c>
    </row>
    <row r="95">
      <c r="A95" s="1"/>
      <c r="B95" s="1"/>
      <c r="C95" s="38">
        <v>0.0</v>
      </c>
      <c r="D95" s="9">
        <v>2009.0</v>
      </c>
      <c r="E95" s="10">
        <v>1664.0</v>
      </c>
      <c r="F95" s="12">
        <v>15.0</v>
      </c>
      <c r="G95" s="12">
        <v>23.0</v>
      </c>
      <c r="H95" s="12">
        <v>15.0</v>
      </c>
      <c r="I95" s="13">
        <v>20.0</v>
      </c>
      <c r="J95" s="13">
        <v>71.0</v>
      </c>
      <c r="K95" s="13">
        <v>29.0</v>
      </c>
      <c r="L95" s="14">
        <v>9.0</v>
      </c>
      <c r="M95" s="14">
        <v>4.0</v>
      </c>
      <c r="N95" s="14">
        <v>38.0</v>
      </c>
      <c r="O95" s="39">
        <f t="shared" si="1"/>
        <v>0.1481481481</v>
      </c>
      <c r="P95" s="40">
        <f t="shared" si="2"/>
        <v>0.6103896104</v>
      </c>
    </row>
    <row r="96">
      <c r="A96" s="1"/>
      <c r="B96" s="1"/>
      <c r="C96" s="38">
        <v>0.0</v>
      </c>
      <c r="D96" s="9">
        <v>2011.0</v>
      </c>
      <c r="E96" s="10">
        <v>1367.0</v>
      </c>
      <c r="F96" s="12">
        <v>7.0</v>
      </c>
      <c r="G96" s="12">
        <v>21.0</v>
      </c>
      <c r="H96" s="12">
        <v>22.0</v>
      </c>
      <c r="I96" s="13">
        <v>25.0</v>
      </c>
      <c r="J96" s="13">
        <v>102.0</v>
      </c>
      <c r="K96" s="13">
        <v>27.0</v>
      </c>
      <c r="L96" s="14">
        <v>17.0</v>
      </c>
      <c r="M96" s="14">
        <v>11.0</v>
      </c>
      <c r="N96" s="14">
        <v>45.0</v>
      </c>
      <c r="O96" s="39">
        <f t="shared" si="1"/>
        <v>0.34375</v>
      </c>
      <c r="P96" s="40">
        <f t="shared" si="2"/>
        <v>0.6813186813</v>
      </c>
    </row>
    <row r="97">
      <c r="A97" s="1"/>
      <c r="B97" s="1"/>
      <c r="C97" s="38">
        <v>0.0</v>
      </c>
      <c r="D97" s="9">
        <v>2013.0</v>
      </c>
      <c r="E97" s="10">
        <v>1064.0</v>
      </c>
      <c r="F97" s="12">
        <v>5.0</v>
      </c>
      <c r="G97" s="12">
        <v>17.0</v>
      </c>
      <c r="H97" s="12">
        <v>4.0</v>
      </c>
      <c r="I97" s="13">
        <v>15.0</v>
      </c>
      <c r="J97" s="13">
        <v>35.0</v>
      </c>
      <c r="K97" s="13">
        <v>6.0</v>
      </c>
      <c r="L97" s="14">
        <v>7.0</v>
      </c>
      <c r="M97" s="14">
        <v>4.0</v>
      </c>
      <c r="N97" s="14">
        <v>28.0</v>
      </c>
      <c r="O97" s="39">
        <f t="shared" si="1"/>
        <v>0.1904761905</v>
      </c>
      <c r="P97" s="40">
        <f t="shared" si="2"/>
        <v>0.7954545455</v>
      </c>
    </row>
    <row r="98">
      <c r="A98" s="1"/>
      <c r="B98" s="1"/>
      <c r="C98" s="38">
        <v>0.0</v>
      </c>
      <c r="D98" s="9">
        <v>2014.0</v>
      </c>
      <c r="E98" s="10">
        <v>2933.0</v>
      </c>
      <c r="F98" s="12">
        <v>19.0</v>
      </c>
      <c r="G98" s="12">
        <v>32.0</v>
      </c>
      <c r="H98" s="12">
        <v>20.0</v>
      </c>
      <c r="I98" s="13">
        <v>48.0</v>
      </c>
      <c r="J98" s="13">
        <v>133.0</v>
      </c>
      <c r="K98" s="13">
        <v>37.0</v>
      </c>
      <c r="L98" s="14">
        <v>21.0</v>
      </c>
      <c r="M98" s="14">
        <v>21.0</v>
      </c>
      <c r="N98" s="14">
        <v>91.0</v>
      </c>
      <c r="O98" s="39">
        <f t="shared" si="1"/>
        <v>0.3962264151</v>
      </c>
      <c r="P98" s="40">
        <f t="shared" si="2"/>
        <v>0.7417218543</v>
      </c>
    </row>
    <row r="99">
      <c r="A99" s="1"/>
      <c r="B99" s="1"/>
      <c r="C99" s="38">
        <v>0.0</v>
      </c>
      <c r="D99" s="9">
        <v>2015.0</v>
      </c>
      <c r="E99" s="10">
        <v>2515.0</v>
      </c>
      <c r="F99" s="12">
        <v>8.0</v>
      </c>
      <c r="G99" s="12">
        <v>36.0</v>
      </c>
      <c r="H99" s="12">
        <v>19.0</v>
      </c>
      <c r="I99" s="13">
        <v>37.0</v>
      </c>
      <c r="J99" s="13">
        <v>106.0</v>
      </c>
      <c r="K99" s="13">
        <v>43.0</v>
      </c>
      <c r="L99" s="14">
        <v>21.0</v>
      </c>
      <c r="M99" s="14">
        <v>23.0</v>
      </c>
      <c r="N99" s="14">
        <v>47.0</v>
      </c>
      <c r="O99" s="39">
        <f t="shared" si="1"/>
        <v>0.3898305085</v>
      </c>
      <c r="P99" s="40">
        <f t="shared" si="2"/>
        <v>0.7157894737</v>
      </c>
    </row>
    <row r="100">
      <c r="A100" s="1"/>
      <c r="B100" s="1"/>
      <c r="C100" s="38">
        <v>0.0</v>
      </c>
      <c r="D100" s="9">
        <v>2021.0</v>
      </c>
      <c r="E100" s="10">
        <v>3158.0</v>
      </c>
      <c r="F100" s="12">
        <v>24.0</v>
      </c>
      <c r="G100" s="12">
        <v>41.0</v>
      </c>
      <c r="H100" s="12">
        <v>18.0</v>
      </c>
      <c r="I100" s="13">
        <v>47.0</v>
      </c>
      <c r="J100" s="13">
        <v>128.0</v>
      </c>
      <c r="K100" s="13">
        <v>42.0</v>
      </c>
      <c r="L100" s="14">
        <v>23.0</v>
      </c>
      <c r="M100" s="14">
        <v>17.0</v>
      </c>
      <c r="N100" s="14">
        <v>67.0</v>
      </c>
      <c r="O100" s="39">
        <f t="shared" si="1"/>
        <v>0.2931034483</v>
      </c>
      <c r="P100" s="40">
        <f t="shared" si="2"/>
        <v>0.6818181818</v>
      </c>
    </row>
    <row r="101">
      <c r="A101" s="1"/>
      <c r="B101" s="1"/>
      <c r="C101" s="38">
        <v>0.0</v>
      </c>
      <c r="D101" s="9">
        <v>2023.0</v>
      </c>
      <c r="E101" s="10">
        <v>1285.0</v>
      </c>
      <c r="F101" s="12">
        <v>16.0</v>
      </c>
      <c r="G101" s="12">
        <v>16.0</v>
      </c>
      <c r="H101" s="12">
        <v>6.0</v>
      </c>
      <c r="I101" s="13">
        <v>25.0</v>
      </c>
      <c r="J101" s="13">
        <v>63.0</v>
      </c>
      <c r="K101" s="13">
        <v>14.0</v>
      </c>
      <c r="L101" s="14">
        <v>17.0</v>
      </c>
      <c r="M101" s="14">
        <v>7.0</v>
      </c>
      <c r="N101" s="14">
        <v>22.0</v>
      </c>
      <c r="O101" s="39">
        <f t="shared" si="1"/>
        <v>0.3043478261</v>
      </c>
      <c r="P101" s="40">
        <f t="shared" si="2"/>
        <v>0.6393442623</v>
      </c>
    </row>
    <row r="102">
      <c r="A102" s="1"/>
      <c r="B102" s="1"/>
      <c r="C102" s="38">
        <v>0.0</v>
      </c>
      <c r="D102" s="9">
        <v>2025.0</v>
      </c>
      <c r="E102" s="10">
        <v>1855.0</v>
      </c>
      <c r="F102" s="12">
        <v>13.0</v>
      </c>
      <c r="G102" s="12">
        <v>24.0</v>
      </c>
      <c r="H102" s="12">
        <v>14.0</v>
      </c>
      <c r="I102" s="13">
        <v>38.0</v>
      </c>
      <c r="J102" s="13">
        <v>81.0</v>
      </c>
      <c r="K102" s="13">
        <v>16.0</v>
      </c>
      <c r="L102" s="14">
        <v>13.0</v>
      </c>
      <c r="M102" s="14">
        <v>12.0</v>
      </c>
      <c r="N102" s="14">
        <v>45.0</v>
      </c>
      <c r="O102" s="39">
        <f t="shared" si="1"/>
        <v>0.3333333333</v>
      </c>
      <c r="P102" s="40">
        <f t="shared" si="2"/>
        <v>0.6823529412</v>
      </c>
    </row>
    <row r="103">
      <c r="A103" s="1"/>
      <c r="B103" s="1"/>
      <c r="C103" s="38">
        <v>0.0</v>
      </c>
      <c r="D103" s="9">
        <v>2028.0</v>
      </c>
      <c r="E103" s="10">
        <v>2598.0</v>
      </c>
      <c r="F103" s="12">
        <v>32.0</v>
      </c>
      <c r="G103" s="12">
        <v>35.0</v>
      </c>
      <c r="H103" s="12">
        <v>22.0</v>
      </c>
      <c r="I103" s="13">
        <v>62.0</v>
      </c>
      <c r="J103" s="13">
        <v>112.0</v>
      </c>
      <c r="K103" s="13">
        <v>40.0</v>
      </c>
      <c r="L103" s="14">
        <v>15.0</v>
      </c>
      <c r="M103" s="14">
        <v>14.0</v>
      </c>
      <c r="N103" s="14">
        <v>39.0</v>
      </c>
      <c r="O103" s="39">
        <f t="shared" si="1"/>
        <v>0.2857142857</v>
      </c>
      <c r="P103" s="40">
        <f t="shared" si="2"/>
        <v>0.5</v>
      </c>
    </row>
    <row r="104">
      <c r="A104" s="1"/>
      <c r="B104" s="1"/>
      <c r="C104" s="38">
        <v>0.0</v>
      </c>
      <c r="D104" s="9">
        <v>2030.0</v>
      </c>
      <c r="E104" s="10">
        <v>1415.0</v>
      </c>
      <c r="F104" s="12">
        <v>22.0</v>
      </c>
      <c r="G104" s="12">
        <v>17.0</v>
      </c>
      <c r="H104" s="12">
        <v>12.0</v>
      </c>
      <c r="I104" s="13">
        <v>24.0</v>
      </c>
      <c r="J104" s="13">
        <v>51.0</v>
      </c>
      <c r="K104" s="13">
        <v>15.0</v>
      </c>
      <c r="L104" s="14">
        <v>11.0</v>
      </c>
      <c r="M104" s="14">
        <v>12.0</v>
      </c>
      <c r="N104" s="14">
        <v>29.0</v>
      </c>
      <c r="O104" s="39">
        <f t="shared" si="1"/>
        <v>0.4137931034</v>
      </c>
      <c r="P104" s="40">
        <f t="shared" si="2"/>
        <v>0.5405405405</v>
      </c>
    </row>
    <row r="105">
      <c r="A105" s="1"/>
      <c r="B105" s="1"/>
      <c r="C105" s="38">
        <v>0.0</v>
      </c>
      <c r="D105" s="9">
        <v>2032.0</v>
      </c>
      <c r="E105" s="10">
        <v>1221.0</v>
      </c>
      <c r="F105" s="12">
        <v>10.0</v>
      </c>
      <c r="G105" s="12">
        <v>13.0</v>
      </c>
      <c r="H105" s="12">
        <v>9.0</v>
      </c>
      <c r="I105" s="13">
        <v>25.0</v>
      </c>
      <c r="J105" s="13">
        <v>44.0</v>
      </c>
      <c r="K105" s="13">
        <v>21.0</v>
      </c>
      <c r="L105" s="14">
        <v>6.0</v>
      </c>
      <c r="M105" s="14">
        <v>8.0</v>
      </c>
      <c r="N105" s="14">
        <v>37.0</v>
      </c>
      <c r="O105" s="39">
        <f t="shared" si="1"/>
        <v>0.380952381</v>
      </c>
      <c r="P105" s="40">
        <f t="shared" si="2"/>
        <v>0.6935483871</v>
      </c>
    </row>
    <row r="106">
      <c r="A106" s="1"/>
      <c r="B106" s="1"/>
      <c r="C106" s="38">
        <v>0.0</v>
      </c>
      <c r="D106" s="9">
        <v>2033.0</v>
      </c>
      <c r="E106" s="10">
        <v>2326.0</v>
      </c>
      <c r="F106" s="12">
        <v>25.0</v>
      </c>
      <c r="G106" s="12">
        <v>28.0</v>
      </c>
      <c r="H106" s="12">
        <v>30.0</v>
      </c>
      <c r="I106" s="13">
        <v>63.0</v>
      </c>
      <c r="J106" s="13">
        <v>127.0</v>
      </c>
      <c r="K106" s="13">
        <v>55.0</v>
      </c>
      <c r="L106" s="14">
        <v>22.0</v>
      </c>
      <c r="M106" s="14">
        <v>22.0</v>
      </c>
      <c r="N106" s="14">
        <v>84.0</v>
      </c>
      <c r="O106" s="39">
        <f t="shared" si="1"/>
        <v>0.44</v>
      </c>
      <c r="P106" s="40">
        <f t="shared" si="2"/>
        <v>0.6583850932</v>
      </c>
    </row>
    <row r="107">
      <c r="A107" s="1"/>
      <c r="B107" s="1"/>
      <c r="C107" s="38">
        <v>0.0</v>
      </c>
      <c r="D107" s="9">
        <v>2036.0</v>
      </c>
      <c r="E107" s="10">
        <v>2399.0</v>
      </c>
      <c r="F107" s="12">
        <v>17.0</v>
      </c>
      <c r="G107" s="12">
        <v>48.0</v>
      </c>
      <c r="H107" s="12">
        <v>19.0</v>
      </c>
      <c r="I107" s="13">
        <v>81.0</v>
      </c>
      <c r="J107" s="13">
        <v>175.0</v>
      </c>
      <c r="K107" s="13">
        <v>26.0</v>
      </c>
      <c r="L107" s="14">
        <v>27.0</v>
      </c>
      <c r="M107" s="14">
        <v>27.0</v>
      </c>
      <c r="N107" s="14">
        <v>70.0</v>
      </c>
      <c r="O107" s="39">
        <f t="shared" si="1"/>
        <v>0.36</v>
      </c>
      <c r="P107" s="40">
        <f t="shared" si="2"/>
        <v>0.7293233083</v>
      </c>
    </row>
    <row r="108">
      <c r="A108" s="1"/>
      <c r="B108" s="1"/>
      <c r="C108" s="38">
        <v>0.0</v>
      </c>
      <c r="D108" s="9">
        <v>2037.0</v>
      </c>
      <c r="E108" s="10">
        <v>3357.0</v>
      </c>
      <c r="F108" s="12">
        <v>84.0</v>
      </c>
      <c r="G108" s="12">
        <v>69.0</v>
      </c>
      <c r="H108" s="12">
        <v>68.0</v>
      </c>
      <c r="I108" s="13">
        <v>151.0</v>
      </c>
      <c r="J108" s="13">
        <v>250.0</v>
      </c>
      <c r="K108" s="13">
        <v>60.0</v>
      </c>
      <c r="L108" s="14">
        <v>48.0</v>
      </c>
      <c r="M108" s="14">
        <v>41.0</v>
      </c>
      <c r="N108" s="14">
        <v>103.0</v>
      </c>
      <c r="O108" s="39">
        <f t="shared" si="1"/>
        <v>0.3727272727</v>
      </c>
      <c r="P108" s="40">
        <f t="shared" si="2"/>
        <v>0.498349835</v>
      </c>
    </row>
    <row r="109">
      <c r="A109" s="1"/>
      <c r="B109" s="1"/>
      <c r="C109" s="38">
        <v>0.0</v>
      </c>
      <c r="D109" s="9">
        <v>2045.0</v>
      </c>
      <c r="E109" s="10">
        <v>454.0</v>
      </c>
      <c r="F109" s="12">
        <v>10.0</v>
      </c>
      <c r="G109" s="12">
        <v>5.0</v>
      </c>
      <c r="H109" s="12">
        <v>2.0</v>
      </c>
      <c r="I109" s="13">
        <v>18.0</v>
      </c>
      <c r="J109" s="13">
        <v>40.0</v>
      </c>
      <c r="K109" s="13">
        <v>16.0</v>
      </c>
      <c r="L109" s="14">
        <v>8.0</v>
      </c>
      <c r="M109" s="14">
        <v>0.0</v>
      </c>
      <c r="N109" s="14">
        <v>20.0</v>
      </c>
      <c r="O109" s="39">
        <f t="shared" si="1"/>
        <v>0</v>
      </c>
      <c r="P109" s="40">
        <f t="shared" si="2"/>
        <v>0.7</v>
      </c>
    </row>
    <row r="110">
      <c r="A110" s="1"/>
      <c r="B110" s="1"/>
      <c r="C110" s="38">
        <v>0.0</v>
      </c>
      <c r="D110" s="9">
        <v>2046.0</v>
      </c>
      <c r="E110" s="10">
        <v>2696.0</v>
      </c>
      <c r="F110" s="12">
        <v>16.0</v>
      </c>
      <c r="G110" s="12">
        <v>39.0</v>
      </c>
      <c r="H110" s="12">
        <v>16.0</v>
      </c>
      <c r="I110" s="13">
        <v>59.0</v>
      </c>
      <c r="J110" s="13">
        <v>157.0</v>
      </c>
      <c r="K110" s="13">
        <v>54.0</v>
      </c>
      <c r="L110" s="14">
        <v>17.0</v>
      </c>
      <c r="M110" s="14">
        <v>17.0</v>
      </c>
      <c r="N110" s="14">
        <v>77.0</v>
      </c>
      <c r="O110" s="39">
        <f t="shared" si="1"/>
        <v>0.3035714286</v>
      </c>
      <c r="P110" s="40">
        <f t="shared" si="2"/>
        <v>0.746031746</v>
      </c>
    </row>
    <row r="111">
      <c r="A111" s="1"/>
      <c r="B111" s="1"/>
      <c r="C111" s="38">
        <v>0.0</v>
      </c>
      <c r="D111" s="9">
        <v>2047.0</v>
      </c>
      <c r="E111" s="10">
        <v>1060.0</v>
      </c>
      <c r="F111" s="12">
        <v>8.0</v>
      </c>
      <c r="G111" s="12">
        <v>13.0</v>
      </c>
      <c r="H111" s="12">
        <v>4.0</v>
      </c>
      <c r="I111" s="13">
        <v>15.0</v>
      </c>
      <c r="J111" s="13">
        <v>37.0</v>
      </c>
      <c r="K111" s="13">
        <v>27.0</v>
      </c>
      <c r="L111" s="14">
        <v>9.0</v>
      </c>
      <c r="M111" s="14">
        <v>14.0</v>
      </c>
      <c r="N111" s="14">
        <v>27.0</v>
      </c>
      <c r="O111" s="39">
        <f t="shared" si="1"/>
        <v>0.5185185185</v>
      </c>
      <c r="P111" s="40">
        <f t="shared" si="2"/>
        <v>0.75</v>
      </c>
    </row>
    <row r="112">
      <c r="A112" s="1"/>
      <c r="B112" s="1"/>
      <c r="C112" s="38">
        <v>0.0</v>
      </c>
      <c r="D112" s="9">
        <v>2048.0</v>
      </c>
      <c r="E112" s="10">
        <v>3013.0</v>
      </c>
      <c r="F112" s="12">
        <v>31.0</v>
      </c>
      <c r="G112" s="12">
        <v>55.0</v>
      </c>
      <c r="H112" s="12">
        <v>41.0</v>
      </c>
      <c r="I112" s="13">
        <v>103.0</v>
      </c>
      <c r="J112" s="13">
        <v>232.0</v>
      </c>
      <c r="K112" s="13">
        <v>71.0</v>
      </c>
      <c r="L112" s="14">
        <v>62.0</v>
      </c>
      <c r="M112" s="14">
        <v>36.0</v>
      </c>
      <c r="N112" s="14">
        <v>149.0</v>
      </c>
      <c r="O112" s="39">
        <f t="shared" si="1"/>
        <v>0.3956043956</v>
      </c>
      <c r="P112" s="40">
        <f t="shared" si="2"/>
        <v>0.7455830389</v>
      </c>
    </row>
    <row r="113">
      <c r="A113" s="1"/>
      <c r="B113" s="1"/>
      <c r="C113" s="38">
        <v>0.0</v>
      </c>
      <c r="D113" s="9">
        <v>2049.0</v>
      </c>
      <c r="E113" s="10">
        <v>2043.0</v>
      </c>
      <c r="F113" s="12">
        <v>31.0</v>
      </c>
      <c r="G113" s="12">
        <v>54.0</v>
      </c>
      <c r="H113" s="12">
        <v>18.0</v>
      </c>
      <c r="I113" s="13">
        <v>84.0</v>
      </c>
      <c r="J113" s="13">
        <v>137.0</v>
      </c>
      <c r="K113" s="13">
        <v>54.0</v>
      </c>
      <c r="L113" s="14">
        <v>45.0</v>
      </c>
      <c r="M113" s="14">
        <v>17.0</v>
      </c>
      <c r="N113" s="14">
        <v>66.0</v>
      </c>
      <c r="O113" s="39">
        <f t="shared" si="1"/>
        <v>0.2394366197</v>
      </c>
      <c r="P113" s="40">
        <f t="shared" si="2"/>
        <v>0.69375</v>
      </c>
    </row>
    <row r="114">
      <c r="A114" s="1"/>
      <c r="B114" s="1"/>
      <c r="C114" s="38">
        <v>0.0</v>
      </c>
      <c r="D114" s="9">
        <v>2051.0</v>
      </c>
      <c r="E114" s="10">
        <v>1490.0</v>
      </c>
      <c r="F114" s="12">
        <v>10.0</v>
      </c>
      <c r="G114" s="12">
        <v>29.0</v>
      </c>
      <c r="H114" s="12">
        <v>21.0</v>
      </c>
      <c r="I114" s="13">
        <v>58.0</v>
      </c>
      <c r="J114" s="13">
        <v>88.0</v>
      </c>
      <c r="K114" s="13">
        <v>59.0</v>
      </c>
      <c r="L114" s="14">
        <v>21.0</v>
      </c>
      <c r="M114" s="14">
        <v>24.0</v>
      </c>
      <c r="N114" s="14">
        <v>44.0</v>
      </c>
      <c r="O114" s="39">
        <f t="shared" si="1"/>
        <v>0.4528301887</v>
      </c>
      <c r="P114" s="40">
        <f t="shared" si="2"/>
        <v>0.6770833333</v>
      </c>
    </row>
    <row r="115">
      <c r="A115" s="1"/>
      <c r="B115" s="1"/>
      <c r="C115" s="38">
        <v>0.0</v>
      </c>
      <c r="D115" s="9">
        <v>2053.0</v>
      </c>
      <c r="E115" s="10">
        <v>1123.0</v>
      </c>
      <c r="F115" s="12">
        <v>20.0</v>
      </c>
      <c r="G115" s="12">
        <v>14.0</v>
      </c>
      <c r="H115" s="12">
        <v>25.0</v>
      </c>
      <c r="I115" s="13">
        <v>52.0</v>
      </c>
      <c r="J115" s="13">
        <v>90.0</v>
      </c>
      <c r="K115" s="13">
        <v>62.0</v>
      </c>
      <c r="L115" s="14">
        <v>30.0</v>
      </c>
      <c r="M115" s="14">
        <v>41.0</v>
      </c>
      <c r="N115" s="14">
        <v>35.0</v>
      </c>
      <c r="O115" s="39">
        <f t="shared" si="1"/>
        <v>0.7454545455</v>
      </c>
      <c r="P115" s="40">
        <f t="shared" si="2"/>
        <v>0.5909090909</v>
      </c>
    </row>
    <row r="116">
      <c r="A116" s="1"/>
      <c r="B116" s="1"/>
      <c r="C116" s="38">
        <v>0.0</v>
      </c>
      <c r="D116" s="9">
        <v>2054.0</v>
      </c>
      <c r="E116" s="10">
        <v>2040.0</v>
      </c>
      <c r="F116" s="12">
        <v>19.0</v>
      </c>
      <c r="G116" s="12">
        <v>29.0</v>
      </c>
      <c r="H116" s="12">
        <v>31.0</v>
      </c>
      <c r="I116" s="13">
        <v>50.0</v>
      </c>
      <c r="J116" s="13">
        <v>122.0</v>
      </c>
      <c r="K116" s="13">
        <v>81.0</v>
      </c>
      <c r="L116" s="14">
        <v>41.0</v>
      </c>
      <c r="M116" s="14">
        <v>38.0</v>
      </c>
      <c r="N116" s="14">
        <v>67.0</v>
      </c>
      <c r="O116" s="39">
        <f t="shared" si="1"/>
        <v>0.5671641791</v>
      </c>
      <c r="P116" s="40">
        <f t="shared" si="2"/>
        <v>0.6835443038</v>
      </c>
    </row>
    <row r="117">
      <c r="A117" s="1"/>
      <c r="B117" s="1"/>
      <c r="C117" s="38">
        <v>0.0</v>
      </c>
      <c r="D117" s="9">
        <v>2055.0</v>
      </c>
      <c r="E117" s="10">
        <v>2873.0</v>
      </c>
      <c r="F117" s="12">
        <v>29.0</v>
      </c>
      <c r="G117" s="12">
        <v>37.0</v>
      </c>
      <c r="H117" s="12">
        <v>36.0</v>
      </c>
      <c r="I117" s="13">
        <v>123.0</v>
      </c>
      <c r="J117" s="13">
        <v>177.0</v>
      </c>
      <c r="K117" s="13">
        <v>122.0</v>
      </c>
      <c r="L117" s="14">
        <v>40.0</v>
      </c>
      <c r="M117" s="14">
        <v>54.0</v>
      </c>
      <c r="N117" s="14">
        <v>78.0</v>
      </c>
      <c r="O117" s="39">
        <f t="shared" si="1"/>
        <v>0.5934065934</v>
      </c>
      <c r="P117" s="40">
        <f t="shared" si="2"/>
        <v>0.6448087432</v>
      </c>
    </row>
    <row r="118">
      <c r="A118" s="1"/>
      <c r="B118" s="1"/>
      <c r="C118" s="38">
        <v>0.0</v>
      </c>
      <c r="D118" s="9">
        <v>2063.0</v>
      </c>
      <c r="E118" s="10">
        <v>1006.0</v>
      </c>
      <c r="F118" s="12">
        <v>6.0</v>
      </c>
      <c r="G118" s="12">
        <v>12.0</v>
      </c>
      <c r="H118" s="12">
        <v>5.0</v>
      </c>
      <c r="I118" s="13">
        <v>13.0</v>
      </c>
      <c r="J118" s="13">
        <v>37.0</v>
      </c>
      <c r="K118" s="13">
        <v>10.0</v>
      </c>
      <c r="L118" s="14">
        <v>4.0</v>
      </c>
      <c r="M118" s="14">
        <v>4.0</v>
      </c>
      <c r="N118" s="14">
        <v>27.0</v>
      </c>
      <c r="O118" s="39">
        <f t="shared" si="1"/>
        <v>0.25</v>
      </c>
      <c r="P118" s="40">
        <f t="shared" si="2"/>
        <v>0.7380952381</v>
      </c>
    </row>
    <row r="119">
      <c r="A119" s="1"/>
      <c r="B119" s="1"/>
      <c r="C119" s="38">
        <v>0.0</v>
      </c>
      <c r="D119" s="9">
        <v>2065.0</v>
      </c>
      <c r="E119" s="10">
        <v>1596.0</v>
      </c>
      <c r="F119" s="12">
        <v>21.0</v>
      </c>
      <c r="G119" s="12">
        <v>33.0</v>
      </c>
      <c r="H119" s="12">
        <v>20.0</v>
      </c>
      <c r="I119" s="13">
        <v>79.0</v>
      </c>
      <c r="J119" s="13">
        <v>100.0</v>
      </c>
      <c r="K119" s="13">
        <v>46.0</v>
      </c>
      <c r="L119" s="14">
        <v>25.0</v>
      </c>
      <c r="M119" s="14">
        <v>18.0</v>
      </c>
      <c r="N119" s="14">
        <v>39.0</v>
      </c>
      <c r="O119" s="39">
        <f t="shared" si="1"/>
        <v>0.3529411765</v>
      </c>
      <c r="P119" s="40">
        <f t="shared" si="2"/>
        <v>0.6095238095</v>
      </c>
    </row>
    <row r="120">
      <c r="A120" s="1"/>
      <c r="B120" s="1"/>
      <c r="C120" s="38">
        <v>0.0</v>
      </c>
      <c r="D120" s="9">
        <v>2067.0</v>
      </c>
      <c r="E120" s="10">
        <v>1563.0</v>
      </c>
      <c r="F120" s="12">
        <v>15.0</v>
      </c>
      <c r="G120" s="12">
        <v>20.0</v>
      </c>
      <c r="H120" s="12">
        <v>17.0</v>
      </c>
      <c r="I120" s="13">
        <v>51.0</v>
      </c>
      <c r="J120" s="13">
        <v>100.0</v>
      </c>
      <c r="K120" s="13">
        <v>40.0</v>
      </c>
      <c r="L120" s="14">
        <v>26.0</v>
      </c>
      <c r="M120" s="14">
        <v>20.0</v>
      </c>
      <c r="N120" s="14">
        <v>49.0</v>
      </c>
      <c r="O120" s="39">
        <f t="shared" si="1"/>
        <v>0.5</v>
      </c>
      <c r="P120" s="40">
        <f t="shared" si="2"/>
        <v>0.7009345794</v>
      </c>
    </row>
    <row r="121">
      <c r="A121" s="1"/>
      <c r="B121" s="1"/>
      <c r="C121" s="38">
        <v>0.0</v>
      </c>
      <c r="D121" s="9">
        <v>2073.0</v>
      </c>
      <c r="E121" s="10">
        <v>1952.0</v>
      </c>
      <c r="F121" s="12">
        <v>11.0</v>
      </c>
      <c r="G121" s="12">
        <v>22.0</v>
      </c>
      <c r="H121" s="12">
        <v>21.0</v>
      </c>
      <c r="I121" s="13">
        <v>59.0</v>
      </c>
      <c r="J121" s="13">
        <v>82.0</v>
      </c>
      <c r="K121" s="13">
        <v>31.0</v>
      </c>
      <c r="L121" s="14">
        <v>20.0</v>
      </c>
      <c r="M121" s="14">
        <v>19.0</v>
      </c>
      <c r="N121" s="14">
        <v>45.0</v>
      </c>
      <c r="O121" s="39">
        <f t="shared" si="1"/>
        <v>0.4634146341</v>
      </c>
      <c r="P121" s="40">
        <f t="shared" si="2"/>
        <v>0.6701030928</v>
      </c>
    </row>
    <row r="122">
      <c r="A122" s="1"/>
      <c r="B122" s="1"/>
      <c r="C122" s="38">
        <v>0.0</v>
      </c>
      <c r="D122" s="9">
        <v>2074.0</v>
      </c>
      <c r="E122" s="10">
        <v>1756.0</v>
      </c>
      <c r="F122" s="12">
        <v>26.0</v>
      </c>
      <c r="G122" s="12">
        <v>47.0</v>
      </c>
      <c r="H122" s="12">
        <v>14.0</v>
      </c>
      <c r="I122" s="13">
        <v>69.0</v>
      </c>
      <c r="J122" s="13">
        <v>135.0</v>
      </c>
      <c r="K122" s="13">
        <v>25.0</v>
      </c>
      <c r="L122" s="14">
        <v>32.0</v>
      </c>
      <c r="M122" s="14">
        <v>20.0</v>
      </c>
      <c r="N122" s="14">
        <v>79.0</v>
      </c>
      <c r="O122" s="39">
        <f t="shared" si="1"/>
        <v>0.2985074627</v>
      </c>
      <c r="P122" s="40">
        <f t="shared" si="2"/>
        <v>0.7350993377</v>
      </c>
    </row>
    <row r="123">
      <c r="A123" s="1"/>
      <c r="B123" s="1"/>
      <c r="C123" s="38">
        <v>0.0</v>
      </c>
      <c r="D123" s="9">
        <v>2082.0</v>
      </c>
      <c r="E123" s="10">
        <v>1903.0</v>
      </c>
      <c r="F123" s="12">
        <v>35.0</v>
      </c>
      <c r="G123" s="12">
        <v>47.0</v>
      </c>
      <c r="H123" s="12">
        <v>34.0</v>
      </c>
      <c r="I123" s="13">
        <v>93.0</v>
      </c>
      <c r="J123" s="13">
        <v>108.0</v>
      </c>
      <c r="K123" s="13">
        <v>46.0</v>
      </c>
      <c r="L123" s="14">
        <v>35.0</v>
      </c>
      <c r="M123" s="14">
        <v>34.0</v>
      </c>
      <c r="N123" s="14">
        <v>87.0</v>
      </c>
      <c r="O123" s="39">
        <f t="shared" si="1"/>
        <v>0.4197530864</v>
      </c>
      <c r="P123" s="40">
        <f t="shared" si="2"/>
        <v>0.6387434555</v>
      </c>
    </row>
    <row r="124">
      <c r="A124" s="1"/>
      <c r="B124" s="1"/>
      <c r="C124" s="38">
        <v>0.0</v>
      </c>
      <c r="D124" s="9">
        <v>2086.0</v>
      </c>
      <c r="E124" s="10">
        <v>2283.0</v>
      </c>
      <c r="F124" s="12">
        <v>15.0</v>
      </c>
      <c r="G124" s="12">
        <v>18.0</v>
      </c>
      <c r="H124" s="12">
        <v>12.0</v>
      </c>
      <c r="I124" s="13">
        <v>21.0</v>
      </c>
      <c r="J124" s="13">
        <v>72.0</v>
      </c>
      <c r="K124" s="13">
        <v>22.0</v>
      </c>
      <c r="L124" s="14">
        <v>14.0</v>
      </c>
      <c r="M124" s="14">
        <v>11.0</v>
      </c>
      <c r="N124" s="14">
        <v>40.0</v>
      </c>
      <c r="O124" s="39">
        <f t="shared" si="1"/>
        <v>0.3793103448</v>
      </c>
      <c r="P124" s="40">
        <f t="shared" si="2"/>
        <v>0.6666666667</v>
      </c>
    </row>
    <row r="125">
      <c r="A125" s="1"/>
      <c r="B125" s="1"/>
      <c r="C125" s="38">
        <v>0.0</v>
      </c>
      <c r="D125" s="9">
        <v>2087.0</v>
      </c>
      <c r="E125" s="10">
        <v>2996.0</v>
      </c>
      <c r="F125" s="12">
        <v>28.0</v>
      </c>
      <c r="G125" s="12">
        <v>34.0</v>
      </c>
      <c r="H125" s="12">
        <v>19.0</v>
      </c>
      <c r="I125" s="13">
        <v>66.0</v>
      </c>
      <c r="J125" s="13">
        <v>102.0</v>
      </c>
      <c r="K125" s="13">
        <v>25.0</v>
      </c>
      <c r="L125" s="14">
        <v>34.0</v>
      </c>
      <c r="M125" s="14">
        <v>27.0</v>
      </c>
      <c r="N125" s="14">
        <v>72.0</v>
      </c>
      <c r="O125" s="39">
        <f t="shared" si="1"/>
        <v>0.4426229508</v>
      </c>
      <c r="P125" s="40">
        <f t="shared" si="2"/>
        <v>0.6928104575</v>
      </c>
    </row>
    <row r="126">
      <c r="A126" s="1"/>
      <c r="B126" s="1"/>
      <c r="C126" s="38">
        <v>0.0</v>
      </c>
      <c r="D126" s="9">
        <v>2126.0</v>
      </c>
      <c r="E126" s="10">
        <v>2337.0</v>
      </c>
      <c r="F126" s="12">
        <v>19.0</v>
      </c>
      <c r="G126" s="12">
        <v>16.0</v>
      </c>
      <c r="H126" s="12">
        <v>22.0</v>
      </c>
      <c r="I126" s="13">
        <v>66.0</v>
      </c>
      <c r="J126" s="13">
        <v>114.0</v>
      </c>
      <c r="K126" s="13">
        <v>47.0</v>
      </c>
      <c r="L126" s="14">
        <v>26.0</v>
      </c>
      <c r="M126" s="14">
        <v>23.0</v>
      </c>
      <c r="N126" s="14">
        <v>56.0</v>
      </c>
      <c r="O126" s="39">
        <f t="shared" si="1"/>
        <v>0.5897435897</v>
      </c>
      <c r="P126" s="40">
        <f t="shared" si="2"/>
        <v>0.6666666667</v>
      </c>
    </row>
    <row r="127">
      <c r="A127" s="1"/>
      <c r="B127" s="1"/>
      <c r="C127" s="38">
        <v>0.0</v>
      </c>
      <c r="D127" s="9">
        <v>2352.0</v>
      </c>
      <c r="E127" s="10">
        <v>3099.0</v>
      </c>
      <c r="F127" s="12">
        <v>50.0</v>
      </c>
      <c r="G127" s="12">
        <v>73.0</v>
      </c>
      <c r="H127" s="12">
        <v>47.0</v>
      </c>
      <c r="I127" s="13">
        <v>187.0</v>
      </c>
      <c r="J127" s="13">
        <v>385.0</v>
      </c>
      <c r="K127" s="13">
        <v>83.0</v>
      </c>
      <c r="L127" s="14">
        <v>64.0</v>
      </c>
      <c r="M127" s="14">
        <v>24.0</v>
      </c>
      <c r="N127" s="14">
        <v>131.0</v>
      </c>
      <c r="O127" s="39">
        <f t="shared" si="1"/>
        <v>0.2474226804</v>
      </c>
      <c r="P127" s="40">
        <f t="shared" si="2"/>
        <v>0.6678082192</v>
      </c>
    </row>
    <row r="128">
      <c r="A128" s="1"/>
      <c r="B128" s="1"/>
      <c r="C128" s="38">
        <v>0.0</v>
      </c>
      <c r="D128" s="9">
        <v>2360.0</v>
      </c>
      <c r="E128" s="10">
        <v>2222.0</v>
      </c>
      <c r="F128" s="12">
        <v>20.0</v>
      </c>
      <c r="G128" s="12">
        <v>39.0</v>
      </c>
      <c r="H128" s="12">
        <v>22.0</v>
      </c>
      <c r="I128" s="13">
        <v>50.0</v>
      </c>
      <c r="J128" s="13">
        <v>145.0</v>
      </c>
      <c r="K128" s="13">
        <v>26.0</v>
      </c>
      <c r="L128" s="14">
        <v>29.0</v>
      </c>
      <c r="M128" s="14">
        <v>7.0</v>
      </c>
      <c r="N128" s="14">
        <v>49.0</v>
      </c>
      <c r="O128" s="39">
        <f t="shared" si="1"/>
        <v>0.152173913</v>
      </c>
      <c r="P128" s="40">
        <f t="shared" si="2"/>
        <v>0.65</v>
      </c>
    </row>
    <row r="129">
      <c r="A129" s="1"/>
      <c r="B129" s="1"/>
      <c r="C129" s="38">
        <v>0.0</v>
      </c>
      <c r="D129" s="9">
        <v>2371.0</v>
      </c>
      <c r="E129" s="10">
        <v>1353.0</v>
      </c>
      <c r="F129" s="12">
        <v>24.0</v>
      </c>
      <c r="G129" s="12">
        <v>31.0</v>
      </c>
      <c r="H129" s="12">
        <v>27.0</v>
      </c>
      <c r="I129" s="13">
        <v>53.0</v>
      </c>
      <c r="J129" s="13">
        <v>72.0</v>
      </c>
      <c r="K129" s="13">
        <v>31.0</v>
      </c>
      <c r="L129" s="14">
        <v>27.0</v>
      </c>
      <c r="M129" s="14">
        <v>10.0</v>
      </c>
      <c r="N129" s="14">
        <v>35.0</v>
      </c>
      <c r="O129" s="39">
        <f t="shared" si="1"/>
        <v>0.243902439</v>
      </c>
      <c r="P129" s="40">
        <f t="shared" si="2"/>
        <v>0.5486725664</v>
      </c>
    </row>
    <row r="130">
      <c r="A130" s="1"/>
      <c r="B130" s="1"/>
      <c r="C130" s="38">
        <v>0.0</v>
      </c>
      <c r="D130" s="9">
        <v>2372.0</v>
      </c>
      <c r="E130" s="10">
        <v>2474.0</v>
      </c>
      <c r="F130" s="12">
        <v>32.0</v>
      </c>
      <c r="G130" s="12">
        <v>49.0</v>
      </c>
      <c r="H130" s="12">
        <v>27.0</v>
      </c>
      <c r="I130" s="13">
        <v>71.0</v>
      </c>
      <c r="J130" s="13">
        <v>134.0</v>
      </c>
      <c r="K130" s="13">
        <v>65.0</v>
      </c>
      <c r="L130" s="14">
        <v>25.0</v>
      </c>
      <c r="M130" s="14">
        <v>22.0</v>
      </c>
      <c r="N130" s="14">
        <v>66.0</v>
      </c>
      <c r="O130" s="39">
        <f t="shared" si="1"/>
        <v>0.3098591549</v>
      </c>
      <c r="P130" s="40">
        <f t="shared" si="2"/>
        <v>0.6066666667</v>
      </c>
    </row>
    <row r="131">
      <c r="A131" s="1"/>
      <c r="B131" s="1"/>
      <c r="C131" s="38">
        <v>0.0</v>
      </c>
      <c r="D131" s="9">
        <v>2387.0</v>
      </c>
      <c r="E131" s="10">
        <v>2474.0</v>
      </c>
      <c r="F131" s="12">
        <v>20.0</v>
      </c>
      <c r="G131" s="12">
        <v>46.0</v>
      </c>
      <c r="H131" s="12">
        <v>14.0</v>
      </c>
      <c r="I131" s="13">
        <v>78.0</v>
      </c>
      <c r="J131" s="13">
        <v>121.0</v>
      </c>
      <c r="K131" s="13">
        <v>45.0</v>
      </c>
      <c r="L131" s="14">
        <v>30.0</v>
      </c>
      <c r="M131" s="14">
        <v>27.0</v>
      </c>
      <c r="N131" s="14">
        <v>62.0</v>
      </c>
      <c r="O131" s="39">
        <f t="shared" si="1"/>
        <v>0.3698630137</v>
      </c>
      <c r="P131" s="40">
        <f t="shared" si="2"/>
        <v>0.7301587302</v>
      </c>
    </row>
    <row r="132">
      <c r="A132" s="1"/>
      <c r="B132" s="1"/>
      <c r="C132" s="38">
        <v>0.0</v>
      </c>
      <c r="D132" s="9">
        <v>2399.0</v>
      </c>
      <c r="E132" s="10">
        <v>1496.0</v>
      </c>
      <c r="F132" s="12">
        <v>5.0</v>
      </c>
      <c r="G132" s="12">
        <v>38.0</v>
      </c>
      <c r="H132" s="12">
        <v>13.0</v>
      </c>
      <c r="I132" s="13">
        <v>44.0</v>
      </c>
      <c r="J132" s="13">
        <v>110.0</v>
      </c>
      <c r="K132" s="13">
        <v>26.0</v>
      </c>
      <c r="L132" s="14">
        <v>15.0</v>
      </c>
      <c r="M132" s="14">
        <v>14.0</v>
      </c>
      <c r="N132" s="14">
        <v>57.0</v>
      </c>
      <c r="O132" s="39">
        <f t="shared" si="1"/>
        <v>0.2692307692</v>
      </c>
      <c r="P132" s="40">
        <f t="shared" si="2"/>
        <v>0.8</v>
      </c>
    </row>
    <row r="133">
      <c r="A133" s="1"/>
      <c r="B133" s="1"/>
      <c r="C133" s="38">
        <v>0.0</v>
      </c>
      <c r="D133" s="9">
        <v>2430.0</v>
      </c>
      <c r="E133" s="10">
        <v>1227.0</v>
      </c>
      <c r="F133" s="12">
        <v>8.0</v>
      </c>
      <c r="G133" s="12">
        <v>22.0</v>
      </c>
      <c r="H133" s="12">
        <v>9.0</v>
      </c>
      <c r="I133" s="13">
        <v>28.0</v>
      </c>
      <c r="J133" s="13">
        <v>50.0</v>
      </c>
      <c r="K133" s="13">
        <v>28.0</v>
      </c>
      <c r="L133" s="14">
        <v>8.0</v>
      </c>
      <c r="M133" s="14">
        <v>7.0</v>
      </c>
      <c r="N133" s="14">
        <v>19.0</v>
      </c>
      <c r="O133" s="39">
        <f t="shared" si="1"/>
        <v>0.2413793103</v>
      </c>
      <c r="P133" s="40">
        <f t="shared" si="2"/>
        <v>0.6136363636</v>
      </c>
    </row>
    <row r="134">
      <c r="A134" s="1"/>
      <c r="B134" s="1"/>
      <c r="C134" s="38">
        <v>0.0</v>
      </c>
      <c r="D134" s="9">
        <v>2440.0</v>
      </c>
      <c r="E134" s="10">
        <v>1603.0</v>
      </c>
      <c r="F134" s="12">
        <v>60.0</v>
      </c>
      <c r="G134" s="12">
        <v>47.0</v>
      </c>
      <c r="H134" s="12">
        <v>13.0</v>
      </c>
      <c r="I134" s="13">
        <v>186.0</v>
      </c>
      <c r="J134" s="13">
        <v>286.0</v>
      </c>
      <c r="K134" s="13">
        <v>34.0</v>
      </c>
      <c r="L134" s="14">
        <v>51.0</v>
      </c>
      <c r="M134" s="14">
        <v>11.0</v>
      </c>
      <c r="N134" s="14">
        <v>107.0</v>
      </c>
      <c r="O134" s="39">
        <f t="shared" si="1"/>
        <v>0.1896551724</v>
      </c>
      <c r="P134" s="40">
        <f t="shared" si="2"/>
        <v>0.683982684</v>
      </c>
    </row>
    <row r="135">
      <c r="A135" s="1"/>
      <c r="B135" s="1"/>
      <c r="C135" s="38">
        <v>0.0</v>
      </c>
      <c r="D135" s="9">
        <v>2449.0</v>
      </c>
      <c r="E135" s="10">
        <v>2289.0</v>
      </c>
      <c r="F135" s="12">
        <v>53.0</v>
      </c>
      <c r="G135" s="12">
        <v>64.0</v>
      </c>
      <c r="H135" s="12">
        <v>38.0</v>
      </c>
      <c r="I135" s="13">
        <v>198.0</v>
      </c>
      <c r="J135" s="13">
        <v>320.0</v>
      </c>
      <c r="K135" s="13">
        <v>71.0</v>
      </c>
      <c r="L135" s="14">
        <v>59.0</v>
      </c>
      <c r="M135" s="14">
        <v>19.0</v>
      </c>
      <c r="N135" s="14">
        <v>133.0</v>
      </c>
      <c r="O135" s="39">
        <f t="shared" si="1"/>
        <v>0.2289156627</v>
      </c>
      <c r="P135" s="40">
        <f t="shared" si="2"/>
        <v>0.6784452297</v>
      </c>
    </row>
    <row r="136">
      <c r="A136" s="1"/>
      <c r="B136" s="1"/>
      <c r="C136" s="38">
        <v>0.0</v>
      </c>
      <c r="D136" s="9">
        <v>2457.0</v>
      </c>
      <c r="E136" s="10">
        <v>2601.0</v>
      </c>
      <c r="F136" s="12">
        <v>28.0</v>
      </c>
      <c r="G136" s="12">
        <v>55.0</v>
      </c>
      <c r="H136" s="12">
        <v>40.0</v>
      </c>
      <c r="I136" s="13">
        <v>88.0</v>
      </c>
      <c r="J136" s="13">
        <v>167.0</v>
      </c>
      <c r="K136" s="13">
        <v>69.0</v>
      </c>
      <c r="L136" s="14">
        <v>37.0</v>
      </c>
      <c r="M136" s="14">
        <v>39.0</v>
      </c>
      <c r="N136" s="14">
        <v>85.0</v>
      </c>
      <c r="O136" s="39">
        <f t="shared" si="1"/>
        <v>0.414893617</v>
      </c>
      <c r="P136" s="40">
        <f t="shared" si="2"/>
        <v>0.6421052632</v>
      </c>
    </row>
    <row r="137">
      <c r="A137" s="1"/>
      <c r="B137" s="1"/>
      <c r="C137" s="38">
        <v>0.0</v>
      </c>
      <c r="D137" s="9">
        <v>2464.0</v>
      </c>
      <c r="E137" s="10">
        <v>2592.0</v>
      </c>
      <c r="F137" s="12">
        <v>47.0</v>
      </c>
      <c r="G137" s="12">
        <v>88.0</v>
      </c>
      <c r="H137" s="12">
        <v>19.0</v>
      </c>
      <c r="I137" s="13">
        <v>152.0</v>
      </c>
      <c r="J137" s="13">
        <v>355.0</v>
      </c>
      <c r="K137" s="13">
        <v>48.0</v>
      </c>
      <c r="L137" s="14">
        <v>64.0</v>
      </c>
      <c r="M137" s="14">
        <v>21.0</v>
      </c>
      <c r="N137" s="14">
        <v>158.0</v>
      </c>
      <c r="O137" s="39">
        <f t="shared" si="1"/>
        <v>0.1926605505</v>
      </c>
      <c r="P137" s="40">
        <f t="shared" si="2"/>
        <v>0.7708333333</v>
      </c>
    </row>
    <row r="138">
      <c r="A138" s="1"/>
      <c r="B138" s="1"/>
      <c r="C138" s="38">
        <v>0.0</v>
      </c>
      <c r="D138" s="9">
        <v>2465.0</v>
      </c>
      <c r="E138" s="10">
        <v>3192.0</v>
      </c>
      <c r="F138" s="12">
        <v>17.0</v>
      </c>
      <c r="G138" s="12">
        <v>82.0</v>
      </c>
      <c r="H138" s="12">
        <v>44.0</v>
      </c>
      <c r="I138" s="13">
        <v>56.0</v>
      </c>
      <c r="J138" s="13">
        <v>336.0</v>
      </c>
      <c r="K138" s="13">
        <v>117.0</v>
      </c>
      <c r="L138" s="14">
        <v>11.0</v>
      </c>
      <c r="M138" s="14">
        <v>36.0</v>
      </c>
      <c r="N138" s="14">
        <v>129.0</v>
      </c>
      <c r="O138" s="39">
        <f t="shared" si="1"/>
        <v>0.3050847458</v>
      </c>
      <c r="P138" s="40">
        <f t="shared" si="2"/>
        <v>0.6965174129</v>
      </c>
    </row>
    <row r="139">
      <c r="A139" s="1"/>
      <c r="B139" s="1"/>
      <c r="C139" s="38">
        <v>0.0</v>
      </c>
      <c r="D139" s="9">
        <v>2466.0</v>
      </c>
      <c r="E139" s="10">
        <v>1701.0</v>
      </c>
      <c r="F139" s="12">
        <v>19.0</v>
      </c>
      <c r="G139" s="12">
        <v>62.0</v>
      </c>
      <c r="H139" s="12">
        <v>41.0</v>
      </c>
      <c r="I139" s="13">
        <v>40.0</v>
      </c>
      <c r="J139" s="13">
        <v>279.0</v>
      </c>
      <c r="K139" s="13">
        <v>72.0</v>
      </c>
      <c r="L139" s="14">
        <v>13.0</v>
      </c>
      <c r="M139" s="14">
        <v>18.0</v>
      </c>
      <c r="N139" s="14">
        <v>90.0</v>
      </c>
      <c r="O139" s="39">
        <f t="shared" si="1"/>
        <v>0.225</v>
      </c>
      <c r="P139" s="40">
        <f t="shared" si="2"/>
        <v>0.6319018405</v>
      </c>
    </row>
    <row r="140">
      <c r="A140" s="1"/>
      <c r="B140" s="1"/>
      <c r="C140" s="38">
        <v>0.0</v>
      </c>
      <c r="D140" s="9">
        <v>2477.0</v>
      </c>
      <c r="E140" s="10">
        <v>1096.0</v>
      </c>
      <c r="F140" s="12">
        <v>22.0</v>
      </c>
      <c r="G140" s="12">
        <v>85.0</v>
      </c>
      <c r="H140" s="12">
        <v>38.0</v>
      </c>
      <c r="I140" s="13">
        <v>28.0</v>
      </c>
      <c r="J140" s="13">
        <v>227.0</v>
      </c>
      <c r="K140" s="13">
        <v>65.0</v>
      </c>
      <c r="L140" s="14">
        <v>6.0</v>
      </c>
      <c r="M140" s="14">
        <v>5.0</v>
      </c>
      <c r="N140" s="14">
        <v>68.0</v>
      </c>
      <c r="O140" s="39">
        <f t="shared" si="1"/>
        <v>0.05555555556</v>
      </c>
      <c r="P140" s="40">
        <f t="shared" si="2"/>
        <v>0.552238806</v>
      </c>
    </row>
    <row r="141">
      <c r="A141" s="1"/>
      <c r="B141" s="1"/>
      <c r="C141" s="38">
        <v>0.0</v>
      </c>
      <c r="D141" s="9">
        <v>2479.0</v>
      </c>
      <c r="E141" s="10">
        <v>2373.0</v>
      </c>
      <c r="F141" s="12">
        <v>23.0</v>
      </c>
      <c r="G141" s="12">
        <v>54.0</v>
      </c>
      <c r="H141" s="12">
        <v>17.0</v>
      </c>
      <c r="I141" s="13">
        <v>34.0</v>
      </c>
      <c r="J141" s="13">
        <v>116.0</v>
      </c>
      <c r="K141" s="13">
        <v>35.0</v>
      </c>
      <c r="L141" s="14">
        <v>38.0</v>
      </c>
      <c r="M141" s="14">
        <v>19.0</v>
      </c>
      <c r="N141" s="14">
        <v>59.0</v>
      </c>
      <c r="O141" s="39">
        <f t="shared" si="1"/>
        <v>0.2602739726</v>
      </c>
      <c r="P141" s="40">
        <f t="shared" si="2"/>
        <v>0.7080291971</v>
      </c>
    </row>
    <row r="142">
      <c r="A142" s="1"/>
      <c r="B142" s="1"/>
      <c r="C142" s="38">
        <v>0.0</v>
      </c>
      <c r="D142" s="9">
        <v>2480.0</v>
      </c>
      <c r="E142" s="10">
        <v>977.0</v>
      </c>
      <c r="F142" s="12">
        <v>7.0</v>
      </c>
      <c r="G142" s="12">
        <v>18.0</v>
      </c>
      <c r="H142" s="12">
        <v>16.0</v>
      </c>
      <c r="I142" s="13">
        <v>33.0</v>
      </c>
      <c r="J142" s="13">
        <v>85.0</v>
      </c>
      <c r="K142" s="13">
        <v>23.0</v>
      </c>
      <c r="L142" s="14">
        <v>16.0</v>
      </c>
      <c r="M142" s="14">
        <v>9.0</v>
      </c>
      <c r="N142" s="14">
        <v>30.0</v>
      </c>
      <c r="O142" s="39">
        <f t="shared" si="1"/>
        <v>0.3333333333</v>
      </c>
      <c r="P142" s="40">
        <f t="shared" si="2"/>
        <v>0.6666666667</v>
      </c>
    </row>
    <row r="143">
      <c r="A143" s="1"/>
      <c r="B143" s="1"/>
      <c r="C143" s="38">
        <v>0.0</v>
      </c>
      <c r="D143" s="9">
        <v>2600.0</v>
      </c>
      <c r="E143" s="10">
        <v>2809.0</v>
      </c>
      <c r="F143" s="12">
        <v>25.0</v>
      </c>
      <c r="G143" s="12">
        <v>39.0</v>
      </c>
      <c r="H143" s="12">
        <v>22.0</v>
      </c>
      <c r="I143" s="13">
        <v>105.0</v>
      </c>
      <c r="J143" s="13">
        <v>152.0</v>
      </c>
      <c r="K143" s="13">
        <v>77.0</v>
      </c>
      <c r="L143" s="14">
        <v>54.0</v>
      </c>
      <c r="M143" s="14">
        <v>39.0</v>
      </c>
      <c r="N143" s="14">
        <v>86.0</v>
      </c>
      <c r="O143" s="39">
        <f t="shared" si="1"/>
        <v>0.5</v>
      </c>
      <c r="P143" s="40">
        <f t="shared" si="2"/>
        <v>0.7486631016</v>
      </c>
    </row>
    <row r="144">
      <c r="A144" s="1"/>
      <c r="B144" s="1"/>
      <c r="C144" s="38">
        <v>0.0</v>
      </c>
      <c r="D144" s="9">
        <v>2605.0</v>
      </c>
      <c r="E144" s="10">
        <v>1250.0</v>
      </c>
      <c r="F144" s="12">
        <v>33.0</v>
      </c>
      <c r="G144" s="12">
        <v>19.0</v>
      </c>
      <c r="H144" s="12">
        <v>25.0</v>
      </c>
      <c r="I144" s="13">
        <v>63.0</v>
      </c>
      <c r="J144" s="13">
        <v>79.0</v>
      </c>
      <c r="K144" s="13">
        <v>40.0</v>
      </c>
      <c r="L144" s="14">
        <v>32.0</v>
      </c>
      <c r="M144" s="14">
        <v>17.0</v>
      </c>
      <c r="N144" s="14">
        <v>46.0</v>
      </c>
      <c r="O144" s="39">
        <f t="shared" si="1"/>
        <v>0.4722222222</v>
      </c>
      <c r="P144" s="40">
        <f t="shared" si="2"/>
        <v>0.5735294118</v>
      </c>
    </row>
    <row r="145">
      <c r="A145" s="1"/>
      <c r="B145" s="1"/>
      <c r="C145" s="38">
        <v>0.0</v>
      </c>
      <c r="D145" s="9">
        <v>2606.0</v>
      </c>
      <c r="E145" s="10">
        <v>2924.0</v>
      </c>
      <c r="F145" s="12">
        <v>35.0</v>
      </c>
      <c r="G145" s="12">
        <v>66.0</v>
      </c>
      <c r="H145" s="12">
        <v>33.0</v>
      </c>
      <c r="I145" s="13">
        <v>116.0</v>
      </c>
      <c r="J145" s="13">
        <v>228.0</v>
      </c>
      <c r="K145" s="13">
        <v>59.0</v>
      </c>
      <c r="L145" s="14">
        <v>44.0</v>
      </c>
      <c r="M145" s="14">
        <v>20.0</v>
      </c>
      <c r="N145" s="14">
        <v>100.0</v>
      </c>
      <c r="O145" s="39">
        <f t="shared" si="1"/>
        <v>0.2325581395</v>
      </c>
      <c r="P145" s="40">
        <f t="shared" si="2"/>
        <v>0.679245283</v>
      </c>
    </row>
    <row r="146">
      <c r="A146" s="1"/>
      <c r="B146" s="1"/>
      <c r="C146" s="38">
        <v>0.0</v>
      </c>
      <c r="D146" s="9">
        <v>2611.0</v>
      </c>
      <c r="E146" s="10">
        <v>1957.0</v>
      </c>
      <c r="F146" s="12">
        <v>21.0</v>
      </c>
      <c r="G146" s="12">
        <v>29.0</v>
      </c>
      <c r="H146" s="12">
        <v>26.0</v>
      </c>
      <c r="I146" s="13">
        <v>45.0</v>
      </c>
      <c r="J146" s="13">
        <v>102.0</v>
      </c>
      <c r="K146" s="13">
        <v>37.0</v>
      </c>
      <c r="L146" s="14">
        <v>28.0</v>
      </c>
      <c r="M146" s="14">
        <v>15.0</v>
      </c>
      <c r="N146" s="14">
        <v>44.0</v>
      </c>
      <c r="O146" s="39">
        <f t="shared" si="1"/>
        <v>0.3409090909</v>
      </c>
      <c r="P146" s="40">
        <f t="shared" si="2"/>
        <v>0.6050420168</v>
      </c>
    </row>
    <row r="147">
      <c r="A147" s="1"/>
      <c r="B147" s="1"/>
      <c r="C147" s="38">
        <v>0.0</v>
      </c>
      <c r="D147" s="9">
        <v>2614.0</v>
      </c>
      <c r="E147" s="10">
        <v>2967.0</v>
      </c>
      <c r="F147" s="12">
        <v>43.0</v>
      </c>
      <c r="G147" s="12">
        <v>36.0</v>
      </c>
      <c r="H147" s="12">
        <v>36.0</v>
      </c>
      <c r="I147" s="13">
        <v>106.0</v>
      </c>
      <c r="J147" s="13">
        <v>140.0</v>
      </c>
      <c r="K147" s="13">
        <v>88.0</v>
      </c>
      <c r="L147" s="14">
        <v>67.0</v>
      </c>
      <c r="M147" s="14">
        <v>52.0</v>
      </c>
      <c r="N147" s="14">
        <v>80.0</v>
      </c>
      <c r="O147" s="39">
        <f t="shared" si="1"/>
        <v>0.5909090909</v>
      </c>
      <c r="P147" s="40">
        <f t="shared" si="2"/>
        <v>0.6504424779</v>
      </c>
    </row>
    <row r="148">
      <c r="A148" s="1"/>
      <c r="B148" s="1"/>
      <c r="C148" s="38">
        <v>0.0</v>
      </c>
      <c r="D148" s="9">
        <v>2622.0</v>
      </c>
      <c r="E148" s="10">
        <v>1666.0</v>
      </c>
      <c r="F148" s="12">
        <v>24.0</v>
      </c>
      <c r="G148" s="12">
        <v>24.0</v>
      </c>
      <c r="H148" s="12">
        <v>37.0</v>
      </c>
      <c r="I148" s="13">
        <v>119.0</v>
      </c>
      <c r="J148" s="13">
        <v>125.0</v>
      </c>
      <c r="K148" s="13">
        <v>59.0</v>
      </c>
      <c r="L148" s="14">
        <v>43.0</v>
      </c>
      <c r="M148" s="14">
        <v>37.0</v>
      </c>
      <c r="N148" s="14">
        <v>76.0</v>
      </c>
      <c r="O148" s="39">
        <f t="shared" si="1"/>
        <v>0.606557377</v>
      </c>
      <c r="P148" s="40">
        <f t="shared" si="2"/>
        <v>0.6611111111</v>
      </c>
    </row>
    <row r="149">
      <c r="A149" s="1"/>
      <c r="B149" s="1"/>
      <c r="C149" s="38">
        <v>0.0</v>
      </c>
      <c r="D149" s="9">
        <v>2633.0</v>
      </c>
      <c r="E149" s="10">
        <v>2528.0</v>
      </c>
      <c r="F149" s="12">
        <v>36.0</v>
      </c>
      <c r="G149" s="12">
        <v>65.0</v>
      </c>
      <c r="H149" s="12">
        <v>26.0</v>
      </c>
      <c r="I149" s="13">
        <v>120.0</v>
      </c>
      <c r="J149" s="13">
        <v>263.0</v>
      </c>
      <c r="K149" s="13">
        <v>74.0</v>
      </c>
      <c r="L149" s="14">
        <v>66.0</v>
      </c>
      <c r="M149" s="14">
        <v>21.0</v>
      </c>
      <c r="N149" s="14">
        <v>151.0</v>
      </c>
      <c r="O149" s="39">
        <f t="shared" si="1"/>
        <v>0.2441860465</v>
      </c>
      <c r="P149" s="40">
        <f t="shared" si="2"/>
        <v>0.7777777778</v>
      </c>
    </row>
    <row r="150">
      <c r="A150" s="1"/>
      <c r="B150" s="1"/>
      <c r="C150" s="38">
        <v>0.0</v>
      </c>
      <c r="D150" s="9">
        <v>2643.0</v>
      </c>
      <c r="E150" s="10">
        <v>1922.0</v>
      </c>
      <c r="F150" s="12">
        <v>38.0</v>
      </c>
      <c r="G150" s="12">
        <v>44.0</v>
      </c>
      <c r="H150" s="12">
        <v>28.0</v>
      </c>
      <c r="I150" s="13">
        <v>161.0</v>
      </c>
      <c r="J150" s="13">
        <v>178.0</v>
      </c>
      <c r="K150" s="13">
        <v>78.0</v>
      </c>
      <c r="L150" s="14">
        <v>51.0</v>
      </c>
      <c r="M150" s="14">
        <v>34.0</v>
      </c>
      <c r="N150" s="14">
        <v>120.0</v>
      </c>
      <c r="O150" s="39">
        <f t="shared" si="1"/>
        <v>0.4358974359</v>
      </c>
      <c r="P150" s="40">
        <f t="shared" si="2"/>
        <v>0.7215189873</v>
      </c>
    </row>
    <row r="151">
      <c r="A151" s="1"/>
      <c r="B151" s="1"/>
      <c r="C151" s="38">
        <v>0.0</v>
      </c>
      <c r="D151" s="9">
        <v>2644.0</v>
      </c>
      <c r="E151" s="10">
        <v>2616.0</v>
      </c>
      <c r="F151" s="12">
        <v>78.0</v>
      </c>
      <c r="G151" s="12">
        <v>40.0</v>
      </c>
      <c r="H151" s="12">
        <v>60.0</v>
      </c>
      <c r="I151" s="13">
        <v>200.0</v>
      </c>
      <c r="J151" s="13">
        <v>224.0</v>
      </c>
      <c r="K151" s="13">
        <v>96.0</v>
      </c>
      <c r="L151" s="14">
        <v>82.0</v>
      </c>
      <c r="M151" s="14">
        <v>51.0</v>
      </c>
      <c r="N151" s="14">
        <v>99.0</v>
      </c>
      <c r="O151" s="39">
        <f t="shared" si="1"/>
        <v>0.5604395604</v>
      </c>
      <c r="P151" s="40">
        <f t="shared" si="2"/>
        <v>0.5673981191</v>
      </c>
    </row>
    <row r="152">
      <c r="A152" s="1"/>
      <c r="B152" s="1"/>
      <c r="C152" s="38">
        <v>0.0</v>
      </c>
      <c r="D152" s="9">
        <v>2651.0</v>
      </c>
      <c r="E152" s="10">
        <v>2828.0</v>
      </c>
      <c r="F152" s="12">
        <v>39.0</v>
      </c>
      <c r="G152" s="12">
        <v>71.0</v>
      </c>
      <c r="H152" s="12">
        <v>34.0</v>
      </c>
      <c r="I152" s="13">
        <v>117.0</v>
      </c>
      <c r="J152" s="13">
        <v>224.0</v>
      </c>
      <c r="K152" s="13">
        <v>70.0</v>
      </c>
      <c r="L152" s="14">
        <v>52.0</v>
      </c>
      <c r="M152" s="14">
        <v>38.0</v>
      </c>
      <c r="N152" s="14">
        <v>72.0</v>
      </c>
      <c r="O152" s="39">
        <f t="shared" si="1"/>
        <v>0.3486238532</v>
      </c>
      <c r="P152" s="40">
        <f t="shared" si="2"/>
        <v>0.6294416244</v>
      </c>
    </row>
    <row r="153">
      <c r="A153" s="1"/>
      <c r="B153" s="1"/>
      <c r="C153" s="38">
        <v>0.0</v>
      </c>
      <c r="D153" s="9">
        <v>2654.0</v>
      </c>
      <c r="E153" s="10">
        <v>2303.0</v>
      </c>
      <c r="F153" s="12">
        <v>41.0</v>
      </c>
      <c r="G153" s="12">
        <v>60.0</v>
      </c>
      <c r="H153" s="12">
        <v>27.0</v>
      </c>
      <c r="I153" s="13">
        <v>168.0</v>
      </c>
      <c r="J153" s="13">
        <v>223.0</v>
      </c>
      <c r="K153" s="13">
        <v>95.0</v>
      </c>
      <c r="L153" s="14">
        <v>70.0</v>
      </c>
      <c r="M153" s="14">
        <v>24.0</v>
      </c>
      <c r="N153" s="14">
        <v>103.0</v>
      </c>
      <c r="O153" s="39">
        <f t="shared" si="1"/>
        <v>0.2857142857</v>
      </c>
      <c r="P153" s="40">
        <f t="shared" si="2"/>
        <v>0.7178423237</v>
      </c>
    </row>
    <row r="154">
      <c r="A154" s="1"/>
      <c r="B154" s="1"/>
      <c r="C154" s="38">
        <v>0.0</v>
      </c>
      <c r="D154" s="9">
        <v>2662.0</v>
      </c>
      <c r="E154" s="10">
        <v>2347.0</v>
      </c>
      <c r="F154" s="12">
        <v>26.0</v>
      </c>
      <c r="G154" s="12">
        <v>39.0</v>
      </c>
      <c r="H154" s="12">
        <v>32.0</v>
      </c>
      <c r="I154" s="13">
        <v>83.0</v>
      </c>
      <c r="J154" s="13">
        <v>157.0</v>
      </c>
      <c r="K154" s="13">
        <v>72.0</v>
      </c>
      <c r="L154" s="14">
        <v>33.0</v>
      </c>
      <c r="M154" s="14">
        <v>18.0</v>
      </c>
      <c r="N154" s="14">
        <v>56.0</v>
      </c>
      <c r="O154" s="39">
        <f t="shared" si="1"/>
        <v>0.3157894737</v>
      </c>
      <c r="P154" s="40">
        <f t="shared" si="2"/>
        <v>0.6054421769</v>
      </c>
    </row>
    <row r="155">
      <c r="A155" s="1"/>
      <c r="B155" s="1"/>
      <c r="C155" s="38">
        <v>0.0</v>
      </c>
      <c r="D155" s="9">
        <v>2663.0</v>
      </c>
      <c r="E155" s="10">
        <v>2253.0</v>
      </c>
      <c r="F155" s="12">
        <v>36.0</v>
      </c>
      <c r="G155" s="12">
        <v>44.0</v>
      </c>
      <c r="H155" s="12">
        <v>43.0</v>
      </c>
      <c r="I155" s="13">
        <v>150.0</v>
      </c>
      <c r="J155" s="13">
        <v>169.0</v>
      </c>
      <c r="K155" s="13">
        <v>105.0</v>
      </c>
      <c r="L155" s="14">
        <v>80.0</v>
      </c>
      <c r="M155" s="14">
        <v>41.0</v>
      </c>
      <c r="N155" s="14">
        <v>107.0</v>
      </c>
      <c r="O155" s="39">
        <f t="shared" si="1"/>
        <v>0.4823529412</v>
      </c>
      <c r="P155" s="40">
        <f t="shared" si="2"/>
        <v>0.7030075188</v>
      </c>
    </row>
    <row r="156">
      <c r="A156" s="1"/>
      <c r="B156" s="1"/>
      <c r="C156" s="38">
        <v>0.0</v>
      </c>
      <c r="D156" s="9">
        <v>2666.0</v>
      </c>
      <c r="E156" s="10">
        <v>2169.0</v>
      </c>
      <c r="F156" s="12">
        <v>22.0</v>
      </c>
      <c r="G156" s="12">
        <v>47.0</v>
      </c>
      <c r="H156" s="12">
        <v>30.0</v>
      </c>
      <c r="I156" s="13">
        <v>64.0</v>
      </c>
      <c r="J156" s="13">
        <v>116.0</v>
      </c>
      <c r="K156" s="13">
        <v>47.0</v>
      </c>
      <c r="L156" s="14">
        <v>20.0</v>
      </c>
      <c r="M156" s="14">
        <v>24.0</v>
      </c>
      <c r="N156" s="14">
        <v>74.0</v>
      </c>
      <c r="O156" s="39">
        <f t="shared" si="1"/>
        <v>0.338028169</v>
      </c>
      <c r="P156" s="40">
        <f t="shared" si="2"/>
        <v>0.6438356164</v>
      </c>
    </row>
    <row r="157">
      <c r="A157" s="1"/>
      <c r="B157" s="1"/>
      <c r="C157" s="38">
        <v>0.0</v>
      </c>
      <c r="D157" s="9">
        <v>2682.0</v>
      </c>
      <c r="E157" s="10">
        <v>2336.0</v>
      </c>
      <c r="F157" s="12">
        <v>42.0</v>
      </c>
      <c r="G157" s="12">
        <v>43.0</v>
      </c>
      <c r="H157" s="12">
        <v>27.0</v>
      </c>
      <c r="I157" s="13">
        <v>142.0</v>
      </c>
      <c r="J157" s="13">
        <v>135.0</v>
      </c>
      <c r="K157" s="13">
        <v>67.0</v>
      </c>
      <c r="L157" s="14">
        <v>94.0</v>
      </c>
      <c r="M157" s="14">
        <v>26.0</v>
      </c>
      <c r="N157" s="14">
        <v>68.0</v>
      </c>
      <c r="O157" s="39">
        <f t="shared" si="1"/>
        <v>0.3768115942</v>
      </c>
      <c r="P157" s="40">
        <f t="shared" si="2"/>
        <v>0.7012987013</v>
      </c>
    </row>
    <row r="158">
      <c r="A158" s="1"/>
      <c r="B158" s="1"/>
      <c r="C158" s="38">
        <v>0.0</v>
      </c>
      <c r="D158" s="9">
        <v>2695.0</v>
      </c>
      <c r="E158" s="10">
        <v>2438.0</v>
      </c>
      <c r="F158" s="12">
        <v>44.0</v>
      </c>
      <c r="G158" s="12">
        <v>46.0</v>
      </c>
      <c r="H158" s="12">
        <v>41.0</v>
      </c>
      <c r="I158" s="13">
        <v>108.0</v>
      </c>
      <c r="J158" s="13">
        <v>171.0</v>
      </c>
      <c r="K158" s="13">
        <v>79.0</v>
      </c>
      <c r="L158" s="14">
        <v>47.0</v>
      </c>
      <c r="M158" s="14">
        <v>19.0</v>
      </c>
      <c r="N158" s="14">
        <v>87.0</v>
      </c>
      <c r="O158" s="39">
        <f t="shared" si="1"/>
        <v>0.2923076923</v>
      </c>
      <c r="P158" s="40">
        <f t="shared" si="2"/>
        <v>0.6118721461</v>
      </c>
    </row>
    <row r="159">
      <c r="A159" s="1"/>
      <c r="B159" s="1"/>
      <c r="C159" s="38">
        <v>0.0</v>
      </c>
      <c r="D159" s="9">
        <v>2700.0</v>
      </c>
      <c r="E159" s="10">
        <v>2023.0</v>
      </c>
      <c r="F159" s="12">
        <v>36.0</v>
      </c>
      <c r="G159" s="12">
        <v>38.0</v>
      </c>
      <c r="H159" s="12">
        <v>22.0</v>
      </c>
      <c r="I159" s="13">
        <v>80.0</v>
      </c>
      <c r="J159" s="13">
        <v>178.0</v>
      </c>
      <c r="K159" s="13">
        <v>62.0</v>
      </c>
      <c r="L159" s="14">
        <v>37.0</v>
      </c>
      <c r="M159" s="14">
        <v>21.0</v>
      </c>
      <c r="N159" s="14">
        <v>55.0</v>
      </c>
      <c r="O159" s="39">
        <f t="shared" si="1"/>
        <v>0.3559322034</v>
      </c>
      <c r="P159" s="40">
        <f t="shared" si="2"/>
        <v>0.6133333333</v>
      </c>
    </row>
    <row r="160">
      <c r="A160" s="1"/>
      <c r="B160" s="1"/>
      <c r="C160" s="38">
        <v>0.0</v>
      </c>
      <c r="D160" s="9">
        <v>2709.0</v>
      </c>
      <c r="E160" s="10">
        <v>848.0</v>
      </c>
      <c r="F160" s="12">
        <v>10.0</v>
      </c>
      <c r="G160" s="12">
        <v>13.0</v>
      </c>
      <c r="H160" s="12">
        <v>13.0</v>
      </c>
      <c r="I160" s="13">
        <v>41.0</v>
      </c>
      <c r="J160" s="13">
        <v>69.0</v>
      </c>
      <c r="K160" s="13">
        <v>23.0</v>
      </c>
      <c r="L160" s="14">
        <v>9.0</v>
      </c>
      <c r="M160" s="14">
        <v>12.0</v>
      </c>
      <c r="N160" s="14">
        <v>39.0</v>
      </c>
      <c r="O160" s="39">
        <f t="shared" si="1"/>
        <v>0.48</v>
      </c>
      <c r="P160" s="40">
        <f t="shared" si="2"/>
        <v>0.676056338</v>
      </c>
    </row>
    <row r="161">
      <c r="A161" s="1"/>
      <c r="B161" s="1"/>
      <c r="C161" s="38">
        <v>0.0</v>
      </c>
      <c r="D161" s="9">
        <v>2710.0</v>
      </c>
      <c r="E161" s="10">
        <v>3071.0</v>
      </c>
      <c r="F161" s="12">
        <v>37.0</v>
      </c>
      <c r="G161" s="12">
        <v>74.0</v>
      </c>
      <c r="H161" s="12">
        <v>21.0</v>
      </c>
      <c r="I161" s="13">
        <v>97.0</v>
      </c>
      <c r="J161" s="13">
        <v>231.0</v>
      </c>
      <c r="K161" s="13">
        <v>72.0</v>
      </c>
      <c r="L161" s="14">
        <v>36.0</v>
      </c>
      <c r="M161" s="14">
        <v>26.0</v>
      </c>
      <c r="N161" s="14">
        <v>90.0</v>
      </c>
      <c r="O161" s="39">
        <f t="shared" si="1"/>
        <v>0.26</v>
      </c>
      <c r="P161" s="40">
        <f t="shared" si="2"/>
        <v>0.6847826087</v>
      </c>
    </row>
    <row r="162">
      <c r="A162" s="1"/>
      <c r="B162" s="1"/>
      <c r="C162" s="38">
        <v>0.0</v>
      </c>
      <c r="D162" s="9">
        <v>2711.0</v>
      </c>
      <c r="E162" s="10">
        <v>1531.0</v>
      </c>
      <c r="F162" s="12">
        <v>24.0</v>
      </c>
      <c r="G162" s="12">
        <v>34.0</v>
      </c>
      <c r="H162" s="12">
        <v>18.0</v>
      </c>
      <c r="I162" s="13">
        <v>80.0</v>
      </c>
      <c r="J162" s="13">
        <v>143.0</v>
      </c>
      <c r="K162" s="13">
        <v>53.0</v>
      </c>
      <c r="L162" s="14">
        <v>27.0</v>
      </c>
      <c r="M162" s="14">
        <v>19.0</v>
      </c>
      <c r="N162" s="14">
        <v>53.0</v>
      </c>
      <c r="O162" s="39">
        <f t="shared" si="1"/>
        <v>0.358490566</v>
      </c>
      <c r="P162" s="40">
        <f t="shared" si="2"/>
        <v>0.6557377049</v>
      </c>
    </row>
    <row r="163">
      <c r="A163" s="1"/>
      <c r="B163" s="1"/>
      <c r="C163" s="38">
        <v>0.0</v>
      </c>
      <c r="D163" s="9">
        <v>2715.0</v>
      </c>
      <c r="E163" s="10">
        <v>2341.0</v>
      </c>
      <c r="F163" s="12">
        <v>28.0</v>
      </c>
      <c r="G163" s="12">
        <v>28.0</v>
      </c>
      <c r="H163" s="12">
        <v>27.0</v>
      </c>
      <c r="I163" s="13">
        <v>62.0</v>
      </c>
      <c r="J163" s="13">
        <v>96.0</v>
      </c>
      <c r="K163" s="13">
        <v>59.0</v>
      </c>
      <c r="L163" s="14">
        <v>28.0</v>
      </c>
      <c r="M163" s="14">
        <v>21.0</v>
      </c>
      <c r="N163" s="14">
        <v>53.0</v>
      </c>
      <c r="O163" s="39">
        <f t="shared" si="1"/>
        <v>0.4285714286</v>
      </c>
      <c r="P163" s="40">
        <f t="shared" si="2"/>
        <v>0.5955882353</v>
      </c>
    </row>
    <row r="164">
      <c r="A164" s="1"/>
      <c r="B164" s="1"/>
      <c r="C164" s="38">
        <v>0.0</v>
      </c>
      <c r="D164" s="9">
        <v>2717.0</v>
      </c>
      <c r="E164" s="10">
        <v>1524.0</v>
      </c>
      <c r="F164" s="12">
        <v>16.0</v>
      </c>
      <c r="G164" s="12">
        <v>19.0</v>
      </c>
      <c r="H164" s="12">
        <v>5.0</v>
      </c>
      <c r="I164" s="13">
        <v>25.0</v>
      </c>
      <c r="J164" s="13">
        <v>46.0</v>
      </c>
      <c r="K164" s="13">
        <v>16.0</v>
      </c>
      <c r="L164" s="14">
        <v>11.0</v>
      </c>
      <c r="M164" s="14">
        <v>8.0</v>
      </c>
      <c r="N164" s="14">
        <v>35.0</v>
      </c>
      <c r="O164" s="39">
        <f t="shared" si="1"/>
        <v>0.2962962963</v>
      </c>
      <c r="P164" s="40">
        <f t="shared" si="2"/>
        <v>0.6865671642</v>
      </c>
    </row>
    <row r="165">
      <c r="A165" s="1"/>
      <c r="B165" s="1"/>
      <c r="C165" s="38">
        <v>0.0</v>
      </c>
      <c r="D165" s="9">
        <v>2726.0</v>
      </c>
      <c r="E165" s="10">
        <v>2106.0</v>
      </c>
      <c r="F165" s="12">
        <v>30.0</v>
      </c>
      <c r="G165" s="12">
        <v>45.0</v>
      </c>
      <c r="H165" s="12">
        <v>72.0</v>
      </c>
      <c r="I165" s="13">
        <v>112.0</v>
      </c>
      <c r="J165" s="13">
        <v>143.0</v>
      </c>
      <c r="K165" s="13">
        <v>223.0</v>
      </c>
      <c r="L165" s="14">
        <v>33.0</v>
      </c>
      <c r="M165" s="14">
        <v>60.0</v>
      </c>
      <c r="N165" s="14">
        <v>57.0</v>
      </c>
      <c r="O165" s="39">
        <f t="shared" si="1"/>
        <v>0.5714285714</v>
      </c>
      <c r="P165" s="40">
        <f t="shared" si="2"/>
        <v>0.46875</v>
      </c>
    </row>
    <row r="166">
      <c r="A166" s="1"/>
      <c r="B166" s="1"/>
      <c r="C166" s="38">
        <v>0.0</v>
      </c>
      <c r="D166" s="9">
        <v>2730.0</v>
      </c>
      <c r="E166" s="10">
        <v>2458.0</v>
      </c>
      <c r="F166" s="12">
        <v>19.0</v>
      </c>
      <c r="G166" s="12">
        <v>39.0</v>
      </c>
      <c r="H166" s="12">
        <v>26.0</v>
      </c>
      <c r="I166" s="13">
        <v>40.0</v>
      </c>
      <c r="J166" s="13">
        <v>103.0</v>
      </c>
      <c r="K166" s="13">
        <v>34.0</v>
      </c>
      <c r="L166" s="14">
        <v>27.0</v>
      </c>
      <c r="M166" s="14">
        <v>12.0</v>
      </c>
      <c r="N166" s="14">
        <v>54.0</v>
      </c>
      <c r="O166" s="39">
        <f t="shared" si="1"/>
        <v>0.2352941176</v>
      </c>
      <c r="P166" s="40">
        <f t="shared" si="2"/>
        <v>0.6428571429</v>
      </c>
    </row>
    <row r="167">
      <c r="A167" s="1"/>
      <c r="B167" s="1"/>
      <c r="C167" s="38">
        <v>0.0</v>
      </c>
      <c r="D167" s="9">
        <v>2731.0</v>
      </c>
      <c r="E167" s="10">
        <v>2336.0</v>
      </c>
      <c r="F167" s="12">
        <v>16.0</v>
      </c>
      <c r="G167" s="12">
        <v>94.0</v>
      </c>
      <c r="H167" s="12">
        <v>46.0</v>
      </c>
      <c r="I167" s="13">
        <v>39.0</v>
      </c>
      <c r="J167" s="13">
        <v>330.0</v>
      </c>
      <c r="K167" s="13">
        <v>84.0</v>
      </c>
      <c r="L167" s="14">
        <v>18.0</v>
      </c>
      <c r="M167" s="14">
        <v>27.0</v>
      </c>
      <c r="N167" s="14">
        <v>103.0</v>
      </c>
      <c r="O167" s="39">
        <f t="shared" si="1"/>
        <v>0.2231404959</v>
      </c>
      <c r="P167" s="40">
        <f t="shared" si="2"/>
        <v>0.6612021858</v>
      </c>
    </row>
    <row r="168">
      <c r="A168" s="1"/>
      <c r="B168" s="1"/>
      <c r="C168" s="38">
        <v>0.0</v>
      </c>
      <c r="D168" s="9">
        <v>2733.0</v>
      </c>
      <c r="E168" s="10">
        <v>2756.0</v>
      </c>
      <c r="F168" s="12">
        <v>20.0</v>
      </c>
      <c r="G168" s="12">
        <v>25.0</v>
      </c>
      <c r="H168" s="12">
        <v>19.0</v>
      </c>
      <c r="I168" s="13">
        <v>54.0</v>
      </c>
      <c r="J168" s="13">
        <v>101.0</v>
      </c>
      <c r="K168" s="13">
        <v>49.0</v>
      </c>
      <c r="L168" s="14">
        <v>20.0</v>
      </c>
      <c r="M168" s="14">
        <v>22.0</v>
      </c>
      <c r="N168" s="14">
        <v>39.0</v>
      </c>
      <c r="O168" s="39">
        <f t="shared" si="1"/>
        <v>0.4680851064</v>
      </c>
      <c r="P168" s="40">
        <f t="shared" si="2"/>
        <v>0.6020408163</v>
      </c>
    </row>
    <row r="169">
      <c r="A169" s="1"/>
      <c r="B169" s="1"/>
      <c r="C169" s="38">
        <v>0.0</v>
      </c>
      <c r="D169" s="9">
        <v>2737.0</v>
      </c>
      <c r="E169" s="10">
        <v>1198.0</v>
      </c>
      <c r="F169" s="12">
        <v>5.0</v>
      </c>
      <c r="G169" s="12">
        <v>7.0</v>
      </c>
      <c r="H169" s="12">
        <v>6.0</v>
      </c>
      <c r="I169" s="13">
        <v>19.0</v>
      </c>
      <c r="J169" s="13">
        <v>49.0</v>
      </c>
      <c r="K169" s="13">
        <v>13.0</v>
      </c>
      <c r="L169" s="14">
        <v>22.0</v>
      </c>
      <c r="M169" s="14">
        <v>5.0</v>
      </c>
      <c r="N169" s="14">
        <v>15.0</v>
      </c>
      <c r="O169" s="39">
        <f t="shared" si="1"/>
        <v>0.4166666667</v>
      </c>
      <c r="P169" s="40">
        <f t="shared" si="2"/>
        <v>0.7708333333</v>
      </c>
    </row>
    <row r="170">
      <c r="A170" s="1"/>
      <c r="B170" s="1"/>
      <c r="C170" s="38">
        <v>0.0</v>
      </c>
      <c r="D170" s="9">
        <v>2740.0</v>
      </c>
      <c r="E170" s="10">
        <v>2389.0</v>
      </c>
      <c r="F170" s="12">
        <v>5.0</v>
      </c>
      <c r="G170" s="12">
        <v>19.0</v>
      </c>
      <c r="H170" s="12">
        <v>4.0</v>
      </c>
      <c r="I170" s="13">
        <v>17.0</v>
      </c>
      <c r="J170" s="13">
        <v>48.0</v>
      </c>
      <c r="K170" s="13">
        <v>16.0</v>
      </c>
      <c r="L170" s="14">
        <v>10.0</v>
      </c>
      <c r="M170" s="14">
        <v>7.0</v>
      </c>
      <c r="N170" s="14">
        <v>29.0</v>
      </c>
      <c r="O170" s="39">
        <f t="shared" si="1"/>
        <v>0.2692307692</v>
      </c>
      <c r="P170" s="40">
        <f t="shared" si="2"/>
        <v>0.8125</v>
      </c>
    </row>
    <row r="171">
      <c r="A171" s="1"/>
      <c r="B171" s="1"/>
      <c r="C171" s="38">
        <v>0.0</v>
      </c>
      <c r="D171" s="9">
        <v>2743.0</v>
      </c>
      <c r="E171" s="10">
        <v>3042.0</v>
      </c>
      <c r="F171" s="12">
        <v>20.0</v>
      </c>
      <c r="G171" s="12">
        <v>30.0</v>
      </c>
      <c r="H171" s="12">
        <v>29.0</v>
      </c>
      <c r="I171" s="13">
        <v>89.0</v>
      </c>
      <c r="J171" s="13">
        <v>134.0</v>
      </c>
      <c r="K171" s="13">
        <v>73.0</v>
      </c>
      <c r="L171" s="14">
        <v>35.0</v>
      </c>
      <c r="M171" s="14">
        <v>24.0</v>
      </c>
      <c r="N171" s="14">
        <v>60.0</v>
      </c>
      <c r="O171" s="39">
        <f t="shared" si="1"/>
        <v>0.4444444444</v>
      </c>
      <c r="P171" s="40">
        <f t="shared" si="2"/>
        <v>0.6597222222</v>
      </c>
    </row>
    <row r="172">
      <c r="A172" s="1"/>
      <c r="B172" s="1"/>
      <c r="C172" s="38">
        <v>0.0</v>
      </c>
      <c r="D172" s="9">
        <v>2746.0</v>
      </c>
      <c r="E172" s="10">
        <v>1220.0</v>
      </c>
      <c r="F172" s="12">
        <v>10.0</v>
      </c>
      <c r="G172" s="12">
        <v>11.0</v>
      </c>
      <c r="H172" s="12">
        <v>10.0</v>
      </c>
      <c r="I172" s="13">
        <v>23.0</v>
      </c>
      <c r="J172" s="13">
        <v>44.0</v>
      </c>
      <c r="K172" s="13">
        <v>16.0</v>
      </c>
      <c r="L172" s="14">
        <v>11.0</v>
      </c>
      <c r="M172" s="14">
        <v>8.0</v>
      </c>
      <c r="N172" s="14">
        <v>17.0</v>
      </c>
      <c r="O172" s="39">
        <f t="shared" si="1"/>
        <v>0.4210526316</v>
      </c>
      <c r="P172" s="40">
        <f t="shared" si="2"/>
        <v>0.5833333333</v>
      </c>
    </row>
    <row r="173">
      <c r="A173" s="1"/>
      <c r="B173" s="1"/>
      <c r="C173" s="38">
        <v>0.0</v>
      </c>
      <c r="D173" s="9">
        <v>2752.0</v>
      </c>
      <c r="E173" s="10">
        <v>2509.0</v>
      </c>
      <c r="F173" s="12">
        <v>8.0</v>
      </c>
      <c r="G173" s="12">
        <v>15.0</v>
      </c>
      <c r="H173" s="12">
        <v>9.0</v>
      </c>
      <c r="I173" s="13">
        <v>29.0</v>
      </c>
      <c r="J173" s="13">
        <v>66.0</v>
      </c>
      <c r="K173" s="13">
        <v>22.0</v>
      </c>
      <c r="L173" s="14">
        <v>6.0</v>
      </c>
      <c r="M173" s="14">
        <v>10.0</v>
      </c>
      <c r="N173" s="14">
        <v>34.0</v>
      </c>
      <c r="O173" s="39">
        <f t="shared" si="1"/>
        <v>0.4</v>
      </c>
      <c r="P173" s="40">
        <f t="shared" si="2"/>
        <v>0.701754386</v>
      </c>
    </row>
    <row r="174">
      <c r="A174" s="1"/>
      <c r="B174" s="1"/>
      <c r="C174" s="38">
        <v>0.0</v>
      </c>
      <c r="D174" s="9">
        <v>2775.0</v>
      </c>
      <c r="E174" s="10">
        <v>3006.0</v>
      </c>
      <c r="F174" s="12">
        <v>88.0</v>
      </c>
      <c r="G174" s="12">
        <v>210.0</v>
      </c>
      <c r="H174" s="12">
        <v>125.0</v>
      </c>
      <c r="I174" s="13">
        <v>122.0</v>
      </c>
      <c r="J174" s="13">
        <v>666.0</v>
      </c>
      <c r="K174" s="13">
        <v>145.0</v>
      </c>
      <c r="L174" s="14">
        <v>37.0</v>
      </c>
      <c r="M174" s="14">
        <v>23.0</v>
      </c>
      <c r="N174" s="14">
        <v>169.0</v>
      </c>
      <c r="O174" s="39">
        <f t="shared" si="1"/>
        <v>0.09871244635</v>
      </c>
      <c r="P174" s="40">
        <f t="shared" si="2"/>
        <v>0.491646778</v>
      </c>
    </row>
    <row r="175">
      <c r="A175" s="1"/>
      <c r="B175" s="1"/>
      <c r="C175" s="38">
        <v>0.0</v>
      </c>
      <c r="D175" s="9">
        <v>2776.0</v>
      </c>
      <c r="E175" s="10">
        <v>2761.0</v>
      </c>
      <c r="F175" s="12">
        <v>12.0</v>
      </c>
      <c r="G175" s="12">
        <v>179.0</v>
      </c>
      <c r="H175" s="12">
        <v>101.0</v>
      </c>
      <c r="I175" s="13">
        <v>72.0</v>
      </c>
      <c r="J175" s="13">
        <v>477.0</v>
      </c>
      <c r="K175" s="13">
        <v>109.0</v>
      </c>
      <c r="L175" s="14">
        <v>16.0</v>
      </c>
      <c r="M175" s="14">
        <v>31.0</v>
      </c>
      <c r="N175" s="14">
        <v>174.0</v>
      </c>
      <c r="O175" s="39">
        <f t="shared" si="1"/>
        <v>0.1476190476</v>
      </c>
      <c r="P175" s="40">
        <f t="shared" si="2"/>
        <v>0.6270627063</v>
      </c>
    </row>
    <row r="176">
      <c r="A176" s="1"/>
      <c r="B176" s="1"/>
      <c r="C176" s="38">
        <v>0.0</v>
      </c>
      <c r="D176" s="9">
        <v>3000.0</v>
      </c>
      <c r="E176" s="10">
        <v>2043.0</v>
      </c>
      <c r="F176" s="12">
        <v>11.0</v>
      </c>
      <c r="G176" s="12">
        <v>24.0</v>
      </c>
      <c r="H176" s="12">
        <v>18.0</v>
      </c>
      <c r="I176" s="13">
        <v>34.0</v>
      </c>
      <c r="J176" s="13">
        <v>85.0</v>
      </c>
      <c r="K176" s="13">
        <v>36.0</v>
      </c>
      <c r="L176" s="14">
        <v>22.0</v>
      </c>
      <c r="M176" s="14">
        <v>18.0</v>
      </c>
      <c r="N176" s="14">
        <v>45.0</v>
      </c>
      <c r="O176" s="39">
        <f t="shared" si="1"/>
        <v>0.4285714286</v>
      </c>
      <c r="P176" s="40">
        <f t="shared" si="2"/>
        <v>0.6979166667</v>
      </c>
    </row>
    <row r="177">
      <c r="A177" s="1"/>
      <c r="B177" s="1"/>
      <c r="C177" s="38">
        <v>0.0</v>
      </c>
      <c r="D177" s="9">
        <v>3003.0</v>
      </c>
      <c r="E177" s="10">
        <v>1572.0</v>
      </c>
      <c r="F177" s="12">
        <v>6.0</v>
      </c>
      <c r="G177" s="12">
        <v>19.0</v>
      </c>
      <c r="H177" s="12">
        <v>15.0</v>
      </c>
      <c r="I177" s="13">
        <v>24.0</v>
      </c>
      <c r="J177" s="13">
        <v>77.0</v>
      </c>
      <c r="K177" s="13">
        <v>29.0</v>
      </c>
      <c r="L177" s="14">
        <v>13.0</v>
      </c>
      <c r="M177" s="14">
        <v>11.0</v>
      </c>
      <c r="N177" s="14">
        <v>48.0</v>
      </c>
      <c r="O177" s="39">
        <f t="shared" si="1"/>
        <v>0.3666666667</v>
      </c>
      <c r="P177" s="40">
        <f t="shared" si="2"/>
        <v>0.743902439</v>
      </c>
    </row>
    <row r="178">
      <c r="A178" s="1"/>
      <c r="B178" s="1"/>
      <c r="C178" s="38">
        <v>0.0</v>
      </c>
      <c r="D178" s="9">
        <v>3006.0</v>
      </c>
      <c r="E178" s="10">
        <v>505.0</v>
      </c>
      <c r="F178" s="12">
        <v>6.0</v>
      </c>
      <c r="G178" s="12">
        <v>2.0</v>
      </c>
      <c r="H178" s="12">
        <v>12.0</v>
      </c>
      <c r="I178" s="13">
        <v>23.0</v>
      </c>
      <c r="J178" s="13">
        <v>41.0</v>
      </c>
      <c r="K178" s="13">
        <v>21.0</v>
      </c>
      <c r="L178" s="14">
        <v>14.0</v>
      </c>
      <c r="M178" s="14">
        <v>3.0</v>
      </c>
      <c r="N178" s="14">
        <v>14.0</v>
      </c>
      <c r="O178" s="39">
        <f t="shared" si="1"/>
        <v>0.6</v>
      </c>
      <c r="P178" s="40">
        <f t="shared" si="2"/>
        <v>0.6086956522</v>
      </c>
    </row>
    <row r="179">
      <c r="A179" s="1"/>
      <c r="B179" s="1"/>
      <c r="C179" s="38">
        <v>0.0</v>
      </c>
      <c r="D179" s="9">
        <v>3007.0</v>
      </c>
      <c r="E179" s="10">
        <v>2877.0</v>
      </c>
      <c r="F179" s="12">
        <v>16.0</v>
      </c>
      <c r="G179" s="12">
        <v>30.0</v>
      </c>
      <c r="H179" s="12">
        <v>22.0</v>
      </c>
      <c r="I179" s="13">
        <v>47.0</v>
      </c>
      <c r="J179" s="13">
        <v>108.0</v>
      </c>
      <c r="K179" s="13">
        <v>32.0</v>
      </c>
      <c r="L179" s="14">
        <v>18.0</v>
      </c>
      <c r="M179" s="14">
        <v>21.0</v>
      </c>
      <c r="N179" s="14">
        <v>45.0</v>
      </c>
      <c r="O179" s="39">
        <f t="shared" si="1"/>
        <v>0.4117647059</v>
      </c>
      <c r="P179" s="40">
        <f t="shared" si="2"/>
        <v>0.6237623762</v>
      </c>
    </row>
    <row r="180">
      <c r="A180" s="1"/>
      <c r="B180" s="1"/>
      <c r="C180" s="38">
        <v>0.0</v>
      </c>
      <c r="D180" s="9">
        <v>3009.0</v>
      </c>
      <c r="E180" s="10">
        <v>2664.0</v>
      </c>
      <c r="F180" s="12">
        <v>27.0</v>
      </c>
      <c r="G180" s="12">
        <v>52.0</v>
      </c>
      <c r="H180" s="12">
        <v>30.0</v>
      </c>
      <c r="I180" s="13">
        <v>65.0</v>
      </c>
      <c r="J180" s="13">
        <v>131.0</v>
      </c>
      <c r="K180" s="13">
        <v>38.0</v>
      </c>
      <c r="L180" s="14">
        <v>22.0</v>
      </c>
      <c r="M180" s="14">
        <v>19.0</v>
      </c>
      <c r="N180" s="14">
        <v>71.0</v>
      </c>
      <c r="O180" s="39">
        <f t="shared" si="1"/>
        <v>0.2676056338</v>
      </c>
      <c r="P180" s="40">
        <f t="shared" si="2"/>
        <v>0.62</v>
      </c>
    </row>
    <row r="181">
      <c r="A181" s="1"/>
      <c r="B181" s="1"/>
      <c r="C181" s="38">
        <v>0.0</v>
      </c>
      <c r="D181" s="9">
        <v>3011.0</v>
      </c>
      <c r="E181" s="10">
        <v>2469.0</v>
      </c>
      <c r="F181" s="12">
        <v>25.0</v>
      </c>
      <c r="G181" s="12">
        <v>31.0</v>
      </c>
      <c r="H181" s="12">
        <v>33.0</v>
      </c>
      <c r="I181" s="13">
        <v>49.0</v>
      </c>
      <c r="J181" s="13">
        <v>130.0</v>
      </c>
      <c r="K181" s="13">
        <v>48.0</v>
      </c>
      <c r="L181" s="14">
        <v>9.0</v>
      </c>
      <c r="M181" s="14">
        <v>16.0</v>
      </c>
      <c r="N181" s="14">
        <v>58.0</v>
      </c>
      <c r="O181" s="39">
        <f t="shared" si="1"/>
        <v>0.3404255319</v>
      </c>
      <c r="P181" s="40">
        <f t="shared" si="2"/>
        <v>0.536</v>
      </c>
    </row>
    <row r="182">
      <c r="A182" s="1"/>
      <c r="B182" s="1"/>
      <c r="C182" s="38">
        <v>0.0</v>
      </c>
      <c r="D182" s="9">
        <v>3013.0</v>
      </c>
      <c r="E182" s="10">
        <v>1624.0</v>
      </c>
      <c r="F182" s="12">
        <v>14.0</v>
      </c>
      <c r="G182" s="12">
        <v>21.0</v>
      </c>
      <c r="H182" s="12">
        <v>17.0</v>
      </c>
      <c r="I182" s="13">
        <v>28.0</v>
      </c>
      <c r="J182" s="13">
        <v>76.0</v>
      </c>
      <c r="K182" s="13">
        <v>33.0</v>
      </c>
      <c r="L182" s="14">
        <v>13.0</v>
      </c>
      <c r="M182" s="14">
        <v>13.0</v>
      </c>
      <c r="N182" s="14">
        <v>46.0</v>
      </c>
      <c r="O182" s="39">
        <f t="shared" si="1"/>
        <v>0.3823529412</v>
      </c>
      <c r="P182" s="40">
        <f t="shared" si="2"/>
        <v>0.6555555556</v>
      </c>
    </row>
    <row r="183">
      <c r="A183" s="1"/>
      <c r="B183" s="1"/>
      <c r="C183" s="38">
        <v>0.0</v>
      </c>
      <c r="D183" s="9">
        <v>3014.0</v>
      </c>
      <c r="E183" s="10">
        <v>2048.0</v>
      </c>
      <c r="F183" s="12">
        <v>34.0</v>
      </c>
      <c r="G183" s="12">
        <v>33.0</v>
      </c>
      <c r="H183" s="12">
        <v>26.0</v>
      </c>
      <c r="I183" s="13">
        <v>90.0</v>
      </c>
      <c r="J183" s="13">
        <v>166.0</v>
      </c>
      <c r="K183" s="13">
        <v>55.0</v>
      </c>
      <c r="L183" s="14">
        <v>30.0</v>
      </c>
      <c r="M183" s="14">
        <v>27.0</v>
      </c>
      <c r="N183" s="14">
        <v>93.0</v>
      </c>
      <c r="O183" s="39">
        <f t="shared" si="1"/>
        <v>0.45</v>
      </c>
      <c r="P183" s="40">
        <f t="shared" si="2"/>
        <v>0.6721311475</v>
      </c>
    </row>
    <row r="184">
      <c r="A184" s="1"/>
      <c r="B184" s="1"/>
      <c r="C184" s="38">
        <v>0.0</v>
      </c>
      <c r="D184" s="9">
        <v>3016.0</v>
      </c>
      <c r="E184" s="10">
        <v>2176.0</v>
      </c>
      <c r="F184" s="12">
        <v>32.0</v>
      </c>
      <c r="G184" s="12">
        <v>50.0</v>
      </c>
      <c r="H184" s="12">
        <v>17.0</v>
      </c>
      <c r="I184" s="13">
        <v>67.0</v>
      </c>
      <c r="J184" s="13">
        <v>162.0</v>
      </c>
      <c r="K184" s="13">
        <v>51.0</v>
      </c>
      <c r="L184" s="14">
        <v>20.0</v>
      </c>
      <c r="M184" s="14">
        <v>23.0</v>
      </c>
      <c r="N184" s="14">
        <v>54.0</v>
      </c>
      <c r="O184" s="39">
        <f t="shared" si="1"/>
        <v>0.3150684932</v>
      </c>
      <c r="P184" s="40">
        <f t="shared" si="2"/>
        <v>0.6016260163</v>
      </c>
    </row>
    <row r="185">
      <c r="A185" s="1"/>
      <c r="B185" s="1"/>
      <c r="C185" s="38">
        <v>0.0</v>
      </c>
      <c r="D185" s="9">
        <v>3017.0</v>
      </c>
      <c r="E185" s="10">
        <v>2681.0</v>
      </c>
      <c r="F185" s="12">
        <v>31.0</v>
      </c>
      <c r="G185" s="12">
        <v>49.0</v>
      </c>
      <c r="H185" s="12">
        <v>30.0</v>
      </c>
      <c r="I185" s="13">
        <v>85.0</v>
      </c>
      <c r="J185" s="13">
        <v>185.0</v>
      </c>
      <c r="K185" s="13">
        <v>82.0</v>
      </c>
      <c r="L185" s="14">
        <v>34.0</v>
      </c>
      <c r="M185" s="14">
        <v>19.0</v>
      </c>
      <c r="N185" s="14">
        <v>87.0</v>
      </c>
      <c r="O185" s="39">
        <f t="shared" si="1"/>
        <v>0.2794117647</v>
      </c>
      <c r="P185" s="40">
        <f t="shared" si="2"/>
        <v>0.6648351648</v>
      </c>
    </row>
    <row r="186">
      <c r="A186" s="1"/>
      <c r="B186" s="1"/>
      <c r="C186" s="38">
        <v>0.0</v>
      </c>
      <c r="D186" s="9">
        <v>3018.0</v>
      </c>
      <c r="E186" s="10">
        <v>2862.0</v>
      </c>
      <c r="F186" s="12">
        <v>37.0</v>
      </c>
      <c r="G186" s="12">
        <v>52.0</v>
      </c>
      <c r="H186" s="12">
        <v>33.0</v>
      </c>
      <c r="I186" s="13">
        <v>94.0</v>
      </c>
      <c r="J186" s="13">
        <v>192.0</v>
      </c>
      <c r="K186" s="13">
        <v>86.0</v>
      </c>
      <c r="L186" s="14">
        <v>37.0</v>
      </c>
      <c r="M186" s="14">
        <v>37.0</v>
      </c>
      <c r="N186" s="14">
        <v>97.0</v>
      </c>
      <c r="O186" s="39">
        <f t="shared" si="1"/>
        <v>0.4157303371</v>
      </c>
      <c r="P186" s="40">
        <f t="shared" si="2"/>
        <v>0.6568627451</v>
      </c>
    </row>
    <row r="187">
      <c r="A187" s="1"/>
      <c r="B187" s="1"/>
      <c r="C187" s="38">
        <v>0.0</v>
      </c>
      <c r="D187" s="9">
        <v>3021.0</v>
      </c>
      <c r="E187" s="10">
        <v>2741.0</v>
      </c>
      <c r="F187" s="12">
        <v>35.0</v>
      </c>
      <c r="G187" s="12">
        <v>44.0</v>
      </c>
      <c r="H187" s="12">
        <v>48.0</v>
      </c>
      <c r="I187" s="13">
        <v>76.0</v>
      </c>
      <c r="J187" s="13">
        <v>194.0</v>
      </c>
      <c r="K187" s="13">
        <v>71.0</v>
      </c>
      <c r="L187" s="14">
        <v>38.0</v>
      </c>
      <c r="M187" s="14">
        <v>34.0</v>
      </c>
      <c r="N187" s="14">
        <v>88.0</v>
      </c>
      <c r="O187" s="39">
        <f t="shared" si="1"/>
        <v>0.4358974359</v>
      </c>
      <c r="P187" s="40">
        <f t="shared" si="2"/>
        <v>0.6028708134</v>
      </c>
    </row>
    <row r="188">
      <c r="A188" s="1"/>
      <c r="B188" s="1"/>
      <c r="C188" s="38">
        <v>0.0</v>
      </c>
      <c r="D188" s="9">
        <v>3022.0</v>
      </c>
      <c r="E188" s="10">
        <v>3116.0</v>
      </c>
      <c r="F188" s="12">
        <v>29.0</v>
      </c>
      <c r="G188" s="12">
        <v>67.0</v>
      </c>
      <c r="H188" s="12">
        <v>68.0</v>
      </c>
      <c r="I188" s="13">
        <v>103.0</v>
      </c>
      <c r="J188" s="13">
        <v>217.0</v>
      </c>
      <c r="K188" s="13">
        <v>88.0</v>
      </c>
      <c r="L188" s="14">
        <v>25.0</v>
      </c>
      <c r="M188" s="14">
        <v>26.0</v>
      </c>
      <c r="N188" s="14">
        <v>80.0</v>
      </c>
      <c r="O188" s="39">
        <f t="shared" si="1"/>
        <v>0.2795698925</v>
      </c>
      <c r="P188" s="40">
        <f t="shared" si="2"/>
        <v>0.5198019802</v>
      </c>
    </row>
    <row r="189">
      <c r="A189" s="1"/>
      <c r="B189" s="1"/>
      <c r="C189" s="38">
        <v>0.0</v>
      </c>
      <c r="D189" s="9">
        <v>3027.0</v>
      </c>
      <c r="E189" s="10">
        <v>3032.0</v>
      </c>
      <c r="F189" s="12">
        <v>33.0</v>
      </c>
      <c r="G189" s="12">
        <v>41.0</v>
      </c>
      <c r="H189" s="12">
        <v>26.0</v>
      </c>
      <c r="I189" s="13">
        <v>95.0</v>
      </c>
      <c r="J189" s="13">
        <v>173.0</v>
      </c>
      <c r="K189" s="13">
        <v>60.0</v>
      </c>
      <c r="L189" s="14">
        <v>23.0</v>
      </c>
      <c r="M189" s="14">
        <v>33.0</v>
      </c>
      <c r="N189" s="14">
        <v>95.0</v>
      </c>
      <c r="O189" s="39">
        <f t="shared" si="1"/>
        <v>0.4459459459</v>
      </c>
      <c r="P189" s="40">
        <f t="shared" si="2"/>
        <v>0.6666666667</v>
      </c>
    </row>
    <row r="190">
      <c r="A190" s="1"/>
      <c r="B190" s="1"/>
      <c r="C190" s="38">
        <v>0.0</v>
      </c>
      <c r="D190" s="9">
        <v>3030.0</v>
      </c>
      <c r="E190" s="10">
        <v>2762.0</v>
      </c>
      <c r="F190" s="12">
        <v>18.0</v>
      </c>
      <c r="G190" s="12">
        <v>38.0</v>
      </c>
      <c r="H190" s="12">
        <v>29.0</v>
      </c>
      <c r="I190" s="13">
        <v>55.0</v>
      </c>
      <c r="J190" s="13">
        <v>131.0</v>
      </c>
      <c r="K190" s="13">
        <v>31.0</v>
      </c>
      <c r="L190" s="14">
        <v>10.0</v>
      </c>
      <c r="M190" s="14">
        <v>18.0</v>
      </c>
      <c r="N190" s="14">
        <v>80.0</v>
      </c>
      <c r="O190" s="39">
        <f t="shared" si="1"/>
        <v>0.3214285714</v>
      </c>
      <c r="P190" s="40">
        <f t="shared" si="2"/>
        <v>0.6569343066</v>
      </c>
    </row>
    <row r="191">
      <c r="A191" s="1"/>
      <c r="B191" s="1"/>
      <c r="C191" s="38">
        <v>0.0</v>
      </c>
      <c r="D191" s="9">
        <v>3036.0</v>
      </c>
      <c r="E191" s="10">
        <v>1239.0</v>
      </c>
      <c r="F191" s="12">
        <v>30.0</v>
      </c>
      <c r="G191" s="12">
        <v>37.0</v>
      </c>
      <c r="H191" s="12">
        <v>17.0</v>
      </c>
      <c r="I191" s="13">
        <v>63.0</v>
      </c>
      <c r="J191" s="13">
        <v>175.0</v>
      </c>
      <c r="K191" s="13">
        <v>60.0</v>
      </c>
      <c r="L191" s="14">
        <v>18.0</v>
      </c>
      <c r="M191" s="14">
        <v>12.0</v>
      </c>
      <c r="N191" s="14">
        <v>69.0</v>
      </c>
      <c r="O191" s="39">
        <f t="shared" si="1"/>
        <v>0.2448979592</v>
      </c>
      <c r="P191" s="40">
        <f t="shared" si="2"/>
        <v>0.6492537313</v>
      </c>
    </row>
    <row r="192">
      <c r="A192" s="1"/>
      <c r="B192" s="1"/>
      <c r="C192" s="38">
        <v>0.0</v>
      </c>
      <c r="D192" s="9">
        <v>3037.0</v>
      </c>
      <c r="E192" s="10">
        <v>2756.0</v>
      </c>
      <c r="F192" s="12">
        <v>41.0</v>
      </c>
      <c r="G192" s="12">
        <v>80.0</v>
      </c>
      <c r="H192" s="12">
        <v>33.0</v>
      </c>
      <c r="I192" s="13">
        <v>215.0</v>
      </c>
      <c r="J192" s="13">
        <v>560.0</v>
      </c>
      <c r="K192" s="13">
        <v>166.0</v>
      </c>
      <c r="L192" s="14">
        <v>53.0</v>
      </c>
      <c r="M192" s="14">
        <v>34.0</v>
      </c>
      <c r="N192" s="14">
        <v>164.0</v>
      </c>
      <c r="O192" s="39">
        <f t="shared" si="1"/>
        <v>0.298245614</v>
      </c>
      <c r="P192" s="40">
        <f t="shared" si="2"/>
        <v>0.7457044674</v>
      </c>
    </row>
    <row r="193">
      <c r="A193" s="1"/>
      <c r="B193" s="1"/>
      <c r="C193" s="38">
        <v>0.0</v>
      </c>
      <c r="D193" s="9">
        <v>3039.0</v>
      </c>
      <c r="E193" s="10">
        <v>1508.0</v>
      </c>
      <c r="F193" s="12">
        <v>9.0</v>
      </c>
      <c r="G193" s="12">
        <v>22.0</v>
      </c>
      <c r="H193" s="12">
        <v>8.0</v>
      </c>
      <c r="I193" s="13">
        <v>34.0</v>
      </c>
      <c r="J193" s="13">
        <v>69.0</v>
      </c>
      <c r="K193" s="13">
        <v>24.0</v>
      </c>
      <c r="L193" s="14">
        <v>7.0</v>
      </c>
      <c r="M193" s="14">
        <v>8.0</v>
      </c>
      <c r="N193" s="14">
        <v>41.0</v>
      </c>
      <c r="O193" s="39">
        <f t="shared" si="1"/>
        <v>0.2666666667</v>
      </c>
      <c r="P193" s="40">
        <f t="shared" si="2"/>
        <v>0.7384615385</v>
      </c>
    </row>
    <row r="194">
      <c r="A194" s="1"/>
      <c r="B194" s="1"/>
      <c r="C194" s="38">
        <v>0.0</v>
      </c>
      <c r="D194" s="9">
        <v>3040.0</v>
      </c>
      <c r="E194" s="10">
        <v>2253.0</v>
      </c>
      <c r="F194" s="12">
        <v>39.0</v>
      </c>
      <c r="G194" s="12">
        <v>51.0</v>
      </c>
      <c r="H194" s="12">
        <v>28.0</v>
      </c>
      <c r="I194" s="13">
        <v>182.0</v>
      </c>
      <c r="J194" s="13">
        <v>487.0</v>
      </c>
      <c r="K194" s="13">
        <v>110.0</v>
      </c>
      <c r="L194" s="14">
        <v>40.0</v>
      </c>
      <c r="M194" s="14">
        <v>36.0</v>
      </c>
      <c r="N194" s="14">
        <v>117.0</v>
      </c>
      <c r="O194" s="39">
        <f t="shared" si="1"/>
        <v>0.4137931034</v>
      </c>
      <c r="P194" s="40">
        <f t="shared" si="2"/>
        <v>0.7008928571</v>
      </c>
    </row>
    <row r="195">
      <c r="A195" s="1"/>
      <c r="B195" s="1"/>
      <c r="C195" s="38">
        <v>0.0</v>
      </c>
      <c r="D195" s="9">
        <v>3043.0</v>
      </c>
      <c r="E195" s="10">
        <v>1553.0</v>
      </c>
      <c r="F195" s="12">
        <v>15.0</v>
      </c>
      <c r="G195" s="12">
        <v>26.0</v>
      </c>
      <c r="H195" s="12">
        <v>9.0</v>
      </c>
      <c r="I195" s="13">
        <v>37.0</v>
      </c>
      <c r="J195" s="13">
        <v>135.0</v>
      </c>
      <c r="K195" s="13">
        <v>28.0</v>
      </c>
      <c r="L195" s="14">
        <v>10.0</v>
      </c>
      <c r="M195" s="14">
        <v>18.0</v>
      </c>
      <c r="N195" s="14">
        <v>50.0</v>
      </c>
      <c r="O195" s="39">
        <f t="shared" si="1"/>
        <v>0.4090909091</v>
      </c>
      <c r="P195" s="40">
        <f t="shared" si="2"/>
        <v>0.7142857143</v>
      </c>
    </row>
    <row r="196">
      <c r="A196" s="1"/>
      <c r="B196" s="1"/>
      <c r="C196" s="38">
        <v>0.0</v>
      </c>
      <c r="D196" s="9">
        <v>3045.0</v>
      </c>
      <c r="E196" s="10">
        <v>1297.0</v>
      </c>
      <c r="F196" s="12">
        <v>11.0</v>
      </c>
      <c r="G196" s="12">
        <v>16.0</v>
      </c>
      <c r="H196" s="12">
        <v>17.0</v>
      </c>
      <c r="I196" s="13">
        <v>27.0</v>
      </c>
      <c r="J196" s="13">
        <v>34.0</v>
      </c>
      <c r="K196" s="13">
        <v>20.0</v>
      </c>
      <c r="L196" s="14">
        <v>22.0</v>
      </c>
      <c r="M196" s="14">
        <v>7.0</v>
      </c>
      <c r="N196" s="14">
        <v>27.0</v>
      </c>
      <c r="O196" s="39">
        <f t="shared" si="1"/>
        <v>0.3043478261</v>
      </c>
      <c r="P196" s="40">
        <f t="shared" si="2"/>
        <v>0.6363636364</v>
      </c>
    </row>
    <row r="197">
      <c r="A197" s="1"/>
      <c r="B197" s="1"/>
      <c r="C197" s="38">
        <v>0.0</v>
      </c>
      <c r="D197" s="9">
        <v>3050.0</v>
      </c>
      <c r="E197" s="10">
        <v>1413.0</v>
      </c>
      <c r="F197" s="12">
        <v>22.0</v>
      </c>
      <c r="G197" s="12">
        <v>31.0</v>
      </c>
      <c r="H197" s="12">
        <v>26.0</v>
      </c>
      <c r="I197" s="13">
        <v>117.0</v>
      </c>
      <c r="J197" s="13">
        <v>111.0</v>
      </c>
      <c r="K197" s="13">
        <v>53.0</v>
      </c>
      <c r="L197" s="14">
        <v>32.0</v>
      </c>
      <c r="M197" s="14">
        <v>16.0</v>
      </c>
      <c r="N197" s="14">
        <v>53.0</v>
      </c>
      <c r="O197" s="39">
        <f t="shared" si="1"/>
        <v>0.3404255319</v>
      </c>
      <c r="P197" s="40">
        <f t="shared" si="2"/>
        <v>0.6390977444</v>
      </c>
    </row>
    <row r="198">
      <c r="A198" s="1"/>
      <c r="B198" s="1"/>
      <c r="C198" s="38">
        <v>0.0</v>
      </c>
      <c r="D198" s="9">
        <v>3055.0</v>
      </c>
      <c r="E198" s="10">
        <v>2378.0</v>
      </c>
      <c r="F198" s="12">
        <v>23.0</v>
      </c>
      <c r="G198" s="12">
        <v>40.0</v>
      </c>
      <c r="H198" s="12">
        <v>20.0</v>
      </c>
      <c r="I198" s="13">
        <v>59.0</v>
      </c>
      <c r="J198" s="13">
        <v>158.0</v>
      </c>
      <c r="K198" s="13">
        <v>48.0</v>
      </c>
      <c r="L198" s="14">
        <v>17.0</v>
      </c>
      <c r="M198" s="14">
        <v>11.0</v>
      </c>
      <c r="N198" s="14">
        <v>67.0</v>
      </c>
      <c r="O198" s="39">
        <f t="shared" si="1"/>
        <v>0.2156862745</v>
      </c>
      <c r="P198" s="40">
        <f t="shared" si="2"/>
        <v>0.6614173228</v>
      </c>
    </row>
    <row r="199">
      <c r="A199" s="1"/>
      <c r="B199" s="1"/>
      <c r="C199" s="38">
        <v>0.0</v>
      </c>
      <c r="D199" s="9">
        <v>3057.0</v>
      </c>
      <c r="E199" s="10">
        <v>713.0</v>
      </c>
      <c r="F199" s="12">
        <v>18.0</v>
      </c>
      <c r="G199" s="12">
        <v>17.0</v>
      </c>
      <c r="H199" s="12">
        <v>12.0</v>
      </c>
      <c r="I199" s="13">
        <v>65.0</v>
      </c>
      <c r="J199" s="13">
        <v>109.0</v>
      </c>
      <c r="K199" s="13">
        <v>38.0</v>
      </c>
      <c r="L199" s="14">
        <v>12.0</v>
      </c>
      <c r="M199" s="14">
        <v>7.0</v>
      </c>
      <c r="N199" s="14">
        <v>25.0</v>
      </c>
      <c r="O199" s="39">
        <f t="shared" si="1"/>
        <v>0.2916666667</v>
      </c>
      <c r="P199" s="40">
        <f t="shared" si="2"/>
        <v>0.552238806</v>
      </c>
    </row>
    <row r="200">
      <c r="A200" s="1"/>
      <c r="B200" s="1"/>
      <c r="C200" s="38">
        <v>0.0</v>
      </c>
      <c r="D200" s="9">
        <v>3058.0</v>
      </c>
      <c r="E200" s="10">
        <v>1919.0</v>
      </c>
      <c r="F200" s="12">
        <v>23.0</v>
      </c>
      <c r="G200" s="12">
        <v>33.0</v>
      </c>
      <c r="H200" s="12">
        <v>38.0</v>
      </c>
      <c r="I200" s="13">
        <v>51.0</v>
      </c>
      <c r="J200" s="13">
        <v>135.0</v>
      </c>
      <c r="K200" s="13">
        <v>72.0</v>
      </c>
      <c r="L200" s="14">
        <v>22.0</v>
      </c>
      <c r="M200" s="14">
        <v>23.0</v>
      </c>
      <c r="N200" s="14">
        <v>67.0</v>
      </c>
      <c r="O200" s="39">
        <f t="shared" si="1"/>
        <v>0.4107142857</v>
      </c>
      <c r="P200" s="40">
        <f t="shared" si="2"/>
        <v>0.5933333333</v>
      </c>
    </row>
    <row r="201">
      <c r="A201" s="1"/>
      <c r="B201" s="1"/>
      <c r="C201" s="38">
        <v>0.0</v>
      </c>
      <c r="D201" s="9">
        <v>3059.0</v>
      </c>
      <c r="E201" s="10">
        <v>2787.0</v>
      </c>
      <c r="F201" s="12">
        <v>34.0</v>
      </c>
      <c r="G201" s="12">
        <v>54.0</v>
      </c>
      <c r="H201" s="12">
        <v>32.0</v>
      </c>
      <c r="I201" s="13">
        <v>67.0</v>
      </c>
      <c r="J201" s="13">
        <v>188.0</v>
      </c>
      <c r="K201" s="13">
        <v>76.0</v>
      </c>
      <c r="L201" s="14">
        <v>30.0</v>
      </c>
      <c r="M201" s="14">
        <v>44.0</v>
      </c>
      <c r="N201" s="14">
        <v>103.0</v>
      </c>
      <c r="O201" s="39">
        <f t="shared" si="1"/>
        <v>0.4489795918</v>
      </c>
      <c r="P201" s="40">
        <f t="shared" si="2"/>
        <v>0.6683417085</v>
      </c>
    </row>
    <row r="202">
      <c r="A202" s="1"/>
      <c r="B202" s="1"/>
      <c r="C202" s="38">
        <v>0.0</v>
      </c>
      <c r="D202" s="9">
        <v>3062.0</v>
      </c>
      <c r="E202" s="10">
        <v>2749.0</v>
      </c>
      <c r="F202" s="12">
        <v>27.0</v>
      </c>
      <c r="G202" s="12">
        <v>61.0</v>
      </c>
      <c r="H202" s="12">
        <v>51.0</v>
      </c>
      <c r="I202" s="13">
        <v>93.0</v>
      </c>
      <c r="J202" s="13">
        <v>167.0</v>
      </c>
      <c r="K202" s="13">
        <v>55.0</v>
      </c>
      <c r="L202" s="14">
        <v>36.0</v>
      </c>
      <c r="M202" s="14">
        <v>24.0</v>
      </c>
      <c r="N202" s="14">
        <v>85.0</v>
      </c>
      <c r="O202" s="39">
        <f t="shared" si="1"/>
        <v>0.2823529412</v>
      </c>
      <c r="P202" s="40">
        <f t="shared" si="2"/>
        <v>0.608040201</v>
      </c>
    </row>
    <row r="203">
      <c r="A203" s="1"/>
      <c r="B203" s="1"/>
      <c r="C203" s="38">
        <v>0.0</v>
      </c>
      <c r="D203" s="9">
        <v>3068.0</v>
      </c>
      <c r="E203" s="10">
        <v>1017.0</v>
      </c>
      <c r="F203" s="12">
        <v>11.0</v>
      </c>
      <c r="G203" s="12">
        <v>17.0</v>
      </c>
      <c r="H203" s="12">
        <v>18.0</v>
      </c>
      <c r="I203" s="13">
        <v>33.0</v>
      </c>
      <c r="J203" s="13">
        <v>75.0</v>
      </c>
      <c r="K203" s="13">
        <v>21.0</v>
      </c>
      <c r="L203" s="14">
        <v>13.0</v>
      </c>
      <c r="M203" s="14">
        <v>8.0</v>
      </c>
      <c r="N203" s="14">
        <v>25.0</v>
      </c>
      <c r="O203" s="39">
        <f t="shared" si="1"/>
        <v>0.32</v>
      </c>
      <c r="P203" s="40">
        <f t="shared" si="2"/>
        <v>0.5671641791</v>
      </c>
    </row>
    <row r="204">
      <c r="A204" s="1"/>
      <c r="B204" s="1"/>
      <c r="C204" s="38">
        <v>0.0</v>
      </c>
      <c r="D204" s="9">
        <v>3071.0</v>
      </c>
      <c r="E204" s="10">
        <v>590.0</v>
      </c>
      <c r="F204" s="12">
        <v>15.0</v>
      </c>
      <c r="G204" s="12">
        <v>12.0</v>
      </c>
      <c r="H204" s="12">
        <v>10.0</v>
      </c>
      <c r="I204" s="13">
        <v>28.0</v>
      </c>
      <c r="J204" s="13">
        <v>50.0</v>
      </c>
      <c r="K204" s="13">
        <v>22.0</v>
      </c>
      <c r="L204" s="14">
        <v>17.0</v>
      </c>
      <c r="M204" s="14">
        <v>12.0</v>
      </c>
      <c r="N204" s="14">
        <v>29.0</v>
      </c>
      <c r="O204" s="39">
        <f t="shared" si="1"/>
        <v>0.5</v>
      </c>
      <c r="P204" s="40">
        <f t="shared" si="2"/>
        <v>0.6478873239</v>
      </c>
    </row>
    <row r="205">
      <c r="A205" s="1"/>
      <c r="B205" s="1"/>
      <c r="C205" s="38">
        <v>0.0</v>
      </c>
      <c r="D205" s="9">
        <v>3074.0</v>
      </c>
      <c r="E205" s="10">
        <v>896.0</v>
      </c>
      <c r="F205" s="12">
        <v>11.0</v>
      </c>
      <c r="G205" s="12">
        <v>14.0</v>
      </c>
      <c r="H205" s="12">
        <v>11.0</v>
      </c>
      <c r="I205" s="13">
        <v>27.0</v>
      </c>
      <c r="J205" s="13">
        <v>68.0</v>
      </c>
      <c r="K205" s="13">
        <v>29.0</v>
      </c>
      <c r="L205" s="14">
        <v>10.0</v>
      </c>
      <c r="M205" s="14">
        <v>6.0</v>
      </c>
      <c r="N205" s="14">
        <v>35.0</v>
      </c>
      <c r="O205" s="39">
        <f t="shared" si="1"/>
        <v>0.3</v>
      </c>
      <c r="P205" s="40">
        <f t="shared" si="2"/>
        <v>0.671641791</v>
      </c>
    </row>
    <row r="206">
      <c r="A206" s="1"/>
      <c r="B206" s="1"/>
      <c r="C206" s="38">
        <v>0.0</v>
      </c>
      <c r="D206" s="9">
        <v>3217.0</v>
      </c>
      <c r="E206" s="10">
        <v>1825.0</v>
      </c>
      <c r="F206" s="12">
        <v>20.0</v>
      </c>
      <c r="G206" s="12">
        <v>26.0</v>
      </c>
      <c r="H206" s="12">
        <v>22.0</v>
      </c>
      <c r="I206" s="13">
        <v>72.0</v>
      </c>
      <c r="J206" s="13">
        <v>115.0</v>
      </c>
      <c r="K206" s="13">
        <v>44.0</v>
      </c>
      <c r="L206" s="14">
        <v>30.0</v>
      </c>
      <c r="M206" s="14">
        <v>23.0</v>
      </c>
      <c r="N206" s="14">
        <v>37.0</v>
      </c>
      <c r="O206" s="39">
        <f t="shared" si="1"/>
        <v>0.4693877551</v>
      </c>
      <c r="P206" s="40">
        <f t="shared" si="2"/>
        <v>0.6146788991</v>
      </c>
    </row>
    <row r="207">
      <c r="A207" s="1"/>
      <c r="B207" s="1"/>
      <c r="C207" s="38">
        <v>0.0</v>
      </c>
      <c r="D207" s="9">
        <v>3361.0</v>
      </c>
      <c r="E207" s="10">
        <v>1573.0</v>
      </c>
      <c r="F207" s="12">
        <v>15.0</v>
      </c>
      <c r="G207" s="12">
        <v>33.0</v>
      </c>
      <c r="H207" s="12">
        <v>19.0</v>
      </c>
      <c r="I207" s="13">
        <v>75.0</v>
      </c>
      <c r="J207" s="13">
        <v>112.0</v>
      </c>
      <c r="K207" s="13">
        <v>29.0</v>
      </c>
      <c r="L207" s="14">
        <v>27.0</v>
      </c>
      <c r="M207" s="14">
        <v>11.0</v>
      </c>
      <c r="N207" s="14">
        <v>57.0</v>
      </c>
      <c r="O207" s="39">
        <f t="shared" si="1"/>
        <v>0.25</v>
      </c>
      <c r="P207" s="40">
        <f t="shared" si="2"/>
        <v>0.7118644068</v>
      </c>
    </row>
    <row r="208">
      <c r="A208" s="1"/>
      <c r="B208" s="1"/>
      <c r="C208" s="38">
        <v>0.0</v>
      </c>
      <c r="D208" s="9">
        <v>3363.0</v>
      </c>
      <c r="E208" s="10">
        <v>2588.0</v>
      </c>
      <c r="F208" s="12">
        <v>29.0</v>
      </c>
      <c r="G208" s="12">
        <v>53.0</v>
      </c>
      <c r="H208" s="12">
        <v>22.0</v>
      </c>
      <c r="I208" s="13">
        <v>133.0</v>
      </c>
      <c r="J208" s="13">
        <v>272.0</v>
      </c>
      <c r="K208" s="13">
        <v>62.0</v>
      </c>
      <c r="L208" s="14">
        <v>39.0</v>
      </c>
      <c r="M208" s="14">
        <v>21.0</v>
      </c>
      <c r="N208" s="14">
        <v>94.0</v>
      </c>
      <c r="O208" s="39">
        <f t="shared" si="1"/>
        <v>0.2837837838</v>
      </c>
      <c r="P208" s="40">
        <f t="shared" si="2"/>
        <v>0.722826087</v>
      </c>
    </row>
    <row r="209">
      <c r="A209" s="1"/>
      <c r="B209" s="1"/>
      <c r="C209" s="38">
        <v>0.0</v>
      </c>
      <c r="D209" s="9">
        <v>3364.0</v>
      </c>
      <c r="E209" s="10">
        <v>1766.0</v>
      </c>
      <c r="F209" s="12">
        <v>23.0</v>
      </c>
      <c r="G209" s="12">
        <v>24.0</v>
      </c>
      <c r="H209" s="12">
        <v>20.0</v>
      </c>
      <c r="I209" s="13">
        <v>92.0</v>
      </c>
      <c r="J209" s="13">
        <v>177.0</v>
      </c>
      <c r="K209" s="13">
        <v>50.0</v>
      </c>
      <c r="L209" s="14">
        <v>21.0</v>
      </c>
      <c r="M209" s="14">
        <v>21.0</v>
      </c>
      <c r="N209" s="14">
        <v>70.0</v>
      </c>
      <c r="O209" s="39">
        <f t="shared" si="1"/>
        <v>0.4666666667</v>
      </c>
      <c r="P209" s="40">
        <f t="shared" si="2"/>
        <v>0.6791044776</v>
      </c>
    </row>
    <row r="210">
      <c r="A210" s="1"/>
      <c r="B210" s="1"/>
      <c r="C210" s="38">
        <v>0.0</v>
      </c>
      <c r="D210" s="9">
        <v>3366.0</v>
      </c>
      <c r="E210" s="10">
        <v>2937.0</v>
      </c>
      <c r="F210" s="12">
        <v>39.0</v>
      </c>
      <c r="G210" s="12">
        <v>54.0</v>
      </c>
      <c r="H210" s="12">
        <v>48.0</v>
      </c>
      <c r="I210" s="13">
        <v>139.0</v>
      </c>
      <c r="J210" s="13">
        <v>281.0</v>
      </c>
      <c r="K210" s="13">
        <v>90.0</v>
      </c>
      <c r="L210" s="14">
        <v>46.0</v>
      </c>
      <c r="M210" s="14">
        <v>40.0</v>
      </c>
      <c r="N210" s="14">
        <v>96.0</v>
      </c>
      <c r="O210" s="39">
        <f t="shared" si="1"/>
        <v>0.4255319149</v>
      </c>
      <c r="P210" s="40">
        <f t="shared" si="2"/>
        <v>0.6200873362</v>
      </c>
    </row>
    <row r="211">
      <c r="A211" s="1"/>
      <c r="B211" s="1"/>
      <c r="C211" s="38">
        <v>0.0</v>
      </c>
      <c r="D211" s="9">
        <v>3370.0</v>
      </c>
      <c r="E211" s="10">
        <v>3024.0</v>
      </c>
      <c r="F211" s="12">
        <v>23.0</v>
      </c>
      <c r="G211" s="12">
        <v>67.0</v>
      </c>
      <c r="H211" s="12">
        <v>26.0</v>
      </c>
      <c r="I211" s="13">
        <v>110.0</v>
      </c>
      <c r="J211" s="13">
        <v>231.0</v>
      </c>
      <c r="K211" s="13">
        <v>96.0</v>
      </c>
      <c r="L211" s="14">
        <v>46.0</v>
      </c>
      <c r="M211" s="14">
        <v>30.0</v>
      </c>
      <c r="N211" s="14">
        <v>100.0</v>
      </c>
      <c r="O211" s="39">
        <f t="shared" si="1"/>
        <v>0.3092783505</v>
      </c>
      <c r="P211" s="40">
        <f t="shared" si="2"/>
        <v>0.7487179487</v>
      </c>
    </row>
    <row r="212">
      <c r="A212" s="1"/>
      <c r="B212" s="1"/>
      <c r="C212" s="38">
        <v>0.0</v>
      </c>
      <c r="D212" s="9">
        <v>3373.0</v>
      </c>
      <c r="E212" s="10">
        <v>3887.0</v>
      </c>
      <c r="F212" s="12">
        <v>37.0</v>
      </c>
      <c r="G212" s="12">
        <v>70.0</v>
      </c>
      <c r="H212" s="12">
        <v>56.0</v>
      </c>
      <c r="I212" s="13">
        <v>168.0</v>
      </c>
      <c r="J212" s="13">
        <v>306.0</v>
      </c>
      <c r="K212" s="13">
        <v>131.0</v>
      </c>
      <c r="L212" s="14">
        <v>52.0</v>
      </c>
      <c r="M212" s="14">
        <v>56.0</v>
      </c>
      <c r="N212" s="14">
        <v>110.0</v>
      </c>
      <c r="O212" s="39">
        <f t="shared" si="1"/>
        <v>0.4444444444</v>
      </c>
      <c r="P212" s="40">
        <f t="shared" si="2"/>
        <v>0.6352941176</v>
      </c>
    </row>
    <row r="213">
      <c r="A213" s="1"/>
      <c r="B213" s="1"/>
      <c r="C213" s="38">
        <v>0.0</v>
      </c>
      <c r="D213" s="9">
        <v>3374.0</v>
      </c>
      <c r="E213" s="10">
        <v>2587.0</v>
      </c>
      <c r="F213" s="12">
        <v>30.0</v>
      </c>
      <c r="G213" s="12">
        <v>71.0</v>
      </c>
      <c r="H213" s="12">
        <v>30.0</v>
      </c>
      <c r="I213" s="13">
        <v>104.0</v>
      </c>
      <c r="J213" s="13">
        <v>204.0</v>
      </c>
      <c r="K213" s="13">
        <v>85.0</v>
      </c>
      <c r="L213" s="14">
        <v>42.0</v>
      </c>
      <c r="M213" s="14">
        <v>23.0</v>
      </c>
      <c r="N213" s="14">
        <v>100.0</v>
      </c>
      <c r="O213" s="39">
        <f t="shared" si="1"/>
        <v>0.2446808511</v>
      </c>
      <c r="P213" s="40">
        <f t="shared" si="2"/>
        <v>0.702970297</v>
      </c>
    </row>
    <row r="214">
      <c r="A214" s="1"/>
      <c r="B214" s="1"/>
      <c r="C214" s="38">
        <v>0.0</v>
      </c>
      <c r="D214" s="9">
        <v>3382.0</v>
      </c>
      <c r="E214" s="10">
        <v>2189.0</v>
      </c>
      <c r="F214" s="12">
        <v>25.0</v>
      </c>
      <c r="G214" s="12">
        <v>27.0</v>
      </c>
      <c r="H214" s="12">
        <v>31.0</v>
      </c>
      <c r="I214" s="13">
        <v>93.0</v>
      </c>
      <c r="J214" s="13">
        <v>210.0</v>
      </c>
      <c r="K214" s="13">
        <v>73.0</v>
      </c>
      <c r="L214" s="14">
        <v>24.0</v>
      </c>
      <c r="M214" s="14">
        <v>29.0</v>
      </c>
      <c r="N214" s="14">
        <v>83.0</v>
      </c>
      <c r="O214" s="39">
        <f t="shared" si="1"/>
        <v>0.5178571429</v>
      </c>
      <c r="P214" s="40">
        <f t="shared" si="2"/>
        <v>0.6564417178</v>
      </c>
    </row>
    <row r="215">
      <c r="A215" s="1"/>
      <c r="B215" s="1"/>
      <c r="C215" s="38">
        <v>0.0</v>
      </c>
      <c r="D215" s="9">
        <v>3383.0</v>
      </c>
      <c r="E215" s="10">
        <v>2452.0</v>
      </c>
      <c r="F215" s="12">
        <v>38.0</v>
      </c>
      <c r="G215" s="12">
        <v>88.0</v>
      </c>
      <c r="H215" s="12">
        <v>34.0</v>
      </c>
      <c r="I215" s="13">
        <v>236.0</v>
      </c>
      <c r="J215" s="13">
        <v>506.0</v>
      </c>
      <c r="K215" s="13">
        <v>136.0</v>
      </c>
      <c r="L215" s="14">
        <v>31.0</v>
      </c>
      <c r="M215" s="14">
        <v>22.0</v>
      </c>
      <c r="N215" s="14">
        <v>130.0</v>
      </c>
      <c r="O215" s="39">
        <f t="shared" si="1"/>
        <v>0.2</v>
      </c>
      <c r="P215" s="40">
        <f t="shared" si="2"/>
        <v>0.6909871245</v>
      </c>
    </row>
    <row r="216">
      <c r="A216" s="1"/>
      <c r="B216" s="1"/>
      <c r="C216" s="38">
        <v>0.0</v>
      </c>
      <c r="D216" s="9">
        <v>3385.0</v>
      </c>
      <c r="E216" s="10">
        <v>1775.0</v>
      </c>
      <c r="F216" s="12">
        <v>22.0</v>
      </c>
      <c r="G216" s="12">
        <v>26.0</v>
      </c>
      <c r="H216" s="12">
        <v>24.0</v>
      </c>
      <c r="I216" s="13">
        <v>97.0</v>
      </c>
      <c r="J216" s="13">
        <v>157.0</v>
      </c>
      <c r="K216" s="13">
        <v>71.0</v>
      </c>
      <c r="L216" s="14">
        <v>31.0</v>
      </c>
      <c r="M216" s="14">
        <v>18.0</v>
      </c>
      <c r="N216" s="14">
        <v>68.0</v>
      </c>
      <c r="O216" s="39">
        <f t="shared" si="1"/>
        <v>0.4090909091</v>
      </c>
      <c r="P216" s="40">
        <f t="shared" si="2"/>
        <v>0.6827586207</v>
      </c>
    </row>
    <row r="217">
      <c r="A217" s="1"/>
      <c r="B217" s="1"/>
      <c r="C217" s="38">
        <v>0.0</v>
      </c>
      <c r="D217" s="9">
        <v>3391.0</v>
      </c>
      <c r="E217" s="10">
        <v>2188.0</v>
      </c>
      <c r="F217" s="12">
        <v>33.0</v>
      </c>
      <c r="G217" s="12">
        <v>48.0</v>
      </c>
      <c r="H217" s="12">
        <v>34.0</v>
      </c>
      <c r="I217" s="13">
        <v>100.0</v>
      </c>
      <c r="J217" s="13">
        <v>239.0</v>
      </c>
      <c r="K217" s="13">
        <v>91.0</v>
      </c>
      <c r="L217" s="14">
        <v>22.0</v>
      </c>
      <c r="M217" s="14">
        <v>39.0</v>
      </c>
      <c r="N217" s="14">
        <v>95.0</v>
      </c>
      <c r="O217" s="39">
        <f t="shared" si="1"/>
        <v>0.4482758621</v>
      </c>
      <c r="P217" s="40">
        <f t="shared" si="2"/>
        <v>0.6358695652</v>
      </c>
    </row>
    <row r="218">
      <c r="A218" s="1"/>
      <c r="B218" s="1"/>
      <c r="C218" s="38">
        <v>0.0</v>
      </c>
      <c r="D218" s="9">
        <v>3392.0</v>
      </c>
      <c r="E218" s="10">
        <v>1601.0</v>
      </c>
      <c r="F218" s="12">
        <v>28.0</v>
      </c>
      <c r="G218" s="12">
        <v>35.0</v>
      </c>
      <c r="H218" s="12">
        <v>15.0</v>
      </c>
      <c r="I218" s="13">
        <v>73.0</v>
      </c>
      <c r="J218" s="13">
        <v>133.0</v>
      </c>
      <c r="K218" s="13">
        <v>47.0</v>
      </c>
      <c r="L218" s="14">
        <v>30.0</v>
      </c>
      <c r="M218" s="14">
        <v>20.0</v>
      </c>
      <c r="N218" s="14">
        <v>66.0</v>
      </c>
      <c r="O218" s="39">
        <f t="shared" si="1"/>
        <v>0.3636363636</v>
      </c>
      <c r="P218" s="40">
        <f t="shared" si="2"/>
        <v>0.690647482</v>
      </c>
    </row>
    <row r="219">
      <c r="A219" s="1"/>
      <c r="B219" s="1"/>
      <c r="C219" s="38">
        <v>0.0</v>
      </c>
      <c r="D219" s="9">
        <v>3414.0</v>
      </c>
      <c r="E219" s="10">
        <v>1087.0</v>
      </c>
      <c r="F219" s="12">
        <v>12.0</v>
      </c>
      <c r="G219" s="12">
        <v>26.0</v>
      </c>
      <c r="H219" s="12">
        <v>13.0</v>
      </c>
      <c r="I219" s="13">
        <v>34.0</v>
      </c>
      <c r="J219" s="13">
        <v>101.0</v>
      </c>
      <c r="K219" s="13">
        <v>34.0</v>
      </c>
      <c r="L219" s="14">
        <v>13.0</v>
      </c>
      <c r="M219" s="14">
        <v>10.0</v>
      </c>
      <c r="N219" s="14">
        <v>66.0</v>
      </c>
      <c r="O219" s="39">
        <f t="shared" si="1"/>
        <v>0.2777777778</v>
      </c>
      <c r="P219" s="40">
        <f t="shared" si="2"/>
        <v>0.7596153846</v>
      </c>
    </row>
    <row r="220">
      <c r="A220" s="1"/>
      <c r="B220" s="1"/>
      <c r="C220" s="38">
        <v>0.0</v>
      </c>
      <c r="D220" s="9">
        <v>3417.0</v>
      </c>
      <c r="E220" s="10">
        <v>2146.0</v>
      </c>
      <c r="F220" s="12">
        <v>17.0</v>
      </c>
      <c r="G220" s="12">
        <v>30.0</v>
      </c>
      <c r="H220" s="12">
        <v>25.0</v>
      </c>
      <c r="I220" s="13">
        <v>59.0</v>
      </c>
      <c r="J220" s="13">
        <v>117.0</v>
      </c>
      <c r="K220" s="13">
        <v>41.0</v>
      </c>
      <c r="L220" s="14">
        <v>19.0</v>
      </c>
      <c r="M220" s="14">
        <v>15.0</v>
      </c>
      <c r="N220" s="14">
        <v>49.0</v>
      </c>
      <c r="O220" s="39">
        <f t="shared" si="1"/>
        <v>0.3333333333</v>
      </c>
      <c r="P220" s="40">
        <f t="shared" si="2"/>
        <v>0.6181818182</v>
      </c>
    </row>
    <row r="221">
      <c r="A221" s="1"/>
      <c r="B221" s="1"/>
      <c r="C221" s="38">
        <v>0.0</v>
      </c>
      <c r="D221" s="9">
        <v>3418.0</v>
      </c>
      <c r="E221" s="10">
        <v>769.0</v>
      </c>
      <c r="F221" s="12">
        <v>6.0</v>
      </c>
      <c r="G221" s="12">
        <v>10.0</v>
      </c>
      <c r="H221" s="12">
        <v>7.0</v>
      </c>
      <c r="I221" s="13">
        <v>25.0</v>
      </c>
      <c r="J221" s="13">
        <v>60.0</v>
      </c>
      <c r="K221" s="13">
        <v>29.0</v>
      </c>
      <c r="L221" s="14">
        <v>9.0</v>
      </c>
      <c r="M221" s="14">
        <v>8.0</v>
      </c>
      <c r="N221" s="14">
        <v>27.0</v>
      </c>
      <c r="O221" s="39">
        <f t="shared" si="1"/>
        <v>0.4444444444</v>
      </c>
      <c r="P221" s="40">
        <f t="shared" si="2"/>
        <v>0.7346938776</v>
      </c>
    </row>
    <row r="222">
      <c r="A222" s="1"/>
      <c r="B222" s="1"/>
      <c r="C222" s="38">
        <v>0.0</v>
      </c>
      <c r="D222" s="9">
        <v>3435.0</v>
      </c>
      <c r="E222" s="10">
        <v>2794.0</v>
      </c>
      <c r="F222" s="12">
        <v>17.0</v>
      </c>
      <c r="G222" s="12">
        <v>40.0</v>
      </c>
      <c r="H222" s="12">
        <v>33.0</v>
      </c>
      <c r="I222" s="13">
        <v>81.0</v>
      </c>
      <c r="J222" s="13">
        <v>176.0</v>
      </c>
      <c r="K222" s="13">
        <v>90.0</v>
      </c>
      <c r="L222" s="14">
        <v>34.0</v>
      </c>
      <c r="M222" s="14">
        <v>24.0</v>
      </c>
      <c r="N222" s="14">
        <v>104.0</v>
      </c>
      <c r="O222" s="39">
        <f t="shared" si="1"/>
        <v>0.375</v>
      </c>
      <c r="P222" s="40">
        <f t="shared" si="2"/>
        <v>0.7340425532</v>
      </c>
    </row>
    <row r="223">
      <c r="A223" s="1"/>
      <c r="B223" s="1"/>
      <c r="C223" s="38">
        <v>0.0</v>
      </c>
      <c r="D223" s="9">
        <v>3464.0</v>
      </c>
      <c r="E223" s="10">
        <v>2203.0</v>
      </c>
      <c r="F223" s="12">
        <v>53.0</v>
      </c>
      <c r="G223" s="12">
        <v>30.0</v>
      </c>
      <c r="H223" s="12">
        <v>25.0</v>
      </c>
      <c r="I223" s="13">
        <v>161.0</v>
      </c>
      <c r="J223" s="13">
        <v>243.0</v>
      </c>
      <c r="K223" s="13">
        <v>54.0</v>
      </c>
      <c r="L223" s="14">
        <v>58.0</v>
      </c>
      <c r="M223" s="14">
        <v>17.0</v>
      </c>
      <c r="N223" s="14">
        <v>90.0</v>
      </c>
      <c r="O223" s="39">
        <f t="shared" si="1"/>
        <v>0.3617021277</v>
      </c>
      <c r="P223" s="40">
        <f t="shared" si="2"/>
        <v>0.6548672566</v>
      </c>
    </row>
    <row r="224">
      <c r="A224" s="1"/>
      <c r="B224" s="1"/>
      <c r="C224" s="38">
        <v>0.0</v>
      </c>
      <c r="D224" s="9">
        <v>3540.0</v>
      </c>
      <c r="E224" s="10">
        <v>539.0</v>
      </c>
      <c r="F224" s="12">
        <v>11.0</v>
      </c>
      <c r="G224" s="12">
        <v>14.0</v>
      </c>
      <c r="H224" s="12">
        <v>8.0</v>
      </c>
      <c r="I224" s="13">
        <v>23.0</v>
      </c>
      <c r="J224" s="13">
        <v>77.0</v>
      </c>
      <c r="K224" s="13">
        <v>24.0</v>
      </c>
      <c r="L224" s="14">
        <v>3.0</v>
      </c>
      <c r="M224" s="14">
        <v>6.0</v>
      </c>
      <c r="N224" s="14">
        <v>17.0</v>
      </c>
      <c r="O224" s="39">
        <f t="shared" si="1"/>
        <v>0.3</v>
      </c>
      <c r="P224" s="40">
        <f t="shared" si="2"/>
        <v>0.5128205128</v>
      </c>
    </row>
    <row r="225">
      <c r="A225" s="1"/>
      <c r="B225" s="1"/>
      <c r="C225" s="38">
        <v>0.0</v>
      </c>
      <c r="D225" s="9">
        <v>3544.0</v>
      </c>
      <c r="E225" s="10">
        <v>1352.0</v>
      </c>
      <c r="F225" s="12">
        <v>12.0</v>
      </c>
      <c r="G225" s="12">
        <v>35.0</v>
      </c>
      <c r="H225" s="12">
        <v>24.0</v>
      </c>
      <c r="I225" s="13">
        <v>41.0</v>
      </c>
      <c r="J225" s="13">
        <v>123.0</v>
      </c>
      <c r="K225" s="13">
        <v>48.0</v>
      </c>
      <c r="L225" s="14">
        <v>10.0</v>
      </c>
      <c r="M225" s="14">
        <v>12.0</v>
      </c>
      <c r="N225" s="14">
        <v>30.0</v>
      </c>
      <c r="O225" s="39">
        <f t="shared" si="1"/>
        <v>0.2553191489</v>
      </c>
      <c r="P225" s="40">
        <f t="shared" si="2"/>
        <v>0.5263157895</v>
      </c>
    </row>
    <row r="226">
      <c r="A226" s="1"/>
      <c r="B226" s="1"/>
      <c r="C226" s="38">
        <v>0.0</v>
      </c>
      <c r="D226" s="9">
        <v>3546.0</v>
      </c>
      <c r="E226" s="10">
        <v>3305.0</v>
      </c>
      <c r="F226" s="12">
        <v>26.0</v>
      </c>
      <c r="G226" s="12">
        <v>47.0</v>
      </c>
      <c r="H226" s="12">
        <v>39.0</v>
      </c>
      <c r="I226" s="13">
        <v>112.0</v>
      </c>
      <c r="J226" s="13">
        <v>198.0</v>
      </c>
      <c r="K226" s="13">
        <v>69.0</v>
      </c>
      <c r="L226" s="14">
        <v>44.0</v>
      </c>
      <c r="M226" s="14">
        <v>25.0</v>
      </c>
      <c r="N226" s="14">
        <v>80.0</v>
      </c>
      <c r="O226" s="39">
        <f t="shared" si="1"/>
        <v>0.3472222222</v>
      </c>
      <c r="P226" s="40">
        <f t="shared" si="2"/>
        <v>0.6560846561</v>
      </c>
    </row>
    <row r="227">
      <c r="A227" s="1"/>
      <c r="B227" s="1"/>
      <c r="C227" s="38">
        <v>0.0</v>
      </c>
      <c r="D227" s="9">
        <v>3547.0</v>
      </c>
      <c r="E227" s="10">
        <v>2029.0</v>
      </c>
      <c r="F227" s="12">
        <v>26.0</v>
      </c>
      <c r="G227" s="12">
        <v>42.0</v>
      </c>
      <c r="H227" s="12">
        <v>21.0</v>
      </c>
      <c r="I227" s="13">
        <v>104.0</v>
      </c>
      <c r="J227" s="13">
        <v>173.0</v>
      </c>
      <c r="K227" s="13">
        <v>63.0</v>
      </c>
      <c r="L227" s="14">
        <v>40.0</v>
      </c>
      <c r="M227" s="14">
        <v>28.0</v>
      </c>
      <c r="N227" s="14">
        <v>66.0</v>
      </c>
      <c r="O227" s="39">
        <f t="shared" si="1"/>
        <v>0.4</v>
      </c>
      <c r="P227" s="40">
        <f t="shared" si="2"/>
        <v>0.6928104575</v>
      </c>
    </row>
    <row r="228">
      <c r="A228" s="1"/>
      <c r="B228" s="1"/>
      <c r="C228" s="38">
        <v>0.0</v>
      </c>
      <c r="D228" s="9">
        <v>3557.0</v>
      </c>
      <c r="E228" s="10">
        <v>2063.0</v>
      </c>
      <c r="F228" s="12">
        <v>15.0</v>
      </c>
      <c r="G228" s="12">
        <v>41.0</v>
      </c>
      <c r="H228" s="12">
        <v>23.0</v>
      </c>
      <c r="I228" s="13">
        <v>52.0</v>
      </c>
      <c r="J228" s="13">
        <v>170.0</v>
      </c>
      <c r="K228" s="13">
        <v>57.0</v>
      </c>
      <c r="L228" s="14">
        <v>26.0</v>
      </c>
      <c r="M228" s="14">
        <v>16.0</v>
      </c>
      <c r="N228" s="14">
        <v>65.0</v>
      </c>
      <c r="O228" s="39">
        <f t="shared" si="1"/>
        <v>0.2807017544</v>
      </c>
      <c r="P228" s="40">
        <f t="shared" si="2"/>
        <v>0.7054263566</v>
      </c>
    </row>
    <row r="229">
      <c r="A229" s="1"/>
      <c r="B229" s="1"/>
      <c r="C229" s="38">
        <v>0.0</v>
      </c>
      <c r="D229" s="9">
        <v>3565.0</v>
      </c>
      <c r="E229" s="10">
        <v>2787.0</v>
      </c>
      <c r="F229" s="12">
        <v>36.0</v>
      </c>
      <c r="G229" s="12">
        <v>36.0</v>
      </c>
      <c r="H229" s="12">
        <v>36.0</v>
      </c>
      <c r="I229" s="13">
        <v>58.0</v>
      </c>
      <c r="J229" s="13">
        <v>184.0</v>
      </c>
      <c r="K229" s="13">
        <v>91.0</v>
      </c>
      <c r="L229" s="14">
        <v>24.0</v>
      </c>
      <c r="M229" s="14">
        <v>32.0</v>
      </c>
      <c r="N229" s="14">
        <v>76.0</v>
      </c>
      <c r="O229" s="39">
        <f t="shared" si="1"/>
        <v>0.4705882353</v>
      </c>
      <c r="P229" s="40">
        <f t="shared" si="2"/>
        <v>0.5813953488</v>
      </c>
    </row>
    <row r="230">
      <c r="A230" s="1"/>
      <c r="B230" s="1"/>
      <c r="C230" s="38">
        <v>0.0</v>
      </c>
      <c r="D230" s="9">
        <v>3576.0</v>
      </c>
      <c r="E230" s="10">
        <v>2447.0</v>
      </c>
      <c r="F230" s="12">
        <v>20.0</v>
      </c>
      <c r="G230" s="12">
        <v>58.0</v>
      </c>
      <c r="H230" s="12">
        <v>42.0</v>
      </c>
      <c r="I230" s="13">
        <v>101.0</v>
      </c>
      <c r="J230" s="13">
        <v>201.0</v>
      </c>
      <c r="K230" s="13">
        <v>92.0</v>
      </c>
      <c r="L230" s="14">
        <v>23.0</v>
      </c>
      <c r="M230" s="14">
        <v>34.0</v>
      </c>
      <c r="N230" s="14">
        <v>91.0</v>
      </c>
      <c r="O230" s="39">
        <f t="shared" si="1"/>
        <v>0.3695652174</v>
      </c>
      <c r="P230" s="40">
        <f t="shared" si="2"/>
        <v>0.6477272727</v>
      </c>
    </row>
    <row r="231">
      <c r="A231" s="1"/>
      <c r="B231" s="1"/>
      <c r="C231" s="38">
        <v>0.0</v>
      </c>
      <c r="D231" s="9">
        <v>3587.0</v>
      </c>
      <c r="E231" s="10">
        <v>2391.0</v>
      </c>
      <c r="F231" s="12">
        <v>22.0</v>
      </c>
      <c r="G231" s="12">
        <v>53.0</v>
      </c>
      <c r="H231" s="12">
        <v>27.0</v>
      </c>
      <c r="I231" s="13">
        <v>125.0</v>
      </c>
      <c r="J231" s="13">
        <v>205.0</v>
      </c>
      <c r="K231" s="13">
        <v>55.0</v>
      </c>
      <c r="L231" s="14">
        <v>47.0</v>
      </c>
      <c r="M231" s="14">
        <v>24.0</v>
      </c>
      <c r="N231" s="14">
        <v>83.0</v>
      </c>
      <c r="O231" s="39">
        <f t="shared" si="1"/>
        <v>0.3116883117</v>
      </c>
      <c r="P231" s="40">
        <f t="shared" si="2"/>
        <v>0.7262569832</v>
      </c>
    </row>
    <row r="232">
      <c r="A232" s="1"/>
      <c r="B232" s="1"/>
      <c r="C232" s="38">
        <v>0.0</v>
      </c>
      <c r="D232" s="9">
        <v>3588.0</v>
      </c>
      <c r="E232" s="10">
        <v>2956.0</v>
      </c>
      <c r="F232" s="12">
        <v>24.0</v>
      </c>
      <c r="G232" s="12">
        <v>38.0</v>
      </c>
      <c r="H232" s="12">
        <v>45.0</v>
      </c>
      <c r="I232" s="13">
        <v>88.0</v>
      </c>
      <c r="J232" s="13">
        <v>208.0</v>
      </c>
      <c r="K232" s="13">
        <v>90.0</v>
      </c>
      <c r="L232" s="14">
        <v>48.0</v>
      </c>
      <c r="M232" s="14">
        <v>31.0</v>
      </c>
      <c r="N232" s="14">
        <v>94.0</v>
      </c>
      <c r="O232" s="39">
        <f t="shared" si="1"/>
        <v>0.4492753623</v>
      </c>
      <c r="P232" s="40">
        <f t="shared" si="2"/>
        <v>0.672985782</v>
      </c>
    </row>
    <row r="233">
      <c r="A233" s="1"/>
      <c r="B233" s="1"/>
      <c r="C233" s="38">
        <v>0.0</v>
      </c>
      <c r="D233" s="9">
        <v>3602.0</v>
      </c>
      <c r="E233" s="10">
        <v>2268.0</v>
      </c>
      <c r="F233" s="12">
        <v>38.0</v>
      </c>
      <c r="G233" s="12">
        <v>52.0</v>
      </c>
      <c r="H233" s="12">
        <v>30.0</v>
      </c>
      <c r="I233" s="13">
        <v>101.0</v>
      </c>
      <c r="J233" s="13">
        <v>143.0</v>
      </c>
      <c r="K233" s="13">
        <v>61.0</v>
      </c>
      <c r="L233" s="14">
        <v>37.0</v>
      </c>
      <c r="M233" s="14">
        <v>24.0</v>
      </c>
      <c r="N233" s="14">
        <v>58.0</v>
      </c>
      <c r="O233" s="39">
        <f t="shared" si="1"/>
        <v>0.3157894737</v>
      </c>
      <c r="P233" s="40">
        <f t="shared" si="2"/>
        <v>0.5828220859</v>
      </c>
    </row>
    <row r="234">
      <c r="A234" s="1"/>
      <c r="B234" s="1"/>
      <c r="C234" s="38">
        <v>0.0</v>
      </c>
      <c r="D234" s="9">
        <v>3604.0</v>
      </c>
      <c r="E234" s="10">
        <v>2505.0</v>
      </c>
      <c r="F234" s="12">
        <v>21.0</v>
      </c>
      <c r="G234" s="12">
        <v>48.0</v>
      </c>
      <c r="H234" s="12">
        <v>24.0</v>
      </c>
      <c r="I234" s="13">
        <v>53.0</v>
      </c>
      <c r="J234" s="13">
        <v>85.0</v>
      </c>
      <c r="K234" s="13">
        <v>32.0</v>
      </c>
      <c r="L234" s="14">
        <v>26.0</v>
      </c>
      <c r="M234" s="14">
        <v>18.0</v>
      </c>
      <c r="N234" s="14">
        <v>45.0</v>
      </c>
      <c r="O234" s="39">
        <f t="shared" si="1"/>
        <v>0.2727272727</v>
      </c>
      <c r="P234" s="40">
        <f t="shared" si="2"/>
        <v>0.6120689655</v>
      </c>
    </row>
    <row r="235">
      <c r="A235" s="1"/>
      <c r="B235" s="1"/>
      <c r="C235" s="38">
        <v>0.0</v>
      </c>
      <c r="D235" s="9">
        <v>3606.0</v>
      </c>
      <c r="E235" s="10">
        <v>2948.0</v>
      </c>
      <c r="F235" s="12">
        <v>42.0</v>
      </c>
      <c r="G235" s="12">
        <v>77.0</v>
      </c>
      <c r="H235" s="12">
        <v>34.0</v>
      </c>
      <c r="I235" s="13">
        <v>135.0</v>
      </c>
      <c r="J235" s="13">
        <v>224.0</v>
      </c>
      <c r="K235" s="13">
        <v>72.0</v>
      </c>
      <c r="L235" s="14">
        <v>56.0</v>
      </c>
      <c r="M235" s="14">
        <v>28.0</v>
      </c>
      <c r="N235" s="14">
        <v>83.0</v>
      </c>
      <c r="O235" s="39">
        <f t="shared" si="1"/>
        <v>0.2666666667</v>
      </c>
      <c r="P235" s="40">
        <f t="shared" si="2"/>
        <v>0.6465116279</v>
      </c>
    </row>
    <row r="236">
      <c r="A236" s="1"/>
      <c r="B236" s="1"/>
      <c r="C236" s="38">
        <v>0.0</v>
      </c>
      <c r="D236" s="9">
        <v>3607.0</v>
      </c>
      <c r="E236" s="10">
        <v>1734.0</v>
      </c>
      <c r="F236" s="12">
        <v>3.0</v>
      </c>
      <c r="G236" s="12">
        <v>28.0</v>
      </c>
      <c r="H236" s="12">
        <v>14.0</v>
      </c>
      <c r="I236" s="13">
        <v>30.0</v>
      </c>
      <c r="J236" s="13">
        <v>57.0</v>
      </c>
      <c r="K236" s="13">
        <v>20.0</v>
      </c>
      <c r="L236" s="14">
        <v>13.0</v>
      </c>
      <c r="M236" s="14">
        <v>13.0</v>
      </c>
      <c r="N236" s="14">
        <v>49.0</v>
      </c>
      <c r="O236" s="39">
        <f t="shared" si="1"/>
        <v>0.3170731707</v>
      </c>
      <c r="P236" s="40">
        <f t="shared" si="2"/>
        <v>0.7848101266</v>
      </c>
    </row>
    <row r="237">
      <c r="A237" s="1"/>
      <c r="B237" s="1"/>
      <c r="C237" s="38">
        <v>0.0</v>
      </c>
      <c r="D237" s="9">
        <v>3609.0</v>
      </c>
      <c r="E237" s="10">
        <v>1497.0</v>
      </c>
      <c r="F237" s="12">
        <v>37.0</v>
      </c>
      <c r="G237" s="12">
        <v>23.0</v>
      </c>
      <c r="H237" s="12">
        <v>31.0</v>
      </c>
      <c r="I237" s="13">
        <v>126.0</v>
      </c>
      <c r="J237" s="13">
        <v>131.0</v>
      </c>
      <c r="K237" s="13">
        <v>82.0</v>
      </c>
      <c r="L237" s="14">
        <v>21.0</v>
      </c>
      <c r="M237" s="14">
        <v>19.0</v>
      </c>
      <c r="N237" s="14">
        <v>32.0</v>
      </c>
      <c r="O237" s="39">
        <f t="shared" si="1"/>
        <v>0.4523809524</v>
      </c>
      <c r="P237" s="40">
        <f t="shared" si="2"/>
        <v>0.4380165289</v>
      </c>
    </row>
    <row r="238">
      <c r="A238" s="1"/>
      <c r="B238" s="1"/>
      <c r="C238" s="38">
        <v>0.0</v>
      </c>
      <c r="D238" s="9">
        <v>3613.0</v>
      </c>
      <c r="E238" s="10">
        <v>1295.0</v>
      </c>
      <c r="F238" s="12">
        <v>17.0</v>
      </c>
      <c r="G238" s="12">
        <v>22.0</v>
      </c>
      <c r="H238" s="12">
        <v>8.0</v>
      </c>
      <c r="I238" s="13">
        <v>15.0</v>
      </c>
      <c r="J238" s="13">
        <v>66.0</v>
      </c>
      <c r="K238" s="13">
        <v>21.0</v>
      </c>
      <c r="L238" s="14">
        <v>10.0</v>
      </c>
      <c r="M238" s="14">
        <v>14.0</v>
      </c>
      <c r="N238" s="14">
        <v>37.0</v>
      </c>
      <c r="O238" s="39">
        <f t="shared" si="1"/>
        <v>0.3888888889</v>
      </c>
      <c r="P238" s="40">
        <f t="shared" si="2"/>
        <v>0.6527777778</v>
      </c>
    </row>
    <row r="239">
      <c r="A239" s="1"/>
      <c r="B239" s="1"/>
      <c r="C239" s="38">
        <v>0.0</v>
      </c>
      <c r="D239" s="9">
        <v>3705.0</v>
      </c>
      <c r="E239" s="10">
        <v>1153.0</v>
      </c>
      <c r="F239" s="12">
        <v>11.0</v>
      </c>
      <c r="G239" s="12">
        <v>21.0</v>
      </c>
      <c r="H239" s="12">
        <v>28.0</v>
      </c>
      <c r="I239" s="13">
        <v>45.0</v>
      </c>
      <c r="J239" s="13">
        <v>70.0</v>
      </c>
      <c r="K239" s="13">
        <v>33.0</v>
      </c>
      <c r="L239" s="14">
        <v>18.0</v>
      </c>
      <c r="M239" s="14">
        <v>15.0</v>
      </c>
      <c r="N239" s="14">
        <v>40.0</v>
      </c>
      <c r="O239" s="39">
        <f t="shared" si="1"/>
        <v>0.4166666667</v>
      </c>
      <c r="P239" s="40">
        <f t="shared" si="2"/>
        <v>0.5979381443</v>
      </c>
    </row>
    <row r="240">
      <c r="A240" s="1"/>
      <c r="B240" s="1"/>
      <c r="C240" s="38">
        <v>0.0</v>
      </c>
      <c r="D240" s="9">
        <v>3706.0</v>
      </c>
      <c r="E240" s="10">
        <v>1851.0</v>
      </c>
      <c r="F240" s="12">
        <v>27.0</v>
      </c>
      <c r="G240" s="12">
        <v>41.0</v>
      </c>
      <c r="H240" s="12">
        <v>22.0</v>
      </c>
      <c r="I240" s="13">
        <v>57.0</v>
      </c>
      <c r="J240" s="13">
        <v>130.0</v>
      </c>
      <c r="K240" s="13">
        <v>41.0</v>
      </c>
      <c r="L240" s="14">
        <v>31.0</v>
      </c>
      <c r="M240" s="14">
        <v>25.0</v>
      </c>
      <c r="N240" s="14">
        <v>69.0</v>
      </c>
      <c r="O240" s="39">
        <f t="shared" si="1"/>
        <v>0.3787878788</v>
      </c>
      <c r="P240" s="40">
        <f t="shared" si="2"/>
        <v>0.6711409396</v>
      </c>
    </row>
    <row r="241">
      <c r="A241" s="1"/>
      <c r="B241" s="1"/>
      <c r="C241" s="38">
        <v>0.0</v>
      </c>
      <c r="D241" s="9">
        <v>3710.0</v>
      </c>
      <c r="E241" s="10">
        <v>571.0</v>
      </c>
      <c r="F241" s="12">
        <v>22.0</v>
      </c>
      <c r="G241" s="12">
        <v>15.0</v>
      </c>
      <c r="H241" s="12">
        <v>12.0</v>
      </c>
      <c r="I241" s="13">
        <v>34.0</v>
      </c>
      <c r="J241" s="13">
        <v>39.0</v>
      </c>
      <c r="K241" s="13">
        <v>25.0</v>
      </c>
      <c r="L241" s="14">
        <v>6.0</v>
      </c>
      <c r="M241" s="14">
        <v>7.0</v>
      </c>
      <c r="N241" s="14">
        <v>21.0</v>
      </c>
      <c r="O241" s="39">
        <f t="shared" si="1"/>
        <v>0.3181818182</v>
      </c>
      <c r="P241" s="40">
        <f t="shared" si="2"/>
        <v>0.4426229508</v>
      </c>
    </row>
    <row r="242">
      <c r="A242" s="1"/>
      <c r="B242" s="1"/>
      <c r="C242" s="38">
        <v>0.0</v>
      </c>
      <c r="D242" s="9">
        <v>3715.0</v>
      </c>
      <c r="E242" s="10">
        <v>1889.0</v>
      </c>
      <c r="F242" s="12">
        <v>60.0</v>
      </c>
      <c r="G242" s="12">
        <v>41.0</v>
      </c>
      <c r="H242" s="12">
        <v>44.0</v>
      </c>
      <c r="I242" s="13">
        <v>121.0</v>
      </c>
      <c r="J242" s="13">
        <v>159.0</v>
      </c>
      <c r="K242" s="13">
        <v>77.0</v>
      </c>
      <c r="L242" s="14">
        <v>42.0</v>
      </c>
      <c r="M242" s="14">
        <v>26.0</v>
      </c>
      <c r="N242" s="14">
        <v>75.0</v>
      </c>
      <c r="O242" s="39">
        <f t="shared" si="1"/>
        <v>0.3880597015</v>
      </c>
      <c r="P242" s="40">
        <f t="shared" si="2"/>
        <v>0.5294117647</v>
      </c>
    </row>
    <row r="243">
      <c r="A243" s="1"/>
      <c r="B243" s="1"/>
      <c r="C243" s="38">
        <v>0.0</v>
      </c>
      <c r="D243" s="9">
        <v>3717.0</v>
      </c>
      <c r="E243" s="10">
        <v>1062.0</v>
      </c>
      <c r="F243" s="12">
        <v>41.0</v>
      </c>
      <c r="G243" s="12">
        <v>26.0</v>
      </c>
      <c r="H243" s="12">
        <v>22.0</v>
      </c>
      <c r="I243" s="13">
        <v>64.0</v>
      </c>
      <c r="J243" s="13">
        <v>94.0</v>
      </c>
      <c r="K243" s="13">
        <v>44.0</v>
      </c>
      <c r="L243" s="14">
        <v>22.0</v>
      </c>
      <c r="M243" s="14">
        <v>18.0</v>
      </c>
      <c r="N243" s="14">
        <v>30.0</v>
      </c>
      <c r="O243" s="39">
        <f t="shared" si="1"/>
        <v>0.4090909091</v>
      </c>
      <c r="P243" s="40">
        <f t="shared" si="2"/>
        <v>0.452173913</v>
      </c>
    </row>
    <row r="244">
      <c r="A244" s="1"/>
      <c r="B244" s="1"/>
      <c r="C244" s="38">
        <v>0.0</v>
      </c>
      <c r="D244" s="9">
        <v>3719.0</v>
      </c>
      <c r="E244" s="10">
        <v>3325.0</v>
      </c>
      <c r="F244" s="12">
        <v>24.0</v>
      </c>
      <c r="G244" s="12">
        <v>48.0</v>
      </c>
      <c r="H244" s="12">
        <v>44.0</v>
      </c>
      <c r="I244" s="13">
        <v>105.0</v>
      </c>
      <c r="J244" s="13">
        <v>239.0</v>
      </c>
      <c r="K244" s="13">
        <v>94.0</v>
      </c>
      <c r="L244" s="14">
        <v>45.0</v>
      </c>
      <c r="M244" s="14">
        <v>32.0</v>
      </c>
      <c r="N244" s="14">
        <v>105.0</v>
      </c>
      <c r="O244" s="39">
        <f t="shared" si="1"/>
        <v>0.4</v>
      </c>
      <c r="P244" s="40">
        <f t="shared" si="2"/>
        <v>0.6880733945</v>
      </c>
    </row>
    <row r="245">
      <c r="A245" s="1"/>
      <c r="B245" s="1"/>
      <c r="C245" s="38">
        <v>0.0</v>
      </c>
      <c r="D245" s="9">
        <v>3724.0</v>
      </c>
      <c r="E245" s="10">
        <v>3182.0</v>
      </c>
      <c r="F245" s="12">
        <v>34.0</v>
      </c>
      <c r="G245" s="12">
        <v>52.0</v>
      </c>
      <c r="H245" s="12">
        <v>34.0</v>
      </c>
      <c r="I245" s="13">
        <v>108.0</v>
      </c>
      <c r="J245" s="13">
        <v>190.0</v>
      </c>
      <c r="K245" s="13">
        <v>75.0</v>
      </c>
      <c r="L245" s="14">
        <v>40.0</v>
      </c>
      <c r="M245" s="14">
        <v>24.0</v>
      </c>
      <c r="N245" s="14">
        <v>79.0</v>
      </c>
      <c r="O245" s="39">
        <f t="shared" si="1"/>
        <v>0.3157894737</v>
      </c>
      <c r="P245" s="40">
        <f t="shared" si="2"/>
        <v>0.6363636364</v>
      </c>
    </row>
    <row r="246">
      <c r="A246" s="1"/>
      <c r="B246" s="1"/>
      <c r="C246" s="38">
        <v>0.0</v>
      </c>
      <c r="D246" s="9">
        <v>3727.0</v>
      </c>
      <c r="E246" s="10">
        <v>2249.0</v>
      </c>
      <c r="F246" s="12">
        <v>26.0</v>
      </c>
      <c r="G246" s="12">
        <v>78.0</v>
      </c>
      <c r="H246" s="12">
        <v>42.0</v>
      </c>
      <c r="I246" s="13">
        <v>155.0</v>
      </c>
      <c r="J246" s="13">
        <v>488.0</v>
      </c>
      <c r="K246" s="13">
        <v>160.0</v>
      </c>
      <c r="L246" s="14">
        <v>35.0</v>
      </c>
      <c r="M246" s="14">
        <v>31.0</v>
      </c>
      <c r="N246" s="14">
        <v>104.0</v>
      </c>
      <c r="O246" s="39">
        <f t="shared" si="1"/>
        <v>0.2844036697</v>
      </c>
      <c r="P246" s="40">
        <f t="shared" si="2"/>
        <v>0.6714975845</v>
      </c>
    </row>
    <row r="247">
      <c r="A247" s="1"/>
      <c r="B247" s="1"/>
      <c r="C247" s="38">
        <v>0.0</v>
      </c>
      <c r="D247" s="9">
        <v>3729.0</v>
      </c>
      <c r="E247" s="10">
        <v>1147.0</v>
      </c>
      <c r="F247" s="12">
        <v>11.0</v>
      </c>
      <c r="G247" s="12">
        <v>18.0</v>
      </c>
      <c r="H247" s="12">
        <v>18.0</v>
      </c>
      <c r="I247" s="13">
        <v>40.0</v>
      </c>
      <c r="J247" s="13">
        <v>80.0</v>
      </c>
      <c r="K247" s="13">
        <v>27.0</v>
      </c>
      <c r="L247" s="14">
        <v>10.0</v>
      </c>
      <c r="M247" s="14">
        <v>24.0</v>
      </c>
      <c r="N247" s="14">
        <v>32.0</v>
      </c>
      <c r="O247" s="39">
        <f t="shared" si="1"/>
        <v>0.5714285714</v>
      </c>
      <c r="P247" s="40">
        <f t="shared" si="2"/>
        <v>0.5915492958</v>
      </c>
    </row>
    <row r="248">
      <c r="A248" s="1"/>
      <c r="B248" s="1"/>
      <c r="C248" s="38">
        <v>0.0</v>
      </c>
      <c r="D248" s="9">
        <v>3730.0</v>
      </c>
      <c r="E248" s="10">
        <v>1857.0</v>
      </c>
      <c r="F248" s="12">
        <v>17.0</v>
      </c>
      <c r="G248" s="12">
        <v>36.0</v>
      </c>
      <c r="H248" s="12">
        <v>20.0</v>
      </c>
      <c r="I248" s="13">
        <v>52.0</v>
      </c>
      <c r="J248" s="13">
        <v>108.0</v>
      </c>
      <c r="K248" s="13">
        <v>45.0</v>
      </c>
      <c r="L248" s="14">
        <v>23.0</v>
      </c>
      <c r="M248" s="14">
        <v>22.0</v>
      </c>
      <c r="N248" s="14">
        <v>46.0</v>
      </c>
      <c r="O248" s="39">
        <f t="shared" si="1"/>
        <v>0.3793103448</v>
      </c>
      <c r="P248" s="40">
        <f t="shared" si="2"/>
        <v>0.6509433962</v>
      </c>
    </row>
    <row r="249">
      <c r="A249" s="1"/>
      <c r="B249" s="1"/>
      <c r="C249" s="38">
        <v>0.0</v>
      </c>
      <c r="D249" s="9">
        <v>3732.0</v>
      </c>
      <c r="E249" s="10">
        <v>2726.0</v>
      </c>
      <c r="F249" s="12">
        <v>43.0</v>
      </c>
      <c r="G249" s="12">
        <v>44.0</v>
      </c>
      <c r="H249" s="12">
        <v>30.0</v>
      </c>
      <c r="I249" s="13">
        <v>116.0</v>
      </c>
      <c r="J249" s="13">
        <v>192.0</v>
      </c>
      <c r="K249" s="13">
        <v>79.0</v>
      </c>
      <c r="L249" s="14">
        <v>44.0</v>
      </c>
      <c r="M249" s="14">
        <v>28.0</v>
      </c>
      <c r="N249" s="14">
        <v>118.0</v>
      </c>
      <c r="O249" s="39">
        <f t="shared" si="1"/>
        <v>0.3888888889</v>
      </c>
      <c r="P249" s="40">
        <f t="shared" si="2"/>
        <v>0.6893617021</v>
      </c>
    </row>
    <row r="250">
      <c r="A250" s="1"/>
      <c r="B250" s="1"/>
      <c r="C250" s="38">
        <v>0.0</v>
      </c>
      <c r="D250" s="9">
        <v>3740.0</v>
      </c>
      <c r="E250" s="10">
        <v>3156.0</v>
      </c>
      <c r="F250" s="12">
        <v>23.0</v>
      </c>
      <c r="G250" s="12">
        <v>59.0</v>
      </c>
      <c r="H250" s="12">
        <v>38.0</v>
      </c>
      <c r="I250" s="13">
        <v>85.0</v>
      </c>
      <c r="J250" s="13">
        <v>270.0</v>
      </c>
      <c r="K250" s="13">
        <v>102.0</v>
      </c>
      <c r="L250" s="14">
        <v>28.0</v>
      </c>
      <c r="M250" s="14">
        <v>55.0</v>
      </c>
      <c r="N250" s="14">
        <v>139.0</v>
      </c>
      <c r="O250" s="39">
        <f t="shared" si="1"/>
        <v>0.4824561404</v>
      </c>
      <c r="P250" s="40">
        <f t="shared" si="2"/>
        <v>0.7324561404</v>
      </c>
    </row>
    <row r="251">
      <c r="A251" s="1"/>
      <c r="B251" s="1"/>
      <c r="C251" s="38">
        <v>0.0</v>
      </c>
      <c r="D251" s="9">
        <v>3747.0</v>
      </c>
      <c r="E251" s="10">
        <v>2205.0</v>
      </c>
      <c r="F251" s="12">
        <v>24.0</v>
      </c>
      <c r="G251" s="12">
        <v>55.0</v>
      </c>
      <c r="H251" s="12">
        <v>23.0</v>
      </c>
      <c r="I251" s="13">
        <v>84.0</v>
      </c>
      <c r="J251" s="13">
        <v>146.0</v>
      </c>
      <c r="K251" s="13">
        <v>68.0</v>
      </c>
      <c r="L251" s="14">
        <v>27.0</v>
      </c>
      <c r="M251" s="14">
        <v>28.0</v>
      </c>
      <c r="N251" s="14">
        <v>80.0</v>
      </c>
      <c r="O251" s="39">
        <f t="shared" si="1"/>
        <v>0.3373493976</v>
      </c>
      <c r="P251" s="40">
        <f t="shared" si="2"/>
        <v>0.6948051948</v>
      </c>
    </row>
    <row r="252">
      <c r="A252" s="1"/>
      <c r="B252" s="1"/>
      <c r="C252" s="38">
        <v>0.0</v>
      </c>
      <c r="D252" s="9">
        <v>3748.0</v>
      </c>
      <c r="E252" s="10">
        <v>2305.0</v>
      </c>
      <c r="F252" s="12">
        <v>47.0</v>
      </c>
      <c r="G252" s="12">
        <v>49.0</v>
      </c>
      <c r="H252" s="12">
        <v>33.0</v>
      </c>
      <c r="I252" s="13">
        <v>113.0</v>
      </c>
      <c r="J252" s="13">
        <v>225.0</v>
      </c>
      <c r="K252" s="13">
        <v>78.0</v>
      </c>
      <c r="L252" s="14">
        <v>45.0</v>
      </c>
      <c r="M252" s="14">
        <v>33.0</v>
      </c>
      <c r="N252" s="14">
        <v>91.0</v>
      </c>
      <c r="O252" s="39">
        <f t="shared" si="1"/>
        <v>0.4024390244</v>
      </c>
      <c r="P252" s="40">
        <f t="shared" si="2"/>
        <v>0.6296296296</v>
      </c>
    </row>
    <row r="253">
      <c r="A253" s="1"/>
      <c r="B253" s="1"/>
      <c r="C253" s="38">
        <v>0.0</v>
      </c>
      <c r="D253" s="9">
        <v>3754.0</v>
      </c>
      <c r="E253" s="10">
        <v>2368.0</v>
      </c>
      <c r="F253" s="12">
        <v>17.0</v>
      </c>
      <c r="G253" s="12">
        <v>26.0</v>
      </c>
      <c r="H253" s="12">
        <v>21.0</v>
      </c>
      <c r="I253" s="13">
        <v>38.0</v>
      </c>
      <c r="J253" s="13">
        <v>93.0</v>
      </c>
      <c r="K253" s="13">
        <v>35.0</v>
      </c>
      <c r="L253" s="14">
        <v>25.0</v>
      </c>
      <c r="M253" s="14">
        <v>15.0</v>
      </c>
      <c r="N253" s="14">
        <v>36.0</v>
      </c>
      <c r="O253" s="39">
        <f t="shared" si="1"/>
        <v>0.3658536585</v>
      </c>
      <c r="P253" s="40">
        <f t="shared" si="2"/>
        <v>0.6161616162</v>
      </c>
    </row>
    <row r="254">
      <c r="A254" s="1"/>
      <c r="B254" s="1"/>
      <c r="C254" s="38">
        <v>0.0</v>
      </c>
      <c r="D254" s="9">
        <v>3755.0</v>
      </c>
      <c r="E254" s="10">
        <v>2071.0</v>
      </c>
      <c r="F254" s="12">
        <v>17.0</v>
      </c>
      <c r="G254" s="12">
        <v>47.0</v>
      </c>
      <c r="H254" s="12">
        <v>33.0</v>
      </c>
      <c r="I254" s="13">
        <v>67.0</v>
      </c>
      <c r="J254" s="13">
        <v>162.0</v>
      </c>
      <c r="K254" s="13">
        <v>46.0</v>
      </c>
      <c r="L254" s="14">
        <v>27.0</v>
      </c>
      <c r="M254" s="14">
        <v>14.0</v>
      </c>
      <c r="N254" s="14">
        <v>66.0</v>
      </c>
      <c r="O254" s="39">
        <f t="shared" si="1"/>
        <v>0.2295081967</v>
      </c>
      <c r="P254" s="40">
        <f t="shared" si="2"/>
        <v>0.6503496503</v>
      </c>
    </row>
    <row r="255">
      <c r="A255" s="1"/>
      <c r="B255" s="1"/>
      <c r="C255" s="38">
        <v>0.0</v>
      </c>
      <c r="D255" s="9">
        <v>3757.0</v>
      </c>
      <c r="E255" s="10">
        <v>1047.0</v>
      </c>
      <c r="F255" s="12">
        <v>33.0</v>
      </c>
      <c r="G255" s="12">
        <v>22.0</v>
      </c>
      <c r="H255" s="12">
        <v>27.0</v>
      </c>
      <c r="I255" s="13">
        <v>67.0</v>
      </c>
      <c r="J255" s="13">
        <v>89.0</v>
      </c>
      <c r="K255" s="13">
        <v>49.0</v>
      </c>
      <c r="L255" s="14">
        <v>30.0</v>
      </c>
      <c r="M255" s="14">
        <v>10.0</v>
      </c>
      <c r="N255" s="14">
        <v>36.0</v>
      </c>
      <c r="O255" s="39">
        <f t="shared" si="1"/>
        <v>0.3125</v>
      </c>
      <c r="P255" s="40">
        <f t="shared" si="2"/>
        <v>0.5238095238</v>
      </c>
    </row>
    <row r="256">
      <c r="A256" s="1"/>
      <c r="B256" s="1"/>
      <c r="C256" s="38">
        <v>0.0</v>
      </c>
      <c r="D256" s="9">
        <v>3758.0</v>
      </c>
      <c r="E256" s="10">
        <v>342.0</v>
      </c>
      <c r="F256" s="12">
        <v>2.0</v>
      </c>
      <c r="G256" s="12">
        <v>9.0</v>
      </c>
      <c r="H256" s="12">
        <v>14.0</v>
      </c>
      <c r="I256" s="13">
        <v>28.0</v>
      </c>
      <c r="J256" s="13">
        <v>25.0</v>
      </c>
      <c r="K256" s="13">
        <v>22.0</v>
      </c>
      <c r="L256" s="14">
        <v>7.0</v>
      </c>
      <c r="M256" s="14">
        <v>8.0</v>
      </c>
      <c r="N256" s="14">
        <v>6.0</v>
      </c>
      <c r="O256" s="39">
        <f t="shared" si="1"/>
        <v>0.4705882353</v>
      </c>
      <c r="P256" s="40">
        <f t="shared" si="2"/>
        <v>0.4482758621</v>
      </c>
    </row>
    <row r="257">
      <c r="A257" s="1"/>
      <c r="B257" s="1"/>
      <c r="C257" s="38">
        <v>0.0</v>
      </c>
      <c r="D257" s="9">
        <v>3762.0</v>
      </c>
      <c r="E257" s="10">
        <v>2724.0</v>
      </c>
      <c r="F257" s="12">
        <v>17.0</v>
      </c>
      <c r="G257" s="12">
        <v>54.0</v>
      </c>
      <c r="H257" s="12">
        <v>26.0</v>
      </c>
      <c r="I257" s="13">
        <v>78.0</v>
      </c>
      <c r="J257" s="13">
        <v>144.0</v>
      </c>
      <c r="K257" s="13">
        <v>40.0</v>
      </c>
      <c r="L257" s="14">
        <v>29.0</v>
      </c>
      <c r="M257" s="14">
        <v>18.0</v>
      </c>
      <c r="N257" s="14">
        <v>63.0</v>
      </c>
      <c r="O257" s="39">
        <f t="shared" si="1"/>
        <v>0.25</v>
      </c>
      <c r="P257" s="40">
        <f t="shared" si="2"/>
        <v>0.6814814815</v>
      </c>
    </row>
    <row r="258">
      <c r="A258" s="1"/>
      <c r="B258" s="1"/>
      <c r="C258" s="38">
        <v>0.0</v>
      </c>
      <c r="D258" s="9">
        <v>3763.0</v>
      </c>
      <c r="E258" s="10">
        <v>385.0</v>
      </c>
      <c r="F258" s="12">
        <v>9.0</v>
      </c>
      <c r="G258" s="12">
        <v>9.0</v>
      </c>
      <c r="H258" s="12">
        <v>7.0</v>
      </c>
      <c r="I258" s="13">
        <v>12.0</v>
      </c>
      <c r="J258" s="13">
        <v>48.0</v>
      </c>
      <c r="K258" s="13">
        <v>10.0</v>
      </c>
      <c r="L258" s="14">
        <v>6.0</v>
      </c>
      <c r="M258" s="14">
        <v>5.0</v>
      </c>
      <c r="N258" s="14">
        <v>19.0</v>
      </c>
      <c r="O258" s="39">
        <f t="shared" si="1"/>
        <v>0.3571428571</v>
      </c>
      <c r="P258" s="40">
        <f t="shared" si="2"/>
        <v>0.6097560976</v>
      </c>
    </row>
    <row r="259">
      <c r="A259" s="1"/>
      <c r="B259" s="1"/>
      <c r="C259" s="38">
        <v>0.0</v>
      </c>
      <c r="D259" s="9">
        <v>3764.0</v>
      </c>
      <c r="E259" s="10">
        <v>3206.0</v>
      </c>
      <c r="F259" s="12">
        <v>30.0</v>
      </c>
      <c r="G259" s="12">
        <v>31.0</v>
      </c>
      <c r="H259" s="12">
        <v>30.0</v>
      </c>
      <c r="I259" s="13">
        <v>98.0</v>
      </c>
      <c r="J259" s="13">
        <v>144.0</v>
      </c>
      <c r="K259" s="13">
        <v>60.0</v>
      </c>
      <c r="L259" s="14">
        <v>20.0</v>
      </c>
      <c r="M259" s="14">
        <v>19.0</v>
      </c>
      <c r="N259" s="14">
        <v>82.0</v>
      </c>
      <c r="O259" s="39">
        <f t="shared" si="1"/>
        <v>0.38</v>
      </c>
      <c r="P259" s="40">
        <f t="shared" si="2"/>
        <v>0.6296296296</v>
      </c>
    </row>
    <row r="260">
      <c r="A260" s="1"/>
      <c r="B260" s="1"/>
      <c r="C260" s="38">
        <v>0.0</v>
      </c>
      <c r="D260" s="9">
        <v>3765.0</v>
      </c>
      <c r="E260" s="10">
        <v>1841.0</v>
      </c>
      <c r="F260" s="12">
        <v>16.0</v>
      </c>
      <c r="G260" s="12">
        <v>21.0</v>
      </c>
      <c r="H260" s="12">
        <v>8.0</v>
      </c>
      <c r="I260" s="13">
        <v>50.0</v>
      </c>
      <c r="J260" s="13">
        <v>79.0</v>
      </c>
      <c r="K260" s="13">
        <v>26.0</v>
      </c>
      <c r="L260" s="14">
        <v>33.0</v>
      </c>
      <c r="M260" s="14">
        <v>13.0</v>
      </c>
      <c r="N260" s="14">
        <v>34.0</v>
      </c>
      <c r="O260" s="39">
        <f t="shared" si="1"/>
        <v>0.3823529412</v>
      </c>
      <c r="P260" s="40">
        <f t="shared" si="2"/>
        <v>0.7362637363</v>
      </c>
    </row>
    <row r="261">
      <c r="A261" s="1"/>
      <c r="B261" s="1"/>
      <c r="C261" s="38">
        <v>0.0</v>
      </c>
      <c r="D261" s="9">
        <v>3766.0</v>
      </c>
      <c r="E261" s="10">
        <v>2207.0</v>
      </c>
      <c r="F261" s="12">
        <v>30.0</v>
      </c>
      <c r="G261" s="12">
        <v>27.0</v>
      </c>
      <c r="H261" s="12">
        <v>31.0</v>
      </c>
      <c r="I261" s="13">
        <v>146.0</v>
      </c>
      <c r="J261" s="13">
        <v>205.0</v>
      </c>
      <c r="K261" s="13">
        <v>104.0</v>
      </c>
      <c r="L261" s="14">
        <v>39.0</v>
      </c>
      <c r="M261" s="14">
        <v>22.0</v>
      </c>
      <c r="N261" s="14">
        <v>95.0</v>
      </c>
      <c r="O261" s="39">
        <f t="shared" si="1"/>
        <v>0.4489795918</v>
      </c>
      <c r="P261" s="40">
        <f t="shared" si="2"/>
        <v>0.6871794872</v>
      </c>
    </row>
    <row r="262">
      <c r="A262" s="1"/>
      <c r="B262" s="1"/>
      <c r="C262" s="38">
        <v>0.0</v>
      </c>
      <c r="D262" s="9">
        <v>3769.0</v>
      </c>
      <c r="E262" s="10">
        <v>1088.0</v>
      </c>
      <c r="F262" s="12">
        <v>7.0</v>
      </c>
      <c r="G262" s="12">
        <v>20.0</v>
      </c>
      <c r="H262" s="12">
        <v>18.0</v>
      </c>
      <c r="I262" s="13">
        <v>53.0</v>
      </c>
      <c r="J262" s="13">
        <v>79.0</v>
      </c>
      <c r="K262" s="13">
        <v>41.0</v>
      </c>
      <c r="L262" s="14">
        <v>13.0</v>
      </c>
      <c r="M262" s="14">
        <v>13.0</v>
      </c>
      <c r="N262" s="14">
        <v>39.0</v>
      </c>
      <c r="O262" s="39">
        <f t="shared" si="1"/>
        <v>0.3939393939</v>
      </c>
      <c r="P262" s="40">
        <f t="shared" si="2"/>
        <v>0.6753246753</v>
      </c>
    </row>
    <row r="263">
      <c r="A263" s="1"/>
      <c r="B263" s="1"/>
      <c r="C263" s="38">
        <v>0.0</v>
      </c>
      <c r="D263" s="9">
        <v>3771.0</v>
      </c>
      <c r="E263" s="10">
        <v>932.0</v>
      </c>
      <c r="F263" s="12">
        <v>16.0</v>
      </c>
      <c r="G263" s="12">
        <v>12.0</v>
      </c>
      <c r="H263" s="12">
        <v>14.0</v>
      </c>
      <c r="I263" s="13">
        <v>36.0</v>
      </c>
      <c r="J263" s="13">
        <v>42.0</v>
      </c>
      <c r="K263" s="13">
        <v>14.0</v>
      </c>
      <c r="L263" s="14">
        <v>16.0</v>
      </c>
      <c r="M263" s="14">
        <v>13.0</v>
      </c>
      <c r="N263" s="14">
        <v>26.0</v>
      </c>
      <c r="O263" s="39">
        <f t="shared" si="1"/>
        <v>0.52</v>
      </c>
      <c r="P263" s="40">
        <f t="shared" si="2"/>
        <v>0.5833333333</v>
      </c>
    </row>
    <row r="264">
      <c r="A264" s="1"/>
      <c r="B264" s="1"/>
      <c r="C264" s="38">
        <v>0.0</v>
      </c>
      <c r="D264" s="9">
        <v>3773.0</v>
      </c>
      <c r="E264" s="10">
        <v>1223.0</v>
      </c>
      <c r="F264" s="12">
        <v>8.0</v>
      </c>
      <c r="G264" s="12">
        <v>25.0</v>
      </c>
      <c r="H264" s="12">
        <v>11.0</v>
      </c>
      <c r="I264" s="13">
        <v>41.0</v>
      </c>
      <c r="J264" s="13">
        <v>81.0</v>
      </c>
      <c r="K264" s="13">
        <v>24.0</v>
      </c>
      <c r="L264" s="14">
        <v>9.0</v>
      </c>
      <c r="M264" s="14">
        <v>9.0</v>
      </c>
      <c r="N264" s="14">
        <v>35.0</v>
      </c>
      <c r="O264" s="39">
        <f t="shared" si="1"/>
        <v>0.2647058824</v>
      </c>
      <c r="P264" s="40">
        <f t="shared" si="2"/>
        <v>0.6984126984</v>
      </c>
    </row>
    <row r="265">
      <c r="A265" s="1"/>
      <c r="B265" s="1"/>
      <c r="C265" s="38">
        <v>0.0</v>
      </c>
      <c r="D265" s="9">
        <v>3780.0</v>
      </c>
      <c r="E265" s="10">
        <v>1589.0</v>
      </c>
      <c r="F265" s="12">
        <v>9.0</v>
      </c>
      <c r="G265" s="12">
        <v>29.0</v>
      </c>
      <c r="H265" s="12">
        <v>29.0</v>
      </c>
      <c r="I265" s="13">
        <v>90.0</v>
      </c>
      <c r="J265" s="13">
        <v>101.0</v>
      </c>
      <c r="K265" s="13">
        <v>64.0</v>
      </c>
      <c r="L265" s="14">
        <v>33.0</v>
      </c>
      <c r="M265" s="14">
        <v>17.0</v>
      </c>
      <c r="N265" s="14">
        <v>44.0</v>
      </c>
      <c r="O265" s="39">
        <f t="shared" si="1"/>
        <v>0.3695652174</v>
      </c>
      <c r="P265" s="40">
        <f t="shared" si="2"/>
        <v>0.6695652174</v>
      </c>
    </row>
    <row r="266">
      <c r="A266" s="1"/>
      <c r="B266" s="1"/>
      <c r="C266" s="38">
        <v>0.0</v>
      </c>
      <c r="D266" s="9">
        <v>3781.0</v>
      </c>
      <c r="E266" s="10">
        <v>2416.0</v>
      </c>
      <c r="F266" s="12">
        <v>24.0</v>
      </c>
      <c r="G266" s="12">
        <v>51.0</v>
      </c>
      <c r="H266" s="12">
        <v>19.0</v>
      </c>
      <c r="I266" s="13">
        <v>45.0</v>
      </c>
      <c r="J266" s="13">
        <v>113.0</v>
      </c>
      <c r="K266" s="13">
        <v>53.0</v>
      </c>
      <c r="L266" s="14">
        <v>22.0</v>
      </c>
      <c r="M266" s="14">
        <v>22.0</v>
      </c>
      <c r="N266" s="14">
        <v>78.0</v>
      </c>
      <c r="O266" s="39">
        <f t="shared" si="1"/>
        <v>0.301369863</v>
      </c>
      <c r="P266" s="40">
        <f t="shared" si="2"/>
        <v>0.6993006993</v>
      </c>
    </row>
    <row r="267">
      <c r="A267" s="1"/>
      <c r="B267" s="1"/>
      <c r="C267" s="38">
        <v>0.0</v>
      </c>
      <c r="D267" s="9">
        <v>3787.0</v>
      </c>
      <c r="E267" s="10">
        <v>1493.0</v>
      </c>
      <c r="F267" s="12">
        <v>21.0</v>
      </c>
      <c r="G267" s="12">
        <v>28.0</v>
      </c>
      <c r="H267" s="12">
        <v>15.0</v>
      </c>
      <c r="I267" s="13">
        <v>68.0</v>
      </c>
      <c r="J267" s="13">
        <v>118.0</v>
      </c>
      <c r="K267" s="13">
        <v>52.0</v>
      </c>
      <c r="L267" s="14">
        <v>17.0</v>
      </c>
      <c r="M267" s="14">
        <v>13.0</v>
      </c>
      <c r="N267" s="14">
        <v>50.0</v>
      </c>
      <c r="O267" s="39">
        <f t="shared" si="1"/>
        <v>0.3170731707</v>
      </c>
      <c r="P267" s="40">
        <f t="shared" si="2"/>
        <v>0.6504854369</v>
      </c>
    </row>
    <row r="268">
      <c r="A268" s="1"/>
      <c r="B268" s="1"/>
      <c r="C268" s="38">
        <v>0.0</v>
      </c>
      <c r="D268" s="9">
        <v>3793.0</v>
      </c>
      <c r="E268" s="10">
        <v>2128.0</v>
      </c>
      <c r="F268" s="12">
        <v>15.0</v>
      </c>
      <c r="G268" s="12">
        <v>44.0</v>
      </c>
      <c r="H268" s="12">
        <v>20.0</v>
      </c>
      <c r="I268" s="13">
        <v>30.0</v>
      </c>
      <c r="J268" s="13">
        <v>185.0</v>
      </c>
      <c r="K268" s="13">
        <v>78.0</v>
      </c>
      <c r="L268" s="14">
        <v>19.0</v>
      </c>
      <c r="M268" s="14">
        <v>25.0</v>
      </c>
      <c r="N268" s="14">
        <v>91.0</v>
      </c>
      <c r="O268" s="39">
        <f t="shared" si="1"/>
        <v>0.3623188406</v>
      </c>
      <c r="P268" s="40">
        <f t="shared" si="2"/>
        <v>0.7586206897</v>
      </c>
    </row>
    <row r="269">
      <c r="A269" s="1"/>
      <c r="B269" s="1"/>
      <c r="C269" s="38">
        <v>0.0</v>
      </c>
      <c r="D269" s="9">
        <v>3800.0</v>
      </c>
      <c r="E269" s="10">
        <v>2895.0</v>
      </c>
      <c r="F269" s="12">
        <v>52.0</v>
      </c>
      <c r="G269" s="12">
        <v>47.0</v>
      </c>
      <c r="H269" s="12">
        <v>50.0</v>
      </c>
      <c r="I269" s="13">
        <v>129.0</v>
      </c>
      <c r="J269" s="13">
        <v>219.0</v>
      </c>
      <c r="K269" s="13">
        <v>87.0</v>
      </c>
      <c r="L269" s="14">
        <v>55.0</v>
      </c>
      <c r="M269" s="14">
        <v>36.0</v>
      </c>
      <c r="N269" s="14">
        <v>96.0</v>
      </c>
      <c r="O269" s="39">
        <f t="shared" si="1"/>
        <v>0.4337349398</v>
      </c>
      <c r="P269" s="40">
        <f t="shared" si="2"/>
        <v>0.5968379447</v>
      </c>
    </row>
    <row r="270">
      <c r="A270" s="1"/>
      <c r="B270" s="1"/>
      <c r="C270" s="38">
        <v>0.0</v>
      </c>
      <c r="D270" s="9">
        <v>3863.0</v>
      </c>
      <c r="E270" s="10">
        <v>2726.0</v>
      </c>
      <c r="F270" s="12">
        <v>24.0</v>
      </c>
      <c r="G270" s="12">
        <v>58.0</v>
      </c>
      <c r="H270" s="12">
        <v>42.0</v>
      </c>
      <c r="I270" s="13">
        <v>73.0</v>
      </c>
      <c r="J270" s="13">
        <v>122.0</v>
      </c>
      <c r="K270" s="13">
        <v>87.0</v>
      </c>
      <c r="L270" s="14">
        <v>31.0</v>
      </c>
      <c r="M270" s="14">
        <v>25.0</v>
      </c>
      <c r="N270" s="14">
        <v>59.0</v>
      </c>
      <c r="O270" s="39">
        <f t="shared" si="1"/>
        <v>0.3012048193</v>
      </c>
      <c r="P270" s="40">
        <f t="shared" si="2"/>
        <v>0.5769230769</v>
      </c>
    </row>
    <row r="271">
      <c r="A271" s="1"/>
      <c r="B271" s="1"/>
      <c r="C271" s="38">
        <v>0.0</v>
      </c>
      <c r="D271" s="9">
        <v>4000.0</v>
      </c>
      <c r="E271" s="10">
        <v>1091.0</v>
      </c>
      <c r="F271" s="12">
        <v>6.0</v>
      </c>
      <c r="G271" s="12">
        <v>4.0</v>
      </c>
      <c r="H271" s="12">
        <v>12.0</v>
      </c>
      <c r="I271" s="13">
        <v>20.0</v>
      </c>
      <c r="J271" s="13">
        <v>41.0</v>
      </c>
      <c r="K271" s="13">
        <v>12.0</v>
      </c>
      <c r="L271" s="14">
        <v>9.0</v>
      </c>
      <c r="M271" s="14">
        <v>7.0</v>
      </c>
      <c r="N271" s="14">
        <v>14.0</v>
      </c>
      <c r="O271" s="39">
        <f t="shared" si="1"/>
        <v>0.6363636364</v>
      </c>
      <c r="P271" s="40">
        <f t="shared" si="2"/>
        <v>0.5609756098</v>
      </c>
    </row>
    <row r="272">
      <c r="A272" s="1"/>
      <c r="B272" s="1"/>
      <c r="C272" s="38">
        <v>0.0</v>
      </c>
      <c r="D272" s="9">
        <v>4007.0</v>
      </c>
      <c r="E272" s="10">
        <v>1235.0</v>
      </c>
      <c r="F272" s="12">
        <v>4.0</v>
      </c>
      <c r="G272" s="12">
        <v>26.0</v>
      </c>
      <c r="H272" s="12">
        <v>9.0</v>
      </c>
      <c r="I272" s="13">
        <v>29.0</v>
      </c>
      <c r="J272" s="13">
        <v>48.0</v>
      </c>
      <c r="K272" s="13">
        <v>21.0</v>
      </c>
      <c r="L272" s="14">
        <v>10.0</v>
      </c>
      <c r="M272" s="14">
        <v>6.0</v>
      </c>
      <c r="N272" s="14">
        <v>20.0</v>
      </c>
      <c r="O272" s="39">
        <f t="shared" si="1"/>
        <v>0.1875</v>
      </c>
      <c r="P272" s="40">
        <f t="shared" si="2"/>
        <v>0.6976744186</v>
      </c>
    </row>
    <row r="273">
      <c r="A273" s="1"/>
      <c r="B273" s="1"/>
      <c r="C273" s="38">
        <v>0.0</v>
      </c>
      <c r="D273" s="9">
        <v>4009.0</v>
      </c>
      <c r="E273" s="10">
        <v>1116.0</v>
      </c>
      <c r="F273" s="12">
        <v>2.0</v>
      </c>
      <c r="G273" s="12">
        <v>12.0</v>
      </c>
      <c r="H273" s="12">
        <v>11.0</v>
      </c>
      <c r="I273" s="13">
        <v>25.0</v>
      </c>
      <c r="J273" s="13">
        <v>26.0</v>
      </c>
      <c r="K273" s="13">
        <v>17.0</v>
      </c>
      <c r="L273" s="14">
        <v>9.0</v>
      </c>
      <c r="M273" s="14">
        <v>5.0</v>
      </c>
      <c r="N273" s="14">
        <v>20.0</v>
      </c>
      <c r="O273" s="39">
        <f t="shared" si="1"/>
        <v>0.2941176471</v>
      </c>
      <c r="P273" s="40">
        <f t="shared" si="2"/>
        <v>0.6904761905</v>
      </c>
    </row>
    <row r="274">
      <c r="A274" s="1"/>
      <c r="B274" s="1"/>
      <c r="C274" s="38">
        <v>0.0</v>
      </c>
      <c r="D274" s="9">
        <v>4010.0</v>
      </c>
      <c r="E274" s="10">
        <v>2785.0</v>
      </c>
      <c r="F274" s="12">
        <v>38.0</v>
      </c>
      <c r="G274" s="12">
        <v>60.0</v>
      </c>
      <c r="H274" s="12">
        <v>43.0</v>
      </c>
      <c r="I274" s="13">
        <v>124.0</v>
      </c>
      <c r="J274" s="13">
        <v>195.0</v>
      </c>
      <c r="K274" s="13">
        <v>84.0</v>
      </c>
      <c r="L274" s="14">
        <v>47.0</v>
      </c>
      <c r="M274" s="14">
        <v>50.0</v>
      </c>
      <c r="N274" s="14">
        <v>97.0</v>
      </c>
      <c r="O274" s="39">
        <f t="shared" si="1"/>
        <v>0.4545454545</v>
      </c>
      <c r="P274" s="40">
        <f t="shared" si="2"/>
        <v>0.64</v>
      </c>
    </row>
    <row r="275">
      <c r="A275" s="1"/>
      <c r="B275" s="1"/>
      <c r="C275" s="38">
        <v>0.0</v>
      </c>
      <c r="D275" s="9">
        <v>4011.0</v>
      </c>
      <c r="E275" s="10">
        <v>1015.0</v>
      </c>
      <c r="F275" s="12">
        <v>7.0</v>
      </c>
      <c r="G275" s="12">
        <v>17.0</v>
      </c>
      <c r="H275" s="12">
        <v>7.0</v>
      </c>
      <c r="I275" s="13">
        <v>18.0</v>
      </c>
      <c r="J275" s="13">
        <v>62.0</v>
      </c>
      <c r="K275" s="13">
        <v>22.0</v>
      </c>
      <c r="L275" s="14">
        <v>19.0</v>
      </c>
      <c r="M275" s="14">
        <v>11.0</v>
      </c>
      <c r="N275" s="14">
        <v>28.0</v>
      </c>
      <c r="O275" s="39">
        <f t="shared" si="1"/>
        <v>0.3928571429</v>
      </c>
      <c r="P275" s="40">
        <f t="shared" si="2"/>
        <v>0.7704918033</v>
      </c>
    </row>
    <row r="276">
      <c r="A276" s="1"/>
      <c r="B276" s="1"/>
      <c r="C276" s="38">
        <v>0.0</v>
      </c>
      <c r="D276" s="9">
        <v>4012.0</v>
      </c>
      <c r="E276" s="10">
        <v>2201.0</v>
      </c>
      <c r="F276" s="12">
        <v>38.0</v>
      </c>
      <c r="G276" s="12">
        <v>39.0</v>
      </c>
      <c r="H276" s="12">
        <v>22.0</v>
      </c>
      <c r="I276" s="13">
        <v>97.0</v>
      </c>
      <c r="J276" s="13">
        <v>156.0</v>
      </c>
      <c r="K276" s="13">
        <v>54.0</v>
      </c>
      <c r="L276" s="14">
        <v>37.0</v>
      </c>
      <c r="M276" s="14">
        <v>24.0</v>
      </c>
      <c r="N276" s="14">
        <v>97.0</v>
      </c>
      <c r="O276" s="39">
        <f t="shared" si="1"/>
        <v>0.380952381</v>
      </c>
      <c r="P276" s="40">
        <f t="shared" si="2"/>
        <v>0.6907216495</v>
      </c>
    </row>
    <row r="277">
      <c r="A277" s="1"/>
      <c r="B277" s="1"/>
      <c r="C277" s="38">
        <v>0.0</v>
      </c>
      <c r="D277" s="9">
        <v>4013.0</v>
      </c>
      <c r="E277" s="10">
        <v>3213.0</v>
      </c>
      <c r="F277" s="12">
        <v>30.0</v>
      </c>
      <c r="G277" s="12">
        <v>40.0</v>
      </c>
      <c r="H277" s="12">
        <v>27.0</v>
      </c>
      <c r="I277" s="13">
        <v>98.0</v>
      </c>
      <c r="J277" s="13">
        <v>113.0</v>
      </c>
      <c r="K277" s="13">
        <v>50.0</v>
      </c>
      <c r="L277" s="14">
        <v>48.0</v>
      </c>
      <c r="M277" s="14">
        <v>20.0</v>
      </c>
      <c r="N277" s="14">
        <v>85.0</v>
      </c>
      <c r="O277" s="39">
        <f t="shared" si="1"/>
        <v>0.3333333333</v>
      </c>
      <c r="P277" s="40">
        <f t="shared" si="2"/>
        <v>0.7</v>
      </c>
    </row>
    <row r="278">
      <c r="A278" s="1"/>
      <c r="B278" s="1"/>
      <c r="C278" s="38">
        <v>0.0</v>
      </c>
      <c r="D278" s="9">
        <v>4017.0</v>
      </c>
      <c r="E278" s="10">
        <v>2502.0</v>
      </c>
      <c r="F278" s="12">
        <v>15.0</v>
      </c>
      <c r="G278" s="12">
        <v>28.0</v>
      </c>
      <c r="H278" s="12">
        <v>13.0</v>
      </c>
      <c r="I278" s="13">
        <v>67.0</v>
      </c>
      <c r="J278" s="13">
        <v>164.0</v>
      </c>
      <c r="K278" s="13">
        <v>41.0</v>
      </c>
      <c r="L278" s="14">
        <v>28.0</v>
      </c>
      <c r="M278" s="14">
        <v>24.0</v>
      </c>
      <c r="N278" s="14">
        <v>62.0</v>
      </c>
      <c r="O278" s="39">
        <f t="shared" si="1"/>
        <v>0.4615384615</v>
      </c>
      <c r="P278" s="40">
        <f t="shared" si="2"/>
        <v>0.7627118644</v>
      </c>
    </row>
    <row r="279">
      <c r="A279" s="1"/>
      <c r="B279" s="1"/>
      <c r="C279" s="38">
        <v>0.0</v>
      </c>
      <c r="D279" s="9">
        <v>4018.0</v>
      </c>
      <c r="E279" s="10">
        <v>615.0</v>
      </c>
      <c r="F279" s="12">
        <v>7.0</v>
      </c>
      <c r="G279" s="12">
        <v>22.0</v>
      </c>
      <c r="H279" s="12">
        <v>18.0</v>
      </c>
      <c r="I279" s="13">
        <v>17.0</v>
      </c>
      <c r="J279" s="13">
        <v>27.0</v>
      </c>
      <c r="K279" s="13">
        <v>23.0</v>
      </c>
      <c r="L279" s="14">
        <v>2.0</v>
      </c>
      <c r="M279" s="14">
        <v>5.0</v>
      </c>
      <c r="N279" s="14">
        <v>20.0</v>
      </c>
      <c r="O279" s="39">
        <f t="shared" si="1"/>
        <v>0.1851851852</v>
      </c>
      <c r="P279" s="40">
        <f t="shared" si="2"/>
        <v>0.4680851064</v>
      </c>
    </row>
    <row r="280">
      <c r="A280" s="1"/>
      <c r="B280" s="1"/>
      <c r="C280" s="38">
        <v>0.0</v>
      </c>
      <c r="D280" s="9">
        <v>4019.0</v>
      </c>
      <c r="E280" s="10">
        <v>2418.0</v>
      </c>
      <c r="F280" s="12">
        <v>5.0</v>
      </c>
      <c r="G280" s="12">
        <v>23.0</v>
      </c>
      <c r="H280" s="12">
        <v>9.0</v>
      </c>
      <c r="I280" s="13">
        <v>21.0</v>
      </c>
      <c r="J280" s="13">
        <v>78.0</v>
      </c>
      <c r="K280" s="13">
        <v>14.0</v>
      </c>
      <c r="L280" s="14">
        <v>16.0</v>
      </c>
      <c r="M280" s="14">
        <v>13.0</v>
      </c>
      <c r="N280" s="14">
        <v>49.0</v>
      </c>
      <c r="O280" s="39">
        <f t="shared" si="1"/>
        <v>0.3611111111</v>
      </c>
      <c r="P280" s="40">
        <f t="shared" si="2"/>
        <v>0.8227848101</v>
      </c>
    </row>
    <row r="281">
      <c r="A281" s="1"/>
      <c r="B281" s="1"/>
      <c r="C281" s="38">
        <v>0.0</v>
      </c>
      <c r="D281" s="9">
        <v>4020.0</v>
      </c>
      <c r="E281" s="10">
        <v>1472.0</v>
      </c>
      <c r="F281" s="12">
        <v>4.0</v>
      </c>
      <c r="G281" s="12">
        <v>22.0</v>
      </c>
      <c r="H281" s="12">
        <v>10.0</v>
      </c>
      <c r="I281" s="13">
        <v>9.0</v>
      </c>
      <c r="J281" s="13">
        <v>74.0</v>
      </c>
      <c r="K281" s="13">
        <v>19.0</v>
      </c>
      <c r="L281" s="14">
        <v>4.0</v>
      </c>
      <c r="M281" s="14">
        <v>19.0</v>
      </c>
      <c r="N281" s="14">
        <v>47.0</v>
      </c>
      <c r="O281" s="39">
        <f t="shared" si="1"/>
        <v>0.4634146341</v>
      </c>
      <c r="P281" s="40">
        <f t="shared" si="2"/>
        <v>0.7846153846</v>
      </c>
    </row>
    <row r="282">
      <c r="A282" s="1"/>
      <c r="B282" s="1"/>
      <c r="C282" s="38">
        <v>0.0</v>
      </c>
      <c r="D282" s="9">
        <v>4021.0</v>
      </c>
      <c r="E282" s="10">
        <v>1018.0</v>
      </c>
      <c r="F282" s="12">
        <v>14.0</v>
      </c>
      <c r="G282" s="12">
        <v>25.0</v>
      </c>
      <c r="H282" s="12">
        <v>12.0</v>
      </c>
      <c r="I282" s="13">
        <v>42.0</v>
      </c>
      <c r="J282" s="13">
        <v>66.0</v>
      </c>
      <c r="K282" s="13">
        <v>14.0</v>
      </c>
      <c r="L282" s="14">
        <v>19.0</v>
      </c>
      <c r="M282" s="14">
        <v>8.0</v>
      </c>
      <c r="N282" s="14">
        <v>41.0</v>
      </c>
      <c r="O282" s="39">
        <f t="shared" si="1"/>
        <v>0.2424242424</v>
      </c>
      <c r="P282" s="40">
        <f t="shared" si="2"/>
        <v>0.6976744186</v>
      </c>
    </row>
    <row r="283">
      <c r="A283" s="1"/>
      <c r="B283" s="1"/>
      <c r="C283" s="38">
        <v>0.0</v>
      </c>
      <c r="D283" s="9">
        <v>4022.0</v>
      </c>
      <c r="E283" s="10">
        <v>1715.0</v>
      </c>
      <c r="F283" s="12">
        <v>17.0</v>
      </c>
      <c r="G283" s="12">
        <v>27.0</v>
      </c>
      <c r="H283" s="12">
        <v>13.0</v>
      </c>
      <c r="I283" s="13">
        <v>51.0</v>
      </c>
      <c r="J283" s="13">
        <v>105.0</v>
      </c>
      <c r="K283" s="13">
        <v>32.0</v>
      </c>
      <c r="L283" s="14">
        <v>9.0</v>
      </c>
      <c r="M283" s="14">
        <v>16.0</v>
      </c>
      <c r="N283" s="14">
        <v>55.0</v>
      </c>
      <c r="O283" s="39">
        <f t="shared" si="1"/>
        <v>0.3720930233</v>
      </c>
      <c r="P283" s="40">
        <f t="shared" si="2"/>
        <v>0.6808510638</v>
      </c>
    </row>
    <row r="284">
      <c r="A284" s="1"/>
      <c r="B284" s="1"/>
      <c r="C284" s="38">
        <v>0.0</v>
      </c>
      <c r="D284" s="9">
        <v>4024.0</v>
      </c>
      <c r="E284" s="10">
        <v>1993.0</v>
      </c>
      <c r="F284" s="12">
        <v>13.0</v>
      </c>
      <c r="G284" s="12">
        <v>24.0</v>
      </c>
      <c r="H284" s="12">
        <v>8.0</v>
      </c>
      <c r="I284" s="13">
        <v>29.0</v>
      </c>
      <c r="J284" s="13">
        <v>56.0</v>
      </c>
      <c r="K284" s="13">
        <v>30.0</v>
      </c>
      <c r="L284" s="14">
        <v>25.0</v>
      </c>
      <c r="M284" s="14">
        <v>15.0</v>
      </c>
      <c r="N284" s="14">
        <v>52.0</v>
      </c>
      <c r="O284" s="39">
        <f t="shared" si="1"/>
        <v>0.3846153846</v>
      </c>
      <c r="P284" s="40">
        <f t="shared" si="2"/>
        <v>0.7857142857</v>
      </c>
    </row>
    <row r="285">
      <c r="A285" s="1"/>
      <c r="B285" s="1"/>
      <c r="C285" s="38">
        <v>0.0</v>
      </c>
      <c r="D285" s="9">
        <v>4027.0</v>
      </c>
      <c r="E285" s="10">
        <v>1722.0</v>
      </c>
      <c r="F285" s="12">
        <v>7.0</v>
      </c>
      <c r="G285" s="12">
        <v>27.0</v>
      </c>
      <c r="H285" s="12">
        <v>7.0</v>
      </c>
      <c r="I285" s="13">
        <v>25.0</v>
      </c>
      <c r="J285" s="13">
        <v>73.0</v>
      </c>
      <c r="K285" s="13">
        <v>26.0</v>
      </c>
      <c r="L285" s="14">
        <v>15.0</v>
      </c>
      <c r="M285" s="14">
        <v>7.0</v>
      </c>
      <c r="N285" s="14">
        <v>43.0</v>
      </c>
      <c r="O285" s="39">
        <f t="shared" si="1"/>
        <v>0.2058823529</v>
      </c>
      <c r="P285" s="40">
        <f t="shared" si="2"/>
        <v>0.8055555556</v>
      </c>
    </row>
    <row r="286">
      <c r="A286" s="1"/>
      <c r="B286" s="1"/>
      <c r="C286" s="38">
        <v>0.0</v>
      </c>
      <c r="D286" s="9">
        <v>4028.0</v>
      </c>
      <c r="E286" s="10">
        <v>2031.0</v>
      </c>
      <c r="F286" s="12">
        <v>5.0</v>
      </c>
      <c r="G286" s="12">
        <v>12.0</v>
      </c>
      <c r="H286" s="12">
        <v>8.0</v>
      </c>
      <c r="I286" s="13">
        <v>31.0</v>
      </c>
      <c r="J286" s="13">
        <v>105.0</v>
      </c>
      <c r="K286" s="13">
        <v>32.0</v>
      </c>
      <c r="L286" s="14">
        <v>14.0</v>
      </c>
      <c r="M286" s="14">
        <v>13.0</v>
      </c>
      <c r="N286" s="14">
        <v>25.0</v>
      </c>
      <c r="O286" s="39">
        <f t="shared" si="1"/>
        <v>0.52</v>
      </c>
      <c r="P286" s="40">
        <f t="shared" si="2"/>
        <v>0.75</v>
      </c>
    </row>
    <row r="287">
      <c r="A287" s="1"/>
      <c r="B287" s="1"/>
      <c r="C287" s="38">
        <v>0.0</v>
      </c>
      <c r="D287" s="9">
        <v>4030.0</v>
      </c>
      <c r="E287" s="10">
        <v>1978.0</v>
      </c>
      <c r="F287" s="12">
        <v>4.0</v>
      </c>
      <c r="G287" s="12">
        <v>17.0</v>
      </c>
      <c r="H287" s="12">
        <v>7.0</v>
      </c>
      <c r="I287" s="13">
        <v>32.0</v>
      </c>
      <c r="J287" s="13">
        <v>78.0</v>
      </c>
      <c r="K287" s="13">
        <v>21.0</v>
      </c>
      <c r="L287" s="14">
        <v>7.0</v>
      </c>
      <c r="M287" s="14">
        <v>12.0</v>
      </c>
      <c r="N287" s="14">
        <v>45.0</v>
      </c>
      <c r="O287" s="39">
        <f t="shared" si="1"/>
        <v>0.4137931034</v>
      </c>
      <c r="P287" s="40">
        <f t="shared" si="2"/>
        <v>0.8253968254</v>
      </c>
    </row>
    <row r="288">
      <c r="A288" s="1"/>
      <c r="B288" s="1"/>
      <c r="C288" s="38">
        <v>0.0</v>
      </c>
      <c r="D288" s="9">
        <v>4032.0</v>
      </c>
      <c r="E288" s="10">
        <v>1293.0</v>
      </c>
      <c r="F288" s="12">
        <v>18.0</v>
      </c>
      <c r="G288" s="12">
        <v>22.0</v>
      </c>
      <c r="H288" s="12">
        <v>13.0</v>
      </c>
      <c r="I288" s="13">
        <v>23.0</v>
      </c>
      <c r="J288" s="13">
        <v>54.0</v>
      </c>
      <c r="K288" s="13">
        <v>13.0</v>
      </c>
      <c r="L288" s="14">
        <v>12.0</v>
      </c>
      <c r="M288" s="14">
        <v>11.0</v>
      </c>
      <c r="N288" s="14">
        <v>33.0</v>
      </c>
      <c r="O288" s="39">
        <f t="shared" si="1"/>
        <v>0.3333333333</v>
      </c>
      <c r="P288" s="40">
        <f t="shared" si="2"/>
        <v>0.5921052632</v>
      </c>
    </row>
    <row r="289">
      <c r="A289" s="1"/>
      <c r="B289" s="1"/>
      <c r="C289" s="38">
        <v>0.0</v>
      </c>
      <c r="D289" s="9">
        <v>4036.0</v>
      </c>
      <c r="E289" s="10">
        <v>2152.0</v>
      </c>
      <c r="F289" s="12">
        <v>1.0</v>
      </c>
      <c r="G289" s="12">
        <v>26.0</v>
      </c>
      <c r="H289" s="12">
        <v>9.0</v>
      </c>
      <c r="I289" s="13">
        <v>41.0</v>
      </c>
      <c r="J289" s="13">
        <v>76.0</v>
      </c>
      <c r="K289" s="13">
        <v>22.0</v>
      </c>
      <c r="L289" s="14">
        <v>11.0</v>
      </c>
      <c r="M289" s="14">
        <v>16.0</v>
      </c>
      <c r="N289" s="14">
        <v>31.0</v>
      </c>
      <c r="O289" s="39">
        <f t="shared" si="1"/>
        <v>0.380952381</v>
      </c>
      <c r="P289" s="40">
        <f t="shared" si="2"/>
        <v>0.8076923077</v>
      </c>
    </row>
    <row r="290">
      <c r="A290" s="1"/>
      <c r="B290" s="1"/>
      <c r="C290" s="38">
        <v>0.0</v>
      </c>
      <c r="D290" s="9">
        <v>4044.0</v>
      </c>
      <c r="E290" s="10">
        <v>2605.0</v>
      </c>
      <c r="F290" s="12">
        <v>20.0</v>
      </c>
      <c r="G290" s="12">
        <v>27.0</v>
      </c>
      <c r="H290" s="12">
        <v>33.0</v>
      </c>
      <c r="I290" s="13">
        <v>51.0</v>
      </c>
      <c r="J290" s="13">
        <v>95.0</v>
      </c>
      <c r="K290" s="13">
        <v>45.0</v>
      </c>
      <c r="L290" s="14">
        <v>25.0</v>
      </c>
      <c r="M290" s="14">
        <v>18.0</v>
      </c>
      <c r="N290" s="14">
        <v>54.0</v>
      </c>
      <c r="O290" s="39">
        <f t="shared" si="1"/>
        <v>0.4</v>
      </c>
      <c r="P290" s="40">
        <f t="shared" si="2"/>
        <v>0.5984848485</v>
      </c>
    </row>
    <row r="291">
      <c r="A291" s="1"/>
      <c r="B291" s="1"/>
      <c r="C291" s="38">
        <v>0.0</v>
      </c>
      <c r="D291" s="9">
        <v>4046.0</v>
      </c>
      <c r="E291" s="10">
        <v>797.0</v>
      </c>
      <c r="F291" s="12">
        <v>10.0</v>
      </c>
      <c r="G291" s="12">
        <v>24.0</v>
      </c>
      <c r="H291" s="12">
        <v>6.0</v>
      </c>
      <c r="I291" s="13">
        <v>53.0</v>
      </c>
      <c r="J291" s="13">
        <v>78.0</v>
      </c>
      <c r="K291" s="13">
        <v>29.0</v>
      </c>
      <c r="L291" s="14">
        <v>22.0</v>
      </c>
      <c r="M291" s="14">
        <v>11.0</v>
      </c>
      <c r="N291" s="14">
        <v>26.0</v>
      </c>
      <c r="O291" s="39">
        <f t="shared" si="1"/>
        <v>0.3142857143</v>
      </c>
      <c r="P291" s="40">
        <f t="shared" si="2"/>
        <v>0.75</v>
      </c>
    </row>
    <row r="292">
      <c r="A292" s="1"/>
      <c r="B292" s="1"/>
      <c r="C292" s="38">
        <v>0.0</v>
      </c>
      <c r="D292" s="9">
        <v>4304.0</v>
      </c>
      <c r="E292" s="10">
        <v>3152.0</v>
      </c>
      <c r="F292" s="12">
        <v>21.0</v>
      </c>
      <c r="G292" s="12">
        <v>48.0</v>
      </c>
      <c r="H292" s="12">
        <v>19.0</v>
      </c>
      <c r="I292" s="13">
        <v>78.0</v>
      </c>
      <c r="J292" s="13">
        <v>154.0</v>
      </c>
      <c r="K292" s="13">
        <v>46.0</v>
      </c>
      <c r="L292" s="14">
        <v>25.0</v>
      </c>
      <c r="M292" s="14">
        <v>28.0</v>
      </c>
      <c r="N292" s="14">
        <v>78.0</v>
      </c>
      <c r="O292" s="39">
        <f t="shared" si="1"/>
        <v>0.3684210526</v>
      </c>
      <c r="P292" s="40">
        <f t="shared" si="2"/>
        <v>0.7202797203</v>
      </c>
    </row>
    <row r="293">
      <c r="A293" s="1"/>
      <c r="B293" s="1"/>
      <c r="C293" s="38">
        <v>0.0</v>
      </c>
      <c r="D293" s="9">
        <v>4306.0</v>
      </c>
      <c r="E293" s="10">
        <v>1830.0</v>
      </c>
      <c r="F293" s="12">
        <v>7.0</v>
      </c>
      <c r="G293" s="12">
        <v>23.0</v>
      </c>
      <c r="H293" s="12">
        <v>11.0</v>
      </c>
      <c r="I293" s="13">
        <v>38.0</v>
      </c>
      <c r="J293" s="13">
        <v>103.0</v>
      </c>
      <c r="K293" s="13">
        <v>33.0</v>
      </c>
      <c r="L293" s="14">
        <v>17.0</v>
      </c>
      <c r="M293" s="14">
        <v>10.0</v>
      </c>
      <c r="N293" s="14">
        <v>41.0</v>
      </c>
      <c r="O293" s="39">
        <f t="shared" si="1"/>
        <v>0.303030303</v>
      </c>
      <c r="P293" s="40">
        <f t="shared" si="2"/>
        <v>0.7631578947</v>
      </c>
    </row>
    <row r="294">
      <c r="A294" s="1"/>
      <c r="B294" s="1"/>
      <c r="C294" s="38">
        <v>0.0</v>
      </c>
      <c r="D294" s="9">
        <v>4309.0</v>
      </c>
      <c r="E294" s="10">
        <v>1116.0</v>
      </c>
      <c r="F294" s="12">
        <v>6.0</v>
      </c>
      <c r="G294" s="12">
        <v>14.0</v>
      </c>
      <c r="H294" s="12">
        <v>4.0</v>
      </c>
      <c r="I294" s="13">
        <v>28.0</v>
      </c>
      <c r="J294" s="13">
        <v>48.0</v>
      </c>
      <c r="K294" s="13">
        <v>18.0</v>
      </c>
      <c r="L294" s="14">
        <v>9.0</v>
      </c>
      <c r="M294" s="14">
        <v>4.0</v>
      </c>
      <c r="N294" s="14">
        <v>22.0</v>
      </c>
      <c r="O294" s="39">
        <f t="shared" si="1"/>
        <v>0.2222222222</v>
      </c>
      <c r="P294" s="40">
        <f t="shared" si="2"/>
        <v>0.756097561</v>
      </c>
    </row>
    <row r="295">
      <c r="A295" s="1"/>
      <c r="B295" s="1"/>
      <c r="C295" s="38">
        <v>0.0</v>
      </c>
      <c r="D295" s="9">
        <v>4387.0</v>
      </c>
      <c r="E295" s="10">
        <v>2206.0</v>
      </c>
      <c r="F295" s="12">
        <v>3.0</v>
      </c>
      <c r="G295" s="12">
        <v>14.0</v>
      </c>
      <c r="H295" s="12">
        <v>6.0</v>
      </c>
      <c r="I295" s="13">
        <v>14.0</v>
      </c>
      <c r="J295" s="13">
        <v>42.0</v>
      </c>
      <c r="K295" s="13">
        <v>10.0</v>
      </c>
      <c r="L295" s="14">
        <v>9.0</v>
      </c>
      <c r="M295" s="14">
        <v>6.0</v>
      </c>
      <c r="N295" s="14">
        <v>30.0</v>
      </c>
      <c r="O295" s="39">
        <f t="shared" si="1"/>
        <v>0.3</v>
      </c>
      <c r="P295" s="40">
        <f t="shared" si="2"/>
        <v>0.8125</v>
      </c>
    </row>
    <row r="296">
      <c r="A296" s="1"/>
      <c r="B296" s="1"/>
      <c r="C296" s="38">
        <v>0.0</v>
      </c>
      <c r="D296" s="9">
        <v>4400.0</v>
      </c>
      <c r="E296" s="10">
        <v>3024.0</v>
      </c>
      <c r="F296" s="12">
        <v>28.0</v>
      </c>
      <c r="G296" s="12">
        <v>44.0</v>
      </c>
      <c r="H296" s="12">
        <v>22.0</v>
      </c>
      <c r="I296" s="13">
        <v>69.0</v>
      </c>
      <c r="J296" s="13">
        <v>139.0</v>
      </c>
      <c r="K296" s="13">
        <v>46.0</v>
      </c>
      <c r="L296" s="14">
        <v>23.0</v>
      </c>
      <c r="M296" s="14">
        <v>25.0</v>
      </c>
      <c r="N296" s="14">
        <v>79.0</v>
      </c>
      <c r="O296" s="39">
        <f t="shared" si="1"/>
        <v>0.3623188406</v>
      </c>
      <c r="P296" s="40">
        <f t="shared" si="2"/>
        <v>0.6710526316</v>
      </c>
    </row>
    <row r="297">
      <c r="A297" s="1"/>
      <c r="B297" s="1"/>
      <c r="C297" s="38">
        <v>0.0</v>
      </c>
      <c r="D297" s="9">
        <v>4402.0</v>
      </c>
      <c r="E297" s="10">
        <v>745.0</v>
      </c>
      <c r="F297" s="12">
        <v>8.0</v>
      </c>
      <c r="G297" s="12">
        <v>12.0</v>
      </c>
      <c r="H297" s="12">
        <v>9.0</v>
      </c>
      <c r="I297" s="13">
        <v>30.0</v>
      </c>
      <c r="J297" s="13">
        <v>40.0</v>
      </c>
      <c r="K297" s="13">
        <v>7.0</v>
      </c>
      <c r="L297" s="14">
        <v>19.0</v>
      </c>
      <c r="M297" s="14">
        <v>6.0</v>
      </c>
      <c r="N297" s="14">
        <v>20.0</v>
      </c>
      <c r="O297" s="39">
        <f t="shared" si="1"/>
        <v>0.3333333333</v>
      </c>
      <c r="P297" s="40">
        <f t="shared" si="2"/>
        <v>0.6964285714</v>
      </c>
    </row>
    <row r="298">
      <c r="A298" s="1"/>
      <c r="B298" s="1"/>
      <c r="C298" s="38">
        <v>0.0</v>
      </c>
      <c r="D298" s="9">
        <v>4404.0</v>
      </c>
      <c r="E298" s="10">
        <v>2685.0</v>
      </c>
      <c r="F298" s="12">
        <v>15.0</v>
      </c>
      <c r="G298" s="12">
        <v>54.0</v>
      </c>
      <c r="H298" s="12">
        <v>11.0</v>
      </c>
      <c r="I298" s="13">
        <v>70.0</v>
      </c>
      <c r="J298" s="13">
        <v>138.0</v>
      </c>
      <c r="K298" s="13">
        <v>45.0</v>
      </c>
      <c r="L298" s="14">
        <v>29.0</v>
      </c>
      <c r="M298" s="14">
        <v>20.0</v>
      </c>
      <c r="N298" s="14">
        <v>79.0</v>
      </c>
      <c r="O298" s="39">
        <f t="shared" si="1"/>
        <v>0.2702702703</v>
      </c>
      <c r="P298" s="40">
        <f t="shared" si="2"/>
        <v>0.8059701493</v>
      </c>
    </row>
    <row r="299">
      <c r="A299" s="1"/>
      <c r="B299" s="1"/>
      <c r="C299" s="38">
        <v>0.0</v>
      </c>
      <c r="D299" s="9">
        <v>4411.0</v>
      </c>
      <c r="E299" s="10">
        <v>1706.0</v>
      </c>
      <c r="F299" s="12">
        <v>20.0</v>
      </c>
      <c r="G299" s="12">
        <v>16.0</v>
      </c>
      <c r="H299" s="12">
        <v>7.0</v>
      </c>
      <c r="I299" s="13">
        <v>45.0</v>
      </c>
      <c r="J299" s="13">
        <v>94.0</v>
      </c>
      <c r="K299" s="13">
        <v>35.0</v>
      </c>
      <c r="L299" s="14">
        <v>22.0</v>
      </c>
      <c r="M299" s="14">
        <v>21.0</v>
      </c>
      <c r="N299" s="14">
        <v>49.0</v>
      </c>
      <c r="O299" s="39">
        <f t="shared" si="1"/>
        <v>0.5675675676</v>
      </c>
      <c r="P299" s="40">
        <f t="shared" si="2"/>
        <v>0.7244897959</v>
      </c>
    </row>
    <row r="300">
      <c r="A300" s="1"/>
      <c r="B300" s="1"/>
      <c r="C300" s="38">
        <v>0.0</v>
      </c>
      <c r="D300" s="9">
        <v>4413.0</v>
      </c>
      <c r="E300" s="10">
        <v>892.0</v>
      </c>
      <c r="F300" s="12">
        <v>20.0</v>
      </c>
      <c r="G300" s="12">
        <v>19.0</v>
      </c>
      <c r="H300" s="12">
        <v>13.0</v>
      </c>
      <c r="I300" s="13">
        <v>43.0</v>
      </c>
      <c r="J300" s="13">
        <v>74.0</v>
      </c>
      <c r="K300" s="13">
        <v>19.0</v>
      </c>
      <c r="L300" s="14">
        <v>19.0</v>
      </c>
      <c r="M300" s="14">
        <v>7.0</v>
      </c>
      <c r="N300" s="14">
        <v>20.0</v>
      </c>
      <c r="O300" s="39">
        <f t="shared" si="1"/>
        <v>0.2692307692</v>
      </c>
      <c r="P300" s="40">
        <f t="shared" si="2"/>
        <v>0.5416666667</v>
      </c>
    </row>
    <row r="301">
      <c r="A301" s="1"/>
      <c r="B301" s="1"/>
      <c r="C301" s="38">
        <v>0.0</v>
      </c>
      <c r="D301" s="9">
        <v>4414.0</v>
      </c>
      <c r="E301" s="10">
        <v>2817.0</v>
      </c>
      <c r="F301" s="12">
        <v>40.0</v>
      </c>
      <c r="G301" s="12">
        <v>41.0</v>
      </c>
      <c r="H301" s="12">
        <v>35.0</v>
      </c>
      <c r="I301" s="13">
        <v>75.0</v>
      </c>
      <c r="J301" s="13">
        <v>181.0</v>
      </c>
      <c r="K301" s="13">
        <v>73.0</v>
      </c>
      <c r="L301" s="14">
        <v>36.0</v>
      </c>
      <c r="M301" s="14">
        <v>29.0</v>
      </c>
      <c r="N301" s="14">
        <v>86.0</v>
      </c>
      <c r="O301" s="39">
        <f t="shared" si="1"/>
        <v>0.4142857143</v>
      </c>
      <c r="P301" s="40">
        <f t="shared" si="2"/>
        <v>0.6192893401</v>
      </c>
    </row>
    <row r="302">
      <c r="A302" s="1"/>
      <c r="B302" s="1"/>
      <c r="C302" s="38">
        <v>0.0</v>
      </c>
      <c r="D302" s="9">
        <v>4415.0</v>
      </c>
      <c r="E302" s="10">
        <v>2014.0</v>
      </c>
      <c r="F302" s="12">
        <v>7.0</v>
      </c>
      <c r="G302" s="12">
        <v>17.0</v>
      </c>
      <c r="H302" s="12">
        <v>5.0</v>
      </c>
      <c r="I302" s="13">
        <v>23.0</v>
      </c>
      <c r="J302" s="13">
        <v>76.0</v>
      </c>
      <c r="K302" s="13">
        <v>11.0</v>
      </c>
      <c r="L302" s="14">
        <v>8.0</v>
      </c>
      <c r="M302" s="14">
        <v>2.0</v>
      </c>
      <c r="N302" s="14">
        <v>24.0</v>
      </c>
      <c r="O302" s="39">
        <f t="shared" si="1"/>
        <v>0.1052631579</v>
      </c>
      <c r="P302" s="40">
        <f t="shared" si="2"/>
        <v>0.7272727273</v>
      </c>
    </row>
    <row r="303">
      <c r="A303" s="1"/>
      <c r="B303" s="1"/>
      <c r="C303" s="38">
        <v>0.0</v>
      </c>
      <c r="D303" s="9">
        <v>4417.0</v>
      </c>
      <c r="E303" s="10">
        <v>2780.0</v>
      </c>
      <c r="F303" s="12">
        <v>30.0</v>
      </c>
      <c r="G303" s="12">
        <v>39.0</v>
      </c>
      <c r="H303" s="12">
        <v>29.0</v>
      </c>
      <c r="I303" s="13">
        <v>98.0</v>
      </c>
      <c r="J303" s="13">
        <v>178.0</v>
      </c>
      <c r="K303" s="13">
        <v>57.0</v>
      </c>
      <c r="L303" s="14">
        <v>34.0</v>
      </c>
      <c r="M303" s="14">
        <v>32.0</v>
      </c>
      <c r="N303" s="14">
        <v>62.0</v>
      </c>
      <c r="O303" s="39">
        <f t="shared" si="1"/>
        <v>0.4507042254</v>
      </c>
      <c r="P303" s="40">
        <f t="shared" si="2"/>
        <v>0.6193548387</v>
      </c>
    </row>
    <row r="304">
      <c r="A304" s="1"/>
      <c r="B304" s="1"/>
      <c r="C304" s="38">
        <v>0.0</v>
      </c>
      <c r="D304" s="9">
        <v>4421.0</v>
      </c>
      <c r="E304" s="10">
        <v>2298.0</v>
      </c>
      <c r="F304" s="12">
        <v>41.0</v>
      </c>
      <c r="G304" s="12">
        <v>38.0</v>
      </c>
      <c r="H304" s="12">
        <v>28.0</v>
      </c>
      <c r="I304" s="13">
        <v>61.0</v>
      </c>
      <c r="J304" s="13">
        <v>139.0</v>
      </c>
      <c r="K304" s="13">
        <v>40.0</v>
      </c>
      <c r="L304" s="14">
        <v>23.0</v>
      </c>
      <c r="M304" s="14">
        <v>20.0</v>
      </c>
      <c r="N304" s="14">
        <v>78.0</v>
      </c>
      <c r="O304" s="39">
        <f t="shared" si="1"/>
        <v>0.3448275862</v>
      </c>
      <c r="P304" s="40">
        <f t="shared" si="2"/>
        <v>0.5941176471</v>
      </c>
    </row>
    <row r="305">
      <c r="A305" s="1"/>
      <c r="B305" s="1"/>
      <c r="C305" s="38">
        <v>0.0</v>
      </c>
      <c r="D305" s="9">
        <v>4422.0</v>
      </c>
      <c r="E305" s="10">
        <v>2440.0</v>
      </c>
      <c r="F305" s="12">
        <v>18.0</v>
      </c>
      <c r="G305" s="12">
        <v>33.0</v>
      </c>
      <c r="H305" s="12">
        <v>28.0</v>
      </c>
      <c r="I305" s="13">
        <v>52.0</v>
      </c>
      <c r="J305" s="13">
        <v>125.0</v>
      </c>
      <c r="K305" s="13">
        <v>40.0</v>
      </c>
      <c r="L305" s="14">
        <v>30.0</v>
      </c>
      <c r="M305" s="14">
        <v>14.0</v>
      </c>
      <c r="N305" s="14">
        <v>78.0</v>
      </c>
      <c r="O305" s="39">
        <f t="shared" si="1"/>
        <v>0.2978723404</v>
      </c>
      <c r="P305" s="40">
        <f t="shared" si="2"/>
        <v>0.7012987013</v>
      </c>
    </row>
    <row r="306">
      <c r="A306" s="1"/>
      <c r="B306" s="1"/>
      <c r="C306" s="38">
        <v>0.0</v>
      </c>
      <c r="D306" s="9">
        <v>4423.0</v>
      </c>
      <c r="E306" s="10">
        <v>3301.0</v>
      </c>
      <c r="F306" s="12">
        <v>34.0</v>
      </c>
      <c r="G306" s="12">
        <v>40.0</v>
      </c>
      <c r="H306" s="12">
        <v>20.0</v>
      </c>
      <c r="I306" s="13">
        <v>100.0</v>
      </c>
      <c r="J306" s="13">
        <v>163.0</v>
      </c>
      <c r="K306" s="13">
        <v>51.0</v>
      </c>
      <c r="L306" s="14">
        <v>46.0</v>
      </c>
      <c r="M306" s="14">
        <v>36.0</v>
      </c>
      <c r="N306" s="14">
        <v>95.0</v>
      </c>
      <c r="O306" s="39">
        <f t="shared" si="1"/>
        <v>0.4736842105</v>
      </c>
      <c r="P306" s="40">
        <f t="shared" si="2"/>
        <v>0.7230769231</v>
      </c>
    </row>
    <row r="307">
      <c r="A307" s="1"/>
      <c r="B307" s="1"/>
      <c r="C307" s="38">
        <v>0.0</v>
      </c>
      <c r="D307" s="9">
        <v>4461.0</v>
      </c>
      <c r="E307" s="10">
        <v>1873.0</v>
      </c>
      <c r="F307" s="12">
        <v>2.0</v>
      </c>
      <c r="G307" s="12">
        <v>22.0</v>
      </c>
      <c r="H307" s="12">
        <v>9.0</v>
      </c>
      <c r="I307" s="13">
        <v>25.0</v>
      </c>
      <c r="J307" s="13">
        <v>83.0</v>
      </c>
      <c r="K307" s="13">
        <v>22.0</v>
      </c>
      <c r="L307" s="14">
        <v>12.0</v>
      </c>
      <c r="M307" s="14">
        <v>13.0</v>
      </c>
      <c r="N307" s="14">
        <v>30.0</v>
      </c>
      <c r="O307" s="39">
        <f t="shared" si="1"/>
        <v>0.3714285714</v>
      </c>
      <c r="P307" s="40">
        <f t="shared" si="2"/>
        <v>0.7924528302</v>
      </c>
    </row>
    <row r="308">
      <c r="A308" s="1"/>
      <c r="B308" s="1"/>
      <c r="C308" s="38">
        <v>0.0</v>
      </c>
      <c r="D308" s="9">
        <v>4501.0</v>
      </c>
      <c r="E308" s="10">
        <v>2884.0</v>
      </c>
      <c r="F308" s="12">
        <v>24.0</v>
      </c>
      <c r="G308" s="12">
        <v>51.0</v>
      </c>
      <c r="H308" s="12">
        <v>17.0</v>
      </c>
      <c r="I308" s="13">
        <v>75.0</v>
      </c>
      <c r="J308" s="13">
        <v>177.0</v>
      </c>
      <c r="K308" s="13">
        <v>44.0</v>
      </c>
      <c r="L308" s="14">
        <v>35.0</v>
      </c>
      <c r="M308" s="14">
        <v>15.0</v>
      </c>
      <c r="N308" s="14">
        <v>73.0</v>
      </c>
      <c r="O308" s="39">
        <f t="shared" si="1"/>
        <v>0.2272727273</v>
      </c>
      <c r="P308" s="40">
        <f t="shared" si="2"/>
        <v>0.7248322148</v>
      </c>
    </row>
    <row r="309">
      <c r="A309" s="1"/>
      <c r="B309" s="1"/>
      <c r="C309" s="38">
        <v>0.0</v>
      </c>
      <c r="D309" s="9">
        <v>4502.0</v>
      </c>
      <c r="E309" s="10">
        <v>1124.0</v>
      </c>
      <c r="F309" s="12">
        <v>7.0</v>
      </c>
      <c r="G309" s="12">
        <v>15.0</v>
      </c>
      <c r="H309" s="12">
        <v>7.0</v>
      </c>
      <c r="I309" s="13">
        <v>35.0</v>
      </c>
      <c r="J309" s="13">
        <v>62.0</v>
      </c>
      <c r="K309" s="13">
        <v>33.0</v>
      </c>
      <c r="L309" s="14">
        <v>9.0</v>
      </c>
      <c r="M309" s="14">
        <v>12.0</v>
      </c>
      <c r="N309" s="14">
        <v>26.0</v>
      </c>
      <c r="O309" s="39">
        <f t="shared" si="1"/>
        <v>0.4444444444</v>
      </c>
      <c r="P309" s="40">
        <f t="shared" si="2"/>
        <v>0.7142857143</v>
      </c>
    </row>
    <row r="310">
      <c r="A310" s="1"/>
      <c r="B310" s="1"/>
      <c r="C310" s="38">
        <v>0.0</v>
      </c>
      <c r="D310" s="9">
        <v>4504.0</v>
      </c>
      <c r="E310" s="10">
        <v>2024.0</v>
      </c>
      <c r="F310" s="12">
        <v>9.0</v>
      </c>
      <c r="G310" s="12">
        <v>33.0</v>
      </c>
      <c r="H310" s="12">
        <v>17.0</v>
      </c>
      <c r="I310" s="13">
        <v>48.0</v>
      </c>
      <c r="J310" s="13">
        <v>107.0</v>
      </c>
      <c r="K310" s="13">
        <v>32.0</v>
      </c>
      <c r="L310" s="14">
        <v>18.0</v>
      </c>
      <c r="M310" s="14">
        <v>21.0</v>
      </c>
      <c r="N310" s="14">
        <v>47.0</v>
      </c>
      <c r="O310" s="39">
        <f t="shared" si="1"/>
        <v>0.3888888889</v>
      </c>
      <c r="P310" s="40">
        <f t="shared" si="2"/>
        <v>0.7142857143</v>
      </c>
    </row>
    <row r="311">
      <c r="A311" s="1"/>
      <c r="B311" s="1"/>
      <c r="C311" s="38">
        <v>0.0</v>
      </c>
      <c r="D311" s="9">
        <v>4505.0</v>
      </c>
      <c r="E311" s="10">
        <v>1501.0</v>
      </c>
      <c r="F311" s="12">
        <v>11.0</v>
      </c>
      <c r="G311" s="12">
        <v>18.0</v>
      </c>
      <c r="H311" s="12">
        <v>9.0</v>
      </c>
      <c r="I311" s="13">
        <v>32.0</v>
      </c>
      <c r="J311" s="13">
        <v>84.0</v>
      </c>
      <c r="K311" s="13">
        <v>19.0</v>
      </c>
      <c r="L311" s="14">
        <v>22.0</v>
      </c>
      <c r="M311" s="14">
        <v>5.0</v>
      </c>
      <c r="N311" s="14">
        <v>26.0</v>
      </c>
      <c r="O311" s="39">
        <f t="shared" si="1"/>
        <v>0.2173913043</v>
      </c>
      <c r="P311" s="40">
        <f t="shared" si="2"/>
        <v>0.7058823529</v>
      </c>
    </row>
    <row r="312">
      <c r="A312" s="1"/>
      <c r="B312" s="1"/>
      <c r="C312" s="38">
        <v>0.0</v>
      </c>
      <c r="D312" s="9">
        <v>4506.0</v>
      </c>
      <c r="E312" s="10">
        <v>1406.0</v>
      </c>
      <c r="F312" s="12">
        <v>13.0</v>
      </c>
      <c r="G312" s="12">
        <v>23.0</v>
      </c>
      <c r="H312" s="12">
        <v>21.0</v>
      </c>
      <c r="I312" s="13">
        <v>25.0</v>
      </c>
      <c r="J312" s="13">
        <v>70.0</v>
      </c>
      <c r="K312" s="13">
        <v>29.0</v>
      </c>
      <c r="L312" s="14">
        <v>17.0</v>
      </c>
      <c r="M312" s="14">
        <v>18.0</v>
      </c>
      <c r="N312" s="14">
        <v>38.0</v>
      </c>
      <c r="O312" s="39">
        <f t="shared" si="1"/>
        <v>0.4390243902</v>
      </c>
      <c r="P312" s="40">
        <f t="shared" si="2"/>
        <v>0.6179775281</v>
      </c>
    </row>
    <row r="313">
      <c r="A313" s="1"/>
      <c r="B313" s="1"/>
      <c r="C313" s="38">
        <v>0.0</v>
      </c>
      <c r="D313" s="9">
        <v>4508.0</v>
      </c>
      <c r="E313" s="10">
        <v>2926.0</v>
      </c>
      <c r="F313" s="12">
        <v>12.0</v>
      </c>
      <c r="G313" s="12">
        <v>34.0</v>
      </c>
      <c r="H313" s="12">
        <v>7.0</v>
      </c>
      <c r="I313" s="13">
        <v>65.0</v>
      </c>
      <c r="J313" s="13">
        <v>143.0</v>
      </c>
      <c r="K313" s="13">
        <v>48.0</v>
      </c>
      <c r="L313" s="14">
        <v>15.0</v>
      </c>
      <c r="M313" s="14">
        <v>19.0</v>
      </c>
      <c r="N313" s="14">
        <v>65.0</v>
      </c>
      <c r="O313" s="39">
        <f t="shared" si="1"/>
        <v>0.358490566</v>
      </c>
      <c r="P313" s="40">
        <f t="shared" si="2"/>
        <v>0.8080808081</v>
      </c>
    </row>
    <row r="314">
      <c r="A314" s="1"/>
      <c r="B314" s="1"/>
      <c r="C314" s="38">
        <v>0.0</v>
      </c>
      <c r="D314" s="9">
        <v>4512.0</v>
      </c>
      <c r="E314" s="10">
        <v>2848.0</v>
      </c>
      <c r="F314" s="12">
        <v>36.0</v>
      </c>
      <c r="G314" s="12">
        <v>47.0</v>
      </c>
      <c r="H314" s="12">
        <v>27.0</v>
      </c>
      <c r="I314" s="13">
        <v>78.0</v>
      </c>
      <c r="J314" s="13">
        <v>145.0</v>
      </c>
      <c r="K314" s="13">
        <v>57.0</v>
      </c>
      <c r="L314" s="14">
        <v>19.0</v>
      </c>
      <c r="M314" s="14">
        <v>30.0</v>
      </c>
      <c r="N314" s="14">
        <v>70.0</v>
      </c>
      <c r="O314" s="39">
        <f t="shared" si="1"/>
        <v>0.3896103896</v>
      </c>
      <c r="P314" s="40">
        <f t="shared" si="2"/>
        <v>0.5855263158</v>
      </c>
    </row>
    <row r="315">
      <c r="A315" s="1"/>
      <c r="B315" s="1"/>
      <c r="C315" s="38">
        <v>0.0</v>
      </c>
      <c r="D315" s="9">
        <v>4526.0</v>
      </c>
      <c r="E315" s="10">
        <v>2735.0</v>
      </c>
      <c r="F315" s="12">
        <v>12.0</v>
      </c>
      <c r="G315" s="12">
        <v>37.0</v>
      </c>
      <c r="H315" s="12">
        <v>12.0</v>
      </c>
      <c r="I315" s="13">
        <v>67.0</v>
      </c>
      <c r="J315" s="13">
        <v>192.0</v>
      </c>
      <c r="K315" s="13">
        <v>33.0</v>
      </c>
      <c r="L315" s="14">
        <v>23.0</v>
      </c>
      <c r="M315" s="14">
        <v>16.0</v>
      </c>
      <c r="N315" s="14">
        <v>66.0</v>
      </c>
      <c r="O315" s="39">
        <f t="shared" si="1"/>
        <v>0.3018867925</v>
      </c>
      <c r="P315" s="40">
        <f t="shared" si="2"/>
        <v>0.7876106195</v>
      </c>
    </row>
    <row r="316">
      <c r="A316" s="1"/>
      <c r="B316" s="1"/>
      <c r="C316" s="38">
        <v>0.0</v>
      </c>
      <c r="D316" s="9">
        <v>4528.0</v>
      </c>
      <c r="E316" s="10">
        <v>1841.0</v>
      </c>
      <c r="F316" s="12">
        <v>10.0</v>
      </c>
      <c r="G316" s="12">
        <v>17.0</v>
      </c>
      <c r="H316" s="12">
        <v>6.0</v>
      </c>
      <c r="I316" s="13">
        <v>42.0</v>
      </c>
      <c r="J316" s="13">
        <v>90.0</v>
      </c>
      <c r="K316" s="13">
        <v>21.0</v>
      </c>
      <c r="L316" s="14">
        <v>15.0</v>
      </c>
      <c r="M316" s="14">
        <v>6.0</v>
      </c>
      <c r="N316" s="14">
        <v>33.0</v>
      </c>
      <c r="O316" s="39">
        <f t="shared" si="1"/>
        <v>0.2608695652</v>
      </c>
      <c r="P316" s="40">
        <f t="shared" si="2"/>
        <v>0.75</v>
      </c>
    </row>
    <row r="317">
      <c r="A317" s="1"/>
      <c r="B317" s="1"/>
      <c r="C317" s="38">
        <v>0.0</v>
      </c>
      <c r="D317" s="9">
        <v>4529.0</v>
      </c>
      <c r="E317" s="10">
        <v>2399.0</v>
      </c>
      <c r="F317" s="12">
        <v>13.0</v>
      </c>
      <c r="G317" s="12">
        <v>25.0</v>
      </c>
      <c r="H317" s="12">
        <v>6.0</v>
      </c>
      <c r="I317" s="13">
        <v>20.0</v>
      </c>
      <c r="J317" s="13">
        <v>67.0</v>
      </c>
      <c r="K317" s="13">
        <v>22.0</v>
      </c>
      <c r="L317" s="14">
        <v>11.0</v>
      </c>
      <c r="M317" s="14">
        <v>12.0</v>
      </c>
      <c r="N317" s="14">
        <v>40.0</v>
      </c>
      <c r="O317" s="39">
        <f t="shared" si="1"/>
        <v>0.3243243243</v>
      </c>
      <c r="P317" s="40">
        <f t="shared" si="2"/>
        <v>0.7285714286</v>
      </c>
    </row>
    <row r="318">
      <c r="A318" s="1"/>
      <c r="B318" s="1"/>
      <c r="C318" s="38">
        <v>0.0</v>
      </c>
      <c r="D318" s="9">
        <v>4541.0</v>
      </c>
      <c r="E318" s="10">
        <v>3526.0</v>
      </c>
      <c r="F318" s="12">
        <v>10.0</v>
      </c>
      <c r="G318" s="12">
        <v>25.0</v>
      </c>
      <c r="H318" s="12">
        <v>18.0</v>
      </c>
      <c r="I318" s="13">
        <v>53.0</v>
      </c>
      <c r="J318" s="13">
        <v>119.0</v>
      </c>
      <c r="K318" s="13">
        <v>35.0</v>
      </c>
      <c r="L318" s="14">
        <v>23.0</v>
      </c>
      <c r="M318" s="14">
        <v>15.0</v>
      </c>
      <c r="N318" s="14">
        <v>66.0</v>
      </c>
      <c r="O318" s="39">
        <f t="shared" si="1"/>
        <v>0.375</v>
      </c>
      <c r="P318" s="40">
        <f t="shared" si="2"/>
        <v>0.7606837607</v>
      </c>
    </row>
    <row r="319">
      <c r="A319" s="1"/>
      <c r="B319" s="1"/>
      <c r="C319" s="38">
        <v>0.0</v>
      </c>
      <c r="D319" s="9">
        <v>4543.0</v>
      </c>
      <c r="E319" s="10">
        <v>2234.0</v>
      </c>
      <c r="F319" s="12">
        <v>4.0</v>
      </c>
      <c r="G319" s="12">
        <v>27.0</v>
      </c>
      <c r="H319" s="12">
        <v>3.0</v>
      </c>
      <c r="I319" s="13">
        <v>15.0</v>
      </c>
      <c r="J319" s="13">
        <v>62.0</v>
      </c>
      <c r="K319" s="13">
        <v>8.0</v>
      </c>
      <c r="L319" s="14">
        <v>12.0</v>
      </c>
      <c r="M319" s="14">
        <v>6.0</v>
      </c>
      <c r="N319" s="14">
        <v>31.0</v>
      </c>
      <c r="O319" s="39">
        <f t="shared" si="1"/>
        <v>0.1818181818</v>
      </c>
      <c r="P319" s="40">
        <f t="shared" si="2"/>
        <v>0.86</v>
      </c>
    </row>
    <row r="320">
      <c r="A320" s="1"/>
      <c r="B320" s="1"/>
      <c r="C320" s="38">
        <v>0.0</v>
      </c>
      <c r="D320" s="9">
        <v>4547.0</v>
      </c>
      <c r="E320" s="10">
        <v>2569.0</v>
      </c>
      <c r="F320" s="12">
        <v>8.0</v>
      </c>
      <c r="G320" s="12">
        <v>28.0</v>
      </c>
      <c r="H320" s="12">
        <v>17.0</v>
      </c>
      <c r="I320" s="13">
        <v>20.0</v>
      </c>
      <c r="J320" s="13">
        <v>120.0</v>
      </c>
      <c r="K320" s="13">
        <v>24.0</v>
      </c>
      <c r="L320" s="14">
        <v>12.0</v>
      </c>
      <c r="M320" s="14">
        <v>11.0</v>
      </c>
      <c r="N320" s="14">
        <v>54.0</v>
      </c>
      <c r="O320" s="39">
        <f t="shared" si="1"/>
        <v>0.2820512821</v>
      </c>
      <c r="P320" s="40">
        <f t="shared" si="2"/>
        <v>0.7252747253</v>
      </c>
    </row>
    <row r="321">
      <c r="A321" s="1"/>
      <c r="B321" s="1"/>
      <c r="C321" s="38">
        <v>0.0</v>
      </c>
      <c r="D321" s="9">
        <v>4548.0</v>
      </c>
      <c r="E321" s="10">
        <v>1991.0</v>
      </c>
      <c r="F321" s="12">
        <v>3.0</v>
      </c>
      <c r="G321" s="12">
        <v>13.0</v>
      </c>
      <c r="H321" s="12">
        <v>5.0</v>
      </c>
      <c r="I321" s="13">
        <v>36.0</v>
      </c>
      <c r="J321" s="13">
        <v>75.0</v>
      </c>
      <c r="K321" s="13">
        <v>10.0</v>
      </c>
      <c r="L321" s="14">
        <v>8.0</v>
      </c>
      <c r="M321" s="14">
        <v>7.0</v>
      </c>
      <c r="N321" s="14">
        <v>39.0</v>
      </c>
      <c r="O321" s="39">
        <f t="shared" si="1"/>
        <v>0.35</v>
      </c>
      <c r="P321" s="40">
        <f t="shared" si="2"/>
        <v>0.8545454545</v>
      </c>
    </row>
    <row r="322">
      <c r="A322" s="1"/>
      <c r="B322" s="1"/>
      <c r="C322" s="38">
        <v>0.0</v>
      </c>
      <c r="D322" s="9">
        <v>4553.0</v>
      </c>
      <c r="E322" s="10">
        <v>1921.0</v>
      </c>
      <c r="F322" s="12">
        <v>3.0</v>
      </c>
      <c r="G322" s="12">
        <v>16.0</v>
      </c>
      <c r="H322" s="12">
        <v>4.0</v>
      </c>
      <c r="I322" s="13">
        <v>15.0</v>
      </c>
      <c r="J322" s="13">
        <v>43.0</v>
      </c>
      <c r="K322" s="13">
        <v>16.0</v>
      </c>
      <c r="L322" s="14">
        <v>5.0</v>
      </c>
      <c r="M322" s="14">
        <v>11.0</v>
      </c>
      <c r="N322" s="14">
        <v>20.0</v>
      </c>
      <c r="O322" s="39">
        <f t="shared" si="1"/>
        <v>0.4074074074</v>
      </c>
      <c r="P322" s="40">
        <f t="shared" si="2"/>
        <v>0.78125</v>
      </c>
    </row>
    <row r="323">
      <c r="A323" s="1"/>
      <c r="B323" s="1"/>
      <c r="C323" s="38">
        <v>0.0</v>
      </c>
      <c r="D323" s="9">
        <v>4555.0</v>
      </c>
      <c r="E323" s="10">
        <v>3603.0</v>
      </c>
      <c r="F323" s="12">
        <v>16.0</v>
      </c>
      <c r="G323" s="12">
        <v>30.0</v>
      </c>
      <c r="H323" s="12">
        <v>20.0</v>
      </c>
      <c r="I323" s="13">
        <v>34.0</v>
      </c>
      <c r="J323" s="13">
        <v>97.0</v>
      </c>
      <c r="K323" s="13">
        <v>34.0</v>
      </c>
      <c r="L323" s="14">
        <v>23.0</v>
      </c>
      <c r="M323" s="14">
        <v>16.0</v>
      </c>
      <c r="N323" s="14">
        <v>55.0</v>
      </c>
      <c r="O323" s="39">
        <f t="shared" si="1"/>
        <v>0.347826087</v>
      </c>
      <c r="P323" s="40">
        <f t="shared" si="2"/>
        <v>0.6842105263</v>
      </c>
    </row>
    <row r="324">
      <c r="A324" s="1"/>
      <c r="B324" s="1"/>
      <c r="C324" s="38">
        <v>0.0</v>
      </c>
      <c r="D324" s="9">
        <v>4559.0</v>
      </c>
      <c r="E324" s="10">
        <v>2078.0</v>
      </c>
      <c r="F324" s="12">
        <v>12.0</v>
      </c>
      <c r="G324" s="12">
        <v>21.0</v>
      </c>
      <c r="H324" s="12">
        <v>5.0</v>
      </c>
      <c r="I324" s="13">
        <v>30.0</v>
      </c>
      <c r="J324" s="13">
        <v>58.0</v>
      </c>
      <c r="K324" s="13">
        <v>28.0</v>
      </c>
      <c r="L324" s="14">
        <v>2.0</v>
      </c>
      <c r="M324" s="14">
        <v>15.0</v>
      </c>
      <c r="N324" s="14">
        <v>34.0</v>
      </c>
      <c r="O324" s="39">
        <f t="shared" si="1"/>
        <v>0.4166666667</v>
      </c>
      <c r="P324" s="40">
        <f t="shared" si="2"/>
        <v>0.679245283</v>
      </c>
    </row>
    <row r="325">
      <c r="A325" s="1"/>
      <c r="B325" s="1"/>
      <c r="C325" s="38">
        <v>0.0</v>
      </c>
      <c r="D325" s="9">
        <v>4562.0</v>
      </c>
      <c r="E325" s="10">
        <v>1374.0</v>
      </c>
      <c r="F325" s="12">
        <v>4.0</v>
      </c>
      <c r="G325" s="12">
        <v>7.0</v>
      </c>
      <c r="H325" s="12">
        <v>7.0</v>
      </c>
      <c r="I325" s="13">
        <v>17.0</v>
      </c>
      <c r="J325" s="13">
        <v>36.0</v>
      </c>
      <c r="K325" s="13">
        <v>16.0</v>
      </c>
      <c r="L325" s="14">
        <v>16.0</v>
      </c>
      <c r="M325" s="14">
        <v>5.0</v>
      </c>
      <c r="N325" s="14">
        <v>24.0</v>
      </c>
      <c r="O325" s="39">
        <f t="shared" si="1"/>
        <v>0.4166666667</v>
      </c>
      <c r="P325" s="40">
        <f t="shared" si="2"/>
        <v>0.7843137255</v>
      </c>
    </row>
    <row r="326">
      <c r="A326" s="1"/>
      <c r="B326" s="1"/>
      <c r="C326" s="38">
        <v>0.0</v>
      </c>
      <c r="D326" s="9">
        <v>4564.0</v>
      </c>
      <c r="E326" s="10">
        <v>2237.0</v>
      </c>
      <c r="F326" s="12">
        <v>6.0</v>
      </c>
      <c r="G326" s="12">
        <v>18.0</v>
      </c>
      <c r="H326" s="12">
        <v>9.0</v>
      </c>
      <c r="I326" s="13">
        <v>35.0</v>
      </c>
      <c r="J326" s="13">
        <v>89.0</v>
      </c>
      <c r="K326" s="13">
        <v>25.0</v>
      </c>
      <c r="L326" s="14">
        <v>20.0</v>
      </c>
      <c r="M326" s="14">
        <v>5.0</v>
      </c>
      <c r="N326" s="14">
        <v>42.0</v>
      </c>
      <c r="O326" s="39">
        <f t="shared" si="1"/>
        <v>0.2173913043</v>
      </c>
      <c r="P326" s="40">
        <f t="shared" si="2"/>
        <v>0.8051948052</v>
      </c>
    </row>
    <row r="327">
      <c r="A327" s="1"/>
      <c r="B327" s="1"/>
      <c r="C327" s="38">
        <v>0.0</v>
      </c>
      <c r="D327" s="9">
        <v>4581.0</v>
      </c>
      <c r="E327" s="10">
        <v>3299.0</v>
      </c>
      <c r="F327" s="12">
        <v>15.0</v>
      </c>
      <c r="G327" s="12">
        <v>54.0</v>
      </c>
      <c r="H327" s="12">
        <v>22.0</v>
      </c>
      <c r="I327" s="13">
        <v>64.0</v>
      </c>
      <c r="J327" s="13">
        <v>158.0</v>
      </c>
      <c r="K327" s="13">
        <v>42.0</v>
      </c>
      <c r="L327" s="14">
        <v>29.0</v>
      </c>
      <c r="M327" s="14">
        <v>34.0</v>
      </c>
      <c r="N327" s="14">
        <v>76.0</v>
      </c>
      <c r="O327" s="39">
        <f t="shared" si="1"/>
        <v>0.3863636364</v>
      </c>
      <c r="P327" s="40">
        <f t="shared" si="2"/>
        <v>0.7394366197</v>
      </c>
    </row>
    <row r="328">
      <c r="A328" s="1"/>
      <c r="B328" s="1"/>
      <c r="C328" s="38">
        <v>0.0</v>
      </c>
      <c r="D328" s="9">
        <v>4583.0</v>
      </c>
      <c r="E328" s="10">
        <v>2932.0</v>
      </c>
      <c r="F328" s="12">
        <v>21.0</v>
      </c>
      <c r="G328" s="12">
        <v>45.0</v>
      </c>
      <c r="H328" s="12">
        <v>19.0</v>
      </c>
      <c r="I328" s="13">
        <v>71.0</v>
      </c>
      <c r="J328" s="13">
        <v>165.0</v>
      </c>
      <c r="K328" s="13">
        <v>38.0</v>
      </c>
      <c r="L328" s="14">
        <v>22.0</v>
      </c>
      <c r="M328" s="14">
        <v>25.0</v>
      </c>
      <c r="N328" s="14">
        <v>85.0</v>
      </c>
      <c r="O328" s="39">
        <f t="shared" si="1"/>
        <v>0.3571428571</v>
      </c>
      <c r="P328" s="40">
        <f t="shared" si="2"/>
        <v>0.7278911565</v>
      </c>
    </row>
    <row r="329">
      <c r="A329" s="1"/>
      <c r="B329" s="1"/>
      <c r="C329" s="38">
        <v>0.0</v>
      </c>
      <c r="D329" s="9">
        <v>4585.0</v>
      </c>
      <c r="E329" s="10">
        <v>1222.0</v>
      </c>
      <c r="F329" s="12">
        <v>6.0</v>
      </c>
      <c r="G329" s="12">
        <v>14.0</v>
      </c>
      <c r="H329" s="12">
        <v>12.0</v>
      </c>
      <c r="I329" s="13">
        <v>15.0</v>
      </c>
      <c r="J329" s="13">
        <v>30.0</v>
      </c>
      <c r="K329" s="13">
        <v>18.0</v>
      </c>
      <c r="L329" s="14">
        <v>8.0</v>
      </c>
      <c r="M329" s="14">
        <v>13.0</v>
      </c>
      <c r="N329" s="14">
        <v>20.0</v>
      </c>
      <c r="O329" s="39">
        <f t="shared" si="1"/>
        <v>0.4814814815</v>
      </c>
      <c r="P329" s="40">
        <f t="shared" si="2"/>
        <v>0.6086956522</v>
      </c>
    </row>
    <row r="330">
      <c r="A330" s="1"/>
      <c r="B330" s="1"/>
      <c r="C330" s="38">
        <v>0.0</v>
      </c>
      <c r="D330" s="9">
        <v>4586.0</v>
      </c>
      <c r="E330" s="10">
        <v>3208.0</v>
      </c>
      <c r="F330" s="12">
        <v>16.0</v>
      </c>
      <c r="G330" s="12">
        <v>53.0</v>
      </c>
      <c r="H330" s="12">
        <v>24.0</v>
      </c>
      <c r="I330" s="13">
        <v>92.0</v>
      </c>
      <c r="J330" s="13">
        <v>160.0</v>
      </c>
      <c r="K330" s="13">
        <v>54.0</v>
      </c>
      <c r="L330" s="14">
        <v>20.0</v>
      </c>
      <c r="M330" s="14">
        <v>12.0</v>
      </c>
      <c r="N330" s="14">
        <v>74.0</v>
      </c>
      <c r="O330" s="39">
        <f t="shared" si="1"/>
        <v>0.1846153846</v>
      </c>
      <c r="P330" s="40">
        <f t="shared" si="2"/>
        <v>0.7014925373</v>
      </c>
    </row>
    <row r="331">
      <c r="A331" s="1"/>
      <c r="B331" s="1"/>
      <c r="C331" s="38">
        <v>0.0</v>
      </c>
      <c r="D331" s="9">
        <v>4597.0</v>
      </c>
      <c r="E331" s="10">
        <v>3296.0</v>
      </c>
      <c r="F331" s="12">
        <v>8.0</v>
      </c>
      <c r="G331" s="12">
        <v>20.0</v>
      </c>
      <c r="H331" s="12">
        <v>12.0</v>
      </c>
      <c r="I331" s="13">
        <v>38.0</v>
      </c>
      <c r="J331" s="13">
        <v>61.0</v>
      </c>
      <c r="K331" s="13">
        <v>32.0</v>
      </c>
      <c r="L331" s="14">
        <v>12.0</v>
      </c>
      <c r="M331" s="14">
        <v>11.0</v>
      </c>
      <c r="N331" s="14">
        <v>44.0</v>
      </c>
      <c r="O331" s="39">
        <f t="shared" si="1"/>
        <v>0.3548387097</v>
      </c>
      <c r="P331" s="40">
        <f t="shared" si="2"/>
        <v>0.7368421053</v>
      </c>
    </row>
    <row r="332">
      <c r="A332" s="1"/>
      <c r="B332" s="1"/>
      <c r="C332" s="38">
        <v>0.0</v>
      </c>
      <c r="D332" s="9">
        <v>4605.0</v>
      </c>
      <c r="E332" s="10">
        <v>945.0</v>
      </c>
      <c r="F332" s="12">
        <v>3.0</v>
      </c>
      <c r="G332" s="12">
        <v>11.0</v>
      </c>
      <c r="H332" s="12">
        <v>5.0</v>
      </c>
      <c r="I332" s="13">
        <v>11.0</v>
      </c>
      <c r="J332" s="13">
        <v>46.0</v>
      </c>
      <c r="K332" s="13">
        <v>11.0</v>
      </c>
      <c r="L332" s="14">
        <v>6.0</v>
      </c>
      <c r="M332" s="14">
        <v>9.0</v>
      </c>
      <c r="N332" s="14">
        <v>29.0</v>
      </c>
      <c r="O332" s="39">
        <f t="shared" si="1"/>
        <v>0.45</v>
      </c>
      <c r="P332" s="40">
        <f t="shared" si="2"/>
        <v>0.8139534884</v>
      </c>
    </row>
    <row r="333">
      <c r="A333" s="1"/>
      <c r="B333" s="1"/>
      <c r="C333" s="38">
        <v>0.0</v>
      </c>
      <c r="D333" s="9">
        <v>4623.0</v>
      </c>
      <c r="E333" s="10">
        <v>1589.0</v>
      </c>
      <c r="F333" s="12">
        <v>9.0</v>
      </c>
      <c r="G333" s="12">
        <v>17.0</v>
      </c>
      <c r="H333" s="12">
        <v>20.0</v>
      </c>
      <c r="I333" s="13">
        <v>78.0</v>
      </c>
      <c r="J333" s="13">
        <v>136.0</v>
      </c>
      <c r="K333" s="13">
        <v>56.0</v>
      </c>
      <c r="L333" s="14">
        <v>14.0</v>
      </c>
      <c r="M333" s="14">
        <v>24.0</v>
      </c>
      <c r="N333" s="14">
        <v>36.0</v>
      </c>
      <c r="O333" s="39">
        <f t="shared" si="1"/>
        <v>0.5853658537</v>
      </c>
      <c r="P333" s="40">
        <f t="shared" si="2"/>
        <v>0.6329113924</v>
      </c>
    </row>
    <row r="334">
      <c r="A334" s="1"/>
      <c r="B334" s="1"/>
      <c r="C334" s="38">
        <v>0.0</v>
      </c>
      <c r="D334" s="9">
        <v>4633.0</v>
      </c>
      <c r="E334" s="10">
        <v>1838.0</v>
      </c>
      <c r="F334" s="12">
        <v>13.0</v>
      </c>
      <c r="G334" s="12">
        <v>42.0</v>
      </c>
      <c r="H334" s="12">
        <v>11.0</v>
      </c>
      <c r="I334" s="13">
        <v>37.0</v>
      </c>
      <c r="J334" s="13">
        <v>113.0</v>
      </c>
      <c r="K334" s="13">
        <v>20.0</v>
      </c>
      <c r="L334" s="14">
        <v>16.0</v>
      </c>
      <c r="M334" s="14">
        <v>21.0</v>
      </c>
      <c r="N334" s="14">
        <v>43.0</v>
      </c>
      <c r="O334" s="39">
        <f t="shared" si="1"/>
        <v>0.3333333333</v>
      </c>
      <c r="P334" s="40">
        <f t="shared" si="2"/>
        <v>0.7108433735</v>
      </c>
    </row>
    <row r="335">
      <c r="A335" s="1"/>
      <c r="B335" s="1"/>
      <c r="C335" s="38">
        <v>0.0</v>
      </c>
      <c r="D335" s="9">
        <v>4650.0</v>
      </c>
      <c r="E335" s="10">
        <v>2048.0</v>
      </c>
      <c r="F335" s="12">
        <v>5.0</v>
      </c>
      <c r="G335" s="12">
        <v>14.0</v>
      </c>
      <c r="H335" s="12">
        <v>11.0</v>
      </c>
      <c r="I335" s="13">
        <v>23.0</v>
      </c>
      <c r="J335" s="13">
        <v>59.0</v>
      </c>
      <c r="K335" s="13">
        <v>19.0</v>
      </c>
      <c r="L335" s="14">
        <v>13.0</v>
      </c>
      <c r="M335" s="14">
        <v>6.0</v>
      </c>
      <c r="N335" s="14">
        <v>32.0</v>
      </c>
      <c r="O335" s="39">
        <f t="shared" si="1"/>
        <v>0.3</v>
      </c>
      <c r="P335" s="40">
        <f t="shared" si="2"/>
        <v>0.737704918</v>
      </c>
    </row>
    <row r="336">
      <c r="A336" s="1"/>
      <c r="B336" s="1"/>
      <c r="C336" s="38">
        <v>0.0</v>
      </c>
      <c r="D336" s="9">
        <v>4716.0</v>
      </c>
      <c r="E336" s="10">
        <v>2051.0</v>
      </c>
      <c r="F336" s="12">
        <v>16.0</v>
      </c>
      <c r="G336" s="12">
        <v>28.0</v>
      </c>
      <c r="H336" s="12">
        <v>9.0</v>
      </c>
      <c r="I336" s="13">
        <v>45.0</v>
      </c>
      <c r="J336" s="13">
        <v>81.0</v>
      </c>
      <c r="K336" s="13">
        <v>29.0</v>
      </c>
      <c r="L336" s="14">
        <v>28.0</v>
      </c>
      <c r="M336" s="14">
        <v>21.0</v>
      </c>
      <c r="N336" s="14">
        <v>39.0</v>
      </c>
      <c r="O336" s="39">
        <f t="shared" si="1"/>
        <v>0.4285714286</v>
      </c>
      <c r="P336" s="40">
        <f t="shared" si="2"/>
        <v>0.7282608696</v>
      </c>
    </row>
    <row r="337">
      <c r="A337" s="1"/>
      <c r="B337" s="1"/>
      <c r="C337" s="38">
        <v>0.0</v>
      </c>
      <c r="D337" s="9">
        <v>5001.0</v>
      </c>
      <c r="E337" s="10">
        <v>1146.0</v>
      </c>
      <c r="F337" s="12">
        <v>5.0</v>
      </c>
      <c r="G337" s="12">
        <v>13.0</v>
      </c>
      <c r="H337" s="12">
        <v>5.0</v>
      </c>
      <c r="I337" s="13">
        <v>12.0</v>
      </c>
      <c r="J337" s="13">
        <v>47.0</v>
      </c>
      <c r="K337" s="13">
        <v>9.0</v>
      </c>
      <c r="L337" s="14">
        <v>7.0</v>
      </c>
      <c r="M337" s="14">
        <v>8.0</v>
      </c>
      <c r="N337" s="14">
        <v>14.0</v>
      </c>
      <c r="O337" s="39">
        <f t="shared" si="1"/>
        <v>0.380952381</v>
      </c>
      <c r="P337" s="40">
        <f t="shared" si="2"/>
        <v>0.6774193548</v>
      </c>
    </row>
    <row r="338">
      <c r="A338" s="1"/>
      <c r="B338" s="1"/>
      <c r="C338" s="38">
        <v>0.0</v>
      </c>
      <c r="D338" s="9">
        <v>5002.0</v>
      </c>
      <c r="E338" s="10">
        <v>2381.0</v>
      </c>
      <c r="F338" s="12">
        <v>13.0</v>
      </c>
      <c r="G338" s="12">
        <v>23.0</v>
      </c>
      <c r="H338" s="12">
        <v>9.0</v>
      </c>
      <c r="I338" s="13">
        <v>37.0</v>
      </c>
      <c r="J338" s="13">
        <v>65.0</v>
      </c>
      <c r="K338" s="13">
        <v>23.0</v>
      </c>
      <c r="L338" s="14">
        <v>15.0</v>
      </c>
      <c r="M338" s="14">
        <v>9.0</v>
      </c>
      <c r="N338" s="14">
        <v>43.0</v>
      </c>
      <c r="O338" s="39">
        <f t="shared" si="1"/>
        <v>0.28125</v>
      </c>
      <c r="P338" s="40">
        <f t="shared" si="2"/>
        <v>0.725</v>
      </c>
    </row>
    <row r="339">
      <c r="A339" s="1"/>
      <c r="B339" s="1"/>
      <c r="C339" s="38">
        <v>0.0</v>
      </c>
      <c r="D339" s="9">
        <v>5005.0</v>
      </c>
      <c r="E339" s="10">
        <v>2052.0</v>
      </c>
      <c r="F339" s="12">
        <v>14.0</v>
      </c>
      <c r="G339" s="12">
        <v>23.0</v>
      </c>
      <c r="H339" s="12">
        <v>15.0</v>
      </c>
      <c r="I339" s="13">
        <v>22.0</v>
      </c>
      <c r="J339" s="13">
        <v>58.0</v>
      </c>
      <c r="K339" s="13">
        <v>11.0</v>
      </c>
      <c r="L339" s="14">
        <v>13.0</v>
      </c>
      <c r="M339" s="14">
        <v>11.0</v>
      </c>
      <c r="N339" s="14">
        <v>52.0</v>
      </c>
      <c r="O339" s="39">
        <f t="shared" si="1"/>
        <v>0.3235294118</v>
      </c>
      <c r="P339" s="40">
        <f t="shared" si="2"/>
        <v>0.6914893617</v>
      </c>
    </row>
    <row r="340">
      <c r="A340" s="1"/>
      <c r="B340" s="1"/>
      <c r="C340" s="38">
        <v>0.0</v>
      </c>
      <c r="D340" s="9">
        <v>5007.0</v>
      </c>
      <c r="E340" s="10">
        <v>2110.0</v>
      </c>
      <c r="F340" s="12">
        <v>5.0</v>
      </c>
      <c r="G340" s="12">
        <v>16.0</v>
      </c>
      <c r="H340" s="12">
        <v>5.0</v>
      </c>
      <c r="I340" s="13">
        <v>27.0</v>
      </c>
      <c r="J340" s="13">
        <v>52.0</v>
      </c>
      <c r="K340" s="13">
        <v>22.0</v>
      </c>
      <c r="L340" s="14">
        <v>12.0</v>
      </c>
      <c r="M340" s="14">
        <v>19.0</v>
      </c>
      <c r="N340" s="14">
        <v>25.0</v>
      </c>
      <c r="O340" s="39">
        <f t="shared" si="1"/>
        <v>0.5428571429</v>
      </c>
      <c r="P340" s="40">
        <f t="shared" si="2"/>
        <v>0.7872340426</v>
      </c>
    </row>
    <row r="341">
      <c r="A341" s="1"/>
      <c r="B341" s="1"/>
      <c r="C341" s="38">
        <v>0.0</v>
      </c>
      <c r="D341" s="9">
        <v>5008.0</v>
      </c>
      <c r="E341" s="10">
        <v>2352.0</v>
      </c>
      <c r="F341" s="12">
        <v>6.0</v>
      </c>
      <c r="G341" s="12">
        <v>15.0</v>
      </c>
      <c r="H341" s="12">
        <v>18.0</v>
      </c>
      <c r="I341" s="13">
        <v>37.0</v>
      </c>
      <c r="J341" s="13">
        <v>76.0</v>
      </c>
      <c r="K341" s="13">
        <v>26.0</v>
      </c>
      <c r="L341" s="14">
        <v>11.0</v>
      </c>
      <c r="M341" s="14">
        <v>19.0</v>
      </c>
      <c r="N341" s="14">
        <v>35.0</v>
      </c>
      <c r="O341" s="39">
        <f t="shared" si="1"/>
        <v>0.5588235294</v>
      </c>
      <c r="P341" s="40">
        <f t="shared" si="2"/>
        <v>0.6571428571</v>
      </c>
    </row>
    <row r="342">
      <c r="A342" s="1"/>
      <c r="B342" s="1"/>
      <c r="C342" s="38">
        <v>0.0</v>
      </c>
      <c r="D342" s="9">
        <v>5011.0</v>
      </c>
      <c r="E342" s="10">
        <v>1449.0</v>
      </c>
      <c r="F342" s="12">
        <v>9.0</v>
      </c>
      <c r="G342" s="12">
        <v>20.0</v>
      </c>
      <c r="H342" s="12">
        <v>13.0</v>
      </c>
      <c r="I342" s="13">
        <v>34.0</v>
      </c>
      <c r="J342" s="13">
        <v>62.0</v>
      </c>
      <c r="K342" s="13">
        <v>28.0</v>
      </c>
      <c r="L342" s="14">
        <v>15.0</v>
      </c>
      <c r="M342" s="14">
        <v>16.0</v>
      </c>
      <c r="N342" s="14">
        <v>36.0</v>
      </c>
      <c r="O342" s="39">
        <f t="shared" si="1"/>
        <v>0.4444444444</v>
      </c>
      <c r="P342" s="40">
        <f t="shared" si="2"/>
        <v>0.698630137</v>
      </c>
    </row>
    <row r="343">
      <c r="A343" s="1"/>
      <c r="B343" s="1"/>
      <c r="C343" s="38">
        <v>0.0</v>
      </c>
      <c r="D343" s="9">
        <v>5012.0</v>
      </c>
      <c r="E343" s="10">
        <v>1644.0</v>
      </c>
      <c r="F343" s="12">
        <v>6.0</v>
      </c>
      <c r="G343" s="12">
        <v>20.0</v>
      </c>
      <c r="H343" s="12">
        <v>11.0</v>
      </c>
      <c r="I343" s="13">
        <v>28.0</v>
      </c>
      <c r="J343" s="13">
        <v>71.0</v>
      </c>
      <c r="K343" s="13">
        <v>20.0</v>
      </c>
      <c r="L343" s="14">
        <v>13.0</v>
      </c>
      <c r="M343" s="14">
        <v>6.0</v>
      </c>
      <c r="N343" s="14">
        <v>44.0</v>
      </c>
      <c r="O343" s="39">
        <f t="shared" si="1"/>
        <v>0.2307692308</v>
      </c>
      <c r="P343" s="40">
        <f t="shared" si="2"/>
        <v>0.7702702703</v>
      </c>
    </row>
    <row r="344">
      <c r="A344" s="1"/>
      <c r="B344" s="1"/>
      <c r="C344" s="38">
        <v>0.0</v>
      </c>
      <c r="D344" s="9">
        <v>5013.0</v>
      </c>
      <c r="E344" s="10">
        <v>2027.0</v>
      </c>
      <c r="F344" s="12">
        <v>4.0</v>
      </c>
      <c r="G344" s="12">
        <v>26.0</v>
      </c>
      <c r="H344" s="12">
        <v>13.0</v>
      </c>
      <c r="I344" s="13">
        <v>24.0</v>
      </c>
      <c r="J344" s="13">
        <v>66.0</v>
      </c>
      <c r="K344" s="13">
        <v>17.0</v>
      </c>
      <c r="L344" s="14">
        <v>15.0</v>
      </c>
      <c r="M344" s="14">
        <v>13.0</v>
      </c>
      <c r="N344" s="14">
        <v>31.0</v>
      </c>
      <c r="O344" s="39">
        <f t="shared" si="1"/>
        <v>0.3333333333</v>
      </c>
      <c r="P344" s="40">
        <f t="shared" si="2"/>
        <v>0.7301587302</v>
      </c>
    </row>
    <row r="345">
      <c r="A345" s="1"/>
      <c r="B345" s="1"/>
      <c r="C345" s="38">
        <v>0.0</v>
      </c>
      <c r="D345" s="9">
        <v>5017.0</v>
      </c>
      <c r="E345" s="10">
        <v>2059.0</v>
      </c>
      <c r="F345" s="12">
        <v>15.0</v>
      </c>
      <c r="G345" s="12">
        <v>24.0</v>
      </c>
      <c r="H345" s="12">
        <v>25.0</v>
      </c>
      <c r="I345" s="13">
        <v>43.0</v>
      </c>
      <c r="J345" s="13">
        <v>104.0</v>
      </c>
      <c r="K345" s="13">
        <v>55.0</v>
      </c>
      <c r="L345" s="14">
        <v>26.0</v>
      </c>
      <c r="M345" s="14">
        <v>19.0</v>
      </c>
      <c r="N345" s="14">
        <v>36.0</v>
      </c>
      <c r="O345" s="39">
        <f t="shared" si="1"/>
        <v>0.4418604651</v>
      </c>
      <c r="P345" s="40">
        <f t="shared" si="2"/>
        <v>0.6078431373</v>
      </c>
    </row>
    <row r="346">
      <c r="A346" s="1"/>
      <c r="B346" s="1"/>
      <c r="C346" s="38">
        <v>0.0</v>
      </c>
      <c r="D346" s="9">
        <v>5018.0</v>
      </c>
      <c r="E346" s="10">
        <v>1342.0</v>
      </c>
      <c r="F346" s="12">
        <v>7.0</v>
      </c>
      <c r="G346" s="12">
        <v>12.0</v>
      </c>
      <c r="H346" s="12">
        <v>7.0</v>
      </c>
      <c r="I346" s="13">
        <v>26.0</v>
      </c>
      <c r="J346" s="13">
        <v>79.0</v>
      </c>
      <c r="K346" s="13">
        <v>17.0</v>
      </c>
      <c r="L346" s="14">
        <v>16.0</v>
      </c>
      <c r="M346" s="14">
        <v>11.0</v>
      </c>
      <c r="N346" s="14">
        <v>45.0</v>
      </c>
      <c r="O346" s="39">
        <f t="shared" si="1"/>
        <v>0.4782608696</v>
      </c>
      <c r="P346" s="40">
        <f t="shared" si="2"/>
        <v>0.8133333333</v>
      </c>
    </row>
    <row r="347">
      <c r="A347" s="1"/>
      <c r="B347" s="1"/>
      <c r="C347" s="38">
        <v>0.0</v>
      </c>
      <c r="D347" s="9">
        <v>5022.0</v>
      </c>
      <c r="E347" s="10">
        <v>1827.0</v>
      </c>
      <c r="F347" s="12">
        <v>6.0</v>
      </c>
      <c r="G347" s="12">
        <v>12.0</v>
      </c>
      <c r="H347" s="12">
        <v>4.0</v>
      </c>
      <c r="I347" s="13">
        <v>18.0</v>
      </c>
      <c r="J347" s="13">
        <v>61.0</v>
      </c>
      <c r="K347" s="13">
        <v>19.0</v>
      </c>
      <c r="L347" s="14">
        <v>11.0</v>
      </c>
      <c r="M347" s="14">
        <v>5.0</v>
      </c>
      <c r="N347" s="14">
        <v>28.0</v>
      </c>
      <c r="O347" s="39">
        <f t="shared" si="1"/>
        <v>0.2941176471</v>
      </c>
      <c r="P347" s="40">
        <f t="shared" si="2"/>
        <v>0.7959183673</v>
      </c>
    </row>
    <row r="348">
      <c r="A348" s="1"/>
      <c r="B348" s="1"/>
      <c r="C348" s="38">
        <v>0.0</v>
      </c>
      <c r="D348" s="9">
        <v>5023.0</v>
      </c>
      <c r="E348" s="10">
        <v>2227.0</v>
      </c>
      <c r="F348" s="12">
        <v>24.0</v>
      </c>
      <c r="G348" s="12">
        <v>32.0</v>
      </c>
      <c r="H348" s="12">
        <v>56.0</v>
      </c>
      <c r="I348" s="13">
        <v>85.0</v>
      </c>
      <c r="J348" s="13">
        <v>148.0</v>
      </c>
      <c r="K348" s="13">
        <v>106.0</v>
      </c>
      <c r="L348" s="14">
        <v>31.0</v>
      </c>
      <c r="M348" s="14">
        <v>40.0</v>
      </c>
      <c r="N348" s="14">
        <v>84.0</v>
      </c>
      <c r="O348" s="39">
        <f t="shared" si="1"/>
        <v>0.5555555556</v>
      </c>
      <c r="P348" s="40">
        <f t="shared" si="2"/>
        <v>0.5897435897</v>
      </c>
    </row>
    <row r="349">
      <c r="A349" s="1"/>
      <c r="B349" s="1"/>
      <c r="C349" s="38">
        <v>0.0</v>
      </c>
      <c r="D349" s="9">
        <v>5024.0</v>
      </c>
      <c r="E349" s="10">
        <v>2199.0</v>
      </c>
      <c r="F349" s="12">
        <v>21.0</v>
      </c>
      <c r="G349" s="12">
        <v>34.0</v>
      </c>
      <c r="H349" s="12">
        <v>39.0</v>
      </c>
      <c r="I349" s="13">
        <v>121.0</v>
      </c>
      <c r="J349" s="13">
        <v>192.0</v>
      </c>
      <c r="K349" s="13">
        <v>104.0</v>
      </c>
      <c r="L349" s="14">
        <v>38.0</v>
      </c>
      <c r="M349" s="14">
        <v>28.0</v>
      </c>
      <c r="N349" s="14">
        <v>89.0</v>
      </c>
      <c r="O349" s="39">
        <f t="shared" si="1"/>
        <v>0.4516129032</v>
      </c>
      <c r="P349" s="40">
        <f t="shared" si="2"/>
        <v>0.679144385</v>
      </c>
    </row>
    <row r="350">
      <c r="A350" s="1"/>
      <c r="B350" s="1"/>
      <c r="C350" s="38">
        <v>0.0</v>
      </c>
      <c r="D350" s="9">
        <v>5025.0</v>
      </c>
      <c r="E350" s="10">
        <v>2539.0</v>
      </c>
      <c r="F350" s="12">
        <v>25.0</v>
      </c>
      <c r="G350" s="12">
        <v>48.0</v>
      </c>
      <c r="H350" s="12">
        <v>28.0</v>
      </c>
      <c r="I350" s="13">
        <v>102.0</v>
      </c>
      <c r="J350" s="13">
        <v>164.0</v>
      </c>
      <c r="K350" s="13">
        <v>102.0</v>
      </c>
      <c r="L350" s="14">
        <v>39.0</v>
      </c>
      <c r="M350" s="14">
        <v>32.0</v>
      </c>
      <c r="N350" s="14">
        <v>93.0</v>
      </c>
      <c r="O350" s="39">
        <f t="shared" si="1"/>
        <v>0.4</v>
      </c>
      <c r="P350" s="40">
        <f t="shared" si="2"/>
        <v>0.7135135135</v>
      </c>
    </row>
    <row r="351">
      <c r="A351" s="1"/>
      <c r="B351" s="1"/>
      <c r="C351" s="38">
        <v>0.0</v>
      </c>
      <c r="D351" s="9">
        <v>5029.0</v>
      </c>
      <c r="E351" s="10">
        <v>1646.0</v>
      </c>
      <c r="F351" s="12">
        <v>4.0</v>
      </c>
      <c r="G351" s="12">
        <v>32.0</v>
      </c>
      <c r="H351" s="12">
        <v>14.0</v>
      </c>
      <c r="I351" s="13">
        <v>24.0</v>
      </c>
      <c r="J351" s="13">
        <v>96.0</v>
      </c>
      <c r="K351" s="13">
        <v>26.0</v>
      </c>
      <c r="L351" s="14">
        <v>17.0</v>
      </c>
      <c r="M351" s="14">
        <v>7.0</v>
      </c>
      <c r="N351" s="14">
        <v>44.0</v>
      </c>
      <c r="O351" s="39">
        <f t="shared" si="1"/>
        <v>0.1794871795</v>
      </c>
      <c r="P351" s="40">
        <f t="shared" si="2"/>
        <v>0.7721518987</v>
      </c>
    </row>
    <row r="352">
      <c r="A352" s="1"/>
      <c r="B352" s="1"/>
      <c r="C352" s="38">
        <v>0.0</v>
      </c>
      <c r="D352" s="9">
        <v>5030.0</v>
      </c>
      <c r="E352" s="10">
        <v>2183.0</v>
      </c>
      <c r="F352" s="12">
        <v>5.0</v>
      </c>
      <c r="G352" s="12">
        <v>31.0</v>
      </c>
      <c r="H352" s="12">
        <v>6.0</v>
      </c>
      <c r="I352" s="13">
        <v>55.0</v>
      </c>
      <c r="J352" s="13">
        <v>175.0</v>
      </c>
      <c r="K352" s="13">
        <v>29.0</v>
      </c>
      <c r="L352" s="14">
        <v>20.0</v>
      </c>
      <c r="M352" s="14">
        <v>13.0</v>
      </c>
      <c r="N352" s="14">
        <v>57.0</v>
      </c>
      <c r="O352" s="39">
        <f t="shared" si="1"/>
        <v>0.2954545455</v>
      </c>
      <c r="P352" s="40">
        <f t="shared" si="2"/>
        <v>0.875</v>
      </c>
    </row>
    <row r="353">
      <c r="A353" s="1"/>
      <c r="B353" s="1"/>
      <c r="C353" s="38">
        <v>0.0</v>
      </c>
      <c r="D353" s="9">
        <v>5031.0</v>
      </c>
      <c r="E353" s="10">
        <v>2250.0</v>
      </c>
      <c r="F353" s="12">
        <v>8.0</v>
      </c>
      <c r="G353" s="12">
        <v>22.0</v>
      </c>
      <c r="H353" s="12">
        <v>9.0</v>
      </c>
      <c r="I353" s="13">
        <v>35.0</v>
      </c>
      <c r="J353" s="13">
        <v>95.0</v>
      </c>
      <c r="K353" s="13">
        <v>37.0</v>
      </c>
      <c r="L353" s="14">
        <v>16.0</v>
      </c>
      <c r="M353" s="14">
        <v>12.0</v>
      </c>
      <c r="N353" s="14">
        <v>36.0</v>
      </c>
      <c r="O353" s="39">
        <f t="shared" si="1"/>
        <v>0.3529411765</v>
      </c>
      <c r="P353" s="40">
        <f t="shared" si="2"/>
        <v>0.7536231884</v>
      </c>
    </row>
    <row r="354">
      <c r="A354" s="1"/>
      <c r="B354" s="1"/>
      <c r="C354" s="38">
        <v>0.0</v>
      </c>
      <c r="D354" s="9">
        <v>5037.0</v>
      </c>
      <c r="E354" s="10">
        <v>2518.0</v>
      </c>
      <c r="F354" s="12">
        <v>46.0</v>
      </c>
      <c r="G354" s="12">
        <v>59.0</v>
      </c>
      <c r="H354" s="12">
        <v>53.0</v>
      </c>
      <c r="I354" s="13">
        <v>145.0</v>
      </c>
      <c r="J354" s="13">
        <v>222.0</v>
      </c>
      <c r="K354" s="13">
        <v>144.0</v>
      </c>
      <c r="L354" s="14">
        <v>39.0</v>
      </c>
      <c r="M354" s="14">
        <v>47.0</v>
      </c>
      <c r="N354" s="14">
        <v>74.0</v>
      </c>
      <c r="O354" s="39">
        <f t="shared" si="1"/>
        <v>0.4433962264</v>
      </c>
      <c r="P354" s="40">
        <f t="shared" si="2"/>
        <v>0.5330188679</v>
      </c>
    </row>
    <row r="355">
      <c r="A355" s="1"/>
      <c r="B355" s="1"/>
      <c r="C355" s="38">
        <v>0.0</v>
      </c>
      <c r="D355" s="9">
        <v>5038.0</v>
      </c>
      <c r="E355" s="10">
        <v>1881.0</v>
      </c>
      <c r="F355" s="12">
        <v>6.0</v>
      </c>
      <c r="G355" s="12">
        <v>19.0</v>
      </c>
      <c r="H355" s="12">
        <v>16.0</v>
      </c>
      <c r="I355" s="13">
        <v>23.0</v>
      </c>
      <c r="J355" s="13">
        <v>42.0</v>
      </c>
      <c r="K355" s="13">
        <v>21.0</v>
      </c>
      <c r="L355" s="14">
        <v>10.0</v>
      </c>
      <c r="M355" s="14">
        <v>14.0</v>
      </c>
      <c r="N355" s="14">
        <v>23.0</v>
      </c>
      <c r="O355" s="39">
        <f t="shared" si="1"/>
        <v>0.4242424242</v>
      </c>
      <c r="P355" s="40">
        <f t="shared" si="2"/>
        <v>0.6</v>
      </c>
    </row>
    <row r="356">
      <c r="A356" s="1"/>
      <c r="B356" s="1"/>
      <c r="C356" s="38">
        <v>0.0</v>
      </c>
      <c r="D356" s="9">
        <v>5040.0</v>
      </c>
      <c r="E356" s="10">
        <v>2216.0</v>
      </c>
      <c r="F356" s="12">
        <v>7.0</v>
      </c>
      <c r="G356" s="12">
        <v>29.0</v>
      </c>
      <c r="H356" s="12">
        <v>11.0</v>
      </c>
      <c r="I356" s="13">
        <v>44.0</v>
      </c>
      <c r="J356" s="13">
        <v>101.0</v>
      </c>
      <c r="K356" s="13">
        <v>40.0</v>
      </c>
      <c r="L356" s="14">
        <v>16.0</v>
      </c>
      <c r="M356" s="14">
        <v>18.0</v>
      </c>
      <c r="N356" s="14">
        <v>38.0</v>
      </c>
      <c r="O356" s="39">
        <f t="shared" si="1"/>
        <v>0.3829787234</v>
      </c>
      <c r="P356" s="40">
        <f t="shared" si="2"/>
        <v>0.75</v>
      </c>
    </row>
    <row r="357">
      <c r="A357" s="1"/>
      <c r="B357" s="1"/>
      <c r="C357" s="38">
        <v>0.0</v>
      </c>
      <c r="D357" s="9">
        <v>5044.0</v>
      </c>
      <c r="E357" s="10">
        <v>1255.0</v>
      </c>
      <c r="F357" s="12">
        <v>4.0</v>
      </c>
      <c r="G357" s="12">
        <v>13.0</v>
      </c>
      <c r="H357" s="12">
        <v>8.0</v>
      </c>
      <c r="I357" s="13">
        <v>14.0</v>
      </c>
      <c r="J357" s="13">
        <v>34.0</v>
      </c>
      <c r="K357" s="13">
        <v>24.0</v>
      </c>
      <c r="L357" s="14">
        <v>4.0</v>
      </c>
      <c r="M357" s="14">
        <v>8.0</v>
      </c>
      <c r="N357" s="14">
        <v>37.0</v>
      </c>
      <c r="O357" s="39">
        <f t="shared" si="1"/>
        <v>0.380952381</v>
      </c>
      <c r="P357" s="40">
        <f t="shared" si="2"/>
        <v>0.7735849057</v>
      </c>
    </row>
    <row r="358">
      <c r="A358" s="1"/>
      <c r="B358" s="1"/>
      <c r="C358" s="38">
        <v>0.0</v>
      </c>
      <c r="D358" s="9">
        <v>5045.0</v>
      </c>
      <c r="E358" s="10">
        <v>1675.0</v>
      </c>
      <c r="F358" s="12">
        <v>6.0</v>
      </c>
      <c r="G358" s="12">
        <v>8.0</v>
      </c>
      <c r="H358" s="12">
        <v>18.0</v>
      </c>
      <c r="I358" s="13">
        <v>25.0</v>
      </c>
      <c r="J358" s="13">
        <v>65.0</v>
      </c>
      <c r="K358" s="13">
        <v>30.0</v>
      </c>
      <c r="L358" s="14">
        <v>9.0</v>
      </c>
      <c r="M358" s="14">
        <v>10.0</v>
      </c>
      <c r="N358" s="14">
        <v>30.0</v>
      </c>
      <c r="O358" s="39">
        <f t="shared" si="1"/>
        <v>0.5555555556</v>
      </c>
      <c r="P358" s="40">
        <f t="shared" si="2"/>
        <v>0.619047619</v>
      </c>
    </row>
    <row r="359">
      <c r="A359" s="1"/>
      <c r="B359" s="1"/>
      <c r="C359" s="38">
        <v>0.0</v>
      </c>
      <c r="D359" s="9">
        <v>5046.0</v>
      </c>
      <c r="E359" s="10">
        <v>2067.0</v>
      </c>
      <c r="F359" s="12">
        <v>8.0</v>
      </c>
      <c r="G359" s="12">
        <v>16.0</v>
      </c>
      <c r="H359" s="12">
        <v>14.0</v>
      </c>
      <c r="I359" s="13">
        <v>39.0</v>
      </c>
      <c r="J359" s="13">
        <v>80.0</v>
      </c>
      <c r="K359" s="13">
        <v>38.0</v>
      </c>
      <c r="L359" s="14">
        <v>8.0</v>
      </c>
      <c r="M359" s="14">
        <v>15.0</v>
      </c>
      <c r="N359" s="14">
        <v>38.0</v>
      </c>
      <c r="O359" s="39">
        <f t="shared" si="1"/>
        <v>0.4838709677</v>
      </c>
      <c r="P359" s="40">
        <f t="shared" si="2"/>
        <v>0.6764705882</v>
      </c>
    </row>
    <row r="360">
      <c r="A360" s="1"/>
      <c r="B360" s="1"/>
      <c r="C360" s="38">
        <v>0.0</v>
      </c>
      <c r="D360" s="9">
        <v>5047.0</v>
      </c>
      <c r="E360" s="10">
        <v>2131.0</v>
      </c>
      <c r="F360" s="12">
        <v>7.0</v>
      </c>
      <c r="G360" s="12">
        <v>32.0</v>
      </c>
      <c r="H360" s="12">
        <v>12.0</v>
      </c>
      <c r="I360" s="13">
        <v>30.0</v>
      </c>
      <c r="J360" s="13">
        <v>138.0</v>
      </c>
      <c r="K360" s="13">
        <v>27.0</v>
      </c>
      <c r="L360" s="14">
        <v>14.0</v>
      </c>
      <c r="M360" s="14">
        <v>6.0</v>
      </c>
      <c r="N360" s="14">
        <v>60.0</v>
      </c>
      <c r="O360" s="39">
        <f t="shared" si="1"/>
        <v>0.1578947368</v>
      </c>
      <c r="P360" s="40">
        <f t="shared" si="2"/>
        <v>0.7956989247</v>
      </c>
    </row>
    <row r="361">
      <c r="A361" s="1"/>
      <c r="B361" s="1"/>
      <c r="C361" s="38">
        <v>0.0</v>
      </c>
      <c r="D361" s="9">
        <v>5049.0</v>
      </c>
      <c r="E361" s="10">
        <v>670.0</v>
      </c>
      <c r="F361" s="12">
        <v>4.0</v>
      </c>
      <c r="G361" s="12">
        <v>6.0</v>
      </c>
      <c r="H361" s="12">
        <v>9.0</v>
      </c>
      <c r="I361" s="13">
        <v>26.0</v>
      </c>
      <c r="J361" s="13">
        <v>54.0</v>
      </c>
      <c r="K361" s="13">
        <v>13.0</v>
      </c>
      <c r="L361" s="14">
        <v>17.0</v>
      </c>
      <c r="M361" s="14">
        <v>10.0</v>
      </c>
      <c r="N361" s="14">
        <v>26.0</v>
      </c>
      <c r="O361" s="39">
        <f t="shared" si="1"/>
        <v>0.625</v>
      </c>
      <c r="P361" s="40">
        <f t="shared" si="2"/>
        <v>0.7678571429</v>
      </c>
    </row>
    <row r="362">
      <c r="A362" s="1"/>
      <c r="B362" s="1"/>
      <c r="C362" s="38">
        <v>0.0</v>
      </c>
      <c r="D362" s="9">
        <v>5323.0</v>
      </c>
      <c r="E362" s="10">
        <v>2721.0</v>
      </c>
      <c r="F362" s="12">
        <v>12.0</v>
      </c>
      <c r="G362" s="12">
        <v>37.0</v>
      </c>
      <c r="H362" s="12">
        <v>16.0</v>
      </c>
      <c r="I362" s="13">
        <v>50.0</v>
      </c>
      <c r="J362" s="13">
        <v>96.0</v>
      </c>
      <c r="K362" s="13">
        <v>39.0</v>
      </c>
      <c r="L362" s="14">
        <v>26.0</v>
      </c>
      <c r="M362" s="14">
        <v>17.0</v>
      </c>
      <c r="N362" s="14">
        <v>61.0</v>
      </c>
      <c r="O362" s="39">
        <f t="shared" si="1"/>
        <v>0.3148148148</v>
      </c>
      <c r="P362" s="40">
        <f t="shared" si="2"/>
        <v>0.7565217391</v>
      </c>
    </row>
    <row r="363">
      <c r="A363" s="1"/>
      <c r="B363" s="1"/>
      <c r="C363" s="38">
        <v>0.0</v>
      </c>
      <c r="D363" s="9">
        <v>5324.0</v>
      </c>
      <c r="E363" s="10">
        <v>2270.0</v>
      </c>
      <c r="F363" s="12">
        <v>13.0</v>
      </c>
      <c r="G363" s="12">
        <v>30.0</v>
      </c>
      <c r="H363" s="12">
        <v>44.0</v>
      </c>
      <c r="I363" s="13">
        <v>85.0</v>
      </c>
      <c r="J363" s="13">
        <v>149.0</v>
      </c>
      <c r="K363" s="13">
        <v>76.0</v>
      </c>
      <c r="L363" s="14">
        <v>21.0</v>
      </c>
      <c r="M363" s="14">
        <v>24.0</v>
      </c>
      <c r="N363" s="14">
        <v>60.0</v>
      </c>
      <c r="O363" s="39">
        <f t="shared" si="1"/>
        <v>0.4444444444</v>
      </c>
      <c r="P363" s="40">
        <f t="shared" si="2"/>
        <v>0.5869565217</v>
      </c>
    </row>
    <row r="364">
      <c r="A364" s="1"/>
      <c r="B364" s="1"/>
      <c r="C364" s="38">
        <v>0.0</v>
      </c>
      <c r="D364" s="9">
        <v>5330.0</v>
      </c>
      <c r="E364" s="10">
        <v>2448.0</v>
      </c>
      <c r="F364" s="12">
        <v>19.0</v>
      </c>
      <c r="G364" s="12">
        <v>14.0</v>
      </c>
      <c r="H364" s="12">
        <v>20.0</v>
      </c>
      <c r="I364" s="13">
        <v>40.0</v>
      </c>
      <c r="J364" s="13">
        <v>96.0</v>
      </c>
      <c r="K364" s="13">
        <v>50.0</v>
      </c>
      <c r="L364" s="14">
        <v>16.0</v>
      </c>
      <c r="M364" s="14">
        <v>20.0</v>
      </c>
      <c r="N364" s="14">
        <v>48.0</v>
      </c>
      <c r="O364" s="39">
        <f t="shared" si="1"/>
        <v>0.5882352941</v>
      </c>
      <c r="P364" s="40">
        <f t="shared" si="2"/>
        <v>0.6213592233</v>
      </c>
    </row>
    <row r="365">
      <c r="A365" s="1"/>
      <c r="B365" s="1"/>
      <c r="C365" s="38">
        <v>0.0</v>
      </c>
      <c r="D365" s="9">
        <v>5350.0</v>
      </c>
      <c r="E365" s="10">
        <v>3063.0</v>
      </c>
      <c r="F365" s="12">
        <v>19.0</v>
      </c>
      <c r="G365" s="12">
        <v>36.0</v>
      </c>
      <c r="H365" s="12">
        <v>25.0</v>
      </c>
      <c r="I365" s="13">
        <v>52.0</v>
      </c>
      <c r="J365" s="13">
        <v>148.0</v>
      </c>
      <c r="K365" s="13">
        <v>54.0</v>
      </c>
      <c r="L365" s="14">
        <v>47.0</v>
      </c>
      <c r="M365" s="14">
        <v>64.0</v>
      </c>
      <c r="N365" s="14">
        <v>111.0</v>
      </c>
      <c r="O365" s="39">
        <f t="shared" si="1"/>
        <v>0.64</v>
      </c>
      <c r="P365" s="40">
        <f t="shared" si="2"/>
        <v>0.7821782178</v>
      </c>
    </row>
    <row r="366">
      <c r="A366" s="1"/>
      <c r="B366" s="1"/>
      <c r="C366" s="38">
        <v>0.0</v>
      </c>
      <c r="D366" s="9">
        <v>5372.0</v>
      </c>
      <c r="E366" s="10">
        <v>1870.0</v>
      </c>
      <c r="F366" s="12">
        <v>16.0</v>
      </c>
      <c r="G366" s="12">
        <v>21.0</v>
      </c>
      <c r="H366" s="12">
        <v>12.0</v>
      </c>
      <c r="I366" s="13">
        <v>37.0</v>
      </c>
      <c r="J366" s="13">
        <v>84.0</v>
      </c>
      <c r="K366" s="13">
        <v>30.0</v>
      </c>
      <c r="L366" s="14">
        <v>21.0</v>
      </c>
      <c r="M366" s="14">
        <v>9.0</v>
      </c>
      <c r="N366" s="14">
        <v>43.0</v>
      </c>
      <c r="O366" s="39">
        <f t="shared" si="1"/>
        <v>0.3</v>
      </c>
      <c r="P366" s="40">
        <f t="shared" si="2"/>
        <v>0.6956521739</v>
      </c>
    </row>
    <row r="367">
      <c r="A367" s="1"/>
      <c r="B367" s="1"/>
      <c r="C367" s="38">
        <v>0.0</v>
      </c>
      <c r="D367" s="9">
        <v>5384.0</v>
      </c>
      <c r="E367" s="10">
        <v>1859.0</v>
      </c>
      <c r="F367" s="12">
        <v>6.0</v>
      </c>
      <c r="G367" s="12">
        <v>28.0</v>
      </c>
      <c r="H367" s="12">
        <v>17.0</v>
      </c>
      <c r="I367" s="13">
        <v>36.0</v>
      </c>
      <c r="J367" s="13">
        <v>105.0</v>
      </c>
      <c r="K367" s="13">
        <v>25.0</v>
      </c>
      <c r="L367" s="14">
        <v>24.0</v>
      </c>
      <c r="M367" s="14">
        <v>19.0</v>
      </c>
      <c r="N367" s="14">
        <v>82.0</v>
      </c>
      <c r="O367" s="39">
        <f t="shared" si="1"/>
        <v>0.4042553191</v>
      </c>
      <c r="P367" s="40">
        <f t="shared" si="2"/>
        <v>0.8217054264</v>
      </c>
    </row>
    <row r="368">
      <c r="A368" s="1"/>
      <c r="B368" s="1"/>
      <c r="C368" s="38">
        <v>0.0</v>
      </c>
      <c r="D368" s="9">
        <v>5395.0</v>
      </c>
      <c r="E368" s="10">
        <v>608.0</v>
      </c>
      <c r="F368" s="12">
        <v>13.0</v>
      </c>
      <c r="G368" s="12">
        <v>20.0</v>
      </c>
      <c r="H368" s="12">
        <v>11.0</v>
      </c>
      <c r="I368" s="13">
        <v>22.0</v>
      </c>
      <c r="J368" s="13">
        <v>91.0</v>
      </c>
      <c r="K368" s="13">
        <v>22.0</v>
      </c>
      <c r="L368" s="14">
        <v>9.0</v>
      </c>
      <c r="M368" s="14">
        <v>5.0</v>
      </c>
      <c r="N368" s="14">
        <v>30.0</v>
      </c>
      <c r="O368" s="39">
        <f t="shared" si="1"/>
        <v>0.2</v>
      </c>
      <c r="P368" s="40">
        <f t="shared" si="2"/>
        <v>0.619047619</v>
      </c>
    </row>
    <row r="369">
      <c r="A369" s="1"/>
      <c r="B369" s="1"/>
      <c r="C369" s="38">
        <v>0.0</v>
      </c>
      <c r="D369" s="9">
        <v>5405.0</v>
      </c>
      <c r="E369" s="10">
        <v>2659.0</v>
      </c>
      <c r="F369" s="12">
        <v>13.0</v>
      </c>
      <c r="G369" s="12">
        <v>17.0</v>
      </c>
      <c r="H369" s="12">
        <v>16.0</v>
      </c>
      <c r="I369" s="13">
        <v>58.0</v>
      </c>
      <c r="J369" s="13">
        <v>107.0</v>
      </c>
      <c r="K369" s="13">
        <v>36.0</v>
      </c>
      <c r="L369" s="14">
        <v>17.0</v>
      </c>
      <c r="M369" s="14">
        <v>25.0</v>
      </c>
      <c r="N369" s="14">
        <v>61.0</v>
      </c>
      <c r="O369" s="39">
        <f t="shared" si="1"/>
        <v>0.5952380952</v>
      </c>
      <c r="P369" s="40">
        <f t="shared" si="2"/>
        <v>0.7289719626</v>
      </c>
    </row>
    <row r="370">
      <c r="A370" s="1"/>
      <c r="B370" s="1"/>
      <c r="C370" s="38">
        <v>0.0</v>
      </c>
      <c r="D370" s="9">
        <v>5412.0</v>
      </c>
      <c r="E370" s="10">
        <v>3126.0</v>
      </c>
      <c r="F370" s="12">
        <v>13.0</v>
      </c>
      <c r="G370" s="12">
        <v>35.0</v>
      </c>
      <c r="H370" s="12">
        <v>12.0</v>
      </c>
      <c r="I370" s="13">
        <v>70.0</v>
      </c>
      <c r="J370" s="13">
        <v>109.0</v>
      </c>
      <c r="K370" s="13">
        <v>31.0</v>
      </c>
      <c r="L370" s="14">
        <v>22.0</v>
      </c>
      <c r="M370" s="14">
        <v>42.0</v>
      </c>
      <c r="N370" s="14">
        <v>76.0</v>
      </c>
      <c r="O370" s="39">
        <f t="shared" si="1"/>
        <v>0.5454545455</v>
      </c>
      <c r="P370" s="40">
        <f t="shared" si="2"/>
        <v>0.7967479675</v>
      </c>
    </row>
    <row r="371">
      <c r="A371" s="1"/>
      <c r="B371" s="1"/>
      <c r="C371" s="38">
        <v>0.0</v>
      </c>
      <c r="D371" s="9">
        <v>5417.0</v>
      </c>
      <c r="E371" s="10">
        <v>2272.0</v>
      </c>
      <c r="F371" s="12">
        <v>17.0</v>
      </c>
      <c r="G371" s="12">
        <v>21.0</v>
      </c>
      <c r="H371" s="12">
        <v>13.0</v>
      </c>
      <c r="I371" s="13">
        <v>47.0</v>
      </c>
      <c r="J371" s="13">
        <v>128.0</v>
      </c>
      <c r="K371" s="13">
        <v>72.0</v>
      </c>
      <c r="L371" s="14">
        <v>19.0</v>
      </c>
      <c r="M371" s="14">
        <v>29.0</v>
      </c>
      <c r="N371" s="14">
        <v>42.0</v>
      </c>
      <c r="O371" s="39">
        <f t="shared" si="1"/>
        <v>0.58</v>
      </c>
      <c r="P371" s="40">
        <f t="shared" si="2"/>
        <v>0.6703296703</v>
      </c>
    </row>
    <row r="372">
      <c r="A372" s="1"/>
      <c r="B372" s="1"/>
      <c r="C372" s="38">
        <v>0.0</v>
      </c>
      <c r="D372" s="9">
        <v>5425.0</v>
      </c>
      <c r="E372" s="10">
        <v>2550.0</v>
      </c>
      <c r="F372" s="12">
        <v>27.0</v>
      </c>
      <c r="G372" s="12">
        <v>29.0</v>
      </c>
      <c r="H372" s="12">
        <v>10.0</v>
      </c>
      <c r="I372" s="13">
        <v>61.0</v>
      </c>
      <c r="J372" s="13">
        <v>137.0</v>
      </c>
      <c r="K372" s="13">
        <v>54.0</v>
      </c>
      <c r="L372" s="14">
        <v>39.0</v>
      </c>
      <c r="M372" s="14">
        <v>20.0</v>
      </c>
      <c r="N372" s="14">
        <v>68.0</v>
      </c>
      <c r="O372" s="39">
        <f t="shared" si="1"/>
        <v>0.4081632653</v>
      </c>
      <c r="P372" s="40">
        <f t="shared" si="2"/>
        <v>0.7430555556</v>
      </c>
    </row>
    <row r="373">
      <c r="A373" s="1"/>
      <c r="B373" s="1"/>
      <c r="C373" s="38">
        <v>0.0</v>
      </c>
      <c r="D373" s="9">
        <v>5501.0</v>
      </c>
      <c r="E373" s="10">
        <v>916.0</v>
      </c>
      <c r="F373" s="12">
        <v>19.0</v>
      </c>
      <c r="G373" s="12">
        <v>12.0</v>
      </c>
      <c r="H373" s="12">
        <v>11.0</v>
      </c>
      <c r="I373" s="13">
        <v>35.0</v>
      </c>
      <c r="J373" s="13">
        <v>71.0</v>
      </c>
      <c r="K373" s="13">
        <v>58.0</v>
      </c>
      <c r="L373" s="14">
        <v>13.0</v>
      </c>
      <c r="M373" s="14">
        <v>16.0</v>
      </c>
      <c r="N373" s="14">
        <v>34.0</v>
      </c>
      <c r="O373" s="39">
        <f t="shared" si="1"/>
        <v>0.5714285714</v>
      </c>
      <c r="P373" s="40">
        <f t="shared" si="2"/>
        <v>0.6103896104</v>
      </c>
    </row>
    <row r="374">
      <c r="A374" s="1"/>
      <c r="B374" s="1"/>
      <c r="C374" s="38">
        <v>0.0</v>
      </c>
      <c r="D374" s="9">
        <v>5504.0</v>
      </c>
      <c r="E374" s="10">
        <v>2412.0</v>
      </c>
      <c r="F374" s="12">
        <v>32.0</v>
      </c>
      <c r="G374" s="12">
        <v>23.0</v>
      </c>
      <c r="H374" s="12">
        <v>40.0</v>
      </c>
      <c r="I374" s="13">
        <v>96.0</v>
      </c>
      <c r="J374" s="13">
        <v>161.0</v>
      </c>
      <c r="K374" s="13">
        <v>83.0</v>
      </c>
      <c r="L374" s="14">
        <v>13.0</v>
      </c>
      <c r="M374" s="14">
        <v>31.0</v>
      </c>
      <c r="N374" s="14">
        <v>65.0</v>
      </c>
      <c r="O374" s="39">
        <f t="shared" si="1"/>
        <v>0.5740740741</v>
      </c>
      <c r="P374" s="40">
        <f t="shared" si="2"/>
        <v>0.52</v>
      </c>
    </row>
    <row r="375">
      <c r="A375" s="1"/>
      <c r="B375" s="1"/>
      <c r="C375" s="38">
        <v>0.0</v>
      </c>
      <c r="D375" s="9">
        <v>5513.0</v>
      </c>
      <c r="E375" s="10">
        <v>2591.0</v>
      </c>
      <c r="F375" s="12">
        <v>26.0</v>
      </c>
      <c r="G375" s="12">
        <v>24.0</v>
      </c>
      <c r="H375" s="12">
        <v>21.0</v>
      </c>
      <c r="I375" s="13">
        <v>79.0</v>
      </c>
      <c r="J375" s="13">
        <v>125.0</v>
      </c>
      <c r="K375" s="13">
        <v>68.0</v>
      </c>
      <c r="L375" s="14">
        <v>30.0</v>
      </c>
      <c r="M375" s="14">
        <v>22.0</v>
      </c>
      <c r="N375" s="14">
        <v>56.0</v>
      </c>
      <c r="O375" s="39">
        <f t="shared" si="1"/>
        <v>0.4782608696</v>
      </c>
      <c r="P375" s="40">
        <f t="shared" si="2"/>
        <v>0.6466165414</v>
      </c>
    </row>
    <row r="376">
      <c r="A376" s="1"/>
      <c r="B376" s="1"/>
      <c r="C376" s="38">
        <v>0.0</v>
      </c>
      <c r="D376" s="9">
        <v>5530.0</v>
      </c>
      <c r="E376" s="10">
        <v>3327.0</v>
      </c>
      <c r="F376" s="12">
        <v>58.0</v>
      </c>
      <c r="G376" s="12">
        <v>149.0</v>
      </c>
      <c r="H376" s="12">
        <v>59.0</v>
      </c>
      <c r="I376" s="13">
        <v>133.0</v>
      </c>
      <c r="J376" s="13">
        <v>516.0</v>
      </c>
      <c r="K376" s="13">
        <v>81.0</v>
      </c>
      <c r="L376" s="14">
        <v>39.0</v>
      </c>
      <c r="M376" s="14">
        <v>42.0</v>
      </c>
      <c r="N376" s="14">
        <v>214.0</v>
      </c>
      <c r="O376" s="39">
        <f t="shared" si="1"/>
        <v>0.219895288</v>
      </c>
      <c r="P376" s="40">
        <f t="shared" si="2"/>
        <v>0.6837837838</v>
      </c>
    </row>
    <row r="377">
      <c r="A377" s="1"/>
      <c r="B377" s="1"/>
      <c r="C377" s="38">
        <v>0.0</v>
      </c>
      <c r="D377" s="9">
        <v>5531.0</v>
      </c>
      <c r="E377" s="10">
        <v>572.0</v>
      </c>
      <c r="F377" s="12">
        <v>5.0</v>
      </c>
      <c r="G377" s="12">
        <v>11.0</v>
      </c>
      <c r="H377" s="12">
        <v>14.0</v>
      </c>
      <c r="I377" s="13">
        <v>12.0</v>
      </c>
      <c r="J377" s="13">
        <v>60.0</v>
      </c>
      <c r="K377" s="13">
        <v>28.0</v>
      </c>
      <c r="L377" s="14">
        <v>1.0</v>
      </c>
      <c r="M377" s="14">
        <v>12.0</v>
      </c>
      <c r="N377" s="14">
        <v>26.0</v>
      </c>
      <c r="O377" s="39">
        <f t="shared" si="1"/>
        <v>0.5217391304</v>
      </c>
      <c r="P377" s="40">
        <f t="shared" si="2"/>
        <v>0.5869565217</v>
      </c>
    </row>
    <row r="378">
      <c r="A378" s="1"/>
      <c r="B378" s="1"/>
      <c r="C378" s="38">
        <v>0.0</v>
      </c>
      <c r="D378" s="9">
        <v>5533.0</v>
      </c>
      <c r="E378" s="10">
        <v>2049.0</v>
      </c>
      <c r="F378" s="12">
        <v>14.0</v>
      </c>
      <c r="G378" s="12">
        <v>33.0</v>
      </c>
      <c r="H378" s="12">
        <v>33.0</v>
      </c>
      <c r="I378" s="13">
        <v>85.0</v>
      </c>
      <c r="J378" s="13">
        <v>207.0</v>
      </c>
      <c r="K378" s="13">
        <v>89.0</v>
      </c>
      <c r="L378" s="14">
        <v>33.0</v>
      </c>
      <c r="M378" s="14">
        <v>31.0</v>
      </c>
      <c r="N378" s="14">
        <v>95.0</v>
      </c>
      <c r="O378" s="39">
        <f t="shared" si="1"/>
        <v>0.484375</v>
      </c>
      <c r="P378" s="40">
        <f t="shared" si="2"/>
        <v>0.7314285714</v>
      </c>
    </row>
    <row r="379">
      <c r="A379" s="1"/>
      <c r="B379" s="1"/>
      <c r="C379" s="38">
        <v>0.0</v>
      </c>
      <c r="D379" s="9">
        <v>5545.0</v>
      </c>
      <c r="E379" s="10">
        <v>1158.0</v>
      </c>
      <c r="F379" s="12">
        <v>3.0</v>
      </c>
      <c r="G379" s="12">
        <v>16.0</v>
      </c>
      <c r="H379" s="12">
        <v>2.0</v>
      </c>
      <c r="I379" s="13">
        <v>16.0</v>
      </c>
      <c r="J379" s="13">
        <v>42.0</v>
      </c>
      <c r="K379" s="13">
        <v>8.0</v>
      </c>
      <c r="L379" s="14">
        <v>9.0</v>
      </c>
      <c r="M379" s="14">
        <v>5.0</v>
      </c>
      <c r="N379" s="14">
        <v>23.0</v>
      </c>
      <c r="O379" s="39">
        <f t="shared" si="1"/>
        <v>0.2380952381</v>
      </c>
      <c r="P379" s="40">
        <f t="shared" si="2"/>
        <v>0.8648648649</v>
      </c>
    </row>
    <row r="380">
      <c r="A380" s="1"/>
      <c r="B380" s="1"/>
      <c r="C380" s="38">
        <v>0.0</v>
      </c>
      <c r="D380" s="9">
        <v>5550.0</v>
      </c>
      <c r="E380" s="10">
        <v>760.0</v>
      </c>
      <c r="F380" s="12">
        <v>8.0</v>
      </c>
      <c r="G380" s="12">
        <v>18.0</v>
      </c>
      <c r="H380" s="12">
        <v>14.0</v>
      </c>
      <c r="I380" s="13">
        <v>25.0</v>
      </c>
      <c r="J380" s="13">
        <v>90.0</v>
      </c>
      <c r="K380" s="13">
        <v>43.0</v>
      </c>
      <c r="L380" s="14">
        <v>14.0</v>
      </c>
      <c r="M380" s="14">
        <v>16.0</v>
      </c>
      <c r="N380" s="14">
        <v>26.0</v>
      </c>
      <c r="O380" s="39">
        <f t="shared" si="1"/>
        <v>0.4705882353</v>
      </c>
      <c r="P380" s="40">
        <f t="shared" si="2"/>
        <v>0.6451612903</v>
      </c>
    </row>
    <row r="381">
      <c r="A381" s="1"/>
      <c r="B381" s="1"/>
      <c r="C381" s="38">
        <v>0.0</v>
      </c>
      <c r="D381" s="9">
        <v>5554.0</v>
      </c>
      <c r="E381" s="10">
        <v>1799.0</v>
      </c>
      <c r="F381" s="12">
        <v>24.0</v>
      </c>
      <c r="G381" s="12">
        <v>26.0</v>
      </c>
      <c r="H381" s="12">
        <v>20.0</v>
      </c>
      <c r="I381" s="13">
        <v>54.0</v>
      </c>
      <c r="J381" s="13">
        <v>166.0</v>
      </c>
      <c r="K381" s="13">
        <v>61.0</v>
      </c>
      <c r="L381" s="14">
        <v>19.0</v>
      </c>
      <c r="M381" s="14">
        <v>19.0</v>
      </c>
      <c r="N381" s="14">
        <v>56.0</v>
      </c>
      <c r="O381" s="39">
        <f t="shared" si="1"/>
        <v>0.4222222222</v>
      </c>
      <c r="P381" s="40">
        <f t="shared" si="2"/>
        <v>0.6302521008</v>
      </c>
    </row>
    <row r="382">
      <c r="A382" s="1"/>
      <c r="B382" s="1"/>
      <c r="C382" s="38">
        <v>0.0</v>
      </c>
      <c r="D382" s="9">
        <v>5556.0</v>
      </c>
      <c r="E382" s="10">
        <v>2533.0</v>
      </c>
      <c r="F382" s="12">
        <v>50.0</v>
      </c>
      <c r="G382" s="12">
        <v>49.0</v>
      </c>
      <c r="H382" s="12">
        <v>52.0</v>
      </c>
      <c r="I382" s="13">
        <v>131.0</v>
      </c>
      <c r="J382" s="13">
        <v>197.0</v>
      </c>
      <c r="K382" s="13">
        <v>140.0</v>
      </c>
      <c r="L382" s="14">
        <v>46.0</v>
      </c>
      <c r="M382" s="14">
        <v>33.0</v>
      </c>
      <c r="N382" s="14">
        <v>80.0</v>
      </c>
      <c r="O382" s="39">
        <f t="shared" si="1"/>
        <v>0.4024390244</v>
      </c>
      <c r="P382" s="40">
        <f t="shared" si="2"/>
        <v>0.5526315789</v>
      </c>
    </row>
    <row r="383">
      <c r="A383" s="1"/>
      <c r="B383" s="1"/>
      <c r="C383" s="38">
        <v>0.0</v>
      </c>
      <c r="D383" s="9">
        <v>5560.0</v>
      </c>
      <c r="E383" s="10">
        <v>2000.0</v>
      </c>
      <c r="F383" s="12">
        <v>21.0</v>
      </c>
      <c r="G383" s="12">
        <v>45.0</v>
      </c>
      <c r="H383" s="12">
        <v>13.0</v>
      </c>
      <c r="I383" s="13">
        <v>82.0</v>
      </c>
      <c r="J383" s="13">
        <v>183.0</v>
      </c>
      <c r="K383" s="13">
        <v>50.0</v>
      </c>
      <c r="L383" s="14">
        <v>51.0</v>
      </c>
      <c r="M383" s="14">
        <v>17.0</v>
      </c>
      <c r="N383" s="14">
        <v>69.0</v>
      </c>
      <c r="O383" s="39">
        <f t="shared" si="1"/>
        <v>0.2741935484</v>
      </c>
      <c r="P383" s="40">
        <f t="shared" si="2"/>
        <v>0.7792207792</v>
      </c>
    </row>
    <row r="384">
      <c r="A384" s="1"/>
      <c r="B384" s="1"/>
      <c r="C384" s="38">
        <v>0.0</v>
      </c>
      <c r="D384" s="9">
        <v>5563.0</v>
      </c>
      <c r="E384" s="10">
        <v>1682.0</v>
      </c>
      <c r="F384" s="12">
        <v>2.0</v>
      </c>
      <c r="G384" s="12">
        <v>8.0</v>
      </c>
      <c r="H384" s="12">
        <v>9.0</v>
      </c>
      <c r="I384" s="13">
        <v>13.0</v>
      </c>
      <c r="J384" s="13">
        <v>41.0</v>
      </c>
      <c r="K384" s="13">
        <v>10.0</v>
      </c>
      <c r="L384" s="14">
        <v>11.0</v>
      </c>
      <c r="M384" s="14">
        <v>3.0</v>
      </c>
      <c r="N384" s="14">
        <v>31.0</v>
      </c>
      <c r="O384" s="39">
        <f t="shared" si="1"/>
        <v>0.2727272727</v>
      </c>
      <c r="P384" s="40">
        <f t="shared" si="2"/>
        <v>0.7924528302</v>
      </c>
    </row>
    <row r="385">
      <c r="A385" s="1"/>
      <c r="B385" s="1"/>
      <c r="C385" s="38">
        <v>0.0</v>
      </c>
      <c r="D385" s="9">
        <v>5565.0</v>
      </c>
      <c r="E385" s="10">
        <v>1927.0</v>
      </c>
      <c r="F385" s="12">
        <v>6.0</v>
      </c>
      <c r="G385" s="12">
        <v>16.0</v>
      </c>
      <c r="H385" s="12">
        <v>21.0</v>
      </c>
      <c r="I385" s="13">
        <v>30.0</v>
      </c>
      <c r="J385" s="13">
        <v>101.0</v>
      </c>
      <c r="K385" s="13">
        <v>37.0</v>
      </c>
      <c r="L385" s="14">
        <v>13.0</v>
      </c>
      <c r="M385" s="14">
        <v>25.0</v>
      </c>
      <c r="N385" s="14">
        <v>56.0</v>
      </c>
      <c r="O385" s="39">
        <f t="shared" si="1"/>
        <v>0.6097560976</v>
      </c>
      <c r="P385" s="40">
        <f t="shared" si="2"/>
        <v>0.71875</v>
      </c>
    </row>
    <row r="386">
      <c r="A386" s="1"/>
      <c r="B386" s="1"/>
      <c r="C386" s="38">
        <v>0.0</v>
      </c>
      <c r="D386" s="9">
        <v>5566.0</v>
      </c>
      <c r="E386" s="10">
        <v>3340.0</v>
      </c>
      <c r="F386" s="12">
        <v>27.0</v>
      </c>
      <c r="G386" s="12">
        <v>59.0</v>
      </c>
      <c r="H386" s="12">
        <v>35.0</v>
      </c>
      <c r="I386" s="13">
        <v>133.0</v>
      </c>
      <c r="J386" s="13">
        <v>275.0</v>
      </c>
      <c r="K386" s="13">
        <v>96.0</v>
      </c>
      <c r="L386" s="14">
        <v>40.0</v>
      </c>
      <c r="M386" s="14">
        <v>22.0</v>
      </c>
      <c r="N386" s="14">
        <v>109.0</v>
      </c>
      <c r="O386" s="39">
        <f t="shared" si="1"/>
        <v>0.2716049383</v>
      </c>
      <c r="P386" s="40">
        <f t="shared" si="2"/>
        <v>0.7061611374</v>
      </c>
    </row>
    <row r="387">
      <c r="A387" s="1"/>
      <c r="B387" s="1"/>
      <c r="C387" s="38">
        <v>0.0</v>
      </c>
      <c r="D387" s="9">
        <v>5569.0</v>
      </c>
      <c r="E387" s="10">
        <v>2635.0</v>
      </c>
      <c r="F387" s="12">
        <v>22.0</v>
      </c>
      <c r="G387" s="12">
        <v>43.0</v>
      </c>
      <c r="H387" s="12">
        <v>44.0</v>
      </c>
      <c r="I387" s="13">
        <v>71.0</v>
      </c>
      <c r="J387" s="13">
        <v>199.0</v>
      </c>
      <c r="K387" s="13">
        <v>55.0</v>
      </c>
      <c r="L387" s="14">
        <v>37.0</v>
      </c>
      <c r="M387" s="14">
        <v>39.0</v>
      </c>
      <c r="N387" s="14">
        <v>80.0</v>
      </c>
      <c r="O387" s="39">
        <f t="shared" si="1"/>
        <v>0.4756097561</v>
      </c>
      <c r="P387" s="40">
        <f t="shared" si="2"/>
        <v>0.6393442623</v>
      </c>
    </row>
    <row r="388">
      <c r="A388" s="1"/>
      <c r="B388" s="1"/>
      <c r="C388" s="38">
        <v>0.0</v>
      </c>
      <c r="D388" s="9">
        <v>5570.0</v>
      </c>
      <c r="E388" s="10">
        <v>3157.0</v>
      </c>
      <c r="F388" s="12">
        <v>14.0</v>
      </c>
      <c r="G388" s="12">
        <v>42.0</v>
      </c>
      <c r="H388" s="12">
        <v>20.0</v>
      </c>
      <c r="I388" s="13">
        <v>46.0</v>
      </c>
      <c r="J388" s="13">
        <v>214.0</v>
      </c>
      <c r="K388" s="13">
        <v>61.0</v>
      </c>
      <c r="L388" s="14">
        <v>20.0</v>
      </c>
      <c r="M388" s="14">
        <v>24.0</v>
      </c>
      <c r="N388" s="14">
        <v>95.0</v>
      </c>
      <c r="O388" s="39">
        <f t="shared" si="1"/>
        <v>0.3636363636</v>
      </c>
      <c r="P388" s="40">
        <f t="shared" si="2"/>
        <v>0.7718120805</v>
      </c>
    </row>
    <row r="389">
      <c r="A389" s="1"/>
      <c r="B389" s="1"/>
      <c r="C389" s="38">
        <v>0.0</v>
      </c>
      <c r="D389" s="9">
        <v>5571.0</v>
      </c>
      <c r="E389" s="10">
        <v>1712.0</v>
      </c>
      <c r="F389" s="12">
        <v>8.0</v>
      </c>
      <c r="G389" s="12">
        <v>13.0</v>
      </c>
      <c r="H389" s="12">
        <v>9.0</v>
      </c>
      <c r="I389" s="13">
        <v>15.0</v>
      </c>
      <c r="J389" s="13">
        <v>71.0</v>
      </c>
      <c r="K389" s="13">
        <v>20.0</v>
      </c>
      <c r="L389" s="14">
        <v>10.0</v>
      </c>
      <c r="M389" s="14">
        <v>5.0</v>
      </c>
      <c r="N389" s="14">
        <v>39.0</v>
      </c>
      <c r="O389" s="39">
        <f t="shared" si="1"/>
        <v>0.2777777778</v>
      </c>
      <c r="P389" s="40">
        <f t="shared" si="2"/>
        <v>0.7424242424</v>
      </c>
    </row>
    <row r="390">
      <c r="A390" s="1"/>
      <c r="B390" s="1"/>
      <c r="C390" s="38">
        <v>0.0</v>
      </c>
      <c r="D390" s="9">
        <v>5572.0</v>
      </c>
      <c r="E390" s="10">
        <v>2097.0</v>
      </c>
      <c r="F390" s="12">
        <v>7.0</v>
      </c>
      <c r="G390" s="12">
        <v>21.0</v>
      </c>
      <c r="H390" s="12">
        <v>13.0</v>
      </c>
      <c r="I390" s="13">
        <v>54.0</v>
      </c>
      <c r="J390" s="13">
        <v>87.0</v>
      </c>
      <c r="K390" s="13">
        <v>40.0</v>
      </c>
      <c r="L390" s="14">
        <v>35.0</v>
      </c>
      <c r="M390" s="14">
        <v>21.0</v>
      </c>
      <c r="N390" s="14">
        <v>54.0</v>
      </c>
      <c r="O390" s="39">
        <f t="shared" si="1"/>
        <v>0.5</v>
      </c>
      <c r="P390" s="40">
        <f t="shared" si="2"/>
        <v>0.8165137615</v>
      </c>
    </row>
    <row r="391">
      <c r="A391" s="1"/>
      <c r="B391" s="1"/>
      <c r="C391" s="38">
        <v>0.0</v>
      </c>
      <c r="D391" s="9">
        <v>5577.0</v>
      </c>
      <c r="E391" s="10">
        <v>941.0</v>
      </c>
      <c r="F391" s="12">
        <v>3.0</v>
      </c>
      <c r="G391" s="12">
        <v>15.0</v>
      </c>
      <c r="H391" s="12">
        <v>5.0</v>
      </c>
      <c r="I391" s="13">
        <v>19.0</v>
      </c>
      <c r="J391" s="13">
        <v>32.0</v>
      </c>
      <c r="K391" s="13">
        <v>21.0</v>
      </c>
      <c r="L391" s="14">
        <v>8.0</v>
      </c>
      <c r="M391" s="14">
        <v>7.0</v>
      </c>
      <c r="N391" s="14">
        <v>28.0</v>
      </c>
      <c r="O391" s="39">
        <f t="shared" si="1"/>
        <v>0.3181818182</v>
      </c>
      <c r="P391" s="40">
        <f t="shared" si="2"/>
        <v>0.8181818182</v>
      </c>
    </row>
    <row r="392">
      <c r="A392" s="1"/>
      <c r="B392" s="1"/>
      <c r="C392" s="38">
        <v>0.0</v>
      </c>
      <c r="D392" s="9">
        <v>5578.0</v>
      </c>
      <c r="E392" s="10">
        <v>1554.0</v>
      </c>
      <c r="F392" s="12">
        <v>6.0</v>
      </c>
      <c r="G392" s="12">
        <v>7.0</v>
      </c>
      <c r="H392" s="12">
        <v>11.0</v>
      </c>
      <c r="I392" s="13">
        <v>28.0</v>
      </c>
      <c r="J392" s="13">
        <v>59.0</v>
      </c>
      <c r="K392" s="13">
        <v>18.0</v>
      </c>
      <c r="L392" s="14">
        <v>9.0</v>
      </c>
      <c r="M392" s="14">
        <v>14.0</v>
      </c>
      <c r="N392" s="14">
        <v>17.0</v>
      </c>
      <c r="O392" s="39">
        <f t="shared" si="1"/>
        <v>0.6666666667</v>
      </c>
      <c r="P392" s="40">
        <f t="shared" si="2"/>
        <v>0.6046511628</v>
      </c>
    </row>
    <row r="393">
      <c r="A393" s="1"/>
      <c r="B393" s="1"/>
      <c r="C393" s="38">
        <v>0.0</v>
      </c>
      <c r="D393" s="9">
        <v>5581.0</v>
      </c>
      <c r="E393" s="10">
        <v>2113.0</v>
      </c>
      <c r="F393" s="12">
        <v>7.0</v>
      </c>
      <c r="G393" s="12">
        <v>17.0</v>
      </c>
      <c r="H393" s="12">
        <v>7.0</v>
      </c>
      <c r="I393" s="13">
        <v>7.0</v>
      </c>
      <c r="J393" s="13">
        <v>40.0</v>
      </c>
      <c r="K393" s="13">
        <v>9.0</v>
      </c>
      <c r="L393" s="14">
        <v>5.0</v>
      </c>
      <c r="M393" s="14">
        <v>5.0</v>
      </c>
      <c r="N393" s="14">
        <v>22.0</v>
      </c>
      <c r="O393" s="39">
        <f t="shared" si="1"/>
        <v>0.2272727273</v>
      </c>
      <c r="P393" s="40">
        <f t="shared" si="2"/>
        <v>0.6585365854</v>
      </c>
    </row>
    <row r="394">
      <c r="A394" s="1"/>
      <c r="B394" s="1"/>
      <c r="C394" s="38">
        <v>0.0</v>
      </c>
      <c r="D394" s="9">
        <v>5582.0</v>
      </c>
      <c r="E394" s="10">
        <v>1702.0</v>
      </c>
      <c r="F394" s="12">
        <v>8.0</v>
      </c>
      <c r="G394" s="12">
        <v>23.0</v>
      </c>
      <c r="H394" s="12">
        <v>9.0</v>
      </c>
      <c r="I394" s="13">
        <v>23.0</v>
      </c>
      <c r="J394" s="13">
        <v>72.0</v>
      </c>
      <c r="K394" s="13">
        <v>14.0</v>
      </c>
      <c r="L394" s="14">
        <v>7.0</v>
      </c>
      <c r="M394" s="14">
        <v>9.0</v>
      </c>
      <c r="N394" s="14">
        <v>30.0</v>
      </c>
      <c r="O394" s="39">
        <f t="shared" si="1"/>
        <v>0.28125</v>
      </c>
      <c r="P394" s="40">
        <f t="shared" si="2"/>
        <v>0.6851851852</v>
      </c>
    </row>
    <row r="395">
      <c r="A395" s="1"/>
      <c r="B395" s="1"/>
      <c r="C395" s="38">
        <v>0.0</v>
      </c>
      <c r="D395" s="9">
        <v>5583.0</v>
      </c>
      <c r="E395" s="10">
        <v>1417.0</v>
      </c>
      <c r="F395" s="12">
        <v>3.0</v>
      </c>
      <c r="G395" s="12">
        <v>15.0</v>
      </c>
      <c r="H395" s="12">
        <v>3.0</v>
      </c>
      <c r="I395" s="13">
        <v>9.0</v>
      </c>
      <c r="J395" s="13">
        <v>38.0</v>
      </c>
      <c r="K395" s="13">
        <v>13.0</v>
      </c>
      <c r="L395" s="14">
        <v>1.0</v>
      </c>
      <c r="M395" s="14">
        <v>4.0</v>
      </c>
      <c r="N395" s="14">
        <v>30.0</v>
      </c>
      <c r="O395" s="39">
        <f t="shared" si="1"/>
        <v>0.2105263158</v>
      </c>
      <c r="P395" s="40">
        <f t="shared" si="2"/>
        <v>0.8378378378</v>
      </c>
    </row>
    <row r="396">
      <c r="A396" s="1"/>
      <c r="B396" s="1"/>
      <c r="C396" s="38">
        <v>0.0</v>
      </c>
      <c r="D396" s="9">
        <v>5585.0</v>
      </c>
      <c r="E396" s="10">
        <v>1460.0</v>
      </c>
      <c r="F396" s="12">
        <v>11.0</v>
      </c>
      <c r="G396" s="12">
        <v>19.0</v>
      </c>
      <c r="H396" s="12">
        <v>12.0</v>
      </c>
      <c r="I396" s="13">
        <v>14.0</v>
      </c>
      <c r="J396" s="13">
        <v>47.0</v>
      </c>
      <c r="K396" s="13">
        <v>21.0</v>
      </c>
      <c r="L396" s="14">
        <v>11.0</v>
      </c>
      <c r="M396" s="14">
        <v>7.0</v>
      </c>
      <c r="N396" s="14">
        <v>31.0</v>
      </c>
      <c r="O396" s="39">
        <f t="shared" si="1"/>
        <v>0.2692307692</v>
      </c>
      <c r="P396" s="40">
        <f t="shared" si="2"/>
        <v>0.6461538462</v>
      </c>
    </row>
    <row r="397">
      <c r="A397" s="1"/>
      <c r="B397" s="1"/>
      <c r="C397" s="38">
        <v>0.0</v>
      </c>
      <c r="D397" s="9">
        <v>5586.0</v>
      </c>
      <c r="E397" s="10">
        <v>1444.0</v>
      </c>
      <c r="F397" s="12">
        <v>11.0</v>
      </c>
      <c r="G397" s="12">
        <v>14.0</v>
      </c>
      <c r="H397" s="12">
        <v>9.0</v>
      </c>
      <c r="I397" s="13">
        <v>19.0</v>
      </c>
      <c r="J397" s="13">
        <v>47.0</v>
      </c>
      <c r="K397" s="13">
        <v>12.0</v>
      </c>
      <c r="L397" s="14">
        <v>7.0</v>
      </c>
      <c r="M397" s="14">
        <v>5.0</v>
      </c>
      <c r="N397" s="14">
        <v>27.0</v>
      </c>
      <c r="O397" s="39">
        <f t="shared" si="1"/>
        <v>0.2631578947</v>
      </c>
      <c r="P397" s="40">
        <f t="shared" si="2"/>
        <v>0.6296296296</v>
      </c>
    </row>
    <row r="398">
      <c r="A398" s="1"/>
      <c r="B398" s="1"/>
      <c r="C398" s="38">
        <v>0.0</v>
      </c>
      <c r="D398" s="9">
        <v>5587.0</v>
      </c>
      <c r="E398" s="10">
        <v>2966.0</v>
      </c>
      <c r="F398" s="12">
        <v>10.0</v>
      </c>
      <c r="G398" s="12">
        <v>37.0</v>
      </c>
      <c r="H398" s="12">
        <v>29.0</v>
      </c>
      <c r="I398" s="13">
        <v>65.0</v>
      </c>
      <c r="J398" s="13">
        <v>174.0</v>
      </c>
      <c r="K398" s="13">
        <v>46.0</v>
      </c>
      <c r="L398" s="14">
        <v>32.0</v>
      </c>
      <c r="M398" s="14">
        <v>23.0</v>
      </c>
      <c r="N398" s="14">
        <v>101.0</v>
      </c>
      <c r="O398" s="39">
        <f t="shared" si="1"/>
        <v>0.3833333333</v>
      </c>
      <c r="P398" s="40">
        <f t="shared" si="2"/>
        <v>0.773255814</v>
      </c>
    </row>
    <row r="399">
      <c r="A399" s="1"/>
      <c r="B399" s="1"/>
      <c r="C399" s="38">
        <v>0.0</v>
      </c>
      <c r="D399" s="9">
        <v>5593.0</v>
      </c>
      <c r="E399" s="10">
        <v>1952.0</v>
      </c>
      <c r="F399" s="12">
        <v>16.0</v>
      </c>
      <c r="G399" s="12">
        <v>38.0</v>
      </c>
      <c r="H399" s="12">
        <v>23.0</v>
      </c>
      <c r="I399" s="13">
        <v>84.0</v>
      </c>
      <c r="J399" s="13">
        <v>138.0</v>
      </c>
      <c r="K399" s="13">
        <v>38.0</v>
      </c>
      <c r="L399" s="14">
        <v>33.0</v>
      </c>
      <c r="M399" s="14">
        <v>14.0</v>
      </c>
      <c r="N399" s="14">
        <v>74.0</v>
      </c>
      <c r="O399" s="39">
        <f t="shared" si="1"/>
        <v>0.2692307692</v>
      </c>
      <c r="P399" s="40">
        <f t="shared" si="2"/>
        <v>0.7328767123</v>
      </c>
    </row>
    <row r="400">
      <c r="A400" s="1"/>
      <c r="B400" s="1"/>
      <c r="C400" s="38">
        <v>0.0</v>
      </c>
      <c r="D400" s="9">
        <v>5597.0</v>
      </c>
      <c r="E400" s="10">
        <v>2462.0</v>
      </c>
      <c r="F400" s="12">
        <v>12.0</v>
      </c>
      <c r="G400" s="12">
        <v>16.0</v>
      </c>
      <c r="H400" s="12">
        <v>12.0</v>
      </c>
      <c r="I400" s="13">
        <v>22.0</v>
      </c>
      <c r="J400" s="13">
        <v>75.0</v>
      </c>
      <c r="K400" s="13">
        <v>24.0</v>
      </c>
      <c r="L400" s="14">
        <v>14.0</v>
      </c>
      <c r="M400" s="14">
        <v>20.0</v>
      </c>
      <c r="N400" s="14">
        <v>29.0</v>
      </c>
      <c r="O400" s="39">
        <f t="shared" si="1"/>
        <v>0.5555555556</v>
      </c>
      <c r="P400" s="40">
        <f t="shared" si="2"/>
        <v>0.6417910448</v>
      </c>
    </row>
    <row r="401">
      <c r="A401" s="1"/>
      <c r="B401" s="1"/>
      <c r="C401" s="38">
        <v>0.0</v>
      </c>
      <c r="D401" s="9">
        <v>5603.0</v>
      </c>
      <c r="E401" s="10">
        <v>1061.0</v>
      </c>
      <c r="F401" s="12">
        <v>6.0</v>
      </c>
      <c r="G401" s="12">
        <v>17.0</v>
      </c>
      <c r="H401" s="12">
        <v>15.0</v>
      </c>
      <c r="I401" s="13">
        <v>21.0</v>
      </c>
      <c r="J401" s="13">
        <v>58.0</v>
      </c>
      <c r="K401" s="13">
        <v>37.0</v>
      </c>
      <c r="L401" s="14">
        <v>10.0</v>
      </c>
      <c r="M401" s="14">
        <v>19.0</v>
      </c>
      <c r="N401" s="14">
        <v>27.0</v>
      </c>
      <c r="O401" s="39">
        <f t="shared" si="1"/>
        <v>0.5277777778</v>
      </c>
      <c r="P401" s="40">
        <f t="shared" si="2"/>
        <v>0.6379310345</v>
      </c>
    </row>
    <row r="402">
      <c r="A402" s="1"/>
      <c r="B402" s="1"/>
      <c r="C402" s="38">
        <v>0.0</v>
      </c>
      <c r="D402" s="9">
        <v>5612.0</v>
      </c>
      <c r="E402" s="10">
        <v>2855.0</v>
      </c>
      <c r="F402" s="12">
        <v>7.0</v>
      </c>
      <c r="G402" s="12">
        <v>41.0</v>
      </c>
      <c r="H402" s="12">
        <v>15.0</v>
      </c>
      <c r="I402" s="13">
        <v>30.0</v>
      </c>
      <c r="J402" s="13">
        <v>97.0</v>
      </c>
      <c r="K402" s="13">
        <v>38.0</v>
      </c>
      <c r="L402" s="14">
        <v>22.0</v>
      </c>
      <c r="M402" s="14">
        <v>27.0</v>
      </c>
      <c r="N402" s="14">
        <v>56.0</v>
      </c>
      <c r="O402" s="39">
        <f t="shared" si="1"/>
        <v>0.3970588235</v>
      </c>
      <c r="P402" s="40">
        <f t="shared" si="2"/>
        <v>0.78</v>
      </c>
    </row>
    <row r="403">
      <c r="A403" s="1"/>
      <c r="B403" s="1"/>
      <c r="C403" s="38">
        <v>0.0</v>
      </c>
      <c r="D403" s="9">
        <v>5620.0</v>
      </c>
      <c r="E403" s="10">
        <v>2808.0</v>
      </c>
      <c r="F403" s="12">
        <v>18.0</v>
      </c>
      <c r="G403" s="12">
        <v>44.0</v>
      </c>
      <c r="H403" s="12">
        <v>20.0</v>
      </c>
      <c r="I403" s="13">
        <v>38.0</v>
      </c>
      <c r="J403" s="13">
        <v>126.0</v>
      </c>
      <c r="K403" s="13">
        <v>34.0</v>
      </c>
      <c r="L403" s="14">
        <v>15.0</v>
      </c>
      <c r="M403" s="14">
        <v>21.0</v>
      </c>
      <c r="N403" s="14">
        <v>56.0</v>
      </c>
      <c r="O403" s="39">
        <f t="shared" si="1"/>
        <v>0.3230769231</v>
      </c>
      <c r="P403" s="40">
        <f t="shared" si="2"/>
        <v>0.6513761468</v>
      </c>
    </row>
    <row r="404">
      <c r="A404" s="1"/>
      <c r="B404" s="1"/>
      <c r="C404" s="38">
        <v>0.0</v>
      </c>
      <c r="D404" s="9">
        <v>5622.0</v>
      </c>
      <c r="E404" s="10">
        <v>2384.0</v>
      </c>
      <c r="F404" s="12">
        <v>9.0</v>
      </c>
      <c r="G404" s="12">
        <v>25.0</v>
      </c>
      <c r="H404" s="12">
        <v>6.0</v>
      </c>
      <c r="I404" s="13">
        <v>41.0</v>
      </c>
      <c r="J404" s="13">
        <v>108.0</v>
      </c>
      <c r="K404" s="13">
        <v>26.0</v>
      </c>
      <c r="L404" s="14">
        <v>12.0</v>
      </c>
      <c r="M404" s="14">
        <v>10.0</v>
      </c>
      <c r="N404" s="14">
        <v>53.0</v>
      </c>
      <c r="O404" s="39">
        <f t="shared" si="1"/>
        <v>0.2857142857</v>
      </c>
      <c r="P404" s="40">
        <f t="shared" si="2"/>
        <v>0.8125</v>
      </c>
    </row>
    <row r="405">
      <c r="A405" s="1"/>
      <c r="B405" s="1"/>
      <c r="C405" s="38">
        <v>0.0</v>
      </c>
      <c r="D405" s="9">
        <v>5624.0</v>
      </c>
      <c r="E405" s="10">
        <v>1053.0</v>
      </c>
      <c r="F405" s="12">
        <v>8.0</v>
      </c>
      <c r="G405" s="12">
        <v>24.0</v>
      </c>
      <c r="H405" s="12">
        <v>7.0</v>
      </c>
      <c r="I405" s="13">
        <v>24.0</v>
      </c>
      <c r="J405" s="13">
        <v>58.0</v>
      </c>
      <c r="K405" s="13">
        <v>19.0</v>
      </c>
      <c r="L405" s="14">
        <v>10.0</v>
      </c>
      <c r="M405" s="14">
        <v>7.0</v>
      </c>
      <c r="N405" s="14">
        <v>18.0</v>
      </c>
      <c r="O405" s="39">
        <f t="shared" si="1"/>
        <v>0.2258064516</v>
      </c>
      <c r="P405" s="40">
        <f t="shared" si="2"/>
        <v>0.6511627907</v>
      </c>
    </row>
    <row r="406">
      <c r="A406" s="1"/>
      <c r="B406" s="1"/>
      <c r="C406" s="38">
        <v>0.0</v>
      </c>
      <c r="D406" s="9">
        <v>5625.0</v>
      </c>
      <c r="E406" s="10">
        <v>3153.0</v>
      </c>
      <c r="F406" s="12">
        <v>20.0</v>
      </c>
      <c r="G406" s="12">
        <v>43.0</v>
      </c>
      <c r="H406" s="12">
        <v>29.0</v>
      </c>
      <c r="I406" s="13">
        <v>50.0</v>
      </c>
      <c r="J406" s="13">
        <v>136.0</v>
      </c>
      <c r="K406" s="13">
        <v>62.0</v>
      </c>
      <c r="L406" s="14">
        <v>16.0</v>
      </c>
      <c r="M406" s="14">
        <v>22.0</v>
      </c>
      <c r="N406" s="14">
        <v>71.0</v>
      </c>
      <c r="O406" s="39">
        <f t="shared" si="1"/>
        <v>0.3384615385</v>
      </c>
      <c r="P406" s="40">
        <f t="shared" si="2"/>
        <v>0.6397058824</v>
      </c>
    </row>
    <row r="407">
      <c r="A407" s="1"/>
      <c r="B407" s="1"/>
      <c r="C407" s="38">
        <v>0.0</v>
      </c>
      <c r="D407" s="9">
        <v>5633.0</v>
      </c>
      <c r="E407" s="10">
        <v>1185.0</v>
      </c>
      <c r="F407" s="12">
        <v>2.0</v>
      </c>
      <c r="G407" s="12">
        <v>18.0</v>
      </c>
      <c r="H407" s="12">
        <v>5.0</v>
      </c>
      <c r="I407" s="13">
        <v>8.0</v>
      </c>
      <c r="J407" s="13">
        <v>32.0</v>
      </c>
      <c r="K407" s="13">
        <v>17.0</v>
      </c>
      <c r="L407" s="14">
        <v>2.0</v>
      </c>
      <c r="M407" s="14">
        <v>13.0</v>
      </c>
      <c r="N407" s="14">
        <v>27.0</v>
      </c>
      <c r="O407" s="39">
        <f t="shared" si="1"/>
        <v>0.4193548387</v>
      </c>
      <c r="P407" s="40">
        <f t="shared" si="2"/>
        <v>0.8055555556</v>
      </c>
    </row>
    <row r="408">
      <c r="A408" s="1"/>
      <c r="B408" s="1"/>
      <c r="C408" s="38">
        <v>0.0</v>
      </c>
      <c r="D408" s="9">
        <v>5635.0</v>
      </c>
      <c r="E408" s="10">
        <v>1712.0</v>
      </c>
      <c r="F408" s="12">
        <v>11.0</v>
      </c>
      <c r="G408" s="12">
        <v>11.0</v>
      </c>
      <c r="H408" s="12">
        <v>5.0</v>
      </c>
      <c r="I408" s="13">
        <v>22.0</v>
      </c>
      <c r="J408" s="13">
        <v>59.0</v>
      </c>
      <c r="K408" s="13">
        <v>23.0</v>
      </c>
      <c r="L408" s="14">
        <v>14.0</v>
      </c>
      <c r="M408" s="14">
        <v>12.0</v>
      </c>
      <c r="N408" s="14">
        <v>33.0</v>
      </c>
      <c r="O408" s="39">
        <f t="shared" si="1"/>
        <v>0.5217391304</v>
      </c>
      <c r="P408" s="40">
        <f t="shared" si="2"/>
        <v>0.746031746</v>
      </c>
    </row>
    <row r="409">
      <c r="A409" s="1"/>
      <c r="B409" s="1"/>
      <c r="C409" s="38">
        <v>0.0</v>
      </c>
      <c r="D409" s="9">
        <v>5652.0</v>
      </c>
      <c r="E409" s="10">
        <v>1211.0</v>
      </c>
      <c r="F409" s="12">
        <v>18.0</v>
      </c>
      <c r="G409" s="12">
        <v>39.0</v>
      </c>
      <c r="H409" s="12">
        <v>26.0</v>
      </c>
      <c r="I409" s="13">
        <v>63.0</v>
      </c>
      <c r="J409" s="13">
        <v>148.0</v>
      </c>
      <c r="K409" s="13">
        <v>58.0</v>
      </c>
      <c r="L409" s="14">
        <v>31.0</v>
      </c>
      <c r="M409" s="14">
        <v>26.0</v>
      </c>
      <c r="N409" s="14">
        <v>70.0</v>
      </c>
      <c r="O409" s="39">
        <f t="shared" si="1"/>
        <v>0.4</v>
      </c>
      <c r="P409" s="40">
        <f t="shared" si="2"/>
        <v>0.6965517241</v>
      </c>
    </row>
    <row r="410">
      <c r="A410" s="1"/>
      <c r="B410" s="1"/>
      <c r="C410" s="38">
        <v>0.0</v>
      </c>
      <c r="D410" s="9">
        <v>6001.0</v>
      </c>
      <c r="E410" s="10">
        <v>2316.0</v>
      </c>
      <c r="F410" s="12">
        <v>21.0</v>
      </c>
      <c r="G410" s="12">
        <v>71.0</v>
      </c>
      <c r="H410" s="12">
        <v>22.0</v>
      </c>
      <c r="I410" s="13">
        <v>45.0</v>
      </c>
      <c r="J410" s="13">
        <v>182.0</v>
      </c>
      <c r="K410" s="13">
        <v>57.0</v>
      </c>
      <c r="L410" s="14">
        <v>15.0</v>
      </c>
      <c r="M410" s="14">
        <v>11.0</v>
      </c>
      <c r="N410" s="14">
        <v>89.0</v>
      </c>
      <c r="O410" s="39">
        <f t="shared" si="1"/>
        <v>0.1341463415</v>
      </c>
      <c r="P410" s="40">
        <f t="shared" si="2"/>
        <v>0.7074829932</v>
      </c>
    </row>
    <row r="411">
      <c r="A411" s="1"/>
      <c r="B411" s="1"/>
      <c r="C411" s="38">
        <v>0.0</v>
      </c>
      <c r="D411" s="9">
        <v>6003.0</v>
      </c>
      <c r="E411" s="10">
        <v>1099.0</v>
      </c>
      <c r="F411" s="12">
        <v>18.0</v>
      </c>
      <c r="G411" s="12">
        <v>41.0</v>
      </c>
      <c r="H411" s="12">
        <v>9.0</v>
      </c>
      <c r="I411" s="13">
        <v>94.0</v>
      </c>
      <c r="J411" s="13">
        <v>205.0</v>
      </c>
      <c r="K411" s="13">
        <v>55.0</v>
      </c>
      <c r="L411" s="14">
        <v>31.0</v>
      </c>
      <c r="M411" s="14">
        <v>10.0</v>
      </c>
      <c r="N411" s="14">
        <v>64.0</v>
      </c>
      <c r="O411" s="39">
        <f t="shared" si="1"/>
        <v>0.1960784314</v>
      </c>
      <c r="P411" s="40">
        <f t="shared" si="2"/>
        <v>0.7786885246</v>
      </c>
    </row>
    <row r="412">
      <c r="A412" s="1"/>
      <c r="B412" s="1"/>
      <c r="C412" s="38">
        <v>0.0</v>
      </c>
      <c r="D412" s="9">
        <v>6004.0</v>
      </c>
      <c r="E412" s="10">
        <v>1458.0</v>
      </c>
      <c r="F412" s="12">
        <v>22.0</v>
      </c>
      <c r="G412" s="12">
        <v>49.0</v>
      </c>
      <c r="H412" s="12">
        <v>8.0</v>
      </c>
      <c r="I412" s="13">
        <v>148.0</v>
      </c>
      <c r="J412" s="13">
        <v>294.0</v>
      </c>
      <c r="K412" s="13">
        <v>64.0</v>
      </c>
      <c r="L412" s="14">
        <v>32.0</v>
      </c>
      <c r="M412" s="14">
        <v>7.0</v>
      </c>
      <c r="N412" s="14">
        <v>105.0</v>
      </c>
      <c r="O412" s="39">
        <f t="shared" si="1"/>
        <v>0.125</v>
      </c>
      <c r="P412" s="40">
        <f t="shared" si="2"/>
        <v>0.8203592814</v>
      </c>
    </row>
    <row r="413">
      <c r="A413" s="1"/>
      <c r="B413" s="1"/>
      <c r="C413" s="38">
        <v>0.0</v>
      </c>
      <c r="D413" s="9">
        <v>6007.0</v>
      </c>
      <c r="E413" s="10">
        <v>2030.0</v>
      </c>
      <c r="F413" s="12">
        <v>20.0</v>
      </c>
      <c r="G413" s="12">
        <v>43.0</v>
      </c>
      <c r="H413" s="12">
        <v>36.0</v>
      </c>
      <c r="I413" s="13">
        <v>63.0</v>
      </c>
      <c r="J413" s="13">
        <v>110.0</v>
      </c>
      <c r="K413" s="13">
        <v>46.0</v>
      </c>
      <c r="L413" s="14">
        <v>21.0</v>
      </c>
      <c r="M413" s="14">
        <v>30.0</v>
      </c>
      <c r="N413" s="14">
        <v>54.0</v>
      </c>
      <c r="O413" s="39">
        <f t="shared" si="1"/>
        <v>0.4109589041</v>
      </c>
      <c r="P413" s="40">
        <f t="shared" si="2"/>
        <v>0.572519084</v>
      </c>
    </row>
    <row r="414">
      <c r="A414" s="1"/>
      <c r="B414" s="1"/>
      <c r="C414" s="38">
        <v>0.0</v>
      </c>
      <c r="D414" s="9">
        <v>6009.0</v>
      </c>
      <c r="E414" s="10">
        <v>1588.0</v>
      </c>
      <c r="F414" s="12">
        <v>16.0</v>
      </c>
      <c r="G414" s="12">
        <v>51.0</v>
      </c>
      <c r="H414" s="12">
        <v>22.0</v>
      </c>
      <c r="I414" s="13">
        <v>42.0</v>
      </c>
      <c r="J414" s="13">
        <v>111.0</v>
      </c>
      <c r="K414" s="13">
        <v>37.0</v>
      </c>
      <c r="L414" s="14">
        <v>11.0</v>
      </c>
      <c r="M414" s="14">
        <v>14.0</v>
      </c>
      <c r="N414" s="14">
        <v>49.0</v>
      </c>
      <c r="O414" s="39">
        <f t="shared" si="1"/>
        <v>0.2153846154</v>
      </c>
      <c r="P414" s="40">
        <f t="shared" si="2"/>
        <v>0.612244898</v>
      </c>
    </row>
    <row r="415">
      <c r="A415" s="1"/>
      <c r="B415" s="1"/>
      <c r="C415" s="38">
        <v>0.0</v>
      </c>
      <c r="D415" s="9">
        <v>6011.0</v>
      </c>
      <c r="E415" s="10">
        <v>1013.0</v>
      </c>
      <c r="F415" s="12">
        <v>8.0</v>
      </c>
      <c r="G415" s="12">
        <v>17.0</v>
      </c>
      <c r="H415" s="12">
        <v>17.0</v>
      </c>
      <c r="I415" s="13">
        <v>23.0</v>
      </c>
      <c r="J415" s="13">
        <v>76.0</v>
      </c>
      <c r="K415" s="13">
        <v>22.0</v>
      </c>
      <c r="L415" s="14">
        <v>15.0</v>
      </c>
      <c r="M415" s="14">
        <v>9.0</v>
      </c>
      <c r="N415" s="14">
        <v>43.0</v>
      </c>
      <c r="O415" s="39">
        <f t="shared" si="1"/>
        <v>0.3461538462</v>
      </c>
      <c r="P415" s="40">
        <f t="shared" si="2"/>
        <v>0.6987951807</v>
      </c>
    </row>
    <row r="416">
      <c r="A416" s="1"/>
      <c r="B416" s="1"/>
      <c r="C416" s="38">
        <v>0.0</v>
      </c>
      <c r="D416" s="9">
        <v>6012.0</v>
      </c>
      <c r="E416" s="10">
        <v>1030.0</v>
      </c>
      <c r="F416" s="12">
        <v>3.0</v>
      </c>
      <c r="G416" s="12">
        <v>21.0</v>
      </c>
      <c r="H416" s="12">
        <v>20.0</v>
      </c>
      <c r="I416" s="13">
        <v>27.0</v>
      </c>
      <c r="J416" s="13">
        <v>60.0</v>
      </c>
      <c r="K416" s="13">
        <v>36.0</v>
      </c>
      <c r="L416" s="14">
        <v>9.0</v>
      </c>
      <c r="M416" s="14">
        <v>8.0</v>
      </c>
      <c r="N416" s="14">
        <v>25.0</v>
      </c>
      <c r="O416" s="39">
        <f t="shared" si="1"/>
        <v>0.275862069</v>
      </c>
      <c r="P416" s="40">
        <f t="shared" si="2"/>
        <v>0.5964912281</v>
      </c>
    </row>
    <row r="417">
      <c r="A417" s="1"/>
      <c r="B417" s="1"/>
      <c r="C417" s="38">
        <v>0.0</v>
      </c>
      <c r="D417" s="9">
        <v>6014.0</v>
      </c>
      <c r="E417" s="10">
        <v>1399.0</v>
      </c>
      <c r="F417" s="12">
        <v>25.0</v>
      </c>
      <c r="G417" s="12">
        <v>21.0</v>
      </c>
      <c r="H417" s="12">
        <v>7.0</v>
      </c>
      <c r="I417" s="13">
        <v>38.0</v>
      </c>
      <c r="J417" s="13">
        <v>114.0</v>
      </c>
      <c r="K417" s="13">
        <v>25.0</v>
      </c>
      <c r="L417" s="14">
        <v>20.0</v>
      </c>
      <c r="M417" s="14">
        <v>6.0</v>
      </c>
      <c r="N417" s="14">
        <v>62.0</v>
      </c>
      <c r="O417" s="39">
        <f t="shared" si="1"/>
        <v>0.2222222222</v>
      </c>
      <c r="P417" s="40">
        <f t="shared" si="2"/>
        <v>0.7192982456</v>
      </c>
    </row>
    <row r="418">
      <c r="A418" s="1"/>
      <c r="B418" s="1"/>
      <c r="C418" s="38">
        <v>0.0</v>
      </c>
      <c r="D418" s="9">
        <v>6015.0</v>
      </c>
      <c r="E418" s="10">
        <v>1359.0</v>
      </c>
      <c r="F418" s="12">
        <v>8.0</v>
      </c>
      <c r="G418" s="12">
        <v>24.0</v>
      </c>
      <c r="H418" s="12">
        <v>11.0</v>
      </c>
      <c r="I418" s="13">
        <v>26.0</v>
      </c>
      <c r="J418" s="13">
        <v>68.0</v>
      </c>
      <c r="K418" s="13">
        <v>13.0</v>
      </c>
      <c r="L418" s="14">
        <v>13.0</v>
      </c>
      <c r="M418" s="14">
        <v>14.0</v>
      </c>
      <c r="N418" s="14">
        <v>25.0</v>
      </c>
      <c r="O418" s="39">
        <f t="shared" si="1"/>
        <v>0.3684210526</v>
      </c>
      <c r="P418" s="40">
        <f t="shared" si="2"/>
        <v>0.6666666667</v>
      </c>
    </row>
    <row r="419">
      <c r="A419" s="1"/>
      <c r="B419" s="1"/>
      <c r="C419" s="38">
        <v>0.0</v>
      </c>
      <c r="D419" s="9">
        <v>6016.0</v>
      </c>
      <c r="E419" s="10">
        <v>2203.0</v>
      </c>
      <c r="F419" s="12">
        <v>23.0</v>
      </c>
      <c r="G419" s="12">
        <v>30.0</v>
      </c>
      <c r="H419" s="12">
        <v>14.0</v>
      </c>
      <c r="I419" s="13">
        <v>69.0</v>
      </c>
      <c r="J419" s="13">
        <v>129.0</v>
      </c>
      <c r="K419" s="13">
        <v>25.0</v>
      </c>
      <c r="L419" s="14">
        <v>27.0</v>
      </c>
      <c r="M419" s="14">
        <v>12.0</v>
      </c>
      <c r="N419" s="14">
        <v>67.0</v>
      </c>
      <c r="O419" s="39">
        <f t="shared" si="1"/>
        <v>0.2857142857</v>
      </c>
      <c r="P419" s="40">
        <f t="shared" si="2"/>
        <v>0.7175572519</v>
      </c>
    </row>
    <row r="420">
      <c r="A420" s="1"/>
      <c r="B420" s="1"/>
      <c r="C420" s="38">
        <v>0.0</v>
      </c>
      <c r="D420" s="9">
        <v>6017.0</v>
      </c>
      <c r="E420" s="10">
        <v>2829.0</v>
      </c>
      <c r="F420" s="12">
        <v>33.0</v>
      </c>
      <c r="G420" s="12">
        <v>40.0</v>
      </c>
      <c r="H420" s="12">
        <v>35.0</v>
      </c>
      <c r="I420" s="13">
        <v>77.0</v>
      </c>
      <c r="J420" s="13">
        <v>159.0</v>
      </c>
      <c r="K420" s="13">
        <v>74.0</v>
      </c>
      <c r="L420" s="14">
        <v>34.0</v>
      </c>
      <c r="M420" s="14">
        <v>27.0</v>
      </c>
      <c r="N420" s="14">
        <v>97.0</v>
      </c>
      <c r="O420" s="39">
        <f t="shared" si="1"/>
        <v>0.4029850746</v>
      </c>
      <c r="P420" s="40">
        <f t="shared" si="2"/>
        <v>0.6582914573</v>
      </c>
    </row>
    <row r="421">
      <c r="A421" s="1"/>
      <c r="B421" s="1"/>
      <c r="C421" s="38">
        <v>0.0</v>
      </c>
      <c r="D421" s="9">
        <v>6018.0</v>
      </c>
      <c r="E421" s="10">
        <v>909.0</v>
      </c>
      <c r="F421" s="12">
        <v>6.0</v>
      </c>
      <c r="G421" s="12">
        <v>26.0</v>
      </c>
      <c r="H421" s="12">
        <v>16.0</v>
      </c>
      <c r="I421" s="13">
        <v>38.0</v>
      </c>
      <c r="J421" s="13">
        <v>128.0</v>
      </c>
      <c r="K421" s="13">
        <v>26.0</v>
      </c>
      <c r="L421" s="14">
        <v>17.0</v>
      </c>
      <c r="M421" s="14">
        <v>2.0</v>
      </c>
      <c r="N421" s="14">
        <v>25.0</v>
      </c>
      <c r="O421" s="39">
        <f t="shared" si="1"/>
        <v>0.07142857143</v>
      </c>
      <c r="P421" s="40">
        <f t="shared" si="2"/>
        <v>0.65625</v>
      </c>
    </row>
    <row r="422">
      <c r="A422" s="1"/>
      <c r="B422" s="1"/>
      <c r="C422" s="38">
        <v>0.0</v>
      </c>
      <c r="D422" s="9">
        <v>6030.0</v>
      </c>
      <c r="E422" s="10">
        <v>1171.0</v>
      </c>
      <c r="F422" s="12">
        <v>10.0</v>
      </c>
      <c r="G422" s="12">
        <v>15.0</v>
      </c>
      <c r="H422" s="12">
        <v>13.0</v>
      </c>
      <c r="I422" s="13">
        <v>19.0</v>
      </c>
      <c r="J422" s="13">
        <v>81.0</v>
      </c>
      <c r="K422" s="13">
        <v>30.0</v>
      </c>
      <c r="L422" s="14">
        <v>5.0</v>
      </c>
      <c r="M422" s="14">
        <v>5.0</v>
      </c>
      <c r="N422" s="14">
        <v>36.0</v>
      </c>
      <c r="O422" s="39">
        <f t="shared" si="1"/>
        <v>0.25</v>
      </c>
      <c r="P422" s="40">
        <f t="shared" si="2"/>
        <v>0.640625</v>
      </c>
    </row>
    <row r="423">
      <c r="A423" s="1"/>
      <c r="B423" s="1"/>
      <c r="C423" s="38">
        <v>0.0</v>
      </c>
      <c r="D423" s="9">
        <v>6031.0</v>
      </c>
      <c r="E423" s="10">
        <v>1096.0</v>
      </c>
      <c r="F423" s="12">
        <v>11.0</v>
      </c>
      <c r="G423" s="12">
        <v>21.0</v>
      </c>
      <c r="H423" s="12">
        <v>10.0</v>
      </c>
      <c r="I423" s="13">
        <v>23.0</v>
      </c>
      <c r="J423" s="13">
        <v>53.0</v>
      </c>
      <c r="K423" s="13">
        <v>18.0</v>
      </c>
      <c r="L423" s="14">
        <v>4.0</v>
      </c>
      <c r="M423" s="14">
        <v>11.0</v>
      </c>
      <c r="N423" s="14">
        <v>20.0</v>
      </c>
      <c r="O423" s="39">
        <f t="shared" si="1"/>
        <v>0.34375</v>
      </c>
      <c r="P423" s="40">
        <f t="shared" si="2"/>
        <v>0.5333333333</v>
      </c>
    </row>
    <row r="424">
      <c r="A424" s="1"/>
      <c r="B424" s="1"/>
      <c r="C424" s="38">
        <v>0.0</v>
      </c>
      <c r="D424" s="9">
        <v>6033.0</v>
      </c>
      <c r="E424" s="10">
        <v>1635.0</v>
      </c>
      <c r="F424" s="12">
        <v>15.0</v>
      </c>
      <c r="G424" s="12">
        <v>17.0</v>
      </c>
      <c r="H424" s="12">
        <v>3.0</v>
      </c>
      <c r="I424" s="13">
        <v>35.0</v>
      </c>
      <c r="J424" s="13">
        <v>86.0</v>
      </c>
      <c r="K424" s="13">
        <v>16.0</v>
      </c>
      <c r="L424" s="14">
        <v>15.0</v>
      </c>
      <c r="M424" s="14">
        <v>7.0</v>
      </c>
      <c r="N424" s="14">
        <v>40.0</v>
      </c>
      <c r="O424" s="39">
        <f t="shared" si="1"/>
        <v>0.2916666667</v>
      </c>
      <c r="P424" s="40">
        <f t="shared" si="2"/>
        <v>0.7534246575</v>
      </c>
    </row>
    <row r="425">
      <c r="A425" s="1"/>
      <c r="B425" s="1"/>
      <c r="C425" s="38">
        <v>0.0</v>
      </c>
      <c r="D425" s="9">
        <v>6036.0</v>
      </c>
      <c r="E425" s="10">
        <v>1465.0</v>
      </c>
      <c r="F425" s="12">
        <v>10.0</v>
      </c>
      <c r="G425" s="12">
        <v>18.0</v>
      </c>
      <c r="H425" s="12">
        <v>9.0</v>
      </c>
      <c r="I425" s="13">
        <v>67.0</v>
      </c>
      <c r="J425" s="13">
        <v>127.0</v>
      </c>
      <c r="K425" s="13">
        <v>43.0</v>
      </c>
      <c r="L425" s="14">
        <v>9.0</v>
      </c>
      <c r="M425" s="14">
        <v>6.0</v>
      </c>
      <c r="N425" s="14">
        <v>54.0</v>
      </c>
      <c r="O425" s="39">
        <f t="shared" si="1"/>
        <v>0.25</v>
      </c>
      <c r="P425" s="40">
        <f t="shared" si="2"/>
        <v>0.7682926829</v>
      </c>
    </row>
    <row r="426">
      <c r="A426" s="1"/>
      <c r="B426" s="1"/>
      <c r="C426" s="38">
        <v>0.0</v>
      </c>
      <c r="D426" s="9">
        <v>6037.0</v>
      </c>
      <c r="E426" s="10">
        <v>1876.0</v>
      </c>
      <c r="F426" s="12">
        <v>7.0</v>
      </c>
      <c r="G426" s="12">
        <v>29.0</v>
      </c>
      <c r="H426" s="12">
        <v>25.0</v>
      </c>
      <c r="I426" s="13">
        <v>26.0</v>
      </c>
      <c r="J426" s="13">
        <v>94.0</v>
      </c>
      <c r="K426" s="13">
        <v>57.0</v>
      </c>
      <c r="L426" s="14">
        <v>18.0</v>
      </c>
      <c r="M426" s="14">
        <v>17.0</v>
      </c>
      <c r="N426" s="14">
        <v>65.0</v>
      </c>
      <c r="O426" s="39">
        <f t="shared" si="1"/>
        <v>0.3695652174</v>
      </c>
      <c r="P426" s="40">
        <f t="shared" si="2"/>
        <v>0.7217391304</v>
      </c>
    </row>
    <row r="427">
      <c r="A427" s="1"/>
      <c r="B427" s="1"/>
      <c r="C427" s="38">
        <v>0.0</v>
      </c>
      <c r="D427" s="9">
        <v>6038.0</v>
      </c>
      <c r="E427" s="10">
        <v>1419.0</v>
      </c>
      <c r="F427" s="12">
        <v>12.0</v>
      </c>
      <c r="G427" s="12">
        <v>6.0</v>
      </c>
      <c r="H427" s="12">
        <v>13.0</v>
      </c>
      <c r="I427" s="13">
        <v>28.0</v>
      </c>
      <c r="J427" s="13">
        <v>62.0</v>
      </c>
      <c r="K427" s="13">
        <v>22.0</v>
      </c>
      <c r="L427" s="14">
        <v>9.0</v>
      </c>
      <c r="M427" s="14">
        <v>5.0</v>
      </c>
      <c r="N427" s="14">
        <v>26.0</v>
      </c>
      <c r="O427" s="39">
        <f t="shared" si="1"/>
        <v>0.4545454545</v>
      </c>
      <c r="P427" s="40">
        <f t="shared" si="2"/>
        <v>0.5833333333</v>
      </c>
    </row>
    <row r="428">
      <c r="A428" s="1"/>
      <c r="B428" s="1"/>
      <c r="C428" s="38">
        <v>0.0</v>
      </c>
      <c r="D428" s="9">
        <v>6042.0</v>
      </c>
      <c r="E428" s="10">
        <v>2262.0</v>
      </c>
      <c r="F428" s="12">
        <v>24.0</v>
      </c>
      <c r="G428" s="12">
        <v>42.0</v>
      </c>
      <c r="H428" s="12">
        <v>26.0</v>
      </c>
      <c r="I428" s="13">
        <v>65.0</v>
      </c>
      <c r="J428" s="13">
        <v>164.0</v>
      </c>
      <c r="K428" s="13">
        <v>47.0</v>
      </c>
      <c r="L428" s="14">
        <v>20.0</v>
      </c>
      <c r="M428" s="14">
        <v>24.0</v>
      </c>
      <c r="N428" s="14">
        <v>62.0</v>
      </c>
      <c r="O428" s="39">
        <f t="shared" si="1"/>
        <v>0.3636363636</v>
      </c>
      <c r="P428" s="40">
        <f t="shared" si="2"/>
        <v>0.6212121212</v>
      </c>
    </row>
    <row r="429">
      <c r="A429" s="1"/>
      <c r="B429" s="1"/>
      <c r="C429" s="38">
        <v>0.0</v>
      </c>
      <c r="D429" s="9">
        <v>6044.0</v>
      </c>
      <c r="E429" s="10">
        <v>2239.0</v>
      </c>
      <c r="F429" s="12">
        <v>11.0</v>
      </c>
      <c r="G429" s="12">
        <v>31.0</v>
      </c>
      <c r="H429" s="12">
        <v>13.0</v>
      </c>
      <c r="I429" s="13">
        <v>46.0</v>
      </c>
      <c r="J429" s="13">
        <v>110.0</v>
      </c>
      <c r="K429" s="13">
        <v>27.0</v>
      </c>
      <c r="L429" s="14">
        <v>13.0</v>
      </c>
      <c r="M429" s="14">
        <v>8.0</v>
      </c>
      <c r="N429" s="14">
        <v>46.0</v>
      </c>
      <c r="O429" s="39">
        <f t="shared" si="1"/>
        <v>0.2051282051</v>
      </c>
      <c r="P429" s="40">
        <f t="shared" si="2"/>
        <v>0.7108433735</v>
      </c>
    </row>
    <row r="430">
      <c r="A430" s="1"/>
      <c r="B430" s="1"/>
      <c r="C430" s="38">
        <v>0.0</v>
      </c>
      <c r="D430" s="9">
        <v>6045.0</v>
      </c>
      <c r="E430" s="10">
        <v>2485.0</v>
      </c>
      <c r="F430" s="12">
        <v>18.0</v>
      </c>
      <c r="G430" s="12">
        <v>34.0</v>
      </c>
      <c r="H430" s="12">
        <v>27.0</v>
      </c>
      <c r="I430" s="13">
        <v>49.0</v>
      </c>
      <c r="J430" s="13">
        <v>122.0</v>
      </c>
      <c r="K430" s="13">
        <v>42.0</v>
      </c>
      <c r="L430" s="14">
        <v>25.0</v>
      </c>
      <c r="M430" s="14">
        <v>15.0</v>
      </c>
      <c r="N430" s="14">
        <v>64.0</v>
      </c>
      <c r="O430" s="39">
        <f t="shared" si="1"/>
        <v>0.306122449</v>
      </c>
      <c r="P430" s="40">
        <f t="shared" si="2"/>
        <v>0.6641791045</v>
      </c>
    </row>
    <row r="431">
      <c r="A431" s="1"/>
      <c r="B431" s="1"/>
      <c r="C431" s="38">
        <v>0.0</v>
      </c>
      <c r="D431" s="9">
        <v>6046.0</v>
      </c>
      <c r="E431" s="10">
        <v>839.0</v>
      </c>
      <c r="F431" s="12">
        <v>1.0</v>
      </c>
      <c r="G431" s="12">
        <v>13.0</v>
      </c>
      <c r="H431" s="12">
        <v>5.0</v>
      </c>
      <c r="I431" s="13">
        <v>17.0</v>
      </c>
      <c r="J431" s="13">
        <v>51.0</v>
      </c>
      <c r="K431" s="13">
        <v>10.0</v>
      </c>
      <c r="L431" s="14">
        <v>15.0</v>
      </c>
      <c r="M431" s="14">
        <v>11.0</v>
      </c>
      <c r="N431" s="14">
        <v>22.0</v>
      </c>
      <c r="O431" s="39">
        <f t="shared" si="1"/>
        <v>0.4583333333</v>
      </c>
      <c r="P431" s="40">
        <f t="shared" si="2"/>
        <v>0.8604651163</v>
      </c>
    </row>
    <row r="432">
      <c r="A432" s="1"/>
      <c r="B432" s="1"/>
      <c r="C432" s="38">
        <v>0.0</v>
      </c>
      <c r="D432" s="9">
        <v>6057.0</v>
      </c>
      <c r="E432" s="10">
        <v>1872.0</v>
      </c>
      <c r="F432" s="12">
        <v>8.0</v>
      </c>
      <c r="G432" s="12">
        <v>28.0</v>
      </c>
      <c r="H432" s="12">
        <v>18.0</v>
      </c>
      <c r="I432" s="13">
        <v>27.0</v>
      </c>
      <c r="J432" s="13">
        <v>78.0</v>
      </c>
      <c r="K432" s="13">
        <v>18.0</v>
      </c>
      <c r="L432" s="14">
        <v>11.0</v>
      </c>
      <c r="M432" s="14">
        <v>8.0</v>
      </c>
      <c r="N432" s="14">
        <v>39.0</v>
      </c>
      <c r="O432" s="39">
        <f t="shared" si="1"/>
        <v>0.2222222222</v>
      </c>
      <c r="P432" s="40">
        <f t="shared" si="2"/>
        <v>0.6578947368</v>
      </c>
    </row>
    <row r="433">
      <c r="A433" s="1"/>
      <c r="B433" s="1"/>
      <c r="C433" s="38">
        <v>0.0</v>
      </c>
      <c r="D433" s="9">
        <v>6062.0</v>
      </c>
      <c r="E433" s="10">
        <v>2028.0</v>
      </c>
      <c r="F433" s="12">
        <v>39.0</v>
      </c>
      <c r="G433" s="12">
        <v>36.0</v>
      </c>
      <c r="H433" s="12">
        <v>30.0</v>
      </c>
      <c r="I433" s="13">
        <v>55.0</v>
      </c>
      <c r="J433" s="13">
        <v>105.0</v>
      </c>
      <c r="K433" s="13">
        <v>47.0</v>
      </c>
      <c r="L433" s="14">
        <v>28.0</v>
      </c>
      <c r="M433" s="14">
        <v>23.0</v>
      </c>
      <c r="N433" s="14">
        <v>56.0</v>
      </c>
      <c r="O433" s="39">
        <f t="shared" si="1"/>
        <v>0.3898305085</v>
      </c>
      <c r="P433" s="40">
        <f t="shared" si="2"/>
        <v>0.5490196078</v>
      </c>
    </row>
    <row r="434">
      <c r="A434" s="1"/>
      <c r="B434" s="1"/>
      <c r="C434" s="38">
        <v>0.0</v>
      </c>
      <c r="D434" s="9">
        <v>6066.0</v>
      </c>
      <c r="E434" s="10">
        <v>2936.0</v>
      </c>
      <c r="F434" s="12">
        <v>22.0</v>
      </c>
      <c r="G434" s="12">
        <v>50.0</v>
      </c>
      <c r="H434" s="12">
        <v>27.0</v>
      </c>
      <c r="I434" s="13">
        <v>49.0</v>
      </c>
      <c r="J434" s="13">
        <v>134.0</v>
      </c>
      <c r="K434" s="13">
        <v>64.0</v>
      </c>
      <c r="L434" s="14">
        <v>12.0</v>
      </c>
      <c r="M434" s="14">
        <v>25.0</v>
      </c>
      <c r="N434" s="14">
        <v>91.0</v>
      </c>
      <c r="O434" s="39">
        <f t="shared" si="1"/>
        <v>0.3333333333</v>
      </c>
      <c r="P434" s="40">
        <f t="shared" si="2"/>
        <v>0.6776315789</v>
      </c>
    </row>
    <row r="435">
      <c r="A435" s="1"/>
      <c r="B435" s="1"/>
      <c r="C435" s="38">
        <v>0.0</v>
      </c>
      <c r="D435" s="9">
        <v>6154.0</v>
      </c>
      <c r="E435" s="10">
        <v>2698.0</v>
      </c>
      <c r="F435" s="12">
        <v>22.0</v>
      </c>
      <c r="G435" s="12">
        <v>58.0</v>
      </c>
      <c r="H435" s="12">
        <v>30.0</v>
      </c>
      <c r="I435" s="13">
        <v>77.0</v>
      </c>
      <c r="J435" s="13">
        <v>243.0</v>
      </c>
      <c r="K435" s="13">
        <v>75.0</v>
      </c>
      <c r="L435" s="14">
        <v>19.0</v>
      </c>
      <c r="M435" s="14">
        <v>24.0</v>
      </c>
      <c r="N435" s="14">
        <v>104.0</v>
      </c>
      <c r="O435" s="39">
        <f t="shared" si="1"/>
        <v>0.2926829268</v>
      </c>
      <c r="P435" s="40">
        <f t="shared" si="2"/>
        <v>0.7028571429</v>
      </c>
    </row>
    <row r="436">
      <c r="A436" s="1"/>
      <c r="B436" s="1"/>
      <c r="C436" s="38">
        <v>0.0</v>
      </c>
      <c r="D436" s="9">
        <v>6431.0</v>
      </c>
      <c r="E436" s="10">
        <v>1155.0</v>
      </c>
      <c r="F436" s="12">
        <v>6.0</v>
      </c>
      <c r="G436" s="12">
        <v>17.0</v>
      </c>
      <c r="H436" s="12">
        <v>2.0</v>
      </c>
      <c r="I436" s="13">
        <v>45.0</v>
      </c>
      <c r="J436" s="13">
        <v>108.0</v>
      </c>
      <c r="K436" s="13">
        <v>23.0</v>
      </c>
      <c r="L436" s="14">
        <v>11.0</v>
      </c>
      <c r="M436" s="14">
        <v>10.0</v>
      </c>
      <c r="N436" s="14">
        <v>35.0</v>
      </c>
      <c r="O436" s="39">
        <f t="shared" si="1"/>
        <v>0.3703703704</v>
      </c>
      <c r="P436" s="40">
        <f t="shared" si="2"/>
        <v>0.8518518519</v>
      </c>
    </row>
    <row r="437">
      <c r="A437" s="1"/>
      <c r="B437" s="1"/>
      <c r="C437" s="38">
        <v>0.0</v>
      </c>
      <c r="D437" s="9">
        <v>6467.0</v>
      </c>
      <c r="E437" s="10">
        <v>2528.0</v>
      </c>
      <c r="F437" s="12">
        <v>17.0</v>
      </c>
      <c r="G437" s="12">
        <v>40.0</v>
      </c>
      <c r="H437" s="12">
        <v>21.0</v>
      </c>
      <c r="I437" s="13">
        <v>125.0</v>
      </c>
      <c r="J437" s="13">
        <v>140.0</v>
      </c>
      <c r="K437" s="13">
        <v>69.0</v>
      </c>
      <c r="L437" s="14">
        <v>28.0</v>
      </c>
      <c r="M437" s="14">
        <v>25.0</v>
      </c>
      <c r="N437" s="14">
        <v>69.0</v>
      </c>
      <c r="O437" s="39">
        <f t="shared" si="1"/>
        <v>0.3846153846</v>
      </c>
      <c r="P437" s="40">
        <f t="shared" si="2"/>
        <v>0.7185185185</v>
      </c>
    </row>
    <row r="438">
      <c r="A438" s="1"/>
      <c r="B438" s="1"/>
      <c r="C438" s="38">
        <v>0.0</v>
      </c>
      <c r="D438" s="9">
        <v>6468.0</v>
      </c>
      <c r="E438" s="10">
        <v>2117.0</v>
      </c>
      <c r="F438" s="12">
        <v>18.0</v>
      </c>
      <c r="G438" s="12">
        <v>32.0</v>
      </c>
      <c r="H438" s="12">
        <v>7.0</v>
      </c>
      <c r="I438" s="13">
        <v>43.0</v>
      </c>
      <c r="J438" s="13">
        <v>123.0</v>
      </c>
      <c r="K438" s="13">
        <v>45.0</v>
      </c>
      <c r="L438" s="14">
        <v>29.0</v>
      </c>
      <c r="M438" s="14">
        <v>13.0</v>
      </c>
      <c r="N438" s="14">
        <v>60.0</v>
      </c>
      <c r="O438" s="39">
        <f t="shared" si="1"/>
        <v>0.2888888889</v>
      </c>
      <c r="P438" s="40">
        <f t="shared" si="2"/>
        <v>0.7807017544</v>
      </c>
    </row>
    <row r="439">
      <c r="A439" s="1"/>
      <c r="B439" s="1"/>
      <c r="C439" s="38">
        <v>0.0</v>
      </c>
      <c r="D439" s="9">
        <v>6469.0</v>
      </c>
      <c r="E439" s="10">
        <v>3436.0</v>
      </c>
      <c r="F439" s="12">
        <v>27.0</v>
      </c>
      <c r="G439" s="12">
        <v>56.0</v>
      </c>
      <c r="H439" s="12">
        <v>25.0</v>
      </c>
      <c r="I439" s="13">
        <v>77.0</v>
      </c>
      <c r="J439" s="13">
        <v>168.0</v>
      </c>
      <c r="K439" s="13">
        <v>75.0</v>
      </c>
      <c r="L439" s="14">
        <v>29.0</v>
      </c>
      <c r="M439" s="14">
        <v>23.0</v>
      </c>
      <c r="N439" s="14">
        <v>80.0</v>
      </c>
      <c r="O439" s="39">
        <f t="shared" si="1"/>
        <v>0.2911392405</v>
      </c>
      <c r="P439" s="40">
        <f t="shared" si="2"/>
        <v>0.6770186335</v>
      </c>
    </row>
    <row r="440">
      <c r="A440" s="1"/>
      <c r="B440" s="1"/>
      <c r="C440" s="38">
        <v>0.0</v>
      </c>
      <c r="D440" s="9">
        <v>6471.0</v>
      </c>
      <c r="E440" s="10">
        <v>1467.0</v>
      </c>
      <c r="F440" s="12">
        <v>18.0</v>
      </c>
      <c r="G440" s="12">
        <v>19.0</v>
      </c>
      <c r="H440" s="12">
        <v>17.0</v>
      </c>
      <c r="I440" s="13">
        <v>29.0</v>
      </c>
      <c r="J440" s="13">
        <v>77.0</v>
      </c>
      <c r="K440" s="13">
        <v>16.0</v>
      </c>
      <c r="L440" s="14">
        <v>16.0</v>
      </c>
      <c r="M440" s="14">
        <v>7.0</v>
      </c>
      <c r="N440" s="14">
        <v>40.0</v>
      </c>
      <c r="O440" s="39">
        <f t="shared" si="1"/>
        <v>0.2692307692</v>
      </c>
      <c r="P440" s="40">
        <f t="shared" si="2"/>
        <v>0.6153846154</v>
      </c>
    </row>
    <row r="441">
      <c r="A441" s="1"/>
      <c r="B441" s="1"/>
      <c r="C441" s="38">
        <v>0.0</v>
      </c>
      <c r="D441" s="9">
        <v>6490.0</v>
      </c>
      <c r="E441" s="10">
        <v>3005.0</v>
      </c>
      <c r="F441" s="12">
        <v>28.0</v>
      </c>
      <c r="G441" s="12">
        <v>30.0</v>
      </c>
      <c r="H441" s="12">
        <v>30.0</v>
      </c>
      <c r="I441" s="13">
        <v>117.0</v>
      </c>
      <c r="J441" s="13">
        <v>199.0</v>
      </c>
      <c r="K441" s="13">
        <v>78.0</v>
      </c>
      <c r="L441" s="14">
        <v>46.0</v>
      </c>
      <c r="M441" s="14">
        <v>23.0</v>
      </c>
      <c r="N441" s="14">
        <v>71.0</v>
      </c>
      <c r="O441" s="39">
        <f t="shared" si="1"/>
        <v>0.4339622642</v>
      </c>
      <c r="P441" s="40">
        <f t="shared" si="2"/>
        <v>0.6685714286</v>
      </c>
    </row>
    <row r="442">
      <c r="A442" s="1"/>
      <c r="B442" s="1"/>
      <c r="C442" s="38">
        <v>0.0</v>
      </c>
      <c r="D442" s="9">
        <v>6492.0</v>
      </c>
      <c r="E442" s="10">
        <v>3663.0</v>
      </c>
      <c r="F442" s="12">
        <v>15.0</v>
      </c>
      <c r="G442" s="12">
        <v>54.0</v>
      </c>
      <c r="H442" s="12">
        <v>33.0</v>
      </c>
      <c r="I442" s="13">
        <v>61.0</v>
      </c>
      <c r="J442" s="13">
        <v>216.0</v>
      </c>
      <c r="K442" s="13">
        <v>56.0</v>
      </c>
      <c r="L442" s="14">
        <v>24.0</v>
      </c>
      <c r="M442" s="14">
        <v>17.0</v>
      </c>
      <c r="N442" s="14">
        <v>94.0</v>
      </c>
      <c r="O442" s="39">
        <f t="shared" si="1"/>
        <v>0.2394366197</v>
      </c>
      <c r="P442" s="40">
        <f t="shared" si="2"/>
        <v>0.7108433735</v>
      </c>
    </row>
    <row r="443">
      <c r="A443" s="1"/>
      <c r="B443" s="1"/>
      <c r="C443" s="38">
        <v>0.0</v>
      </c>
      <c r="D443" s="9">
        <v>6493.0</v>
      </c>
      <c r="E443" s="10">
        <v>2602.0</v>
      </c>
      <c r="F443" s="12">
        <v>23.0</v>
      </c>
      <c r="G443" s="12">
        <v>48.0</v>
      </c>
      <c r="H443" s="12">
        <v>31.0</v>
      </c>
      <c r="I443" s="13">
        <v>86.0</v>
      </c>
      <c r="J443" s="13">
        <v>187.0</v>
      </c>
      <c r="K443" s="13">
        <v>67.0</v>
      </c>
      <c r="L443" s="14">
        <v>25.0</v>
      </c>
      <c r="M443" s="14">
        <v>23.0</v>
      </c>
      <c r="N443" s="14">
        <v>64.0</v>
      </c>
      <c r="O443" s="39">
        <f t="shared" si="1"/>
        <v>0.323943662</v>
      </c>
      <c r="P443" s="40">
        <f t="shared" si="2"/>
        <v>0.6223776224</v>
      </c>
    </row>
    <row r="444">
      <c r="A444" s="1"/>
      <c r="B444" s="1"/>
      <c r="C444" s="38">
        <v>0.0</v>
      </c>
      <c r="D444" s="9">
        <v>6497.0</v>
      </c>
      <c r="E444" s="10">
        <v>2091.0</v>
      </c>
      <c r="F444" s="12">
        <v>13.0</v>
      </c>
      <c r="G444" s="12">
        <v>29.0</v>
      </c>
      <c r="H444" s="12">
        <v>26.0</v>
      </c>
      <c r="I444" s="13">
        <v>53.0</v>
      </c>
      <c r="J444" s="13">
        <v>138.0</v>
      </c>
      <c r="K444" s="13">
        <v>60.0</v>
      </c>
      <c r="L444" s="14">
        <v>18.0</v>
      </c>
      <c r="M444" s="14">
        <v>26.0</v>
      </c>
      <c r="N444" s="14">
        <v>40.0</v>
      </c>
      <c r="O444" s="39">
        <f t="shared" si="1"/>
        <v>0.4727272727</v>
      </c>
      <c r="P444" s="40">
        <f t="shared" si="2"/>
        <v>0.5979381443</v>
      </c>
    </row>
    <row r="445">
      <c r="A445" s="1"/>
      <c r="B445" s="1"/>
      <c r="C445" s="38">
        <v>0.0</v>
      </c>
      <c r="D445" s="9">
        <v>6499.0</v>
      </c>
      <c r="E445" s="10">
        <v>2178.0</v>
      </c>
      <c r="F445" s="12">
        <v>9.0</v>
      </c>
      <c r="G445" s="12">
        <v>27.0</v>
      </c>
      <c r="H445" s="12">
        <v>35.0</v>
      </c>
      <c r="I445" s="13">
        <v>39.0</v>
      </c>
      <c r="J445" s="13">
        <v>89.0</v>
      </c>
      <c r="K445" s="13">
        <v>46.0</v>
      </c>
      <c r="L445" s="14">
        <v>19.0</v>
      </c>
      <c r="M445" s="14">
        <v>14.0</v>
      </c>
      <c r="N445" s="14">
        <v>53.0</v>
      </c>
      <c r="O445" s="39">
        <f t="shared" si="1"/>
        <v>0.3414634146</v>
      </c>
      <c r="P445" s="40">
        <f t="shared" si="2"/>
        <v>0.6206896552</v>
      </c>
    </row>
    <row r="446">
      <c r="A446" s="1"/>
      <c r="B446" s="1"/>
      <c r="C446" s="38">
        <v>0.0</v>
      </c>
      <c r="D446" s="9">
        <v>6509.0</v>
      </c>
      <c r="E446" s="10">
        <v>1455.0</v>
      </c>
      <c r="F446" s="12">
        <v>11.0</v>
      </c>
      <c r="G446" s="12">
        <v>37.0</v>
      </c>
      <c r="H446" s="12">
        <v>17.0</v>
      </c>
      <c r="I446" s="13">
        <v>96.0</v>
      </c>
      <c r="J446" s="13">
        <v>212.0</v>
      </c>
      <c r="K446" s="13">
        <v>48.0</v>
      </c>
      <c r="L446" s="14">
        <v>14.0</v>
      </c>
      <c r="M446" s="14">
        <v>17.0</v>
      </c>
      <c r="N446" s="14">
        <v>59.0</v>
      </c>
      <c r="O446" s="39">
        <f t="shared" si="1"/>
        <v>0.3148148148</v>
      </c>
      <c r="P446" s="40">
        <f t="shared" si="2"/>
        <v>0.7227722772</v>
      </c>
    </row>
    <row r="447">
      <c r="A447" s="1"/>
      <c r="B447" s="1"/>
      <c r="C447" s="38">
        <v>0.0</v>
      </c>
      <c r="D447" s="9">
        <v>6512.0</v>
      </c>
      <c r="E447" s="10">
        <v>1939.0</v>
      </c>
      <c r="F447" s="12">
        <v>19.0</v>
      </c>
      <c r="G447" s="12">
        <v>37.0</v>
      </c>
      <c r="H447" s="12">
        <v>34.0</v>
      </c>
      <c r="I447" s="13">
        <v>91.0</v>
      </c>
      <c r="J447" s="13">
        <v>219.0</v>
      </c>
      <c r="K447" s="13">
        <v>107.0</v>
      </c>
      <c r="L447" s="14">
        <v>32.0</v>
      </c>
      <c r="M447" s="14">
        <v>20.0</v>
      </c>
      <c r="N447" s="14">
        <v>60.0</v>
      </c>
      <c r="O447" s="39">
        <f t="shared" si="1"/>
        <v>0.350877193</v>
      </c>
      <c r="P447" s="40">
        <f t="shared" si="2"/>
        <v>0.6344827586</v>
      </c>
    </row>
    <row r="448">
      <c r="A448" s="1"/>
      <c r="B448" s="1"/>
      <c r="C448" s="38">
        <v>0.0</v>
      </c>
      <c r="D448" s="9">
        <v>6514.0</v>
      </c>
      <c r="E448" s="10">
        <v>2368.0</v>
      </c>
      <c r="F448" s="12">
        <v>17.0</v>
      </c>
      <c r="G448" s="12">
        <v>43.0</v>
      </c>
      <c r="H448" s="12">
        <v>28.0</v>
      </c>
      <c r="I448" s="13">
        <v>87.0</v>
      </c>
      <c r="J448" s="13">
        <v>222.0</v>
      </c>
      <c r="K448" s="13">
        <v>93.0</v>
      </c>
      <c r="L448" s="14">
        <v>41.0</v>
      </c>
      <c r="M448" s="14">
        <v>26.0</v>
      </c>
      <c r="N448" s="14">
        <v>106.0</v>
      </c>
      <c r="O448" s="39">
        <f t="shared" si="1"/>
        <v>0.3768115942</v>
      </c>
      <c r="P448" s="40">
        <f t="shared" si="2"/>
        <v>0.765625</v>
      </c>
    </row>
    <row r="449">
      <c r="A449" s="1"/>
      <c r="B449" s="1"/>
      <c r="C449" s="38">
        <v>0.0</v>
      </c>
      <c r="D449" s="9">
        <v>6517.0</v>
      </c>
      <c r="E449" s="10">
        <v>2267.0</v>
      </c>
      <c r="F449" s="12">
        <v>26.0</v>
      </c>
      <c r="G449" s="12">
        <v>34.0</v>
      </c>
      <c r="H449" s="12">
        <v>23.0</v>
      </c>
      <c r="I449" s="13">
        <v>40.0</v>
      </c>
      <c r="J449" s="13">
        <v>183.0</v>
      </c>
      <c r="K449" s="13">
        <v>56.0</v>
      </c>
      <c r="L449" s="14">
        <v>26.0</v>
      </c>
      <c r="M449" s="14">
        <v>28.0</v>
      </c>
      <c r="N449" s="14">
        <v>80.0</v>
      </c>
      <c r="O449" s="39">
        <f t="shared" si="1"/>
        <v>0.4516129032</v>
      </c>
      <c r="P449" s="40">
        <f t="shared" si="2"/>
        <v>0.6838709677</v>
      </c>
    </row>
    <row r="450">
      <c r="A450" s="1"/>
      <c r="B450" s="1"/>
      <c r="C450" s="38">
        <v>0.0</v>
      </c>
      <c r="D450" s="9">
        <v>6520.0</v>
      </c>
      <c r="E450" s="10">
        <v>2800.0</v>
      </c>
      <c r="F450" s="12">
        <v>36.0</v>
      </c>
      <c r="G450" s="12">
        <v>55.0</v>
      </c>
      <c r="H450" s="12">
        <v>47.0</v>
      </c>
      <c r="I450" s="13">
        <v>134.0</v>
      </c>
      <c r="J450" s="13">
        <v>242.0</v>
      </c>
      <c r="K450" s="13">
        <v>101.0</v>
      </c>
      <c r="L450" s="14">
        <v>61.0</v>
      </c>
      <c r="M450" s="14">
        <v>39.0</v>
      </c>
      <c r="N450" s="14">
        <v>98.0</v>
      </c>
      <c r="O450" s="39">
        <f t="shared" si="1"/>
        <v>0.414893617</v>
      </c>
      <c r="P450" s="40">
        <f t="shared" si="2"/>
        <v>0.6570247934</v>
      </c>
    </row>
    <row r="451">
      <c r="A451" s="1"/>
      <c r="B451" s="1"/>
      <c r="C451" s="38">
        <v>0.0</v>
      </c>
      <c r="D451" s="9">
        <v>6522.0</v>
      </c>
      <c r="E451" s="10">
        <v>1570.0</v>
      </c>
      <c r="F451" s="12">
        <v>12.0</v>
      </c>
      <c r="G451" s="12">
        <v>30.0</v>
      </c>
      <c r="H451" s="12">
        <v>25.0</v>
      </c>
      <c r="I451" s="13">
        <v>68.0</v>
      </c>
      <c r="J451" s="13">
        <v>145.0</v>
      </c>
      <c r="K451" s="13">
        <v>45.0</v>
      </c>
      <c r="L451" s="14">
        <v>23.0</v>
      </c>
      <c r="M451" s="14">
        <v>14.0</v>
      </c>
      <c r="N451" s="14">
        <v>61.0</v>
      </c>
      <c r="O451" s="39">
        <f t="shared" si="1"/>
        <v>0.3181818182</v>
      </c>
      <c r="P451" s="40">
        <f t="shared" si="2"/>
        <v>0.694214876</v>
      </c>
    </row>
    <row r="452">
      <c r="A452" s="1"/>
      <c r="B452" s="1"/>
      <c r="C452" s="38">
        <v>0.0</v>
      </c>
      <c r="D452" s="9">
        <v>6526.0</v>
      </c>
      <c r="E452" s="10">
        <v>1880.0</v>
      </c>
      <c r="F452" s="12">
        <v>24.0</v>
      </c>
      <c r="G452" s="12">
        <v>56.0</v>
      </c>
      <c r="H452" s="12">
        <v>17.0</v>
      </c>
      <c r="I452" s="13">
        <v>196.0</v>
      </c>
      <c r="J452" s="13">
        <v>353.0</v>
      </c>
      <c r="K452" s="13">
        <v>50.0</v>
      </c>
      <c r="L452" s="14">
        <v>45.0</v>
      </c>
      <c r="M452" s="14">
        <v>13.0</v>
      </c>
      <c r="N452" s="14">
        <v>148.0</v>
      </c>
      <c r="O452" s="39">
        <f t="shared" si="1"/>
        <v>0.1884057971</v>
      </c>
      <c r="P452" s="40">
        <f t="shared" si="2"/>
        <v>0.8247863248</v>
      </c>
    </row>
    <row r="453">
      <c r="A453" s="1"/>
      <c r="B453" s="1"/>
      <c r="C453" s="38">
        <v>0.0</v>
      </c>
      <c r="D453" s="9">
        <v>6527.0</v>
      </c>
      <c r="E453" s="10">
        <v>2826.0</v>
      </c>
      <c r="F453" s="12">
        <v>47.0</v>
      </c>
      <c r="G453" s="12">
        <v>57.0</v>
      </c>
      <c r="H453" s="12">
        <v>31.0</v>
      </c>
      <c r="I453" s="13">
        <v>112.0</v>
      </c>
      <c r="J453" s="13">
        <v>183.0</v>
      </c>
      <c r="K453" s="13">
        <v>58.0</v>
      </c>
      <c r="L453" s="14">
        <v>31.0</v>
      </c>
      <c r="M453" s="14">
        <v>38.0</v>
      </c>
      <c r="N453" s="14">
        <v>92.0</v>
      </c>
      <c r="O453" s="39">
        <f t="shared" si="1"/>
        <v>0.4</v>
      </c>
      <c r="P453" s="40">
        <f t="shared" si="2"/>
        <v>0.6119402985</v>
      </c>
    </row>
    <row r="454">
      <c r="A454" s="1"/>
      <c r="B454" s="1"/>
      <c r="C454" s="38">
        <v>0.0</v>
      </c>
      <c r="D454" s="9">
        <v>6528.0</v>
      </c>
      <c r="E454" s="10">
        <v>2145.0</v>
      </c>
      <c r="F454" s="12">
        <v>22.0</v>
      </c>
      <c r="G454" s="12">
        <v>55.0</v>
      </c>
      <c r="H454" s="12">
        <v>22.0</v>
      </c>
      <c r="I454" s="13">
        <v>62.0</v>
      </c>
      <c r="J454" s="13">
        <v>253.0</v>
      </c>
      <c r="K454" s="13">
        <v>56.0</v>
      </c>
      <c r="L454" s="14">
        <v>19.0</v>
      </c>
      <c r="M454" s="14">
        <v>14.0</v>
      </c>
      <c r="N454" s="14">
        <v>91.0</v>
      </c>
      <c r="O454" s="39">
        <f t="shared" si="1"/>
        <v>0.2028985507</v>
      </c>
      <c r="P454" s="40">
        <f t="shared" si="2"/>
        <v>0.7142857143</v>
      </c>
    </row>
    <row r="455">
      <c r="A455" s="1"/>
      <c r="B455" s="1"/>
      <c r="C455" s="38">
        <v>0.0</v>
      </c>
      <c r="D455" s="9">
        <v>6530.0</v>
      </c>
      <c r="E455" s="10">
        <v>2916.0</v>
      </c>
      <c r="F455" s="12">
        <v>27.0</v>
      </c>
      <c r="G455" s="12">
        <v>37.0</v>
      </c>
      <c r="H455" s="12">
        <v>39.0</v>
      </c>
      <c r="I455" s="13">
        <v>89.0</v>
      </c>
      <c r="J455" s="13">
        <v>158.0</v>
      </c>
      <c r="K455" s="13">
        <v>82.0</v>
      </c>
      <c r="L455" s="14">
        <v>42.0</v>
      </c>
      <c r="M455" s="14">
        <v>14.0</v>
      </c>
      <c r="N455" s="14">
        <v>80.0</v>
      </c>
      <c r="O455" s="39">
        <f t="shared" si="1"/>
        <v>0.2745098039</v>
      </c>
      <c r="P455" s="40">
        <f t="shared" si="2"/>
        <v>0.6489361702</v>
      </c>
    </row>
    <row r="456">
      <c r="A456" s="1"/>
      <c r="B456" s="1"/>
      <c r="C456" s="38">
        <v>0.0</v>
      </c>
      <c r="D456" s="9">
        <v>6533.0</v>
      </c>
      <c r="E456" s="10">
        <v>1331.0</v>
      </c>
      <c r="F456" s="12">
        <v>9.0</v>
      </c>
      <c r="G456" s="12">
        <v>20.0</v>
      </c>
      <c r="H456" s="12">
        <v>6.0</v>
      </c>
      <c r="I456" s="13">
        <v>28.0</v>
      </c>
      <c r="J456" s="13">
        <v>70.0</v>
      </c>
      <c r="K456" s="13">
        <v>19.0</v>
      </c>
      <c r="L456" s="14">
        <v>12.0</v>
      </c>
      <c r="M456" s="14">
        <v>5.0</v>
      </c>
      <c r="N456" s="14">
        <v>34.0</v>
      </c>
      <c r="O456" s="39">
        <f t="shared" si="1"/>
        <v>0.2</v>
      </c>
      <c r="P456" s="40">
        <f t="shared" si="2"/>
        <v>0.7540983607</v>
      </c>
    </row>
    <row r="457">
      <c r="A457" s="1"/>
      <c r="B457" s="1"/>
      <c r="C457" s="38">
        <v>0.0</v>
      </c>
      <c r="D457" s="9">
        <v>6538.0</v>
      </c>
      <c r="E457" s="10">
        <v>2501.0</v>
      </c>
      <c r="F457" s="12">
        <v>17.0</v>
      </c>
      <c r="G457" s="12">
        <v>26.0</v>
      </c>
      <c r="H457" s="12">
        <v>18.0</v>
      </c>
      <c r="I457" s="13">
        <v>50.0</v>
      </c>
      <c r="J457" s="13">
        <v>148.0</v>
      </c>
      <c r="K457" s="13">
        <v>44.0</v>
      </c>
      <c r="L457" s="14">
        <v>39.0</v>
      </c>
      <c r="M457" s="14">
        <v>23.0</v>
      </c>
      <c r="N457" s="14">
        <v>75.0</v>
      </c>
      <c r="O457" s="39">
        <f t="shared" si="1"/>
        <v>0.4693877551</v>
      </c>
      <c r="P457" s="40">
        <f t="shared" si="2"/>
        <v>0.7651006711</v>
      </c>
    </row>
    <row r="458">
      <c r="A458" s="1"/>
      <c r="B458" s="1"/>
      <c r="C458" s="38">
        <v>0.0</v>
      </c>
      <c r="D458" s="9">
        <v>6539.0</v>
      </c>
      <c r="E458" s="10">
        <v>1687.0</v>
      </c>
      <c r="F458" s="12">
        <v>17.0</v>
      </c>
      <c r="G458" s="12">
        <v>19.0</v>
      </c>
      <c r="H458" s="12">
        <v>12.0</v>
      </c>
      <c r="I458" s="13">
        <v>56.0</v>
      </c>
      <c r="J458" s="13">
        <v>100.0</v>
      </c>
      <c r="K458" s="13">
        <v>30.0</v>
      </c>
      <c r="L458" s="14">
        <v>15.0</v>
      </c>
      <c r="M458" s="14">
        <v>17.0</v>
      </c>
      <c r="N458" s="14">
        <v>58.0</v>
      </c>
      <c r="O458" s="39">
        <f t="shared" si="1"/>
        <v>0.4722222222</v>
      </c>
      <c r="P458" s="40">
        <f t="shared" si="2"/>
        <v>0.7156862745</v>
      </c>
    </row>
    <row r="459">
      <c r="A459" s="1"/>
      <c r="B459" s="1"/>
      <c r="C459" s="38">
        <v>0.0</v>
      </c>
      <c r="D459" s="9">
        <v>6540.0</v>
      </c>
      <c r="E459" s="10">
        <v>2203.0</v>
      </c>
      <c r="F459" s="12">
        <v>17.0</v>
      </c>
      <c r="G459" s="12">
        <v>22.0</v>
      </c>
      <c r="H459" s="12">
        <v>19.0</v>
      </c>
      <c r="I459" s="13">
        <v>93.0</v>
      </c>
      <c r="J459" s="13">
        <v>87.0</v>
      </c>
      <c r="K459" s="13">
        <v>37.0</v>
      </c>
      <c r="L459" s="14">
        <v>31.0</v>
      </c>
      <c r="M459" s="14">
        <v>17.0</v>
      </c>
      <c r="N459" s="14">
        <v>49.0</v>
      </c>
      <c r="O459" s="39">
        <f t="shared" si="1"/>
        <v>0.4358974359</v>
      </c>
      <c r="P459" s="40">
        <f t="shared" si="2"/>
        <v>0.6896551724</v>
      </c>
    </row>
    <row r="460">
      <c r="A460" s="1"/>
      <c r="B460" s="1"/>
      <c r="C460" s="38">
        <v>0.0</v>
      </c>
      <c r="D460" s="9">
        <v>6545.0</v>
      </c>
      <c r="E460" s="10">
        <v>1652.0</v>
      </c>
      <c r="F460" s="12">
        <v>22.0</v>
      </c>
      <c r="G460" s="12">
        <v>35.0</v>
      </c>
      <c r="H460" s="12">
        <v>10.0</v>
      </c>
      <c r="I460" s="13">
        <v>35.0</v>
      </c>
      <c r="J460" s="13">
        <v>97.0</v>
      </c>
      <c r="K460" s="13">
        <v>31.0</v>
      </c>
      <c r="L460" s="14">
        <v>8.0</v>
      </c>
      <c r="M460" s="14">
        <v>6.0</v>
      </c>
      <c r="N460" s="14">
        <v>46.0</v>
      </c>
      <c r="O460" s="39">
        <f t="shared" si="1"/>
        <v>0.1463414634</v>
      </c>
      <c r="P460" s="40">
        <f t="shared" si="2"/>
        <v>0.6279069767</v>
      </c>
    </row>
    <row r="461">
      <c r="A461" s="1"/>
      <c r="B461" s="1"/>
      <c r="C461" s="38">
        <v>0.0</v>
      </c>
      <c r="D461" s="9">
        <v>6547.0</v>
      </c>
      <c r="E461" s="10">
        <v>2090.0</v>
      </c>
      <c r="F461" s="12">
        <v>12.0</v>
      </c>
      <c r="G461" s="12">
        <v>25.0</v>
      </c>
      <c r="H461" s="12">
        <v>26.0</v>
      </c>
      <c r="I461" s="13">
        <v>33.0</v>
      </c>
      <c r="J461" s="13">
        <v>115.0</v>
      </c>
      <c r="K461" s="13">
        <v>19.0</v>
      </c>
      <c r="L461" s="14">
        <v>19.0</v>
      </c>
      <c r="M461" s="14">
        <v>15.0</v>
      </c>
      <c r="N461" s="14">
        <v>43.0</v>
      </c>
      <c r="O461" s="39">
        <f t="shared" si="1"/>
        <v>0.375</v>
      </c>
      <c r="P461" s="40">
        <f t="shared" si="2"/>
        <v>0.62</v>
      </c>
    </row>
    <row r="462">
      <c r="A462" s="1"/>
      <c r="B462" s="1"/>
      <c r="C462" s="38">
        <v>0.0</v>
      </c>
      <c r="D462" s="9">
        <v>6552.0</v>
      </c>
      <c r="E462" s="10">
        <v>918.0</v>
      </c>
      <c r="F462" s="12">
        <v>7.0</v>
      </c>
      <c r="G462" s="12">
        <v>26.0</v>
      </c>
      <c r="H462" s="12">
        <v>10.0</v>
      </c>
      <c r="I462" s="13">
        <v>30.0</v>
      </c>
      <c r="J462" s="13">
        <v>91.0</v>
      </c>
      <c r="K462" s="13">
        <v>32.0</v>
      </c>
      <c r="L462" s="14">
        <v>8.0</v>
      </c>
      <c r="M462" s="14">
        <v>5.0</v>
      </c>
      <c r="N462" s="14">
        <v>25.0</v>
      </c>
      <c r="O462" s="39">
        <f t="shared" si="1"/>
        <v>0.1612903226</v>
      </c>
      <c r="P462" s="40">
        <f t="shared" si="2"/>
        <v>0.66</v>
      </c>
    </row>
    <row r="463">
      <c r="A463" s="1"/>
      <c r="B463" s="1"/>
      <c r="C463" s="38">
        <v>0.0</v>
      </c>
      <c r="D463" s="9">
        <v>6600.0</v>
      </c>
      <c r="E463" s="10">
        <v>1776.0</v>
      </c>
      <c r="F463" s="12">
        <v>11.0</v>
      </c>
      <c r="G463" s="12">
        <v>18.0</v>
      </c>
      <c r="H463" s="12">
        <v>22.0</v>
      </c>
      <c r="I463" s="13">
        <v>39.0</v>
      </c>
      <c r="J463" s="13">
        <v>184.0</v>
      </c>
      <c r="K463" s="13">
        <v>45.0</v>
      </c>
      <c r="L463" s="14">
        <v>11.0</v>
      </c>
      <c r="M463" s="14">
        <v>9.0</v>
      </c>
      <c r="N463" s="14">
        <v>54.0</v>
      </c>
      <c r="O463" s="39">
        <f t="shared" si="1"/>
        <v>0.3333333333</v>
      </c>
      <c r="P463" s="40">
        <f t="shared" si="2"/>
        <v>0.6632653061</v>
      </c>
    </row>
    <row r="464">
      <c r="A464" s="1"/>
      <c r="B464" s="1"/>
      <c r="C464" s="38">
        <v>0.0</v>
      </c>
      <c r="D464" s="9">
        <v>6609.0</v>
      </c>
      <c r="E464" s="10">
        <v>3046.0</v>
      </c>
      <c r="F464" s="12">
        <v>20.0</v>
      </c>
      <c r="G464" s="12">
        <v>22.0</v>
      </c>
      <c r="H464" s="12">
        <v>19.0</v>
      </c>
      <c r="I464" s="13">
        <v>55.0</v>
      </c>
      <c r="J464" s="13">
        <v>134.0</v>
      </c>
      <c r="K464" s="13">
        <v>38.0</v>
      </c>
      <c r="L464" s="14">
        <v>16.0</v>
      </c>
      <c r="M464" s="14">
        <v>18.0</v>
      </c>
      <c r="N464" s="14">
        <v>69.0</v>
      </c>
      <c r="O464" s="39">
        <f t="shared" si="1"/>
        <v>0.45</v>
      </c>
      <c r="P464" s="40">
        <f t="shared" si="2"/>
        <v>0.685483871</v>
      </c>
    </row>
    <row r="465">
      <c r="A465" s="1"/>
      <c r="B465" s="1"/>
      <c r="C465" s="38">
        <v>0.0</v>
      </c>
      <c r="D465" s="9">
        <v>6610.0</v>
      </c>
      <c r="E465" s="10">
        <v>2673.0</v>
      </c>
      <c r="F465" s="12">
        <v>14.0</v>
      </c>
      <c r="G465" s="12">
        <v>55.0</v>
      </c>
      <c r="H465" s="12">
        <v>16.0</v>
      </c>
      <c r="I465" s="13">
        <v>60.0</v>
      </c>
      <c r="J465" s="13">
        <v>214.0</v>
      </c>
      <c r="K465" s="13">
        <v>62.0</v>
      </c>
      <c r="L465" s="14">
        <v>33.0</v>
      </c>
      <c r="M465" s="14">
        <v>27.0</v>
      </c>
      <c r="N465" s="14">
        <v>96.0</v>
      </c>
      <c r="O465" s="39">
        <f t="shared" si="1"/>
        <v>0.3292682927</v>
      </c>
      <c r="P465" s="40">
        <f t="shared" si="2"/>
        <v>0.8113207547</v>
      </c>
    </row>
    <row r="466">
      <c r="A466" s="1"/>
      <c r="B466" s="1"/>
      <c r="C466" s="38">
        <v>0.0</v>
      </c>
      <c r="D466" s="9">
        <v>6625.0</v>
      </c>
      <c r="E466" s="10">
        <v>1843.0</v>
      </c>
      <c r="F466" s="12">
        <v>28.0</v>
      </c>
      <c r="G466" s="12">
        <v>19.0</v>
      </c>
      <c r="H466" s="12">
        <v>12.0</v>
      </c>
      <c r="I466" s="13">
        <v>87.0</v>
      </c>
      <c r="J466" s="13">
        <v>136.0</v>
      </c>
      <c r="K466" s="13">
        <v>60.0</v>
      </c>
      <c r="L466" s="14">
        <v>24.0</v>
      </c>
      <c r="M466" s="14">
        <v>19.0</v>
      </c>
      <c r="N466" s="14">
        <v>54.0</v>
      </c>
      <c r="O466" s="39">
        <f t="shared" si="1"/>
        <v>0.5</v>
      </c>
      <c r="P466" s="40">
        <f t="shared" si="2"/>
        <v>0.6610169492</v>
      </c>
    </row>
    <row r="467">
      <c r="A467" s="1"/>
      <c r="B467" s="1"/>
      <c r="C467" s="38">
        <v>0.0</v>
      </c>
      <c r="D467" s="9">
        <v>6632.0</v>
      </c>
      <c r="E467" s="10">
        <v>1203.0</v>
      </c>
      <c r="F467" s="12">
        <v>12.0</v>
      </c>
      <c r="G467" s="12">
        <v>28.0</v>
      </c>
      <c r="H467" s="12">
        <v>17.0</v>
      </c>
      <c r="I467" s="13">
        <v>43.0</v>
      </c>
      <c r="J467" s="13">
        <v>97.0</v>
      </c>
      <c r="K467" s="13">
        <v>39.0</v>
      </c>
      <c r="L467" s="14">
        <v>18.0</v>
      </c>
      <c r="M467" s="14">
        <v>8.0</v>
      </c>
      <c r="N467" s="14">
        <v>40.0</v>
      </c>
      <c r="O467" s="39">
        <f t="shared" si="1"/>
        <v>0.2222222222</v>
      </c>
      <c r="P467" s="40">
        <f t="shared" si="2"/>
        <v>0.6666666667</v>
      </c>
    </row>
    <row r="468">
      <c r="A468" s="1"/>
      <c r="B468" s="1"/>
      <c r="C468" s="38">
        <v>0.0</v>
      </c>
      <c r="D468" s="9">
        <v>6648.0</v>
      </c>
      <c r="E468" s="10">
        <v>3398.0</v>
      </c>
      <c r="F468" s="12">
        <v>35.0</v>
      </c>
      <c r="G468" s="12">
        <v>39.0</v>
      </c>
      <c r="H468" s="12">
        <v>32.0</v>
      </c>
      <c r="I468" s="13">
        <v>39.0</v>
      </c>
      <c r="J468" s="13">
        <v>161.0</v>
      </c>
      <c r="K468" s="13">
        <v>62.0</v>
      </c>
      <c r="L468" s="14">
        <v>31.0</v>
      </c>
      <c r="M468" s="14">
        <v>21.0</v>
      </c>
      <c r="N468" s="14">
        <v>70.0</v>
      </c>
      <c r="O468" s="39">
        <f t="shared" si="1"/>
        <v>0.35</v>
      </c>
      <c r="P468" s="40">
        <f t="shared" si="2"/>
        <v>0.6011904762</v>
      </c>
    </row>
    <row r="469">
      <c r="A469" s="1"/>
      <c r="B469" s="1"/>
      <c r="C469" s="38">
        <v>0.0</v>
      </c>
      <c r="D469" s="9">
        <v>6652.0</v>
      </c>
      <c r="E469" s="10">
        <v>2057.0</v>
      </c>
      <c r="F469" s="12">
        <v>16.0</v>
      </c>
      <c r="G469" s="12">
        <v>31.0</v>
      </c>
      <c r="H469" s="12">
        <v>18.0</v>
      </c>
      <c r="I469" s="13">
        <v>64.0</v>
      </c>
      <c r="J469" s="13">
        <v>194.0</v>
      </c>
      <c r="K469" s="13">
        <v>39.0</v>
      </c>
      <c r="L469" s="14">
        <v>14.0</v>
      </c>
      <c r="M469" s="14">
        <v>19.0</v>
      </c>
      <c r="N469" s="14">
        <v>89.0</v>
      </c>
      <c r="O469" s="39">
        <f t="shared" si="1"/>
        <v>0.38</v>
      </c>
      <c r="P469" s="40">
        <f t="shared" si="2"/>
        <v>0.7518248175</v>
      </c>
    </row>
    <row r="470">
      <c r="A470" s="1"/>
      <c r="B470" s="1"/>
      <c r="C470" s="38">
        <v>0.0</v>
      </c>
      <c r="D470" s="9">
        <v>6656.0</v>
      </c>
      <c r="E470" s="10">
        <v>1361.0</v>
      </c>
      <c r="F470" s="12">
        <v>15.0</v>
      </c>
      <c r="G470" s="12">
        <v>18.0</v>
      </c>
      <c r="H470" s="12">
        <v>16.0</v>
      </c>
      <c r="I470" s="13">
        <v>27.0</v>
      </c>
      <c r="J470" s="13">
        <v>103.0</v>
      </c>
      <c r="K470" s="13">
        <v>18.0</v>
      </c>
      <c r="L470" s="14">
        <v>7.0</v>
      </c>
      <c r="M470" s="14">
        <v>15.0</v>
      </c>
      <c r="N470" s="14">
        <v>49.0</v>
      </c>
      <c r="O470" s="39">
        <f t="shared" si="1"/>
        <v>0.4545454545</v>
      </c>
      <c r="P470" s="40">
        <f t="shared" si="2"/>
        <v>0.6436781609</v>
      </c>
    </row>
    <row r="471">
      <c r="A471" s="1"/>
      <c r="B471" s="1"/>
      <c r="C471" s="38">
        <v>0.0</v>
      </c>
      <c r="D471" s="9">
        <v>6657.0</v>
      </c>
      <c r="E471" s="10">
        <v>1675.0</v>
      </c>
      <c r="F471" s="12">
        <v>15.0</v>
      </c>
      <c r="G471" s="12">
        <v>22.0</v>
      </c>
      <c r="H471" s="12">
        <v>19.0</v>
      </c>
      <c r="I471" s="13">
        <v>30.0</v>
      </c>
      <c r="J471" s="13">
        <v>82.0</v>
      </c>
      <c r="K471" s="13">
        <v>14.0</v>
      </c>
      <c r="L471" s="14">
        <v>19.0</v>
      </c>
      <c r="M471" s="14">
        <v>8.0</v>
      </c>
      <c r="N471" s="14">
        <v>33.0</v>
      </c>
      <c r="O471" s="39">
        <f t="shared" si="1"/>
        <v>0.2666666667</v>
      </c>
      <c r="P471" s="40">
        <f t="shared" si="2"/>
        <v>0.6046511628</v>
      </c>
    </row>
    <row r="472">
      <c r="A472" s="1"/>
      <c r="B472" s="1"/>
      <c r="C472" s="38">
        <v>0.0</v>
      </c>
      <c r="D472" s="9">
        <v>6658.0</v>
      </c>
      <c r="E472" s="10">
        <v>2677.0</v>
      </c>
      <c r="F472" s="12">
        <v>20.0</v>
      </c>
      <c r="G472" s="12">
        <v>41.0</v>
      </c>
      <c r="H472" s="12">
        <v>23.0</v>
      </c>
      <c r="I472" s="13">
        <v>64.0</v>
      </c>
      <c r="J472" s="13">
        <v>189.0</v>
      </c>
      <c r="K472" s="13">
        <v>38.0</v>
      </c>
      <c r="L472" s="14">
        <v>14.0</v>
      </c>
      <c r="M472" s="14">
        <v>11.0</v>
      </c>
      <c r="N472" s="14">
        <v>79.0</v>
      </c>
      <c r="O472" s="39">
        <f t="shared" si="1"/>
        <v>0.2115384615</v>
      </c>
      <c r="P472" s="40">
        <f t="shared" si="2"/>
        <v>0.6838235294</v>
      </c>
    </row>
    <row r="473">
      <c r="A473" s="1"/>
      <c r="B473" s="1"/>
      <c r="C473" s="38">
        <v>0.0</v>
      </c>
      <c r="D473" s="9">
        <v>6666.0</v>
      </c>
      <c r="E473" s="10">
        <v>3147.0</v>
      </c>
      <c r="F473" s="12">
        <v>63.0</v>
      </c>
      <c r="G473" s="12">
        <v>30.0</v>
      </c>
      <c r="H473" s="12">
        <v>38.0</v>
      </c>
      <c r="I473" s="13">
        <v>123.0</v>
      </c>
      <c r="J473" s="13">
        <v>139.0</v>
      </c>
      <c r="K473" s="13">
        <v>62.0</v>
      </c>
      <c r="L473" s="14">
        <v>39.0</v>
      </c>
      <c r="M473" s="14">
        <v>26.0</v>
      </c>
      <c r="N473" s="14">
        <v>61.0</v>
      </c>
      <c r="O473" s="39">
        <f t="shared" si="1"/>
        <v>0.4642857143</v>
      </c>
      <c r="P473" s="40">
        <f t="shared" si="2"/>
        <v>0.4975124378</v>
      </c>
    </row>
    <row r="474">
      <c r="A474" s="1"/>
      <c r="B474" s="1"/>
      <c r="C474" s="38">
        <v>0.0</v>
      </c>
      <c r="D474" s="9">
        <v>6675.0</v>
      </c>
      <c r="E474" s="10">
        <v>1609.0</v>
      </c>
      <c r="F474" s="12">
        <v>13.0</v>
      </c>
      <c r="G474" s="12">
        <v>23.0</v>
      </c>
      <c r="H474" s="12">
        <v>17.0</v>
      </c>
      <c r="I474" s="13">
        <v>69.0</v>
      </c>
      <c r="J474" s="13">
        <v>105.0</v>
      </c>
      <c r="K474" s="13">
        <v>48.0</v>
      </c>
      <c r="L474" s="14">
        <v>34.0</v>
      </c>
      <c r="M474" s="14">
        <v>16.0</v>
      </c>
      <c r="N474" s="14">
        <v>53.0</v>
      </c>
      <c r="O474" s="39">
        <f t="shared" si="1"/>
        <v>0.4102564103</v>
      </c>
      <c r="P474" s="40">
        <f t="shared" si="2"/>
        <v>0.7435897436</v>
      </c>
    </row>
    <row r="475">
      <c r="A475" s="1"/>
      <c r="B475" s="1"/>
      <c r="C475" s="38">
        <v>0.0</v>
      </c>
      <c r="D475" s="9">
        <v>6681.0</v>
      </c>
      <c r="E475" s="10">
        <v>954.0</v>
      </c>
      <c r="F475" s="12">
        <v>8.0</v>
      </c>
      <c r="G475" s="12">
        <v>20.0</v>
      </c>
      <c r="H475" s="12">
        <v>20.0</v>
      </c>
      <c r="I475" s="13">
        <v>52.0</v>
      </c>
      <c r="J475" s="13">
        <v>90.0</v>
      </c>
      <c r="K475" s="13">
        <v>44.0</v>
      </c>
      <c r="L475" s="14">
        <v>19.0</v>
      </c>
      <c r="M475" s="14">
        <v>13.0</v>
      </c>
      <c r="N475" s="14">
        <v>37.0</v>
      </c>
      <c r="O475" s="39">
        <f t="shared" si="1"/>
        <v>0.3939393939</v>
      </c>
      <c r="P475" s="40">
        <f t="shared" si="2"/>
        <v>0.6666666667</v>
      </c>
    </row>
    <row r="476">
      <c r="A476" s="1"/>
      <c r="B476" s="1"/>
      <c r="C476" s="38">
        <v>0.0</v>
      </c>
      <c r="D476" s="9">
        <v>6693.0</v>
      </c>
      <c r="E476" s="10">
        <v>2717.0</v>
      </c>
      <c r="F476" s="12">
        <v>21.0</v>
      </c>
      <c r="G476" s="12">
        <v>50.0</v>
      </c>
      <c r="H476" s="12">
        <v>29.0</v>
      </c>
      <c r="I476" s="13">
        <v>67.0</v>
      </c>
      <c r="J476" s="13">
        <v>145.0</v>
      </c>
      <c r="K476" s="13">
        <v>46.0</v>
      </c>
      <c r="L476" s="14">
        <v>32.0</v>
      </c>
      <c r="M476" s="14">
        <v>23.0</v>
      </c>
      <c r="N476" s="14">
        <v>85.0</v>
      </c>
      <c r="O476" s="39">
        <f t="shared" si="1"/>
        <v>0.3150684932</v>
      </c>
      <c r="P476" s="40">
        <f t="shared" si="2"/>
        <v>0.7005988024</v>
      </c>
    </row>
    <row r="477">
      <c r="A477" s="1"/>
      <c r="B477" s="1"/>
      <c r="C477" s="38">
        <v>0.0</v>
      </c>
      <c r="D477" s="9">
        <v>6695.0</v>
      </c>
      <c r="E477" s="10">
        <v>3240.0</v>
      </c>
      <c r="F477" s="12">
        <v>28.0</v>
      </c>
      <c r="G477" s="12">
        <v>66.0</v>
      </c>
      <c r="H477" s="12">
        <v>43.0</v>
      </c>
      <c r="I477" s="13">
        <v>79.0</v>
      </c>
      <c r="J477" s="13">
        <v>176.0</v>
      </c>
      <c r="K477" s="13">
        <v>68.0</v>
      </c>
      <c r="L477" s="14">
        <v>38.0</v>
      </c>
      <c r="M477" s="14">
        <v>28.0</v>
      </c>
      <c r="N477" s="14">
        <v>101.0</v>
      </c>
      <c r="O477" s="39">
        <f t="shared" si="1"/>
        <v>0.2978723404</v>
      </c>
      <c r="P477" s="40">
        <f t="shared" si="2"/>
        <v>0.6619047619</v>
      </c>
    </row>
    <row r="478">
      <c r="A478" s="1"/>
      <c r="B478" s="1"/>
      <c r="C478" s="38">
        <v>0.0</v>
      </c>
      <c r="D478" s="9">
        <v>6704.0</v>
      </c>
      <c r="E478" s="10">
        <v>1247.0</v>
      </c>
      <c r="F478" s="12">
        <v>15.0</v>
      </c>
      <c r="G478" s="12">
        <v>14.0</v>
      </c>
      <c r="H478" s="12">
        <v>8.0</v>
      </c>
      <c r="I478" s="13">
        <v>29.0</v>
      </c>
      <c r="J478" s="13">
        <v>76.0</v>
      </c>
      <c r="K478" s="13">
        <v>27.0</v>
      </c>
      <c r="L478" s="14">
        <v>12.0</v>
      </c>
      <c r="M478" s="14">
        <v>6.0</v>
      </c>
      <c r="N478" s="14">
        <v>34.0</v>
      </c>
      <c r="O478" s="39">
        <f t="shared" si="1"/>
        <v>0.3</v>
      </c>
      <c r="P478" s="40">
        <f t="shared" si="2"/>
        <v>0.6666666667</v>
      </c>
    </row>
    <row r="479">
      <c r="A479" s="1"/>
      <c r="B479" s="1"/>
      <c r="C479" s="38">
        <v>0.0</v>
      </c>
      <c r="D479" s="9">
        <v>6706.0</v>
      </c>
      <c r="E479" s="10">
        <v>2091.0</v>
      </c>
      <c r="F479" s="12">
        <v>6.0</v>
      </c>
      <c r="G479" s="12">
        <v>31.0</v>
      </c>
      <c r="H479" s="12">
        <v>10.0</v>
      </c>
      <c r="I479" s="13">
        <v>32.0</v>
      </c>
      <c r="J479" s="13">
        <v>127.0</v>
      </c>
      <c r="K479" s="13">
        <v>31.0</v>
      </c>
      <c r="L479" s="14">
        <v>11.0</v>
      </c>
      <c r="M479" s="14">
        <v>14.0</v>
      </c>
      <c r="N479" s="14">
        <v>54.0</v>
      </c>
      <c r="O479" s="39">
        <f t="shared" si="1"/>
        <v>0.3111111111</v>
      </c>
      <c r="P479" s="40">
        <f t="shared" si="2"/>
        <v>0.8024691358</v>
      </c>
    </row>
    <row r="480">
      <c r="A480" s="1"/>
      <c r="B480" s="1"/>
      <c r="C480" s="38">
        <v>0.0</v>
      </c>
      <c r="D480" s="9">
        <v>6707.0</v>
      </c>
      <c r="E480" s="10">
        <v>1803.0</v>
      </c>
      <c r="F480" s="12">
        <v>19.0</v>
      </c>
      <c r="G480" s="12">
        <v>30.0</v>
      </c>
      <c r="H480" s="12">
        <v>12.0</v>
      </c>
      <c r="I480" s="13">
        <v>66.0</v>
      </c>
      <c r="J480" s="13">
        <v>106.0</v>
      </c>
      <c r="K480" s="13">
        <v>29.0</v>
      </c>
      <c r="L480" s="14">
        <v>17.0</v>
      </c>
      <c r="M480" s="14">
        <v>23.0</v>
      </c>
      <c r="N480" s="14">
        <v>49.0</v>
      </c>
      <c r="O480" s="39">
        <f t="shared" si="1"/>
        <v>0.4339622642</v>
      </c>
      <c r="P480" s="40">
        <f t="shared" si="2"/>
        <v>0.6804123711</v>
      </c>
    </row>
    <row r="481">
      <c r="A481" s="1"/>
      <c r="B481" s="1"/>
      <c r="C481" s="38">
        <v>0.0</v>
      </c>
      <c r="D481" s="9">
        <v>6708.0</v>
      </c>
      <c r="E481" s="10">
        <v>2286.0</v>
      </c>
      <c r="F481" s="12">
        <v>19.0</v>
      </c>
      <c r="G481" s="12">
        <v>41.0</v>
      </c>
      <c r="H481" s="12">
        <v>25.0</v>
      </c>
      <c r="I481" s="13">
        <v>71.0</v>
      </c>
      <c r="J481" s="13">
        <v>135.0</v>
      </c>
      <c r="K481" s="13">
        <v>38.0</v>
      </c>
      <c r="L481" s="14">
        <v>21.0</v>
      </c>
      <c r="M481" s="14">
        <v>21.0</v>
      </c>
      <c r="N481" s="14">
        <v>59.0</v>
      </c>
      <c r="O481" s="39">
        <f t="shared" si="1"/>
        <v>0.3387096774</v>
      </c>
      <c r="P481" s="40">
        <f t="shared" si="2"/>
        <v>0.6451612903</v>
      </c>
    </row>
    <row r="482">
      <c r="A482" s="1"/>
      <c r="B482" s="1"/>
      <c r="C482" s="38">
        <v>0.0</v>
      </c>
      <c r="D482" s="9">
        <v>6710.0</v>
      </c>
      <c r="E482" s="10">
        <v>2561.0</v>
      </c>
      <c r="F482" s="12">
        <v>10.0</v>
      </c>
      <c r="G482" s="12">
        <v>15.0</v>
      </c>
      <c r="H482" s="12">
        <v>16.0</v>
      </c>
      <c r="I482" s="13">
        <v>29.0</v>
      </c>
      <c r="J482" s="13">
        <v>90.0</v>
      </c>
      <c r="K482" s="13">
        <v>16.0</v>
      </c>
      <c r="L482" s="14">
        <v>11.0</v>
      </c>
      <c r="M482" s="14">
        <v>11.0</v>
      </c>
      <c r="N482" s="14">
        <v>43.0</v>
      </c>
      <c r="O482" s="39">
        <f t="shared" si="1"/>
        <v>0.4230769231</v>
      </c>
      <c r="P482" s="40">
        <f t="shared" si="2"/>
        <v>0.675</v>
      </c>
    </row>
    <row r="483">
      <c r="A483" s="1"/>
      <c r="B483" s="1"/>
      <c r="C483" s="38">
        <v>0.0</v>
      </c>
      <c r="D483" s="9">
        <v>6713.0</v>
      </c>
      <c r="E483" s="10">
        <v>3045.0</v>
      </c>
      <c r="F483" s="12">
        <v>25.0</v>
      </c>
      <c r="G483" s="12">
        <v>39.0</v>
      </c>
      <c r="H483" s="12">
        <v>29.0</v>
      </c>
      <c r="I483" s="13">
        <v>63.0</v>
      </c>
      <c r="J483" s="13">
        <v>114.0</v>
      </c>
      <c r="K483" s="13">
        <v>47.0</v>
      </c>
      <c r="L483" s="14">
        <v>30.0</v>
      </c>
      <c r="M483" s="14">
        <v>28.0</v>
      </c>
      <c r="N483" s="14">
        <v>60.0</v>
      </c>
      <c r="O483" s="39">
        <f t="shared" si="1"/>
        <v>0.4179104478</v>
      </c>
      <c r="P483" s="40">
        <f t="shared" si="2"/>
        <v>0.625</v>
      </c>
    </row>
    <row r="484">
      <c r="A484" s="1"/>
      <c r="B484" s="1"/>
      <c r="C484" s="38">
        <v>0.0</v>
      </c>
      <c r="D484" s="9">
        <v>6715.0</v>
      </c>
      <c r="E484" s="10">
        <v>1301.0</v>
      </c>
      <c r="F484" s="12">
        <v>11.0</v>
      </c>
      <c r="G484" s="12">
        <v>13.0</v>
      </c>
      <c r="H484" s="12">
        <v>7.0</v>
      </c>
      <c r="I484" s="13">
        <v>20.0</v>
      </c>
      <c r="J484" s="13">
        <v>21.0</v>
      </c>
      <c r="K484" s="13">
        <v>19.0</v>
      </c>
      <c r="L484" s="14">
        <v>6.0</v>
      </c>
      <c r="M484" s="14">
        <v>7.0</v>
      </c>
      <c r="N484" s="14">
        <v>29.0</v>
      </c>
      <c r="O484" s="39">
        <f t="shared" si="1"/>
        <v>0.35</v>
      </c>
      <c r="P484" s="40">
        <f t="shared" si="2"/>
        <v>0.6603773585</v>
      </c>
    </row>
    <row r="485">
      <c r="A485" s="1"/>
      <c r="B485" s="1"/>
      <c r="C485" s="38">
        <v>0.0</v>
      </c>
      <c r="D485" s="9">
        <v>6717.0</v>
      </c>
      <c r="E485" s="10">
        <v>1986.0</v>
      </c>
      <c r="F485" s="12">
        <v>24.0</v>
      </c>
      <c r="G485" s="12">
        <v>18.0</v>
      </c>
      <c r="H485" s="12">
        <v>34.0</v>
      </c>
      <c r="I485" s="13">
        <v>64.0</v>
      </c>
      <c r="J485" s="13">
        <v>144.0</v>
      </c>
      <c r="K485" s="13">
        <v>41.0</v>
      </c>
      <c r="L485" s="14">
        <v>21.0</v>
      </c>
      <c r="M485" s="14">
        <v>21.0</v>
      </c>
      <c r="N485" s="14">
        <v>61.0</v>
      </c>
      <c r="O485" s="39">
        <f t="shared" si="1"/>
        <v>0.5384615385</v>
      </c>
      <c r="P485" s="40">
        <f t="shared" si="2"/>
        <v>0.5857142857</v>
      </c>
    </row>
    <row r="486">
      <c r="A486" s="1"/>
      <c r="B486" s="1"/>
      <c r="C486" s="38">
        <v>0.0</v>
      </c>
      <c r="D486" s="9">
        <v>6718.0</v>
      </c>
      <c r="E486" s="10">
        <v>3357.0</v>
      </c>
      <c r="F486" s="12">
        <v>13.0</v>
      </c>
      <c r="G486" s="12">
        <v>35.0</v>
      </c>
      <c r="H486" s="12">
        <v>15.0</v>
      </c>
      <c r="I486" s="13">
        <v>52.0</v>
      </c>
      <c r="J486" s="13">
        <v>122.0</v>
      </c>
      <c r="K486" s="13">
        <v>66.0</v>
      </c>
      <c r="L486" s="14">
        <v>22.0</v>
      </c>
      <c r="M486" s="14">
        <v>16.0</v>
      </c>
      <c r="N486" s="14">
        <v>81.0</v>
      </c>
      <c r="O486" s="39">
        <f t="shared" si="1"/>
        <v>0.3137254902</v>
      </c>
      <c r="P486" s="40">
        <f t="shared" si="2"/>
        <v>0.786259542</v>
      </c>
    </row>
    <row r="487">
      <c r="A487" s="1"/>
      <c r="B487" s="1"/>
      <c r="C487" s="38">
        <v>0.0</v>
      </c>
      <c r="D487" s="9">
        <v>6719.0</v>
      </c>
      <c r="E487" s="10">
        <v>2026.0</v>
      </c>
      <c r="F487" s="12">
        <v>16.0</v>
      </c>
      <c r="G487" s="12">
        <v>39.0</v>
      </c>
      <c r="H487" s="12">
        <v>17.0</v>
      </c>
      <c r="I487" s="13">
        <v>68.0</v>
      </c>
      <c r="J487" s="13">
        <v>113.0</v>
      </c>
      <c r="K487" s="13">
        <v>30.0</v>
      </c>
      <c r="L487" s="14">
        <v>27.0</v>
      </c>
      <c r="M487" s="14">
        <v>12.0</v>
      </c>
      <c r="N487" s="14">
        <v>62.0</v>
      </c>
      <c r="O487" s="39">
        <f t="shared" si="1"/>
        <v>0.2352941176</v>
      </c>
      <c r="P487" s="40">
        <f t="shared" si="2"/>
        <v>0.7295081967</v>
      </c>
    </row>
    <row r="488">
      <c r="A488" s="1"/>
      <c r="B488" s="1"/>
      <c r="C488" s="38">
        <v>0.0</v>
      </c>
      <c r="D488" s="9">
        <v>6725.0</v>
      </c>
      <c r="E488" s="10">
        <v>2372.0</v>
      </c>
      <c r="F488" s="12">
        <v>11.0</v>
      </c>
      <c r="G488" s="12">
        <v>29.0</v>
      </c>
      <c r="H488" s="12">
        <v>26.0</v>
      </c>
      <c r="I488" s="13">
        <v>67.0</v>
      </c>
      <c r="J488" s="13">
        <v>139.0</v>
      </c>
      <c r="K488" s="13">
        <v>45.0</v>
      </c>
      <c r="L488" s="14">
        <v>22.0</v>
      </c>
      <c r="M488" s="14">
        <v>14.0</v>
      </c>
      <c r="N488" s="14">
        <v>53.0</v>
      </c>
      <c r="O488" s="39">
        <f t="shared" si="1"/>
        <v>0.3255813953</v>
      </c>
      <c r="P488" s="40">
        <f t="shared" si="2"/>
        <v>0.6696428571</v>
      </c>
    </row>
    <row r="489">
      <c r="A489" s="1"/>
      <c r="B489" s="1"/>
      <c r="C489" s="38">
        <v>0.0</v>
      </c>
      <c r="D489" s="9">
        <v>6727.0</v>
      </c>
      <c r="E489" s="10">
        <v>1057.0</v>
      </c>
      <c r="F489" s="12">
        <v>13.0</v>
      </c>
      <c r="G489" s="12">
        <v>22.0</v>
      </c>
      <c r="H489" s="12">
        <v>11.0</v>
      </c>
      <c r="I489" s="13">
        <v>81.0</v>
      </c>
      <c r="J489" s="13">
        <v>214.0</v>
      </c>
      <c r="K489" s="13">
        <v>25.0</v>
      </c>
      <c r="L489" s="14">
        <v>9.0</v>
      </c>
      <c r="M489" s="14">
        <v>5.0</v>
      </c>
      <c r="N489" s="14">
        <v>58.0</v>
      </c>
      <c r="O489" s="39">
        <f t="shared" si="1"/>
        <v>0.1851851852</v>
      </c>
      <c r="P489" s="40">
        <f t="shared" si="2"/>
        <v>0.7362637363</v>
      </c>
    </row>
    <row r="490">
      <c r="A490" s="1"/>
      <c r="B490" s="1"/>
      <c r="C490" s="38">
        <v>0.0</v>
      </c>
      <c r="D490" s="9">
        <v>6728.0</v>
      </c>
      <c r="E490" s="10">
        <v>2521.0</v>
      </c>
      <c r="F490" s="12">
        <v>44.0</v>
      </c>
      <c r="G490" s="12">
        <v>48.0</v>
      </c>
      <c r="H490" s="12">
        <v>22.0</v>
      </c>
      <c r="I490" s="13">
        <v>128.0</v>
      </c>
      <c r="J490" s="13">
        <v>310.0</v>
      </c>
      <c r="K490" s="13">
        <v>94.0</v>
      </c>
      <c r="L490" s="14">
        <v>36.0</v>
      </c>
      <c r="M490" s="14">
        <v>34.0</v>
      </c>
      <c r="N490" s="14">
        <v>102.0</v>
      </c>
      <c r="O490" s="39">
        <f t="shared" si="1"/>
        <v>0.4146341463</v>
      </c>
      <c r="P490" s="40">
        <f t="shared" si="2"/>
        <v>0.6764705882</v>
      </c>
    </row>
    <row r="491">
      <c r="A491" s="1"/>
      <c r="B491" s="1"/>
      <c r="C491" s="38">
        <v>0.0</v>
      </c>
      <c r="D491" s="9">
        <v>6731.0</v>
      </c>
      <c r="E491" s="10">
        <v>2964.0</v>
      </c>
      <c r="F491" s="12">
        <v>42.0</v>
      </c>
      <c r="G491" s="12">
        <v>24.0</v>
      </c>
      <c r="H491" s="12">
        <v>37.0</v>
      </c>
      <c r="I491" s="13">
        <v>90.0</v>
      </c>
      <c r="J491" s="13">
        <v>124.0</v>
      </c>
      <c r="K491" s="13">
        <v>75.0</v>
      </c>
      <c r="L491" s="14">
        <v>38.0</v>
      </c>
      <c r="M491" s="14">
        <v>23.0</v>
      </c>
      <c r="N491" s="14">
        <v>63.0</v>
      </c>
      <c r="O491" s="39">
        <f t="shared" si="1"/>
        <v>0.4893617021</v>
      </c>
      <c r="P491" s="40">
        <f t="shared" si="2"/>
        <v>0.5611111111</v>
      </c>
    </row>
    <row r="492">
      <c r="A492" s="1"/>
      <c r="B492" s="1"/>
      <c r="C492" s="38">
        <v>0.0</v>
      </c>
      <c r="D492" s="9">
        <v>6734.0</v>
      </c>
      <c r="E492" s="10">
        <v>818.0</v>
      </c>
      <c r="F492" s="12">
        <v>4.0</v>
      </c>
      <c r="G492" s="12">
        <v>7.0</v>
      </c>
      <c r="H492" s="12">
        <v>12.0</v>
      </c>
      <c r="I492" s="13">
        <v>28.0</v>
      </c>
      <c r="J492" s="13">
        <v>70.0</v>
      </c>
      <c r="K492" s="13">
        <v>18.0</v>
      </c>
      <c r="L492" s="14">
        <v>1.0</v>
      </c>
      <c r="M492" s="14">
        <v>9.0</v>
      </c>
      <c r="N492" s="14">
        <v>38.0</v>
      </c>
      <c r="O492" s="39">
        <f t="shared" si="1"/>
        <v>0.5625</v>
      </c>
      <c r="P492" s="40">
        <f t="shared" si="2"/>
        <v>0.7090909091</v>
      </c>
    </row>
    <row r="493">
      <c r="A493" s="1"/>
      <c r="B493" s="1"/>
      <c r="C493" s="38">
        <v>0.0</v>
      </c>
      <c r="D493" s="9">
        <v>6735.0</v>
      </c>
      <c r="E493" s="10">
        <v>2985.0</v>
      </c>
      <c r="F493" s="12">
        <v>17.0</v>
      </c>
      <c r="G493" s="12">
        <v>34.0</v>
      </c>
      <c r="H493" s="12">
        <v>32.0</v>
      </c>
      <c r="I493" s="13">
        <v>59.0</v>
      </c>
      <c r="J493" s="13">
        <v>181.0</v>
      </c>
      <c r="K493" s="13">
        <v>52.0</v>
      </c>
      <c r="L493" s="14">
        <v>38.0</v>
      </c>
      <c r="M493" s="14">
        <v>21.0</v>
      </c>
      <c r="N493" s="14">
        <v>112.0</v>
      </c>
      <c r="O493" s="39">
        <f t="shared" si="1"/>
        <v>0.3818181818</v>
      </c>
      <c r="P493" s="40">
        <f t="shared" si="2"/>
        <v>0.7537688442</v>
      </c>
    </row>
    <row r="494">
      <c r="A494" s="1"/>
      <c r="B494" s="1"/>
      <c r="C494" s="38">
        <v>0.0</v>
      </c>
      <c r="D494" s="9">
        <v>6736.0</v>
      </c>
      <c r="E494" s="10">
        <v>969.0</v>
      </c>
      <c r="F494" s="12">
        <v>10.0</v>
      </c>
      <c r="G494" s="12">
        <v>13.0</v>
      </c>
      <c r="H494" s="12">
        <v>8.0</v>
      </c>
      <c r="I494" s="13">
        <v>23.0</v>
      </c>
      <c r="J494" s="13">
        <v>61.0</v>
      </c>
      <c r="K494" s="13">
        <v>23.0</v>
      </c>
      <c r="L494" s="14">
        <v>6.0</v>
      </c>
      <c r="M494" s="14">
        <v>8.0</v>
      </c>
      <c r="N494" s="14">
        <v>20.0</v>
      </c>
      <c r="O494" s="39">
        <f t="shared" si="1"/>
        <v>0.380952381</v>
      </c>
      <c r="P494" s="40">
        <f t="shared" si="2"/>
        <v>0.5909090909</v>
      </c>
    </row>
    <row r="495">
      <c r="A495" s="1"/>
      <c r="B495" s="1"/>
      <c r="C495" s="38">
        <v>0.0</v>
      </c>
      <c r="D495" s="9">
        <v>6738.0</v>
      </c>
      <c r="E495" s="10">
        <v>2930.0</v>
      </c>
      <c r="F495" s="12">
        <v>26.0</v>
      </c>
      <c r="G495" s="12">
        <v>48.0</v>
      </c>
      <c r="H495" s="12">
        <v>39.0</v>
      </c>
      <c r="I495" s="13">
        <v>81.0</v>
      </c>
      <c r="J495" s="13">
        <v>154.0</v>
      </c>
      <c r="K495" s="13">
        <v>51.0</v>
      </c>
      <c r="L495" s="14">
        <v>27.0</v>
      </c>
      <c r="M495" s="14">
        <v>25.0</v>
      </c>
      <c r="N495" s="14">
        <v>64.0</v>
      </c>
      <c r="O495" s="39">
        <f t="shared" si="1"/>
        <v>0.3424657534</v>
      </c>
      <c r="P495" s="40">
        <f t="shared" si="2"/>
        <v>0.5833333333</v>
      </c>
    </row>
    <row r="496">
      <c r="A496" s="1"/>
      <c r="B496" s="1"/>
      <c r="C496" s="38">
        <v>0.0</v>
      </c>
      <c r="D496" s="9">
        <v>6741.0</v>
      </c>
      <c r="E496" s="10">
        <v>2371.0</v>
      </c>
      <c r="F496" s="12">
        <v>32.0</v>
      </c>
      <c r="G496" s="12">
        <v>65.0</v>
      </c>
      <c r="H496" s="12">
        <v>22.0</v>
      </c>
      <c r="I496" s="13">
        <v>155.0</v>
      </c>
      <c r="J496" s="13">
        <v>264.0</v>
      </c>
      <c r="K496" s="13">
        <v>89.0</v>
      </c>
      <c r="L496" s="14">
        <v>55.0</v>
      </c>
      <c r="M496" s="14">
        <v>18.0</v>
      </c>
      <c r="N496" s="14">
        <v>87.0</v>
      </c>
      <c r="O496" s="39">
        <f t="shared" si="1"/>
        <v>0.2168674699</v>
      </c>
      <c r="P496" s="40">
        <f t="shared" si="2"/>
        <v>0.7244897959</v>
      </c>
    </row>
    <row r="497">
      <c r="A497" s="1"/>
      <c r="B497" s="1"/>
      <c r="C497" s="38">
        <v>0.0</v>
      </c>
      <c r="D497" s="9">
        <v>6742.0</v>
      </c>
      <c r="E497" s="10">
        <v>1281.0</v>
      </c>
      <c r="F497" s="12">
        <v>28.0</v>
      </c>
      <c r="G497" s="12">
        <v>41.0</v>
      </c>
      <c r="H497" s="12">
        <v>23.0</v>
      </c>
      <c r="I497" s="13">
        <v>134.0</v>
      </c>
      <c r="J497" s="13">
        <v>213.0</v>
      </c>
      <c r="K497" s="13">
        <v>68.0</v>
      </c>
      <c r="L497" s="14">
        <v>33.0</v>
      </c>
      <c r="M497" s="14">
        <v>25.0</v>
      </c>
      <c r="N497" s="14">
        <v>71.0</v>
      </c>
      <c r="O497" s="39">
        <f t="shared" si="1"/>
        <v>0.3787878788</v>
      </c>
      <c r="P497" s="40">
        <f t="shared" si="2"/>
        <v>0.6709677419</v>
      </c>
    </row>
    <row r="498">
      <c r="A498" s="1"/>
      <c r="B498" s="1"/>
      <c r="C498" s="38">
        <v>0.0</v>
      </c>
      <c r="D498" s="9">
        <v>6750.0</v>
      </c>
      <c r="E498" s="10">
        <v>1492.0</v>
      </c>
      <c r="F498" s="12">
        <v>8.0</v>
      </c>
      <c r="G498" s="12">
        <v>17.0</v>
      </c>
      <c r="H498" s="12">
        <v>8.0</v>
      </c>
      <c r="I498" s="13">
        <v>51.0</v>
      </c>
      <c r="J498" s="13">
        <v>72.0</v>
      </c>
      <c r="K498" s="13">
        <v>33.0</v>
      </c>
      <c r="L498" s="14">
        <v>15.0</v>
      </c>
      <c r="M498" s="14">
        <v>17.0</v>
      </c>
      <c r="N498" s="14">
        <v>56.0</v>
      </c>
      <c r="O498" s="39">
        <f t="shared" si="1"/>
        <v>0.5</v>
      </c>
      <c r="P498" s="40">
        <f t="shared" si="2"/>
        <v>0.816091954</v>
      </c>
    </row>
    <row r="499">
      <c r="A499" s="1"/>
      <c r="B499" s="1"/>
      <c r="C499" s="38">
        <v>0.0</v>
      </c>
      <c r="D499" s="9">
        <v>6751.0</v>
      </c>
      <c r="E499" s="10">
        <v>2136.0</v>
      </c>
      <c r="F499" s="12">
        <v>16.0</v>
      </c>
      <c r="G499" s="12">
        <v>22.0</v>
      </c>
      <c r="H499" s="12">
        <v>26.0</v>
      </c>
      <c r="I499" s="13">
        <v>46.0</v>
      </c>
      <c r="J499" s="13">
        <v>119.0</v>
      </c>
      <c r="K499" s="13">
        <v>55.0</v>
      </c>
      <c r="L499" s="14">
        <v>16.0</v>
      </c>
      <c r="M499" s="14">
        <v>11.0</v>
      </c>
      <c r="N499" s="14">
        <v>52.0</v>
      </c>
      <c r="O499" s="39">
        <f t="shared" si="1"/>
        <v>0.3333333333</v>
      </c>
      <c r="P499" s="40">
        <f t="shared" si="2"/>
        <v>0.6181818182</v>
      </c>
    </row>
    <row r="500">
      <c r="A500" s="1"/>
      <c r="B500" s="1"/>
      <c r="C500" s="38">
        <v>0.0</v>
      </c>
      <c r="D500" s="9">
        <v>6753.0</v>
      </c>
      <c r="E500" s="10">
        <v>3310.0</v>
      </c>
      <c r="F500" s="12">
        <v>47.0</v>
      </c>
      <c r="G500" s="12">
        <v>41.0</v>
      </c>
      <c r="H500" s="12">
        <v>35.0</v>
      </c>
      <c r="I500" s="13">
        <v>112.0</v>
      </c>
      <c r="J500" s="13">
        <v>173.0</v>
      </c>
      <c r="K500" s="13">
        <v>83.0</v>
      </c>
      <c r="L500" s="14">
        <v>47.0</v>
      </c>
      <c r="M500" s="14">
        <v>19.0</v>
      </c>
      <c r="N500" s="14">
        <v>81.0</v>
      </c>
      <c r="O500" s="39">
        <f t="shared" si="1"/>
        <v>0.3166666667</v>
      </c>
      <c r="P500" s="40">
        <f t="shared" si="2"/>
        <v>0.6095238095</v>
      </c>
    </row>
    <row r="501">
      <c r="A501" s="1"/>
      <c r="B501" s="1"/>
      <c r="C501" s="38">
        <v>0.0</v>
      </c>
      <c r="D501" s="9">
        <v>7001.0</v>
      </c>
      <c r="E501" s="10">
        <v>1904.0</v>
      </c>
      <c r="F501" s="12">
        <v>15.0</v>
      </c>
      <c r="G501" s="12">
        <v>24.0</v>
      </c>
      <c r="H501" s="12">
        <v>31.0</v>
      </c>
      <c r="I501" s="13">
        <v>76.0</v>
      </c>
      <c r="J501" s="13">
        <v>158.0</v>
      </c>
      <c r="K501" s="13">
        <v>60.0</v>
      </c>
      <c r="L501" s="14">
        <v>33.0</v>
      </c>
      <c r="M501" s="14">
        <v>25.0</v>
      </c>
      <c r="N501" s="14">
        <v>72.0</v>
      </c>
      <c r="O501" s="39">
        <f t="shared" si="1"/>
        <v>0.5102040816</v>
      </c>
      <c r="P501" s="40">
        <f t="shared" si="2"/>
        <v>0.6953642384</v>
      </c>
    </row>
    <row r="502">
      <c r="A502" s="1"/>
      <c r="B502" s="1"/>
      <c r="C502" s="38">
        <v>0.0</v>
      </c>
      <c r="D502" s="9">
        <v>7003.0</v>
      </c>
      <c r="E502" s="10">
        <v>1198.0</v>
      </c>
      <c r="F502" s="12">
        <v>6.0</v>
      </c>
      <c r="G502" s="12">
        <v>16.0</v>
      </c>
      <c r="H502" s="12">
        <v>3.0</v>
      </c>
      <c r="I502" s="13">
        <v>23.0</v>
      </c>
      <c r="J502" s="13">
        <v>77.0</v>
      </c>
      <c r="K502" s="13">
        <v>18.0</v>
      </c>
      <c r="L502" s="14">
        <v>10.0</v>
      </c>
      <c r="M502" s="14">
        <v>7.0</v>
      </c>
      <c r="N502" s="14">
        <v>35.0</v>
      </c>
      <c r="O502" s="39">
        <f t="shared" si="1"/>
        <v>0.3043478261</v>
      </c>
      <c r="P502" s="40">
        <f t="shared" si="2"/>
        <v>0.8333333333</v>
      </c>
    </row>
    <row r="503">
      <c r="A503" s="1"/>
      <c r="B503" s="1"/>
      <c r="C503" s="38">
        <v>0.0</v>
      </c>
      <c r="D503" s="9">
        <v>7004.0</v>
      </c>
      <c r="E503" s="10">
        <v>1264.0</v>
      </c>
      <c r="F503" s="12">
        <v>14.0</v>
      </c>
      <c r="G503" s="12">
        <v>40.0</v>
      </c>
      <c r="H503" s="12">
        <v>8.0</v>
      </c>
      <c r="I503" s="13">
        <v>35.0</v>
      </c>
      <c r="J503" s="13">
        <v>109.0</v>
      </c>
      <c r="K503" s="13">
        <v>31.0</v>
      </c>
      <c r="L503" s="14">
        <v>15.0</v>
      </c>
      <c r="M503" s="14">
        <v>8.0</v>
      </c>
      <c r="N503" s="14">
        <v>28.0</v>
      </c>
      <c r="O503" s="39">
        <f t="shared" si="1"/>
        <v>0.1666666667</v>
      </c>
      <c r="P503" s="40">
        <f t="shared" si="2"/>
        <v>0.6615384615</v>
      </c>
    </row>
    <row r="504">
      <c r="A504" s="1"/>
      <c r="B504" s="1"/>
      <c r="C504" s="38">
        <v>0.0</v>
      </c>
      <c r="D504" s="9">
        <v>7006.0</v>
      </c>
      <c r="E504" s="10">
        <v>990.0</v>
      </c>
      <c r="F504" s="12">
        <v>11.0</v>
      </c>
      <c r="G504" s="12">
        <v>26.0</v>
      </c>
      <c r="H504" s="12">
        <v>12.0</v>
      </c>
      <c r="I504" s="13">
        <v>32.0</v>
      </c>
      <c r="J504" s="13">
        <v>81.0</v>
      </c>
      <c r="K504" s="13">
        <v>14.0</v>
      </c>
      <c r="L504" s="14">
        <v>6.0</v>
      </c>
      <c r="M504" s="14">
        <v>10.0</v>
      </c>
      <c r="N504" s="14">
        <v>39.0</v>
      </c>
      <c r="O504" s="39">
        <f t="shared" si="1"/>
        <v>0.2777777778</v>
      </c>
      <c r="P504" s="40">
        <f t="shared" si="2"/>
        <v>0.6617647059</v>
      </c>
    </row>
    <row r="505">
      <c r="A505" s="1"/>
      <c r="B505" s="1"/>
      <c r="C505" s="38">
        <v>0.0</v>
      </c>
      <c r="D505" s="9">
        <v>7007.0</v>
      </c>
      <c r="E505" s="10">
        <v>1565.0</v>
      </c>
      <c r="F505" s="12">
        <v>13.0</v>
      </c>
      <c r="G505" s="12">
        <v>43.0</v>
      </c>
      <c r="H505" s="12">
        <v>18.0</v>
      </c>
      <c r="I505" s="13">
        <v>71.0</v>
      </c>
      <c r="J505" s="13">
        <v>193.0</v>
      </c>
      <c r="K505" s="13">
        <v>42.0</v>
      </c>
      <c r="L505" s="14">
        <v>37.0</v>
      </c>
      <c r="M505" s="14">
        <v>13.0</v>
      </c>
      <c r="N505" s="14">
        <v>87.0</v>
      </c>
      <c r="O505" s="39">
        <f t="shared" si="1"/>
        <v>0.2321428571</v>
      </c>
      <c r="P505" s="40">
        <f t="shared" si="2"/>
        <v>0.8</v>
      </c>
    </row>
    <row r="506">
      <c r="A506" s="1"/>
      <c r="B506" s="1"/>
      <c r="C506" s="38">
        <v>0.0</v>
      </c>
      <c r="D506" s="9">
        <v>7012.0</v>
      </c>
      <c r="E506" s="10">
        <v>2557.0</v>
      </c>
      <c r="F506" s="12">
        <v>13.0</v>
      </c>
      <c r="G506" s="12">
        <v>46.0</v>
      </c>
      <c r="H506" s="12">
        <v>16.0</v>
      </c>
      <c r="I506" s="13">
        <v>46.0</v>
      </c>
      <c r="J506" s="13">
        <v>116.0</v>
      </c>
      <c r="K506" s="13">
        <v>40.0</v>
      </c>
      <c r="L506" s="14">
        <v>18.0</v>
      </c>
      <c r="M506" s="14">
        <v>19.0</v>
      </c>
      <c r="N506" s="14">
        <v>97.0</v>
      </c>
      <c r="O506" s="39">
        <f t="shared" si="1"/>
        <v>0.2923076923</v>
      </c>
      <c r="P506" s="40">
        <f t="shared" si="2"/>
        <v>0.7986111111</v>
      </c>
    </row>
    <row r="507">
      <c r="A507" s="1"/>
      <c r="B507" s="1"/>
      <c r="C507" s="38">
        <v>0.0</v>
      </c>
      <c r="D507" s="9">
        <v>7019.0</v>
      </c>
      <c r="E507" s="10">
        <v>2220.0</v>
      </c>
      <c r="F507" s="12">
        <v>26.0</v>
      </c>
      <c r="G507" s="12">
        <v>84.0</v>
      </c>
      <c r="H507" s="12">
        <v>29.0</v>
      </c>
      <c r="I507" s="13">
        <v>65.0</v>
      </c>
      <c r="J507" s="13">
        <v>195.0</v>
      </c>
      <c r="K507" s="13">
        <v>63.0</v>
      </c>
      <c r="L507" s="14">
        <v>23.0</v>
      </c>
      <c r="M507" s="14">
        <v>17.0</v>
      </c>
      <c r="N507" s="14">
        <v>63.0</v>
      </c>
      <c r="O507" s="39">
        <f t="shared" si="1"/>
        <v>0.1683168317</v>
      </c>
      <c r="P507" s="40">
        <f t="shared" si="2"/>
        <v>0.609929078</v>
      </c>
    </row>
    <row r="508">
      <c r="A508" s="1"/>
      <c r="B508" s="1"/>
      <c r="C508" s="38">
        <v>0.0</v>
      </c>
      <c r="D508" s="9">
        <v>7021.0</v>
      </c>
      <c r="E508" s="10">
        <v>1481.0</v>
      </c>
      <c r="F508" s="12">
        <v>6.0</v>
      </c>
      <c r="G508" s="12">
        <v>16.0</v>
      </c>
      <c r="H508" s="12">
        <v>14.0</v>
      </c>
      <c r="I508" s="13">
        <v>27.0</v>
      </c>
      <c r="J508" s="13">
        <v>113.0</v>
      </c>
      <c r="K508" s="13">
        <v>26.0</v>
      </c>
      <c r="L508" s="14">
        <v>13.0</v>
      </c>
      <c r="M508" s="14">
        <v>16.0</v>
      </c>
      <c r="N508" s="14">
        <v>55.0</v>
      </c>
      <c r="O508" s="39">
        <f t="shared" si="1"/>
        <v>0.5</v>
      </c>
      <c r="P508" s="40">
        <f t="shared" si="2"/>
        <v>0.7727272727</v>
      </c>
    </row>
    <row r="509">
      <c r="A509" s="1"/>
      <c r="B509" s="1"/>
      <c r="C509" s="38">
        <v>0.0</v>
      </c>
      <c r="D509" s="9">
        <v>7022.0</v>
      </c>
      <c r="E509" s="10">
        <v>1472.0</v>
      </c>
      <c r="F509" s="12">
        <v>6.0</v>
      </c>
      <c r="G509" s="12">
        <v>13.0</v>
      </c>
      <c r="H509" s="12">
        <v>3.0</v>
      </c>
      <c r="I509" s="13">
        <v>25.0</v>
      </c>
      <c r="J509" s="13">
        <v>55.0</v>
      </c>
      <c r="K509" s="13">
        <v>15.0</v>
      </c>
      <c r="L509" s="14">
        <v>9.0</v>
      </c>
      <c r="M509" s="14">
        <v>3.0</v>
      </c>
      <c r="N509" s="14">
        <v>12.0</v>
      </c>
      <c r="O509" s="39">
        <f t="shared" si="1"/>
        <v>0.1875</v>
      </c>
      <c r="P509" s="40">
        <f t="shared" si="2"/>
        <v>0.7</v>
      </c>
    </row>
    <row r="510">
      <c r="A510" s="1"/>
      <c r="B510" s="1"/>
      <c r="C510" s="38">
        <v>0.0</v>
      </c>
      <c r="D510" s="9">
        <v>7023.0</v>
      </c>
      <c r="E510" s="10">
        <v>1807.0</v>
      </c>
      <c r="F510" s="12">
        <v>7.0</v>
      </c>
      <c r="G510" s="12">
        <v>44.0</v>
      </c>
      <c r="H510" s="12">
        <v>17.0</v>
      </c>
      <c r="I510" s="13">
        <v>36.0</v>
      </c>
      <c r="J510" s="13">
        <v>147.0</v>
      </c>
      <c r="K510" s="13">
        <v>33.0</v>
      </c>
      <c r="L510" s="14">
        <v>8.0</v>
      </c>
      <c r="M510" s="14">
        <v>25.0</v>
      </c>
      <c r="N510" s="14">
        <v>53.0</v>
      </c>
      <c r="O510" s="39">
        <f t="shared" si="1"/>
        <v>0.3623188406</v>
      </c>
      <c r="P510" s="40">
        <f t="shared" si="2"/>
        <v>0.7176470588</v>
      </c>
    </row>
    <row r="511">
      <c r="A511" s="1"/>
      <c r="B511" s="1"/>
      <c r="C511" s="38">
        <v>0.0</v>
      </c>
      <c r="D511" s="9">
        <v>7024.0</v>
      </c>
      <c r="E511" s="10">
        <v>1974.0</v>
      </c>
      <c r="F511" s="12">
        <v>30.0</v>
      </c>
      <c r="G511" s="12">
        <v>56.0</v>
      </c>
      <c r="H511" s="12">
        <v>27.0</v>
      </c>
      <c r="I511" s="13">
        <v>78.0</v>
      </c>
      <c r="J511" s="13">
        <v>232.0</v>
      </c>
      <c r="K511" s="13">
        <v>70.0</v>
      </c>
      <c r="L511" s="14">
        <v>19.0</v>
      </c>
      <c r="M511" s="14">
        <v>14.0</v>
      </c>
      <c r="N511" s="14">
        <v>103.0</v>
      </c>
      <c r="O511" s="39">
        <f t="shared" si="1"/>
        <v>0.2</v>
      </c>
      <c r="P511" s="40">
        <f t="shared" si="2"/>
        <v>0.6815642458</v>
      </c>
    </row>
    <row r="512">
      <c r="A512" s="1"/>
      <c r="B512" s="1"/>
      <c r="C512" s="38">
        <v>0.0</v>
      </c>
      <c r="D512" s="9">
        <v>7028.0</v>
      </c>
      <c r="E512" s="10">
        <v>2826.0</v>
      </c>
      <c r="F512" s="12">
        <v>11.0</v>
      </c>
      <c r="G512" s="12">
        <v>34.0</v>
      </c>
      <c r="H512" s="12">
        <v>6.0</v>
      </c>
      <c r="I512" s="13">
        <v>24.0</v>
      </c>
      <c r="J512" s="13">
        <v>96.0</v>
      </c>
      <c r="K512" s="13">
        <v>30.0</v>
      </c>
      <c r="L512" s="14">
        <v>4.0</v>
      </c>
      <c r="M512" s="14">
        <v>15.0</v>
      </c>
      <c r="N512" s="14">
        <v>63.0</v>
      </c>
      <c r="O512" s="39">
        <f t="shared" si="1"/>
        <v>0.306122449</v>
      </c>
      <c r="P512" s="40">
        <f t="shared" si="2"/>
        <v>0.7976190476</v>
      </c>
    </row>
    <row r="513">
      <c r="A513" s="1"/>
      <c r="B513" s="1"/>
      <c r="C513" s="38">
        <v>0.0</v>
      </c>
      <c r="D513" s="9">
        <v>7029.0</v>
      </c>
      <c r="E513" s="10">
        <v>2657.0</v>
      </c>
      <c r="F513" s="12">
        <v>19.0</v>
      </c>
      <c r="G513" s="12">
        <v>39.0</v>
      </c>
      <c r="H513" s="12">
        <v>37.0</v>
      </c>
      <c r="I513" s="13">
        <v>75.0</v>
      </c>
      <c r="J513" s="13">
        <v>195.0</v>
      </c>
      <c r="K513" s="13">
        <v>83.0</v>
      </c>
      <c r="L513" s="14">
        <v>33.0</v>
      </c>
      <c r="M513" s="14">
        <v>46.0</v>
      </c>
      <c r="N513" s="14">
        <v>86.0</v>
      </c>
      <c r="O513" s="39">
        <f t="shared" si="1"/>
        <v>0.5411764706</v>
      </c>
      <c r="P513" s="40">
        <f t="shared" si="2"/>
        <v>0.68</v>
      </c>
    </row>
    <row r="514">
      <c r="A514" s="1"/>
      <c r="B514" s="1"/>
      <c r="C514" s="38">
        <v>0.0</v>
      </c>
      <c r="D514" s="9">
        <v>7032.0</v>
      </c>
      <c r="E514" s="10">
        <v>578.0</v>
      </c>
      <c r="F514" s="12">
        <v>5.0</v>
      </c>
      <c r="G514" s="12">
        <v>13.0</v>
      </c>
      <c r="H514" s="12">
        <v>6.0</v>
      </c>
      <c r="I514" s="13">
        <v>49.0</v>
      </c>
      <c r="J514" s="13">
        <v>51.0</v>
      </c>
      <c r="K514" s="13">
        <v>32.0</v>
      </c>
      <c r="L514" s="14">
        <v>9.0</v>
      </c>
      <c r="M514" s="14">
        <v>9.0</v>
      </c>
      <c r="N514" s="14">
        <v>35.0</v>
      </c>
      <c r="O514" s="39">
        <f t="shared" si="1"/>
        <v>0.4090909091</v>
      </c>
      <c r="P514" s="40">
        <f t="shared" si="2"/>
        <v>0.8</v>
      </c>
    </row>
    <row r="515">
      <c r="A515" s="1"/>
      <c r="B515" s="1"/>
      <c r="C515" s="38">
        <v>0.0</v>
      </c>
      <c r="D515" s="9">
        <v>7036.0</v>
      </c>
      <c r="E515" s="10">
        <v>2890.0</v>
      </c>
      <c r="F515" s="12">
        <v>20.0</v>
      </c>
      <c r="G515" s="12">
        <v>40.0</v>
      </c>
      <c r="H515" s="12">
        <v>33.0</v>
      </c>
      <c r="I515" s="13">
        <v>43.0</v>
      </c>
      <c r="J515" s="13">
        <v>152.0</v>
      </c>
      <c r="K515" s="13">
        <v>46.0</v>
      </c>
      <c r="L515" s="14">
        <v>32.0</v>
      </c>
      <c r="M515" s="14">
        <v>26.0</v>
      </c>
      <c r="N515" s="14">
        <v>72.0</v>
      </c>
      <c r="O515" s="39">
        <f t="shared" si="1"/>
        <v>0.3939393939</v>
      </c>
      <c r="P515" s="40">
        <f t="shared" si="2"/>
        <v>0.6624203822</v>
      </c>
    </row>
    <row r="516">
      <c r="A516" s="1"/>
      <c r="B516" s="1"/>
      <c r="C516" s="38">
        <v>0.0</v>
      </c>
      <c r="D516" s="9">
        <v>7037.0</v>
      </c>
      <c r="E516" s="10">
        <v>1571.0</v>
      </c>
      <c r="F516" s="12">
        <v>12.0</v>
      </c>
      <c r="G516" s="12">
        <v>25.0</v>
      </c>
      <c r="H516" s="12">
        <v>13.0</v>
      </c>
      <c r="I516" s="13">
        <v>21.0</v>
      </c>
      <c r="J516" s="13">
        <v>51.0</v>
      </c>
      <c r="K516" s="13">
        <v>17.0</v>
      </c>
      <c r="L516" s="14">
        <v>21.0</v>
      </c>
      <c r="M516" s="14">
        <v>11.0</v>
      </c>
      <c r="N516" s="14">
        <v>41.0</v>
      </c>
      <c r="O516" s="39">
        <f t="shared" si="1"/>
        <v>0.3055555556</v>
      </c>
      <c r="P516" s="40">
        <f t="shared" si="2"/>
        <v>0.7126436782</v>
      </c>
    </row>
    <row r="517">
      <c r="A517" s="1"/>
      <c r="B517" s="1"/>
      <c r="C517" s="38">
        <v>0.0</v>
      </c>
      <c r="D517" s="9">
        <v>7039.0</v>
      </c>
      <c r="E517" s="10">
        <v>2711.0</v>
      </c>
      <c r="F517" s="12">
        <v>34.0</v>
      </c>
      <c r="G517" s="12">
        <v>32.0</v>
      </c>
      <c r="H517" s="12">
        <v>60.0</v>
      </c>
      <c r="I517" s="13">
        <v>89.0</v>
      </c>
      <c r="J517" s="13">
        <v>168.0</v>
      </c>
      <c r="K517" s="13">
        <v>86.0</v>
      </c>
      <c r="L517" s="14">
        <v>46.0</v>
      </c>
      <c r="M517" s="14">
        <v>22.0</v>
      </c>
      <c r="N517" s="14">
        <v>80.0</v>
      </c>
      <c r="O517" s="39">
        <f t="shared" si="1"/>
        <v>0.4074074074</v>
      </c>
      <c r="P517" s="40">
        <f t="shared" si="2"/>
        <v>0.5727272727</v>
      </c>
    </row>
    <row r="518">
      <c r="A518" s="1"/>
      <c r="B518" s="1"/>
      <c r="C518" s="38">
        <v>0.0</v>
      </c>
      <c r="D518" s="9">
        <v>7040.0</v>
      </c>
      <c r="E518" s="10">
        <v>2136.0</v>
      </c>
      <c r="F518" s="12">
        <v>29.0</v>
      </c>
      <c r="G518" s="12">
        <v>32.0</v>
      </c>
      <c r="H518" s="12">
        <v>25.0</v>
      </c>
      <c r="I518" s="13">
        <v>111.0</v>
      </c>
      <c r="J518" s="13">
        <v>149.0</v>
      </c>
      <c r="K518" s="13">
        <v>77.0</v>
      </c>
      <c r="L518" s="14">
        <v>19.0</v>
      </c>
      <c r="M518" s="14">
        <v>33.0</v>
      </c>
      <c r="N518" s="14">
        <v>63.0</v>
      </c>
      <c r="O518" s="39">
        <f t="shared" si="1"/>
        <v>0.5076923077</v>
      </c>
      <c r="P518" s="40">
        <f t="shared" si="2"/>
        <v>0.6029411765</v>
      </c>
    </row>
    <row r="519">
      <c r="A519" s="1"/>
      <c r="B519" s="1"/>
      <c r="C519" s="38">
        <v>0.0</v>
      </c>
      <c r="D519" s="9">
        <v>7041.0</v>
      </c>
      <c r="E519" s="10">
        <v>1818.0</v>
      </c>
      <c r="F519" s="12">
        <v>27.0</v>
      </c>
      <c r="G519" s="12">
        <v>33.0</v>
      </c>
      <c r="H519" s="12">
        <v>38.0</v>
      </c>
      <c r="I519" s="13">
        <v>112.0</v>
      </c>
      <c r="J519" s="13">
        <v>158.0</v>
      </c>
      <c r="K519" s="13">
        <v>97.0</v>
      </c>
      <c r="L519" s="14">
        <v>17.0</v>
      </c>
      <c r="M519" s="14">
        <v>33.0</v>
      </c>
      <c r="N519" s="14">
        <v>49.0</v>
      </c>
      <c r="O519" s="39">
        <f t="shared" si="1"/>
        <v>0.5</v>
      </c>
      <c r="P519" s="40">
        <f t="shared" si="2"/>
        <v>0.5038167939</v>
      </c>
    </row>
    <row r="520">
      <c r="A520" s="1"/>
      <c r="B520" s="1"/>
      <c r="C520" s="38">
        <v>0.0</v>
      </c>
      <c r="D520" s="9">
        <v>7042.0</v>
      </c>
      <c r="E520" s="10">
        <v>1767.0</v>
      </c>
      <c r="F520" s="12">
        <v>22.0</v>
      </c>
      <c r="G520" s="12">
        <v>28.0</v>
      </c>
      <c r="H520" s="12">
        <v>20.0</v>
      </c>
      <c r="I520" s="13">
        <v>61.0</v>
      </c>
      <c r="J520" s="13">
        <v>115.0</v>
      </c>
      <c r="K520" s="13">
        <v>40.0</v>
      </c>
      <c r="L520" s="14">
        <v>22.0</v>
      </c>
      <c r="M520" s="14">
        <v>26.0</v>
      </c>
      <c r="N520" s="14">
        <v>65.0</v>
      </c>
      <c r="O520" s="39">
        <f t="shared" si="1"/>
        <v>0.4814814815</v>
      </c>
      <c r="P520" s="40">
        <f t="shared" si="2"/>
        <v>0.6744186047</v>
      </c>
    </row>
    <row r="521">
      <c r="A521" s="1"/>
      <c r="B521" s="1"/>
      <c r="C521" s="38">
        <v>0.0</v>
      </c>
      <c r="D521" s="9">
        <v>7047.0</v>
      </c>
      <c r="E521" s="10">
        <v>2495.0</v>
      </c>
      <c r="F521" s="12">
        <v>25.0</v>
      </c>
      <c r="G521" s="12">
        <v>41.0</v>
      </c>
      <c r="H521" s="12">
        <v>37.0</v>
      </c>
      <c r="I521" s="13">
        <v>69.0</v>
      </c>
      <c r="J521" s="13">
        <v>178.0</v>
      </c>
      <c r="K521" s="13">
        <v>71.0</v>
      </c>
      <c r="L521" s="14">
        <v>22.0</v>
      </c>
      <c r="M521" s="14">
        <v>17.0</v>
      </c>
      <c r="N521" s="14">
        <v>92.0</v>
      </c>
      <c r="O521" s="39">
        <f t="shared" si="1"/>
        <v>0.2931034483</v>
      </c>
      <c r="P521" s="40">
        <f t="shared" si="2"/>
        <v>0.6477272727</v>
      </c>
    </row>
    <row r="522">
      <c r="A522" s="1"/>
      <c r="B522" s="1"/>
      <c r="C522" s="38">
        <v>0.0</v>
      </c>
      <c r="D522" s="9">
        <v>7053.0</v>
      </c>
      <c r="E522" s="10">
        <v>629.0</v>
      </c>
      <c r="F522" s="12">
        <v>11.0</v>
      </c>
      <c r="G522" s="12">
        <v>21.0</v>
      </c>
      <c r="H522" s="12">
        <v>3.0</v>
      </c>
      <c r="I522" s="13">
        <v>13.0</v>
      </c>
      <c r="J522" s="13">
        <v>77.0</v>
      </c>
      <c r="K522" s="13">
        <v>18.0</v>
      </c>
      <c r="L522" s="14">
        <v>5.0</v>
      </c>
      <c r="M522" s="14">
        <v>5.0</v>
      </c>
      <c r="N522" s="14">
        <v>26.0</v>
      </c>
      <c r="O522" s="39">
        <f t="shared" si="1"/>
        <v>0.1923076923</v>
      </c>
      <c r="P522" s="40">
        <f t="shared" si="2"/>
        <v>0.6888888889</v>
      </c>
    </row>
    <row r="523">
      <c r="A523" s="1"/>
      <c r="B523" s="1"/>
      <c r="C523" s="38">
        <v>0.0</v>
      </c>
      <c r="D523" s="9">
        <v>7055.0</v>
      </c>
      <c r="E523" s="10">
        <v>3274.0</v>
      </c>
      <c r="F523" s="12">
        <v>30.0</v>
      </c>
      <c r="G523" s="12">
        <v>50.0</v>
      </c>
      <c r="H523" s="12">
        <v>33.0</v>
      </c>
      <c r="I523" s="13">
        <v>49.0</v>
      </c>
      <c r="J523" s="13">
        <v>106.0</v>
      </c>
      <c r="K523" s="13">
        <v>44.0</v>
      </c>
      <c r="L523" s="14">
        <v>30.0</v>
      </c>
      <c r="M523" s="14">
        <v>13.0</v>
      </c>
      <c r="N523" s="14">
        <v>68.0</v>
      </c>
      <c r="O523" s="39">
        <f t="shared" si="1"/>
        <v>0.2063492063</v>
      </c>
      <c r="P523" s="40">
        <f t="shared" si="2"/>
        <v>0.6086956522</v>
      </c>
    </row>
    <row r="524">
      <c r="A524" s="1"/>
      <c r="B524" s="1"/>
      <c r="C524" s="38">
        <v>0.0</v>
      </c>
      <c r="D524" s="9">
        <v>7056.0</v>
      </c>
      <c r="E524" s="10">
        <v>2345.0</v>
      </c>
      <c r="F524" s="12">
        <v>29.0</v>
      </c>
      <c r="G524" s="12">
        <v>43.0</v>
      </c>
      <c r="H524" s="12">
        <v>28.0</v>
      </c>
      <c r="I524" s="13">
        <v>68.0</v>
      </c>
      <c r="J524" s="13">
        <v>166.0</v>
      </c>
      <c r="K524" s="13">
        <v>38.0</v>
      </c>
      <c r="L524" s="14">
        <v>26.0</v>
      </c>
      <c r="M524" s="14">
        <v>21.0</v>
      </c>
      <c r="N524" s="14">
        <v>93.0</v>
      </c>
      <c r="O524" s="39">
        <f t="shared" si="1"/>
        <v>0.328125</v>
      </c>
      <c r="P524" s="40">
        <f t="shared" si="2"/>
        <v>0.6761363636</v>
      </c>
    </row>
    <row r="525">
      <c r="A525" s="1"/>
      <c r="B525" s="1"/>
      <c r="C525" s="38">
        <v>0.0</v>
      </c>
      <c r="D525" s="9">
        <v>7057.0</v>
      </c>
      <c r="E525" s="10">
        <v>1104.0</v>
      </c>
      <c r="F525" s="12">
        <v>13.0</v>
      </c>
      <c r="G525" s="12">
        <v>24.0</v>
      </c>
      <c r="H525" s="12">
        <v>10.0</v>
      </c>
      <c r="I525" s="13">
        <v>38.0</v>
      </c>
      <c r="J525" s="13">
        <v>79.0</v>
      </c>
      <c r="K525" s="13">
        <v>28.0</v>
      </c>
      <c r="L525" s="14">
        <v>12.0</v>
      </c>
      <c r="M525" s="14">
        <v>11.0</v>
      </c>
      <c r="N525" s="14">
        <v>43.0</v>
      </c>
      <c r="O525" s="39">
        <f t="shared" si="1"/>
        <v>0.3142857143</v>
      </c>
      <c r="P525" s="40">
        <f t="shared" si="2"/>
        <v>0.7051282051</v>
      </c>
    </row>
    <row r="526">
      <c r="A526" s="1"/>
      <c r="B526" s="1"/>
      <c r="C526" s="38">
        <v>0.0</v>
      </c>
      <c r="D526" s="9">
        <v>7058.0</v>
      </c>
      <c r="E526" s="10">
        <v>922.0</v>
      </c>
      <c r="F526" s="12">
        <v>14.0</v>
      </c>
      <c r="G526" s="12">
        <v>14.0</v>
      </c>
      <c r="H526" s="12">
        <v>10.0</v>
      </c>
      <c r="I526" s="13">
        <v>25.0</v>
      </c>
      <c r="J526" s="13">
        <v>71.0</v>
      </c>
      <c r="K526" s="13">
        <v>13.0</v>
      </c>
      <c r="L526" s="14">
        <v>11.0</v>
      </c>
      <c r="M526" s="14">
        <v>12.0</v>
      </c>
      <c r="N526" s="14">
        <v>51.0</v>
      </c>
      <c r="O526" s="39">
        <f t="shared" si="1"/>
        <v>0.4615384615</v>
      </c>
      <c r="P526" s="40">
        <f t="shared" si="2"/>
        <v>0.7209302326</v>
      </c>
    </row>
    <row r="527">
      <c r="A527" s="1"/>
      <c r="B527" s="1"/>
      <c r="C527" s="38">
        <v>0.0</v>
      </c>
      <c r="D527" s="9">
        <v>7059.0</v>
      </c>
      <c r="E527" s="10">
        <v>2506.0</v>
      </c>
      <c r="F527" s="12">
        <v>34.0</v>
      </c>
      <c r="G527" s="12">
        <v>70.0</v>
      </c>
      <c r="H527" s="12">
        <v>26.0</v>
      </c>
      <c r="I527" s="13">
        <v>106.0</v>
      </c>
      <c r="J527" s="13">
        <v>253.0</v>
      </c>
      <c r="K527" s="13">
        <v>86.0</v>
      </c>
      <c r="L527" s="14">
        <v>43.0</v>
      </c>
      <c r="M527" s="14">
        <v>38.0</v>
      </c>
      <c r="N527" s="14">
        <v>124.0</v>
      </c>
      <c r="O527" s="39">
        <f t="shared" si="1"/>
        <v>0.3518518519</v>
      </c>
      <c r="P527" s="40">
        <f t="shared" si="2"/>
        <v>0.7356828194</v>
      </c>
    </row>
    <row r="528">
      <c r="A528" s="1"/>
      <c r="B528" s="1"/>
      <c r="C528" s="38">
        <v>0.0</v>
      </c>
      <c r="D528" s="9">
        <v>7060.0</v>
      </c>
      <c r="E528" s="10">
        <v>2246.0</v>
      </c>
      <c r="F528" s="12">
        <v>21.0</v>
      </c>
      <c r="G528" s="12">
        <v>41.0</v>
      </c>
      <c r="H528" s="12">
        <v>23.0</v>
      </c>
      <c r="I528" s="13">
        <v>50.0</v>
      </c>
      <c r="J528" s="13">
        <v>155.0</v>
      </c>
      <c r="K528" s="13">
        <v>60.0</v>
      </c>
      <c r="L528" s="14">
        <v>27.0</v>
      </c>
      <c r="M528" s="14">
        <v>28.0</v>
      </c>
      <c r="N528" s="14">
        <v>71.0</v>
      </c>
      <c r="O528" s="39">
        <f t="shared" si="1"/>
        <v>0.4057971014</v>
      </c>
      <c r="P528" s="40">
        <f t="shared" si="2"/>
        <v>0.6901408451</v>
      </c>
    </row>
    <row r="529">
      <c r="A529" s="1"/>
      <c r="B529" s="1"/>
      <c r="C529" s="38">
        <v>0.0</v>
      </c>
      <c r="D529" s="9">
        <v>7079.0</v>
      </c>
      <c r="E529" s="10">
        <v>2180.0</v>
      </c>
      <c r="F529" s="12">
        <v>7.0</v>
      </c>
      <c r="G529" s="12">
        <v>27.0</v>
      </c>
      <c r="H529" s="12">
        <v>6.0</v>
      </c>
      <c r="I529" s="13">
        <v>24.0</v>
      </c>
      <c r="J529" s="13">
        <v>62.0</v>
      </c>
      <c r="K529" s="13">
        <v>17.0</v>
      </c>
      <c r="L529" s="14">
        <v>17.0</v>
      </c>
      <c r="M529" s="14">
        <v>15.0</v>
      </c>
      <c r="N529" s="14">
        <v>39.0</v>
      </c>
      <c r="O529" s="39">
        <f t="shared" si="1"/>
        <v>0.3571428571</v>
      </c>
      <c r="P529" s="40">
        <f t="shared" si="2"/>
        <v>0.8115942029</v>
      </c>
    </row>
    <row r="530">
      <c r="A530" s="1"/>
      <c r="B530" s="1"/>
      <c r="C530" s="38">
        <v>0.0</v>
      </c>
      <c r="D530" s="9">
        <v>7097.0</v>
      </c>
      <c r="E530" s="10">
        <v>1210.0</v>
      </c>
      <c r="F530" s="12">
        <v>12.0</v>
      </c>
      <c r="G530" s="12">
        <v>12.0</v>
      </c>
      <c r="H530" s="12">
        <v>7.0</v>
      </c>
      <c r="I530" s="13">
        <v>19.0</v>
      </c>
      <c r="J530" s="13">
        <v>62.0</v>
      </c>
      <c r="K530" s="13">
        <v>21.0</v>
      </c>
      <c r="L530" s="14">
        <v>11.0</v>
      </c>
      <c r="M530" s="14">
        <v>11.0</v>
      </c>
      <c r="N530" s="14">
        <v>29.0</v>
      </c>
      <c r="O530" s="39">
        <f t="shared" si="1"/>
        <v>0.4782608696</v>
      </c>
      <c r="P530" s="40">
        <f t="shared" si="2"/>
        <v>0.6779661017</v>
      </c>
    </row>
    <row r="531">
      <c r="A531" s="1"/>
      <c r="B531" s="1"/>
      <c r="C531" s="38">
        <v>0.0</v>
      </c>
      <c r="D531" s="9">
        <v>7311.0</v>
      </c>
      <c r="E531" s="10">
        <v>796.0</v>
      </c>
      <c r="F531" s="12">
        <v>9.0</v>
      </c>
      <c r="G531" s="12">
        <v>10.0</v>
      </c>
      <c r="H531" s="12">
        <v>11.0</v>
      </c>
      <c r="I531" s="13">
        <v>20.0</v>
      </c>
      <c r="J531" s="13">
        <v>42.0</v>
      </c>
      <c r="K531" s="13">
        <v>4.0</v>
      </c>
      <c r="L531" s="14">
        <v>8.0</v>
      </c>
      <c r="M531" s="14">
        <v>1.0</v>
      </c>
      <c r="N531" s="14">
        <v>21.0</v>
      </c>
      <c r="O531" s="39">
        <f t="shared" si="1"/>
        <v>0.09090909091</v>
      </c>
      <c r="P531" s="40">
        <f t="shared" si="2"/>
        <v>0.5918367347</v>
      </c>
    </row>
    <row r="532">
      <c r="A532" s="1"/>
      <c r="B532" s="1"/>
      <c r="C532" s="38">
        <v>0.0</v>
      </c>
      <c r="D532" s="9">
        <v>7312.0</v>
      </c>
      <c r="E532" s="10">
        <v>2438.0</v>
      </c>
      <c r="F532" s="12">
        <v>7.0</v>
      </c>
      <c r="G532" s="12">
        <v>20.0</v>
      </c>
      <c r="H532" s="12">
        <v>6.0</v>
      </c>
      <c r="I532" s="13">
        <v>28.0</v>
      </c>
      <c r="J532" s="13">
        <v>75.0</v>
      </c>
      <c r="K532" s="13">
        <v>31.0</v>
      </c>
      <c r="L532" s="14">
        <v>12.0</v>
      </c>
      <c r="M532" s="14">
        <v>23.0</v>
      </c>
      <c r="N532" s="14">
        <v>42.0</v>
      </c>
      <c r="O532" s="39">
        <f t="shared" si="1"/>
        <v>0.5348837209</v>
      </c>
      <c r="P532" s="40">
        <f t="shared" si="2"/>
        <v>0.8059701493</v>
      </c>
    </row>
    <row r="533">
      <c r="A533" s="1"/>
      <c r="B533" s="1"/>
      <c r="C533" s="38">
        <v>0.0</v>
      </c>
      <c r="D533" s="9">
        <v>7332.0</v>
      </c>
      <c r="E533" s="10">
        <v>2570.0</v>
      </c>
      <c r="F533" s="12">
        <v>22.0</v>
      </c>
      <c r="G533" s="12">
        <v>28.0</v>
      </c>
      <c r="H533" s="12">
        <v>20.0</v>
      </c>
      <c r="I533" s="13">
        <v>39.0</v>
      </c>
      <c r="J533" s="13">
        <v>117.0</v>
      </c>
      <c r="K533" s="13">
        <v>32.0</v>
      </c>
      <c r="L533" s="14">
        <v>13.0</v>
      </c>
      <c r="M533" s="14">
        <v>14.0</v>
      </c>
      <c r="N533" s="14">
        <v>54.0</v>
      </c>
      <c r="O533" s="39">
        <f t="shared" si="1"/>
        <v>0.3333333333</v>
      </c>
      <c r="P533" s="40">
        <f t="shared" si="2"/>
        <v>0.6146788991</v>
      </c>
    </row>
    <row r="534">
      <c r="A534" s="1"/>
      <c r="B534" s="1"/>
      <c r="C534" s="38">
        <v>0.0</v>
      </c>
      <c r="D534" s="9">
        <v>7334.0</v>
      </c>
      <c r="E534" s="10">
        <v>1131.0</v>
      </c>
      <c r="F534" s="12">
        <v>11.0</v>
      </c>
      <c r="G534" s="12">
        <v>23.0</v>
      </c>
      <c r="H534" s="12">
        <v>7.0</v>
      </c>
      <c r="I534" s="13">
        <v>26.0</v>
      </c>
      <c r="J534" s="13">
        <v>77.0</v>
      </c>
      <c r="K534" s="13">
        <v>29.0</v>
      </c>
      <c r="L534" s="14">
        <v>5.0</v>
      </c>
      <c r="M534" s="14">
        <v>17.0</v>
      </c>
      <c r="N534" s="14">
        <v>28.0</v>
      </c>
      <c r="O534" s="39">
        <f t="shared" si="1"/>
        <v>0.425</v>
      </c>
      <c r="P534" s="40">
        <f t="shared" si="2"/>
        <v>0.6470588235</v>
      </c>
    </row>
    <row r="535">
      <c r="A535" s="1"/>
      <c r="B535" s="1"/>
      <c r="C535" s="38">
        <v>0.0</v>
      </c>
      <c r="D535" s="9">
        <v>7341.0</v>
      </c>
      <c r="E535" s="10">
        <v>2719.0</v>
      </c>
      <c r="F535" s="12">
        <v>21.0</v>
      </c>
      <c r="G535" s="12">
        <v>44.0</v>
      </c>
      <c r="H535" s="12">
        <v>26.0</v>
      </c>
      <c r="I535" s="13">
        <v>68.0</v>
      </c>
      <c r="J535" s="13">
        <v>140.0</v>
      </c>
      <c r="K535" s="13">
        <v>38.0</v>
      </c>
      <c r="L535" s="14">
        <v>22.0</v>
      </c>
      <c r="M535" s="14">
        <v>18.0</v>
      </c>
      <c r="N535" s="14">
        <v>81.0</v>
      </c>
      <c r="O535" s="39">
        <f t="shared" si="1"/>
        <v>0.2903225806</v>
      </c>
      <c r="P535" s="40">
        <f t="shared" si="2"/>
        <v>0.6866666667</v>
      </c>
    </row>
    <row r="536">
      <c r="A536" s="1"/>
      <c r="B536" s="1"/>
      <c r="C536" s="38">
        <v>0.0</v>
      </c>
      <c r="D536" s="9">
        <v>7352.0</v>
      </c>
      <c r="E536" s="10">
        <v>2920.0</v>
      </c>
      <c r="F536" s="12">
        <v>40.0</v>
      </c>
      <c r="G536" s="12">
        <v>42.0</v>
      </c>
      <c r="H536" s="12">
        <v>51.0</v>
      </c>
      <c r="I536" s="13">
        <v>145.0</v>
      </c>
      <c r="J536" s="13">
        <v>274.0</v>
      </c>
      <c r="K536" s="13">
        <v>132.0</v>
      </c>
      <c r="L536" s="14">
        <v>46.0</v>
      </c>
      <c r="M536" s="14">
        <v>41.0</v>
      </c>
      <c r="N536" s="14">
        <v>96.0</v>
      </c>
      <c r="O536" s="39">
        <f t="shared" si="1"/>
        <v>0.4939759036</v>
      </c>
      <c r="P536" s="40">
        <f t="shared" si="2"/>
        <v>0.6094420601</v>
      </c>
    </row>
    <row r="537">
      <c r="A537" s="1"/>
      <c r="B537" s="1"/>
      <c r="C537" s="38">
        <v>0.0</v>
      </c>
      <c r="D537" s="9">
        <v>7355.0</v>
      </c>
      <c r="E537" s="10">
        <v>1480.0</v>
      </c>
      <c r="F537" s="12">
        <v>15.0</v>
      </c>
      <c r="G537" s="12">
        <v>35.0</v>
      </c>
      <c r="H537" s="12">
        <v>26.0</v>
      </c>
      <c r="I537" s="13">
        <v>59.0</v>
      </c>
      <c r="J537" s="13">
        <v>103.0</v>
      </c>
      <c r="K537" s="13">
        <v>63.0</v>
      </c>
      <c r="L537" s="14">
        <v>20.0</v>
      </c>
      <c r="M537" s="14">
        <v>7.0</v>
      </c>
      <c r="N537" s="14">
        <v>52.0</v>
      </c>
      <c r="O537" s="39">
        <f t="shared" si="1"/>
        <v>0.1666666667</v>
      </c>
      <c r="P537" s="40">
        <f t="shared" si="2"/>
        <v>0.6371681416</v>
      </c>
    </row>
    <row r="538">
      <c r="A538" s="1"/>
      <c r="B538" s="1"/>
      <c r="C538" s="38">
        <v>0.0</v>
      </c>
      <c r="D538" s="9">
        <v>7361.0</v>
      </c>
      <c r="E538" s="10">
        <v>1530.0</v>
      </c>
      <c r="F538" s="12">
        <v>26.0</v>
      </c>
      <c r="G538" s="12">
        <v>26.0</v>
      </c>
      <c r="H538" s="12">
        <v>19.0</v>
      </c>
      <c r="I538" s="13">
        <v>73.0</v>
      </c>
      <c r="J538" s="13">
        <v>107.0</v>
      </c>
      <c r="K538" s="13">
        <v>48.0</v>
      </c>
      <c r="L538" s="14">
        <v>27.0</v>
      </c>
      <c r="M538" s="14">
        <v>30.0</v>
      </c>
      <c r="N538" s="14">
        <v>36.0</v>
      </c>
      <c r="O538" s="39">
        <f t="shared" si="1"/>
        <v>0.5357142857</v>
      </c>
      <c r="P538" s="40">
        <f t="shared" si="2"/>
        <v>0.5833333333</v>
      </c>
    </row>
    <row r="539">
      <c r="A539" s="1"/>
      <c r="B539" s="1"/>
      <c r="C539" s="38">
        <v>0.0</v>
      </c>
      <c r="D539" s="9">
        <v>7366.0</v>
      </c>
      <c r="E539" s="10">
        <v>3061.0</v>
      </c>
      <c r="F539" s="12">
        <v>19.0</v>
      </c>
      <c r="G539" s="12">
        <v>77.0</v>
      </c>
      <c r="H539" s="12">
        <v>35.0</v>
      </c>
      <c r="I539" s="13">
        <v>54.0</v>
      </c>
      <c r="J539" s="13">
        <v>222.0</v>
      </c>
      <c r="K539" s="13">
        <v>64.0</v>
      </c>
      <c r="L539" s="14">
        <v>27.0</v>
      </c>
      <c r="M539" s="14">
        <v>28.0</v>
      </c>
      <c r="N539" s="14">
        <v>134.0</v>
      </c>
      <c r="O539" s="39">
        <f t="shared" si="1"/>
        <v>0.2666666667</v>
      </c>
      <c r="P539" s="40">
        <f t="shared" si="2"/>
        <v>0.7488372093</v>
      </c>
    </row>
    <row r="540">
      <c r="A540" s="1"/>
      <c r="B540" s="1"/>
      <c r="C540" s="38">
        <v>0.0</v>
      </c>
      <c r="D540" s="9">
        <v>7378.0</v>
      </c>
      <c r="E540" s="10">
        <v>2675.0</v>
      </c>
      <c r="F540" s="12">
        <v>38.0</v>
      </c>
      <c r="G540" s="12">
        <v>113.0</v>
      </c>
      <c r="H540" s="12">
        <v>29.0</v>
      </c>
      <c r="I540" s="13">
        <v>98.0</v>
      </c>
      <c r="J540" s="13">
        <v>485.0</v>
      </c>
      <c r="K540" s="13">
        <v>79.0</v>
      </c>
      <c r="L540" s="14">
        <v>40.0</v>
      </c>
      <c r="M540" s="14">
        <v>27.0</v>
      </c>
      <c r="N540" s="14">
        <v>160.0</v>
      </c>
      <c r="O540" s="39">
        <f t="shared" si="1"/>
        <v>0.1928571429</v>
      </c>
      <c r="P540" s="40">
        <f t="shared" si="2"/>
        <v>0.7490636704</v>
      </c>
    </row>
    <row r="541">
      <c r="A541" s="1"/>
      <c r="B541" s="1"/>
      <c r="C541" s="38">
        <v>0.0</v>
      </c>
      <c r="D541" s="9">
        <v>7402.0</v>
      </c>
      <c r="E541" s="10">
        <v>3002.0</v>
      </c>
      <c r="F541" s="12">
        <v>37.0</v>
      </c>
      <c r="G541" s="12">
        <v>59.0</v>
      </c>
      <c r="H541" s="12">
        <v>32.0</v>
      </c>
      <c r="I541" s="13">
        <v>90.0</v>
      </c>
      <c r="J541" s="13">
        <v>225.0</v>
      </c>
      <c r="K541" s="13">
        <v>97.0</v>
      </c>
      <c r="L541" s="14">
        <v>37.0</v>
      </c>
      <c r="M541" s="14">
        <v>42.0</v>
      </c>
      <c r="N541" s="14">
        <v>85.0</v>
      </c>
      <c r="O541" s="39">
        <f t="shared" si="1"/>
        <v>0.4158415842</v>
      </c>
      <c r="P541" s="40">
        <f t="shared" si="2"/>
        <v>0.6387434555</v>
      </c>
    </row>
    <row r="542">
      <c r="A542" s="1"/>
      <c r="B542" s="1"/>
      <c r="C542" s="38">
        <v>0.0</v>
      </c>
      <c r="D542" s="9">
        <v>7403.0</v>
      </c>
      <c r="E542" s="10">
        <v>3625.0</v>
      </c>
      <c r="F542" s="12">
        <v>48.0</v>
      </c>
      <c r="G542" s="12">
        <v>66.0</v>
      </c>
      <c r="H542" s="12">
        <v>55.0</v>
      </c>
      <c r="I542" s="13">
        <v>123.0</v>
      </c>
      <c r="J542" s="13">
        <v>256.0</v>
      </c>
      <c r="K542" s="13">
        <v>105.0</v>
      </c>
      <c r="L542" s="14">
        <v>43.0</v>
      </c>
      <c r="M542" s="14">
        <v>49.0</v>
      </c>
      <c r="N542" s="14">
        <v>134.0</v>
      </c>
      <c r="O542" s="39">
        <f t="shared" si="1"/>
        <v>0.4260869565</v>
      </c>
      <c r="P542" s="40">
        <f t="shared" si="2"/>
        <v>0.6321428571</v>
      </c>
    </row>
    <row r="543">
      <c r="A543" s="1"/>
      <c r="B543" s="1"/>
      <c r="C543" s="38">
        <v>0.0</v>
      </c>
      <c r="D543" s="9">
        <v>7405.0</v>
      </c>
      <c r="E543" s="10">
        <v>1548.0</v>
      </c>
      <c r="F543" s="12">
        <v>12.0</v>
      </c>
      <c r="G543" s="12">
        <v>21.0</v>
      </c>
      <c r="H543" s="12">
        <v>21.0</v>
      </c>
      <c r="I543" s="13">
        <v>48.0</v>
      </c>
      <c r="J543" s="13">
        <v>124.0</v>
      </c>
      <c r="K543" s="13">
        <v>45.0</v>
      </c>
      <c r="L543" s="14">
        <v>18.0</v>
      </c>
      <c r="M543" s="14">
        <v>23.0</v>
      </c>
      <c r="N543" s="14">
        <v>58.0</v>
      </c>
      <c r="O543" s="39">
        <f t="shared" si="1"/>
        <v>0.5227272727</v>
      </c>
      <c r="P543" s="40">
        <f t="shared" si="2"/>
        <v>0.6972477064</v>
      </c>
    </row>
    <row r="544">
      <c r="A544" s="1"/>
      <c r="B544" s="1"/>
      <c r="C544" s="38">
        <v>0.0</v>
      </c>
      <c r="D544" s="9">
        <v>7410.0</v>
      </c>
      <c r="E544" s="10">
        <v>1310.0</v>
      </c>
      <c r="F544" s="12">
        <v>9.0</v>
      </c>
      <c r="G544" s="12">
        <v>29.0</v>
      </c>
      <c r="H544" s="12">
        <v>23.0</v>
      </c>
      <c r="I544" s="13">
        <v>54.0</v>
      </c>
      <c r="J544" s="13">
        <v>100.0</v>
      </c>
      <c r="K544" s="13">
        <v>35.0</v>
      </c>
      <c r="L544" s="14">
        <v>21.0</v>
      </c>
      <c r="M544" s="14">
        <v>11.0</v>
      </c>
      <c r="N544" s="14">
        <v>54.0</v>
      </c>
      <c r="O544" s="39">
        <f t="shared" si="1"/>
        <v>0.275</v>
      </c>
      <c r="P544" s="40">
        <f t="shared" si="2"/>
        <v>0.7009345794</v>
      </c>
    </row>
    <row r="545">
      <c r="A545" s="1"/>
      <c r="B545" s="1"/>
      <c r="C545" s="38">
        <v>0.0</v>
      </c>
      <c r="D545" s="9">
        <v>7411.0</v>
      </c>
      <c r="E545" s="10">
        <v>2390.0</v>
      </c>
      <c r="F545" s="12">
        <v>16.0</v>
      </c>
      <c r="G545" s="12">
        <v>43.0</v>
      </c>
      <c r="H545" s="12">
        <v>16.0</v>
      </c>
      <c r="I545" s="13">
        <v>60.0</v>
      </c>
      <c r="J545" s="13">
        <v>165.0</v>
      </c>
      <c r="K545" s="13">
        <v>56.0</v>
      </c>
      <c r="L545" s="14">
        <v>40.0</v>
      </c>
      <c r="M545" s="14">
        <v>23.0</v>
      </c>
      <c r="N545" s="14">
        <v>88.0</v>
      </c>
      <c r="O545" s="39">
        <f t="shared" si="1"/>
        <v>0.3484848485</v>
      </c>
      <c r="P545" s="40">
        <f t="shared" si="2"/>
        <v>0.8</v>
      </c>
    </row>
    <row r="546">
      <c r="A546" s="1"/>
      <c r="B546" s="1"/>
      <c r="C546" s="38">
        <v>0.0</v>
      </c>
      <c r="D546" s="9">
        <v>7414.0</v>
      </c>
      <c r="E546" s="10">
        <v>2248.0</v>
      </c>
      <c r="F546" s="12">
        <v>13.0</v>
      </c>
      <c r="G546" s="12">
        <v>40.0</v>
      </c>
      <c r="H546" s="12">
        <v>23.0</v>
      </c>
      <c r="I546" s="13">
        <v>60.0</v>
      </c>
      <c r="J546" s="13">
        <v>197.0</v>
      </c>
      <c r="K546" s="13">
        <v>40.0</v>
      </c>
      <c r="L546" s="14">
        <v>21.0</v>
      </c>
      <c r="M546" s="14">
        <v>24.0</v>
      </c>
      <c r="N546" s="14">
        <v>106.0</v>
      </c>
      <c r="O546" s="39">
        <f t="shared" si="1"/>
        <v>0.375</v>
      </c>
      <c r="P546" s="40">
        <f t="shared" si="2"/>
        <v>0.7791411043</v>
      </c>
    </row>
    <row r="547">
      <c r="A547" s="1"/>
      <c r="B547" s="1"/>
      <c r="C547" s="38">
        <v>0.0</v>
      </c>
      <c r="D547" s="9">
        <v>7415.0</v>
      </c>
      <c r="E547" s="10">
        <v>3127.0</v>
      </c>
      <c r="F547" s="12">
        <v>44.0</v>
      </c>
      <c r="G547" s="12">
        <v>61.0</v>
      </c>
      <c r="H547" s="12">
        <v>59.0</v>
      </c>
      <c r="I547" s="13">
        <v>122.0</v>
      </c>
      <c r="J547" s="13">
        <v>229.0</v>
      </c>
      <c r="K547" s="13">
        <v>98.0</v>
      </c>
      <c r="L547" s="14">
        <v>44.0</v>
      </c>
      <c r="M547" s="14">
        <v>30.0</v>
      </c>
      <c r="N547" s="14">
        <v>109.0</v>
      </c>
      <c r="O547" s="39">
        <f t="shared" si="1"/>
        <v>0.3296703297</v>
      </c>
      <c r="P547" s="40">
        <f t="shared" si="2"/>
        <v>0.59765625</v>
      </c>
    </row>
    <row r="548">
      <c r="A548" s="1"/>
      <c r="B548" s="1"/>
      <c r="C548" s="38">
        <v>0.0</v>
      </c>
      <c r="D548" s="9">
        <v>7417.0</v>
      </c>
      <c r="E548" s="10">
        <v>2919.0</v>
      </c>
      <c r="F548" s="12">
        <v>35.0</v>
      </c>
      <c r="G548" s="12">
        <v>40.0</v>
      </c>
      <c r="H548" s="12">
        <v>27.0</v>
      </c>
      <c r="I548" s="13">
        <v>86.0</v>
      </c>
      <c r="J548" s="13">
        <v>186.0</v>
      </c>
      <c r="K548" s="13">
        <v>52.0</v>
      </c>
      <c r="L548" s="14">
        <v>26.0</v>
      </c>
      <c r="M548" s="14">
        <v>25.0</v>
      </c>
      <c r="N548" s="14">
        <v>77.0</v>
      </c>
      <c r="O548" s="39">
        <f t="shared" si="1"/>
        <v>0.3846153846</v>
      </c>
      <c r="P548" s="40">
        <f t="shared" si="2"/>
        <v>0.6242424242</v>
      </c>
    </row>
    <row r="549">
      <c r="A549" s="1"/>
      <c r="B549" s="1"/>
      <c r="C549" s="38">
        <v>0.0</v>
      </c>
      <c r="D549" s="9">
        <v>7430.0</v>
      </c>
      <c r="E549" s="10">
        <v>2038.0</v>
      </c>
      <c r="F549" s="12">
        <v>11.0</v>
      </c>
      <c r="G549" s="12">
        <v>35.0</v>
      </c>
      <c r="H549" s="12">
        <v>25.0</v>
      </c>
      <c r="I549" s="13">
        <v>26.0</v>
      </c>
      <c r="J549" s="13">
        <v>104.0</v>
      </c>
      <c r="K549" s="13">
        <v>43.0</v>
      </c>
      <c r="L549" s="14">
        <v>13.0</v>
      </c>
      <c r="M549" s="14">
        <v>17.0</v>
      </c>
      <c r="N549" s="14">
        <v>60.0</v>
      </c>
      <c r="O549" s="39">
        <f t="shared" si="1"/>
        <v>0.3269230769</v>
      </c>
      <c r="P549" s="40">
        <f t="shared" si="2"/>
        <v>0.6697247706</v>
      </c>
    </row>
    <row r="550">
      <c r="A550" s="1"/>
      <c r="B550" s="1"/>
      <c r="C550" s="38">
        <v>0.0</v>
      </c>
      <c r="D550" s="9">
        <v>7500.0</v>
      </c>
      <c r="E550" s="10">
        <v>2006.0</v>
      </c>
      <c r="F550" s="12">
        <v>22.0</v>
      </c>
      <c r="G550" s="12">
        <v>46.0</v>
      </c>
      <c r="H550" s="12">
        <v>15.0</v>
      </c>
      <c r="I550" s="13">
        <v>67.0</v>
      </c>
      <c r="J550" s="13">
        <v>106.0</v>
      </c>
      <c r="K550" s="13">
        <v>33.0</v>
      </c>
      <c r="L550" s="14">
        <v>20.0</v>
      </c>
      <c r="M550" s="14">
        <v>13.0</v>
      </c>
      <c r="N550" s="14">
        <v>63.0</v>
      </c>
      <c r="O550" s="39">
        <f t="shared" si="1"/>
        <v>0.2203389831</v>
      </c>
      <c r="P550" s="40">
        <f t="shared" si="2"/>
        <v>0.6916666667</v>
      </c>
    </row>
    <row r="551">
      <c r="A551" s="1"/>
      <c r="B551" s="1"/>
      <c r="C551" s="38">
        <v>0.0</v>
      </c>
      <c r="D551" s="9">
        <v>7502.0</v>
      </c>
      <c r="E551" s="10">
        <v>1524.0</v>
      </c>
      <c r="F551" s="12">
        <v>6.0</v>
      </c>
      <c r="G551" s="12">
        <v>20.0</v>
      </c>
      <c r="H551" s="12">
        <v>6.0</v>
      </c>
      <c r="I551" s="13">
        <v>12.0</v>
      </c>
      <c r="J551" s="13">
        <v>67.0</v>
      </c>
      <c r="K551" s="13">
        <v>21.0</v>
      </c>
      <c r="L551" s="14">
        <v>9.0</v>
      </c>
      <c r="M551" s="14">
        <v>5.0</v>
      </c>
      <c r="N551" s="14">
        <v>32.0</v>
      </c>
      <c r="O551" s="39">
        <f t="shared" si="1"/>
        <v>0.2</v>
      </c>
      <c r="P551" s="40">
        <f t="shared" si="2"/>
        <v>0.7735849057</v>
      </c>
    </row>
    <row r="552">
      <c r="A552" s="1"/>
      <c r="B552" s="1"/>
      <c r="C552" s="38">
        <v>0.0</v>
      </c>
      <c r="D552" s="9">
        <v>7507.0</v>
      </c>
      <c r="E552" s="10">
        <v>1909.0</v>
      </c>
      <c r="F552" s="12">
        <v>7.0</v>
      </c>
      <c r="G552" s="12">
        <v>38.0</v>
      </c>
      <c r="H552" s="12">
        <v>20.0</v>
      </c>
      <c r="I552" s="13">
        <v>42.0</v>
      </c>
      <c r="J552" s="13">
        <v>122.0</v>
      </c>
      <c r="K552" s="13">
        <v>39.0</v>
      </c>
      <c r="L552" s="14">
        <v>11.0</v>
      </c>
      <c r="M552" s="14">
        <v>14.0</v>
      </c>
      <c r="N552" s="14">
        <v>48.0</v>
      </c>
      <c r="O552" s="39">
        <f t="shared" si="1"/>
        <v>0.2692307692</v>
      </c>
      <c r="P552" s="40">
        <f t="shared" si="2"/>
        <v>0.6860465116</v>
      </c>
    </row>
    <row r="553">
      <c r="A553" s="1"/>
      <c r="B553" s="1"/>
      <c r="C553" s="38">
        <v>0.0</v>
      </c>
      <c r="D553" s="9">
        <v>7509.0</v>
      </c>
      <c r="E553" s="10">
        <v>1176.0</v>
      </c>
      <c r="F553" s="12">
        <v>3.0</v>
      </c>
      <c r="G553" s="12">
        <v>14.0</v>
      </c>
      <c r="H553" s="12">
        <v>9.0</v>
      </c>
      <c r="I553" s="13">
        <v>17.0</v>
      </c>
      <c r="J553" s="13">
        <v>59.0</v>
      </c>
      <c r="K553" s="13">
        <v>17.0</v>
      </c>
      <c r="L553" s="14">
        <v>16.0</v>
      </c>
      <c r="M553" s="14">
        <v>6.0</v>
      </c>
      <c r="N553" s="14">
        <v>36.0</v>
      </c>
      <c r="O553" s="39">
        <f t="shared" si="1"/>
        <v>0.3</v>
      </c>
      <c r="P553" s="40">
        <f t="shared" si="2"/>
        <v>0.8125</v>
      </c>
    </row>
    <row r="554">
      <c r="A554" s="1"/>
      <c r="B554" s="1"/>
      <c r="C554" s="38">
        <v>0.0</v>
      </c>
      <c r="D554" s="9">
        <v>7512.0</v>
      </c>
      <c r="E554" s="10">
        <v>719.0</v>
      </c>
      <c r="F554" s="12">
        <v>4.0</v>
      </c>
      <c r="G554" s="12">
        <v>10.0</v>
      </c>
      <c r="H554" s="12">
        <v>14.0</v>
      </c>
      <c r="I554" s="13">
        <v>24.0</v>
      </c>
      <c r="J554" s="13">
        <v>53.0</v>
      </c>
      <c r="K554" s="13">
        <v>18.0</v>
      </c>
      <c r="L554" s="14">
        <v>4.0</v>
      </c>
      <c r="M554" s="14">
        <v>4.0</v>
      </c>
      <c r="N554" s="14">
        <v>26.0</v>
      </c>
      <c r="O554" s="39">
        <f t="shared" si="1"/>
        <v>0.2857142857</v>
      </c>
      <c r="P554" s="40">
        <f t="shared" si="2"/>
        <v>0.625</v>
      </c>
    </row>
    <row r="555">
      <c r="A555" s="1"/>
      <c r="B555" s="1"/>
      <c r="C555" s="38">
        <v>0.0</v>
      </c>
      <c r="D555" s="9">
        <v>7513.0</v>
      </c>
      <c r="E555" s="10">
        <v>2116.0</v>
      </c>
      <c r="F555" s="12">
        <v>9.0</v>
      </c>
      <c r="G555" s="12">
        <v>30.0</v>
      </c>
      <c r="H555" s="12">
        <v>19.0</v>
      </c>
      <c r="I555" s="13">
        <v>19.0</v>
      </c>
      <c r="J555" s="13">
        <v>79.0</v>
      </c>
      <c r="K555" s="13">
        <v>30.0</v>
      </c>
      <c r="L555" s="14">
        <v>15.0</v>
      </c>
      <c r="M555" s="14">
        <v>15.0</v>
      </c>
      <c r="N555" s="14">
        <v>46.0</v>
      </c>
      <c r="O555" s="39">
        <f t="shared" si="1"/>
        <v>0.3333333333</v>
      </c>
      <c r="P555" s="40">
        <f t="shared" si="2"/>
        <v>0.6853932584</v>
      </c>
    </row>
    <row r="556">
      <c r="A556" s="1"/>
      <c r="B556" s="1"/>
      <c r="C556" s="38">
        <v>0.0</v>
      </c>
      <c r="D556" s="9">
        <v>7515.0</v>
      </c>
      <c r="E556" s="10">
        <v>2524.0</v>
      </c>
      <c r="F556" s="12">
        <v>29.0</v>
      </c>
      <c r="G556" s="12">
        <v>55.0</v>
      </c>
      <c r="H556" s="12">
        <v>34.0</v>
      </c>
      <c r="I556" s="13">
        <v>78.0</v>
      </c>
      <c r="J556" s="13">
        <v>218.0</v>
      </c>
      <c r="K556" s="13">
        <v>56.0</v>
      </c>
      <c r="L556" s="14">
        <v>20.0</v>
      </c>
      <c r="M556" s="14">
        <v>29.0</v>
      </c>
      <c r="N556" s="14">
        <v>97.0</v>
      </c>
      <c r="O556" s="39">
        <f t="shared" si="1"/>
        <v>0.3452380952</v>
      </c>
      <c r="P556" s="40">
        <f t="shared" si="2"/>
        <v>0.65</v>
      </c>
    </row>
    <row r="557">
      <c r="A557" s="1"/>
      <c r="B557" s="1"/>
      <c r="C557" s="38">
        <v>0.0</v>
      </c>
      <c r="D557" s="9">
        <v>7522.0</v>
      </c>
      <c r="E557" s="10">
        <v>3233.0</v>
      </c>
      <c r="F557" s="12">
        <v>19.0</v>
      </c>
      <c r="G557" s="12">
        <v>55.0</v>
      </c>
      <c r="H557" s="12">
        <v>29.0</v>
      </c>
      <c r="I557" s="13">
        <v>40.0</v>
      </c>
      <c r="J557" s="13">
        <v>90.0</v>
      </c>
      <c r="K557" s="13">
        <v>31.0</v>
      </c>
      <c r="L557" s="14">
        <v>23.0</v>
      </c>
      <c r="M557" s="14">
        <v>20.0</v>
      </c>
      <c r="N557" s="14">
        <v>74.0</v>
      </c>
      <c r="O557" s="39">
        <f t="shared" si="1"/>
        <v>0.2666666667</v>
      </c>
      <c r="P557" s="40">
        <f t="shared" si="2"/>
        <v>0.6689655172</v>
      </c>
    </row>
    <row r="558">
      <c r="A558" s="1"/>
      <c r="B558" s="1"/>
      <c r="C558" s="38">
        <v>0.0</v>
      </c>
      <c r="D558" s="9">
        <v>7528.0</v>
      </c>
      <c r="E558" s="10">
        <v>1858.0</v>
      </c>
      <c r="F558" s="12">
        <v>9.0</v>
      </c>
      <c r="G558" s="12">
        <v>27.0</v>
      </c>
      <c r="H558" s="12">
        <v>9.0</v>
      </c>
      <c r="I558" s="13">
        <v>25.0</v>
      </c>
      <c r="J558" s="13">
        <v>52.0</v>
      </c>
      <c r="K558" s="13">
        <v>15.0</v>
      </c>
      <c r="L558" s="14">
        <v>15.0</v>
      </c>
      <c r="M558" s="14">
        <v>10.0</v>
      </c>
      <c r="N558" s="14">
        <v>34.0</v>
      </c>
      <c r="O558" s="39">
        <f t="shared" si="1"/>
        <v>0.2702702703</v>
      </c>
      <c r="P558" s="40">
        <f t="shared" si="2"/>
        <v>0.7313432836</v>
      </c>
    </row>
    <row r="559">
      <c r="A559" s="1"/>
      <c r="B559" s="1"/>
      <c r="C559" s="38">
        <v>0.0</v>
      </c>
      <c r="D559" s="9">
        <v>7531.0</v>
      </c>
      <c r="E559" s="10">
        <v>1292.0</v>
      </c>
      <c r="F559" s="12">
        <v>4.0</v>
      </c>
      <c r="G559" s="12">
        <v>17.0</v>
      </c>
      <c r="H559" s="12">
        <v>7.0</v>
      </c>
      <c r="I559" s="13">
        <v>17.0</v>
      </c>
      <c r="J559" s="13">
        <v>41.0</v>
      </c>
      <c r="K559" s="13">
        <v>11.0</v>
      </c>
      <c r="L559" s="14">
        <v>12.0</v>
      </c>
      <c r="M559" s="14">
        <v>7.0</v>
      </c>
      <c r="N559" s="14">
        <v>41.0</v>
      </c>
      <c r="O559" s="39">
        <f t="shared" si="1"/>
        <v>0.2916666667</v>
      </c>
      <c r="P559" s="40">
        <f t="shared" si="2"/>
        <v>0.828125</v>
      </c>
    </row>
    <row r="560">
      <c r="A560" s="1"/>
      <c r="B560" s="1"/>
      <c r="C560" s="38">
        <v>0.0</v>
      </c>
      <c r="D560" s="9">
        <v>7545.0</v>
      </c>
      <c r="E560" s="10">
        <v>2403.0</v>
      </c>
      <c r="F560" s="12">
        <v>43.0</v>
      </c>
      <c r="G560" s="12">
        <v>97.0</v>
      </c>
      <c r="H560" s="12">
        <v>62.0</v>
      </c>
      <c r="I560" s="13">
        <v>172.0</v>
      </c>
      <c r="J560" s="13">
        <v>321.0</v>
      </c>
      <c r="K560" s="13">
        <v>128.0</v>
      </c>
      <c r="L560" s="14">
        <v>38.0</v>
      </c>
      <c r="M560" s="14">
        <v>47.0</v>
      </c>
      <c r="N560" s="14">
        <v>123.0</v>
      </c>
      <c r="O560" s="39">
        <f t="shared" si="1"/>
        <v>0.3263888889</v>
      </c>
      <c r="P560" s="40">
        <f t="shared" si="2"/>
        <v>0.6052631579</v>
      </c>
    </row>
    <row r="561">
      <c r="A561" s="1"/>
      <c r="B561" s="1"/>
      <c r="C561" s="38">
        <v>0.0</v>
      </c>
      <c r="D561" s="9">
        <v>7552.0</v>
      </c>
      <c r="E561" s="10">
        <v>2340.0</v>
      </c>
      <c r="F561" s="12">
        <v>38.0</v>
      </c>
      <c r="G561" s="12">
        <v>74.0</v>
      </c>
      <c r="H561" s="12">
        <v>71.0</v>
      </c>
      <c r="I561" s="13">
        <v>146.0</v>
      </c>
      <c r="J561" s="13">
        <v>298.0</v>
      </c>
      <c r="K561" s="13">
        <v>180.0</v>
      </c>
      <c r="L561" s="14">
        <v>44.0</v>
      </c>
      <c r="M561" s="14">
        <v>51.0</v>
      </c>
      <c r="N561" s="14">
        <v>115.0</v>
      </c>
      <c r="O561" s="39">
        <f t="shared" si="1"/>
        <v>0.408</v>
      </c>
      <c r="P561" s="40">
        <f t="shared" si="2"/>
        <v>0.5932835821</v>
      </c>
    </row>
    <row r="562">
      <c r="A562" s="1"/>
      <c r="B562" s="1"/>
      <c r="C562" s="38">
        <v>0.0</v>
      </c>
      <c r="D562" s="9">
        <v>7553.0</v>
      </c>
      <c r="E562" s="10">
        <v>3441.0</v>
      </c>
      <c r="F562" s="12">
        <v>48.0</v>
      </c>
      <c r="G562" s="12">
        <v>56.0</v>
      </c>
      <c r="H562" s="12">
        <v>91.0</v>
      </c>
      <c r="I562" s="13">
        <v>196.0</v>
      </c>
      <c r="J562" s="13">
        <v>358.0</v>
      </c>
      <c r="K562" s="13">
        <v>239.0</v>
      </c>
      <c r="L562" s="14">
        <v>65.0</v>
      </c>
      <c r="M562" s="14">
        <v>95.0</v>
      </c>
      <c r="N562" s="14">
        <v>131.0</v>
      </c>
      <c r="O562" s="39">
        <f t="shared" si="1"/>
        <v>0.6291390728</v>
      </c>
      <c r="P562" s="40">
        <f t="shared" si="2"/>
        <v>0.5850746269</v>
      </c>
    </row>
    <row r="563">
      <c r="A563" s="1"/>
      <c r="B563" s="1"/>
      <c r="C563" s="38">
        <v>0.0</v>
      </c>
      <c r="D563" s="9">
        <v>7562.0</v>
      </c>
      <c r="E563" s="10">
        <v>3086.0</v>
      </c>
      <c r="F563" s="12">
        <v>51.0</v>
      </c>
      <c r="G563" s="12">
        <v>66.0</v>
      </c>
      <c r="H563" s="12">
        <v>104.0</v>
      </c>
      <c r="I563" s="13">
        <v>229.0</v>
      </c>
      <c r="J563" s="13">
        <v>359.0</v>
      </c>
      <c r="K563" s="13">
        <v>216.0</v>
      </c>
      <c r="L563" s="14">
        <v>53.0</v>
      </c>
      <c r="M563" s="14">
        <v>91.0</v>
      </c>
      <c r="N563" s="14">
        <v>138.0</v>
      </c>
      <c r="O563" s="39">
        <f t="shared" si="1"/>
        <v>0.5796178344</v>
      </c>
      <c r="P563" s="40">
        <f t="shared" si="2"/>
        <v>0.5520231214</v>
      </c>
    </row>
    <row r="564">
      <c r="A564" s="1"/>
      <c r="B564" s="1"/>
      <c r="C564" s="38">
        <v>0.0</v>
      </c>
      <c r="D564" s="9">
        <v>7569.0</v>
      </c>
      <c r="E564" s="10">
        <v>2745.0</v>
      </c>
      <c r="F564" s="12">
        <v>25.0</v>
      </c>
      <c r="G564" s="12">
        <v>55.0</v>
      </c>
      <c r="H564" s="12">
        <v>32.0</v>
      </c>
      <c r="I564" s="13">
        <v>66.0</v>
      </c>
      <c r="J564" s="13">
        <v>228.0</v>
      </c>
      <c r="K564" s="13">
        <v>80.0</v>
      </c>
      <c r="L564" s="14">
        <v>29.0</v>
      </c>
      <c r="M564" s="14">
        <v>23.0</v>
      </c>
      <c r="N564" s="14">
        <v>103.0</v>
      </c>
      <c r="O564" s="39">
        <f t="shared" si="1"/>
        <v>0.2948717949</v>
      </c>
      <c r="P564" s="40">
        <f t="shared" si="2"/>
        <v>0.6984126984</v>
      </c>
    </row>
    <row r="565">
      <c r="A565" s="1"/>
      <c r="B565" s="1"/>
      <c r="C565" s="38">
        <v>0.0</v>
      </c>
      <c r="D565" s="9">
        <v>7570.0</v>
      </c>
      <c r="E565" s="10">
        <v>2437.0</v>
      </c>
      <c r="F565" s="12">
        <v>11.0</v>
      </c>
      <c r="G565" s="12">
        <v>46.0</v>
      </c>
      <c r="H565" s="12">
        <v>35.0</v>
      </c>
      <c r="I565" s="13">
        <v>71.0</v>
      </c>
      <c r="J565" s="13">
        <v>132.0</v>
      </c>
      <c r="K565" s="13">
        <v>72.0</v>
      </c>
      <c r="L565" s="14">
        <v>24.0</v>
      </c>
      <c r="M565" s="14">
        <v>35.0</v>
      </c>
      <c r="N565" s="14">
        <v>62.0</v>
      </c>
      <c r="O565" s="39">
        <f t="shared" si="1"/>
        <v>0.4320987654</v>
      </c>
      <c r="P565" s="40">
        <f t="shared" si="2"/>
        <v>0.6515151515</v>
      </c>
    </row>
    <row r="566">
      <c r="A566" s="1"/>
      <c r="B566" s="1"/>
      <c r="C566" s="38">
        <v>0.0</v>
      </c>
      <c r="D566" s="9">
        <v>7582.0</v>
      </c>
      <c r="E566" s="10">
        <v>848.0</v>
      </c>
      <c r="F566" s="12">
        <v>10.0</v>
      </c>
      <c r="G566" s="12">
        <v>7.0</v>
      </c>
      <c r="H566" s="12">
        <v>13.0</v>
      </c>
      <c r="I566" s="13">
        <v>42.0</v>
      </c>
      <c r="J566" s="13">
        <v>56.0</v>
      </c>
      <c r="K566" s="13">
        <v>20.0</v>
      </c>
      <c r="L566" s="14">
        <v>13.0</v>
      </c>
      <c r="M566" s="14">
        <v>10.0</v>
      </c>
      <c r="N566" s="14">
        <v>30.0</v>
      </c>
      <c r="O566" s="39">
        <f t="shared" si="1"/>
        <v>0.5882352941</v>
      </c>
      <c r="P566" s="40">
        <f t="shared" si="2"/>
        <v>0.6515151515</v>
      </c>
    </row>
    <row r="567">
      <c r="A567" s="1"/>
      <c r="B567" s="1"/>
      <c r="C567" s="38">
        <v>0.0</v>
      </c>
      <c r="D567" s="9">
        <v>7592.0</v>
      </c>
      <c r="E567" s="10">
        <v>3258.0</v>
      </c>
      <c r="F567" s="12">
        <v>44.0</v>
      </c>
      <c r="G567" s="12">
        <v>57.0</v>
      </c>
      <c r="H567" s="12">
        <v>46.0</v>
      </c>
      <c r="I567" s="13">
        <v>134.0</v>
      </c>
      <c r="J567" s="13">
        <v>208.0</v>
      </c>
      <c r="K567" s="13">
        <v>108.0</v>
      </c>
      <c r="L567" s="14">
        <v>54.0</v>
      </c>
      <c r="M567" s="14">
        <v>62.0</v>
      </c>
      <c r="N567" s="14">
        <v>127.0</v>
      </c>
      <c r="O567" s="39">
        <f t="shared" si="1"/>
        <v>0.5210084034</v>
      </c>
      <c r="P567" s="40">
        <f t="shared" si="2"/>
        <v>0.667896679</v>
      </c>
    </row>
    <row r="568">
      <c r="A568" s="1"/>
      <c r="B568" s="1"/>
      <c r="C568" s="38">
        <v>0.0</v>
      </c>
      <c r="D568" s="9">
        <v>7595.0</v>
      </c>
      <c r="E568" s="10">
        <v>1017.0</v>
      </c>
      <c r="F568" s="12">
        <v>15.0</v>
      </c>
      <c r="G568" s="12">
        <v>35.0</v>
      </c>
      <c r="H568" s="12">
        <v>18.0</v>
      </c>
      <c r="I568" s="13">
        <v>42.0</v>
      </c>
      <c r="J568" s="13">
        <v>83.0</v>
      </c>
      <c r="K568" s="13">
        <v>51.0</v>
      </c>
      <c r="L568" s="14">
        <v>29.0</v>
      </c>
      <c r="M568" s="14">
        <v>23.0</v>
      </c>
      <c r="N568" s="14">
        <v>43.0</v>
      </c>
      <c r="O568" s="39">
        <f t="shared" si="1"/>
        <v>0.3965517241</v>
      </c>
      <c r="P568" s="40">
        <f t="shared" si="2"/>
        <v>0.6857142857</v>
      </c>
    </row>
    <row r="569">
      <c r="A569" s="1"/>
      <c r="B569" s="1"/>
      <c r="C569" s="38">
        <v>0.0</v>
      </c>
      <c r="D569" s="9">
        <v>7601.0</v>
      </c>
      <c r="E569" s="10">
        <v>3279.0</v>
      </c>
      <c r="F569" s="12">
        <v>43.0</v>
      </c>
      <c r="G569" s="12">
        <v>55.0</v>
      </c>
      <c r="H569" s="12">
        <v>83.0</v>
      </c>
      <c r="I569" s="13">
        <v>175.0</v>
      </c>
      <c r="J569" s="13">
        <v>237.0</v>
      </c>
      <c r="K569" s="13">
        <v>167.0</v>
      </c>
      <c r="L569" s="14">
        <v>50.0</v>
      </c>
      <c r="M569" s="14">
        <v>59.0</v>
      </c>
      <c r="N569" s="14">
        <v>115.0</v>
      </c>
      <c r="O569" s="39">
        <f t="shared" si="1"/>
        <v>0.5175438596</v>
      </c>
      <c r="P569" s="40">
        <f t="shared" si="2"/>
        <v>0.5670103093</v>
      </c>
    </row>
    <row r="570">
      <c r="A570" s="1"/>
      <c r="B570" s="1"/>
      <c r="C570" s="38">
        <v>0.0</v>
      </c>
      <c r="D570" s="9">
        <v>7603.0</v>
      </c>
      <c r="E570" s="10">
        <v>2155.0</v>
      </c>
      <c r="F570" s="12">
        <v>20.0</v>
      </c>
      <c r="G570" s="12">
        <v>27.0</v>
      </c>
      <c r="H570" s="12">
        <v>46.0</v>
      </c>
      <c r="I570" s="13">
        <v>114.0</v>
      </c>
      <c r="J570" s="13">
        <v>142.0</v>
      </c>
      <c r="K570" s="13">
        <v>126.0</v>
      </c>
      <c r="L570" s="14">
        <v>28.0</v>
      </c>
      <c r="M570" s="14">
        <v>49.0</v>
      </c>
      <c r="N570" s="14">
        <v>75.0</v>
      </c>
      <c r="O570" s="39">
        <f t="shared" si="1"/>
        <v>0.6447368421</v>
      </c>
      <c r="P570" s="40">
        <f t="shared" si="2"/>
        <v>0.6094674556</v>
      </c>
    </row>
    <row r="571">
      <c r="A571" s="1"/>
      <c r="B571" s="1"/>
      <c r="C571" s="38">
        <v>0.0</v>
      </c>
      <c r="D571" s="9">
        <v>7604.0</v>
      </c>
      <c r="E571" s="10">
        <v>2899.0</v>
      </c>
      <c r="F571" s="12">
        <v>28.0</v>
      </c>
      <c r="G571" s="12">
        <v>55.0</v>
      </c>
      <c r="H571" s="12">
        <v>47.0</v>
      </c>
      <c r="I571" s="13">
        <v>127.0</v>
      </c>
      <c r="J571" s="13">
        <v>222.0</v>
      </c>
      <c r="K571" s="13">
        <v>128.0</v>
      </c>
      <c r="L571" s="14">
        <v>53.0</v>
      </c>
      <c r="M571" s="14">
        <v>42.0</v>
      </c>
      <c r="N571" s="14">
        <v>82.0</v>
      </c>
      <c r="O571" s="39">
        <f t="shared" si="1"/>
        <v>0.4329896907</v>
      </c>
      <c r="P571" s="40">
        <f t="shared" si="2"/>
        <v>0.6428571429</v>
      </c>
    </row>
    <row r="572">
      <c r="A572" s="1"/>
      <c r="B572" s="1"/>
      <c r="C572" s="38">
        <v>0.0</v>
      </c>
      <c r="D572" s="9">
        <v>7611.0</v>
      </c>
      <c r="E572" s="10">
        <v>3454.0</v>
      </c>
      <c r="F572" s="12">
        <v>46.0</v>
      </c>
      <c r="G572" s="12">
        <v>66.0</v>
      </c>
      <c r="H572" s="12">
        <v>50.0</v>
      </c>
      <c r="I572" s="13">
        <v>138.0</v>
      </c>
      <c r="J572" s="13">
        <v>287.0</v>
      </c>
      <c r="K572" s="13">
        <v>95.0</v>
      </c>
      <c r="L572" s="14">
        <v>74.0</v>
      </c>
      <c r="M572" s="14">
        <v>42.0</v>
      </c>
      <c r="N572" s="14">
        <v>149.0</v>
      </c>
      <c r="O572" s="39">
        <f t="shared" si="1"/>
        <v>0.3888888889</v>
      </c>
      <c r="P572" s="40">
        <f t="shared" si="2"/>
        <v>0.6990595611</v>
      </c>
    </row>
    <row r="573">
      <c r="A573" s="1"/>
      <c r="B573" s="1"/>
      <c r="C573" s="38">
        <v>0.0</v>
      </c>
      <c r="D573" s="9">
        <v>7614.0</v>
      </c>
      <c r="E573" s="10">
        <v>3095.0</v>
      </c>
      <c r="F573" s="12">
        <v>33.0</v>
      </c>
      <c r="G573" s="12">
        <v>85.0</v>
      </c>
      <c r="H573" s="12">
        <v>51.0</v>
      </c>
      <c r="I573" s="13">
        <v>125.0</v>
      </c>
      <c r="J573" s="13">
        <v>202.0</v>
      </c>
      <c r="K573" s="13">
        <v>70.0</v>
      </c>
      <c r="L573" s="14">
        <v>49.0</v>
      </c>
      <c r="M573" s="14">
        <v>15.0</v>
      </c>
      <c r="N573" s="14">
        <v>119.0</v>
      </c>
      <c r="O573" s="39">
        <f t="shared" si="1"/>
        <v>0.15</v>
      </c>
      <c r="P573" s="40">
        <f t="shared" si="2"/>
        <v>0.6666666667</v>
      </c>
    </row>
    <row r="574">
      <c r="A574" s="1"/>
      <c r="B574" s="1"/>
      <c r="C574" s="38">
        <v>0.0</v>
      </c>
      <c r="D574" s="9">
        <v>7622.0</v>
      </c>
      <c r="E574" s="10">
        <v>672.0</v>
      </c>
      <c r="F574" s="12">
        <v>8.0</v>
      </c>
      <c r="G574" s="12">
        <v>13.0</v>
      </c>
      <c r="H574" s="12">
        <v>3.0</v>
      </c>
      <c r="I574" s="13">
        <v>22.0</v>
      </c>
      <c r="J574" s="13">
        <v>34.0</v>
      </c>
      <c r="K574" s="13">
        <v>12.0</v>
      </c>
      <c r="L574" s="14">
        <v>6.0</v>
      </c>
      <c r="M574" s="14">
        <v>7.0</v>
      </c>
      <c r="N574" s="14">
        <v>12.0</v>
      </c>
      <c r="O574" s="39">
        <f t="shared" si="1"/>
        <v>0.35</v>
      </c>
      <c r="P574" s="40">
        <f t="shared" si="2"/>
        <v>0.6206896552</v>
      </c>
    </row>
    <row r="575">
      <c r="A575" s="1"/>
      <c r="B575" s="1"/>
      <c r="C575" s="38">
        <v>0.0</v>
      </c>
      <c r="D575" s="9">
        <v>7624.0</v>
      </c>
      <c r="E575" s="10">
        <v>1577.0</v>
      </c>
      <c r="F575" s="12">
        <v>11.0</v>
      </c>
      <c r="G575" s="12">
        <v>16.0</v>
      </c>
      <c r="H575" s="12">
        <v>17.0</v>
      </c>
      <c r="I575" s="13">
        <v>26.0</v>
      </c>
      <c r="J575" s="13">
        <v>132.0</v>
      </c>
      <c r="K575" s="13">
        <v>41.0</v>
      </c>
      <c r="L575" s="14">
        <v>15.0</v>
      </c>
      <c r="M575" s="14">
        <v>21.0</v>
      </c>
      <c r="N575" s="14">
        <v>54.0</v>
      </c>
      <c r="O575" s="39">
        <f t="shared" si="1"/>
        <v>0.5675675676</v>
      </c>
      <c r="P575" s="40">
        <f t="shared" si="2"/>
        <v>0.7113402062</v>
      </c>
    </row>
    <row r="576">
      <c r="A576" s="1"/>
      <c r="B576" s="1"/>
      <c r="C576" s="38">
        <v>0.0</v>
      </c>
      <c r="D576" s="9">
        <v>7625.0</v>
      </c>
      <c r="E576" s="10">
        <v>2831.0</v>
      </c>
      <c r="F576" s="12">
        <v>22.0</v>
      </c>
      <c r="G576" s="12">
        <v>43.0</v>
      </c>
      <c r="H576" s="12">
        <v>45.0</v>
      </c>
      <c r="I576" s="13">
        <v>116.0</v>
      </c>
      <c r="J576" s="13">
        <v>231.0</v>
      </c>
      <c r="K576" s="13">
        <v>78.0</v>
      </c>
      <c r="L576" s="14">
        <v>44.0</v>
      </c>
      <c r="M576" s="14">
        <v>30.0</v>
      </c>
      <c r="N576" s="14">
        <v>110.0</v>
      </c>
      <c r="O576" s="39">
        <f t="shared" si="1"/>
        <v>0.4109589041</v>
      </c>
      <c r="P576" s="40">
        <f t="shared" si="2"/>
        <v>0.6968325792</v>
      </c>
    </row>
    <row r="577">
      <c r="A577" s="1"/>
      <c r="B577" s="1"/>
      <c r="C577" s="38">
        <v>0.0</v>
      </c>
      <c r="D577" s="9">
        <v>7634.0</v>
      </c>
      <c r="E577" s="10">
        <v>1679.0</v>
      </c>
      <c r="F577" s="12">
        <v>15.0</v>
      </c>
      <c r="G577" s="12">
        <v>31.0</v>
      </c>
      <c r="H577" s="12">
        <v>17.0</v>
      </c>
      <c r="I577" s="13">
        <v>82.0</v>
      </c>
      <c r="J577" s="13">
        <v>165.0</v>
      </c>
      <c r="K577" s="13">
        <v>58.0</v>
      </c>
      <c r="L577" s="14">
        <v>24.0</v>
      </c>
      <c r="M577" s="14">
        <v>20.0</v>
      </c>
      <c r="N577" s="14">
        <v>71.0</v>
      </c>
      <c r="O577" s="39">
        <f t="shared" si="1"/>
        <v>0.3921568627</v>
      </c>
      <c r="P577" s="40">
        <f t="shared" si="2"/>
        <v>0.7480314961</v>
      </c>
    </row>
    <row r="578">
      <c r="A578" s="1"/>
      <c r="B578" s="1"/>
      <c r="C578" s="38">
        <v>0.0</v>
      </c>
      <c r="D578" s="9">
        <v>7641.0</v>
      </c>
      <c r="E578" s="10">
        <v>1702.0</v>
      </c>
      <c r="F578" s="12">
        <v>29.0</v>
      </c>
      <c r="G578" s="12">
        <v>36.0</v>
      </c>
      <c r="H578" s="12">
        <v>28.0</v>
      </c>
      <c r="I578" s="13">
        <v>168.0</v>
      </c>
      <c r="J578" s="13">
        <v>353.0</v>
      </c>
      <c r="K578" s="13">
        <v>79.0</v>
      </c>
      <c r="L578" s="14">
        <v>20.0</v>
      </c>
      <c r="M578" s="14">
        <v>22.0</v>
      </c>
      <c r="N578" s="14">
        <v>104.0</v>
      </c>
      <c r="O578" s="39">
        <f t="shared" si="1"/>
        <v>0.3793103448</v>
      </c>
      <c r="P578" s="40">
        <f t="shared" si="2"/>
        <v>0.6850828729</v>
      </c>
    </row>
    <row r="579">
      <c r="A579" s="1"/>
      <c r="B579" s="1"/>
      <c r="C579" s="38">
        <v>0.0</v>
      </c>
      <c r="D579" s="9">
        <v>7643.0</v>
      </c>
      <c r="E579" s="10">
        <v>1934.0</v>
      </c>
      <c r="F579" s="12">
        <v>25.0</v>
      </c>
      <c r="G579" s="12">
        <v>26.0</v>
      </c>
      <c r="H579" s="12">
        <v>34.0</v>
      </c>
      <c r="I579" s="13">
        <v>74.0</v>
      </c>
      <c r="J579" s="13">
        <v>205.0</v>
      </c>
      <c r="K579" s="13">
        <v>89.0</v>
      </c>
      <c r="L579" s="14">
        <v>27.0</v>
      </c>
      <c r="M579" s="14">
        <v>21.0</v>
      </c>
      <c r="N579" s="14">
        <v>92.0</v>
      </c>
      <c r="O579" s="39">
        <f t="shared" si="1"/>
        <v>0.4468085106</v>
      </c>
      <c r="P579" s="40">
        <f t="shared" si="2"/>
        <v>0.6685393258</v>
      </c>
    </row>
    <row r="580">
      <c r="A580" s="1"/>
      <c r="B580" s="1"/>
      <c r="C580" s="38">
        <v>0.0</v>
      </c>
      <c r="D580" s="9">
        <v>7651.0</v>
      </c>
      <c r="E580" s="10">
        <v>2119.0</v>
      </c>
      <c r="F580" s="12">
        <v>31.0</v>
      </c>
      <c r="G580" s="12">
        <v>52.0</v>
      </c>
      <c r="H580" s="12">
        <v>42.0</v>
      </c>
      <c r="I580" s="13">
        <v>92.0</v>
      </c>
      <c r="J580" s="13">
        <v>210.0</v>
      </c>
      <c r="K580" s="13">
        <v>69.0</v>
      </c>
      <c r="L580" s="14">
        <v>39.0</v>
      </c>
      <c r="M580" s="14">
        <v>19.0</v>
      </c>
      <c r="N580" s="14">
        <v>109.0</v>
      </c>
      <c r="O580" s="39">
        <f t="shared" si="1"/>
        <v>0.2676056338</v>
      </c>
      <c r="P580" s="40">
        <f t="shared" si="2"/>
        <v>0.6696832579</v>
      </c>
    </row>
    <row r="581">
      <c r="A581" s="1"/>
      <c r="B581" s="1"/>
      <c r="C581" s="38">
        <v>0.0</v>
      </c>
      <c r="D581" s="9">
        <v>7652.0</v>
      </c>
      <c r="E581" s="10">
        <v>1498.0</v>
      </c>
      <c r="F581" s="12">
        <v>23.0</v>
      </c>
      <c r="G581" s="12">
        <v>33.0</v>
      </c>
      <c r="H581" s="12">
        <v>27.0</v>
      </c>
      <c r="I581" s="13">
        <v>80.0</v>
      </c>
      <c r="J581" s="13">
        <v>126.0</v>
      </c>
      <c r="K581" s="13">
        <v>39.0</v>
      </c>
      <c r="L581" s="14">
        <v>23.0</v>
      </c>
      <c r="M581" s="14">
        <v>19.0</v>
      </c>
      <c r="N581" s="14">
        <v>44.0</v>
      </c>
      <c r="O581" s="39">
        <f t="shared" si="1"/>
        <v>0.3653846154</v>
      </c>
      <c r="P581" s="40">
        <f t="shared" si="2"/>
        <v>0.5726495726</v>
      </c>
    </row>
    <row r="582">
      <c r="A582" s="1"/>
      <c r="B582" s="1"/>
      <c r="C582" s="38">
        <v>0.0</v>
      </c>
      <c r="D582" s="9">
        <v>7663.0</v>
      </c>
      <c r="E582" s="10">
        <v>959.0</v>
      </c>
      <c r="F582" s="12">
        <v>9.0</v>
      </c>
      <c r="G582" s="12">
        <v>22.0</v>
      </c>
      <c r="H582" s="12">
        <v>10.0</v>
      </c>
      <c r="I582" s="13">
        <v>30.0</v>
      </c>
      <c r="J582" s="13">
        <v>84.0</v>
      </c>
      <c r="K582" s="13">
        <v>26.0</v>
      </c>
      <c r="L582" s="14">
        <v>7.0</v>
      </c>
      <c r="M582" s="14">
        <v>7.0</v>
      </c>
      <c r="N582" s="14">
        <v>26.0</v>
      </c>
      <c r="O582" s="39">
        <f t="shared" si="1"/>
        <v>0.2413793103</v>
      </c>
      <c r="P582" s="40">
        <f t="shared" si="2"/>
        <v>0.6346153846</v>
      </c>
    </row>
    <row r="583">
      <c r="A583" s="1"/>
      <c r="B583" s="1"/>
      <c r="C583" s="38">
        <v>0.0</v>
      </c>
      <c r="D583" s="9">
        <v>7665.0</v>
      </c>
      <c r="E583" s="10">
        <v>3108.0</v>
      </c>
      <c r="F583" s="12">
        <v>39.0</v>
      </c>
      <c r="G583" s="12">
        <v>54.0</v>
      </c>
      <c r="H583" s="12">
        <v>55.0</v>
      </c>
      <c r="I583" s="13">
        <v>119.0</v>
      </c>
      <c r="J583" s="13">
        <v>327.0</v>
      </c>
      <c r="K583" s="13">
        <v>88.0</v>
      </c>
      <c r="L583" s="14">
        <v>66.0</v>
      </c>
      <c r="M583" s="14">
        <v>34.0</v>
      </c>
      <c r="N583" s="14">
        <v>183.0</v>
      </c>
      <c r="O583" s="39">
        <f t="shared" si="1"/>
        <v>0.3863636364</v>
      </c>
      <c r="P583" s="40">
        <f t="shared" si="2"/>
        <v>0.7259475219</v>
      </c>
    </row>
    <row r="584">
      <c r="A584" s="1"/>
      <c r="B584" s="1"/>
      <c r="C584" s="38">
        <v>0.0</v>
      </c>
      <c r="D584" s="9">
        <v>7674.0</v>
      </c>
      <c r="E584" s="10">
        <v>1500.0</v>
      </c>
      <c r="F584" s="12">
        <v>20.0</v>
      </c>
      <c r="G584" s="12">
        <v>42.0</v>
      </c>
      <c r="H584" s="12">
        <v>13.0</v>
      </c>
      <c r="I584" s="13">
        <v>53.0</v>
      </c>
      <c r="J584" s="13">
        <v>118.0</v>
      </c>
      <c r="K584" s="13">
        <v>58.0</v>
      </c>
      <c r="L584" s="14">
        <v>22.0</v>
      </c>
      <c r="M584" s="14">
        <v>24.0</v>
      </c>
      <c r="N584" s="14">
        <v>57.0</v>
      </c>
      <c r="O584" s="39">
        <f t="shared" si="1"/>
        <v>0.3636363636</v>
      </c>
      <c r="P584" s="40">
        <f t="shared" si="2"/>
        <v>0.7053571429</v>
      </c>
    </row>
    <row r="585">
      <c r="A585" s="1"/>
      <c r="B585" s="1"/>
      <c r="C585" s="38">
        <v>0.0</v>
      </c>
      <c r="D585" s="9">
        <v>7675.0</v>
      </c>
      <c r="E585" s="10">
        <v>920.0</v>
      </c>
      <c r="F585" s="12">
        <v>10.0</v>
      </c>
      <c r="G585" s="12">
        <v>17.0</v>
      </c>
      <c r="H585" s="12">
        <v>15.0</v>
      </c>
      <c r="I585" s="13">
        <v>42.0</v>
      </c>
      <c r="J585" s="13">
        <v>89.0</v>
      </c>
      <c r="K585" s="13">
        <v>28.0</v>
      </c>
      <c r="L585" s="14">
        <v>19.0</v>
      </c>
      <c r="M585" s="14">
        <v>19.0</v>
      </c>
      <c r="N585" s="14">
        <v>33.0</v>
      </c>
      <c r="O585" s="39">
        <f t="shared" si="1"/>
        <v>0.5277777778</v>
      </c>
      <c r="P585" s="40">
        <f t="shared" si="2"/>
        <v>0.6753246753</v>
      </c>
    </row>
    <row r="586">
      <c r="A586" s="1"/>
      <c r="B586" s="1"/>
      <c r="C586" s="38">
        <v>0.0</v>
      </c>
      <c r="D586" s="9">
        <v>7683.0</v>
      </c>
      <c r="E586" s="10">
        <v>1512.0</v>
      </c>
      <c r="F586" s="12">
        <v>13.0</v>
      </c>
      <c r="G586" s="12">
        <v>18.0</v>
      </c>
      <c r="H586" s="12">
        <v>21.0</v>
      </c>
      <c r="I586" s="13">
        <v>59.0</v>
      </c>
      <c r="J586" s="13">
        <v>115.0</v>
      </c>
      <c r="K586" s="13">
        <v>60.0</v>
      </c>
      <c r="L586" s="14">
        <v>22.0</v>
      </c>
      <c r="M586" s="14">
        <v>30.0</v>
      </c>
      <c r="N586" s="14">
        <v>56.0</v>
      </c>
      <c r="O586" s="39">
        <f t="shared" si="1"/>
        <v>0.625</v>
      </c>
      <c r="P586" s="40">
        <f t="shared" si="2"/>
        <v>0.6964285714</v>
      </c>
    </row>
    <row r="587">
      <c r="A587" s="1"/>
      <c r="B587" s="1"/>
      <c r="C587" s="38">
        <v>0.0</v>
      </c>
      <c r="D587" s="9">
        <v>7684.0</v>
      </c>
      <c r="E587" s="10">
        <v>2012.0</v>
      </c>
      <c r="F587" s="12">
        <v>12.0</v>
      </c>
      <c r="G587" s="12">
        <v>46.0</v>
      </c>
      <c r="H587" s="12">
        <v>33.0</v>
      </c>
      <c r="I587" s="13">
        <v>58.0</v>
      </c>
      <c r="J587" s="13">
        <v>161.0</v>
      </c>
      <c r="K587" s="13">
        <v>65.0</v>
      </c>
      <c r="L587" s="14">
        <v>25.0</v>
      </c>
      <c r="M587" s="14">
        <v>19.0</v>
      </c>
      <c r="N587" s="14">
        <v>70.0</v>
      </c>
      <c r="O587" s="39">
        <f t="shared" si="1"/>
        <v>0.2923076923</v>
      </c>
      <c r="P587" s="40">
        <f t="shared" si="2"/>
        <v>0.6785714286</v>
      </c>
    </row>
    <row r="588">
      <c r="A588" s="1"/>
      <c r="B588" s="1"/>
      <c r="C588" s="38">
        <v>0.0</v>
      </c>
      <c r="D588" s="9">
        <v>7691.0</v>
      </c>
      <c r="E588" s="10">
        <v>2131.0</v>
      </c>
      <c r="F588" s="12">
        <v>37.0</v>
      </c>
      <c r="G588" s="12">
        <v>39.0</v>
      </c>
      <c r="H588" s="12">
        <v>48.0</v>
      </c>
      <c r="I588" s="13">
        <v>117.0</v>
      </c>
      <c r="J588" s="13">
        <v>175.0</v>
      </c>
      <c r="K588" s="13">
        <v>98.0</v>
      </c>
      <c r="L588" s="14">
        <v>35.0</v>
      </c>
      <c r="M588" s="14">
        <v>43.0</v>
      </c>
      <c r="N588" s="14">
        <v>80.0</v>
      </c>
      <c r="O588" s="39">
        <f t="shared" si="1"/>
        <v>0.5243902439</v>
      </c>
      <c r="P588" s="40">
        <f t="shared" si="2"/>
        <v>0.575</v>
      </c>
    </row>
    <row r="589">
      <c r="A589" s="1"/>
      <c r="B589" s="1"/>
      <c r="C589" s="38">
        <v>0.0</v>
      </c>
      <c r="D589" s="9">
        <v>7705.0</v>
      </c>
      <c r="E589" s="10">
        <v>1261.0</v>
      </c>
      <c r="F589" s="12">
        <v>14.0</v>
      </c>
      <c r="G589" s="12">
        <v>19.0</v>
      </c>
      <c r="H589" s="12">
        <v>14.0</v>
      </c>
      <c r="I589" s="13">
        <v>63.0</v>
      </c>
      <c r="J589" s="13">
        <v>114.0</v>
      </c>
      <c r="K589" s="13">
        <v>46.0</v>
      </c>
      <c r="L589" s="14">
        <v>24.0</v>
      </c>
      <c r="M589" s="14">
        <v>19.0</v>
      </c>
      <c r="N589" s="14">
        <v>48.0</v>
      </c>
      <c r="O589" s="39">
        <f t="shared" si="1"/>
        <v>0.5</v>
      </c>
      <c r="P589" s="40">
        <f t="shared" si="2"/>
        <v>0.72</v>
      </c>
    </row>
    <row r="590">
      <c r="A590" s="1"/>
      <c r="B590" s="1"/>
      <c r="C590" s="38">
        <v>0.0</v>
      </c>
      <c r="D590" s="9">
        <v>7707.0</v>
      </c>
      <c r="E590" s="10">
        <v>436.0</v>
      </c>
      <c r="F590" s="12">
        <v>5.0</v>
      </c>
      <c r="G590" s="12">
        <v>7.0</v>
      </c>
      <c r="H590" s="12">
        <v>6.0</v>
      </c>
      <c r="I590" s="13">
        <v>14.0</v>
      </c>
      <c r="J590" s="13">
        <v>45.0</v>
      </c>
      <c r="K590" s="13">
        <v>17.0</v>
      </c>
      <c r="L590" s="14">
        <v>4.0</v>
      </c>
      <c r="M590" s="14">
        <v>10.0</v>
      </c>
      <c r="N590" s="14">
        <v>27.0</v>
      </c>
      <c r="O590" s="39">
        <f t="shared" si="1"/>
        <v>0.5882352941</v>
      </c>
      <c r="P590" s="40">
        <f t="shared" si="2"/>
        <v>0.7380952381</v>
      </c>
    </row>
    <row r="591">
      <c r="A591" s="1"/>
      <c r="B591" s="1"/>
      <c r="C591" s="38">
        <v>0.0</v>
      </c>
      <c r="D591" s="9">
        <v>7714.0</v>
      </c>
      <c r="E591" s="10">
        <v>1067.0</v>
      </c>
      <c r="F591" s="12">
        <v>9.0</v>
      </c>
      <c r="G591" s="12">
        <v>16.0</v>
      </c>
      <c r="H591" s="12">
        <v>5.0</v>
      </c>
      <c r="I591" s="13">
        <v>21.0</v>
      </c>
      <c r="J591" s="13">
        <v>72.0</v>
      </c>
      <c r="K591" s="13">
        <v>9.0</v>
      </c>
      <c r="L591" s="14">
        <v>6.0</v>
      </c>
      <c r="M591" s="14">
        <v>14.0</v>
      </c>
      <c r="N591" s="14">
        <v>33.0</v>
      </c>
      <c r="O591" s="39">
        <f t="shared" si="1"/>
        <v>0.4666666667</v>
      </c>
      <c r="P591" s="40">
        <f t="shared" si="2"/>
        <v>0.7358490566</v>
      </c>
    </row>
    <row r="592">
      <c r="A592" s="1"/>
      <c r="B592" s="1"/>
      <c r="C592" s="38">
        <v>0.0</v>
      </c>
      <c r="D592" s="9">
        <v>7715.0</v>
      </c>
      <c r="E592" s="10">
        <v>1788.0</v>
      </c>
      <c r="F592" s="12">
        <v>24.0</v>
      </c>
      <c r="G592" s="12">
        <v>43.0</v>
      </c>
      <c r="H592" s="12">
        <v>19.0</v>
      </c>
      <c r="I592" s="13">
        <v>51.0</v>
      </c>
      <c r="J592" s="13">
        <v>118.0</v>
      </c>
      <c r="K592" s="13">
        <v>48.0</v>
      </c>
      <c r="L592" s="14">
        <v>30.0</v>
      </c>
      <c r="M592" s="14">
        <v>28.0</v>
      </c>
      <c r="N592" s="14">
        <v>56.0</v>
      </c>
      <c r="O592" s="39">
        <f t="shared" si="1"/>
        <v>0.3943661972</v>
      </c>
      <c r="P592" s="40">
        <f t="shared" si="2"/>
        <v>0.6666666667</v>
      </c>
    </row>
    <row r="593">
      <c r="A593" s="1"/>
      <c r="B593" s="1"/>
      <c r="C593" s="38">
        <v>0.0</v>
      </c>
      <c r="D593" s="9">
        <v>7723.0</v>
      </c>
      <c r="E593" s="10">
        <v>1764.0</v>
      </c>
      <c r="F593" s="12">
        <v>14.0</v>
      </c>
      <c r="G593" s="12">
        <v>32.0</v>
      </c>
      <c r="H593" s="12">
        <v>22.0</v>
      </c>
      <c r="I593" s="13">
        <v>41.0</v>
      </c>
      <c r="J593" s="13">
        <v>155.0</v>
      </c>
      <c r="K593" s="13">
        <v>34.0</v>
      </c>
      <c r="L593" s="14">
        <v>13.0</v>
      </c>
      <c r="M593" s="14">
        <v>16.0</v>
      </c>
      <c r="N593" s="14">
        <v>66.0</v>
      </c>
      <c r="O593" s="39">
        <f t="shared" si="1"/>
        <v>0.3333333333</v>
      </c>
      <c r="P593" s="40">
        <f t="shared" si="2"/>
        <v>0.6869565217</v>
      </c>
    </row>
    <row r="594">
      <c r="A594" s="1"/>
      <c r="B594" s="1"/>
      <c r="C594" s="38">
        <v>0.0</v>
      </c>
      <c r="D594" s="9">
        <v>7730.0</v>
      </c>
      <c r="E594" s="10">
        <v>2494.0</v>
      </c>
      <c r="F594" s="12">
        <v>12.0</v>
      </c>
      <c r="G594" s="12">
        <v>52.0</v>
      </c>
      <c r="H594" s="12">
        <v>43.0</v>
      </c>
      <c r="I594" s="13">
        <v>62.0</v>
      </c>
      <c r="J594" s="13">
        <v>208.0</v>
      </c>
      <c r="K594" s="13">
        <v>47.0</v>
      </c>
      <c r="L594" s="14">
        <v>31.0</v>
      </c>
      <c r="M594" s="14">
        <v>18.0</v>
      </c>
      <c r="N594" s="14">
        <v>95.0</v>
      </c>
      <c r="O594" s="39">
        <f t="shared" si="1"/>
        <v>0.2571428571</v>
      </c>
      <c r="P594" s="40">
        <f t="shared" si="2"/>
        <v>0.6961325967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41" t="s">
        <v>43</v>
      </c>
      <c r="D1" s="42" t="s">
        <v>48</v>
      </c>
      <c r="E1" s="42" t="s">
        <v>49</v>
      </c>
      <c r="F1" s="2" t="s">
        <v>2</v>
      </c>
      <c r="G1" s="43" t="s">
        <v>4</v>
      </c>
      <c r="H1" s="43" t="s">
        <v>6</v>
      </c>
      <c r="I1" s="44" t="s">
        <v>7</v>
      </c>
      <c r="J1" s="44" t="s">
        <v>9</v>
      </c>
      <c r="K1" s="45" t="s">
        <v>10</v>
      </c>
      <c r="L1" s="45" t="s">
        <v>12</v>
      </c>
      <c r="M1" s="36" t="s">
        <v>50</v>
      </c>
      <c r="N1" s="37" t="s">
        <v>51</v>
      </c>
      <c r="O1" s="46" t="s">
        <v>52</v>
      </c>
      <c r="P1" s="37" t="s">
        <v>53</v>
      </c>
      <c r="Q1" s="46" t="s">
        <v>54</v>
      </c>
      <c r="R1" s="36" t="s">
        <v>55</v>
      </c>
      <c r="S1" s="37" t="s">
        <v>56</v>
      </c>
      <c r="T1" s="46" t="s">
        <v>57</v>
      </c>
      <c r="U1" s="36" t="s">
        <v>55</v>
      </c>
      <c r="V1" s="37" t="s">
        <v>58</v>
      </c>
      <c r="W1" s="46" t="s">
        <v>59</v>
      </c>
      <c r="X1" s="47" t="s">
        <v>60</v>
      </c>
      <c r="Y1" s="47" t="s">
        <v>61</v>
      </c>
      <c r="Z1" s="36" t="s">
        <v>62</v>
      </c>
      <c r="AA1" s="37" t="s">
        <v>63</v>
      </c>
      <c r="AB1" s="46" t="s">
        <v>59</v>
      </c>
      <c r="AC1" s="48" t="s">
        <v>64</v>
      </c>
      <c r="AD1" s="48" t="s">
        <v>65</v>
      </c>
      <c r="AE1" s="36" t="s">
        <v>66</v>
      </c>
      <c r="AF1" s="37" t="s">
        <v>63</v>
      </c>
      <c r="AG1" s="46" t="s">
        <v>67</v>
      </c>
      <c r="AH1" s="49" t="s">
        <v>68</v>
      </c>
      <c r="AI1" s="49" t="s">
        <v>69</v>
      </c>
      <c r="AJ1" s="50" t="s">
        <v>70</v>
      </c>
      <c r="AK1" s="50" t="s">
        <v>71</v>
      </c>
      <c r="AL1" s="36" t="s">
        <v>72</v>
      </c>
      <c r="AM1" s="37" t="s">
        <v>73</v>
      </c>
      <c r="AN1" s="46" t="s">
        <v>74</v>
      </c>
      <c r="AO1" s="51" t="s">
        <v>26</v>
      </c>
      <c r="AP1" s="36" t="s">
        <v>75</v>
      </c>
      <c r="AQ1" s="37" t="s">
        <v>76</v>
      </c>
      <c r="AR1" s="46" t="s">
        <v>77</v>
      </c>
      <c r="AS1" s="36" t="s">
        <v>78</v>
      </c>
      <c r="AT1" s="37" t="s">
        <v>79</v>
      </c>
      <c r="AU1" s="46" t="s">
        <v>80</v>
      </c>
      <c r="AV1" s="52"/>
      <c r="AW1" s="52"/>
      <c r="AX1" s="52"/>
      <c r="AY1" s="52"/>
      <c r="AZ1" s="52"/>
      <c r="BA1" s="52"/>
      <c r="BB1" s="52"/>
    </row>
    <row r="2">
      <c r="A2" s="1" t="s">
        <v>4</v>
      </c>
      <c r="B2" s="1" t="s">
        <v>15</v>
      </c>
      <c r="C2" s="53">
        <v>0.0</v>
      </c>
      <c r="D2" s="42"/>
      <c r="E2" s="42"/>
      <c r="F2" s="2">
        <v>1000.0</v>
      </c>
      <c r="G2" s="43">
        <v>15.0</v>
      </c>
      <c r="H2" s="43">
        <v>2.0</v>
      </c>
      <c r="I2" s="44">
        <v>42.0</v>
      </c>
      <c r="J2" s="44">
        <v>15.0</v>
      </c>
      <c r="K2" s="45">
        <v>14.0</v>
      </c>
      <c r="L2" s="45">
        <v>27.0</v>
      </c>
      <c r="M2" s="39">
        <f t="shared" ref="M2:M594" si="6">G2/(G2+H2)</f>
        <v>0.8823529412</v>
      </c>
      <c r="N2" s="40">
        <f t="shared" ref="N2:N594" si="7">I2/(I2+J2)</f>
        <v>0.7368421053</v>
      </c>
      <c r="O2" s="54">
        <f t="shared" ref="O2:O594" si="8">K2/(K2+L2)</f>
        <v>0.3414634146</v>
      </c>
      <c r="P2" s="40">
        <f t="shared" ref="P2:P594" si="9">$E$3+$E$4*M2+$E$5*M2*M2</f>
        <v>0.672683391</v>
      </c>
      <c r="Q2" s="54">
        <f t="shared" ref="Q2:Q594" si="10">$E$7+$E$8*M2+$E$9*M2*M2</f>
        <v>0.2948823529</v>
      </c>
      <c r="R2" s="39">
        <f t="shared" ref="R2:T2" si="1">M2</f>
        <v>0.8823529412</v>
      </c>
      <c r="S2" s="40">
        <f t="shared" si="1"/>
        <v>0.7368421053</v>
      </c>
      <c r="T2" s="54">
        <f t="shared" si="1"/>
        <v>0.3414634146</v>
      </c>
      <c r="U2" s="39">
        <f t="shared" ref="U2:U594" si="12">R2</f>
        <v>0.8823529412</v>
      </c>
      <c r="V2" s="40">
        <f t="shared" ref="V2:V594" si="13">S2-$E$3</f>
        <v>0.2948421053</v>
      </c>
      <c r="W2" s="54">
        <f t="shared" ref="W2:W594" si="14">T2-$E$7</f>
        <v>0.1224634146</v>
      </c>
      <c r="X2" s="55">
        <f t="shared" ref="X2:X594" si="15">ATAN2(U2,V2)</f>
        <v>0.3224893197</v>
      </c>
      <c r="Y2" s="55">
        <f t="shared" ref="Y2:Y594" si="16">$E$11-X2</f>
        <v>0.4629088437</v>
      </c>
      <c r="Z2" s="39">
        <f t="shared" ref="Z2:Z594" si="17">U2*COS(Y2)-V2*SIN(Y2)</f>
        <v>0.6578292255</v>
      </c>
      <c r="AA2" s="40">
        <f t="shared" ref="AA2:AA594" si="18">U2*SIN(Y2)+V2*COS(Y2)</f>
        <v>0.6578292255</v>
      </c>
      <c r="AB2" s="54">
        <f t="shared" ref="AB2:AB594" si="19">W2</f>
        <v>0.1224634146</v>
      </c>
      <c r="AC2" s="56">
        <f t="shared" ref="AC2:AC594" si="20">ATAN2(Z2,AB2)</f>
        <v>0.1840559756</v>
      </c>
      <c r="AD2" s="56">
        <f t="shared" ref="AD2:AD594" si="21">$E$11-AC2</f>
        <v>0.6013421877</v>
      </c>
      <c r="AE2" s="39">
        <f t="shared" ref="AE2:AE594" si="22">Z2*COS(AD2)-AB2*SIN(AD2)</f>
        <v>0.473147217</v>
      </c>
      <c r="AF2" s="40">
        <f t="shared" ref="AF2:AF594" si="23">AE2</f>
        <v>0.473147217</v>
      </c>
      <c r="AG2" s="54">
        <f t="shared" ref="AG2:AG594" si="24">Z2*SIN(AD2)+AB2*COS(AD2)</f>
        <v>0.473147217</v>
      </c>
      <c r="AH2" s="57">
        <f t="shared" ref="AH2:AI2" si="2">N2-P2</f>
        <v>0.06415871426</v>
      </c>
      <c r="AI2" s="57">
        <f t="shared" si="2"/>
        <v>0.04658106169</v>
      </c>
      <c r="AJ2" s="58">
        <f t="shared" ref="AJ2:AJ594" si="26">AH2*$E$17</f>
        <v>0.03835648795</v>
      </c>
      <c r="AK2" s="58">
        <f t="shared" ref="AK2:AK594" si="27">AI2*$E$18</f>
        <v>0.02768587989</v>
      </c>
      <c r="AL2" s="39">
        <f t="shared" ref="AL2:AL594" si="28">AE2</f>
        <v>0.473147217</v>
      </c>
      <c r="AM2" s="40">
        <f t="shared" ref="AM2:AN2" si="3">AF2+AJ2</f>
        <v>0.5115037049</v>
      </c>
      <c r="AN2" s="54">
        <f t="shared" si="3"/>
        <v>0.5008330969</v>
      </c>
      <c r="AO2" s="59">
        <f t="shared" ref="AO2:AO594" si="30">M2/AL2</f>
        <v>1.864859201</v>
      </c>
      <c r="AP2" s="39">
        <f t="shared" ref="AP2:AR2" si="4">AL2*$AO2</f>
        <v>0.8823529412</v>
      </c>
      <c r="AQ2" s="40">
        <f t="shared" si="4"/>
        <v>0.9538823907</v>
      </c>
      <c r="AR2" s="54">
        <f t="shared" si="4"/>
        <v>0.933983209</v>
      </c>
      <c r="AS2" s="39">
        <f t="shared" ref="AS2:AU2" si="5">IF(AP2&lt;0,0,IF(AP2&gt;1,1,AP2))</f>
        <v>0.8823529412</v>
      </c>
      <c r="AT2" s="40">
        <f t="shared" si="5"/>
        <v>0.9538823907</v>
      </c>
      <c r="AU2" s="54">
        <f t="shared" si="5"/>
        <v>0.933983209</v>
      </c>
      <c r="AV2" s="38"/>
      <c r="AW2" s="38"/>
      <c r="AX2" s="38"/>
      <c r="AY2" s="38"/>
      <c r="AZ2" s="38"/>
      <c r="BA2" s="38"/>
      <c r="BB2" s="38"/>
    </row>
    <row r="3">
      <c r="A3" s="1" t="s">
        <v>5</v>
      </c>
      <c r="B3" s="1" t="s">
        <v>16</v>
      </c>
      <c r="C3" s="53">
        <v>0.0</v>
      </c>
      <c r="D3" s="42" t="s">
        <v>81</v>
      </c>
      <c r="E3" s="42">
        <v>0.442</v>
      </c>
      <c r="F3" s="2">
        <v>1001.0</v>
      </c>
      <c r="G3" s="43">
        <v>15.0</v>
      </c>
      <c r="H3" s="43">
        <v>14.0</v>
      </c>
      <c r="I3" s="44">
        <v>37.0</v>
      </c>
      <c r="J3" s="44">
        <v>22.0</v>
      </c>
      <c r="K3" s="45">
        <v>14.0</v>
      </c>
      <c r="L3" s="45">
        <v>23.0</v>
      </c>
      <c r="M3" s="39">
        <f t="shared" si="6"/>
        <v>0.5172413793</v>
      </c>
      <c r="N3" s="40">
        <f t="shared" si="7"/>
        <v>0.6271186441</v>
      </c>
      <c r="O3" s="54">
        <f t="shared" si="8"/>
        <v>0.3783783784</v>
      </c>
      <c r="P3" s="40">
        <f t="shared" si="9"/>
        <v>0.5777758621</v>
      </c>
      <c r="Q3" s="54">
        <f t="shared" si="10"/>
        <v>0.2756825208</v>
      </c>
      <c r="R3" s="39">
        <f t="shared" ref="R3:T3" si="11">M3</f>
        <v>0.5172413793</v>
      </c>
      <c r="S3" s="40">
        <f t="shared" si="11"/>
        <v>0.6271186441</v>
      </c>
      <c r="T3" s="54">
        <f t="shared" si="11"/>
        <v>0.3783783784</v>
      </c>
      <c r="U3" s="39">
        <f t="shared" si="12"/>
        <v>0.5172413793</v>
      </c>
      <c r="V3" s="40">
        <f t="shared" si="13"/>
        <v>0.1851186441</v>
      </c>
      <c r="W3" s="54">
        <f t="shared" si="14"/>
        <v>0.1593783784</v>
      </c>
      <c r="X3" s="55">
        <f t="shared" si="15"/>
        <v>0.3436917668</v>
      </c>
      <c r="Y3" s="55">
        <f t="shared" si="16"/>
        <v>0.4417063966</v>
      </c>
      <c r="Z3" s="39">
        <f t="shared" si="17"/>
        <v>0.3884633553</v>
      </c>
      <c r="AA3" s="40">
        <f t="shared" si="18"/>
        <v>0.3884633553</v>
      </c>
      <c r="AB3" s="54">
        <f t="shared" si="19"/>
        <v>0.1593783784</v>
      </c>
      <c r="AC3" s="56">
        <f t="shared" si="20"/>
        <v>0.3893361043</v>
      </c>
      <c r="AD3" s="56">
        <f t="shared" si="21"/>
        <v>0.3960620591</v>
      </c>
      <c r="AE3" s="39">
        <f t="shared" si="22"/>
        <v>0.296905074</v>
      </c>
      <c r="AF3" s="40">
        <f t="shared" si="23"/>
        <v>0.296905074</v>
      </c>
      <c r="AG3" s="54">
        <f t="shared" si="24"/>
        <v>0.296905074</v>
      </c>
      <c r="AH3" s="57">
        <f t="shared" ref="AH3:AI3" si="25">N3-P3</f>
        <v>0.049342782</v>
      </c>
      <c r="AI3" s="57">
        <f t="shared" si="25"/>
        <v>0.1026958576</v>
      </c>
      <c r="AJ3" s="58">
        <f t="shared" si="26"/>
        <v>0.02949896745</v>
      </c>
      <c r="AK3" s="58">
        <f t="shared" si="27"/>
        <v>0.06103822185</v>
      </c>
      <c r="AL3" s="39">
        <f t="shared" si="28"/>
        <v>0.296905074</v>
      </c>
      <c r="AM3" s="40">
        <f t="shared" ref="AM3:AN3" si="29">AF3+AJ3</f>
        <v>0.3264040414</v>
      </c>
      <c r="AN3" s="54">
        <f t="shared" si="29"/>
        <v>0.3579432958</v>
      </c>
      <c r="AO3" s="59">
        <f t="shared" si="30"/>
        <v>1.742110272</v>
      </c>
      <c r="AP3" s="39">
        <f t="shared" ref="AP3:AR3" si="31">AL3*$AO3</f>
        <v>0.5172413793</v>
      </c>
      <c r="AQ3" s="40">
        <f t="shared" si="31"/>
        <v>0.5686318335</v>
      </c>
      <c r="AR3" s="54">
        <f t="shared" si="31"/>
        <v>0.6235766926</v>
      </c>
      <c r="AS3" s="39">
        <f t="shared" ref="AS3:AU3" si="32">IF(AP3&lt;0,0,IF(AP3&gt;1,1,AP3))</f>
        <v>0.5172413793</v>
      </c>
      <c r="AT3" s="40">
        <f t="shared" si="32"/>
        <v>0.5686318335</v>
      </c>
      <c r="AU3" s="54">
        <f t="shared" si="32"/>
        <v>0.6235766926</v>
      </c>
      <c r="AV3" s="38"/>
      <c r="AW3" s="38"/>
      <c r="AX3" s="38"/>
      <c r="AY3" s="38"/>
      <c r="AZ3" s="38"/>
      <c r="BA3" s="38"/>
      <c r="BB3" s="38"/>
    </row>
    <row r="4">
      <c r="A4" s="1" t="s">
        <v>6</v>
      </c>
      <c r="B4" s="1" t="s">
        <v>17</v>
      </c>
      <c r="C4" s="53">
        <v>0.0</v>
      </c>
      <c r="D4" s="42" t="s">
        <v>82</v>
      </c>
      <c r="E4" s="42">
        <v>0.264</v>
      </c>
      <c r="F4" s="2">
        <v>1004.0</v>
      </c>
      <c r="G4" s="43">
        <v>7.0</v>
      </c>
      <c r="H4" s="43">
        <v>9.0</v>
      </c>
      <c r="I4" s="44">
        <v>21.0</v>
      </c>
      <c r="J4" s="44">
        <v>24.0</v>
      </c>
      <c r="K4" s="45">
        <v>6.0</v>
      </c>
      <c r="L4" s="45">
        <v>63.0</v>
      </c>
      <c r="M4" s="39">
        <f t="shared" si="6"/>
        <v>0.4375</v>
      </c>
      <c r="N4" s="40">
        <f t="shared" si="7"/>
        <v>0.4666666667</v>
      </c>
      <c r="O4" s="54">
        <f t="shared" si="8"/>
        <v>0.08695652174</v>
      </c>
      <c r="P4" s="40">
        <f t="shared" si="9"/>
        <v>0.5569449219</v>
      </c>
      <c r="Q4" s="54">
        <f t="shared" si="10"/>
        <v>0.2691976563</v>
      </c>
      <c r="R4" s="39">
        <f t="shared" ref="R4:T4" si="33">M4</f>
        <v>0.4375</v>
      </c>
      <c r="S4" s="40">
        <f t="shared" si="33"/>
        <v>0.4666666667</v>
      </c>
      <c r="T4" s="54">
        <f t="shared" si="33"/>
        <v>0.08695652174</v>
      </c>
      <c r="U4" s="39">
        <f t="shared" si="12"/>
        <v>0.4375</v>
      </c>
      <c r="V4" s="40">
        <f t="shared" si="13"/>
        <v>0.02466666667</v>
      </c>
      <c r="W4" s="54">
        <f t="shared" si="14"/>
        <v>-0.1320434783</v>
      </c>
      <c r="X4" s="55">
        <f t="shared" si="15"/>
        <v>0.05632132459</v>
      </c>
      <c r="Y4" s="55">
        <f t="shared" si="16"/>
        <v>0.7290768388</v>
      </c>
      <c r="Z4" s="39">
        <f t="shared" si="17"/>
        <v>0.309850524</v>
      </c>
      <c r="AA4" s="40">
        <f t="shared" si="18"/>
        <v>0.309850524</v>
      </c>
      <c r="AB4" s="54">
        <f t="shared" si="19"/>
        <v>-0.1320434783</v>
      </c>
      <c r="AC4" s="56">
        <f t="shared" si="20"/>
        <v>-0.4028461548</v>
      </c>
      <c r="AD4" s="56">
        <f t="shared" si="21"/>
        <v>1.188244318</v>
      </c>
      <c r="AE4" s="39">
        <f t="shared" si="22"/>
        <v>0.2381625783</v>
      </c>
      <c r="AF4" s="40">
        <f t="shared" si="23"/>
        <v>0.2381625783</v>
      </c>
      <c r="AG4" s="54">
        <f t="shared" si="24"/>
        <v>0.2381625783</v>
      </c>
      <c r="AH4" s="57">
        <f t="shared" ref="AH4:AI4" si="34">N4-P4</f>
        <v>-0.09027825521</v>
      </c>
      <c r="AI4" s="57">
        <f t="shared" si="34"/>
        <v>-0.1822411345</v>
      </c>
      <c r="AJ4" s="58">
        <f t="shared" si="26"/>
        <v>-0.05397173008</v>
      </c>
      <c r="AK4" s="58">
        <f t="shared" si="27"/>
        <v>-0.1083166844</v>
      </c>
      <c r="AL4" s="39">
        <f t="shared" si="28"/>
        <v>0.2381625783</v>
      </c>
      <c r="AM4" s="40">
        <f t="shared" ref="AM4:AN4" si="35">AF4+AJ4</f>
        <v>0.1841908482</v>
      </c>
      <c r="AN4" s="54">
        <f t="shared" si="35"/>
        <v>0.1298458938</v>
      </c>
      <c r="AO4" s="59">
        <f t="shared" si="30"/>
        <v>1.836980449</v>
      </c>
      <c r="AP4" s="39">
        <f t="shared" ref="AP4:AR4" si="36">AL4*$AO4</f>
        <v>0.4375</v>
      </c>
      <c r="AQ4" s="40">
        <f t="shared" si="36"/>
        <v>0.338354987</v>
      </c>
      <c r="AR4" s="54">
        <f t="shared" si="36"/>
        <v>0.2385243684</v>
      </c>
      <c r="AS4" s="39">
        <f t="shared" ref="AS4:AU4" si="37">IF(AP4&lt;0,0,IF(AP4&gt;1,1,AP4))</f>
        <v>0.4375</v>
      </c>
      <c r="AT4" s="40">
        <f t="shared" si="37"/>
        <v>0.338354987</v>
      </c>
      <c r="AU4" s="54">
        <f t="shared" si="37"/>
        <v>0.2385243684</v>
      </c>
      <c r="AV4" s="38"/>
      <c r="AW4" s="38"/>
      <c r="AX4" s="38"/>
      <c r="AY4" s="38"/>
      <c r="AZ4" s="38"/>
      <c r="BA4" s="38"/>
      <c r="BB4" s="38"/>
    </row>
    <row r="5">
      <c r="A5" s="1" t="s">
        <v>7</v>
      </c>
      <c r="B5" s="1" t="s">
        <v>18</v>
      </c>
      <c r="C5" s="53">
        <v>0.0</v>
      </c>
      <c r="D5" s="42" t="s">
        <v>83</v>
      </c>
      <c r="E5" s="42">
        <v>-0.0029</v>
      </c>
      <c r="F5" s="2">
        <v>1005.0</v>
      </c>
      <c r="G5" s="43">
        <v>14.0</v>
      </c>
      <c r="H5" s="43">
        <v>11.0</v>
      </c>
      <c r="I5" s="44">
        <v>65.0</v>
      </c>
      <c r="J5" s="44">
        <v>29.0</v>
      </c>
      <c r="K5" s="45">
        <v>27.0</v>
      </c>
      <c r="L5" s="45">
        <v>62.0</v>
      </c>
      <c r="M5" s="39">
        <f t="shared" si="6"/>
        <v>0.56</v>
      </c>
      <c r="N5" s="40">
        <f t="shared" si="7"/>
        <v>0.6914893617</v>
      </c>
      <c r="O5" s="54">
        <f t="shared" si="8"/>
        <v>0.3033707865</v>
      </c>
      <c r="P5" s="40">
        <f t="shared" si="9"/>
        <v>0.58893056</v>
      </c>
      <c r="Q5" s="54">
        <f t="shared" si="10"/>
        <v>0.27882144</v>
      </c>
      <c r="R5" s="39">
        <f t="shared" ref="R5:T5" si="38">M5</f>
        <v>0.56</v>
      </c>
      <c r="S5" s="40">
        <f t="shared" si="38"/>
        <v>0.6914893617</v>
      </c>
      <c r="T5" s="54">
        <f t="shared" si="38"/>
        <v>0.3033707865</v>
      </c>
      <c r="U5" s="39">
        <f t="shared" si="12"/>
        <v>0.56</v>
      </c>
      <c r="V5" s="40">
        <f t="shared" si="13"/>
        <v>0.2494893617</v>
      </c>
      <c r="W5" s="54">
        <f t="shared" si="14"/>
        <v>0.08437078652</v>
      </c>
      <c r="X5" s="55">
        <f t="shared" si="15"/>
        <v>0.4191193763</v>
      </c>
      <c r="Y5" s="55">
        <f t="shared" si="16"/>
        <v>0.3662787871</v>
      </c>
      <c r="Z5" s="39">
        <f t="shared" si="17"/>
        <v>0.4335002547</v>
      </c>
      <c r="AA5" s="40">
        <f t="shared" si="18"/>
        <v>0.4335002547</v>
      </c>
      <c r="AB5" s="54">
        <f t="shared" si="19"/>
        <v>0.08437078652</v>
      </c>
      <c r="AC5" s="56">
        <f t="shared" si="20"/>
        <v>0.1922237659</v>
      </c>
      <c r="AD5" s="56">
        <f t="shared" si="21"/>
        <v>0.5931743975</v>
      </c>
      <c r="AE5" s="39">
        <f t="shared" si="22"/>
        <v>0.3122826447</v>
      </c>
      <c r="AF5" s="40">
        <f t="shared" si="23"/>
        <v>0.3122826447</v>
      </c>
      <c r="AG5" s="54">
        <f t="shared" si="24"/>
        <v>0.3122826447</v>
      </c>
      <c r="AH5" s="57">
        <f t="shared" ref="AH5:AI5" si="39">N5-P5</f>
        <v>0.1025588017</v>
      </c>
      <c r="AI5" s="57">
        <f t="shared" si="39"/>
        <v>0.02454934652</v>
      </c>
      <c r="AJ5" s="58">
        <f t="shared" si="26"/>
        <v>0.0613135018</v>
      </c>
      <c r="AK5" s="58">
        <f t="shared" si="27"/>
        <v>0.01459112855</v>
      </c>
      <c r="AL5" s="39">
        <f t="shared" si="28"/>
        <v>0.3122826447</v>
      </c>
      <c r="AM5" s="40">
        <f t="shared" ref="AM5:AN5" si="40">AF5+AJ5</f>
        <v>0.3735961465</v>
      </c>
      <c r="AN5" s="54">
        <f t="shared" si="40"/>
        <v>0.3268737733</v>
      </c>
      <c r="AO5" s="59">
        <f t="shared" si="30"/>
        <v>1.793247269</v>
      </c>
      <c r="AP5" s="39">
        <f t="shared" ref="AP5:AR5" si="41">AL5*$AO5</f>
        <v>0.56</v>
      </c>
      <c r="AQ5" s="40">
        <f t="shared" si="41"/>
        <v>0.6699502697</v>
      </c>
      <c r="AR5" s="54">
        <f t="shared" si="41"/>
        <v>0.5861655014</v>
      </c>
      <c r="AS5" s="39">
        <f t="shared" ref="AS5:AU5" si="42">IF(AP5&lt;0,0,IF(AP5&gt;1,1,AP5))</f>
        <v>0.56</v>
      </c>
      <c r="AT5" s="40">
        <f t="shared" si="42"/>
        <v>0.6699502697</v>
      </c>
      <c r="AU5" s="54">
        <f t="shared" si="42"/>
        <v>0.5861655014</v>
      </c>
      <c r="AV5" s="38"/>
      <c r="AW5" s="38"/>
      <c r="AX5" s="38"/>
      <c r="AY5" s="38"/>
      <c r="AZ5" s="38"/>
      <c r="BA5" s="38"/>
      <c r="BB5" s="38"/>
    </row>
    <row r="6">
      <c r="A6" s="1" t="s">
        <v>8</v>
      </c>
      <c r="B6" s="1" t="s">
        <v>19</v>
      </c>
      <c r="C6" s="53">
        <v>0.0</v>
      </c>
      <c r="D6" s="42"/>
      <c r="E6" s="42"/>
      <c r="F6" s="2">
        <v>1006.0</v>
      </c>
      <c r="G6" s="43">
        <v>5.0</v>
      </c>
      <c r="H6" s="43">
        <v>6.0</v>
      </c>
      <c r="I6" s="44">
        <v>33.0</v>
      </c>
      <c r="J6" s="44">
        <v>27.0</v>
      </c>
      <c r="K6" s="45">
        <v>16.0</v>
      </c>
      <c r="L6" s="45">
        <v>39.0</v>
      </c>
      <c r="M6" s="39">
        <f t="shared" si="6"/>
        <v>0.4545454545</v>
      </c>
      <c r="N6" s="40">
        <f t="shared" si="7"/>
        <v>0.55</v>
      </c>
      <c r="O6" s="54">
        <f t="shared" si="8"/>
        <v>0.2909090909</v>
      </c>
      <c r="P6" s="40">
        <f t="shared" si="9"/>
        <v>0.5614008264</v>
      </c>
      <c r="Q6" s="54">
        <f t="shared" si="10"/>
        <v>0.2706528926</v>
      </c>
      <c r="R6" s="39">
        <f t="shared" ref="R6:T6" si="43">M6</f>
        <v>0.4545454545</v>
      </c>
      <c r="S6" s="40">
        <f t="shared" si="43"/>
        <v>0.55</v>
      </c>
      <c r="T6" s="54">
        <f t="shared" si="43"/>
        <v>0.2909090909</v>
      </c>
      <c r="U6" s="39">
        <f t="shared" si="12"/>
        <v>0.4545454545</v>
      </c>
      <c r="V6" s="40">
        <f t="shared" si="13"/>
        <v>0.108</v>
      </c>
      <c r="W6" s="54">
        <f t="shared" si="14"/>
        <v>0.07190909091</v>
      </c>
      <c r="X6" s="55">
        <f t="shared" si="15"/>
        <v>0.2332744591</v>
      </c>
      <c r="Y6" s="55">
        <f t="shared" si="16"/>
        <v>0.5521237043</v>
      </c>
      <c r="Z6" s="39">
        <f t="shared" si="17"/>
        <v>0.330360084</v>
      </c>
      <c r="AA6" s="40">
        <f t="shared" si="18"/>
        <v>0.330360084</v>
      </c>
      <c r="AB6" s="54">
        <f t="shared" si="19"/>
        <v>0.07190909091</v>
      </c>
      <c r="AC6" s="56">
        <f t="shared" si="20"/>
        <v>0.2143256643</v>
      </c>
      <c r="AD6" s="56">
        <f t="shared" si="21"/>
        <v>0.5710724991</v>
      </c>
      <c r="AE6" s="39">
        <f t="shared" si="22"/>
        <v>0.2390697623</v>
      </c>
      <c r="AF6" s="40">
        <f t="shared" si="23"/>
        <v>0.2390697623</v>
      </c>
      <c r="AG6" s="54">
        <f t="shared" si="24"/>
        <v>0.2390697623</v>
      </c>
      <c r="AH6" s="57">
        <f t="shared" ref="AH6:AI6" si="44">N6-P6</f>
        <v>-0.01140082645</v>
      </c>
      <c r="AI6" s="57">
        <f t="shared" si="44"/>
        <v>0.02025619835</v>
      </c>
      <c r="AJ6" s="58">
        <f t="shared" si="26"/>
        <v>-0.006815842046</v>
      </c>
      <c r="AK6" s="58">
        <f t="shared" si="27"/>
        <v>0.01203945668</v>
      </c>
      <c r="AL6" s="39">
        <f t="shared" si="28"/>
        <v>0.2390697623</v>
      </c>
      <c r="AM6" s="40">
        <f t="shared" ref="AM6:AN6" si="45">AF6+AJ6</f>
        <v>0.2322539202</v>
      </c>
      <c r="AN6" s="54">
        <f t="shared" si="45"/>
        <v>0.251109219</v>
      </c>
      <c r="AO6" s="59">
        <f t="shared" si="30"/>
        <v>1.901308849</v>
      </c>
      <c r="AP6" s="39">
        <f t="shared" ref="AP6:AR6" si="46">AL6*$AO6</f>
        <v>0.4545454545</v>
      </c>
      <c r="AQ6" s="40">
        <f t="shared" si="46"/>
        <v>0.4415864338</v>
      </c>
      <c r="AR6" s="54">
        <f t="shared" si="46"/>
        <v>0.4774361801</v>
      </c>
      <c r="AS6" s="39">
        <f t="shared" ref="AS6:AU6" si="47">IF(AP6&lt;0,0,IF(AP6&gt;1,1,AP6))</f>
        <v>0.4545454545</v>
      </c>
      <c r="AT6" s="40">
        <f t="shared" si="47"/>
        <v>0.4415864338</v>
      </c>
      <c r="AU6" s="54">
        <f t="shared" si="47"/>
        <v>0.4774361801</v>
      </c>
      <c r="AV6" s="38"/>
      <c r="AW6" s="38"/>
      <c r="AX6" s="38"/>
      <c r="AY6" s="38"/>
      <c r="AZ6" s="38"/>
      <c r="BA6" s="38"/>
      <c r="BB6" s="38"/>
    </row>
    <row r="7">
      <c r="A7" s="1" t="s">
        <v>9</v>
      </c>
      <c r="B7" s="1" t="s">
        <v>20</v>
      </c>
      <c r="C7" s="53">
        <v>0.0</v>
      </c>
      <c r="D7" s="42" t="s">
        <v>84</v>
      </c>
      <c r="E7" s="42">
        <v>0.219</v>
      </c>
      <c r="F7" s="2">
        <v>1007.0</v>
      </c>
      <c r="G7" s="43">
        <v>14.0</v>
      </c>
      <c r="H7" s="43">
        <v>9.0</v>
      </c>
      <c r="I7" s="44">
        <v>36.0</v>
      </c>
      <c r="J7" s="44">
        <v>33.0</v>
      </c>
      <c r="K7" s="45">
        <v>17.0</v>
      </c>
      <c r="L7" s="45">
        <v>47.0</v>
      </c>
      <c r="M7" s="39">
        <f t="shared" si="6"/>
        <v>0.6086956522</v>
      </c>
      <c r="N7" s="40">
        <f t="shared" si="7"/>
        <v>0.5217391304</v>
      </c>
      <c r="O7" s="54">
        <f t="shared" si="8"/>
        <v>0.265625</v>
      </c>
      <c r="P7" s="40">
        <f t="shared" si="9"/>
        <v>0.601621172</v>
      </c>
      <c r="Q7" s="54">
        <f t="shared" si="10"/>
        <v>0.2821085066</v>
      </c>
      <c r="R7" s="39">
        <f t="shared" ref="R7:T7" si="48">M7</f>
        <v>0.6086956522</v>
      </c>
      <c r="S7" s="40">
        <f t="shared" si="48"/>
        <v>0.5217391304</v>
      </c>
      <c r="T7" s="54">
        <f t="shared" si="48"/>
        <v>0.265625</v>
      </c>
      <c r="U7" s="39">
        <f t="shared" si="12"/>
        <v>0.6086956522</v>
      </c>
      <c r="V7" s="40">
        <f t="shared" si="13"/>
        <v>0.07973913043</v>
      </c>
      <c r="W7" s="54">
        <f t="shared" si="14"/>
        <v>0.046625</v>
      </c>
      <c r="X7" s="55">
        <f t="shared" si="15"/>
        <v>0.1302582589</v>
      </c>
      <c r="Y7" s="55">
        <f t="shared" si="16"/>
        <v>0.6551399045</v>
      </c>
      <c r="Z7" s="39">
        <f t="shared" si="17"/>
        <v>0.4340902705</v>
      </c>
      <c r="AA7" s="40">
        <f t="shared" si="18"/>
        <v>0.4340902705</v>
      </c>
      <c r="AB7" s="54">
        <f t="shared" si="19"/>
        <v>0.046625</v>
      </c>
      <c r="AC7" s="56">
        <f t="shared" si="20"/>
        <v>0.1069983278</v>
      </c>
      <c r="AD7" s="56">
        <f t="shared" si="21"/>
        <v>0.6783998356</v>
      </c>
      <c r="AE7" s="39">
        <f t="shared" si="22"/>
        <v>0.3087136647</v>
      </c>
      <c r="AF7" s="40">
        <f t="shared" si="23"/>
        <v>0.3087136647</v>
      </c>
      <c r="AG7" s="54">
        <f t="shared" si="24"/>
        <v>0.3087136647</v>
      </c>
      <c r="AH7" s="57">
        <f t="shared" ref="AH7:AI7" si="49">N7-P7</f>
        <v>-0.07988204159</v>
      </c>
      <c r="AI7" s="57">
        <f t="shared" si="49"/>
        <v>-0.01648350662</v>
      </c>
      <c r="AJ7" s="58">
        <f t="shared" si="26"/>
        <v>-0.0477564833</v>
      </c>
      <c r="AK7" s="58">
        <f t="shared" si="27"/>
        <v>-0.009797122859</v>
      </c>
      <c r="AL7" s="39">
        <f t="shared" si="28"/>
        <v>0.3087136647</v>
      </c>
      <c r="AM7" s="40">
        <f t="shared" ref="AM7:AN7" si="50">AF7+AJ7</f>
        <v>0.2609571814</v>
      </c>
      <c r="AN7" s="54">
        <f t="shared" si="50"/>
        <v>0.2989165419</v>
      </c>
      <c r="AO7" s="59">
        <f t="shared" si="30"/>
        <v>1.971715935</v>
      </c>
      <c r="AP7" s="39">
        <f t="shared" ref="AP7:AR7" si="51">AL7*$AO7</f>
        <v>0.6086956522</v>
      </c>
      <c r="AQ7" s="40">
        <f t="shared" si="51"/>
        <v>0.514533433</v>
      </c>
      <c r="AR7" s="54">
        <f t="shared" si="51"/>
        <v>0.5893785089</v>
      </c>
      <c r="AS7" s="39">
        <f t="shared" ref="AS7:AU7" si="52">IF(AP7&lt;0,0,IF(AP7&gt;1,1,AP7))</f>
        <v>0.6086956522</v>
      </c>
      <c r="AT7" s="40">
        <f t="shared" si="52"/>
        <v>0.514533433</v>
      </c>
      <c r="AU7" s="54">
        <f t="shared" si="52"/>
        <v>0.5893785089</v>
      </c>
      <c r="AV7" s="38"/>
      <c r="AW7" s="38"/>
      <c r="AX7" s="38"/>
      <c r="AY7" s="38"/>
      <c r="AZ7" s="38"/>
      <c r="BA7" s="38"/>
      <c r="BB7" s="38"/>
    </row>
    <row r="8">
      <c r="A8" s="1" t="s">
        <v>10</v>
      </c>
      <c r="B8" s="1" t="s">
        <v>21</v>
      </c>
      <c r="C8" s="53">
        <v>0.0</v>
      </c>
      <c r="D8" s="42" t="s">
        <v>85</v>
      </c>
      <c r="E8" s="42">
        <v>0.143</v>
      </c>
      <c r="F8" s="2">
        <v>1008.0</v>
      </c>
      <c r="G8" s="43">
        <v>15.0</v>
      </c>
      <c r="H8" s="43">
        <v>25.0</v>
      </c>
      <c r="I8" s="44">
        <v>65.0</v>
      </c>
      <c r="J8" s="44">
        <v>35.0</v>
      </c>
      <c r="K8" s="45">
        <v>27.0</v>
      </c>
      <c r="L8" s="45">
        <v>64.0</v>
      </c>
      <c r="M8" s="39">
        <f t="shared" si="6"/>
        <v>0.375</v>
      </c>
      <c r="N8" s="40">
        <f t="shared" si="7"/>
        <v>0.65</v>
      </c>
      <c r="O8" s="54">
        <f t="shared" si="8"/>
        <v>0.2967032967</v>
      </c>
      <c r="P8" s="40">
        <f t="shared" si="9"/>
        <v>0.5405921875</v>
      </c>
      <c r="Q8" s="54">
        <f t="shared" si="10"/>
        <v>0.263540625</v>
      </c>
      <c r="R8" s="39">
        <f t="shared" ref="R8:T8" si="53">M8</f>
        <v>0.375</v>
      </c>
      <c r="S8" s="40">
        <f t="shared" si="53"/>
        <v>0.65</v>
      </c>
      <c r="T8" s="54">
        <f t="shared" si="53"/>
        <v>0.2967032967</v>
      </c>
      <c r="U8" s="39">
        <f t="shared" si="12"/>
        <v>0.375</v>
      </c>
      <c r="V8" s="40">
        <f t="shared" si="13"/>
        <v>0.208</v>
      </c>
      <c r="W8" s="54">
        <f t="shared" si="14"/>
        <v>0.0777032967</v>
      </c>
      <c r="X8" s="55">
        <f t="shared" si="15"/>
        <v>0.5064190028</v>
      </c>
      <c r="Y8" s="55">
        <f t="shared" si="16"/>
        <v>0.2789791606</v>
      </c>
      <c r="Z8" s="39">
        <f t="shared" si="17"/>
        <v>0.3032235149</v>
      </c>
      <c r="AA8" s="40">
        <f t="shared" si="18"/>
        <v>0.3032235149</v>
      </c>
      <c r="AB8" s="54">
        <f t="shared" si="19"/>
        <v>0.0777032967</v>
      </c>
      <c r="AC8" s="56">
        <f t="shared" si="20"/>
        <v>0.2508593387</v>
      </c>
      <c r="AD8" s="56">
        <f t="shared" si="21"/>
        <v>0.5345388247</v>
      </c>
      <c r="AE8" s="39">
        <f t="shared" si="22"/>
        <v>0.2213394478</v>
      </c>
      <c r="AF8" s="40">
        <f t="shared" si="23"/>
        <v>0.2213394478</v>
      </c>
      <c r="AG8" s="54">
        <f t="shared" si="24"/>
        <v>0.2213394478</v>
      </c>
      <c r="AH8" s="57">
        <f t="shared" ref="AH8:AI8" si="54">N8-P8</f>
        <v>0.1094078125</v>
      </c>
      <c r="AI8" s="57">
        <f t="shared" si="54"/>
        <v>0.0331626717</v>
      </c>
      <c r="AJ8" s="58">
        <f t="shared" si="26"/>
        <v>0.06540809757</v>
      </c>
      <c r="AK8" s="58">
        <f t="shared" si="27"/>
        <v>0.01971053712</v>
      </c>
      <c r="AL8" s="39">
        <f t="shared" si="28"/>
        <v>0.2213394478</v>
      </c>
      <c r="AM8" s="40">
        <f t="shared" ref="AM8:AN8" si="55">AF8+AJ8</f>
        <v>0.2867475454</v>
      </c>
      <c r="AN8" s="54">
        <f t="shared" si="55"/>
        <v>0.2410499849</v>
      </c>
      <c r="AO8" s="59">
        <f t="shared" si="30"/>
        <v>1.694230304</v>
      </c>
      <c r="AP8" s="39">
        <f t="shared" ref="AP8:AR8" si="56">AL8*$AO8</f>
        <v>0.375</v>
      </c>
      <c r="AQ8" s="40">
        <f t="shared" si="56"/>
        <v>0.485816381</v>
      </c>
      <c r="AR8" s="54">
        <f t="shared" si="56"/>
        <v>0.4083941893</v>
      </c>
      <c r="AS8" s="39">
        <f t="shared" ref="AS8:AU8" si="57">IF(AP8&lt;0,0,IF(AP8&gt;1,1,AP8))</f>
        <v>0.375</v>
      </c>
      <c r="AT8" s="40">
        <f t="shared" si="57"/>
        <v>0.485816381</v>
      </c>
      <c r="AU8" s="54">
        <f t="shared" si="57"/>
        <v>0.4083941893</v>
      </c>
      <c r="AV8" s="38"/>
      <c r="AW8" s="38"/>
      <c r="AX8" s="38"/>
      <c r="AY8" s="38"/>
      <c r="AZ8" s="38"/>
      <c r="BA8" s="38"/>
      <c r="BB8" s="38"/>
    </row>
    <row r="9">
      <c r="A9" s="1" t="s">
        <v>11</v>
      </c>
      <c r="B9" s="1" t="s">
        <v>22</v>
      </c>
      <c r="C9" s="53">
        <v>0.0</v>
      </c>
      <c r="D9" s="42" t="s">
        <v>86</v>
      </c>
      <c r="E9" s="42">
        <v>-0.0646</v>
      </c>
      <c r="F9" s="2">
        <v>1009.0</v>
      </c>
      <c r="G9" s="43">
        <v>23.0</v>
      </c>
      <c r="H9" s="43">
        <v>29.0</v>
      </c>
      <c r="I9" s="44">
        <v>67.0</v>
      </c>
      <c r="J9" s="44">
        <v>46.0</v>
      </c>
      <c r="K9" s="45">
        <v>24.0</v>
      </c>
      <c r="L9" s="45">
        <v>51.0</v>
      </c>
      <c r="M9" s="39">
        <f t="shared" si="6"/>
        <v>0.4423076923</v>
      </c>
      <c r="N9" s="40">
        <f t="shared" si="7"/>
        <v>0.592920354</v>
      </c>
      <c r="O9" s="54">
        <f t="shared" si="8"/>
        <v>0.32</v>
      </c>
      <c r="P9" s="40">
        <f t="shared" si="9"/>
        <v>0.5582018861</v>
      </c>
      <c r="Q9" s="54">
        <f t="shared" si="10"/>
        <v>0.2696119083</v>
      </c>
      <c r="R9" s="39">
        <f t="shared" ref="R9:T9" si="58">M9</f>
        <v>0.4423076923</v>
      </c>
      <c r="S9" s="40">
        <f t="shared" si="58"/>
        <v>0.592920354</v>
      </c>
      <c r="T9" s="54">
        <f t="shared" si="58"/>
        <v>0.32</v>
      </c>
      <c r="U9" s="39">
        <f t="shared" si="12"/>
        <v>0.4423076923</v>
      </c>
      <c r="V9" s="40">
        <f t="shared" si="13"/>
        <v>0.150920354</v>
      </c>
      <c r="W9" s="54">
        <f t="shared" si="14"/>
        <v>0.101</v>
      </c>
      <c r="X9" s="55">
        <f t="shared" si="15"/>
        <v>0.328823831</v>
      </c>
      <c r="Y9" s="55">
        <f t="shared" si="16"/>
        <v>0.4565743324</v>
      </c>
      <c r="Z9" s="39">
        <f t="shared" si="17"/>
        <v>0.3304641039</v>
      </c>
      <c r="AA9" s="40">
        <f t="shared" si="18"/>
        <v>0.3304641039</v>
      </c>
      <c r="AB9" s="54">
        <f t="shared" si="19"/>
        <v>0.101</v>
      </c>
      <c r="AC9" s="56">
        <f t="shared" si="20"/>
        <v>0.2966146035</v>
      </c>
      <c r="AD9" s="56">
        <f t="shared" si="21"/>
        <v>0.4887835599</v>
      </c>
      <c r="AE9" s="39">
        <f t="shared" si="22"/>
        <v>0.2443435327</v>
      </c>
      <c r="AF9" s="40">
        <f t="shared" si="23"/>
        <v>0.2443435327</v>
      </c>
      <c r="AG9" s="54">
        <f t="shared" si="24"/>
        <v>0.2443435327</v>
      </c>
      <c r="AH9" s="57">
        <f t="shared" ref="AH9:AI9" si="59">N9-P9</f>
        <v>0.03471846789</v>
      </c>
      <c r="AI9" s="57">
        <f t="shared" si="59"/>
        <v>0.05038809172</v>
      </c>
      <c r="AJ9" s="58">
        <f t="shared" si="26"/>
        <v>0.02075600346</v>
      </c>
      <c r="AK9" s="58">
        <f t="shared" si="27"/>
        <v>0.02994862299</v>
      </c>
      <c r="AL9" s="39">
        <f t="shared" si="28"/>
        <v>0.2443435327</v>
      </c>
      <c r="AM9" s="40">
        <f t="shared" ref="AM9:AN9" si="60">AF9+AJ9</f>
        <v>0.2650995362</v>
      </c>
      <c r="AN9" s="54">
        <f t="shared" si="60"/>
        <v>0.2742921557</v>
      </c>
      <c r="AO9" s="59">
        <f t="shared" si="30"/>
        <v>1.810187842</v>
      </c>
      <c r="AP9" s="39">
        <f t="shared" ref="AP9:AR9" si="61">AL9*$AO9</f>
        <v>0.4423076923</v>
      </c>
      <c r="AQ9" s="40">
        <f t="shared" si="61"/>
        <v>0.4798799574</v>
      </c>
      <c r="AR9" s="54">
        <f t="shared" si="61"/>
        <v>0.4965203255</v>
      </c>
      <c r="AS9" s="39">
        <f t="shared" ref="AS9:AU9" si="62">IF(AP9&lt;0,0,IF(AP9&gt;1,1,AP9))</f>
        <v>0.4423076923</v>
      </c>
      <c r="AT9" s="40">
        <f t="shared" si="62"/>
        <v>0.4798799574</v>
      </c>
      <c r="AU9" s="54">
        <f t="shared" si="62"/>
        <v>0.4965203255</v>
      </c>
      <c r="AV9" s="38"/>
      <c r="AW9" s="38"/>
      <c r="AX9" s="38"/>
      <c r="AY9" s="38"/>
      <c r="AZ9" s="38"/>
      <c r="BA9" s="38"/>
      <c r="BB9" s="38"/>
    </row>
    <row r="10">
      <c r="A10" s="1" t="s">
        <v>12</v>
      </c>
      <c r="B10" s="1" t="s">
        <v>23</v>
      </c>
      <c r="C10" s="53">
        <v>0.0</v>
      </c>
      <c r="D10" s="42"/>
      <c r="E10" s="42"/>
      <c r="F10" s="2">
        <v>1012.0</v>
      </c>
      <c r="G10" s="43">
        <v>23.0</v>
      </c>
      <c r="H10" s="43">
        <v>28.0</v>
      </c>
      <c r="I10" s="44">
        <v>82.0</v>
      </c>
      <c r="J10" s="44">
        <v>69.0</v>
      </c>
      <c r="K10" s="45">
        <v>35.0</v>
      </c>
      <c r="L10" s="45">
        <v>121.0</v>
      </c>
      <c r="M10" s="39">
        <f t="shared" si="6"/>
        <v>0.4509803922</v>
      </c>
      <c r="N10" s="40">
        <f t="shared" si="7"/>
        <v>0.5430463576</v>
      </c>
      <c r="O10" s="54">
        <f t="shared" si="8"/>
        <v>0.2243589744</v>
      </c>
      <c r="P10" s="40">
        <f t="shared" si="9"/>
        <v>0.5604690119</v>
      </c>
      <c r="Q10" s="54">
        <f t="shared" si="10"/>
        <v>0.270351634</v>
      </c>
      <c r="R10" s="39">
        <f t="shared" ref="R10:T10" si="63">M10</f>
        <v>0.4509803922</v>
      </c>
      <c r="S10" s="40">
        <f t="shared" si="63"/>
        <v>0.5430463576</v>
      </c>
      <c r="T10" s="54">
        <f t="shared" si="63"/>
        <v>0.2243589744</v>
      </c>
      <c r="U10" s="39">
        <f t="shared" si="12"/>
        <v>0.4509803922</v>
      </c>
      <c r="V10" s="40">
        <f t="shared" si="13"/>
        <v>0.1010463576</v>
      </c>
      <c r="W10" s="54">
        <f t="shared" si="14"/>
        <v>0.005358974359</v>
      </c>
      <c r="X10" s="55">
        <f t="shared" si="15"/>
        <v>0.2204189044</v>
      </c>
      <c r="Y10" s="55">
        <f t="shared" si="16"/>
        <v>0.564979259</v>
      </c>
      <c r="Z10" s="39">
        <f t="shared" si="17"/>
        <v>0.3267978584</v>
      </c>
      <c r="AA10" s="40">
        <f t="shared" si="18"/>
        <v>0.3267978584</v>
      </c>
      <c r="AB10" s="54">
        <f t="shared" si="19"/>
        <v>0.005358974359</v>
      </c>
      <c r="AC10" s="56">
        <f t="shared" si="20"/>
        <v>0.01639696816</v>
      </c>
      <c r="AD10" s="56">
        <f t="shared" si="21"/>
        <v>0.7690011952</v>
      </c>
      <c r="AE10" s="39">
        <f t="shared" si="22"/>
        <v>0.2311120495</v>
      </c>
      <c r="AF10" s="40">
        <f t="shared" si="23"/>
        <v>0.2311120495</v>
      </c>
      <c r="AG10" s="54">
        <f t="shared" si="24"/>
        <v>0.2311120495</v>
      </c>
      <c r="AH10" s="57">
        <f t="shared" ref="AH10:AI10" si="64">N10-P10</f>
        <v>-0.0174226543</v>
      </c>
      <c r="AI10" s="57">
        <f t="shared" si="64"/>
        <v>-0.04599265963</v>
      </c>
      <c r="AJ10" s="58">
        <f t="shared" si="26"/>
        <v>-0.0104159168</v>
      </c>
      <c r="AK10" s="58">
        <f t="shared" si="27"/>
        <v>-0.02733615774</v>
      </c>
      <c r="AL10" s="39">
        <f t="shared" si="28"/>
        <v>0.2311120495</v>
      </c>
      <c r="AM10" s="40">
        <f t="shared" ref="AM10:AN10" si="65">AF10+AJ10</f>
        <v>0.2206961327</v>
      </c>
      <c r="AN10" s="54">
        <f t="shared" si="65"/>
        <v>0.2037758918</v>
      </c>
      <c r="AO10" s="59">
        <f t="shared" si="30"/>
        <v>1.951349543</v>
      </c>
      <c r="AP10" s="39">
        <f t="shared" ref="AP10:AR10" si="66">AL10*$AO10</f>
        <v>0.4509803922</v>
      </c>
      <c r="AQ10" s="40">
        <f t="shared" si="66"/>
        <v>0.4306552977</v>
      </c>
      <c r="AR10" s="54">
        <f t="shared" si="66"/>
        <v>0.3976379932</v>
      </c>
      <c r="AS10" s="39">
        <f t="shared" ref="AS10:AU10" si="67">IF(AP10&lt;0,0,IF(AP10&gt;1,1,AP10))</f>
        <v>0.4509803922</v>
      </c>
      <c r="AT10" s="40">
        <f t="shared" si="67"/>
        <v>0.4306552977</v>
      </c>
      <c r="AU10" s="54">
        <f t="shared" si="67"/>
        <v>0.3976379932</v>
      </c>
      <c r="AV10" s="38"/>
      <c r="AW10" s="38"/>
      <c r="AX10" s="38"/>
      <c r="AY10" s="38"/>
      <c r="AZ10" s="38"/>
      <c r="BA10" s="38"/>
      <c r="BB10" s="38"/>
    </row>
    <row r="11">
      <c r="A11" s="1"/>
      <c r="B11" s="1"/>
      <c r="C11" s="53">
        <v>0.0</v>
      </c>
      <c r="D11" s="42" t="s">
        <v>87</v>
      </c>
      <c r="E11" s="42">
        <f>PI()/4</f>
        <v>0.7853981634</v>
      </c>
      <c r="F11" s="2">
        <v>1015.0</v>
      </c>
      <c r="G11" s="43">
        <v>34.0</v>
      </c>
      <c r="H11" s="43">
        <v>19.0</v>
      </c>
      <c r="I11" s="44">
        <v>69.0</v>
      </c>
      <c r="J11" s="44">
        <v>42.0</v>
      </c>
      <c r="K11" s="45">
        <v>14.0</v>
      </c>
      <c r="L11" s="45">
        <v>78.0</v>
      </c>
      <c r="M11" s="39">
        <f t="shared" si="6"/>
        <v>0.641509434</v>
      </c>
      <c r="N11" s="40">
        <f t="shared" si="7"/>
        <v>0.6216216216</v>
      </c>
      <c r="O11" s="54">
        <f t="shared" si="8"/>
        <v>0.152173913</v>
      </c>
      <c r="P11" s="40">
        <f t="shared" si="9"/>
        <v>0.6101650409</v>
      </c>
      <c r="Q11" s="54">
        <f t="shared" si="10"/>
        <v>0.2841507298</v>
      </c>
      <c r="R11" s="39">
        <f t="shared" ref="R11:T11" si="68">M11</f>
        <v>0.641509434</v>
      </c>
      <c r="S11" s="40">
        <f t="shared" si="68"/>
        <v>0.6216216216</v>
      </c>
      <c r="T11" s="54">
        <f t="shared" si="68"/>
        <v>0.152173913</v>
      </c>
      <c r="U11" s="39">
        <f t="shared" si="12"/>
        <v>0.641509434</v>
      </c>
      <c r="V11" s="40">
        <f t="shared" si="13"/>
        <v>0.1796216216</v>
      </c>
      <c r="W11" s="54">
        <f t="shared" si="14"/>
        <v>-0.06682608696</v>
      </c>
      <c r="X11" s="55">
        <f t="shared" si="15"/>
        <v>0.2730072288</v>
      </c>
      <c r="Y11" s="55">
        <f t="shared" si="16"/>
        <v>0.5123909346</v>
      </c>
      <c r="Z11" s="39">
        <f t="shared" si="17"/>
        <v>0.4710617161</v>
      </c>
      <c r="AA11" s="40">
        <f t="shared" si="18"/>
        <v>0.4710617161</v>
      </c>
      <c r="AB11" s="54">
        <f t="shared" si="19"/>
        <v>-0.06682608696</v>
      </c>
      <c r="AC11" s="56">
        <f t="shared" si="20"/>
        <v>-0.1409223653</v>
      </c>
      <c r="AD11" s="56">
        <f t="shared" si="21"/>
        <v>0.9263205287</v>
      </c>
      <c r="AE11" s="39">
        <f t="shared" si="22"/>
        <v>0.3364259698</v>
      </c>
      <c r="AF11" s="40">
        <f t="shared" si="23"/>
        <v>0.3364259698</v>
      </c>
      <c r="AG11" s="54">
        <f t="shared" si="24"/>
        <v>0.3364259698</v>
      </c>
      <c r="AH11" s="57">
        <f t="shared" ref="AH11:AI11" si="69">N11-P11</f>
        <v>0.01145658068</v>
      </c>
      <c r="AI11" s="57">
        <f t="shared" si="69"/>
        <v>-0.1319768168</v>
      </c>
      <c r="AJ11" s="58">
        <f t="shared" si="26"/>
        <v>0.006849174021</v>
      </c>
      <c r="AK11" s="58">
        <f t="shared" si="27"/>
        <v>-0.07844162764</v>
      </c>
      <c r="AL11" s="39">
        <f t="shared" si="28"/>
        <v>0.3364259698</v>
      </c>
      <c r="AM11" s="40">
        <f t="shared" ref="AM11:AN11" si="70">AF11+AJ11</f>
        <v>0.3432751438</v>
      </c>
      <c r="AN11" s="54">
        <f t="shared" si="70"/>
        <v>0.2579843422</v>
      </c>
      <c r="AO11" s="59">
        <f t="shared" si="30"/>
        <v>1.906836842</v>
      </c>
      <c r="AP11" s="39">
        <f t="shared" ref="AP11:AR11" si="71">AL11*$AO11</f>
        <v>0.641509434</v>
      </c>
      <c r="AQ11" s="40">
        <f t="shared" si="71"/>
        <v>0.6545696913</v>
      </c>
      <c r="AR11" s="54">
        <f t="shared" si="71"/>
        <v>0.4919340484</v>
      </c>
      <c r="AS11" s="39">
        <f t="shared" ref="AS11:AU11" si="72">IF(AP11&lt;0,0,IF(AP11&gt;1,1,AP11))</f>
        <v>0.641509434</v>
      </c>
      <c r="AT11" s="40">
        <f t="shared" si="72"/>
        <v>0.6545696913</v>
      </c>
      <c r="AU11" s="54">
        <f t="shared" si="72"/>
        <v>0.4919340484</v>
      </c>
      <c r="AV11" s="38"/>
      <c r="AW11" s="38"/>
      <c r="AX11" s="38"/>
      <c r="AY11" s="38"/>
      <c r="AZ11" s="38"/>
      <c r="BA11" s="38"/>
      <c r="BB11" s="38"/>
    </row>
    <row r="12">
      <c r="A12" s="1" t="s">
        <v>88</v>
      </c>
      <c r="B12" s="1" t="s">
        <v>89</v>
      </c>
      <c r="C12" s="53">
        <v>0.0</v>
      </c>
      <c r="D12" s="42"/>
      <c r="E12" s="42"/>
      <c r="F12" s="2">
        <v>1016.0</v>
      </c>
      <c r="G12" s="43">
        <v>4.0</v>
      </c>
      <c r="H12" s="43">
        <v>12.0</v>
      </c>
      <c r="I12" s="44">
        <v>21.0</v>
      </c>
      <c r="J12" s="44">
        <v>17.0</v>
      </c>
      <c r="K12" s="45">
        <v>7.0</v>
      </c>
      <c r="L12" s="45">
        <v>28.0</v>
      </c>
      <c r="M12" s="39">
        <f t="shared" si="6"/>
        <v>0.25</v>
      </c>
      <c r="N12" s="40">
        <f t="shared" si="7"/>
        <v>0.5526315789</v>
      </c>
      <c r="O12" s="54">
        <f t="shared" si="8"/>
        <v>0.2</v>
      </c>
      <c r="P12" s="40">
        <f t="shared" si="9"/>
        <v>0.50781875</v>
      </c>
      <c r="Q12" s="54">
        <f t="shared" si="10"/>
        <v>0.2507125</v>
      </c>
      <c r="R12" s="39">
        <f t="shared" ref="R12:T12" si="73">M12</f>
        <v>0.25</v>
      </c>
      <c r="S12" s="40">
        <f t="shared" si="73"/>
        <v>0.5526315789</v>
      </c>
      <c r="T12" s="54">
        <f t="shared" si="73"/>
        <v>0.2</v>
      </c>
      <c r="U12" s="39">
        <f t="shared" si="12"/>
        <v>0.25</v>
      </c>
      <c r="V12" s="40">
        <f t="shared" si="13"/>
        <v>0.1106315789</v>
      </c>
      <c r="W12" s="54">
        <f t="shared" si="14"/>
        <v>-0.019</v>
      </c>
      <c r="X12" s="55">
        <f t="shared" si="15"/>
        <v>0.4166214536</v>
      </c>
      <c r="Y12" s="55">
        <f t="shared" si="16"/>
        <v>0.3687767098</v>
      </c>
      <c r="Z12" s="39">
        <f t="shared" si="17"/>
        <v>0.1933123719</v>
      </c>
      <c r="AA12" s="40">
        <f t="shared" si="18"/>
        <v>0.1933123719</v>
      </c>
      <c r="AB12" s="54">
        <f t="shared" si="19"/>
        <v>-0.019</v>
      </c>
      <c r="AC12" s="56">
        <f t="shared" si="20"/>
        <v>-0.09797184983</v>
      </c>
      <c r="AD12" s="56">
        <f t="shared" si="21"/>
        <v>0.8833700132</v>
      </c>
      <c r="AE12" s="39">
        <f t="shared" si="22"/>
        <v>0.1373511433</v>
      </c>
      <c r="AF12" s="40">
        <f t="shared" si="23"/>
        <v>0.1373511433</v>
      </c>
      <c r="AG12" s="54">
        <f t="shared" si="24"/>
        <v>0.1373511433</v>
      </c>
      <c r="AH12" s="57">
        <f t="shared" ref="AH12:AI12" si="74">N12-P12</f>
        <v>0.04481282895</v>
      </c>
      <c r="AI12" s="57">
        <f t="shared" si="74"/>
        <v>-0.0507125</v>
      </c>
      <c r="AJ12" s="58">
        <f t="shared" si="26"/>
        <v>0.02679079145</v>
      </c>
      <c r="AK12" s="58">
        <f t="shared" si="27"/>
        <v>-0.03014143802</v>
      </c>
      <c r="AL12" s="39">
        <f t="shared" si="28"/>
        <v>0.1373511433</v>
      </c>
      <c r="AM12" s="40">
        <f t="shared" ref="AM12:AN12" si="75">AF12+AJ12</f>
        <v>0.1641419348</v>
      </c>
      <c r="AN12" s="54">
        <f t="shared" si="75"/>
        <v>0.1072097053</v>
      </c>
      <c r="AO12" s="59">
        <f t="shared" si="30"/>
        <v>1.820152305</v>
      </c>
      <c r="AP12" s="39">
        <f t="shared" ref="AP12:AR12" si="76">AL12*$AO12</f>
        <v>0.25</v>
      </c>
      <c r="AQ12" s="40">
        <f t="shared" si="76"/>
        <v>0.2987633208</v>
      </c>
      <c r="AR12" s="54">
        <f t="shared" si="76"/>
        <v>0.1951379921</v>
      </c>
      <c r="AS12" s="39">
        <f t="shared" ref="AS12:AU12" si="77">IF(AP12&lt;0,0,IF(AP12&gt;1,1,AP12))</f>
        <v>0.25</v>
      </c>
      <c r="AT12" s="40">
        <f t="shared" si="77"/>
        <v>0.2987633208</v>
      </c>
      <c r="AU12" s="54">
        <f t="shared" si="77"/>
        <v>0.1951379921</v>
      </c>
      <c r="AV12" s="38"/>
      <c r="AW12" s="38"/>
      <c r="AX12" s="38"/>
      <c r="AY12" s="38"/>
      <c r="AZ12" s="38"/>
      <c r="BA12" s="38"/>
      <c r="BB12" s="38"/>
    </row>
    <row r="13">
      <c r="A13" s="1" t="s">
        <v>90</v>
      </c>
      <c r="B13" s="1" t="s">
        <v>91</v>
      </c>
      <c r="C13" s="53">
        <v>0.0</v>
      </c>
      <c r="D13" s="42"/>
      <c r="E13" s="42"/>
      <c r="F13" s="2">
        <v>1038.0</v>
      </c>
      <c r="G13" s="43">
        <v>14.0</v>
      </c>
      <c r="H13" s="43">
        <v>10.0</v>
      </c>
      <c r="I13" s="44">
        <v>59.0</v>
      </c>
      <c r="J13" s="44">
        <v>27.0</v>
      </c>
      <c r="K13" s="45">
        <v>13.0</v>
      </c>
      <c r="L13" s="45">
        <v>49.0</v>
      </c>
      <c r="M13" s="39">
        <f t="shared" si="6"/>
        <v>0.5833333333</v>
      </c>
      <c r="N13" s="40">
        <f t="shared" si="7"/>
        <v>0.6860465116</v>
      </c>
      <c r="O13" s="54">
        <f t="shared" si="8"/>
        <v>0.2096774194</v>
      </c>
      <c r="P13" s="40">
        <f t="shared" si="9"/>
        <v>0.5950131944</v>
      </c>
      <c r="Q13" s="54">
        <f t="shared" si="10"/>
        <v>0.2804347222</v>
      </c>
      <c r="R13" s="39">
        <f t="shared" ref="R13:T13" si="78">M13</f>
        <v>0.5833333333</v>
      </c>
      <c r="S13" s="40">
        <f t="shared" si="78"/>
        <v>0.6860465116</v>
      </c>
      <c r="T13" s="54">
        <f t="shared" si="78"/>
        <v>0.2096774194</v>
      </c>
      <c r="U13" s="39">
        <f t="shared" si="12"/>
        <v>0.5833333333</v>
      </c>
      <c r="V13" s="40">
        <f t="shared" si="13"/>
        <v>0.2440465116</v>
      </c>
      <c r="W13" s="54">
        <f t="shared" si="14"/>
        <v>-0.009322580645</v>
      </c>
      <c r="X13" s="55">
        <f t="shared" si="15"/>
        <v>0.396237729</v>
      </c>
      <c r="Y13" s="55">
        <f t="shared" si="16"/>
        <v>0.3891604344</v>
      </c>
      <c r="Z13" s="39">
        <f t="shared" si="17"/>
        <v>0.4471221744</v>
      </c>
      <c r="AA13" s="40">
        <f t="shared" si="18"/>
        <v>0.4471221744</v>
      </c>
      <c r="AB13" s="54">
        <f t="shared" si="19"/>
        <v>-0.009322580645</v>
      </c>
      <c r="AC13" s="56">
        <f t="shared" si="20"/>
        <v>-0.02084716571</v>
      </c>
      <c r="AD13" s="56">
        <f t="shared" si="21"/>
        <v>0.8062453291</v>
      </c>
      <c r="AE13" s="39">
        <f t="shared" si="22"/>
        <v>0.3162318369</v>
      </c>
      <c r="AF13" s="40">
        <f t="shared" si="23"/>
        <v>0.3162318369</v>
      </c>
      <c r="AG13" s="54">
        <f t="shared" si="24"/>
        <v>0.3162318369</v>
      </c>
      <c r="AH13" s="57">
        <f t="shared" ref="AH13:AI13" si="79">N13-P13</f>
        <v>0.09103331718</v>
      </c>
      <c r="AI13" s="57">
        <f t="shared" si="79"/>
        <v>-0.07075730287</v>
      </c>
      <c r="AJ13" s="58">
        <f t="shared" si="26"/>
        <v>0.05442313447</v>
      </c>
      <c r="AK13" s="58">
        <f t="shared" si="27"/>
        <v>-0.04205524986</v>
      </c>
      <c r="AL13" s="39">
        <f t="shared" si="28"/>
        <v>0.3162318369</v>
      </c>
      <c r="AM13" s="40">
        <f t="shared" ref="AM13:AN13" si="80">AF13+AJ13</f>
        <v>0.3706549714</v>
      </c>
      <c r="AN13" s="54">
        <f t="shared" si="80"/>
        <v>0.274176587</v>
      </c>
      <c r="AO13" s="59">
        <f t="shared" si="30"/>
        <v>1.844638222</v>
      </c>
      <c r="AP13" s="39">
        <f t="shared" ref="AP13:AR13" si="81">AL13*$AO13</f>
        <v>0.5833333333</v>
      </c>
      <c r="AQ13" s="40">
        <f t="shared" si="81"/>
        <v>0.6837243273</v>
      </c>
      <c r="AR13" s="54">
        <f t="shared" si="81"/>
        <v>0.505756612</v>
      </c>
      <c r="AS13" s="39">
        <f t="shared" ref="AS13:AU13" si="82">IF(AP13&lt;0,0,IF(AP13&gt;1,1,AP13))</f>
        <v>0.5833333333</v>
      </c>
      <c r="AT13" s="40">
        <f t="shared" si="82"/>
        <v>0.6837243273</v>
      </c>
      <c r="AU13" s="54">
        <f t="shared" si="82"/>
        <v>0.505756612</v>
      </c>
      <c r="AV13" s="38"/>
      <c r="AW13" s="38"/>
      <c r="AX13" s="38"/>
      <c r="AY13" s="38"/>
      <c r="AZ13" s="38"/>
      <c r="BA13" s="38"/>
      <c r="BB13" s="38"/>
    </row>
    <row r="14">
      <c r="A14" s="1" t="s">
        <v>92</v>
      </c>
      <c r="B14" s="1" t="s">
        <v>93</v>
      </c>
      <c r="C14" s="53">
        <v>0.0</v>
      </c>
      <c r="D14" s="42" t="s">
        <v>94</v>
      </c>
      <c r="E14" s="42">
        <f>_xlfn.STDEV.S(AH2:AH594)</f>
        <v>0.08363476127</v>
      </c>
      <c r="F14" s="2">
        <v>1039.0</v>
      </c>
      <c r="G14" s="43">
        <v>27.0</v>
      </c>
      <c r="H14" s="43">
        <v>33.0</v>
      </c>
      <c r="I14" s="44">
        <v>143.0</v>
      </c>
      <c r="J14" s="44">
        <v>73.0</v>
      </c>
      <c r="K14" s="45">
        <v>38.0</v>
      </c>
      <c r="L14" s="45">
        <v>116.0</v>
      </c>
      <c r="M14" s="39">
        <f t="shared" si="6"/>
        <v>0.45</v>
      </c>
      <c r="N14" s="40">
        <f t="shared" si="7"/>
        <v>0.662037037</v>
      </c>
      <c r="O14" s="54">
        <f t="shared" si="8"/>
        <v>0.2467532468</v>
      </c>
      <c r="P14" s="40">
        <f t="shared" si="9"/>
        <v>0.56021275</v>
      </c>
      <c r="Q14" s="54">
        <f t="shared" si="10"/>
        <v>0.2702685</v>
      </c>
      <c r="R14" s="39">
        <f t="shared" ref="R14:T14" si="83">M14</f>
        <v>0.45</v>
      </c>
      <c r="S14" s="40">
        <f t="shared" si="83"/>
        <v>0.662037037</v>
      </c>
      <c r="T14" s="54">
        <f t="shared" si="83"/>
        <v>0.2467532468</v>
      </c>
      <c r="U14" s="39">
        <f t="shared" si="12"/>
        <v>0.45</v>
      </c>
      <c r="V14" s="40">
        <f t="shared" si="13"/>
        <v>0.220037037</v>
      </c>
      <c r="W14" s="54">
        <f t="shared" si="14"/>
        <v>0.02775324675</v>
      </c>
      <c r="X14" s="55">
        <f t="shared" si="15"/>
        <v>0.4547857002</v>
      </c>
      <c r="Y14" s="55">
        <f t="shared" si="16"/>
        <v>0.3306124632</v>
      </c>
      <c r="Z14" s="39">
        <f t="shared" si="17"/>
        <v>0.3542007183</v>
      </c>
      <c r="AA14" s="40">
        <f t="shared" si="18"/>
        <v>0.3542007183</v>
      </c>
      <c r="AB14" s="54">
        <f t="shared" si="19"/>
        <v>0.02775324675</v>
      </c>
      <c r="AC14" s="56">
        <f t="shared" si="20"/>
        <v>0.07819481207</v>
      </c>
      <c r="AD14" s="56">
        <f t="shared" si="21"/>
        <v>0.7072033513</v>
      </c>
      <c r="AE14" s="39">
        <f t="shared" si="22"/>
        <v>0.2512253884</v>
      </c>
      <c r="AF14" s="40">
        <f t="shared" si="23"/>
        <v>0.2512253884</v>
      </c>
      <c r="AG14" s="54">
        <f t="shared" si="24"/>
        <v>0.2512253884</v>
      </c>
      <c r="AH14" s="57">
        <f t="shared" ref="AH14:AI14" si="84">N14-P14</f>
        <v>0.101824287</v>
      </c>
      <c r="AI14" s="57">
        <f t="shared" si="84"/>
        <v>-0.02351525325</v>
      </c>
      <c r="AJ14" s="58">
        <f t="shared" si="26"/>
        <v>0.06087438135</v>
      </c>
      <c r="AK14" s="58">
        <f t="shared" si="27"/>
        <v>-0.01397650576</v>
      </c>
      <c r="AL14" s="39">
        <f t="shared" si="28"/>
        <v>0.2512253884</v>
      </c>
      <c r="AM14" s="40">
        <f t="shared" ref="AM14:AN14" si="85">AF14+AJ14</f>
        <v>0.3120997697</v>
      </c>
      <c r="AN14" s="54">
        <f t="shared" si="85"/>
        <v>0.2372488826</v>
      </c>
      <c r="AO14" s="59">
        <f t="shared" si="30"/>
        <v>1.791220238</v>
      </c>
      <c r="AP14" s="39">
        <f t="shared" ref="AP14:AR14" si="86">AL14*$AO14</f>
        <v>0.45</v>
      </c>
      <c r="AQ14" s="40">
        <f t="shared" si="86"/>
        <v>0.5590394239</v>
      </c>
      <c r="AR14" s="54">
        <f t="shared" si="86"/>
        <v>0.424965</v>
      </c>
      <c r="AS14" s="39">
        <f t="shared" ref="AS14:AU14" si="87">IF(AP14&lt;0,0,IF(AP14&gt;1,1,AP14))</f>
        <v>0.45</v>
      </c>
      <c r="AT14" s="40">
        <f t="shared" si="87"/>
        <v>0.5590394239</v>
      </c>
      <c r="AU14" s="54">
        <f t="shared" si="87"/>
        <v>0.424965</v>
      </c>
      <c r="AV14" s="38"/>
      <c r="AW14" s="38"/>
      <c r="AX14" s="38"/>
      <c r="AY14" s="38"/>
      <c r="AZ14" s="38"/>
      <c r="BA14" s="38"/>
      <c r="BB14" s="38"/>
    </row>
    <row r="15">
      <c r="A15" s="1"/>
      <c r="B15" s="1"/>
      <c r="C15" s="53">
        <v>0.0</v>
      </c>
      <c r="D15" s="42" t="s">
        <v>95</v>
      </c>
      <c r="E15" s="42">
        <f>_xlfn.STDEV.S(AI2:AI594)</f>
        <v>0.08412422123</v>
      </c>
      <c r="F15" s="2">
        <v>1063.0</v>
      </c>
      <c r="G15" s="43">
        <v>12.0</v>
      </c>
      <c r="H15" s="43">
        <v>24.0</v>
      </c>
      <c r="I15" s="44">
        <v>49.0</v>
      </c>
      <c r="J15" s="44">
        <v>48.0</v>
      </c>
      <c r="K15" s="45">
        <v>21.0</v>
      </c>
      <c r="L15" s="45">
        <v>46.0</v>
      </c>
      <c r="M15" s="39">
        <f t="shared" si="6"/>
        <v>0.3333333333</v>
      </c>
      <c r="N15" s="40">
        <f t="shared" si="7"/>
        <v>0.5051546392</v>
      </c>
      <c r="O15" s="54">
        <f t="shared" si="8"/>
        <v>0.3134328358</v>
      </c>
      <c r="P15" s="40">
        <f t="shared" si="9"/>
        <v>0.5296777778</v>
      </c>
      <c r="Q15" s="54">
        <f t="shared" si="10"/>
        <v>0.2594888889</v>
      </c>
      <c r="R15" s="39">
        <f t="shared" ref="R15:T15" si="88">M15</f>
        <v>0.3333333333</v>
      </c>
      <c r="S15" s="40">
        <f t="shared" si="88"/>
        <v>0.5051546392</v>
      </c>
      <c r="T15" s="54">
        <f t="shared" si="88"/>
        <v>0.3134328358</v>
      </c>
      <c r="U15" s="39">
        <f t="shared" si="12"/>
        <v>0.3333333333</v>
      </c>
      <c r="V15" s="40">
        <f t="shared" si="13"/>
        <v>0.06315463918</v>
      </c>
      <c r="W15" s="54">
        <f t="shared" si="14"/>
        <v>0.09443283582</v>
      </c>
      <c r="X15" s="55">
        <f t="shared" si="15"/>
        <v>0.1872444915</v>
      </c>
      <c r="Y15" s="55">
        <f t="shared" si="16"/>
        <v>0.5981536719</v>
      </c>
      <c r="Z15" s="39">
        <f t="shared" si="17"/>
        <v>0.2398954143</v>
      </c>
      <c r="AA15" s="40">
        <f t="shared" si="18"/>
        <v>0.2398954143</v>
      </c>
      <c r="AB15" s="54">
        <f t="shared" si="19"/>
        <v>0.09443283582</v>
      </c>
      <c r="AC15" s="56">
        <f t="shared" si="20"/>
        <v>0.3750130847</v>
      </c>
      <c r="AD15" s="56">
        <f t="shared" si="21"/>
        <v>0.4103850787</v>
      </c>
      <c r="AE15" s="39">
        <f t="shared" si="22"/>
        <v>0.1823010837</v>
      </c>
      <c r="AF15" s="40">
        <f t="shared" si="23"/>
        <v>0.1823010837</v>
      </c>
      <c r="AG15" s="54">
        <f t="shared" si="24"/>
        <v>0.1823010837</v>
      </c>
      <c r="AH15" s="57">
        <f t="shared" ref="AH15:AI15" si="89">N15-P15</f>
        <v>-0.0245231386</v>
      </c>
      <c r="AI15" s="57">
        <f t="shared" si="89"/>
        <v>0.05394394693</v>
      </c>
      <c r="AJ15" s="58">
        <f t="shared" si="26"/>
        <v>-0.01466085287</v>
      </c>
      <c r="AK15" s="58">
        <f t="shared" si="27"/>
        <v>0.03206207804</v>
      </c>
      <c r="AL15" s="39">
        <f t="shared" si="28"/>
        <v>0.1823010837</v>
      </c>
      <c r="AM15" s="40">
        <f t="shared" ref="AM15:AN15" si="90">AF15+AJ15</f>
        <v>0.1676402309</v>
      </c>
      <c r="AN15" s="54">
        <f t="shared" si="90"/>
        <v>0.2143631618</v>
      </c>
      <c r="AO15" s="59">
        <f t="shared" si="30"/>
        <v>1.828476971</v>
      </c>
      <c r="AP15" s="39">
        <f t="shared" ref="AP15:AR15" si="91">AL15*$AO15</f>
        <v>0.3333333333</v>
      </c>
      <c r="AQ15" s="40">
        <f t="shared" si="91"/>
        <v>0.3065263015</v>
      </c>
      <c r="AR15" s="54">
        <f t="shared" si="91"/>
        <v>0.3919581047</v>
      </c>
      <c r="AS15" s="39">
        <f t="shared" ref="AS15:AU15" si="92">IF(AP15&lt;0,0,IF(AP15&gt;1,1,AP15))</f>
        <v>0.3333333333</v>
      </c>
      <c r="AT15" s="40">
        <f t="shared" si="92"/>
        <v>0.3065263015</v>
      </c>
      <c r="AU15" s="54">
        <f t="shared" si="92"/>
        <v>0.3919581047</v>
      </c>
      <c r="AV15" s="38"/>
      <c r="AW15" s="38"/>
      <c r="AX15" s="38"/>
      <c r="AY15" s="38"/>
      <c r="AZ15" s="38"/>
      <c r="BA15" s="38"/>
      <c r="BB15" s="38"/>
    </row>
    <row r="16">
      <c r="A16" s="1"/>
      <c r="B16" s="1"/>
      <c r="C16" s="53">
        <v>0.0</v>
      </c>
      <c r="D16" s="42"/>
      <c r="E16" s="42"/>
      <c r="F16" s="2">
        <v>1074.0</v>
      </c>
      <c r="G16" s="43">
        <v>6.0</v>
      </c>
      <c r="H16" s="43">
        <v>20.0</v>
      </c>
      <c r="I16" s="44">
        <v>37.0</v>
      </c>
      <c r="J16" s="44">
        <v>77.0</v>
      </c>
      <c r="K16" s="45">
        <v>11.0</v>
      </c>
      <c r="L16" s="45">
        <v>84.0</v>
      </c>
      <c r="M16" s="39">
        <f t="shared" si="6"/>
        <v>0.2307692308</v>
      </c>
      <c r="N16" s="40">
        <f t="shared" si="7"/>
        <v>0.3245614035</v>
      </c>
      <c r="O16" s="54">
        <f t="shared" si="8"/>
        <v>0.1157894737</v>
      </c>
      <c r="P16" s="40">
        <f t="shared" si="9"/>
        <v>0.5027686391</v>
      </c>
      <c r="Q16" s="54">
        <f t="shared" si="10"/>
        <v>0.2485597633</v>
      </c>
      <c r="R16" s="39">
        <f t="shared" ref="R16:T16" si="93">M16</f>
        <v>0.2307692308</v>
      </c>
      <c r="S16" s="40">
        <f t="shared" si="93"/>
        <v>0.3245614035</v>
      </c>
      <c r="T16" s="54">
        <f t="shared" si="93"/>
        <v>0.1157894737</v>
      </c>
      <c r="U16" s="39">
        <f t="shared" si="12"/>
        <v>0.2307692308</v>
      </c>
      <c r="V16" s="40">
        <f t="shared" si="13"/>
        <v>-0.1174385965</v>
      </c>
      <c r="W16" s="54">
        <f t="shared" si="14"/>
        <v>-0.1032105263</v>
      </c>
      <c r="X16" s="55">
        <f t="shared" si="15"/>
        <v>-0.4707426972</v>
      </c>
      <c r="Y16" s="55">
        <f t="shared" si="16"/>
        <v>1.256140861</v>
      </c>
      <c r="Z16" s="39">
        <f t="shared" si="17"/>
        <v>0.1830932301</v>
      </c>
      <c r="AA16" s="40">
        <f t="shared" si="18"/>
        <v>0.1830932301</v>
      </c>
      <c r="AB16" s="54">
        <f t="shared" si="19"/>
        <v>-0.1032105263</v>
      </c>
      <c r="AC16" s="56">
        <f t="shared" si="20"/>
        <v>-0.5133041819</v>
      </c>
      <c r="AD16" s="56">
        <f t="shared" si="21"/>
        <v>1.298702345</v>
      </c>
      <c r="AE16" s="39">
        <f t="shared" si="22"/>
        <v>0.148619554</v>
      </c>
      <c r="AF16" s="40">
        <f t="shared" si="23"/>
        <v>0.148619554</v>
      </c>
      <c r="AG16" s="54">
        <f t="shared" si="24"/>
        <v>0.148619554</v>
      </c>
      <c r="AH16" s="57">
        <f t="shared" ref="AH16:AI16" si="94">N16-P16</f>
        <v>-0.1782072355</v>
      </c>
      <c r="AI16" s="57">
        <f t="shared" si="94"/>
        <v>-0.1327702896</v>
      </c>
      <c r="AJ16" s="58">
        <f t="shared" si="26"/>
        <v>-0.1065389754</v>
      </c>
      <c r="AK16" s="58">
        <f t="shared" si="27"/>
        <v>-0.0789132355</v>
      </c>
      <c r="AL16" s="39">
        <f t="shared" si="28"/>
        <v>0.148619554</v>
      </c>
      <c r="AM16" s="40">
        <f t="shared" ref="AM16:AN16" si="95">AF16+AJ16</f>
        <v>0.04208057853</v>
      </c>
      <c r="AN16" s="54">
        <f t="shared" si="95"/>
        <v>0.06970631848</v>
      </c>
      <c r="AO16" s="59">
        <f t="shared" si="30"/>
        <v>1.552751469</v>
      </c>
      <c r="AP16" s="39">
        <f t="shared" ref="AP16:AR16" si="96">AL16*$AO16</f>
        <v>0.2307692308</v>
      </c>
      <c r="AQ16" s="40">
        <f t="shared" si="96"/>
        <v>0.06534068013</v>
      </c>
      <c r="AR16" s="54">
        <f t="shared" si="96"/>
        <v>0.1082365884</v>
      </c>
      <c r="AS16" s="39">
        <f t="shared" ref="AS16:AU16" si="97">IF(AP16&lt;0,0,IF(AP16&gt;1,1,AP16))</f>
        <v>0.2307692308</v>
      </c>
      <c r="AT16" s="40">
        <f t="shared" si="97"/>
        <v>0.06534068013</v>
      </c>
      <c r="AU16" s="54">
        <f t="shared" si="97"/>
        <v>0.1082365884</v>
      </c>
      <c r="AV16" s="38"/>
      <c r="AW16" s="38"/>
      <c r="AX16" s="38"/>
      <c r="AY16" s="38"/>
      <c r="AZ16" s="38"/>
      <c r="BA16" s="38"/>
      <c r="BB16" s="38"/>
    </row>
    <row r="17">
      <c r="A17" s="1"/>
      <c r="B17" s="1"/>
      <c r="C17" s="53">
        <v>0.0</v>
      </c>
      <c r="D17" s="42" t="s">
        <v>96</v>
      </c>
      <c r="E17" s="42">
        <f t="shared" ref="E17:E18" si="103">0.05/E14</f>
        <v>0.5978375408</v>
      </c>
      <c r="F17" s="2">
        <v>1302.0</v>
      </c>
      <c r="G17" s="43">
        <v>32.0</v>
      </c>
      <c r="H17" s="43">
        <v>14.0</v>
      </c>
      <c r="I17" s="44">
        <v>85.0</v>
      </c>
      <c r="J17" s="44">
        <v>60.0</v>
      </c>
      <c r="K17" s="45">
        <v>31.0</v>
      </c>
      <c r="L17" s="45">
        <v>81.0</v>
      </c>
      <c r="M17" s="39">
        <f t="shared" si="6"/>
        <v>0.6956521739</v>
      </c>
      <c r="N17" s="40">
        <f t="shared" si="7"/>
        <v>0.5862068966</v>
      </c>
      <c r="O17" s="54">
        <f t="shared" si="8"/>
        <v>0.2767857143</v>
      </c>
      <c r="P17" s="40">
        <f t="shared" si="9"/>
        <v>0.6242487713</v>
      </c>
      <c r="Q17" s="54">
        <f t="shared" si="10"/>
        <v>0.2872162571</v>
      </c>
      <c r="R17" s="39">
        <f t="shared" ref="R17:T17" si="98">M17</f>
        <v>0.6956521739</v>
      </c>
      <c r="S17" s="40">
        <f t="shared" si="98"/>
        <v>0.5862068966</v>
      </c>
      <c r="T17" s="54">
        <f t="shared" si="98"/>
        <v>0.2767857143</v>
      </c>
      <c r="U17" s="39">
        <f t="shared" si="12"/>
        <v>0.6956521739</v>
      </c>
      <c r="V17" s="40">
        <f t="shared" si="13"/>
        <v>0.1442068966</v>
      </c>
      <c r="W17" s="54">
        <f t="shared" si="14"/>
        <v>0.05778571429</v>
      </c>
      <c r="X17" s="55">
        <f t="shared" si="15"/>
        <v>0.2044023561</v>
      </c>
      <c r="Y17" s="55">
        <f t="shared" si="16"/>
        <v>0.5809958073</v>
      </c>
      <c r="Z17" s="39">
        <f t="shared" si="17"/>
        <v>0.5023582268</v>
      </c>
      <c r="AA17" s="40">
        <f t="shared" si="18"/>
        <v>0.5023582268</v>
      </c>
      <c r="AB17" s="54">
        <f t="shared" si="19"/>
        <v>0.05778571429</v>
      </c>
      <c r="AC17" s="56">
        <f t="shared" si="20"/>
        <v>0.1145255496</v>
      </c>
      <c r="AD17" s="56">
        <f t="shared" si="21"/>
        <v>0.6708726138</v>
      </c>
      <c r="AE17" s="39">
        <f t="shared" si="22"/>
        <v>0.3575632649</v>
      </c>
      <c r="AF17" s="40">
        <f t="shared" si="23"/>
        <v>0.3575632649</v>
      </c>
      <c r="AG17" s="54">
        <f t="shared" si="24"/>
        <v>0.3575632649</v>
      </c>
      <c r="AH17" s="57">
        <f t="shared" ref="AH17:AI17" si="99">N17-P17</f>
        <v>-0.03804187471</v>
      </c>
      <c r="AI17" s="57">
        <f t="shared" si="99"/>
        <v>-0.0104305428</v>
      </c>
      <c r="AJ17" s="58">
        <f t="shared" si="26"/>
        <v>-0.02274286083</v>
      </c>
      <c r="AK17" s="58">
        <f t="shared" si="27"/>
        <v>-0.006199488477</v>
      </c>
      <c r="AL17" s="39">
        <f t="shared" si="28"/>
        <v>0.3575632649</v>
      </c>
      <c r="AM17" s="40">
        <f t="shared" ref="AM17:AN17" si="100">AF17+AJ17</f>
        <v>0.3348204041</v>
      </c>
      <c r="AN17" s="54">
        <f t="shared" si="100"/>
        <v>0.3513637764</v>
      </c>
      <c r="AO17" s="59">
        <f t="shared" si="30"/>
        <v>1.945535915</v>
      </c>
      <c r="AP17" s="39">
        <f t="shared" ref="AP17:AR17" si="101">AL17*$AO17</f>
        <v>0.6956521739</v>
      </c>
      <c r="AQ17" s="40">
        <f t="shared" si="101"/>
        <v>0.6514051214</v>
      </c>
      <c r="AR17" s="54">
        <f t="shared" si="101"/>
        <v>0.6835908464</v>
      </c>
      <c r="AS17" s="39">
        <f t="shared" ref="AS17:AU17" si="102">IF(AP17&lt;0,0,IF(AP17&gt;1,1,AP17))</f>
        <v>0.6956521739</v>
      </c>
      <c r="AT17" s="40">
        <f t="shared" si="102"/>
        <v>0.6514051214</v>
      </c>
      <c r="AU17" s="54">
        <f t="shared" si="102"/>
        <v>0.6835908464</v>
      </c>
      <c r="AV17" s="38"/>
      <c r="AW17" s="38"/>
      <c r="AX17" s="38"/>
      <c r="AY17" s="38"/>
      <c r="AZ17" s="38"/>
      <c r="BA17" s="38"/>
      <c r="BB17" s="38"/>
    </row>
    <row r="18">
      <c r="A18" s="1"/>
      <c r="B18" s="1"/>
      <c r="C18" s="53">
        <v>0.0</v>
      </c>
      <c r="D18" s="42" t="s">
        <v>97</v>
      </c>
      <c r="E18" s="42">
        <f t="shared" si="103"/>
        <v>0.5943591425</v>
      </c>
      <c r="F18" s="2">
        <v>1304.0</v>
      </c>
      <c r="G18" s="43">
        <v>19.0</v>
      </c>
      <c r="H18" s="43">
        <v>30.0</v>
      </c>
      <c r="I18" s="44">
        <v>53.0</v>
      </c>
      <c r="J18" s="44">
        <v>35.0</v>
      </c>
      <c r="K18" s="45">
        <v>28.0</v>
      </c>
      <c r="L18" s="45">
        <v>64.0</v>
      </c>
      <c r="M18" s="39">
        <f t="shared" si="6"/>
        <v>0.387755102</v>
      </c>
      <c r="N18" s="40">
        <f t="shared" si="7"/>
        <v>0.6022727273</v>
      </c>
      <c r="O18" s="54">
        <f t="shared" si="8"/>
        <v>0.3043478261</v>
      </c>
      <c r="P18" s="40">
        <f t="shared" si="9"/>
        <v>0.5439313203</v>
      </c>
      <c r="Q18" s="54">
        <f t="shared" si="10"/>
        <v>0.26473611</v>
      </c>
      <c r="R18" s="39">
        <f t="shared" ref="R18:T18" si="104">M18</f>
        <v>0.387755102</v>
      </c>
      <c r="S18" s="40">
        <f t="shared" si="104"/>
        <v>0.6022727273</v>
      </c>
      <c r="T18" s="54">
        <f t="shared" si="104"/>
        <v>0.3043478261</v>
      </c>
      <c r="U18" s="39">
        <f t="shared" si="12"/>
        <v>0.387755102</v>
      </c>
      <c r="V18" s="40">
        <f t="shared" si="13"/>
        <v>0.1602727273</v>
      </c>
      <c r="W18" s="54">
        <f t="shared" si="14"/>
        <v>0.08534782609</v>
      </c>
      <c r="X18" s="55">
        <f t="shared" si="15"/>
        <v>0.3919488876</v>
      </c>
      <c r="Y18" s="55">
        <f t="shared" si="16"/>
        <v>0.3934492758</v>
      </c>
      <c r="Z18" s="39">
        <f t="shared" si="17"/>
        <v>0.2966827988</v>
      </c>
      <c r="AA18" s="40">
        <f t="shared" si="18"/>
        <v>0.2966827988</v>
      </c>
      <c r="AB18" s="54">
        <f t="shared" si="19"/>
        <v>0.08534782609</v>
      </c>
      <c r="AC18" s="56">
        <f t="shared" si="20"/>
        <v>0.2801102153</v>
      </c>
      <c r="AD18" s="56">
        <f t="shared" si="21"/>
        <v>0.5052879481</v>
      </c>
      <c r="AE18" s="39">
        <f t="shared" si="22"/>
        <v>0.2182944509</v>
      </c>
      <c r="AF18" s="40">
        <f t="shared" si="23"/>
        <v>0.2182944509</v>
      </c>
      <c r="AG18" s="54">
        <f t="shared" si="24"/>
        <v>0.2182944509</v>
      </c>
      <c r="AH18" s="57">
        <f t="shared" ref="AH18:AI18" si="105">N18-P18</f>
        <v>0.05834140699</v>
      </c>
      <c r="AI18" s="57">
        <f t="shared" si="105"/>
        <v>0.03961171613</v>
      </c>
      <c r="AJ18" s="58">
        <f t="shared" si="26"/>
        <v>0.03487868328</v>
      </c>
      <c r="AK18" s="58">
        <f t="shared" si="27"/>
        <v>0.02354358564</v>
      </c>
      <c r="AL18" s="39">
        <f t="shared" si="28"/>
        <v>0.2182944509</v>
      </c>
      <c r="AM18" s="40">
        <f t="shared" ref="AM18:AN18" si="106">AF18+AJ18</f>
        <v>0.2531731341</v>
      </c>
      <c r="AN18" s="54">
        <f t="shared" si="106"/>
        <v>0.2418380365</v>
      </c>
      <c r="AO18" s="59">
        <f t="shared" si="30"/>
        <v>1.776293903</v>
      </c>
      <c r="AP18" s="39">
        <f t="shared" ref="AP18:AR18" si="107">AL18*$AO18</f>
        <v>0.387755102</v>
      </c>
      <c r="AQ18" s="40">
        <f t="shared" si="107"/>
        <v>0.4497098945</v>
      </c>
      <c r="AR18" s="54">
        <f t="shared" si="107"/>
        <v>0.4295754297</v>
      </c>
      <c r="AS18" s="39">
        <f t="shared" ref="AS18:AU18" si="108">IF(AP18&lt;0,0,IF(AP18&gt;1,1,AP18))</f>
        <v>0.387755102</v>
      </c>
      <c r="AT18" s="40">
        <f t="shared" si="108"/>
        <v>0.4497098945</v>
      </c>
      <c r="AU18" s="54">
        <f t="shared" si="108"/>
        <v>0.4295754297</v>
      </c>
      <c r="AV18" s="38"/>
      <c r="AW18" s="38"/>
      <c r="AX18" s="38"/>
      <c r="AY18" s="38"/>
      <c r="AZ18" s="38"/>
      <c r="BA18" s="38"/>
      <c r="BB18" s="38"/>
    </row>
    <row r="19">
      <c r="A19" s="1"/>
      <c r="B19" s="1"/>
      <c r="C19" s="53">
        <v>0.0</v>
      </c>
      <c r="D19" s="42"/>
      <c r="E19" s="42"/>
      <c r="F19" s="2">
        <v>1307.0</v>
      </c>
      <c r="G19" s="43">
        <v>29.0</v>
      </c>
      <c r="H19" s="43">
        <v>27.0</v>
      </c>
      <c r="I19" s="44">
        <v>66.0</v>
      </c>
      <c r="J19" s="44">
        <v>44.0</v>
      </c>
      <c r="K19" s="45">
        <v>18.0</v>
      </c>
      <c r="L19" s="45">
        <v>63.0</v>
      </c>
      <c r="M19" s="39">
        <f t="shared" si="6"/>
        <v>0.5178571429</v>
      </c>
      <c r="N19" s="40">
        <f t="shared" si="7"/>
        <v>0.6</v>
      </c>
      <c r="O19" s="54">
        <f t="shared" si="8"/>
        <v>0.2222222222</v>
      </c>
      <c r="P19" s="40">
        <f t="shared" si="9"/>
        <v>0.5779365753</v>
      </c>
      <c r="Q19" s="54">
        <f t="shared" si="10"/>
        <v>0.2757294005</v>
      </c>
      <c r="R19" s="39">
        <f t="shared" ref="R19:T19" si="109">M19</f>
        <v>0.5178571429</v>
      </c>
      <c r="S19" s="40">
        <f t="shared" si="109"/>
        <v>0.6</v>
      </c>
      <c r="T19" s="54">
        <f t="shared" si="109"/>
        <v>0.2222222222</v>
      </c>
      <c r="U19" s="39">
        <f t="shared" si="12"/>
        <v>0.5178571429</v>
      </c>
      <c r="V19" s="40">
        <f t="shared" si="13"/>
        <v>0.158</v>
      </c>
      <c r="W19" s="54">
        <f t="shared" si="14"/>
        <v>0.003222222222</v>
      </c>
      <c r="X19" s="55">
        <f t="shared" si="15"/>
        <v>0.2961322558</v>
      </c>
      <c r="Y19" s="55">
        <f t="shared" si="16"/>
        <v>0.4892659076</v>
      </c>
      <c r="Z19" s="39">
        <f t="shared" si="17"/>
        <v>0.3828446293</v>
      </c>
      <c r="AA19" s="40">
        <f t="shared" si="18"/>
        <v>0.3828446293</v>
      </c>
      <c r="AB19" s="54">
        <f t="shared" si="19"/>
        <v>0.003222222222</v>
      </c>
      <c r="AC19" s="56">
        <f t="shared" si="20"/>
        <v>0.008416328436</v>
      </c>
      <c r="AD19" s="56">
        <f t="shared" si="21"/>
        <v>0.776981835</v>
      </c>
      <c r="AE19" s="39">
        <f t="shared" si="22"/>
        <v>0.2707216217</v>
      </c>
      <c r="AF19" s="40">
        <f t="shared" si="23"/>
        <v>0.2707216217</v>
      </c>
      <c r="AG19" s="54">
        <f t="shared" si="24"/>
        <v>0.2707216217</v>
      </c>
      <c r="AH19" s="57">
        <f t="shared" ref="AH19:AI19" si="110">N19-P19</f>
        <v>0.02206342474</v>
      </c>
      <c r="AI19" s="57">
        <f t="shared" si="110"/>
        <v>-0.05350717829</v>
      </c>
      <c r="AJ19" s="58">
        <f t="shared" si="26"/>
        <v>0.01319034359</v>
      </c>
      <c r="AK19" s="58">
        <f t="shared" si="27"/>
        <v>-0.03180248061</v>
      </c>
      <c r="AL19" s="39">
        <f t="shared" si="28"/>
        <v>0.2707216217</v>
      </c>
      <c r="AM19" s="40">
        <f t="shared" ref="AM19:AN19" si="111">AF19+AJ19</f>
        <v>0.2839119653</v>
      </c>
      <c r="AN19" s="54">
        <f t="shared" si="111"/>
        <v>0.2389191411</v>
      </c>
      <c r="AO19" s="59">
        <f t="shared" si="30"/>
        <v>1.912876923</v>
      </c>
      <c r="AP19" s="39">
        <f t="shared" ref="AP19:AR19" si="112">AL19*$AO19</f>
        <v>0.5178571429</v>
      </c>
      <c r="AQ19" s="40">
        <f t="shared" si="112"/>
        <v>0.5430886467</v>
      </c>
      <c r="AR19" s="54">
        <f t="shared" si="112"/>
        <v>0.4570229116</v>
      </c>
      <c r="AS19" s="39">
        <f t="shared" ref="AS19:AU19" si="113">IF(AP19&lt;0,0,IF(AP19&gt;1,1,AP19))</f>
        <v>0.5178571429</v>
      </c>
      <c r="AT19" s="40">
        <f t="shared" si="113"/>
        <v>0.5430886467</v>
      </c>
      <c r="AU19" s="54">
        <f t="shared" si="113"/>
        <v>0.4570229116</v>
      </c>
      <c r="AV19" s="38"/>
      <c r="AW19" s="38"/>
      <c r="AX19" s="38"/>
      <c r="AY19" s="38"/>
      <c r="AZ19" s="38"/>
      <c r="BA19" s="38"/>
      <c r="BB19" s="38"/>
    </row>
    <row r="20">
      <c r="A20" s="1"/>
      <c r="B20" s="1"/>
      <c r="C20" s="53">
        <v>0.0</v>
      </c>
      <c r="D20" s="42"/>
      <c r="E20" s="42"/>
      <c r="F20" s="2">
        <v>1318.0</v>
      </c>
      <c r="G20" s="43">
        <v>14.0</v>
      </c>
      <c r="H20" s="43">
        <v>12.0</v>
      </c>
      <c r="I20" s="44">
        <v>29.0</v>
      </c>
      <c r="J20" s="44">
        <v>29.0</v>
      </c>
      <c r="K20" s="45">
        <v>5.0</v>
      </c>
      <c r="L20" s="45">
        <v>28.0</v>
      </c>
      <c r="M20" s="39">
        <f t="shared" si="6"/>
        <v>0.5384615385</v>
      </c>
      <c r="N20" s="40">
        <f t="shared" si="7"/>
        <v>0.5</v>
      </c>
      <c r="O20" s="54">
        <f t="shared" si="8"/>
        <v>0.1515151515</v>
      </c>
      <c r="P20" s="40">
        <f t="shared" si="9"/>
        <v>0.5833130178</v>
      </c>
      <c r="Q20" s="54">
        <f t="shared" si="10"/>
        <v>0.2772698225</v>
      </c>
      <c r="R20" s="39">
        <f t="shared" ref="R20:T20" si="114">M20</f>
        <v>0.5384615385</v>
      </c>
      <c r="S20" s="40">
        <f t="shared" si="114"/>
        <v>0.5</v>
      </c>
      <c r="T20" s="54">
        <f t="shared" si="114"/>
        <v>0.1515151515</v>
      </c>
      <c r="U20" s="39">
        <f t="shared" si="12"/>
        <v>0.5384615385</v>
      </c>
      <c r="V20" s="40">
        <f t="shared" si="13"/>
        <v>0.058</v>
      </c>
      <c r="W20" s="54">
        <f t="shared" si="14"/>
        <v>-0.06748484848</v>
      </c>
      <c r="X20" s="55">
        <f t="shared" si="15"/>
        <v>0.1073005816</v>
      </c>
      <c r="Y20" s="55">
        <f t="shared" si="16"/>
        <v>0.6780975817</v>
      </c>
      <c r="Z20" s="39">
        <f t="shared" si="17"/>
        <v>0.3829522349</v>
      </c>
      <c r="AA20" s="40">
        <f t="shared" si="18"/>
        <v>0.3829522349</v>
      </c>
      <c r="AB20" s="54">
        <f t="shared" si="19"/>
        <v>-0.06748484848</v>
      </c>
      <c r="AC20" s="56">
        <f t="shared" si="20"/>
        <v>-0.1744317154</v>
      </c>
      <c r="AD20" s="56">
        <f t="shared" si="21"/>
        <v>0.9598298788</v>
      </c>
      <c r="AE20" s="39">
        <f t="shared" si="22"/>
        <v>0.2749605599</v>
      </c>
      <c r="AF20" s="40">
        <f t="shared" si="23"/>
        <v>0.2749605599</v>
      </c>
      <c r="AG20" s="54">
        <f t="shared" si="24"/>
        <v>0.2749605599</v>
      </c>
      <c r="AH20" s="57">
        <f t="shared" ref="AH20:AI20" si="115">N20-P20</f>
        <v>-0.08331301775</v>
      </c>
      <c r="AI20" s="57">
        <f t="shared" si="115"/>
        <v>-0.125754671</v>
      </c>
      <c r="AJ20" s="58">
        <f t="shared" si="26"/>
        <v>-0.04980764965</v>
      </c>
      <c r="AK20" s="58">
        <f t="shared" si="27"/>
        <v>-0.07474343841</v>
      </c>
      <c r="AL20" s="39">
        <f t="shared" si="28"/>
        <v>0.2749605599</v>
      </c>
      <c r="AM20" s="40">
        <f t="shared" ref="AM20:AN20" si="116">AF20+AJ20</f>
        <v>0.2251529102</v>
      </c>
      <c r="AN20" s="54">
        <f t="shared" si="116"/>
        <v>0.2002171215</v>
      </c>
      <c r="AO20" s="59">
        <f t="shared" si="30"/>
        <v>1.958322818</v>
      </c>
      <c r="AP20" s="39">
        <f t="shared" ref="AP20:AR20" si="117">AL20*$AO20</f>
        <v>0.5384615385</v>
      </c>
      <c r="AQ20" s="40">
        <f t="shared" si="117"/>
        <v>0.4409220816</v>
      </c>
      <c r="AR20" s="54">
        <f t="shared" si="117"/>
        <v>0.3920897575</v>
      </c>
      <c r="AS20" s="39">
        <f t="shared" ref="AS20:AU20" si="118">IF(AP20&lt;0,0,IF(AP20&gt;1,1,AP20))</f>
        <v>0.5384615385</v>
      </c>
      <c r="AT20" s="40">
        <f t="shared" si="118"/>
        <v>0.4409220816</v>
      </c>
      <c r="AU20" s="54">
        <f t="shared" si="118"/>
        <v>0.3920897575</v>
      </c>
      <c r="AV20" s="38"/>
      <c r="AW20" s="38"/>
      <c r="AX20" s="38"/>
      <c r="AY20" s="38"/>
      <c r="AZ20" s="38"/>
      <c r="BA20" s="38"/>
      <c r="BB20" s="38"/>
    </row>
    <row r="21">
      <c r="A21" s="1"/>
      <c r="B21" s="1"/>
      <c r="C21" s="53">
        <v>0.0</v>
      </c>
      <c r="D21" s="42" t="s">
        <v>98</v>
      </c>
      <c r="E21" s="42">
        <f>AVERAGE(AL$2:AL$594)</f>
        <v>0.2539275804</v>
      </c>
      <c r="F21" s="2">
        <v>1327.0</v>
      </c>
      <c r="G21" s="43">
        <v>19.0</v>
      </c>
      <c r="H21" s="43">
        <v>15.0</v>
      </c>
      <c r="I21" s="44">
        <v>33.0</v>
      </c>
      <c r="J21" s="44">
        <v>23.0</v>
      </c>
      <c r="K21" s="45">
        <v>18.0</v>
      </c>
      <c r="L21" s="45">
        <v>36.0</v>
      </c>
      <c r="M21" s="39">
        <f t="shared" si="6"/>
        <v>0.5588235294</v>
      </c>
      <c r="N21" s="40">
        <f t="shared" si="7"/>
        <v>0.5892857143</v>
      </c>
      <c r="O21" s="54">
        <f t="shared" si="8"/>
        <v>0.3333333333</v>
      </c>
      <c r="P21" s="40">
        <f t="shared" si="9"/>
        <v>0.5886237889</v>
      </c>
      <c r="Q21" s="54">
        <f t="shared" si="10"/>
        <v>0.2787382353</v>
      </c>
      <c r="R21" s="39">
        <f t="shared" ref="R21:T21" si="119">M21</f>
        <v>0.5588235294</v>
      </c>
      <c r="S21" s="40">
        <f t="shared" si="119"/>
        <v>0.5892857143</v>
      </c>
      <c r="T21" s="54">
        <f t="shared" si="119"/>
        <v>0.3333333333</v>
      </c>
      <c r="U21" s="39">
        <f t="shared" si="12"/>
        <v>0.5588235294</v>
      </c>
      <c r="V21" s="40">
        <f t="shared" si="13"/>
        <v>0.1472857143</v>
      </c>
      <c r="W21" s="54">
        <f t="shared" si="14"/>
        <v>0.1143333333</v>
      </c>
      <c r="X21" s="55">
        <f t="shared" si="15"/>
        <v>0.2577033957</v>
      </c>
      <c r="Y21" s="55">
        <f t="shared" si="16"/>
        <v>0.5276947677</v>
      </c>
      <c r="Z21" s="39">
        <f t="shared" si="17"/>
        <v>0.4086421531</v>
      </c>
      <c r="AA21" s="40">
        <f t="shared" si="18"/>
        <v>0.4086421531</v>
      </c>
      <c r="AB21" s="54">
        <f t="shared" si="19"/>
        <v>0.1143333333</v>
      </c>
      <c r="AC21" s="56">
        <f t="shared" si="20"/>
        <v>0.2728124737</v>
      </c>
      <c r="AD21" s="56">
        <f t="shared" si="21"/>
        <v>0.5125856897</v>
      </c>
      <c r="AE21" s="39">
        <f t="shared" si="22"/>
        <v>0.3000504295</v>
      </c>
      <c r="AF21" s="40">
        <f t="shared" si="23"/>
        <v>0.3000504295</v>
      </c>
      <c r="AG21" s="54">
        <f t="shared" si="24"/>
        <v>0.3000504295</v>
      </c>
      <c r="AH21" s="57">
        <f t="shared" ref="AH21:AI21" si="120">N21-P21</f>
        <v>0.0006619253584</v>
      </c>
      <c r="AI21" s="57">
        <f t="shared" si="120"/>
        <v>0.05459509804</v>
      </c>
      <c r="AJ21" s="58">
        <f t="shared" si="26"/>
        <v>0.0003957238284</v>
      </c>
      <c r="AK21" s="58">
        <f t="shared" si="27"/>
        <v>0.03244909566</v>
      </c>
      <c r="AL21" s="39">
        <f t="shared" si="28"/>
        <v>0.3000504295</v>
      </c>
      <c r="AM21" s="40">
        <f t="shared" ref="AM21:AN21" si="121">AF21+AJ21</f>
        <v>0.3004461533</v>
      </c>
      <c r="AN21" s="54">
        <f t="shared" si="121"/>
        <v>0.3324995251</v>
      </c>
      <c r="AO21" s="59">
        <f t="shared" si="30"/>
        <v>1.862432027</v>
      </c>
      <c r="AP21" s="39">
        <f t="shared" ref="AP21:AR21" si="122">AL21*$AO21</f>
        <v>0.5588235294</v>
      </c>
      <c r="AQ21" s="40">
        <f t="shared" si="122"/>
        <v>0.5595605381</v>
      </c>
      <c r="AR21" s="54">
        <f t="shared" si="122"/>
        <v>0.6192577644</v>
      </c>
      <c r="AS21" s="39">
        <f t="shared" ref="AS21:AU21" si="123">IF(AP21&lt;0,0,IF(AP21&gt;1,1,AP21))</f>
        <v>0.5588235294</v>
      </c>
      <c r="AT21" s="40">
        <f t="shared" si="123"/>
        <v>0.5595605381</v>
      </c>
      <c r="AU21" s="54">
        <f t="shared" si="123"/>
        <v>0.6192577644</v>
      </c>
      <c r="AV21" s="38"/>
      <c r="AW21" s="38"/>
      <c r="AX21" s="38"/>
      <c r="AY21" s="38"/>
      <c r="AZ21" s="38"/>
      <c r="BA21" s="38"/>
      <c r="BB21" s="38"/>
    </row>
    <row r="22">
      <c r="A22" s="1"/>
      <c r="B22" s="1"/>
      <c r="C22" s="53">
        <v>0.0</v>
      </c>
      <c r="D22" s="42" t="s">
        <v>99</v>
      </c>
      <c r="E22" s="42">
        <f>AVERAGE(AM$2:AM$594)</f>
        <v>0.2509420959</v>
      </c>
      <c r="F22" s="2">
        <v>1328.0</v>
      </c>
      <c r="G22" s="43">
        <v>11.0</v>
      </c>
      <c r="H22" s="43">
        <v>13.0</v>
      </c>
      <c r="I22" s="44">
        <v>38.0</v>
      </c>
      <c r="J22" s="44">
        <v>25.0</v>
      </c>
      <c r="K22" s="45">
        <v>20.0</v>
      </c>
      <c r="L22" s="45">
        <v>45.0</v>
      </c>
      <c r="M22" s="39">
        <f t="shared" si="6"/>
        <v>0.4583333333</v>
      </c>
      <c r="N22" s="40">
        <f t="shared" si="7"/>
        <v>0.6031746032</v>
      </c>
      <c r="O22" s="54">
        <f t="shared" si="8"/>
        <v>0.3076923077</v>
      </c>
      <c r="P22" s="40">
        <f t="shared" si="9"/>
        <v>0.5623907986</v>
      </c>
      <c r="Q22" s="54">
        <f t="shared" si="10"/>
        <v>0.2709711806</v>
      </c>
      <c r="R22" s="39">
        <f t="shared" ref="R22:T22" si="124">M22</f>
        <v>0.4583333333</v>
      </c>
      <c r="S22" s="40">
        <f t="shared" si="124"/>
        <v>0.6031746032</v>
      </c>
      <c r="T22" s="54">
        <f t="shared" si="124"/>
        <v>0.3076923077</v>
      </c>
      <c r="U22" s="39">
        <f t="shared" si="12"/>
        <v>0.4583333333</v>
      </c>
      <c r="V22" s="40">
        <f t="shared" si="13"/>
        <v>0.1611746032</v>
      </c>
      <c r="W22" s="54">
        <f t="shared" si="14"/>
        <v>0.08869230769</v>
      </c>
      <c r="X22" s="55">
        <f t="shared" si="15"/>
        <v>0.3381472704</v>
      </c>
      <c r="Y22" s="55">
        <f t="shared" si="16"/>
        <v>0.447250893</v>
      </c>
      <c r="Z22" s="39">
        <f t="shared" si="17"/>
        <v>0.3435452642</v>
      </c>
      <c r="AA22" s="40">
        <f t="shared" si="18"/>
        <v>0.3435452642</v>
      </c>
      <c r="AB22" s="54">
        <f t="shared" si="19"/>
        <v>0.08869230769</v>
      </c>
      <c r="AC22" s="56">
        <f t="shared" si="20"/>
        <v>0.2526510609</v>
      </c>
      <c r="AD22" s="56">
        <f t="shared" si="21"/>
        <v>0.5327471025</v>
      </c>
      <c r="AE22" s="39">
        <f t="shared" si="22"/>
        <v>0.2508880966</v>
      </c>
      <c r="AF22" s="40">
        <f t="shared" si="23"/>
        <v>0.2508880966</v>
      </c>
      <c r="AG22" s="54">
        <f t="shared" si="24"/>
        <v>0.2508880966</v>
      </c>
      <c r="AH22" s="57">
        <f t="shared" ref="AH22:AI22" si="125">N22-P22</f>
        <v>0.04078380456</v>
      </c>
      <c r="AI22" s="57">
        <f t="shared" si="125"/>
        <v>0.03672112714</v>
      </c>
      <c r="AJ22" s="58">
        <f t="shared" si="26"/>
        <v>0.02438208942</v>
      </c>
      <c r="AK22" s="58">
        <f t="shared" si="27"/>
        <v>0.02182553764</v>
      </c>
      <c r="AL22" s="39">
        <f t="shared" si="28"/>
        <v>0.2508880966</v>
      </c>
      <c r="AM22" s="40">
        <f t="shared" ref="AM22:AN22" si="126">AF22+AJ22</f>
        <v>0.275270186</v>
      </c>
      <c r="AN22" s="54">
        <f t="shared" si="126"/>
        <v>0.2727136342</v>
      </c>
      <c r="AO22" s="59">
        <f t="shared" si="30"/>
        <v>1.826843679</v>
      </c>
      <c r="AP22" s="39">
        <f t="shared" ref="AP22:AR22" si="127">AL22*$AO22</f>
        <v>0.4583333333</v>
      </c>
      <c r="AQ22" s="40">
        <f t="shared" si="127"/>
        <v>0.5028755993</v>
      </c>
      <c r="AR22" s="54">
        <f t="shared" si="127"/>
        <v>0.4982051788</v>
      </c>
      <c r="AS22" s="39">
        <f t="shared" ref="AS22:AU22" si="128">IF(AP22&lt;0,0,IF(AP22&gt;1,1,AP22))</f>
        <v>0.4583333333</v>
      </c>
      <c r="AT22" s="40">
        <f t="shared" si="128"/>
        <v>0.5028755993</v>
      </c>
      <c r="AU22" s="54">
        <f t="shared" si="128"/>
        <v>0.4982051788</v>
      </c>
      <c r="AV22" s="38"/>
      <c r="AW22" s="38"/>
      <c r="AX22" s="38"/>
      <c r="AY22" s="38"/>
      <c r="AZ22" s="38"/>
      <c r="BA22" s="38"/>
      <c r="BB22" s="38"/>
    </row>
    <row r="23">
      <c r="A23" s="1"/>
      <c r="B23" s="1"/>
      <c r="C23" s="53">
        <v>0.0</v>
      </c>
      <c r="D23" s="42" t="s">
        <v>100</v>
      </c>
      <c r="E23" s="42">
        <f>AVERAGE(AN$2:AN$594)</f>
        <v>0.2539161644</v>
      </c>
      <c r="F23" s="2">
        <v>1330.0</v>
      </c>
      <c r="G23" s="43">
        <v>27.0</v>
      </c>
      <c r="H23" s="43">
        <v>29.0</v>
      </c>
      <c r="I23" s="44">
        <v>69.0</v>
      </c>
      <c r="J23" s="44">
        <v>66.0</v>
      </c>
      <c r="K23" s="45">
        <v>21.0</v>
      </c>
      <c r="L23" s="45">
        <v>43.0</v>
      </c>
      <c r="M23" s="39">
        <f t="shared" si="6"/>
        <v>0.4821428571</v>
      </c>
      <c r="N23" s="40">
        <f t="shared" si="7"/>
        <v>0.5111111111</v>
      </c>
      <c r="O23" s="54">
        <f t="shared" si="8"/>
        <v>0.328125</v>
      </c>
      <c r="P23" s="40">
        <f t="shared" si="9"/>
        <v>0.5686115753</v>
      </c>
      <c r="Q23" s="54">
        <f t="shared" si="10"/>
        <v>0.2729294005</v>
      </c>
      <c r="R23" s="39">
        <f t="shared" ref="R23:T23" si="129">M23</f>
        <v>0.4821428571</v>
      </c>
      <c r="S23" s="40">
        <f t="shared" si="129"/>
        <v>0.5111111111</v>
      </c>
      <c r="T23" s="54">
        <f t="shared" si="129"/>
        <v>0.328125</v>
      </c>
      <c r="U23" s="39">
        <f t="shared" si="12"/>
        <v>0.4821428571</v>
      </c>
      <c r="V23" s="40">
        <f t="shared" si="13"/>
        <v>0.06911111111</v>
      </c>
      <c r="W23" s="54">
        <f t="shared" si="14"/>
        <v>0.109125</v>
      </c>
      <c r="X23" s="55">
        <f t="shared" si="15"/>
        <v>0.1423717549</v>
      </c>
      <c r="Y23" s="55">
        <f t="shared" si="16"/>
        <v>0.6430264085</v>
      </c>
      <c r="Z23" s="39">
        <f t="shared" si="17"/>
        <v>0.3444111499</v>
      </c>
      <c r="AA23" s="40">
        <f t="shared" si="18"/>
        <v>0.3444111499</v>
      </c>
      <c r="AB23" s="54">
        <f t="shared" si="19"/>
        <v>0.109125</v>
      </c>
      <c r="AC23" s="56">
        <f t="shared" si="20"/>
        <v>0.3068385212</v>
      </c>
      <c r="AD23" s="56">
        <f t="shared" si="21"/>
        <v>0.4785596422</v>
      </c>
      <c r="AE23" s="39">
        <f t="shared" si="22"/>
        <v>0.2554675183</v>
      </c>
      <c r="AF23" s="40">
        <f t="shared" si="23"/>
        <v>0.2554675183</v>
      </c>
      <c r="AG23" s="54">
        <f t="shared" si="24"/>
        <v>0.2554675183</v>
      </c>
      <c r="AH23" s="57">
        <f t="shared" ref="AH23:AI23" si="130">N23-P23</f>
        <v>-0.05750046414</v>
      </c>
      <c r="AI23" s="57">
        <f t="shared" si="130"/>
        <v>0.05519559949</v>
      </c>
      <c r="AJ23" s="58">
        <f t="shared" si="26"/>
        <v>-0.03437593608</v>
      </c>
      <c r="AK23" s="58">
        <f t="shared" si="27"/>
        <v>0.03280600919</v>
      </c>
      <c r="AL23" s="39">
        <f t="shared" si="28"/>
        <v>0.2554675183</v>
      </c>
      <c r="AM23" s="40">
        <f t="shared" ref="AM23:AN23" si="131">AF23+AJ23</f>
        <v>0.2210915822</v>
      </c>
      <c r="AN23" s="54">
        <f t="shared" si="131"/>
        <v>0.2882735275</v>
      </c>
      <c r="AO23" s="59">
        <f t="shared" si="30"/>
        <v>1.887296124</v>
      </c>
      <c r="AP23" s="39">
        <f t="shared" ref="AP23:AR23" si="132">AL23*$AO23</f>
        <v>0.4821428571</v>
      </c>
      <c r="AQ23" s="40">
        <f t="shared" si="132"/>
        <v>0.4172652862</v>
      </c>
      <c r="AR23" s="54">
        <f t="shared" si="132"/>
        <v>0.5440575111</v>
      </c>
      <c r="AS23" s="39">
        <f t="shared" ref="AS23:AU23" si="133">IF(AP23&lt;0,0,IF(AP23&gt;1,1,AP23))</f>
        <v>0.4821428571</v>
      </c>
      <c r="AT23" s="40">
        <f t="shared" si="133"/>
        <v>0.4172652862</v>
      </c>
      <c r="AU23" s="54">
        <f t="shared" si="133"/>
        <v>0.5440575111</v>
      </c>
      <c r="AV23" s="38"/>
      <c r="AW23" s="38"/>
      <c r="AX23" s="38"/>
      <c r="AY23" s="38"/>
      <c r="AZ23" s="38"/>
      <c r="BA23" s="38"/>
      <c r="BB23" s="38"/>
    </row>
    <row r="24">
      <c r="A24" s="1"/>
      <c r="B24" s="1"/>
      <c r="C24" s="53">
        <v>0.0</v>
      </c>
      <c r="D24" s="42"/>
      <c r="E24" s="42"/>
      <c r="F24" s="2">
        <v>1331.0</v>
      </c>
      <c r="G24" s="43">
        <v>11.0</v>
      </c>
      <c r="H24" s="43">
        <v>24.0</v>
      </c>
      <c r="I24" s="44">
        <v>27.0</v>
      </c>
      <c r="J24" s="44">
        <v>31.0</v>
      </c>
      <c r="K24" s="45">
        <v>11.0</v>
      </c>
      <c r="L24" s="45">
        <v>44.0</v>
      </c>
      <c r="M24" s="39">
        <f t="shared" si="6"/>
        <v>0.3142857143</v>
      </c>
      <c r="N24" s="40">
        <f t="shared" si="7"/>
        <v>0.4655172414</v>
      </c>
      <c r="O24" s="54">
        <f t="shared" si="8"/>
        <v>0.2</v>
      </c>
      <c r="P24" s="40">
        <f t="shared" si="9"/>
        <v>0.5246849796</v>
      </c>
      <c r="Q24" s="54">
        <f t="shared" si="10"/>
        <v>0.2575619592</v>
      </c>
      <c r="R24" s="39">
        <f t="shared" ref="R24:T24" si="134">M24</f>
        <v>0.3142857143</v>
      </c>
      <c r="S24" s="40">
        <f t="shared" si="134"/>
        <v>0.4655172414</v>
      </c>
      <c r="T24" s="54">
        <f t="shared" si="134"/>
        <v>0.2</v>
      </c>
      <c r="U24" s="39">
        <f t="shared" si="12"/>
        <v>0.3142857143</v>
      </c>
      <c r="V24" s="40">
        <f t="shared" si="13"/>
        <v>0.02351724138</v>
      </c>
      <c r="W24" s="54">
        <f t="shared" si="14"/>
        <v>-0.019</v>
      </c>
      <c r="X24" s="55">
        <f t="shared" si="15"/>
        <v>0.07468839612</v>
      </c>
      <c r="Y24" s="55">
        <f t="shared" si="16"/>
        <v>0.7107097673</v>
      </c>
      <c r="Z24" s="39">
        <f t="shared" si="17"/>
        <v>0.2228548528</v>
      </c>
      <c r="AA24" s="40">
        <f t="shared" si="18"/>
        <v>0.2228548528</v>
      </c>
      <c r="AB24" s="54">
        <f t="shared" si="19"/>
        <v>-0.019</v>
      </c>
      <c r="AC24" s="56">
        <f t="shared" si="20"/>
        <v>-0.08505160976</v>
      </c>
      <c r="AD24" s="56">
        <f t="shared" si="21"/>
        <v>0.8704497732</v>
      </c>
      <c r="AE24" s="39">
        <f t="shared" si="22"/>
        <v>0.1581538577</v>
      </c>
      <c r="AF24" s="40">
        <f t="shared" si="23"/>
        <v>0.1581538577</v>
      </c>
      <c r="AG24" s="54">
        <f t="shared" si="24"/>
        <v>0.1581538577</v>
      </c>
      <c r="AH24" s="57">
        <f t="shared" ref="AH24:AI24" si="135">N24-P24</f>
        <v>-0.05916773821</v>
      </c>
      <c r="AI24" s="57">
        <f t="shared" si="135"/>
        <v>-0.05756195918</v>
      </c>
      <c r="AJ24" s="58">
        <f t="shared" si="26"/>
        <v>-0.03537269511</v>
      </c>
      <c r="AK24" s="58">
        <f t="shared" si="27"/>
        <v>-0.0342124767</v>
      </c>
      <c r="AL24" s="39">
        <f t="shared" si="28"/>
        <v>0.1581538577</v>
      </c>
      <c r="AM24" s="40">
        <f t="shared" ref="AM24:AN24" si="136">AF24+AJ24</f>
        <v>0.1227811626</v>
      </c>
      <c r="AN24" s="54">
        <f t="shared" si="136"/>
        <v>0.123941381</v>
      </c>
      <c r="AO24" s="59">
        <f t="shared" si="30"/>
        <v>1.987214974</v>
      </c>
      <c r="AP24" s="39">
        <f t="shared" ref="AP24:AR24" si="137">AL24*$AO24</f>
        <v>0.3142857143</v>
      </c>
      <c r="AQ24" s="40">
        <f t="shared" si="137"/>
        <v>0.2439925649</v>
      </c>
      <c r="AR24" s="54">
        <f t="shared" si="137"/>
        <v>0.2462981683</v>
      </c>
      <c r="AS24" s="39">
        <f t="shared" ref="AS24:AU24" si="138">IF(AP24&lt;0,0,IF(AP24&gt;1,1,AP24))</f>
        <v>0.3142857143</v>
      </c>
      <c r="AT24" s="40">
        <f t="shared" si="138"/>
        <v>0.2439925649</v>
      </c>
      <c r="AU24" s="54">
        <f t="shared" si="138"/>
        <v>0.2462981683</v>
      </c>
      <c r="AV24" s="38"/>
      <c r="AW24" s="38"/>
      <c r="AX24" s="38"/>
      <c r="AY24" s="38"/>
      <c r="AZ24" s="38"/>
      <c r="BA24" s="38"/>
      <c r="BB24" s="38"/>
    </row>
    <row r="25">
      <c r="A25" s="1"/>
      <c r="B25" s="1"/>
      <c r="C25" s="53">
        <v>0.0</v>
      </c>
      <c r="D25" s="42" t="s">
        <v>101</v>
      </c>
      <c r="E25" s="42">
        <f>AVERAGE(M2:M594)</f>
        <v>0.4660402687</v>
      </c>
      <c r="F25" s="2">
        <v>1333.0</v>
      </c>
      <c r="G25" s="43">
        <v>19.0</v>
      </c>
      <c r="H25" s="43">
        <v>17.0</v>
      </c>
      <c r="I25" s="44">
        <v>50.0</v>
      </c>
      <c r="J25" s="44">
        <v>37.0</v>
      </c>
      <c r="K25" s="45">
        <v>11.0</v>
      </c>
      <c r="L25" s="45">
        <v>39.0</v>
      </c>
      <c r="M25" s="39">
        <f t="shared" si="6"/>
        <v>0.5277777778</v>
      </c>
      <c r="N25" s="40">
        <f t="shared" si="7"/>
        <v>0.5747126437</v>
      </c>
      <c r="O25" s="54">
        <f t="shared" si="8"/>
        <v>0.22</v>
      </c>
      <c r="P25" s="40">
        <f t="shared" si="9"/>
        <v>0.5805255401</v>
      </c>
      <c r="Q25" s="54">
        <f t="shared" si="10"/>
        <v>0.2764779321</v>
      </c>
      <c r="R25" s="39">
        <f t="shared" ref="R25:T25" si="139">M25</f>
        <v>0.5277777778</v>
      </c>
      <c r="S25" s="40">
        <f t="shared" si="139"/>
        <v>0.5747126437</v>
      </c>
      <c r="T25" s="54">
        <f t="shared" si="139"/>
        <v>0.22</v>
      </c>
      <c r="U25" s="39">
        <f t="shared" si="12"/>
        <v>0.5277777778</v>
      </c>
      <c r="V25" s="40">
        <f t="shared" si="13"/>
        <v>0.1327126437</v>
      </c>
      <c r="W25" s="54">
        <f t="shared" si="14"/>
        <v>0.001</v>
      </c>
      <c r="X25" s="55">
        <f t="shared" si="15"/>
        <v>0.2463481089</v>
      </c>
      <c r="Y25" s="55">
        <f t="shared" si="16"/>
        <v>0.5390500545</v>
      </c>
      <c r="Z25" s="39">
        <f t="shared" si="17"/>
        <v>0.3848129601</v>
      </c>
      <c r="AA25" s="40">
        <f t="shared" si="18"/>
        <v>0.3848129601</v>
      </c>
      <c r="AB25" s="54">
        <f t="shared" si="19"/>
        <v>0.001</v>
      </c>
      <c r="AC25" s="56">
        <f t="shared" si="20"/>
        <v>0.002598659226</v>
      </c>
      <c r="AD25" s="56">
        <f t="shared" si="21"/>
        <v>0.7827995042</v>
      </c>
      <c r="AE25" s="39">
        <f t="shared" si="22"/>
        <v>0.2721047723</v>
      </c>
      <c r="AF25" s="40">
        <f t="shared" si="23"/>
        <v>0.2721047723</v>
      </c>
      <c r="AG25" s="54">
        <f t="shared" si="24"/>
        <v>0.2721047723</v>
      </c>
      <c r="AH25" s="57">
        <f t="shared" ref="AH25:AI25" si="140">N25-P25</f>
        <v>-0.005812896445</v>
      </c>
      <c r="AI25" s="57">
        <f t="shared" si="140"/>
        <v>-0.0564779321</v>
      </c>
      <c r="AJ25" s="58">
        <f t="shared" si="26"/>
        <v>-0.003475167716</v>
      </c>
      <c r="AK25" s="58">
        <f t="shared" si="27"/>
        <v>-0.03356817529</v>
      </c>
      <c r="AL25" s="39">
        <f t="shared" si="28"/>
        <v>0.2721047723</v>
      </c>
      <c r="AM25" s="40">
        <f t="shared" ref="AM25:AN25" si="141">AF25+AJ25</f>
        <v>0.2686296046</v>
      </c>
      <c r="AN25" s="54">
        <f t="shared" si="141"/>
        <v>0.238536597</v>
      </c>
      <c r="AO25" s="59">
        <f t="shared" si="30"/>
        <v>1.939612353</v>
      </c>
      <c r="AP25" s="39">
        <f t="shared" ref="AP25:AR25" si="142">AL25*$AO25</f>
        <v>0.5277777778</v>
      </c>
      <c r="AQ25" s="40">
        <f t="shared" si="142"/>
        <v>0.5210372995</v>
      </c>
      <c r="AR25" s="54">
        <f t="shared" si="142"/>
        <v>0.4626685303</v>
      </c>
      <c r="AS25" s="39">
        <f t="shared" ref="AS25:AU25" si="143">IF(AP25&lt;0,0,IF(AP25&gt;1,1,AP25))</f>
        <v>0.5277777778</v>
      </c>
      <c r="AT25" s="40">
        <f t="shared" si="143"/>
        <v>0.5210372995</v>
      </c>
      <c r="AU25" s="54">
        <f t="shared" si="143"/>
        <v>0.4626685303</v>
      </c>
      <c r="AV25" s="38"/>
      <c r="AW25" s="38"/>
      <c r="AX25" s="38"/>
      <c r="AY25" s="38"/>
      <c r="AZ25" s="38"/>
      <c r="BA25" s="38"/>
      <c r="BB25" s="38"/>
    </row>
    <row r="26">
      <c r="A26" s="1"/>
      <c r="B26" s="1"/>
      <c r="C26" s="53">
        <v>0.0</v>
      </c>
      <c r="D26" s="42"/>
      <c r="E26" s="42"/>
      <c r="F26" s="2">
        <v>1334.0</v>
      </c>
      <c r="G26" s="43">
        <v>17.0</v>
      </c>
      <c r="H26" s="43">
        <v>18.0</v>
      </c>
      <c r="I26" s="44">
        <v>52.0</v>
      </c>
      <c r="J26" s="44">
        <v>29.0</v>
      </c>
      <c r="K26" s="45">
        <v>14.0</v>
      </c>
      <c r="L26" s="45">
        <v>39.0</v>
      </c>
      <c r="M26" s="39">
        <f t="shared" si="6"/>
        <v>0.4857142857</v>
      </c>
      <c r="N26" s="40">
        <f t="shared" si="7"/>
        <v>0.6419753086</v>
      </c>
      <c r="O26" s="54">
        <f t="shared" si="8"/>
        <v>0.2641509434</v>
      </c>
      <c r="P26" s="40">
        <f t="shared" si="9"/>
        <v>0.5695444082</v>
      </c>
      <c r="Q26" s="54">
        <f t="shared" si="10"/>
        <v>0.2732168163</v>
      </c>
      <c r="R26" s="39">
        <f t="shared" ref="R26:T26" si="144">M26</f>
        <v>0.4857142857</v>
      </c>
      <c r="S26" s="40">
        <f t="shared" si="144"/>
        <v>0.6419753086</v>
      </c>
      <c r="T26" s="54">
        <f t="shared" si="144"/>
        <v>0.2641509434</v>
      </c>
      <c r="U26" s="39">
        <f t="shared" si="12"/>
        <v>0.4857142857</v>
      </c>
      <c r="V26" s="40">
        <f t="shared" si="13"/>
        <v>0.1999753086</v>
      </c>
      <c r="W26" s="54">
        <f t="shared" si="14"/>
        <v>0.0451509434</v>
      </c>
      <c r="X26" s="55">
        <f t="shared" si="15"/>
        <v>0.3905635774</v>
      </c>
      <c r="Y26" s="55">
        <f t="shared" si="16"/>
        <v>0.394834586</v>
      </c>
      <c r="Z26" s="39">
        <f t="shared" si="17"/>
        <v>0.3714219241</v>
      </c>
      <c r="AA26" s="40">
        <f t="shared" si="18"/>
        <v>0.3714219241</v>
      </c>
      <c r="AB26" s="54">
        <f t="shared" si="19"/>
        <v>0.0451509434</v>
      </c>
      <c r="AC26" s="56">
        <f t="shared" si="20"/>
        <v>0.1209688687</v>
      </c>
      <c r="AD26" s="56">
        <f t="shared" si="21"/>
        <v>0.6644292947</v>
      </c>
      <c r="AE26" s="39">
        <f t="shared" si="22"/>
        <v>0.2645683781</v>
      </c>
      <c r="AF26" s="40">
        <f t="shared" si="23"/>
        <v>0.2645683781</v>
      </c>
      <c r="AG26" s="54">
        <f t="shared" si="24"/>
        <v>0.2645683781</v>
      </c>
      <c r="AH26" s="57">
        <f t="shared" ref="AH26:AI26" si="145">N26-P26</f>
        <v>0.07243090048</v>
      </c>
      <c r="AI26" s="57">
        <f t="shared" si="145"/>
        <v>-0.00906587293</v>
      </c>
      <c r="AJ26" s="58">
        <f t="shared" si="26"/>
        <v>0.04330191142</v>
      </c>
      <c r="AK26" s="58">
        <f t="shared" si="27"/>
        <v>-0.005388384461</v>
      </c>
      <c r="AL26" s="39">
        <f t="shared" si="28"/>
        <v>0.2645683781</v>
      </c>
      <c r="AM26" s="40">
        <f t="shared" ref="AM26:AN26" si="146">AF26+AJ26</f>
        <v>0.3078702895</v>
      </c>
      <c r="AN26" s="54">
        <f t="shared" si="146"/>
        <v>0.2591799937</v>
      </c>
      <c r="AO26" s="59">
        <f t="shared" si="30"/>
        <v>1.835874299</v>
      </c>
      <c r="AP26" s="39">
        <f t="shared" ref="AP26:AR26" si="147">AL26*$AO26</f>
        <v>0.4857142857</v>
      </c>
      <c r="AQ26" s="40">
        <f t="shared" si="147"/>
        <v>0.565211152</v>
      </c>
      <c r="AR26" s="54">
        <f t="shared" si="147"/>
        <v>0.4758218892</v>
      </c>
      <c r="AS26" s="39">
        <f t="shared" ref="AS26:AU26" si="148">IF(AP26&lt;0,0,IF(AP26&gt;1,1,AP26))</f>
        <v>0.4857142857</v>
      </c>
      <c r="AT26" s="40">
        <f t="shared" si="148"/>
        <v>0.565211152</v>
      </c>
      <c r="AU26" s="54">
        <f t="shared" si="148"/>
        <v>0.4758218892</v>
      </c>
      <c r="AV26" s="38"/>
      <c r="AW26" s="38"/>
      <c r="AX26" s="38"/>
      <c r="AY26" s="38"/>
      <c r="AZ26" s="38"/>
      <c r="BA26" s="38"/>
      <c r="BB26" s="38"/>
    </row>
    <row r="27">
      <c r="A27" s="1"/>
      <c r="B27" s="1"/>
      <c r="C27" s="53">
        <v>0.0</v>
      </c>
      <c r="D27" s="42"/>
      <c r="E27" s="42"/>
      <c r="F27" s="2">
        <v>1335.0</v>
      </c>
      <c r="G27" s="43">
        <v>11.0</v>
      </c>
      <c r="H27" s="43">
        <v>27.0</v>
      </c>
      <c r="I27" s="44">
        <v>57.0</v>
      </c>
      <c r="J27" s="44">
        <v>34.0</v>
      </c>
      <c r="K27" s="45">
        <v>12.0</v>
      </c>
      <c r="L27" s="45">
        <v>59.0</v>
      </c>
      <c r="M27" s="39">
        <f t="shared" si="6"/>
        <v>0.2894736842</v>
      </c>
      <c r="N27" s="40">
        <f t="shared" si="7"/>
        <v>0.6263736264</v>
      </c>
      <c r="O27" s="54">
        <f t="shared" si="8"/>
        <v>0.1690140845</v>
      </c>
      <c r="P27" s="40">
        <f t="shared" si="9"/>
        <v>0.5181780471</v>
      </c>
      <c r="Q27" s="54">
        <f t="shared" si="10"/>
        <v>0.2549815789</v>
      </c>
      <c r="R27" s="39">
        <f t="shared" ref="R27:T27" si="149">M27</f>
        <v>0.2894736842</v>
      </c>
      <c r="S27" s="40">
        <f t="shared" si="149"/>
        <v>0.6263736264</v>
      </c>
      <c r="T27" s="54">
        <f t="shared" si="149"/>
        <v>0.1690140845</v>
      </c>
      <c r="U27" s="39">
        <f t="shared" si="12"/>
        <v>0.2894736842</v>
      </c>
      <c r="V27" s="40">
        <f t="shared" si="13"/>
        <v>0.1843736264</v>
      </c>
      <c r="W27" s="54">
        <f t="shared" si="14"/>
        <v>-0.04998591549</v>
      </c>
      <c r="X27" s="55">
        <f t="shared" si="15"/>
        <v>0.5671301494</v>
      </c>
      <c r="Y27" s="55">
        <f t="shared" si="16"/>
        <v>0.218268014</v>
      </c>
      <c r="Z27" s="39">
        <f t="shared" si="17"/>
        <v>0.2426815279</v>
      </c>
      <c r="AA27" s="40">
        <f t="shared" si="18"/>
        <v>0.2426815279</v>
      </c>
      <c r="AB27" s="54">
        <f t="shared" si="19"/>
        <v>-0.04998591549</v>
      </c>
      <c r="AC27" s="56">
        <f t="shared" si="20"/>
        <v>-0.2031324658</v>
      </c>
      <c r="AD27" s="56">
        <f t="shared" si="21"/>
        <v>0.9885306292</v>
      </c>
      <c r="AE27" s="39">
        <f t="shared" si="22"/>
        <v>0.1752040464</v>
      </c>
      <c r="AF27" s="40">
        <f t="shared" si="23"/>
        <v>0.1752040464</v>
      </c>
      <c r="AG27" s="54">
        <f t="shared" si="24"/>
        <v>0.1752040464</v>
      </c>
      <c r="AH27" s="57">
        <f t="shared" ref="AH27:AI27" si="150">N27-P27</f>
        <v>0.1081955793</v>
      </c>
      <c r="AI27" s="57">
        <f t="shared" si="150"/>
        <v>-0.08596749444</v>
      </c>
      <c r="AJ27" s="58">
        <f t="shared" si="26"/>
        <v>0.06468337904</v>
      </c>
      <c r="AK27" s="58">
        <f t="shared" si="27"/>
        <v>-0.05109556628</v>
      </c>
      <c r="AL27" s="39">
        <f t="shared" si="28"/>
        <v>0.1752040464</v>
      </c>
      <c r="AM27" s="40">
        <f t="shared" ref="AM27:AN27" si="151">AF27+AJ27</f>
        <v>0.2398874254</v>
      </c>
      <c r="AN27" s="54">
        <f t="shared" si="151"/>
        <v>0.1241084801</v>
      </c>
      <c r="AO27" s="59">
        <f t="shared" si="30"/>
        <v>1.652208897</v>
      </c>
      <c r="AP27" s="39">
        <f t="shared" ref="AP27:AR27" si="152">AL27*$AO27</f>
        <v>0.2894736842</v>
      </c>
      <c r="AQ27" s="40">
        <f t="shared" si="152"/>
        <v>0.3963441386</v>
      </c>
      <c r="AR27" s="54">
        <f t="shared" si="152"/>
        <v>0.205053135</v>
      </c>
      <c r="AS27" s="39">
        <f t="shared" ref="AS27:AU27" si="153">IF(AP27&lt;0,0,IF(AP27&gt;1,1,AP27))</f>
        <v>0.2894736842</v>
      </c>
      <c r="AT27" s="40">
        <f t="shared" si="153"/>
        <v>0.3963441386</v>
      </c>
      <c r="AU27" s="54">
        <f t="shared" si="153"/>
        <v>0.205053135</v>
      </c>
      <c r="AV27" s="38"/>
      <c r="AW27" s="38"/>
      <c r="AX27" s="38"/>
      <c r="AY27" s="38"/>
      <c r="AZ27" s="38"/>
      <c r="BA27" s="38"/>
      <c r="BB27" s="38"/>
    </row>
    <row r="28">
      <c r="A28" s="1"/>
      <c r="B28" s="1"/>
      <c r="C28" s="53">
        <v>0.0</v>
      </c>
      <c r="D28" s="42" t="s">
        <v>102</v>
      </c>
      <c r="E28" s="42">
        <f>E22-E21</f>
        <v>-0.002985484522</v>
      </c>
      <c r="F28" s="2">
        <v>1336.0</v>
      </c>
      <c r="G28" s="43">
        <v>17.0</v>
      </c>
      <c r="H28" s="43">
        <v>7.0</v>
      </c>
      <c r="I28" s="44">
        <v>26.0</v>
      </c>
      <c r="J28" s="44">
        <v>10.0</v>
      </c>
      <c r="K28" s="45">
        <v>7.0</v>
      </c>
      <c r="L28" s="45">
        <v>44.0</v>
      </c>
      <c r="M28" s="39">
        <f t="shared" si="6"/>
        <v>0.7083333333</v>
      </c>
      <c r="N28" s="40">
        <f t="shared" si="7"/>
        <v>0.7222222222</v>
      </c>
      <c r="O28" s="54">
        <f t="shared" si="8"/>
        <v>0.137254902</v>
      </c>
      <c r="P28" s="40">
        <f t="shared" si="9"/>
        <v>0.6275449653</v>
      </c>
      <c r="Q28" s="54">
        <f t="shared" si="10"/>
        <v>0.2878795139</v>
      </c>
      <c r="R28" s="39">
        <f t="shared" ref="R28:T28" si="154">M28</f>
        <v>0.7083333333</v>
      </c>
      <c r="S28" s="40">
        <f t="shared" si="154"/>
        <v>0.7222222222</v>
      </c>
      <c r="T28" s="54">
        <f t="shared" si="154"/>
        <v>0.137254902</v>
      </c>
      <c r="U28" s="39">
        <f t="shared" si="12"/>
        <v>0.7083333333</v>
      </c>
      <c r="V28" s="40">
        <f t="shared" si="13"/>
        <v>0.2802222222</v>
      </c>
      <c r="W28" s="54">
        <f t="shared" si="14"/>
        <v>-0.08174509804</v>
      </c>
      <c r="X28" s="55">
        <f t="shared" si="15"/>
        <v>0.3767143099</v>
      </c>
      <c r="Y28" s="55">
        <f t="shared" si="16"/>
        <v>0.4086838535</v>
      </c>
      <c r="Z28" s="39">
        <f t="shared" si="17"/>
        <v>0.5386374499</v>
      </c>
      <c r="AA28" s="40">
        <f t="shared" si="18"/>
        <v>0.5386374499</v>
      </c>
      <c r="AB28" s="54">
        <f t="shared" si="19"/>
        <v>-0.08174509804</v>
      </c>
      <c r="AC28" s="56">
        <f t="shared" si="20"/>
        <v>-0.1506134563</v>
      </c>
      <c r="AD28" s="56">
        <f t="shared" si="21"/>
        <v>0.9360116197</v>
      </c>
      <c r="AE28" s="39">
        <f t="shared" si="22"/>
        <v>0.3852353589</v>
      </c>
      <c r="AF28" s="40">
        <f t="shared" si="23"/>
        <v>0.3852353589</v>
      </c>
      <c r="AG28" s="54">
        <f t="shared" si="24"/>
        <v>0.3852353589</v>
      </c>
      <c r="AH28" s="57">
        <f t="shared" ref="AH28:AI28" si="155">N28-P28</f>
        <v>0.09467725694</v>
      </c>
      <c r="AI28" s="57">
        <f t="shared" si="155"/>
        <v>-0.1506246119</v>
      </c>
      <c r="AJ28" s="58">
        <f t="shared" si="26"/>
        <v>0.05660161846</v>
      </c>
      <c r="AK28" s="58">
        <f t="shared" si="27"/>
        <v>-0.08952511519</v>
      </c>
      <c r="AL28" s="39">
        <f t="shared" si="28"/>
        <v>0.3852353589</v>
      </c>
      <c r="AM28" s="40">
        <f t="shared" ref="AM28:AN28" si="156">AF28+AJ28</f>
        <v>0.4418369774</v>
      </c>
      <c r="AN28" s="54">
        <f t="shared" si="156"/>
        <v>0.2957102437</v>
      </c>
      <c r="AO28" s="59">
        <f t="shared" si="30"/>
        <v>1.838702801</v>
      </c>
      <c r="AP28" s="39">
        <f t="shared" ref="AP28:AR28" si="157">AL28*$AO28</f>
        <v>0.7083333333</v>
      </c>
      <c r="AQ28" s="40">
        <f t="shared" si="157"/>
        <v>0.8124068877</v>
      </c>
      <c r="AR28" s="54">
        <f t="shared" si="157"/>
        <v>0.5437232533</v>
      </c>
      <c r="AS28" s="39">
        <f t="shared" ref="AS28:AU28" si="158">IF(AP28&lt;0,0,IF(AP28&gt;1,1,AP28))</f>
        <v>0.7083333333</v>
      </c>
      <c r="AT28" s="40">
        <f t="shared" si="158"/>
        <v>0.8124068877</v>
      </c>
      <c r="AU28" s="54">
        <f t="shared" si="158"/>
        <v>0.5437232533</v>
      </c>
      <c r="AV28" s="38"/>
      <c r="AW28" s="38"/>
      <c r="AX28" s="38"/>
      <c r="AY28" s="38"/>
      <c r="AZ28" s="38"/>
      <c r="BA28" s="38"/>
      <c r="BB28" s="38"/>
    </row>
    <row r="29">
      <c r="A29" s="1"/>
      <c r="B29" s="1"/>
      <c r="C29" s="53">
        <v>0.0</v>
      </c>
      <c r="D29" s="42" t="s">
        <v>103</v>
      </c>
      <c r="E29" s="42">
        <f>E23-E21</f>
        <v>-0.00001141593704</v>
      </c>
      <c r="F29" s="2">
        <v>1341.0</v>
      </c>
      <c r="G29" s="43">
        <v>24.0</v>
      </c>
      <c r="H29" s="43">
        <v>28.0</v>
      </c>
      <c r="I29" s="44">
        <v>66.0</v>
      </c>
      <c r="J29" s="44">
        <v>60.0</v>
      </c>
      <c r="K29" s="45">
        <v>17.0</v>
      </c>
      <c r="L29" s="45">
        <v>70.0</v>
      </c>
      <c r="M29" s="39">
        <f t="shared" si="6"/>
        <v>0.4615384615</v>
      </c>
      <c r="N29" s="40">
        <f t="shared" si="7"/>
        <v>0.5238095238</v>
      </c>
      <c r="O29" s="54">
        <f t="shared" si="8"/>
        <v>0.1954022989</v>
      </c>
      <c r="P29" s="40">
        <f t="shared" si="9"/>
        <v>0.5632284024</v>
      </c>
      <c r="Q29" s="54">
        <f t="shared" si="10"/>
        <v>0.2712390533</v>
      </c>
      <c r="R29" s="39">
        <f t="shared" ref="R29:T29" si="159">M29</f>
        <v>0.4615384615</v>
      </c>
      <c r="S29" s="40">
        <f t="shared" si="159"/>
        <v>0.5238095238</v>
      </c>
      <c r="T29" s="54">
        <f t="shared" si="159"/>
        <v>0.1954022989</v>
      </c>
      <c r="U29" s="39">
        <f t="shared" si="12"/>
        <v>0.4615384615</v>
      </c>
      <c r="V29" s="40">
        <f t="shared" si="13"/>
        <v>0.08180952381</v>
      </c>
      <c r="W29" s="54">
        <f t="shared" si="14"/>
        <v>-0.02359770115</v>
      </c>
      <c r="X29" s="55">
        <f t="shared" si="15"/>
        <v>0.1754318179</v>
      </c>
      <c r="Y29" s="55">
        <f t="shared" si="16"/>
        <v>0.6099663455</v>
      </c>
      <c r="Z29" s="39">
        <f t="shared" si="17"/>
        <v>0.3314442258</v>
      </c>
      <c r="AA29" s="40">
        <f t="shared" si="18"/>
        <v>0.3314442258</v>
      </c>
      <c r="AB29" s="54">
        <f t="shared" si="19"/>
        <v>-0.02359770115</v>
      </c>
      <c r="AC29" s="56">
        <f t="shared" si="20"/>
        <v>-0.07107666462</v>
      </c>
      <c r="AD29" s="56">
        <f t="shared" si="21"/>
        <v>0.856474828</v>
      </c>
      <c r="AE29" s="39">
        <f t="shared" si="22"/>
        <v>0.2349597054</v>
      </c>
      <c r="AF29" s="40">
        <f t="shared" si="23"/>
        <v>0.2349597054</v>
      </c>
      <c r="AG29" s="54">
        <f t="shared" si="24"/>
        <v>0.2349597054</v>
      </c>
      <c r="AH29" s="57">
        <f t="shared" ref="AH29:AI29" si="160">N29-P29</f>
        <v>-0.03941887856</v>
      </c>
      <c r="AI29" s="57">
        <f t="shared" si="160"/>
        <v>-0.0758367544</v>
      </c>
      <c r="AJ29" s="58">
        <f t="shared" si="26"/>
        <v>-0.02356608542</v>
      </c>
      <c r="AK29" s="58">
        <f t="shared" si="27"/>
        <v>-0.04507426832</v>
      </c>
      <c r="AL29" s="39">
        <f t="shared" si="28"/>
        <v>0.2349597054</v>
      </c>
      <c r="AM29" s="40">
        <f t="shared" ref="AM29:AN29" si="161">AF29+AJ29</f>
        <v>0.21139362</v>
      </c>
      <c r="AN29" s="54">
        <f t="shared" si="161"/>
        <v>0.1898854371</v>
      </c>
      <c r="AO29" s="59">
        <f t="shared" si="30"/>
        <v>1.96433027</v>
      </c>
      <c r="AP29" s="39">
        <f t="shared" ref="AP29:AR29" si="162">AL29*$AO29</f>
        <v>0.4615384615</v>
      </c>
      <c r="AQ29" s="40">
        <f t="shared" si="162"/>
        <v>0.4152468866</v>
      </c>
      <c r="AR29" s="54">
        <f t="shared" si="162"/>
        <v>0.3729977119</v>
      </c>
      <c r="AS29" s="39">
        <f t="shared" ref="AS29:AU29" si="163">IF(AP29&lt;0,0,IF(AP29&gt;1,1,AP29))</f>
        <v>0.4615384615</v>
      </c>
      <c r="AT29" s="40">
        <f t="shared" si="163"/>
        <v>0.4152468866</v>
      </c>
      <c r="AU29" s="54">
        <f t="shared" si="163"/>
        <v>0.3729977119</v>
      </c>
      <c r="AV29" s="38"/>
      <c r="AW29" s="38"/>
      <c r="AX29" s="38"/>
      <c r="AY29" s="38"/>
      <c r="AZ29" s="38"/>
      <c r="BA29" s="38"/>
      <c r="BB29" s="38"/>
    </row>
    <row r="30">
      <c r="A30" s="1"/>
      <c r="B30" s="1"/>
      <c r="C30" s="53">
        <v>0.0</v>
      </c>
      <c r="D30" s="42"/>
      <c r="E30" s="42"/>
      <c r="F30" s="2">
        <v>1343.0</v>
      </c>
      <c r="G30" s="43">
        <v>11.0</v>
      </c>
      <c r="H30" s="43">
        <v>8.0</v>
      </c>
      <c r="I30" s="44">
        <v>30.0</v>
      </c>
      <c r="J30" s="44">
        <v>21.0</v>
      </c>
      <c r="K30" s="45">
        <v>14.0</v>
      </c>
      <c r="L30" s="45">
        <v>38.0</v>
      </c>
      <c r="M30" s="39">
        <f t="shared" si="6"/>
        <v>0.5789473684</v>
      </c>
      <c r="N30" s="40">
        <f t="shared" si="7"/>
        <v>0.5882352941</v>
      </c>
      <c r="O30" s="54">
        <f t="shared" si="8"/>
        <v>0.2692307692</v>
      </c>
      <c r="P30" s="40">
        <f t="shared" si="9"/>
        <v>0.5938700831</v>
      </c>
      <c r="Q30" s="54">
        <f t="shared" si="10"/>
        <v>0.2801368421</v>
      </c>
      <c r="R30" s="39">
        <f t="shared" ref="R30:T30" si="164">M30</f>
        <v>0.5789473684</v>
      </c>
      <c r="S30" s="40">
        <f t="shared" si="164"/>
        <v>0.5882352941</v>
      </c>
      <c r="T30" s="54">
        <f t="shared" si="164"/>
        <v>0.2692307692</v>
      </c>
      <c r="U30" s="39">
        <f t="shared" si="12"/>
        <v>0.5789473684</v>
      </c>
      <c r="V30" s="40">
        <f t="shared" si="13"/>
        <v>0.1462352941</v>
      </c>
      <c r="W30" s="54">
        <f t="shared" si="14"/>
        <v>0.05023076923</v>
      </c>
      <c r="X30" s="55">
        <f t="shared" si="15"/>
        <v>0.2474131619</v>
      </c>
      <c r="Y30" s="55">
        <f t="shared" si="16"/>
        <v>0.5379850015</v>
      </c>
      <c r="Z30" s="39">
        <f t="shared" si="17"/>
        <v>0.4222350155</v>
      </c>
      <c r="AA30" s="40">
        <f t="shared" si="18"/>
        <v>0.4222350155</v>
      </c>
      <c r="AB30" s="54">
        <f t="shared" si="19"/>
        <v>0.05023076923</v>
      </c>
      <c r="AC30" s="56">
        <f t="shared" si="20"/>
        <v>0.1184075145</v>
      </c>
      <c r="AD30" s="56">
        <f t="shared" si="21"/>
        <v>0.6669906489</v>
      </c>
      <c r="AE30" s="39">
        <f t="shared" si="22"/>
        <v>0.3006705327</v>
      </c>
      <c r="AF30" s="40">
        <f t="shared" si="23"/>
        <v>0.3006705327</v>
      </c>
      <c r="AG30" s="54">
        <f t="shared" si="24"/>
        <v>0.3006705327</v>
      </c>
      <c r="AH30" s="57">
        <f t="shared" ref="AH30:AI30" si="165">N30-P30</f>
        <v>-0.005634788985</v>
      </c>
      <c r="AI30" s="57">
        <f t="shared" si="165"/>
        <v>-0.01090607287</v>
      </c>
      <c r="AJ30" s="58">
        <f t="shared" si="26"/>
        <v>-0.00336868839</v>
      </c>
      <c r="AK30" s="58">
        <f t="shared" si="27"/>
        <v>-0.006482124122</v>
      </c>
      <c r="AL30" s="39">
        <f t="shared" si="28"/>
        <v>0.3006705327</v>
      </c>
      <c r="AM30" s="40">
        <f t="shared" ref="AM30:AN30" si="166">AF30+AJ30</f>
        <v>0.2973018443</v>
      </c>
      <c r="AN30" s="54">
        <f t="shared" si="166"/>
        <v>0.2941884086</v>
      </c>
      <c r="AO30" s="59">
        <f t="shared" si="30"/>
        <v>1.925520812</v>
      </c>
      <c r="AP30" s="39">
        <f t="shared" ref="AP30:AR30" si="167">AL30*$AO30</f>
        <v>0.5789473684</v>
      </c>
      <c r="AQ30" s="40">
        <f t="shared" si="167"/>
        <v>0.5724608888</v>
      </c>
      <c r="AR30" s="54">
        <f t="shared" si="167"/>
        <v>0.5664659035</v>
      </c>
      <c r="AS30" s="39">
        <f t="shared" ref="AS30:AU30" si="168">IF(AP30&lt;0,0,IF(AP30&gt;1,1,AP30))</f>
        <v>0.5789473684</v>
      </c>
      <c r="AT30" s="40">
        <f t="shared" si="168"/>
        <v>0.5724608888</v>
      </c>
      <c r="AU30" s="54">
        <f t="shared" si="168"/>
        <v>0.5664659035</v>
      </c>
      <c r="AV30" s="38"/>
      <c r="AW30" s="38"/>
      <c r="AX30" s="38"/>
      <c r="AY30" s="38"/>
      <c r="AZ30" s="38"/>
      <c r="BA30" s="38"/>
      <c r="BB30" s="38"/>
    </row>
    <row r="31">
      <c r="A31" s="1"/>
      <c r="B31" s="1"/>
      <c r="C31" s="53">
        <v>0.0</v>
      </c>
      <c r="D31" s="42" t="s">
        <v>104</v>
      </c>
      <c r="E31" s="42">
        <f>E25</f>
        <v>0.4660402687</v>
      </c>
      <c r="F31" s="2">
        <v>1344.0</v>
      </c>
      <c r="G31" s="43">
        <v>22.0</v>
      </c>
      <c r="H31" s="43">
        <v>13.0</v>
      </c>
      <c r="I31" s="44">
        <v>49.0</v>
      </c>
      <c r="J31" s="44">
        <v>30.0</v>
      </c>
      <c r="K31" s="45">
        <v>8.0</v>
      </c>
      <c r="L31" s="45">
        <v>38.0</v>
      </c>
      <c r="M31" s="39">
        <f t="shared" si="6"/>
        <v>0.6285714286</v>
      </c>
      <c r="N31" s="40">
        <f t="shared" si="7"/>
        <v>0.6202531646</v>
      </c>
      <c r="O31" s="54">
        <f t="shared" si="8"/>
        <v>0.1739130435</v>
      </c>
      <c r="P31" s="40">
        <f t="shared" si="9"/>
        <v>0.6067970612</v>
      </c>
      <c r="Q31" s="54">
        <f t="shared" si="10"/>
        <v>0.2833621224</v>
      </c>
      <c r="R31" s="39">
        <f t="shared" ref="R31:T31" si="169">M31</f>
        <v>0.6285714286</v>
      </c>
      <c r="S31" s="40">
        <f t="shared" si="169"/>
        <v>0.6202531646</v>
      </c>
      <c r="T31" s="54">
        <f t="shared" si="169"/>
        <v>0.1739130435</v>
      </c>
      <c r="U31" s="39">
        <f t="shared" si="12"/>
        <v>0.6285714286</v>
      </c>
      <c r="V31" s="40">
        <f t="shared" si="13"/>
        <v>0.1782531646</v>
      </c>
      <c r="W31" s="54">
        <f t="shared" si="14"/>
        <v>-0.04508695652</v>
      </c>
      <c r="X31" s="55">
        <f t="shared" si="15"/>
        <v>0.27632958</v>
      </c>
      <c r="Y31" s="55">
        <f t="shared" si="16"/>
        <v>0.5090685834</v>
      </c>
      <c r="Z31" s="39">
        <f t="shared" si="17"/>
        <v>0.4619936317</v>
      </c>
      <c r="AA31" s="40">
        <f t="shared" si="18"/>
        <v>0.4619936317</v>
      </c>
      <c r="AB31" s="54">
        <f t="shared" si="19"/>
        <v>-0.04508695652</v>
      </c>
      <c r="AC31" s="56">
        <f t="shared" si="20"/>
        <v>-0.09728408874</v>
      </c>
      <c r="AD31" s="56">
        <f t="shared" si="21"/>
        <v>0.8826822521</v>
      </c>
      <c r="AE31" s="39">
        <f t="shared" si="22"/>
        <v>0.3282308253</v>
      </c>
      <c r="AF31" s="40">
        <f t="shared" si="23"/>
        <v>0.3282308253</v>
      </c>
      <c r="AG31" s="54">
        <f t="shared" si="24"/>
        <v>0.3282308253</v>
      </c>
      <c r="AH31" s="57">
        <f t="shared" ref="AH31:AI31" si="170">N31-P31</f>
        <v>0.01345610333</v>
      </c>
      <c r="AI31" s="57">
        <f t="shared" si="170"/>
        <v>-0.109449079</v>
      </c>
      <c r="AJ31" s="58">
        <f t="shared" si="26"/>
        <v>0.008044563725</v>
      </c>
      <c r="AK31" s="58">
        <f t="shared" si="27"/>
        <v>-0.06505206073</v>
      </c>
      <c r="AL31" s="39">
        <f t="shared" si="28"/>
        <v>0.3282308253</v>
      </c>
      <c r="AM31" s="40">
        <f t="shared" ref="AM31:AN31" si="171">AF31+AJ31</f>
        <v>0.3362753891</v>
      </c>
      <c r="AN31" s="54">
        <f t="shared" si="171"/>
        <v>0.2631787646</v>
      </c>
      <c r="AO31" s="59">
        <f t="shared" si="30"/>
        <v>1.915028632</v>
      </c>
      <c r="AP31" s="39">
        <f t="shared" ref="AP31:AR31" si="172">AL31*$AO31</f>
        <v>0.6285714286</v>
      </c>
      <c r="AQ31" s="40">
        <f t="shared" si="172"/>
        <v>0.6439769984</v>
      </c>
      <c r="AR31" s="54">
        <f t="shared" si="172"/>
        <v>0.5039948697</v>
      </c>
      <c r="AS31" s="39">
        <f t="shared" ref="AS31:AU31" si="173">IF(AP31&lt;0,0,IF(AP31&gt;1,1,AP31))</f>
        <v>0.6285714286</v>
      </c>
      <c r="AT31" s="40">
        <f t="shared" si="173"/>
        <v>0.6439769984</v>
      </c>
      <c r="AU31" s="54">
        <f t="shared" si="173"/>
        <v>0.5039948697</v>
      </c>
      <c r="AV31" s="38"/>
      <c r="AW31" s="38"/>
      <c r="AX31" s="38"/>
      <c r="AY31" s="38"/>
      <c r="AZ31" s="38"/>
      <c r="BA31" s="38"/>
      <c r="BB31" s="38"/>
    </row>
    <row r="32">
      <c r="A32" s="1"/>
      <c r="B32" s="1"/>
      <c r="C32" s="53">
        <v>0.0</v>
      </c>
      <c r="D32" s="42" t="s">
        <v>105</v>
      </c>
      <c r="E32" s="42">
        <f>E25+E28</f>
        <v>0.4630547842</v>
      </c>
      <c r="F32" s="2">
        <v>1346.0</v>
      </c>
      <c r="G32" s="43">
        <v>34.0</v>
      </c>
      <c r="H32" s="43">
        <v>52.0</v>
      </c>
      <c r="I32" s="44">
        <v>147.0</v>
      </c>
      <c r="J32" s="44">
        <v>65.0</v>
      </c>
      <c r="K32" s="45">
        <v>29.0</v>
      </c>
      <c r="L32" s="45">
        <v>96.0</v>
      </c>
      <c r="M32" s="39">
        <f t="shared" si="6"/>
        <v>0.3953488372</v>
      </c>
      <c r="N32" s="40">
        <f t="shared" si="7"/>
        <v>0.6933962264</v>
      </c>
      <c r="O32" s="54">
        <f t="shared" si="8"/>
        <v>0.232</v>
      </c>
      <c r="P32" s="40">
        <f t="shared" si="9"/>
        <v>0.545918821</v>
      </c>
      <c r="Q32" s="54">
        <f t="shared" si="10"/>
        <v>0.2654378583</v>
      </c>
      <c r="R32" s="39">
        <f t="shared" ref="R32:T32" si="174">M32</f>
        <v>0.3953488372</v>
      </c>
      <c r="S32" s="40">
        <f t="shared" si="174"/>
        <v>0.6933962264</v>
      </c>
      <c r="T32" s="54">
        <f t="shared" si="174"/>
        <v>0.232</v>
      </c>
      <c r="U32" s="39">
        <f t="shared" si="12"/>
        <v>0.3953488372</v>
      </c>
      <c r="V32" s="40">
        <f t="shared" si="13"/>
        <v>0.2513962264</v>
      </c>
      <c r="W32" s="54">
        <f t="shared" si="14"/>
        <v>0.013</v>
      </c>
      <c r="X32" s="55">
        <f t="shared" si="15"/>
        <v>0.5663881629</v>
      </c>
      <c r="Y32" s="55">
        <f t="shared" si="16"/>
        <v>0.2190100005</v>
      </c>
      <c r="Z32" s="39">
        <f t="shared" si="17"/>
        <v>0.3312859533</v>
      </c>
      <c r="AA32" s="40">
        <f t="shared" si="18"/>
        <v>0.3312859533</v>
      </c>
      <c r="AB32" s="54">
        <f t="shared" si="19"/>
        <v>0.013</v>
      </c>
      <c r="AC32" s="56">
        <f t="shared" si="20"/>
        <v>0.03922090058</v>
      </c>
      <c r="AD32" s="56">
        <f t="shared" si="21"/>
        <v>0.7461772628</v>
      </c>
      <c r="AE32" s="39">
        <f t="shared" si="22"/>
        <v>0.2344348341</v>
      </c>
      <c r="AF32" s="40">
        <f t="shared" si="23"/>
        <v>0.2344348341</v>
      </c>
      <c r="AG32" s="54">
        <f t="shared" si="24"/>
        <v>0.2344348341</v>
      </c>
      <c r="AH32" s="57">
        <f t="shared" ref="AH32:AI32" si="175">N32-P32</f>
        <v>0.1474774054</v>
      </c>
      <c r="AI32" s="57">
        <f t="shared" si="175"/>
        <v>-0.0334378583</v>
      </c>
      <c r="AJ32" s="58">
        <f t="shared" si="26"/>
        <v>0.08816752938</v>
      </c>
      <c r="AK32" s="58">
        <f t="shared" si="27"/>
        <v>-0.01987409679</v>
      </c>
      <c r="AL32" s="39">
        <f t="shared" si="28"/>
        <v>0.2344348341</v>
      </c>
      <c r="AM32" s="40">
        <f t="shared" ref="AM32:AN32" si="176">AF32+AJ32</f>
        <v>0.3226023635</v>
      </c>
      <c r="AN32" s="54">
        <f t="shared" si="176"/>
        <v>0.2145607373</v>
      </c>
      <c r="AO32" s="59">
        <f t="shared" si="30"/>
        <v>1.686391183</v>
      </c>
      <c r="AP32" s="39">
        <f t="shared" ref="AP32:AR32" si="177">AL32*$AO32</f>
        <v>0.3953488372</v>
      </c>
      <c r="AQ32" s="40">
        <f t="shared" si="177"/>
        <v>0.5440337814</v>
      </c>
      <c r="AR32" s="54">
        <f t="shared" si="177"/>
        <v>0.3618333356</v>
      </c>
      <c r="AS32" s="39">
        <f t="shared" ref="AS32:AU32" si="178">IF(AP32&lt;0,0,IF(AP32&gt;1,1,AP32))</f>
        <v>0.3953488372</v>
      </c>
      <c r="AT32" s="40">
        <f t="shared" si="178"/>
        <v>0.5440337814</v>
      </c>
      <c r="AU32" s="54">
        <f t="shared" si="178"/>
        <v>0.3618333356</v>
      </c>
      <c r="AV32" s="38"/>
      <c r="AW32" s="38"/>
      <c r="AX32" s="38"/>
      <c r="AY32" s="38"/>
      <c r="AZ32" s="38"/>
      <c r="BA32" s="38"/>
      <c r="BB32" s="38"/>
    </row>
    <row r="33">
      <c r="A33" s="1"/>
      <c r="B33" s="1"/>
      <c r="C33" s="53">
        <v>0.0</v>
      </c>
      <c r="D33" s="42" t="s">
        <v>106</v>
      </c>
      <c r="E33" s="42">
        <f>E25+E29</f>
        <v>0.4660288527</v>
      </c>
      <c r="F33" s="2">
        <v>1348.0</v>
      </c>
      <c r="G33" s="43">
        <v>11.0</v>
      </c>
      <c r="H33" s="43">
        <v>20.0</v>
      </c>
      <c r="I33" s="44">
        <v>34.0</v>
      </c>
      <c r="J33" s="44">
        <v>24.0</v>
      </c>
      <c r="K33" s="45">
        <v>8.0</v>
      </c>
      <c r="L33" s="45">
        <v>41.0</v>
      </c>
      <c r="M33" s="39">
        <f t="shared" si="6"/>
        <v>0.3548387097</v>
      </c>
      <c r="N33" s="40">
        <f t="shared" si="7"/>
        <v>0.5862068966</v>
      </c>
      <c r="O33" s="54">
        <f t="shared" si="8"/>
        <v>0.1632653061</v>
      </c>
      <c r="P33" s="40">
        <f t="shared" si="9"/>
        <v>0.5353122789</v>
      </c>
      <c r="Q33" s="54">
        <f t="shared" si="10"/>
        <v>0.2616081165</v>
      </c>
      <c r="R33" s="39">
        <f t="shared" ref="R33:T33" si="179">M33</f>
        <v>0.3548387097</v>
      </c>
      <c r="S33" s="40">
        <f t="shared" si="179"/>
        <v>0.5862068966</v>
      </c>
      <c r="T33" s="54">
        <f t="shared" si="179"/>
        <v>0.1632653061</v>
      </c>
      <c r="U33" s="39">
        <f t="shared" si="12"/>
        <v>0.3548387097</v>
      </c>
      <c r="V33" s="40">
        <f t="shared" si="13"/>
        <v>0.1442068966</v>
      </c>
      <c r="W33" s="54">
        <f t="shared" si="14"/>
        <v>-0.05573469388</v>
      </c>
      <c r="X33" s="55">
        <f t="shared" si="15"/>
        <v>0.3860124899</v>
      </c>
      <c r="Y33" s="55">
        <f t="shared" si="16"/>
        <v>0.3993856735</v>
      </c>
      <c r="Z33" s="39">
        <f t="shared" si="17"/>
        <v>0.2708377179</v>
      </c>
      <c r="AA33" s="40">
        <f t="shared" si="18"/>
        <v>0.2708377179</v>
      </c>
      <c r="AB33" s="54">
        <f t="shared" si="19"/>
        <v>-0.05573469388</v>
      </c>
      <c r="AC33" s="56">
        <f t="shared" si="20"/>
        <v>-0.2029530756</v>
      </c>
      <c r="AD33" s="56">
        <f t="shared" si="21"/>
        <v>0.988351239</v>
      </c>
      <c r="AE33" s="39">
        <f t="shared" si="22"/>
        <v>0.1955242</v>
      </c>
      <c r="AF33" s="40">
        <f t="shared" si="23"/>
        <v>0.1955242</v>
      </c>
      <c r="AG33" s="54">
        <f t="shared" si="24"/>
        <v>0.1955242</v>
      </c>
      <c r="AH33" s="57">
        <f t="shared" ref="AH33:AI33" si="180">N33-P33</f>
        <v>0.05089461768</v>
      </c>
      <c r="AI33" s="57">
        <f t="shared" si="180"/>
        <v>-0.09834281042</v>
      </c>
      <c r="AJ33" s="58">
        <f t="shared" si="26"/>
        <v>0.03042671307</v>
      </c>
      <c r="AK33" s="58">
        <f t="shared" si="27"/>
        <v>-0.05845094848</v>
      </c>
      <c r="AL33" s="39">
        <f t="shared" si="28"/>
        <v>0.1955242</v>
      </c>
      <c r="AM33" s="40">
        <f t="shared" ref="AM33:AN33" si="181">AF33+AJ33</f>
        <v>0.225950913</v>
      </c>
      <c r="AN33" s="54">
        <f t="shared" si="181"/>
        <v>0.1370732515</v>
      </c>
      <c r="AO33" s="59">
        <f t="shared" si="30"/>
        <v>1.814807117</v>
      </c>
      <c r="AP33" s="39">
        <f t="shared" ref="AP33:AR33" si="182">AL33*$AO33</f>
        <v>0.3548387097</v>
      </c>
      <c r="AQ33" s="40">
        <f t="shared" si="182"/>
        <v>0.4100573251</v>
      </c>
      <c r="AR33" s="54">
        <f t="shared" si="182"/>
        <v>0.2487615124</v>
      </c>
      <c r="AS33" s="39">
        <f t="shared" ref="AS33:AU33" si="183">IF(AP33&lt;0,0,IF(AP33&gt;1,1,AP33))</f>
        <v>0.3548387097</v>
      </c>
      <c r="AT33" s="40">
        <f t="shared" si="183"/>
        <v>0.4100573251</v>
      </c>
      <c r="AU33" s="54">
        <f t="shared" si="183"/>
        <v>0.2487615124</v>
      </c>
      <c r="AV33" s="38"/>
      <c r="AW33" s="38"/>
      <c r="AX33" s="38"/>
      <c r="AY33" s="38"/>
      <c r="AZ33" s="38"/>
      <c r="BA33" s="38"/>
      <c r="BB33" s="38"/>
    </row>
    <row r="34">
      <c r="A34" s="1"/>
      <c r="B34" s="1"/>
      <c r="C34" s="53">
        <v>0.0</v>
      </c>
      <c r="D34" s="42"/>
      <c r="E34" s="42"/>
      <c r="F34" s="2">
        <v>1349.0</v>
      </c>
      <c r="G34" s="43">
        <v>11.0</v>
      </c>
      <c r="H34" s="43">
        <v>13.0</v>
      </c>
      <c r="I34" s="44">
        <v>21.0</v>
      </c>
      <c r="J34" s="44">
        <v>29.0</v>
      </c>
      <c r="K34" s="45">
        <v>15.0</v>
      </c>
      <c r="L34" s="45">
        <v>38.0</v>
      </c>
      <c r="M34" s="39">
        <f t="shared" si="6"/>
        <v>0.4583333333</v>
      </c>
      <c r="N34" s="40">
        <f t="shared" si="7"/>
        <v>0.42</v>
      </c>
      <c r="O34" s="54">
        <f t="shared" si="8"/>
        <v>0.2830188679</v>
      </c>
      <c r="P34" s="40">
        <f t="shared" si="9"/>
        <v>0.5623907986</v>
      </c>
      <c r="Q34" s="54">
        <f t="shared" si="10"/>
        <v>0.2709711806</v>
      </c>
      <c r="R34" s="39">
        <f t="shared" ref="R34:T34" si="184">M34</f>
        <v>0.4583333333</v>
      </c>
      <c r="S34" s="40">
        <f t="shared" si="184"/>
        <v>0.42</v>
      </c>
      <c r="T34" s="54">
        <f t="shared" si="184"/>
        <v>0.2830188679</v>
      </c>
      <c r="U34" s="39">
        <f t="shared" si="12"/>
        <v>0.4583333333</v>
      </c>
      <c r="V34" s="40">
        <f t="shared" si="13"/>
        <v>-0.022</v>
      </c>
      <c r="W34" s="54">
        <f t="shared" si="14"/>
        <v>0.06401886792</v>
      </c>
      <c r="X34" s="55">
        <f t="shared" si="15"/>
        <v>-0.04796318688</v>
      </c>
      <c r="Y34" s="55">
        <f t="shared" si="16"/>
        <v>0.8333613503</v>
      </c>
      <c r="Z34" s="39">
        <f t="shared" si="17"/>
        <v>0.3244637456</v>
      </c>
      <c r="AA34" s="40">
        <f t="shared" si="18"/>
        <v>0.3244637456</v>
      </c>
      <c r="AB34" s="54">
        <f t="shared" si="19"/>
        <v>0.06401886792</v>
      </c>
      <c r="AC34" s="56">
        <f t="shared" si="20"/>
        <v>0.1948045032</v>
      </c>
      <c r="AD34" s="56">
        <f t="shared" si="21"/>
        <v>0.5905936602</v>
      </c>
      <c r="AE34" s="39">
        <f t="shared" si="22"/>
        <v>0.2338537339</v>
      </c>
      <c r="AF34" s="40">
        <f t="shared" si="23"/>
        <v>0.2338537339</v>
      </c>
      <c r="AG34" s="54">
        <f t="shared" si="24"/>
        <v>0.2338537339</v>
      </c>
      <c r="AH34" s="57">
        <f t="shared" ref="AH34:AI34" si="185">N34-P34</f>
        <v>-0.1423907986</v>
      </c>
      <c r="AI34" s="57">
        <f t="shared" si="185"/>
        <v>0.01204768737</v>
      </c>
      <c r="AJ34" s="58">
        <f t="shared" si="26"/>
        <v>-0.08512656487</v>
      </c>
      <c r="AK34" s="58">
        <f t="shared" si="27"/>
        <v>0.007160653134</v>
      </c>
      <c r="AL34" s="39">
        <f t="shared" si="28"/>
        <v>0.2338537339</v>
      </c>
      <c r="AM34" s="40">
        <f t="shared" ref="AM34:AN34" si="186">AF34+AJ34</f>
        <v>0.148727169</v>
      </c>
      <c r="AN34" s="54">
        <f t="shared" si="186"/>
        <v>0.241014387</v>
      </c>
      <c r="AO34" s="59">
        <f t="shared" si="30"/>
        <v>1.959914541</v>
      </c>
      <c r="AP34" s="39">
        <f t="shared" ref="AP34:AR34" si="187">AL34*$AO34</f>
        <v>0.4583333333</v>
      </c>
      <c r="AQ34" s="40">
        <f t="shared" si="187"/>
        <v>0.2914925411</v>
      </c>
      <c r="AR34" s="54">
        <f t="shared" si="187"/>
        <v>0.4723676015</v>
      </c>
      <c r="AS34" s="39">
        <f t="shared" ref="AS34:AU34" si="188">IF(AP34&lt;0,0,IF(AP34&gt;1,1,AP34))</f>
        <v>0.4583333333</v>
      </c>
      <c r="AT34" s="40">
        <f t="shared" si="188"/>
        <v>0.2914925411</v>
      </c>
      <c r="AU34" s="54">
        <f t="shared" si="188"/>
        <v>0.4723676015</v>
      </c>
      <c r="AV34" s="38"/>
      <c r="AW34" s="38"/>
      <c r="AX34" s="38"/>
      <c r="AY34" s="38"/>
      <c r="AZ34" s="38"/>
      <c r="BA34" s="38"/>
      <c r="BB34" s="38"/>
    </row>
    <row r="35">
      <c r="A35" s="1"/>
      <c r="B35" s="1"/>
      <c r="C35" s="53">
        <v>0.0</v>
      </c>
      <c r="D35" s="42" t="s">
        <v>107</v>
      </c>
      <c r="E35" s="42">
        <f t="shared" ref="E35:E37" si="194">E31-E21</f>
        <v>0.2121126883</v>
      </c>
      <c r="F35" s="2">
        <v>1351.0</v>
      </c>
      <c r="G35" s="43">
        <v>17.0</v>
      </c>
      <c r="H35" s="43">
        <v>20.0</v>
      </c>
      <c r="I35" s="44">
        <v>57.0</v>
      </c>
      <c r="J35" s="44">
        <v>51.0</v>
      </c>
      <c r="K35" s="45">
        <v>25.0</v>
      </c>
      <c r="L35" s="45">
        <v>62.0</v>
      </c>
      <c r="M35" s="39">
        <f t="shared" si="6"/>
        <v>0.4594594595</v>
      </c>
      <c r="N35" s="40">
        <f t="shared" si="7"/>
        <v>0.5277777778</v>
      </c>
      <c r="O35" s="54">
        <f t="shared" si="8"/>
        <v>0.2873563218</v>
      </c>
      <c r="P35" s="40">
        <f t="shared" si="9"/>
        <v>0.5626850986</v>
      </c>
      <c r="Q35" s="54">
        <f t="shared" si="10"/>
        <v>0.2710654492</v>
      </c>
      <c r="R35" s="39">
        <f t="shared" ref="R35:T35" si="189">M35</f>
        <v>0.4594594595</v>
      </c>
      <c r="S35" s="40">
        <f t="shared" si="189"/>
        <v>0.5277777778</v>
      </c>
      <c r="T35" s="54">
        <f t="shared" si="189"/>
        <v>0.2873563218</v>
      </c>
      <c r="U35" s="39">
        <f t="shared" si="12"/>
        <v>0.4594594595</v>
      </c>
      <c r="V35" s="40">
        <f t="shared" si="13"/>
        <v>0.08577777778</v>
      </c>
      <c r="W35" s="54">
        <f t="shared" si="14"/>
        <v>0.06835632184</v>
      </c>
      <c r="X35" s="55">
        <f t="shared" si="15"/>
        <v>0.1845680606</v>
      </c>
      <c r="Y35" s="55">
        <f t="shared" si="16"/>
        <v>0.6008301028</v>
      </c>
      <c r="Z35" s="39">
        <f t="shared" si="17"/>
        <v>0.3305002436</v>
      </c>
      <c r="AA35" s="40">
        <f t="shared" si="18"/>
        <v>0.3305002436</v>
      </c>
      <c r="AB35" s="54">
        <f t="shared" si="19"/>
        <v>0.06835632184</v>
      </c>
      <c r="AC35" s="56">
        <f t="shared" si="20"/>
        <v>0.203951131</v>
      </c>
      <c r="AD35" s="56">
        <f t="shared" si="21"/>
        <v>0.5814470324</v>
      </c>
      <c r="AE35" s="39">
        <f t="shared" si="22"/>
        <v>0.2386451317</v>
      </c>
      <c r="AF35" s="40">
        <f t="shared" si="23"/>
        <v>0.2386451317</v>
      </c>
      <c r="AG35" s="54">
        <f t="shared" si="24"/>
        <v>0.2386451317</v>
      </c>
      <c r="AH35" s="57">
        <f t="shared" ref="AH35:AI35" si="190">N35-P35</f>
        <v>-0.03490732083</v>
      </c>
      <c r="AI35" s="57">
        <f t="shared" si="190"/>
        <v>0.01629087261</v>
      </c>
      <c r="AJ35" s="58">
        <f t="shared" si="26"/>
        <v>-0.02086890684</v>
      </c>
      <c r="AK35" s="58">
        <f t="shared" si="27"/>
        <v>0.009682629073</v>
      </c>
      <c r="AL35" s="39">
        <f t="shared" si="28"/>
        <v>0.2386451317</v>
      </c>
      <c r="AM35" s="40">
        <f t="shared" ref="AM35:AN35" si="191">AF35+AJ35</f>
        <v>0.2177762248</v>
      </c>
      <c r="AN35" s="54">
        <f t="shared" si="191"/>
        <v>0.2483277608</v>
      </c>
      <c r="AO35" s="59">
        <f t="shared" si="30"/>
        <v>1.925283186</v>
      </c>
      <c r="AP35" s="39">
        <f t="shared" ref="AP35:AR35" si="192">AL35*$AO35</f>
        <v>0.4594594595</v>
      </c>
      <c r="AQ35" s="40">
        <f t="shared" si="192"/>
        <v>0.419280904</v>
      </c>
      <c r="AR35" s="54">
        <f t="shared" si="192"/>
        <v>0.4781012624</v>
      </c>
      <c r="AS35" s="39">
        <f t="shared" ref="AS35:AU35" si="193">IF(AP35&lt;0,0,IF(AP35&gt;1,1,AP35))</f>
        <v>0.4594594595</v>
      </c>
      <c r="AT35" s="40">
        <f t="shared" si="193"/>
        <v>0.419280904</v>
      </c>
      <c r="AU35" s="54">
        <f t="shared" si="193"/>
        <v>0.4781012624</v>
      </c>
      <c r="AV35" s="38"/>
      <c r="AW35" s="38"/>
      <c r="AX35" s="38"/>
      <c r="AY35" s="38"/>
      <c r="AZ35" s="38"/>
      <c r="BA35" s="38"/>
      <c r="BB35" s="38"/>
    </row>
    <row r="36">
      <c r="A36" s="1"/>
      <c r="B36" s="1"/>
      <c r="C36" s="53">
        <v>0.0</v>
      </c>
      <c r="D36" s="42" t="s">
        <v>108</v>
      </c>
      <c r="E36" s="42">
        <f t="shared" si="194"/>
        <v>0.2121126883</v>
      </c>
      <c r="F36" s="2">
        <v>1352.0</v>
      </c>
      <c r="G36" s="43">
        <v>9.0</v>
      </c>
      <c r="H36" s="43">
        <v>14.0</v>
      </c>
      <c r="I36" s="44">
        <v>26.0</v>
      </c>
      <c r="J36" s="44">
        <v>28.0</v>
      </c>
      <c r="K36" s="45">
        <v>8.0</v>
      </c>
      <c r="L36" s="45">
        <v>46.0</v>
      </c>
      <c r="M36" s="39">
        <f t="shared" si="6"/>
        <v>0.3913043478</v>
      </c>
      <c r="N36" s="40">
        <f t="shared" si="7"/>
        <v>0.4814814815</v>
      </c>
      <c r="O36" s="54">
        <f t="shared" si="8"/>
        <v>0.1481481481</v>
      </c>
      <c r="P36" s="40">
        <f t="shared" si="9"/>
        <v>0.5448603025</v>
      </c>
      <c r="Q36" s="54">
        <f t="shared" si="10"/>
        <v>0.2650650284</v>
      </c>
      <c r="R36" s="39">
        <f t="shared" ref="R36:T36" si="195">M36</f>
        <v>0.3913043478</v>
      </c>
      <c r="S36" s="40">
        <f t="shared" si="195"/>
        <v>0.4814814815</v>
      </c>
      <c r="T36" s="54">
        <f t="shared" si="195"/>
        <v>0.1481481481</v>
      </c>
      <c r="U36" s="39">
        <f t="shared" si="12"/>
        <v>0.3913043478</v>
      </c>
      <c r="V36" s="40">
        <f t="shared" si="13"/>
        <v>0.03948148148</v>
      </c>
      <c r="W36" s="54">
        <f t="shared" si="14"/>
        <v>-0.07085185185</v>
      </c>
      <c r="X36" s="55">
        <f t="shared" si="15"/>
        <v>0.1005568103</v>
      </c>
      <c r="Y36" s="55">
        <f t="shared" si="16"/>
        <v>0.6848413531</v>
      </c>
      <c r="Z36" s="39">
        <f t="shared" si="17"/>
        <v>0.2780987954</v>
      </c>
      <c r="AA36" s="40">
        <f t="shared" si="18"/>
        <v>0.2780987954</v>
      </c>
      <c r="AB36" s="54">
        <f t="shared" si="19"/>
        <v>-0.07085185185</v>
      </c>
      <c r="AC36" s="56">
        <f t="shared" si="20"/>
        <v>-0.2494651112</v>
      </c>
      <c r="AD36" s="56">
        <f t="shared" si="21"/>
        <v>1.034863275</v>
      </c>
      <c r="AE36" s="39">
        <f t="shared" si="22"/>
        <v>0.2029272344</v>
      </c>
      <c r="AF36" s="40">
        <f t="shared" si="23"/>
        <v>0.2029272344</v>
      </c>
      <c r="AG36" s="54">
        <f t="shared" si="24"/>
        <v>0.2029272344</v>
      </c>
      <c r="AH36" s="57">
        <f t="shared" ref="AH36:AI36" si="196">N36-P36</f>
        <v>-0.06337882098</v>
      </c>
      <c r="AI36" s="57">
        <f t="shared" si="196"/>
        <v>-0.1169168802</v>
      </c>
      <c r="AJ36" s="58">
        <f t="shared" si="26"/>
        <v>-0.03789023847</v>
      </c>
      <c r="AK36" s="58">
        <f t="shared" si="27"/>
        <v>-0.06949061667</v>
      </c>
      <c r="AL36" s="39">
        <f t="shared" si="28"/>
        <v>0.2029272344</v>
      </c>
      <c r="AM36" s="40">
        <f t="shared" ref="AM36:AN36" si="197">AF36+AJ36</f>
        <v>0.1650369959</v>
      </c>
      <c r="AN36" s="54">
        <f t="shared" si="197"/>
        <v>0.1334366177</v>
      </c>
      <c r="AO36" s="59">
        <f t="shared" si="30"/>
        <v>1.928298826</v>
      </c>
      <c r="AP36" s="39">
        <f t="shared" ref="AP36:AR36" si="198">AL36*$AO36</f>
        <v>0.3913043478</v>
      </c>
      <c r="AQ36" s="40">
        <f t="shared" si="198"/>
        <v>0.3182406455</v>
      </c>
      <c r="AR36" s="54">
        <f t="shared" si="198"/>
        <v>0.2573056733</v>
      </c>
      <c r="AS36" s="39">
        <f t="shared" ref="AS36:AU36" si="199">IF(AP36&lt;0,0,IF(AP36&gt;1,1,AP36))</f>
        <v>0.3913043478</v>
      </c>
      <c r="AT36" s="40">
        <f t="shared" si="199"/>
        <v>0.3182406455</v>
      </c>
      <c r="AU36" s="54">
        <f t="shared" si="199"/>
        <v>0.2573056733</v>
      </c>
      <c r="AV36" s="38"/>
      <c r="AW36" s="38"/>
      <c r="AX36" s="38"/>
      <c r="AY36" s="38"/>
      <c r="AZ36" s="38"/>
      <c r="BA36" s="38"/>
      <c r="BB36" s="38"/>
    </row>
    <row r="37">
      <c r="A37" s="1"/>
      <c r="B37" s="1"/>
      <c r="C37" s="53">
        <v>0.0</v>
      </c>
      <c r="D37" s="42" t="s">
        <v>109</v>
      </c>
      <c r="E37" s="42">
        <f t="shared" si="194"/>
        <v>0.2121126883</v>
      </c>
      <c r="F37" s="2">
        <v>1353.0</v>
      </c>
      <c r="G37" s="43">
        <v>14.0</v>
      </c>
      <c r="H37" s="43">
        <v>14.0</v>
      </c>
      <c r="I37" s="44">
        <v>28.0</v>
      </c>
      <c r="J37" s="44">
        <v>31.0</v>
      </c>
      <c r="K37" s="45">
        <v>19.0</v>
      </c>
      <c r="L37" s="45">
        <v>47.0</v>
      </c>
      <c r="M37" s="39">
        <f t="shared" si="6"/>
        <v>0.5</v>
      </c>
      <c r="N37" s="40">
        <f t="shared" si="7"/>
        <v>0.4745762712</v>
      </c>
      <c r="O37" s="54">
        <f t="shared" si="8"/>
        <v>0.2878787879</v>
      </c>
      <c r="P37" s="40">
        <f t="shared" si="9"/>
        <v>0.573275</v>
      </c>
      <c r="Q37" s="54">
        <f t="shared" si="10"/>
        <v>0.27435</v>
      </c>
      <c r="R37" s="39">
        <f t="shared" ref="R37:T37" si="200">M37</f>
        <v>0.5</v>
      </c>
      <c r="S37" s="40">
        <f t="shared" si="200"/>
        <v>0.4745762712</v>
      </c>
      <c r="T37" s="54">
        <f t="shared" si="200"/>
        <v>0.2878787879</v>
      </c>
      <c r="U37" s="39">
        <f t="shared" si="12"/>
        <v>0.5</v>
      </c>
      <c r="V37" s="40">
        <f t="shared" si="13"/>
        <v>0.03257627119</v>
      </c>
      <c r="W37" s="54">
        <f t="shared" si="14"/>
        <v>0.06887878788</v>
      </c>
      <c r="X37" s="55">
        <f t="shared" si="15"/>
        <v>0.06506058879</v>
      </c>
      <c r="Y37" s="55">
        <f t="shared" si="16"/>
        <v>0.7203375746</v>
      </c>
      <c r="Z37" s="39">
        <f t="shared" si="17"/>
        <v>0.3543029872</v>
      </c>
      <c r="AA37" s="40">
        <f t="shared" si="18"/>
        <v>0.3543029872</v>
      </c>
      <c r="AB37" s="54">
        <f t="shared" si="19"/>
        <v>0.06887878788</v>
      </c>
      <c r="AC37" s="56">
        <f t="shared" si="20"/>
        <v>0.1920114119</v>
      </c>
      <c r="AD37" s="56">
        <f t="shared" si="21"/>
        <v>0.5933867515</v>
      </c>
      <c r="AE37" s="39">
        <f t="shared" si="22"/>
        <v>0.2552203892</v>
      </c>
      <c r="AF37" s="40">
        <f t="shared" si="23"/>
        <v>0.2552203892</v>
      </c>
      <c r="AG37" s="54">
        <f t="shared" si="24"/>
        <v>0.2552203892</v>
      </c>
      <c r="AH37" s="57">
        <f t="shared" ref="AH37:AI37" si="201">N37-P37</f>
        <v>-0.09869872881</v>
      </c>
      <c r="AI37" s="57">
        <f t="shared" si="201"/>
        <v>0.01352878788</v>
      </c>
      <c r="AJ37" s="58">
        <f t="shared" si="26"/>
        <v>-0.05900580531</v>
      </c>
      <c r="AK37" s="58">
        <f t="shared" si="27"/>
        <v>0.008040958763</v>
      </c>
      <c r="AL37" s="39">
        <f t="shared" si="28"/>
        <v>0.2552203892</v>
      </c>
      <c r="AM37" s="40">
        <f t="shared" ref="AM37:AN37" si="202">AF37+AJ37</f>
        <v>0.1962145839</v>
      </c>
      <c r="AN37" s="54">
        <f t="shared" si="202"/>
        <v>0.263261348</v>
      </c>
      <c r="AO37" s="59">
        <f t="shared" si="30"/>
        <v>1.959091127</v>
      </c>
      <c r="AP37" s="39">
        <f t="shared" ref="AP37:AR37" si="203">AL37*$AO37</f>
        <v>0.5</v>
      </c>
      <c r="AQ37" s="40">
        <f t="shared" si="203"/>
        <v>0.3844022504</v>
      </c>
      <c r="AR37" s="54">
        <f t="shared" si="203"/>
        <v>0.515752971</v>
      </c>
      <c r="AS37" s="39">
        <f t="shared" ref="AS37:AU37" si="204">IF(AP37&lt;0,0,IF(AP37&gt;1,1,AP37))</f>
        <v>0.5</v>
      </c>
      <c r="AT37" s="40">
        <f t="shared" si="204"/>
        <v>0.3844022504</v>
      </c>
      <c r="AU37" s="54">
        <f t="shared" si="204"/>
        <v>0.515752971</v>
      </c>
      <c r="AV37" s="38"/>
      <c r="AW37" s="38"/>
      <c r="AX37" s="38"/>
      <c r="AY37" s="38"/>
      <c r="AZ37" s="38"/>
      <c r="BA37" s="38"/>
      <c r="BB37" s="38"/>
    </row>
    <row r="38">
      <c r="A38" s="1"/>
      <c r="B38" s="1"/>
      <c r="C38" s="53">
        <v>0.0</v>
      </c>
      <c r="D38" s="42"/>
      <c r="E38" s="42"/>
      <c r="F38" s="2">
        <v>1354.0</v>
      </c>
      <c r="G38" s="43">
        <v>18.0</v>
      </c>
      <c r="H38" s="43">
        <v>28.0</v>
      </c>
      <c r="I38" s="44">
        <v>42.0</v>
      </c>
      <c r="J38" s="44">
        <v>47.0</v>
      </c>
      <c r="K38" s="45">
        <v>26.0</v>
      </c>
      <c r="L38" s="45">
        <v>89.0</v>
      </c>
      <c r="M38" s="39">
        <f t="shared" si="6"/>
        <v>0.3913043478</v>
      </c>
      <c r="N38" s="40">
        <f t="shared" si="7"/>
        <v>0.4719101124</v>
      </c>
      <c r="O38" s="54">
        <f t="shared" si="8"/>
        <v>0.2260869565</v>
      </c>
      <c r="P38" s="40">
        <f t="shared" si="9"/>
        <v>0.5448603025</v>
      </c>
      <c r="Q38" s="54">
        <f t="shared" si="10"/>
        <v>0.2650650284</v>
      </c>
      <c r="R38" s="39">
        <f t="shared" ref="R38:T38" si="205">M38</f>
        <v>0.3913043478</v>
      </c>
      <c r="S38" s="40">
        <f t="shared" si="205"/>
        <v>0.4719101124</v>
      </c>
      <c r="T38" s="54">
        <f t="shared" si="205"/>
        <v>0.2260869565</v>
      </c>
      <c r="U38" s="39">
        <f t="shared" si="12"/>
        <v>0.3913043478</v>
      </c>
      <c r="V38" s="40">
        <f t="shared" si="13"/>
        <v>0.02991011236</v>
      </c>
      <c r="W38" s="54">
        <f t="shared" si="14"/>
        <v>0.007086956522</v>
      </c>
      <c r="X38" s="55">
        <f t="shared" si="15"/>
        <v>0.07628860977</v>
      </c>
      <c r="Y38" s="55">
        <f t="shared" si="16"/>
        <v>0.7091095536</v>
      </c>
      <c r="Z38" s="39">
        <f t="shared" si="17"/>
        <v>0.2775010878</v>
      </c>
      <c r="AA38" s="40">
        <f t="shared" si="18"/>
        <v>0.2775010878</v>
      </c>
      <c r="AB38" s="54">
        <f t="shared" si="19"/>
        <v>0.007086956522</v>
      </c>
      <c r="AC38" s="56">
        <f t="shared" si="20"/>
        <v>0.02553293194</v>
      </c>
      <c r="AD38" s="56">
        <f t="shared" si="21"/>
        <v>0.7598652315</v>
      </c>
      <c r="AE38" s="39">
        <f t="shared" si="22"/>
        <v>0.1962868802</v>
      </c>
      <c r="AF38" s="40">
        <f t="shared" si="23"/>
        <v>0.1962868802</v>
      </c>
      <c r="AG38" s="54">
        <f t="shared" si="24"/>
        <v>0.1962868802</v>
      </c>
      <c r="AH38" s="57">
        <f t="shared" ref="AH38:AI38" si="206">N38-P38</f>
        <v>-0.0729501901</v>
      </c>
      <c r="AI38" s="57">
        <f t="shared" si="206"/>
        <v>-0.03897807183</v>
      </c>
      <c r="AJ38" s="58">
        <f t="shared" si="26"/>
        <v>-0.04361236225</v>
      </c>
      <c r="AK38" s="58">
        <f t="shared" si="27"/>
        <v>-0.02316697335</v>
      </c>
      <c r="AL38" s="39">
        <f t="shared" si="28"/>
        <v>0.1962868802</v>
      </c>
      <c r="AM38" s="40">
        <f t="shared" ref="AM38:AN38" si="207">AF38+AJ38</f>
        <v>0.152674518</v>
      </c>
      <c r="AN38" s="54">
        <f t="shared" si="207"/>
        <v>0.1731199068</v>
      </c>
      <c r="AO38" s="59">
        <f t="shared" si="30"/>
        <v>1.993532871</v>
      </c>
      <c r="AP38" s="39">
        <f t="shared" ref="AP38:AR38" si="208">AL38*$AO38</f>
        <v>0.3913043478</v>
      </c>
      <c r="AQ38" s="40">
        <f t="shared" si="208"/>
        <v>0.3043616701</v>
      </c>
      <c r="AR38" s="54">
        <f t="shared" si="208"/>
        <v>0.3451202249</v>
      </c>
      <c r="AS38" s="39">
        <f t="shared" ref="AS38:AU38" si="209">IF(AP38&lt;0,0,IF(AP38&gt;1,1,AP38))</f>
        <v>0.3913043478</v>
      </c>
      <c r="AT38" s="40">
        <f t="shared" si="209"/>
        <v>0.3043616701</v>
      </c>
      <c r="AU38" s="54">
        <f t="shared" si="209"/>
        <v>0.3451202249</v>
      </c>
      <c r="AV38" s="38"/>
      <c r="AW38" s="38"/>
      <c r="AX38" s="38"/>
      <c r="AY38" s="38"/>
      <c r="AZ38" s="38"/>
      <c r="BA38" s="38"/>
      <c r="BB38" s="38"/>
    </row>
    <row r="39">
      <c r="A39" s="1"/>
      <c r="B39" s="1"/>
      <c r="C39" s="53">
        <v>0.0</v>
      </c>
      <c r="D39" s="42"/>
      <c r="E39" s="42"/>
      <c r="F39" s="2">
        <v>1356.0</v>
      </c>
      <c r="G39" s="43">
        <v>12.0</v>
      </c>
      <c r="H39" s="43">
        <v>13.0</v>
      </c>
      <c r="I39" s="44">
        <v>35.0</v>
      </c>
      <c r="J39" s="44">
        <v>28.0</v>
      </c>
      <c r="K39" s="45">
        <v>13.0</v>
      </c>
      <c r="L39" s="45">
        <v>42.0</v>
      </c>
      <c r="M39" s="39">
        <f t="shared" si="6"/>
        <v>0.48</v>
      </c>
      <c r="N39" s="40">
        <f t="shared" si="7"/>
        <v>0.5555555556</v>
      </c>
      <c r="O39" s="54">
        <f t="shared" si="8"/>
        <v>0.2363636364</v>
      </c>
      <c r="P39" s="40">
        <f t="shared" si="9"/>
        <v>0.56805184</v>
      </c>
      <c r="Q39" s="54">
        <f t="shared" si="10"/>
        <v>0.27275616</v>
      </c>
      <c r="R39" s="39">
        <f t="shared" ref="R39:T39" si="210">M39</f>
        <v>0.48</v>
      </c>
      <c r="S39" s="40">
        <f t="shared" si="210"/>
        <v>0.5555555556</v>
      </c>
      <c r="T39" s="54">
        <f t="shared" si="210"/>
        <v>0.2363636364</v>
      </c>
      <c r="U39" s="39">
        <f t="shared" si="12"/>
        <v>0.48</v>
      </c>
      <c r="V39" s="40">
        <f t="shared" si="13"/>
        <v>0.1135555556</v>
      </c>
      <c r="W39" s="54">
        <f t="shared" si="14"/>
        <v>0.01736363636</v>
      </c>
      <c r="X39" s="55">
        <f t="shared" si="15"/>
        <v>0.2323031318</v>
      </c>
      <c r="Y39" s="55">
        <f t="shared" si="16"/>
        <v>0.5530950316</v>
      </c>
      <c r="Z39" s="39">
        <f t="shared" si="17"/>
        <v>0.3487799193</v>
      </c>
      <c r="AA39" s="40">
        <f t="shared" si="18"/>
        <v>0.3487799193</v>
      </c>
      <c r="AB39" s="54">
        <f t="shared" si="19"/>
        <v>0.01736363636</v>
      </c>
      <c r="AC39" s="56">
        <f t="shared" si="20"/>
        <v>0.04974286588</v>
      </c>
      <c r="AD39" s="56">
        <f t="shared" si="21"/>
        <v>0.7356552975</v>
      </c>
      <c r="AE39" s="39">
        <f t="shared" si="22"/>
        <v>0.2469300791</v>
      </c>
      <c r="AF39" s="40">
        <f t="shared" si="23"/>
        <v>0.2469300791</v>
      </c>
      <c r="AG39" s="54">
        <f t="shared" si="24"/>
        <v>0.2469300791</v>
      </c>
      <c r="AH39" s="57">
        <f t="shared" ref="AH39:AI39" si="211">N39-P39</f>
        <v>-0.01249628444</v>
      </c>
      <c r="AI39" s="57">
        <f t="shared" si="211"/>
        <v>-0.03639252364</v>
      </c>
      <c r="AJ39" s="58">
        <f t="shared" si="26"/>
        <v>-0.007470747961</v>
      </c>
      <c r="AK39" s="58">
        <f t="shared" si="27"/>
        <v>-0.02163022914</v>
      </c>
      <c r="AL39" s="39">
        <f t="shared" si="28"/>
        <v>0.2469300791</v>
      </c>
      <c r="AM39" s="40">
        <f t="shared" ref="AM39:AN39" si="212">AF39+AJ39</f>
        <v>0.2394593312</v>
      </c>
      <c r="AN39" s="54">
        <f t="shared" si="212"/>
        <v>0.22529985</v>
      </c>
      <c r="AO39" s="59">
        <f t="shared" si="30"/>
        <v>1.94387011</v>
      </c>
      <c r="AP39" s="39">
        <f t="shared" ref="AP39:AR39" si="213">AL39*$AO39</f>
        <v>0.48</v>
      </c>
      <c r="AQ39" s="40">
        <f t="shared" si="213"/>
        <v>0.4654778363</v>
      </c>
      <c r="AR39" s="54">
        <f t="shared" si="213"/>
        <v>0.4379536441</v>
      </c>
      <c r="AS39" s="39">
        <f t="shared" ref="AS39:AU39" si="214">IF(AP39&lt;0,0,IF(AP39&gt;1,1,AP39))</f>
        <v>0.48</v>
      </c>
      <c r="AT39" s="40">
        <f t="shared" si="214"/>
        <v>0.4654778363</v>
      </c>
      <c r="AU39" s="54">
        <f t="shared" si="214"/>
        <v>0.4379536441</v>
      </c>
      <c r="AV39" s="38"/>
      <c r="AW39" s="38"/>
      <c r="AX39" s="38"/>
      <c r="AY39" s="38"/>
      <c r="AZ39" s="38"/>
      <c r="BA39" s="38"/>
      <c r="BB39" s="38"/>
    </row>
    <row r="40">
      <c r="A40" s="1"/>
      <c r="B40" s="1"/>
      <c r="C40" s="53">
        <v>0.0</v>
      </c>
      <c r="D40" s="42"/>
      <c r="E40" s="42"/>
      <c r="F40" s="2">
        <v>1368.0</v>
      </c>
      <c r="G40" s="43">
        <v>15.0</v>
      </c>
      <c r="H40" s="43">
        <v>20.0</v>
      </c>
      <c r="I40" s="44">
        <v>28.0</v>
      </c>
      <c r="J40" s="44">
        <v>18.0</v>
      </c>
      <c r="K40" s="45">
        <v>13.0</v>
      </c>
      <c r="L40" s="45">
        <v>52.0</v>
      </c>
      <c r="M40" s="39">
        <f t="shared" si="6"/>
        <v>0.4285714286</v>
      </c>
      <c r="N40" s="40">
        <f t="shared" si="7"/>
        <v>0.6086956522</v>
      </c>
      <c r="O40" s="54">
        <f t="shared" si="8"/>
        <v>0.2</v>
      </c>
      <c r="P40" s="40">
        <f t="shared" si="9"/>
        <v>0.5546102041</v>
      </c>
      <c r="Q40" s="54">
        <f t="shared" si="10"/>
        <v>0.2684204082</v>
      </c>
      <c r="R40" s="39">
        <f t="shared" ref="R40:T40" si="215">M40</f>
        <v>0.4285714286</v>
      </c>
      <c r="S40" s="40">
        <f t="shared" si="215"/>
        <v>0.6086956522</v>
      </c>
      <c r="T40" s="54">
        <f t="shared" si="215"/>
        <v>0.2</v>
      </c>
      <c r="U40" s="39">
        <f t="shared" si="12"/>
        <v>0.4285714286</v>
      </c>
      <c r="V40" s="40">
        <f t="shared" si="13"/>
        <v>0.1666956522</v>
      </c>
      <c r="W40" s="54">
        <f t="shared" si="14"/>
        <v>-0.019</v>
      </c>
      <c r="X40" s="55">
        <f t="shared" si="15"/>
        <v>0.3709500356</v>
      </c>
      <c r="Y40" s="55">
        <f t="shared" si="16"/>
        <v>0.4144481278</v>
      </c>
      <c r="Z40" s="39">
        <f t="shared" si="17"/>
        <v>0.3251621979</v>
      </c>
      <c r="AA40" s="40">
        <f t="shared" si="18"/>
        <v>0.3251621979</v>
      </c>
      <c r="AB40" s="54">
        <f t="shared" si="19"/>
        <v>-0.019</v>
      </c>
      <c r="AC40" s="56">
        <f t="shared" si="20"/>
        <v>-0.05836600978</v>
      </c>
      <c r="AD40" s="56">
        <f t="shared" si="21"/>
        <v>0.8437641732</v>
      </c>
      <c r="AE40" s="39">
        <f t="shared" si="22"/>
        <v>0.2303165809</v>
      </c>
      <c r="AF40" s="40">
        <f t="shared" si="23"/>
        <v>0.2303165809</v>
      </c>
      <c r="AG40" s="54">
        <f t="shared" si="24"/>
        <v>0.2303165809</v>
      </c>
      <c r="AH40" s="57">
        <f t="shared" ref="AH40:AI40" si="216">N40-P40</f>
        <v>0.05408544809</v>
      </c>
      <c r="AI40" s="57">
        <f t="shared" si="216"/>
        <v>-0.06842040816</v>
      </c>
      <c r="AJ40" s="58">
        <f t="shared" si="26"/>
        <v>0.03233431128</v>
      </c>
      <c r="AK40" s="58">
        <f t="shared" si="27"/>
        <v>-0.04066629513</v>
      </c>
      <c r="AL40" s="39">
        <f t="shared" si="28"/>
        <v>0.2303165809</v>
      </c>
      <c r="AM40" s="40">
        <f t="shared" ref="AM40:AN40" si="217">AF40+AJ40</f>
        <v>0.2626508922</v>
      </c>
      <c r="AN40" s="54">
        <f t="shared" si="217"/>
        <v>0.1896502858</v>
      </c>
      <c r="AO40" s="59">
        <f t="shared" si="30"/>
        <v>1.86079277</v>
      </c>
      <c r="AP40" s="39">
        <f t="shared" ref="AP40:AR40" si="218">AL40*$AO40</f>
        <v>0.4285714286</v>
      </c>
      <c r="AQ40" s="40">
        <f t="shared" si="218"/>
        <v>0.4887388812</v>
      </c>
      <c r="AR40" s="54">
        <f t="shared" si="218"/>
        <v>0.3528998806</v>
      </c>
      <c r="AS40" s="39">
        <f t="shared" ref="AS40:AU40" si="219">IF(AP40&lt;0,0,IF(AP40&gt;1,1,AP40))</f>
        <v>0.4285714286</v>
      </c>
      <c r="AT40" s="40">
        <f t="shared" si="219"/>
        <v>0.4887388812</v>
      </c>
      <c r="AU40" s="54">
        <f t="shared" si="219"/>
        <v>0.3528998806</v>
      </c>
      <c r="AV40" s="38"/>
      <c r="AW40" s="38"/>
      <c r="AX40" s="38"/>
      <c r="AY40" s="38"/>
      <c r="AZ40" s="38"/>
      <c r="BA40" s="38"/>
      <c r="BB40" s="38"/>
    </row>
    <row r="41">
      <c r="A41" s="1"/>
      <c r="B41" s="1"/>
      <c r="C41" s="53">
        <v>0.0</v>
      </c>
      <c r="D41" s="42"/>
      <c r="E41" s="42"/>
      <c r="F41" s="2">
        <v>1389.0</v>
      </c>
      <c r="G41" s="43">
        <v>5.0</v>
      </c>
      <c r="H41" s="43">
        <v>11.0</v>
      </c>
      <c r="I41" s="44">
        <v>40.0</v>
      </c>
      <c r="J41" s="44">
        <v>31.0</v>
      </c>
      <c r="K41" s="45">
        <v>16.0</v>
      </c>
      <c r="L41" s="45">
        <v>38.0</v>
      </c>
      <c r="M41" s="39">
        <f t="shared" si="6"/>
        <v>0.3125</v>
      </c>
      <c r="N41" s="40">
        <f t="shared" si="7"/>
        <v>0.5633802817</v>
      </c>
      <c r="O41" s="54">
        <f t="shared" si="8"/>
        <v>0.2962962963</v>
      </c>
      <c r="P41" s="40">
        <f t="shared" si="9"/>
        <v>0.5242167969</v>
      </c>
      <c r="Q41" s="54">
        <f t="shared" si="10"/>
        <v>0.2573789063</v>
      </c>
      <c r="R41" s="39">
        <f t="shared" ref="R41:T41" si="220">M41</f>
        <v>0.3125</v>
      </c>
      <c r="S41" s="40">
        <f t="shared" si="220"/>
        <v>0.5633802817</v>
      </c>
      <c r="T41" s="54">
        <f t="shared" si="220"/>
        <v>0.2962962963</v>
      </c>
      <c r="U41" s="39">
        <f t="shared" si="12"/>
        <v>0.3125</v>
      </c>
      <c r="V41" s="40">
        <f t="shared" si="13"/>
        <v>0.1213802817</v>
      </c>
      <c r="W41" s="54">
        <f t="shared" si="14"/>
        <v>0.0772962963</v>
      </c>
      <c r="X41" s="55">
        <f t="shared" si="15"/>
        <v>0.3704812397</v>
      </c>
      <c r="Y41" s="55">
        <f t="shared" si="16"/>
        <v>0.4149169237</v>
      </c>
      <c r="Z41" s="39">
        <f t="shared" si="17"/>
        <v>0.2370542372</v>
      </c>
      <c r="AA41" s="40">
        <f t="shared" si="18"/>
        <v>0.2370542372</v>
      </c>
      <c r="AB41" s="54">
        <f t="shared" si="19"/>
        <v>0.0772962963</v>
      </c>
      <c r="AC41" s="56">
        <f t="shared" si="20"/>
        <v>0.3151994536</v>
      </c>
      <c r="AD41" s="56">
        <f t="shared" si="21"/>
        <v>0.4701987098</v>
      </c>
      <c r="AE41" s="39">
        <f t="shared" si="22"/>
        <v>0.1763085772</v>
      </c>
      <c r="AF41" s="40">
        <f t="shared" si="23"/>
        <v>0.1763085772</v>
      </c>
      <c r="AG41" s="54">
        <f t="shared" si="24"/>
        <v>0.1763085772</v>
      </c>
      <c r="AH41" s="57">
        <f t="shared" ref="AH41:AI41" si="221">N41-P41</f>
        <v>0.03916348482</v>
      </c>
      <c r="AI41" s="57">
        <f t="shared" si="221"/>
        <v>0.03891739005</v>
      </c>
      <c r="AJ41" s="58">
        <f t="shared" si="26"/>
        <v>0.02341340145</v>
      </c>
      <c r="AK41" s="58">
        <f t="shared" si="27"/>
        <v>0.02313090658</v>
      </c>
      <c r="AL41" s="39">
        <f t="shared" si="28"/>
        <v>0.1763085772</v>
      </c>
      <c r="AM41" s="40">
        <f t="shared" ref="AM41:AN41" si="222">AF41+AJ41</f>
        <v>0.1997219787</v>
      </c>
      <c r="AN41" s="54">
        <f t="shared" si="222"/>
        <v>0.1994394838</v>
      </c>
      <c r="AO41" s="59">
        <f t="shared" si="30"/>
        <v>1.772460563</v>
      </c>
      <c r="AP41" s="39">
        <f t="shared" ref="AP41:AR41" si="223">AL41*$AO41</f>
        <v>0.3125</v>
      </c>
      <c r="AQ41" s="40">
        <f t="shared" si="223"/>
        <v>0.3539993307</v>
      </c>
      <c r="AR41" s="54">
        <f t="shared" si="223"/>
        <v>0.3534986197</v>
      </c>
      <c r="AS41" s="39">
        <f t="shared" ref="AS41:AU41" si="224">IF(AP41&lt;0,0,IF(AP41&gt;1,1,AP41))</f>
        <v>0.3125</v>
      </c>
      <c r="AT41" s="40">
        <f t="shared" si="224"/>
        <v>0.3539993307</v>
      </c>
      <c r="AU41" s="54">
        <f t="shared" si="224"/>
        <v>0.3534986197</v>
      </c>
      <c r="AV41" s="38"/>
      <c r="AW41" s="38"/>
      <c r="AX41" s="38"/>
      <c r="AY41" s="38"/>
      <c r="AZ41" s="38"/>
      <c r="BA41" s="38"/>
      <c r="BB41" s="38"/>
    </row>
    <row r="42">
      <c r="A42" s="1"/>
      <c r="B42" s="1"/>
      <c r="C42" s="53">
        <v>0.0</v>
      </c>
      <c r="D42" s="42"/>
      <c r="E42" s="42"/>
      <c r="F42" s="2">
        <v>1390.0</v>
      </c>
      <c r="G42" s="43">
        <v>31.0</v>
      </c>
      <c r="H42" s="43">
        <v>35.0</v>
      </c>
      <c r="I42" s="44">
        <v>73.0</v>
      </c>
      <c r="J42" s="44">
        <v>60.0</v>
      </c>
      <c r="K42" s="45">
        <v>27.0</v>
      </c>
      <c r="L42" s="45">
        <v>121.0</v>
      </c>
      <c r="M42" s="39">
        <f t="shared" si="6"/>
        <v>0.4696969697</v>
      </c>
      <c r="N42" s="40">
        <f t="shared" si="7"/>
        <v>0.5488721805</v>
      </c>
      <c r="O42" s="54">
        <f t="shared" si="8"/>
        <v>0.1824324324</v>
      </c>
      <c r="P42" s="40">
        <f t="shared" si="9"/>
        <v>0.5653602158</v>
      </c>
      <c r="Q42" s="54">
        <f t="shared" si="10"/>
        <v>0.2719149219</v>
      </c>
      <c r="R42" s="39">
        <f t="shared" ref="R42:T42" si="225">M42</f>
        <v>0.4696969697</v>
      </c>
      <c r="S42" s="40">
        <f t="shared" si="225"/>
        <v>0.5488721805</v>
      </c>
      <c r="T42" s="54">
        <f t="shared" si="225"/>
        <v>0.1824324324</v>
      </c>
      <c r="U42" s="39">
        <f t="shared" si="12"/>
        <v>0.4696969697</v>
      </c>
      <c r="V42" s="40">
        <f t="shared" si="13"/>
        <v>0.1068721805</v>
      </c>
      <c r="W42" s="54">
        <f t="shared" si="14"/>
        <v>-0.03656756757</v>
      </c>
      <c r="X42" s="55">
        <f t="shared" si="15"/>
        <v>0.2237253311</v>
      </c>
      <c r="Y42" s="55">
        <f t="shared" si="16"/>
        <v>0.5616728323</v>
      </c>
      <c r="Z42" s="39">
        <f t="shared" si="17"/>
        <v>0.3406148164</v>
      </c>
      <c r="AA42" s="40">
        <f t="shared" si="18"/>
        <v>0.3406148164</v>
      </c>
      <c r="AB42" s="54">
        <f t="shared" si="19"/>
        <v>-0.03656756757</v>
      </c>
      <c r="AC42" s="56">
        <f t="shared" si="20"/>
        <v>-0.1069479107</v>
      </c>
      <c r="AD42" s="56">
        <f t="shared" si="21"/>
        <v>0.8923460741</v>
      </c>
      <c r="AE42" s="39">
        <f t="shared" si="22"/>
        <v>0.2422350513</v>
      </c>
      <c r="AF42" s="40">
        <f t="shared" si="23"/>
        <v>0.2422350513</v>
      </c>
      <c r="AG42" s="54">
        <f t="shared" si="24"/>
        <v>0.2422350513</v>
      </c>
      <c r="AH42" s="57">
        <f t="shared" ref="AH42:AI42" si="226">N42-P42</f>
        <v>-0.01648803534</v>
      </c>
      <c r="AI42" s="57">
        <f t="shared" si="226"/>
        <v>-0.08948248951</v>
      </c>
      <c r="AJ42" s="58">
        <f t="shared" si="26"/>
        <v>-0.009857166502</v>
      </c>
      <c r="AK42" s="58">
        <f t="shared" si="27"/>
        <v>-0.05318473574</v>
      </c>
      <c r="AL42" s="39">
        <f t="shared" si="28"/>
        <v>0.2422350513</v>
      </c>
      <c r="AM42" s="40">
        <f t="shared" ref="AM42:AN42" si="227">AF42+AJ42</f>
        <v>0.2323778848</v>
      </c>
      <c r="AN42" s="54">
        <f t="shared" si="227"/>
        <v>0.1890503155</v>
      </c>
      <c r="AO42" s="59">
        <f t="shared" si="30"/>
        <v>1.939013232</v>
      </c>
      <c r="AP42" s="39">
        <f t="shared" ref="AP42:AR42" si="228">AL42*$AO42</f>
        <v>0.4696969697</v>
      </c>
      <c r="AQ42" s="40">
        <f t="shared" si="228"/>
        <v>0.4505837934</v>
      </c>
      <c r="AR42" s="54">
        <f t="shared" si="228"/>
        <v>0.3665710634</v>
      </c>
      <c r="AS42" s="39">
        <f t="shared" ref="AS42:AU42" si="229">IF(AP42&lt;0,0,IF(AP42&gt;1,1,AP42))</f>
        <v>0.4696969697</v>
      </c>
      <c r="AT42" s="40">
        <f t="shared" si="229"/>
        <v>0.4505837934</v>
      </c>
      <c r="AU42" s="54">
        <f t="shared" si="229"/>
        <v>0.3665710634</v>
      </c>
      <c r="AV42" s="38"/>
      <c r="AW42" s="38"/>
      <c r="AX42" s="38"/>
      <c r="AY42" s="38"/>
      <c r="AZ42" s="38"/>
      <c r="BA42" s="38"/>
      <c r="BB42" s="38"/>
    </row>
    <row r="43">
      <c r="A43" s="1"/>
      <c r="B43" s="1"/>
      <c r="C43" s="53">
        <v>0.0</v>
      </c>
      <c r="D43" s="42"/>
      <c r="E43" s="42"/>
      <c r="F43" s="2">
        <v>1394.0</v>
      </c>
      <c r="G43" s="43">
        <v>44.0</v>
      </c>
      <c r="H43" s="43">
        <v>55.0</v>
      </c>
      <c r="I43" s="44">
        <v>105.0</v>
      </c>
      <c r="J43" s="44">
        <v>92.0</v>
      </c>
      <c r="K43" s="45">
        <v>28.0</v>
      </c>
      <c r="L43" s="45">
        <v>112.0</v>
      </c>
      <c r="M43" s="39">
        <f t="shared" si="6"/>
        <v>0.4444444444</v>
      </c>
      <c r="N43" s="40">
        <f t="shared" si="7"/>
        <v>0.5329949239</v>
      </c>
      <c r="O43" s="54">
        <f t="shared" si="8"/>
        <v>0.2</v>
      </c>
      <c r="P43" s="40">
        <f t="shared" si="9"/>
        <v>0.5587604938</v>
      </c>
      <c r="Q43" s="54">
        <f t="shared" si="10"/>
        <v>0.2697950617</v>
      </c>
      <c r="R43" s="39">
        <f t="shared" ref="R43:T43" si="230">M43</f>
        <v>0.4444444444</v>
      </c>
      <c r="S43" s="40">
        <f t="shared" si="230"/>
        <v>0.5329949239</v>
      </c>
      <c r="T43" s="54">
        <f t="shared" si="230"/>
        <v>0.2</v>
      </c>
      <c r="U43" s="39">
        <f t="shared" si="12"/>
        <v>0.4444444444</v>
      </c>
      <c r="V43" s="40">
        <f t="shared" si="13"/>
        <v>0.09099492386</v>
      </c>
      <c r="W43" s="54">
        <f t="shared" si="14"/>
        <v>-0.019</v>
      </c>
      <c r="X43" s="55">
        <f t="shared" si="15"/>
        <v>0.2019477058</v>
      </c>
      <c r="Y43" s="55">
        <f t="shared" si="16"/>
        <v>0.5834504576</v>
      </c>
      <c r="Z43" s="39">
        <f t="shared" si="17"/>
        <v>0.3207888249</v>
      </c>
      <c r="AA43" s="40">
        <f t="shared" si="18"/>
        <v>0.3207888249</v>
      </c>
      <c r="AB43" s="54">
        <f t="shared" si="19"/>
        <v>-0.019</v>
      </c>
      <c r="AC43" s="56">
        <f t="shared" si="20"/>
        <v>-0.05915988143</v>
      </c>
      <c r="AD43" s="56">
        <f t="shared" si="21"/>
        <v>0.8445580448</v>
      </c>
      <c r="AE43" s="39">
        <f t="shared" si="22"/>
        <v>0.2272294767</v>
      </c>
      <c r="AF43" s="40">
        <f t="shared" si="23"/>
        <v>0.2272294767</v>
      </c>
      <c r="AG43" s="54">
        <f t="shared" si="24"/>
        <v>0.2272294767</v>
      </c>
      <c r="AH43" s="57">
        <f t="shared" ref="AH43:AI43" si="231">N43-P43</f>
        <v>-0.02576556997</v>
      </c>
      <c r="AI43" s="57">
        <f t="shared" si="231"/>
        <v>-0.06979506173</v>
      </c>
      <c r="AJ43" s="58">
        <f t="shared" si="26"/>
        <v>-0.01540362499</v>
      </c>
      <c r="AK43" s="58">
        <f t="shared" si="27"/>
        <v>-0.04148333304</v>
      </c>
      <c r="AL43" s="39">
        <f t="shared" si="28"/>
        <v>0.2272294767</v>
      </c>
      <c r="AM43" s="40">
        <f t="shared" ref="AM43:AN43" si="232">AF43+AJ43</f>
        <v>0.2118258517</v>
      </c>
      <c r="AN43" s="54">
        <f t="shared" si="232"/>
        <v>0.1857461437</v>
      </c>
      <c r="AO43" s="59">
        <f t="shared" si="30"/>
        <v>1.955927773</v>
      </c>
      <c r="AP43" s="39">
        <f t="shared" ref="AP43:AR43" si="233">AL43*$AO43</f>
        <v>0.4444444444</v>
      </c>
      <c r="AQ43" s="40">
        <f t="shared" si="233"/>
        <v>0.4143160665</v>
      </c>
      <c r="AR43" s="54">
        <f t="shared" si="233"/>
        <v>0.3633060412</v>
      </c>
      <c r="AS43" s="39">
        <f t="shared" ref="AS43:AU43" si="234">IF(AP43&lt;0,0,IF(AP43&gt;1,1,AP43))</f>
        <v>0.4444444444</v>
      </c>
      <c r="AT43" s="40">
        <f t="shared" si="234"/>
        <v>0.4143160665</v>
      </c>
      <c r="AU43" s="54">
        <f t="shared" si="234"/>
        <v>0.3633060412</v>
      </c>
      <c r="AV43" s="38"/>
      <c r="AW43" s="38"/>
      <c r="AX43" s="38"/>
      <c r="AY43" s="38"/>
      <c r="AZ43" s="38"/>
      <c r="BA43" s="38"/>
      <c r="BB43" s="38"/>
    </row>
    <row r="44">
      <c r="A44" s="1"/>
      <c r="B44" s="1"/>
      <c r="C44" s="53">
        <v>0.0</v>
      </c>
      <c r="D44" s="42"/>
      <c r="E44" s="42"/>
      <c r="F44" s="2">
        <v>1396.0</v>
      </c>
      <c r="G44" s="43">
        <v>18.0</v>
      </c>
      <c r="H44" s="43">
        <v>22.0</v>
      </c>
      <c r="I44" s="44">
        <v>71.0</v>
      </c>
      <c r="J44" s="44">
        <v>67.0</v>
      </c>
      <c r="K44" s="45">
        <v>20.0</v>
      </c>
      <c r="L44" s="45">
        <v>104.0</v>
      </c>
      <c r="M44" s="39">
        <f t="shared" si="6"/>
        <v>0.45</v>
      </c>
      <c r="N44" s="40">
        <f t="shared" si="7"/>
        <v>0.5144927536</v>
      </c>
      <c r="O44" s="54">
        <f t="shared" si="8"/>
        <v>0.1612903226</v>
      </c>
      <c r="P44" s="40">
        <f t="shared" si="9"/>
        <v>0.56021275</v>
      </c>
      <c r="Q44" s="54">
        <f t="shared" si="10"/>
        <v>0.2702685</v>
      </c>
      <c r="R44" s="39">
        <f t="shared" ref="R44:T44" si="235">M44</f>
        <v>0.45</v>
      </c>
      <c r="S44" s="40">
        <f t="shared" si="235"/>
        <v>0.5144927536</v>
      </c>
      <c r="T44" s="54">
        <f t="shared" si="235"/>
        <v>0.1612903226</v>
      </c>
      <c r="U44" s="39">
        <f t="shared" si="12"/>
        <v>0.45</v>
      </c>
      <c r="V44" s="40">
        <f t="shared" si="13"/>
        <v>0.07249275362</v>
      </c>
      <c r="W44" s="54">
        <f t="shared" si="14"/>
        <v>-0.05770967742</v>
      </c>
      <c r="X44" s="55">
        <f t="shared" si="15"/>
        <v>0.159722755</v>
      </c>
      <c r="Y44" s="55">
        <f t="shared" si="16"/>
        <v>0.6256754084</v>
      </c>
      <c r="Z44" s="39">
        <f t="shared" si="17"/>
        <v>0.3223004804</v>
      </c>
      <c r="AA44" s="40">
        <f t="shared" si="18"/>
        <v>0.3223004804</v>
      </c>
      <c r="AB44" s="54">
        <f t="shared" si="19"/>
        <v>-0.05770967742</v>
      </c>
      <c r="AC44" s="56">
        <f t="shared" si="20"/>
        <v>-0.1771779405</v>
      </c>
      <c r="AD44" s="56">
        <f t="shared" si="21"/>
        <v>0.9625761039</v>
      </c>
      <c r="AE44" s="39">
        <f t="shared" si="22"/>
        <v>0.2315253836</v>
      </c>
      <c r="AF44" s="40">
        <f t="shared" si="23"/>
        <v>0.2315253836</v>
      </c>
      <c r="AG44" s="54">
        <f t="shared" si="24"/>
        <v>0.2315253836</v>
      </c>
      <c r="AH44" s="57">
        <f t="shared" ref="AH44:AI44" si="236">N44-P44</f>
        <v>-0.04571999638</v>
      </c>
      <c r="AI44" s="57">
        <f t="shared" si="236"/>
        <v>-0.1089781774</v>
      </c>
      <c r="AJ44" s="58">
        <f t="shared" si="26"/>
        <v>-0.0273331302</v>
      </c>
      <c r="AK44" s="58">
        <f t="shared" si="27"/>
        <v>-0.06477217609</v>
      </c>
      <c r="AL44" s="39">
        <f t="shared" si="28"/>
        <v>0.2315253836</v>
      </c>
      <c r="AM44" s="40">
        <f t="shared" ref="AM44:AN44" si="237">AF44+AJ44</f>
        <v>0.2041922534</v>
      </c>
      <c r="AN44" s="54">
        <f t="shared" si="237"/>
        <v>0.1667532075</v>
      </c>
      <c r="AO44" s="59">
        <f t="shared" si="30"/>
        <v>1.943631376</v>
      </c>
      <c r="AP44" s="39">
        <f t="shared" ref="AP44:AR44" si="238">AL44*$AO44</f>
        <v>0.45</v>
      </c>
      <c r="AQ44" s="40">
        <f t="shared" si="238"/>
        <v>0.3968744705</v>
      </c>
      <c r="AR44" s="54">
        <f t="shared" si="238"/>
        <v>0.3241067663</v>
      </c>
      <c r="AS44" s="39">
        <f t="shared" ref="AS44:AU44" si="239">IF(AP44&lt;0,0,IF(AP44&gt;1,1,AP44))</f>
        <v>0.45</v>
      </c>
      <c r="AT44" s="40">
        <f t="shared" si="239"/>
        <v>0.3968744705</v>
      </c>
      <c r="AU44" s="54">
        <f t="shared" si="239"/>
        <v>0.3241067663</v>
      </c>
      <c r="AV44" s="38"/>
      <c r="AW44" s="38"/>
      <c r="AX44" s="38"/>
      <c r="AY44" s="38"/>
      <c r="AZ44" s="38"/>
      <c r="BA44" s="38"/>
      <c r="BB44" s="38"/>
    </row>
    <row r="45">
      <c r="A45" s="1"/>
      <c r="B45" s="1"/>
      <c r="C45" s="53">
        <v>0.0</v>
      </c>
      <c r="D45" s="42"/>
      <c r="E45" s="42"/>
      <c r="F45" s="2">
        <v>1411.0</v>
      </c>
      <c r="G45" s="43">
        <v>14.0</v>
      </c>
      <c r="H45" s="43">
        <v>31.0</v>
      </c>
      <c r="I45" s="44">
        <v>68.0</v>
      </c>
      <c r="J45" s="44">
        <v>98.0</v>
      </c>
      <c r="K45" s="45">
        <v>40.0</v>
      </c>
      <c r="L45" s="45">
        <v>92.0</v>
      </c>
      <c r="M45" s="39">
        <f t="shared" si="6"/>
        <v>0.3111111111</v>
      </c>
      <c r="N45" s="40">
        <f t="shared" si="7"/>
        <v>0.4096385542</v>
      </c>
      <c r="O45" s="54">
        <f t="shared" si="8"/>
        <v>0.303030303</v>
      </c>
      <c r="P45" s="40">
        <f t="shared" si="9"/>
        <v>0.523852642</v>
      </c>
      <c r="Q45" s="54">
        <f t="shared" si="10"/>
        <v>0.2572362469</v>
      </c>
      <c r="R45" s="39">
        <f t="shared" ref="R45:T45" si="240">M45</f>
        <v>0.3111111111</v>
      </c>
      <c r="S45" s="40">
        <f t="shared" si="240"/>
        <v>0.4096385542</v>
      </c>
      <c r="T45" s="54">
        <f t="shared" si="240"/>
        <v>0.303030303</v>
      </c>
      <c r="U45" s="39">
        <f t="shared" si="12"/>
        <v>0.3111111111</v>
      </c>
      <c r="V45" s="40">
        <f t="shared" si="13"/>
        <v>-0.03236144578</v>
      </c>
      <c r="W45" s="54">
        <f t="shared" si="14"/>
        <v>0.08403030303</v>
      </c>
      <c r="X45" s="55">
        <f t="shared" si="15"/>
        <v>-0.1036461902</v>
      </c>
      <c r="Y45" s="55">
        <f t="shared" si="16"/>
        <v>0.8890443536</v>
      </c>
      <c r="Z45" s="39">
        <f t="shared" si="17"/>
        <v>0.2211757069</v>
      </c>
      <c r="AA45" s="40">
        <f t="shared" si="18"/>
        <v>0.2211757069</v>
      </c>
      <c r="AB45" s="54">
        <f t="shared" si="19"/>
        <v>0.08403030303</v>
      </c>
      <c r="AC45" s="56">
        <f t="shared" si="20"/>
        <v>0.3630819562</v>
      </c>
      <c r="AD45" s="56">
        <f t="shared" si="21"/>
        <v>0.4223162072</v>
      </c>
      <c r="AE45" s="39">
        <f t="shared" si="22"/>
        <v>0.1673018009</v>
      </c>
      <c r="AF45" s="40">
        <f t="shared" si="23"/>
        <v>0.1673018009</v>
      </c>
      <c r="AG45" s="54">
        <f t="shared" si="24"/>
        <v>0.1673018009</v>
      </c>
      <c r="AH45" s="57">
        <f t="shared" ref="AH45:AI45" si="241">N45-P45</f>
        <v>-0.1142140878</v>
      </c>
      <c r="AI45" s="57">
        <f t="shared" si="241"/>
        <v>0.04579405612</v>
      </c>
      <c r="AJ45" s="58">
        <f t="shared" si="26"/>
        <v>-0.06828146935</v>
      </c>
      <c r="AK45" s="58">
        <f t="shared" si="27"/>
        <v>0.02721811593</v>
      </c>
      <c r="AL45" s="39">
        <f t="shared" si="28"/>
        <v>0.1673018009</v>
      </c>
      <c r="AM45" s="40">
        <f t="shared" ref="AM45:AN45" si="242">AF45+AJ45</f>
        <v>0.09902033151</v>
      </c>
      <c r="AN45" s="54">
        <f t="shared" si="242"/>
        <v>0.1945199168</v>
      </c>
      <c r="AO45" s="59">
        <f t="shared" si="30"/>
        <v>1.859580169</v>
      </c>
      <c r="AP45" s="39">
        <f t="shared" ref="AP45:AR45" si="243">AL45*$AO45</f>
        <v>0.3111111111</v>
      </c>
      <c r="AQ45" s="40">
        <f t="shared" si="243"/>
        <v>0.1841362448</v>
      </c>
      <c r="AR45" s="54">
        <f t="shared" si="243"/>
        <v>0.3617253797</v>
      </c>
      <c r="AS45" s="39">
        <f t="shared" ref="AS45:AU45" si="244">IF(AP45&lt;0,0,IF(AP45&gt;1,1,AP45))</f>
        <v>0.3111111111</v>
      </c>
      <c r="AT45" s="40">
        <f t="shared" si="244"/>
        <v>0.1841362448</v>
      </c>
      <c r="AU45" s="54">
        <f t="shared" si="244"/>
        <v>0.3617253797</v>
      </c>
      <c r="AV45" s="38"/>
      <c r="AW45" s="38"/>
      <c r="AX45" s="38"/>
      <c r="AY45" s="38"/>
      <c r="AZ45" s="38"/>
      <c r="BA45" s="38"/>
      <c r="BB45" s="38"/>
    </row>
    <row r="46">
      <c r="A46" s="1"/>
      <c r="B46" s="1"/>
      <c r="C46" s="53">
        <v>0.0</v>
      </c>
      <c r="D46" s="42"/>
      <c r="E46" s="42"/>
      <c r="F46" s="2">
        <v>1510.0</v>
      </c>
      <c r="G46" s="43">
        <v>13.0</v>
      </c>
      <c r="H46" s="43">
        <v>13.0</v>
      </c>
      <c r="I46" s="44">
        <v>31.0</v>
      </c>
      <c r="J46" s="44">
        <v>21.0</v>
      </c>
      <c r="K46" s="45">
        <v>6.0</v>
      </c>
      <c r="L46" s="45">
        <v>47.0</v>
      </c>
      <c r="M46" s="39">
        <f t="shared" si="6"/>
        <v>0.5</v>
      </c>
      <c r="N46" s="40">
        <f t="shared" si="7"/>
        <v>0.5961538462</v>
      </c>
      <c r="O46" s="54">
        <f t="shared" si="8"/>
        <v>0.1132075472</v>
      </c>
      <c r="P46" s="40">
        <f t="shared" si="9"/>
        <v>0.573275</v>
      </c>
      <c r="Q46" s="54">
        <f t="shared" si="10"/>
        <v>0.27435</v>
      </c>
      <c r="R46" s="39">
        <f t="shared" ref="R46:T46" si="245">M46</f>
        <v>0.5</v>
      </c>
      <c r="S46" s="40">
        <f t="shared" si="245"/>
        <v>0.5961538462</v>
      </c>
      <c r="T46" s="54">
        <f t="shared" si="245"/>
        <v>0.1132075472</v>
      </c>
      <c r="U46" s="39">
        <f t="shared" si="12"/>
        <v>0.5</v>
      </c>
      <c r="V46" s="40">
        <f t="shared" si="13"/>
        <v>0.1541538462</v>
      </c>
      <c r="W46" s="54">
        <f t="shared" si="14"/>
        <v>-0.1057924528</v>
      </c>
      <c r="X46" s="55">
        <f t="shared" si="15"/>
        <v>0.2990609965</v>
      </c>
      <c r="Y46" s="55">
        <f t="shared" si="16"/>
        <v>0.4863371669</v>
      </c>
      <c r="Z46" s="39">
        <f t="shared" si="17"/>
        <v>0.369975275</v>
      </c>
      <c r="AA46" s="40">
        <f t="shared" si="18"/>
        <v>0.369975275</v>
      </c>
      <c r="AB46" s="54">
        <f t="shared" si="19"/>
        <v>-0.1057924528</v>
      </c>
      <c r="AC46" s="56">
        <f t="shared" si="20"/>
        <v>-0.2785126301</v>
      </c>
      <c r="AD46" s="56">
        <f t="shared" si="21"/>
        <v>1.063910793</v>
      </c>
      <c r="AE46" s="39">
        <f t="shared" si="22"/>
        <v>0.2720971768</v>
      </c>
      <c r="AF46" s="40">
        <f t="shared" si="23"/>
        <v>0.2720971768</v>
      </c>
      <c r="AG46" s="54">
        <f t="shared" si="24"/>
        <v>0.2720971768</v>
      </c>
      <c r="AH46" s="57">
        <f t="shared" ref="AH46:AI46" si="246">N46-P46</f>
        <v>0.02287884615</v>
      </c>
      <c r="AI46" s="57">
        <f t="shared" si="246"/>
        <v>-0.1611424528</v>
      </c>
      <c r="AJ46" s="58">
        <f t="shared" si="26"/>
        <v>0.01367783312</v>
      </c>
      <c r="AK46" s="58">
        <f t="shared" si="27"/>
        <v>-0.09577649009</v>
      </c>
      <c r="AL46" s="39">
        <f t="shared" si="28"/>
        <v>0.2720971768</v>
      </c>
      <c r="AM46" s="40">
        <f t="shared" ref="AM46:AN46" si="247">AF46+AJ46</f>
        <v>0.2857750099</v>
      </c>
      <c r="AN46" s="54">
        <f t="shared" si="247"/>
        <v>0.1763206867</v>
      </c>
      <c r="AO46" s="59">
        <f t="shared" si="30"/>
        <v>1.837578787</v>
      </c>
      <c r="AP46" s="39">
        <f t="shared" ref="AP46:AR46" si="248">AL46*$AO46</f>
        <v>0.5</v>
      </c>
      <c r="AQ46" s="40">
        <f t="shared" si="248"/>
        <v>0.525134096</v>
      </c>
      <c r="AR46" s="54">
        <f t="shared" si="248"/>
        <v>0.3240031535</v>
      </c>
      <c r="AS46" s="39">
        <f t="shared" ref="AS46:AU46" si="249">IF(AP46&lt;0,0,IF(AP46&gt;1,1,AP46))</f>
        <v>0.5</v>
      </c>
      <c r="AT46" s="40">
        <f t="shared" si="249"/>
        <v>0.525134096</v>
      </c>
      <c r="AU46" s="54">
        <f t="shared" si="249"/>
        <v>0.3240031535</v>
      </c>
      <c r="AV46" s="38"/>
      <c r="AW46" s="38"/>
      <c r="AX46" s="38"/>
      <c r="AY46" s="38"/>
      <c r="AZ46" s="38"/>
      <c r="BA46" s="38"/>
      <c r="BB46" s="38"/>
    </row>
    <row r="47">
      <c r="A47" s="1"/>
      <c r="B47" s="1"/>
      <c r="C47" s="53">
        <v>0.0</v>
      </c>
      <c r="D47" s="42"/>
      <c r="E47" s="42"/>
      <c r="F47" s="2">
        <v>1514.0</v>
      </c>
      <c r="G47" s="43">
        <v>8.0</v>
      </c>
      <c r="H47" s="43">
        <v>18.0</v>
      </c>
      <c r="I47" s="44">
        <v>82.0</v>
      </c>
      <c r="J47" s="44">
        <v>54.0</v>
      </c>
      <c r="K47" s="45">
        <v>29.0</v>
      </c>
      <c r="L47" s="45">
        <v>77.0</v>
      </c>
      <c r="M47" s="39">
        <f t="shared" si="6"/>
        <v>0.3076923077</v>
      </c>
      <c r="N47" s="40">
        <f t="shared" si="7"/>
        <v>0.6029411765</v>
      </c>
      <c r="O47" s="54">
        <f t="shared" si="8"/>
        <v>0.2735849057</v>
      </c>
      <c r="P47" s="40">
        <f t="shared" si="9"/>
        <v>0.522956213</v>
      </c>
      <c r="Q47" s="54">
        <f t="shared" si="10"/>
        <v>0.2568840237</v>
      </c>
      <c r="R47" s="39">
        <f t="shared" ref="R47:T47" si="250">M47</f>
        <v>0.3076923077</v>
      </c>
      <c r="S47" s="40">
        <f t="shared" si="250"/>
        <v>0.6029411765</v>
      </c>
      <c r="T47" s="54">
        <f t="shared" si="250"/>
        <v>0.2735849057</v>
      </c>
      <c r="U47" s="39">
        <f t="shared" si="12"/>
        <v>0.3076923077</v>
      </c>
      <c r="V47" s="40">
        <f t="shared" si="13"/>
        <v>0.1609411765</v>
      </c>
      <c r="W47" s="54">
        <f t="shared" si="14"/>
        <v>0.05458490566</v>
      </c>
      <c r="X47" s="55">
        <f t="shared" si="15"/>
        <v>0.4819240406</v>
      </c>
      <c r="Y47" s="55">
        <f t="shared" si="16"/>
        <v>0.3034741228</v>
      </c>
      <c r="Z47" s="39">
        <f t="shared" si="17"/>
        <v>0.2455367778</v>
      </c>
      <c r="AA47" s="40">
        <f t="shared" si="18"/>
        <v>0.2455367778</v>
      </c>
      <c r="AB47" s="54">
        <f t="shared" si="19"/>
        <v>0.05458490566</v>
      </c>
      <c r="AC47" s="56">
        <f t="shared" si="20"/>
        <v>0.2187511344</v>
      </c>
      <c r="AD47" s="56">
        <f t="shared" si="21"/>
        <v>0.566647029</v>
      </c>
      <c r="AE47" s="39">
        <f t="shared" si="22"/>
        <v>0.1778592437</v>
      </c>
      <c r="AF47" s="40">
        <f t="shared" si="23"/>
        <v>0.1778592437</v>
      </c>
      <c r="AG47" s="54">
        <f t="shared" si="24"/>
        <v>0.1778592437</v>
      </c>
      <c r="AH47" s="57">
        <f t="shared" ref="AH47:AI47" si="251">N47-P47</f>
        <v>0.07998496345</v>
      </c>
      <c r="AI47" s="57">
        <f t="shared" si="251"/>
        <v>0.01670088199</v>
      </c>
      <c r="AJ47" s="58">
        <f t="shared" si="26"/>
        <v>0.04781801385</v>
      </c>
      <c r="AK47" s="58">
        <f t="shared" si="27"/>
        <v>0.0099263219</v>
      </c>
      <c r="AL47" s="39">
        <f t="shared" si="28"/>
        <v>0.1778592437</v>
      </c>
      <c r="AM47" s="40">
        <f t="shared" ref="AM47:AN47" si="252">AF47+AJ47</f>
        <v>0.2256772576</v>
      </c>
      <c r="AN47" s="54">
        <f t="shared" si="252"/>
        <v>0.1877855656</v>
      </c>
      <c r="AO47" s="59">
        <f t="shared" si="30"/>
        <v>1.729976476</v>
      </c>
      <c r="AP47" s="39">
        <f t="shared" ref="AP47:AR47" si="253">AL47*$AO47</f>
        <v>0.3076923077</v>
      </c>
      <c r="AQ47" s="40">
        <f t="shared" si="253"/>
        <v>0.3904163468</v>
      </c>
      <c r="AR47" s="54">
        <f t="shared" si="253"/>
        <v>0.3248646111</v>
      </c>
      <c r="AS47" s="39">
        <f t="shared" ref="AS47:AU47" si="254">IF(AP47&lt;0,0,IF(AP47&gt;1,1,AP47))</f>
        <v>0.3076923077</v>
      </c>
      <c r="AT47" s="40">
        <f t="shared" si="254"/>
        <v>0.3904163468</v>
      </c>
      <c r="AU47" s="54">
        <f t="shared" si="254"/>
        <v>0.3248646111</v>
      </c>
      <c r="AV47" s="38"/>
      <c r="AW47" s="38"/>
      <c r="AX47" s="38"/>
      <c r="AY47" s="38"/>
      <c r="AZ47" s="38"/>
      <c r="BA47" s="38"/>
      <c r="BB47" s="38"/>
    </row>
    <row r="48">
      <c r="A48" s="1"/>
      <c r="B48" s="1"/>
      <c r="C48" s="53">
        <v>0.0</v>
      </c>
      <c r="D48" s="42"/>
      <c r="E48" s="42"/>
      <c r="F48" s="2">
        <v>1517.0</v>
      </c>
      <c r="G48" s="43">
        <v>51.0</v>
      </c>
      <c r="H48" s="43">
        <v>36.0</v>
      </c>
      <c r="I48" s="44">
        <v>159.0</v>
      </c>
      <c r="J48" s="44">
        <v>103.0</v>
      </c>
      <c r="K48" s="45">
        <v>30.0</v>
      </c>
      <c r="L48" s="45">
        <v>113.0</v>
      </c>
      <c r="M48" s="39">
        <f t="shared" si="6"/>
        <v>0.5862068966</v>
      </c>
      <c r="N48" s="40">
        <f t="shared" si="7"/>
        <v>0.606870229</v>
      </c>
      <c r="O48" s="54">
        <f t="shared" si="8"/>
        <v>0.2097902098</v>
      </c>
      <c r="P48" s="40">
        <f t="shared" si="9"/>
        <v>0.595762069</v>
      </c>
      <c r="Q48" s="54">
        <f t="shared" si="10"/>
        <v>0.2806285375</v>
      </c>
      <c r="R48" s="39">
        <f t="shared" ref="R48:T48" si="255">M48</f>
        <v>0.5862068966</v>
      </c>
      <c r="S48" s="40">
        <f t="shared" si="255"/>
        <v>0.606870229</v>
      </c>
      <c r="T48" s="54">
        <f t="shared" si="255"/>
        <v>0.2097902098</v>
      </c>
      <c r="U48" s="39">
        <f t="shared" si="12"/>
        <v>0.5862068966</v>
      </c>
      <c r="V48" s="40">
        <f t="shared" si="13"/>
        <v>0.164870229</v>
      </c>
      <c r="W48" s="54">
        <f t="shared" si="14"/>
        <v>-0.00920979021</v>
      </c>
      <c r="X48" s="55">
        <f t="shared" si="15"/>
        <v>0.2741667229</v>
      </c>
      <c r="Y48" s="55">
        <f t="shared" si="16"/>
        <v>0.5112314405</v>
      </c>
      <c r="Z48" s="39">
        <f t="shared" si="17"/>
        <v>0.4305930317</v>
      </c>
      <c r="AA48" s="40">
        <f t="shared" si="18"/>
        <v>0.4305930317</v>
      </c>
      <c r="AB48" s="54">
        <f t="shared" si="19"/>
        <v>-0.00920979021</v>
      </c>
      <c r="AC48" s="56">
        <f t="shared" si="20"/>
        <v>-0.02138535811</v>
      </c>
      <c r="AD48" s="56">
        <f t="shared" si="21"/>
        <v>0.8067835215</v>
      </c>
      <c r="AE48" s="39">
        <f t="shared" si="22"/>
        <v>0.3045448893</v>
      </c>
      <c r="AF48" s="40">
        <f t="shared" si="23"/>
        <v>0.3045448893</v>
      </c>
      <c r="AG48" s="54">
        <f t="shared" si="24"/>
        <v>0.3045448893</v>
      </c>
      <c r="AH48" s="57">
        <f t="shared" ref="AH48:AI48" si="256">N48-P48</f>
        <v>0.01110816004</v>
      </c>
      <c r="AI48" s="57">
        <f t="shared" si="256"/>
        <v>-0.07083832767</v>
      </c>
      <c r="AJ48" s="58">
        <f t="shared" si="26"/>
        <v>0.006640875082</v>
      </c>
      <c r="AK48" s="58">
        <f t="shared" si="27"/>
        <v>-0.04210340769</v>
      </c>
      <c r="AL48" s="39">
        <f t="shared" si="28"/>
        <v>0.3045448893</v>
      </c>
      <c r="AM48" s="40">
        <f t="shared" ref="AM48:AN48" si="257">AF48+AJ48</f>
        <v>0.3111857644</v>
      </c>
      <c r="AN48" s="54">
        <f t="shared" si="257"/>
        <v>0.2624414816</v>
      </c>
      <c r="AO48" s="59">
        <f t="shared" si="30"/>
        <v>1.924862039</v>
      </c>
      <c r="AP48" s="39">
        <f t="shared" ref="AP48:AR48" si="258">AL48*$AO48</f>
        <v>0.5862068966</v>
      </c>
      <c r="AQ48" s="40">
        <f t="shared" si="258"/>
        <v>0.5989896649</v>
      </c>
      <c r="AR48" s="54">
        <f t="shared" si="258"/>
        <v>0.5051636454</v>
      </c>
      <c r="AS48" s="39">
        <f t="shared" ref="AS48:AU48" si="259">IF(AP48&lt;0,0,IF(AP48&gt;1,1,AP48))</f>
        <v>0.5862068966</v>
      </c>
      <c r="AT48" s="40">
        <f t="shared" si="259"/>
        <v>0.5989896649</v>
      </c>
      <c r="AU48" s="54">
        <f t="shared" si="259"/>
        <v>0.5051636454</v>
      </c>
      <c r="AV48" s="38"/>
      <c r="AW48" s="38"/>
      <c r="AX48" s="38"/>
      <c r="AY48" s="38"/>
      <c r="AZ48" s="38"/>
      <c r="BA48" s="38"/>
      <c r="BB48" s="38"/>
    </row>
    <row r="49">
      <c r="A49" s="1"/>
      <c r="B49" s="1"/>
      <c r="C49" s="53">
        <v>0.0</v>
      </c>
      <c r="D49" s="42"/>
      <c r="E49" s="42"/>
      <c r="F49" s="2">
        <v>1518.0</v>
      </c>
      <c r="G49" s="43">
        <v>44.0</v>
      </c>
      <c r="H49" s="43">
        <v>25.0</v>
      </c>
      <c r="I49" s="44">
        <v>131.0</v>
      </c>
      <c r="J49" s="44">
        <v>100.0</v>
      </c>
      <c r="K49" s="45">
        <v>47.0</v>
      </c>
      <c r="L49" s="45">
        <v>122.0</v>
      </c>
      <c r="M49" s="39">
        <f t="shared" si="6"/>
        <v>0.6376811594</v>
      </c>
      <c r="N49" s="40">
        <f t="shared" si="7"/>
        <v>0.5670995671</v>
      </c>
      <c r="O49" s="54">
        <f t="shared" si="8"/>
        <v>0.2781065089</v>
      </c>
      <c r="P49" s="40">
        <f t="shared" si="9"/>
        <v>0.609168578</v>
      </c>
      <c r="Q49" s="54">
        <f t="shared" si="10"/>
        <v>0.2839196387</v>
      </c>
      <c r="R49" s="39">
        <f t="shared" ref="R49:T49" si="260">M49</f>
        <v>0.6376811594</v>
      </c>
      <c r="S49" s="40">
        <f t="shared" si="260"/>
        <v>0.5670995671</v>
      </c>
      <c r="T49" s="54">
        <f t="shared" si="260"/>
        <v>0.2781065089</v>
      </c>
      <c r="U49" s="39">
        <f t="shared" si="12"/>
        <v>0.6376811594</v>
      </c>
      <c r="V49" s="40">
        <f t="shared" si="13"/>
        <v>0.1250995671</v>
      </c>
      <c r="W49" s="54">
        <f t="shared" si="14"/>
        <v>0.05910650888</v>
      </c>
      <c r="X49" s="55">
        <f t="shared" si="15"/>
        <v>0.1937187078</v>
      </c>
      <c r="Y49" s="55">
        <f t="shared" si="16"/>
        <v>0.5916794556</v>
      </c>
      <c r="Z49" s="39">
        <f t="shared" si="17"/>
        <v>0.459503625</v>
      </c>
      <c r="AA49" s="40">
        <f t="shared" si="18"/>
        <v>0.459503625</v>
      </c>
      <c r="AB49" s="54">
        <f t="shared" si="19"/>
        <v>0.05910650888</v>
      </c>
      <c r="AC49" s="56">
        <f t="shared" si="20"/>
        <v>0.1279287308</v>
      </c>
      <c r="AD49" s="56">
        <f t="shared" si="21"/>
        <v>0.6574694326</v>
      </c>
      <c r="AE49" s="39">
        <f t="shared" si="22"/>
        <v>0.3275951471</v>
      </c>
      <c r="AF49" s="40">
        <f t="shared" si="23"/>
        <v>0.3275951471</v>
      </c>
      <c r="AG49" s="54">
        <f t="shared" si="24"/>
        <v>0.3275951471</v>
      </c>
      <c r="AH49" s="57">
        <f t="shared" ref="AH49:AI49" si="261">N49-P49</f>
        <v>-0.04206901093</v>
      </c>
      <c r="AI49" s="57">
        <f t="shared" si="261"/>
        <v>-0.005813129856</v>
      </c>
      <c r="AJ49" s="58">
        <f t="shared" si="26"/>
        <v>-0.02515043404</v>
      </c>
      <c r="AK49" s="58">
        <f t="shared" si="27"/>
        <v>-0.003455086876</v>
      </c>
      <c r="AL49" s="39">
        <f t="shared" si="28"/>
        <v>0.3275951471</v>
      </c>
      <c r="AM49" s="40">
        <f t="shared" ref="AM49:AN49" si="262">AF49+AJ49</f>
        <v>0.302444713</v>
      </c>
      <c r="AN49" s="54">
        <f t="shared" si="262"/>
        <v>0.3241400602</v>
      </c>
      <c r="AO49" s="59">
        <f t="shared" si="30"/>
        <v>1.946552521</v>
      </c>
      <c r="AP49" s="39">
        <f t="shared" ref="AP49:AR49" si="263">AL49*$AO49</f>
        <v>0.6376811594</v>
      </c>
      <c r="AQ49" s="40">
        <f t="shared" si="263"/>
        <v>0.5887245186</v>
      </c>
      <c r="AR49" s="54">
        <f t="shared" si="263"/>
        <v>0.6309556514</v>
      </c>
      <c r="AS49" s="39">
        <f t="shared" ref="AS49:AU49" si="264">IF(AP49&lt;0,0,IF(AP49&gt;1,1,AP49))</f>
        <v>0.6376811594</v>
      </c>
      <c r="AT49" s="40">
        <f t="shared" si="264"/>
        <v>0.5887245186</v>
      </c>
      <c r="AU49" s="54">
        <f t="shared" si="264"/>
        <v>0.6309556514</v>
      </c>
      <c r="AV49" s="38"/>
      <c r="AW49" s="38"/>
      <c r="AX49" s="38"/>
      <c r="AY49" s="38"/>
      <c r="AZ49" s="38"/>
      <c r="BA49" s="38"/>
      <c r="BB49" s="38"/>
    </row>
    <row r="50">
      <c r="A50" s="1"/>
      <c r="B50" s="1"/>
      <c r="C50" s="53">
        <v>0.0</v>
      </c>
      <c r="D50" s="42"/>
      <c r="E50" s="42"/>
      <c r="F50" s="2">
        <v>1525.0</v>
      </c>
      <c r="G50" s="43">
        <v>17.0</v>
      </c>
      <c r="H50" s="43">
        <v>11.0</v>
      </c>
      <c r="I50" s="44">
        <v>67.0</v>
      </c>
      <c r="J50" s="44">
        <v>63.0</v>
      </c>
      <c r="K50" s="45">
        <v>21.0</v>
      </c>
      <c r="L50" s="45">
        <v>84.0</v>
      </c>
      <c r="M50" s="39">
        <f t="shared" si="6"/>
        <v>0.6071428571</v>
      </c>
      <c r="N50" s="40">
        <f t="shared" si="7"/>
        <v>0.5153846154</v>
      </c>
      <c r="O50" s="54">
        <f t="shared" si="8"/>
        <v>0.2</v>
      </c>
      <c r="P50" s="40">
        <f t="shared" si="9"/>
        <v>0.6012167092</v>
      </c>
      <c r="Q50" s="54">
        <f t="shared" si="10"/>
        <v>0.2820084184</v>
      </c>
      <c r="R50" s="39">
        <f t="shared" ref="R50:T50" si="265">M50</f>
        <v>0.6071428571</v>
      </c>
      <c r="S50" s="40">
        <f t="shared" si="265"/>
        <v>0.5153846154</v>
      </c>
      <c r="T50" s="54">
        <f t="shared" si="265"/>
        <v>0.2</v>
      </c>
      <c r="U50" s="39">
        <f t="shared" si="12"/>
        <v>0.6071428571</v>
      </c>
      <c r="V50" s="40">
        <f t="shared" si="13"/>
        <v>0.07338461538</v>
      </c>
      <c r="W50" s="54">
        <f t="shared" si="14"/>
        <v>-0.019</v>
      </c>
      <c r="X50" s="55">
        <f t="shared" si="15"/>
        <v>0.1202852833</v>
      </c>
      <c r="Y50" s="55">
        <f t="shared" si="16"/>
        <v>0.6651128801</v>
      </c>
      <c r="Z50" s="39">
        <f t="shared" si="17"/>
        <v>0.4324394471</v>
      </c>
      <c r="AA50" s="40">
        <f t="shared" si="18"/>
        <v>0.4324394471</v>
      </c>
      <c r="AB50" s="54">
        <f t="shared" si="19"/>
        <v>-0.019</v>
      </c>
      <c r="AC50" s="56">
        <f t="shared" si="20"/>
        <v>-0.04390854753</v>
      </c>
      <c r="AD50" s="56">
        <f t="shared" si="21"/>
        <v>0.8293067109</v>
      </c>
      <c r="AE50" s="39">
        <f t="shared" si="22"/>
        <v>0.3060758692</v>
      </c>
      <c r="AF50" s="40">
        <f t="shared" si="23"/>
        <v>0.3060758692</v>
      </c>
      <c r="AG50" s="54">
        <f t="shared" si="24"/>
        <v>0.3060758692</v>
      </c>
      <c r="AH50" s="57">
        <f t="shared" ref="AH50:AI50" si="266">N50-P50</f>
        <v>-0.0858320938</v>
      </c>
      <c r="AI50" s="57">
        <f t="shared" si="266"/>
        <v>-0.08200841837</v>
      </c>
      <c r="AJ50" s="58">
        <f t="shared" si="26"/>
        <v>-0.05131364788</v>
      </c>
      <c r="AK50" s="58">
        <f t="shared" si="27"/>
        <v>-0.04874245322</v>
      </c>
      <c r="AL50" s="39">
        <f t="shared" si="28"/>
        <v>0.3060758692</v>
      </c>
      <c r="AM50" s="40">
        <f t="shared" ref="AM50:AN50" si="267">AF50+AJ50</f>
        <v>0.2547622213</v>
      </c>
      <c r="AN50" s="54">
        <f t="shared" si="267"/>
        <v>0.2573334159</v>
      </c>
      <c r="AO50" s="59">
        <f t="shared" si="30"/>
        <v>1.983635165</v>
      </c>
      <c r="AP50" s="39">
        <f t="shared" ref="AP50:AR50" si="268">AL50*$AO50</f>
        <v>0.6071428571</v>
      </c>
      <c r="AQ50" s="40">
        <f t="shared" si="268"/>
        <v>0.5053553008</v>
      </c>
      <c r="AR50" s="54">
        <f t="shared" si="268"/>
        <v>0.5104556129</v>
      </c>
      <c r="AS50" s="39">
        <f t="shared" ref="AS50:AU50" si="269">IF(AP50&lt;0,0,IF(AP50&gt;1,1,AP50))</f>
        <v>0.6071428571</v>
      </c>
      <c r="AT50" s="40">
        <f t="shared" si="269"/>
        <v>0.5053553008</v>
      </c>
      <c r="AU50" s="54">
        <f t="shared" si="269"/>
        <v>0.5104556129</v>
      </c>
      <c r="AV50" s="38"/>
      <c r="AW50" s="38"/>
      <c r="AX50" s="38"/>
      <c r="AY50" s="38"/>
      <c r="AZ50" s="38"/>
      <c r="BA50" s="38"/>
      <c r="BB50" s="38"/>
    </row>
    <row r="51">
      <c r="A51" s="1"/>
      <c r="B51" s="1"/>
      <c r="C51" s="53">
        <v>0.0</v>
      </c>
      <c r="D51" s="42"/>
      <c r="E51" s="42"/>
      <c r="F51" s="2">
        <v>1550.0</v>
      </c>
      <c r="G51" s="43">
        <v>13.0</v>
      </c>
      <c r="H51" s="43">
        <v>12.0</v>
      </c>
      <c r="I51" s="44">
        <v>36.0</v>
      </c>
      <c r="J51" s="44">
        <v>54.0</v>
      </c>
      <c r="K51" s="45">
        <v>22.0</v>
      </c>
      <c r="L51" s="45">
        <v>39.0</v>
      </c>
      <c r="M51" s="39">
        <f t="shared" si="6"/>
        <v>0.52</v>
      </c>
      <c r="N51" s="40">
        <f t="shared" si="7"/>
        <v>0.4</v>
      </c>
      <c r="O51" s="54">
        <f t="shared" si="8"/>
        <v>0.3606557377</v>
      </c>
      <c r="P51" s="40">
        <f t="shared" si="9"/>
        <v>0.57849584</v>
      </c>
      <c r="Q51" s="54">
        <f t="shared" si="10"/>
        <v>0.27589216</v>
      </c>
      <c r="R51" s="39">
        <f t="shared" ref="R51:T51" si="270">M51</f>
        <v>0.52</v>
      </c>
      <c r="S51" s="40">
        <f t="shared" si="270"/>
        <v>0.4</v>
      </c>
      <c r="T51" s="54">
        <f t="shared" si="270"/>
        <v>0.3606557377</v>
      </c>
      <c r="U51" s="39">
        <f t="shared" si="12"/>
        <v>0.52</v>
      </c>
      <c r="V51" s="40">
        <f t="shared" si="13"/>
        <v>-0.042</v>
      </c>
      <c r="W51" s="54">
        <f t="shared" si="14"/>
        <v>0.1416557377</v>
      </c>
      <c r="X51" s="55">
        <f t="shared" si="15"/>
        <v>-0.08059427783</v>
      </c>
      <c r="Y51" s="55">
        <f t="shared" si="16"/>
        <v>0.8659924412</v>
      </c>
      <c r="Z51" s="39">
        <f t="shared" si="17"/>
        <v>0.3688929384</v>
      </c>
      <c r="AA51" s="40">
        <f t="shared" si="18"/>
        <v>0.3688929384</v>
      </c>
      <c r="AB51" s="54">
        <f t="shared" si="19"/>
        <v>0.1416557377</v>
      </c>
      <c r="AC51" s="56">
        <f t="shared" si="20"/>
        <v>0.3666396474</v>
      </c>
      <c r="AD51" s="56">
        <f t="shared" si="21"/>
        <v>0.418758516</v>
      </c>
      <c r="AE51" s="39">
        <f t="shared" si="22"/>
        <v>0.2794175621</v>
      </c>
      <c r="AF51" s="40">
        <f t="shared" si="23"/>
        <v>0.2794175621</v>
      </c>
      <c r="AG51" s="54">
        <f t="shared" si="24"/>
        <v>0.2794175621</v>
      </c>
      <c r="AH51" s="57">
        <f t="shared" ref="AH51:AI51" si="271">N51-P51</f>
        <v>-0.17849584</v>
      </c>
      <c r="AI51" s="57">
        <f t="shared" si="271"/>
        <v>0.0847635777</v>
      </c>
      <c r="AJ51" s="58">
        <f t="shared" si="26"/>
        <v>-0.106711514</v>
      </c>
      <c r="AK51" s="58">
        <f t="shared" si="27"/>
        <v>0.05038000736</v>
      </c>
      <c r="AL51" s="39">
        <f t="shared" si="28"/>
        <v>0.2794175621</v>
      </c>
      <c r="AM51" s="40">
        <f t="shared" ref="AM51:AN51" si="272">AF51+AJ51</f>
        <v>0.1727060481</v>
      </c>
      <c r="AN51" s="54">
        <f t="shared" si="272"/>
        <v>0.3297975695</v>
      </c>
      <c r="AO51" s="59">
        <f t="shared" si="30"/>
        <v>1.861014018</v>
      </c>
      <c r="AP51" s="39">
        <f t="shared" ref="AP51:AR51" si="273">AL51*$AO51</f>
        <v>0.52</v>
      </c>
      <c r="AQ51" s="40">
        <f t="shared" si="273"/>
        <v>0.3214083765</v>
      </c>
      <c r="AR51" s="54">
        <f t="shared" si="273"/>
        <v>0.6137578999</v>
      </c>
      <c r="AS51" s="39">
        <f t="shared" ref="AS51:AU51" si="274">IF(AP51&lt;0,0,IF(AP51&gt;1,1,AP51))</f>
        <v>0.52</v>
      </c>
      <c r="AT51" s="40">
        <f t="shared" si="274"/>
        <v>0.3214083765</v>
      </c>
      <c r="AU51" s="54">
        <f t="shared" si="274"/>
        <v>0.6137578999</v>
      </c>
      <c r="AV51" s="38"/>
      <c r="AW51" s="38"/>
      <c r="AX51" s="38"/>
      <c r="AY51" s="38"/>
      <c r="AZ51" s="38"/>
      <c r="BA51" s="38"/>
      <c r="BB51" s="38"/>
    </row>
    <row r="52">
      <c r="A52" s="1"/>
      <c r="B52" s="1"/>
      <c r="C52" s="53">
        <v>0.0</v>
      </c>
      <c r="D52" s="42"/>
      <c r="E52" s="42"/>
      <c r="F52" s="2">
        <v>1602.0</v>
      </c>
      <c r="G52" s="43">
        <v>28.0</v>
      </c>
      <c r="H52" s="43">
        <v>23.0</v>
      </c>
      <c r="I52" s="44">
        <v>61.0</v>
      </c>
      <c r="J52" s="44">
        <v>43.0</v>
      </c>
      <c r="K52" s="45">
        <v>28.0</v>
      </c>
      <c r="L52" s="45">
        <v>59.0</v>
      </c>
      <c r="M52" s="39">
        <f t="shared" si="6"/>
        <v>0.5490196078</v>
      </c>
      <c r="N52" s="40">
        <f t="shared" si="7"/>
        <v>0.5865384615</v>
      </c>
      <c r="O52" s="54">
        <f t="shared" si="8"/>
        <v>0.3218390805</v>
      </c>
      <c r="P52" s="40">
        <f t="shared" si="9"/>
        <v>0.5860670511</v>
      </c>
      <c r="Q52" s="54">
        <f t="shared" si="10"/>
        <v>0.2780379085</v>
      </c>
      <c r="R52" s="39">
        <f t="shared" ref="R52:T52" si="275">M52</f>
        <v>0.5490196078</v>
      </c>
      <c r="S52" s="40">
        <f t="shared" si="275"/>
        <v>0.5865384615</v>
      </c>
      <c r="T52" s="54">
        <f t="shared" si="275"/>
        <v>0.3218390805</v>
      </c>
      <c r="U52" s="39">
        <f t="shared" si="12"/>
        <v>0.5490196078</v>
      </c>
      <c r="V52" s="40">
        <f t="shared" si="13"/>
        <v>0.1445384615</v>
      </c>
      <c r="W52" s="54">
        <f t="shared" si="14"/>
        <v>0.1028390805</v>
      </c>
      <c r="X52" s="55">
        <f t="shared" si="15"/>
        <v>0.2574252681</v>
      </c>
      <c r="Y52" s="55">
        <f t="shared" si="16"/>
        <v>0.5279728953</v>
      </c>
      <c r="Z52" s="39">
        <f t="shared" si="17"/>
        <v>0.4014435805</v>
      </c>
      <c r="AA52" s="40">
        <f t="shared" si="18"/>
        <v>0.4014435805</v>
      </c>
      <c r="AB52" s="54">
        <f t="shared" si="19"/>
        <v>0.1028390805</v>
      </c>
      <c r="AC52" s="56">
        <f t="shared" si="20"/>
        <v>0.2507802272</v>
      </c>
      <c r="AD52" s="56">
        <f t="shared" si="21"/>
        <v>0.5346179362</v>
      </c>
      <c r="AE52" s="39">
        <f t="shared" si="22"/>
        <v>0.2930297125</v>
      </c>
      <c r="AF52" s="40">
        <f t="shared" si="23"/>
        <v>0.2930297125</v>
      </c>
      <c r="AG52" s="54">
        <f t="shared" si="24"/>
        <v>0.2930297125</v>
      </c>
      <c r="AH52" s="57">
        <f t="shared" ref="AH52:AI52" si="276">N52-P52</f>
        <v>0.0004714104043</v>
      </c>
      <c r="AI52" s="57">
        <f t="shared" si="276"/>
        <v>0.04380117196</v>
      </c>
      <c r="AJ52" s="58">
        <f t="shared" si="26"/>
        <v>0.0002818268368</v>
      </c>
      <c r="AK52" s="58">
        <f t="shared" si="27"/>
        <v>0.02603362701</v>
      </c>
      <c r="AL52" s="39">
        <f t="shared" si="28"/>
        <v>0.2930297125</v>
      </c>
      <c r="AM52" s="40">
        <f t="shared" ref="AM52:AN52" si="277">AF52+AJ52</f>
        <v>0.2933115393</v>
      </c>
      <c r="AN52" s="54">
        <f t="shared" si="277"/>
        <v>0.3190633395</v>
      </c>
      <c r="AO52" s="59">
        <f t="shared" si="30"/>
        <v>1.87359706</v>
      </c>
      <c r="AP52" s="39">
        <f t="shared" ref="AP52:AR52" si="278">AL52*$AO52</f>
        <v>0.5490196078</v>
      </c>
      <c r="AQ52" s="40">
        <f t="shared" si="278"/>
        <v>0.5495476378</v>
      </c>
      <c r="AR52" s="54">
        <f t="shared" si="278"/>
        <v>0.5977961349</v>
      </c>
      <c r="AS52" s="39">
        <f t="shared" ref="AS52:AU52" si="279">IF(AP52&lt;0,0,IF(AP52&gt;1,1,AP52))</f>
        <v>0.5490196078</v>
      </c>
      <c r="AT52" s="40">
        <f t="shared" si="279"/>
        <v>0.5495476378</v>
      </c>
      <c r="AU52" s="54">
        <f t="shared" si="279"/>
        <v>0.5977961349</v>
      </c>
      <c r="AV52" s="38"/>
      <c r="AW52" s="38"/>
      <c r="AX52" s="38"/>
      <c r="AY52" s="38"/>
      <c r="AZ52" s="38"/>
      <c r="BA52" s="38"/>
      <c r="BB52" s="38"/>
    </row>
    <row r="53">
      <c r="A53" s="1"/>
      <c r="B53" s="1"/>
      <c r="C53" s="53">
        <v>0.0</v>
      </c>
      <c r="D53" s="42"/>
      <c r="E53" s="42"/>
      <c r="F53" s="2">
        <v>1605.0</v>
      </c>
      <c r="G53" s="43">
        <v>23.0</v>
      </c>
      <c r="H53" s="43">
        <v>21.0</v>
      </c>
      <c r="I53" s="44">
        <v>47.0</v>
      </c>
      <c r="J53" s="44">
        <v>37.0</v>
      </c>
      <c r="K53" s="45">
        <v>23.0</v>
      </c>
      <c r="L53" s="45">
        <v>77.0</v>
      </c>
      <c r="M53" s="39">
        <f t="shared" si="6"/>
        <v>0.5227272727</v>
      </c>
      <c r="N53" s="40">
        <f t="shared" si="7"/>
        <v>0.5595238095</v>
      </c>
      <c r="O53" s="54">
        <f t="shared" si="8"/>
        <v>0.23</v>
      </c>
      <c r="P53" s="40">
        <f t="shared" si="9"/>
        <v>0.579207593</v>
      </c>
      <c r="Q53" s="54">
        <f t="shared" si="10"/>
        <v>0.2760984504</v>
      </c>
      <c r="R53" s="39">
        <f t="shared" ref="R53:T53" si="280">M53</f>
        <v>0.5227272727</v>
      </c>
      <c r="S53" s="40">
        <f t="shared" si="280"/>
        <v>0.5595238095</v>
      </c>
      <c r="T53" s="54">
        <f t="shared" si="280"/>
        <v>0.23</v>
      </c>
      <c r="U53" s="39">
        <f t="shared" si="12"/>
        <v>0.5227272727</v>
      </c>
      <c r="V53" s="40">
        <f t="shared" si="13"/>
        <v>0.1175238095</v>
      </c>
      <c r="W53" s="54">
        <f t="shared" si="14"/>
        <v>0.011</v>
      </c>
      <c r="X53" s="55">
        <f t="shared" si="15"/>
        <v>0.221150874</v>
      </c>
      <c r="Y53" s="55">
        <f t="shared" si="16"/>
        <v>0.5642472894</v>
      </c>
      <c r="Z53" s="39">
        <f t="shared" si="17"/>
        <v>0.3788506615</v>
      </c>
      <c r="AA53" s="40">
        <f t="shared" si="18"/>
        <v>0.3788506615</v>
      </c>
      <c r="AB53" s="54">
        <f t="shared" si="19"/>
        <v>0.011</v>
      </c>
      <c r="AC53" s="56">
        <f t="shared" si="20"/>
        <v>0.02902703235</v>
      </c>
      <c r="AD53" s="56">
        <f t="shared" si="21"/>
        <v>0.756371131</v>
      </c>
      <c r="AE53" s="39">
        <f t="shared" si="22"/>
        <v>0.2680007684</v>
      </c>
      <c r="AF53" s="40">
        <f t="shared" si="23"/>
        <v>0.2680007684</v>
      </c>
      <c r="AG53" s="54">
        <f t="shared" si="24"/>
        <v>0.2680007684</v>
      </c>
      <c r="AH53" s="57">
        <f t="shared" ref="AH53:AI53" si="281">N53-P53</f>
        <v>-0.01968378345</v>
      </c>
      <c r="AI53" s="57">
        <f t="shared" si="281"/>
        <v>-0.04609845041</v>
      </c>
      <c r="AJ53" s="58">
        <f t="shared" si="26"/>
        <v>-0.01176770469</v>
      </c>
      <c r="AK53" s="58">
        <f t="shared" si="27"/>
        <v>-0.02739903546</v>
      </c>
      <c r="AL53" s="39">
        <f t="shared" si="28"/>
        <v>0.2680007684</v>
      </c>
      <c r="AM53" s="40">
        <f t="shared" ref="AM53:AN53" si="282">AF53+AJ53</f>
        <v>0.2562330637</v>
      </c>
      <c r="AN53" s="54">
        <f t="shared" si="282"/>
        <v>0.2406017329</v>
      </c>
      <c r="AO53" s="59">
        <f t="shared" si="30"/>
        <v>1.950469306</v>
      </c>
      <c r="AP53" s="39">
        <f t="shared" ref="AP53:AR53" si="283">AL53*$AO53</f>
        <v>0.5227272727</v>
      </c>
      <c r="AQ53" s="40">
        <f t="shared" si="283"/>
        <v>0.4997747259</v>
      </c>
      <c r="AR53" s="54">
        <f t="shared" si="283"/>
        <v>0.4692862951</v>
      </c>
      <c r="AS53" s="39">
        <f t="shared" ref="AS53:AU53" si="284">IF(AP53&lt;0,0,IF(AP53&gt;1,1,AP53))</f>
        <v>0.5227272727</v>
      </c>
      <c r="AT53" s="40">
        <f t="shared" si="284"/>
        <v>0.4997747259</v>
      </c>
      <c r="AU53" s="54">
        <f t="shared" si="284"/>
        <v>0.4692862951</v>
      </c>
      <c r="AV53" s="38"/>
      <c r="AW53" s="38"/>
      <c r="AX53" s="38"/>
      <c r="AY53" s="38"/>
      <c r="AZ53" s="38"/>
      <c r="BA53" s="38"/>
      <c r="BB53" s="38"/>
    </row>
    <row r="54">
      <c r="A54" s="1"/>
      <c r="B54" s="1"/>
      <c r="C54" s="53">
        <v>0.0</v>
      </c>
      <c r="D54" s="42"/>
      <c r="E54" s="42"/>
      <c r="F54" s="2">
        <v>1606.0</v>
      </c>
      <c r="G54" s="43">
        <v>25.0</v>
      </c>
      <c r="H54" s="43">
        <v>46.0</v>
      </c>
      <c r="I54" s="44">
        <v>107.0</v>
      </c>
      <c r="J54" s="44">
        <v>88.0</v>
      </c>
      <c r="K54" s="45">
        <v>20.0</v>
      </c>
      <c r="L54" s="45">
        <v>74.0</v>
      </c>
      <c r="M54" s="39">
        <f t="shared" si="6"/>
        <v>0.3521126761</v>
      </c>
      <c r="N54" s="40">
        <f t="shared" si="7"/>
        <v>0.5487179487</v>
      </c>
      <c r="O54" s="54">
        <f t="shared" si="8"/>
        <v>0.2127659574</v>
      </c>
      <c r="P54" s="40">
        <f t="shared" si="9"/>
        <v>0.5345981948</v>
      </c>
      <c r="Q54" s="54">
        <f t="shared" si="10"/>
        <v>0.2613427891</v>
      </c>
      <c r="R54" s="39">
        <f t="shared" ref="R54:T54" si="285">M54</f>
        <v>0.3521126761</v>
      </c>
      <c r="S54" s="40">
        <f t="shared" si="285"/>
        <v>0.5487179487</v>
      </c>
      <c r="T54" s="54">
        <f t="shared" si="285"/>
        <v>0.2127659574</v>
      </c>
      <c r="U54" s="39">
        <f t="shared" si="12"/>
        <v>0.3521126761</v>
      </c>
      <c r="V54" s="40">
        <f t="shared" si="13"/>
        <v>0.1067179487</v>
      </c>
      <c r="W54" s="54">
        <f t="shared" si="14"/>
        <v>-0.006234042553</v>
      </c>
      <c r="X54" s="55">
        <f t="shared" si="15"/>
        <v>0.2942791424</v>
      </c>
      <c r="Y54" s="55">
        <f t="shared" si="16"/>
        <v>0.491119021</v>
      </c>
      <c r="Z54" s="39">
        <f t="shared" si="17"/>
        <v>0.260165387</v>
      </c>
      <c r="AA54" s="40">
        <f t="shared" si="18"/>
        <v>0.260165387</v>
      </c>
      <c r="AB54" s="54">
        <f t="shared" si="19"/>
        <v>-0.006234042553</v>
      </c>
      <c r="AC54" s="56">
        <f t="shared" si="20"/>
        <v>-0.02395726004</v>
      </c>
      <c r="AD54" s="56">
        <f t="shared" si="21"/>
        <v>0.8093554234</v>
      </c>
      <c r="AE54" s="39">
        <f t="shared" si="22"/>
        <v>0.1840175153</v>
      </c>
      <c r="AF54" s="40">
        <f t="shared" si="23"/>
        <v>0.1840175153</v>
      </c>
      <c r="AG54" s="54">
        <f t="shared" si="24"/>
        <v>0.1840175153</v>
      </c>
      <c r="AH54" s="57">
        <f t="shared" ref="AH54:AI54" si="286">N54-P54</f>
        <v>0.01411975392</v>
      </c>
      <c r="AI54" s="57">
        <f t="shared" si="286"/>
        <v>-0.04857683168</v>
      </c>
      <c r="AJ54" s="58">
        <f t="shared" si="26"/>
        <v>0.008441318957</v>
      </c>
      <c r="AK54" s="58">
        <f t="shared" si="27"/>
        <v>-0.02887208403</v>
      </c>
      <c r="AL54" s="39">
        <f t="shared" si="28"/>
        <v>0.1840175153</v>
      </c>
      <c r="AM54" s="40">
        <f t="shared" ref="AM54:AN54" si="287">AF54+AJ54</f>
        <v>0.1924588343</v>
      </c>
      <c r="AN54" s="54">
        <f t="shared" si="287"/>
        <v>0.1551454313</v>
      </c>
      <c r="AO54" s="59">
        <f t="shared" si="30"/>
        <v>1.913473701</v>
      </c>
      <c r="AP54" s="39">
        <f t="shared" ref="AP54:AR54" si="288">AL54*$AO54</f>
        <v>0.3521126761</v>
      </c>
      <c r="AQ54" s="40">
        <f t="shared" si="288"/>
        <v>0.3682649179</v>
      </c>
      <c r="AR54" s="54">
        <f t="shared" si="288"/>
        <v>0.2968667026</v>
      </c>
      <c r="AS54" s="39">
        <f t="shared" ref="AS54:AU54" si="289">IF(AP54&lt;0,0,IF(AP54&gt;1,1,AP54))</f>
        <v>0.3521126761</v>
      </c>
      <c r="AT54" s="40">
        <f t="shared" si="289"/>
        <v>0.3682649179</v>
      </c>
      <c r="AU54" s="54">
        <f t="shared" si="289"/>
        <v>0.2968667026</v>
      </c>
      <c r="AV54" s="38"/>
      <c r="AW54" s="38"/>
      <c r="AX54" s="38"/>
      <c r="AY54" s="38"/>
      <c r="AZ54" s="38"/>
      <c r="BA54" s="38"/>
      <c r="BB54" s="38"/>
    </row>
    <row r="55">
      <c r="A55" s="1"/>
      <c r="B55" s="1"/>
      <c r="C55" s="53">
        <v>0.0</v>
      </c>
      <c r="D55" s="42"/>
      <c r="E55" s="42"/>
      <c r="F55" s="2">
        <v>1609.0</v>
      </c>
      <c r="G55" s="43">
        <v>14.0</v>
      </c>
      <c r="H55" s="43">
        <v>26.0</v>
      </c>
      <c r="I55" s="44">
        <v>62.0</v>
      </c>
      <c r="J55" s="44">
        <v>35.0</v>
      </c>
      <c r="K55" s="45">
        <v>15.0</v>
      </c>
      <c r="L55" s="45">
        <v>47.0</v>
      </c>
      <c r="M55" s="39">
        <f t="shared" si="6"/>
        <v>0.35</v>
      </c>
      <c r="N55" s="40">
        <f t="shared" si="7"/>
        <v>0.6391752577</v>
      </c>
      <c r="O55" s="54">
        <f t="shared" si="8"/>
        <v>0.2419354839</v>
      </c>
      <c r="P55" s="40">
        <f t="shared" si="9"/>
        <v>0.53404475</v>
      </c>
      <c r="Q55" s="54">
        <f t="shared" si="10"/>
        <v>0.2611365</v>
      </c>
      <c r="R55" s="39">
        <f t="shared" ref="R55:T55" si="290">M55</f>
        <v>0.35</v>
      </c>
      <c r="S55" s="40">
        <f t="shared" si="290"/>
        <v>0.6391752577</v>
      </c>
      <c r="T55" s="54">
        <f t="shared" si="290"/>
        <v>0.2419354839</v>
      </c>
      <c r="U55" s="39">
        <f t="shared" si="12"/>
        <v>0.35</v>
      </c>
      <c r="V55" s="40">
        <f t="shared" si="13"/>
        <v>0.1971752577</v>
      </c>
      <c r="W55" s="54">
        <f t="shared" si="14"/>
        <v>0.02293548387</v>
      </c>
      <c r="X55" s="55">
        <f t="shared" si="15"/>
        <v>0.5130409042</v>
      </c>
      <c r="Y55" s="55">
        <f t="shared" si="16"/>
        <v>0.2723572592</v>
      </c>
      <c r="Z55" s="39">
        <f t="shared" si="17"/>
        <v>0.284058165</v>
      </c>
      <c r="AA55" s="40">
        <f t="shared" si="18"/>
        <v>0.284058165</v>
      </c>
      <c r="AB55" s="54">
        <f t="shared" si="19"/>
        <v>0.02293548387</v>
      </c>
      <c r="AC55" s="56">
        <f t="shared" si="20"/>
        <v>0.08056743163</v>
      </c>
      <c r="AD55" s="56">
        <f t="shared" si="21"/>
        <v>0.7048307318</v>
      </c>
      <c r="AE55" s="39">
        <f t="shared" si="22"/>
        <v>0.2015131231</v>
      </c>
      <c r="AF55" s="40">
        <f t="shared" si="23"/>
        <v>0.2015131231</v>
      </c>
      <c r="AG55" s="54">
        <f t="shared" si="24"/>
        <v>0.2015131231</v>
      </c>
      <c r="AH55" s="57">
        <f t="shared" ref="AH55:AI55" si="291">N55-P55</f>
        <v>0.1051305077</v>
      </c>
      <c r="AI55" s="57">
        <f t="shared" si="291"/>
        <v>-0.01920101613</v>
      </c>
      <c r="AJ55" s="58">
        <f t="shared" si="26"/>
        <v>0.0628509642</v>
      </c>
      <c r="AK55" s="58">
        <f t="shared" si="27"/>
        <v>-0.01141229948</v>
      </c>
      <c r="AL55" s="39">
        <f t="shared" si="28"/>
        <v>0.2015131231</v>
      </c>
      <c r="AM55" s="40">
        <f t="shared" ref="AM55:AN55" si="292">AF55+AJ55</f>
        <v>0.2643640873</v>
      </c>
      <c r="AN55" s="54">
        <f t="shared" si="292"/>
        <v>0.1901008236</v>
      </c>
      <c r="AO55" s="59">
        <f t="shared" si="30"/>
        <v>1.736859588</v>
      </c>
      <c r="AP55" s="39">
        <f t="shared" ref="AP55:AR55" si="293">AL55*$AO55</f>
        <v>0.35</v>
      </c>
      <c r="AQ55" s="40">
        <f t="shared" si="293"/>
        <v>0.4591632998</v>
      </c>
      <c r="AR55" s="54">
        <f t="shared" si="293"/>
        <v>0.3301784382</v>
      </c>
      <c r="AS55" s="39">
        <f t="shared" ref="AS55:AU55" si="294">IF(AP55&lt;0,0,IF(AP55&gt;1,1,AP55))</f>
        <v>0.35</v>
      </c>
      <c r="AT55" s="40">
        <f t="shared" si="294"/>
        <v>0.4591632998</v>
      </c>
      <c r="AU55" s="54">
        <f t="shared" si="294"/>
        <v>0.3301784382</v>
      </c>
      <c r="AV55" s="38"/>
      <c r="AW55" s="38"/>
      <c r="AX55" s="38"/>
      <c r="AY55" s="38"/>
      <c r="AZ55" s="38"/>
      <c r="BA55" s="38"/>
      <c r="BB55" s="38"/>
    </row>
    <row r="56">
      <c r="A56" s="1"/>
      <c r="B56" s="1"/>
      <c r="C56" s="53">
        <v>0.0</v>
      </c>
      <c r="D56" s="42"/>
      <c r="E56" s="42"/>
      <c r="F56" s="2">
        <v>1613.0</v>
      </c>
      <c r="G56" s="43">
        <v>14.0</v>
      </c>
      <c r="H56" s="43">
        <v>14.0</v>
      </c>
      <c r="I56" s="44">
        <v>48.0</v>
      </c>
      <c r="J56" s="44">
        <v>38.0</v>
      </c>
      <c r="K56" s="45">
        <v>23.0</v>
      </c>
      <c r="L56" s="45">
        <v>57.0</v>
      </c>
      <c r="M56" s="39">
        <f t="shared" si="6"/>
        <v>0.5</v>
      </c>
      <c r="N56" s="40">
        <f t="shared" si="7"/>
        <v>0.5581395349</v>
      </c>
      <c r="O56" s="54">
        <f t="shared" si="8"/>
        <v>0.2875</v>
      </c>
      <c r="P56" s="40">
        <f t="shared" si="9"/>
        <v>0.573275</v>
      </c>
      <c r="Q56" s="54">
        <f t="shared" si="10"/>
        <v>0.27435</v>
      </c>
      <c r="R56" s="39">
        <f t="shared" ref="R56:T56" si="295">M56</f>
        <v>0.5</v>
      </c>
      <c r="S56" s="40">
        <f t="shared" si="295"/>
        <v>0.5581395349</v>
      </c>
      <c r="T56" s="54">
        <f t="shared" si="295"/>
        <v>0.2875</v>
      </c>
      <c r="U56" s="39">
        <f t="shared" si="12"/>
        <v>0.5</v>
      </c>
      <c r="V56" s="40">
        <f t="shared" si="13"/>
        <v>0.1161395349</v>
      </c>
      <c r="W56" s="54">
        <f t="shared" si="14"/>
        <v>0.0685</v>
      </c>
      <c r="X56" s="55">
        <f t="shared" si="15"/>
        <v>0.2282318718</v>
      </c>
      <c r="Y56" s="55">
        <f t="shared" si="16"/>
        <v>0.5571662916</v>
      </c>
      <c r="Z56" s="39">
        <f t="shared" si="17"/>
        <v>0.3629658328</v>
      </c>
      <c r="AA56" s="40">
        <f t="shared" si="18"/>
        <v>0.3629658328</v>
      </c>
      <c r="AB56" s="54">
        <f t="shared" si="19"/>
        <v>0.0685</v>
      </c>
      <c r="AC56" s="56">
        <f t="shared" si="20"/>
        <v>0.1865291496</v>
      </c>
      <c r="AD56" s="56">
        <f t="shared" si="21"/>
        <v>0.5988690138</v>
      </c>
      <c r="AE56" s="39">
        <f t="shared" si="22"/>
        <v>0.2611861843</v>
      </c>
      <c r="AF56" s="40">
        <f t="shared" si="23"/>
        <v>0.2611861843</v>
      </c>
      <c r="AG56" s="54">
        <f t="shared" si="24"/>
        <v>0.2611861843</v>
      </c>
      <c r="AH56" s="57">
        <f t="shared" ref="AH56:AI56" si="296">N56-P56</f>
        <v>-0.01513546512</v>
      </c>
      <c r="AI56" s="57">
        <f t="shared" si="296"/>
        <v>0.01315</v>
      </c>
      <c r="AJ56" s="58">
        <f t="shared" si="26"/>
        <v>-0.009048549244</v>
      </c>
      <c r="AK56" s="58">
        <f t="shared" si="27"/>
        <v>0.007815822724</v>
      </c>
      <c r="AL56" s="39">
        <f t="shared" si="28"/>
        <v>0.2611861843</v>
      </c>
      <c r="AM56" s="40">
        <f t="shared" ref="AM56:AN56" si="297">AF56+AJ56</f>
        <v>0.2521376351</v>
      </c>
      <c r="AN56" s="54">
        <f t="shared" si="297"/>
        <v>0.2690020071</v>
      </c>
      <c r="AO56" s="59">
        <f t="shared" si="30"/>
        <v>1.914343216</v>
      </c>
      <c r="AP56" s="39">
        <f t="shared" ref="AP56:AR56" si="298">AL56*$AO56</f>
        <v>0.5</v>
      </c>
      <c r="AQ56" s="40">
        <f t="shared" si="298"/>
        <v>0.4826779711</v>
      </c>
      <c r="AR56" s="54">
        <f t="shared" si="298"/>
        <v>0.5149621672</v>
      </c>
      <c r="AS56" s="39">
        <f t="shared" ref="AS56:AU56" si="299">IF(AP56&lt;0,0,IF(AP56&gt;1,1,AP56))</f>
        <v>0.5</v>
      </c>
      <c r="AT56" s="40">
        <f t="shared" si="299"/>
        <v>0.4826779711</v>
      </c>
      <c r="AU56" s="54">
        <f t="shared" si="299"/>
        <v>0.5149621672</v>
      </c>
      <c r="AV56" s="38"/>
      <c r="AW56" s="38"/>
      <c r="AX56" s="38"/>
      <c r="AY56" s="38"/>
      <c r="AZ56" s="38"/>
      <c r="BA56" s="38"/>
      <c r="BB56" s="38"/>
    </row>
    <row r="57">
      <c r="A57" s="1"/>
      <c r="B57" s="1"/>
      <c r="C57" s="53">
        <v>0.0</v>
      </c>
      <c r="D57" s="42"/>
      <c r="E57" s="42"/>
      <c r="F57" s="2">
        <v>1614.0</v>
      </c>
      <c r="G57" s="43">
        <v>17.0</v>
      </c>
      <c r="H57" s="43">
        <v>20.0</v>
      </c>
      <c r="I57" s="44">
        <v>44.0</v>
      </c>
      <c r="J57" s="44">
        <v>33.0</v>
      </c>
      <c r="K57" s="45">
        <v>14.0</v>
      </c>
      <c r="L57" s="45">
        <v>38.0</v>
      </c>
      <c r="M57" s="39">
        <f t="shared" si="6"/>
        <v>0.4594594595</v>
      </c>
      <c r="N57" s="40">
        <f t="shared" si="7"/>
        <v>0.5714285714</v>
      </c>
      <c r="O57" s="54">
        <f t="shared" si="8"/>
        <v>0.2692307692</v>
      </c>
      <c r="P57" s="40">
        <f t="shared" si="9"/>
        <v>0.5626850986</v>
      </c>
      <c r="Q57" s="54">
        <f t="shared" si="10"/>
        <v>0.2710654492</v>
      </c>
      <c r="R57" s="39">
        <f t="shared" ref="R57:T57" si="300">M57</f>
        <v>0.4594594595</v>
      </c>
      <c r="S57" s="40">
        <f t="shared" si="300"/>
        <v>0.5714285714</v>
      </c>
      <c r="T57" s="54">
        <f t="shared" si="300"/>
        <v>0.2692307692</v>
      </c>
      <c r="U57" s="39">
        <f t="shared" si="12"/>
        <v>0.4594594595</v>
      </c>
      <c r="V57" s="40">
        <f t="shared" si="13"/>
        <v>0.1294285714</v>
      </c>
      <c r="W57" s="54">
        <f t="shared" si="14"/>
        <v>0.05023076923</v>
      </c>
      <c r="X57" s="55">
        <f t="shared" si="15"/>
        <v>0.2745820801</v>
      </c>
      <c r="Y57" s="55">
        <f t="shared" si="16"/>
        <v>0.5108160833</v>
      </c>
      <c r="Z57" s="39">
        <f t="shared" si="17"/>
        <v>0.3375312948</v>
      </c>
      <c r="AA57" s="40">
        <f t="shared" si="18"/>
        <v>0.3375312948</v>
      </c>
      <c r="AB57" s="54">
        <f t="shared" si="19"/>
        <v>0.05023076923</v>
      </c>
      <c r="AC57" s="56">
        <f t="shared" si="20"/>
        <v>0.1477338647</v>
      </c>
      <c r="AD57" s="56">
        <f t="shared" si="21"/>
        <v>0.6376642987</v>
      </c>
      <c r="AE57" s="39">
        <f t="shared" si="22"/>
        <v>0.2412990936</v>
      </c>
      <c r="AF57" s="40">
        <f t="shared" si="23"/>
        <v>0.2412990936</v>
      </c>
      <c r="AG57" s="54">
        <f t="shared" si="24"/>
        <v>0.2412990936</v>
      </c>
      <c r="AH57" s="57">
        <f t="shared" ref="AH57:AI57" si="301">N57-P57</f>
        <v>0.008743472816</v>
      </c>
      <c r="AI57" s="57">
        <f t="shared" si="301"/>
        <v>-0.001834680002</v>
      </c>
      <c r="AJ57" s="58">
        <f t="shared" si="26"/>
        <v>0.005227176287</v>
      </c>
      <c r="AK57" s="58">
        <f t="shared" si="27"/>
        <v>-0.001090458833</v>
      </c>
      <c r="AL57" s="39">
        <f t="shared" si="28"/>
        <v>0.2412990936</v>
      </c>
      <c r="AM57" s="40">
        <f t="shared" ref="AM57:AN57" si="302">AF57+AJ57</f>
        <v>0.2465262699</v>
      </c>
      <c r="AN57" s="54">
        <f t="shared" si="302"/>
        <v>0.2402086348</v>
      </c>
      <c r="AO57" s="59">
        <f t="shared" si="30"/>
        <v>1.904107689</v>
      </c>
      <c r="AP57" s="39">
        <f t="shared" ref="AP57:AR57" si="303">AL57*$AO57</f>
        <v>0.4594594595</v>
      </c>
      <c r="AQ57" s="40">
        <f t="shared" si="303"/>
        <v>0.469412566</v>
      </c>
      <c r="AR57" s="54">
        <f t="shared" si="303"/>
        <v>0.4573831084</v>
      </c>
      <c r="AS57" s="39">
        <f t="shared" ref="AS57:AU57" si="304">IF(AP57&lt;0,0,IF(AP57&gt;1,1,AP57))</f>
        <v>0.4594594595</v>
      </c>
      <c r="AT57" s="40">
        <f t="shared" si="304"/>
        <v>0.469412566</v>
      </c>
      <c r="AU57" s="54">
        <f t="shared" si="304"/>
        <v>0.4573831084</v>
      </c>
      <c r="AV57" s="38"/>
      <c r="AW57" s="38"/>
      <c r="AX57" s="38"/>
      <c r="AY57" s="38"/>
      <c r="AZ57" s="38"/>
      <c r="BA57" s="38"/>
      <c r="BB57" s="38"/>
    </row>
    <row r="58">
      <c r="A58" s="1"/>
      <c r="B58" s="1"/>
      <c r="C58" s="53">
        <v>0.0</v>
      </c>
      <c r="D58" s="42"/>
      <c r="E58" s="42"/>
      <c r="F58" s="2">
        <v>1619.0</v>
      </c>
      <c r="G58" s="43">
        <v>9.0</v>
      </c>
      <c r="H58" s="43">
        <v>21.0</v>
      </c>
      <c r="I58" s="44">
        <v>47.0</v>
      </c>
      <c r="J58" s="44">
        <v>58.0</v>
      </c>
      <c r="K58" s="45">
        <v>12.0</v>
      </c>
      <c r="L58" s="45">
        <v>48.0</v>
      </c>
      <c r="M58" s="39">
        <f t="shared" si="6"/>
        <v>0.3</v>
      </c>
      <c r="N58" s="40">
        <f t="shared" si="7"/>
        <v>0.4476190476</v>
      </c>
      <c r="O58" s="54">
        <f t="shared" si="8"/>
        <v>0.2</v>
      </c>
      <c r="P58" s="40">
        <f t="shared" si="9"/>
        <v>0.520939</v>
      </c>
      <c r="Q58" s="54">
        <f t="shared" si="10"/>
        <v>0.256086</v>
      </c>
      <c r="R58" s="39">
        <f t="shared" ref="R58:T58" si="305">M58</f>
        <v>0.3</v>
      </c>
      <c r="S58" s="40">
        <f t="shared" si="305"/>
        <v>0.4476190476</v>
      </c>
      <c r="T58" s="54">
        <f t="shared" si="305"/>
        <v>0.2</v>
      </c>
      <c r="U58" s="39">
        <f t="shared" si="12"/>
        <v>0.3</v>
      </c>
      <c r="V58" s="40">
        <f t="shared" si="13"/>
        <v>0.005619047619</v>
      </c>
      <c r="W58" s="54">
        <f t="shared" si="14"/>
        <v>-0.019</v>
      </c>
      <c r="X58" s="55">
        <f t="shared" si="15"/>
        <v>0.01872796889</v>
      </c>
      <c r="Y58" s="55">
        <f t="shared" si="16"/>
        <v>0.7666701945</v>
      </c>
      <c r="Z58" s="39">
        <f t="shared" si="17"/>
        <v>0.2121692411</v>
      </c>
      <c r="AA58" s="40">
        <f t="shared" si="18"/>
        <v>0.2121692411</v>
      </c>
      <c r="AB58" s="54">
        <f t="shared" si="19"/>
        <v>-0.019</v>
      </c>
      <c r="AC58" s="56">
        <f t="shared" si="20"/>
        <v>-0.08931291504</v>
      </c>
      <c r="AD58" s="56">
        <f t="shared" si="21"/>
        <v>0.8747110784</v>
      </c>
      <c r="AE58" s="39">
        <f t="shared" si="22"/>
        <v>0.150626669</v>
      </c>
      <c r="AF58" s="40">
        <f t="shared" si="23"/>
        <v>0.150626669</v>
      </c>
      <c r="AG58" s="54">
        <f t="shared" si="24"/>
        <v>0.150626669</v>
      </c>
      <c r="AH58" s="57">
        <f t="shared" ref="AH58:AI58" si="306">N58-P58</f>
        <v>-0.07331995238</v>
      </c>
      <c r="AI58" s="57">
        <f t="shared" si="306"/>
        <v>-0.056086</v>
      </c>
      <c r="AJ58" s="58">
        <f t="shared" si="26"/>
        <v>-0.04383342002</v>
      </c>
      <c r="AK58" s="58">
        <f t="shared" si="27"/>
        <v>-0.03333522687</v>
      </c>
      <c r="AL58" s="39">
        <f t="shared" si="28"/>
        <v>0.150626669</v>
      </c>
      <c r="AM58" s="40">
        <f t="shared" ref="AM58:AN58" si="307">AF58+AJ58</f>
        <v>0.106793249</v>
      </c>
      <c r="AN58" s="54">
        <f t="shared" si="307"/>
        <v>0.1172914422</v>
      </c>
      <c r="AO58" s="59">
        <f t="shared" si="30"/>
        <v>1.991679176</v>
      </c>
      <c r="AP58" s="39">
        <f t="shared" ref="AP58:AR58" si="308">AL58*$AO58</f>
        <v>0.3</v>
      </c>
      <c r="AQ58" s="40">
        <f t="shared" si="308"/>
        <v>0.2126978901</v>
      </c>
      <c r="AR58" s="54">
        <f t="shared" si="308"/>
        <v>0.2336069228</v>
      </c>
      <c r="AS58" s="39">
        <f t="shared" ref="AS58:AU58" si="309">IF(AP58&lt;0,0,IF(AP58&gt;1,1,AP58))</f>
        <v>0.3</v>
      </c>
      <c r="AT58" s="40">
        <f t="shared" si="309"/>
        <v>0.2126978901</v>
      </c>
      <c r="AU58" s="54">
        <f t="shared" si="309"/>
        <v>0.2336069228</v>
      </c>
      <c r="AV58" s="38"/>
      <c r="AW58" s="38"/>
      <c r="AX58" s="38"/>
      <c r="AY58" s="38"/>
      <c r="AZ58" s="38"/>
      <c r="BA58" s="38"/>
      <c r="BB58" s="38"/>
    </row>
    <row r="59">
      <c r="A59" s="1"/>
      <c r="B59" s="1"/>
      <c r="C59" s="53">
        <v>0.0</v>
      </c>
      <c r="D59" s="42"/>
      <c r="E59" s="42"/>
      <c r="F59" s="2">
        <v>1621.0</v>
      </c>
      <c r="G59" s="43">
        <v>10.0</v>
      </c>
      <c r="H59" s="43">
        <v>5.0</v>
      </c>
      <c r="I59" s="44">
        <v>28.0</v>
      </c>
      <c r="J59" s="44">
        <v>22.0</v>
      </c>
      <c r="K59" s="45">
        <v>5.0</v>
      </c>
      <c r="L59" s="45">
        <v>21.0</v>
      </c>
      <c r="M59" s="39">
        <f t="shared" si="6"/>
        <v>0.6666666667</v>
      </c>
      <c r="N59" s="40">
        <f t="shared" si="7"/>
        <v>0.56</v>
      </c>
      <c r="O59" s="54">
        <f t="shared" si="8"/>
        <v>0.1923076923</v>
      </c>
      <c r="P59" s="40">
        <f t="shared" si="9"/>
        <v>0.6167111111</v>
      </c>
      <c r="Q59" s="54">
        <f t="shared" si="10"/>
        <v>0.2856222222</v>
      </c>
      <c r="R59" s="39">
        <f t="shared" ref="R59:T59" si="310">M59</f>
        <v>0.6666666667</v>
      </c>
      <c r="S59" s="40">
        <f t="shared" si="310"/>
        <v>0.56</v>
      </c>
      <c r="T59" s="54">
        <f t="shared" si="310"/>
        <v>0.1923076923</v>
      </c>
      <c r="U59" s="39">
        <f t="shared" si="12"/>
        <v>0.6666666667</v>
      </c>
      <c r="V59" s="40">
        <f t="shared" si="13"/>
        <v>0.118</v>
      </c>
      <c r="W59" s="54">
        <f t="shared" si="14"/>
        <v>-0.02669230769</v>
      </c>
      <c r="X59" s="55">
        <f t="shared" si="15"/>
        <v>0.1751855753</v>
      </c>
      <c r="Y59" s="55">
        <f t="shared" si="16"/>
        <v>0.6102125881</v>
      </c>
      <c r="Z59" s="39">
        <f t="shared" si="17"/>
        <v>0.4787318897</v>
      </c>
      <c r="AA59" s="40">
        <f t="shared" si="18"/>
        <v>0.4787318897</v>
      </c>
      <c r="AB59" s="54">
        <f t="shared" si="19"/>
        <v>-0.02669230769</v>
      </c>
      <c r="AC59" s="56">
        <f t="shared" si="20"/>
        <v>-0.05569860653</v>
      </c>
      <c r="AD59" s="56">
        <f t="shared" si="21"/>
        <v>0.8410967699</v>
      </c>
      <c r="AE59" s="39">
        <f t="shared" si="22"/>
        <v>0.3390403379</v>
      </c>
      <c r="AF59" s="40">
        <f t="shared" si="23"/>
        <v>0.3390403379</v>
      </c>
      <c r="AG59" s="54">
        <f t="shared" si="24"/>
        <v>0.3390403379</v>
      </c>
      <c r="AH59" s="57">
        <f t="shared" ref="AH59:AI59" si="311">N59-P59</f>
        <v>-0.05671111111</v>
      </c>
      <c r="AI59" s="57">
        <f t="shared" si="311"/>
        <v>-0.09331452991</v>
      </c>
      <c r="AJ59" s="58">
        <f t="shared" si="26"/>
        <v>-0.0339040312</v>
      </c>
      <c r="AK59" s="58">
        <f t="shared" si="27"/>
        <v>-0.05546234399</v>
      </c>
      <c r="AL59" s="39">
        <f t="shared" si="28"/>
        <v>0.3390403379</v>
      </c>
      <c r="AM59" s="40">
        <f t="shared" ref="AM59:AN59" si="312">AF59+AJ59</f>
        <v>0.3051363067</v>
      </c>
      <c r="AN59" s="54">
        <f t="shared" si="312"/>
        <v>0.283577994</v>
      </c>
      <c r="AO59" s="59">
        <f t="shared" si="30"/>
        <v>1.966334362</v>
      </c>
      <c r="AP59" s="39">
        <f t="shared" ref="AP59:AR59" si="313">AL59*$AO59</f>
        <v>0.6666666667</v>
      </c>
      <c r="AQ59" s="40">
        <f t="shared" si="313"/>
        <v>0.6000000051</v>
      </c>
      <c r="AR59" s="54">
        <f t="shared" si="313"/>
        <v>0.5576091539</v>
      </c>
      <c r="AS59" s="39">
        <f t="shared" ref="AS59:AU59" si="314">IF(AP59&lt;0,0,IF(AP59&gt;1,1,AP59))</f>
        <v>0.6666666667</v>
      </c>
      <c r="AT59" s="40">
        <f t="shared" si="314"/>
        <v>0.6000000051</v>
      </c>
      <c r="AU59" s="54">
        <f t="shared" si="314"/>
        <v>0.5576091539</v>
      </c>
      <c r="AV59" s="38"/>
      <c r="AW59" s="38"/>
      <c r="AX59" s="38"/>
      <c r="AY59" s="38"/>
      <c r="AZ59" s="38"/>
      <c r="BA59" s="38"/>
      <c r="BB59" s="38"/>
    </row>
    <row r="60">
      <c r="A60" s="1"/>
      <c r="B60" s="1"/>
      <c r="C60" s="53">
        <v>0.0</v>
      </c>
      <c r="D60" s="42"/>
      <c r="E60" s="42"/>
      <c r="F60" s="2">
        <v>1625.0</v>
      </c>
      <c r="G60" s="43">
        <v>21.0</v>
      </c>
      <c r="H60" s="43">
        <v>22.0</v>
      </c>
      <c r="I60" s="44">
        <v>42.0</v>
      </c>
      <c r="J60" s="44">
        <v>40.0</v>
      </c>
      <c r="K60" s="45">
        <v>23.0</v>
      </c>
      <c r="L60" s="45">
        <v>75.0</v>
      </c>
      <c r="M60" s="39">
        <f t="shared" si="6"/>
        <v>0.488372093</v>
      </c>
      <c r="N60" s="40">
        <f t="shared" si="7"/>
        <v>0.512195122</v>
      </c>
      <c r="O60" s="54">
        <f t="shared" si="8"/>
        <v>0.2346938776</v>
      </c>
      <c r="P60" s="40">
        <f t="shared" si="9"/>
        <v>0.5702385614</v>
      </c>
      <c r="Q60" s="54">
        <f t="shared" si="10"/>
        <v>0.2734296376</v>
      </c>
      <c r="R60" s="39">
        <f t="shared" ref="R60:T60" si="315">M60</f>
        <v>0.488372093</v>
      </c>
      <c r="S60" s="40">
        <f t="shared" si="315"/>
        <v>0.512195122</v>
      </c>
      <c r="T60" s="54">
        <f t="shared" si="315"/>
        <v>0.2346938776</v>
      </c>
      <c r="U60" s="39">
        <f t="shared" si="12"/>
        <v>0.488372093</v>
      </c>
      <c r="V60" s="40">
        <f t="shared" si="13"/>
        <v>0.07019512195</v>
      </c>
      <c r="W60" s="54">
        <f t="shared" si="14"/>
        <v>0.01569387755</v>
      </c>
      <c r="X60" s="55">
        <f t="shared" si="15"/>
        <v>0.1427551606</v>
      </c>
      <c r="Y60" s="55">
        <f t="shared" si="16"/>
        <v>0.6426430028</v>
      </c>
      <c r="Z60" s="39">
        <f t="shared" si="17"/>
        <v>0.3488801058</v>
      </c>
      <c r="AA60" s="40">
        <f t="shared" si="18"/>
        <v>0.3488801058</v>
      </c>
      <c r="AB60" s="54">
        <f t="shared" si="19"/>
        <v>0.01569387755</v>
      </c>
      <c r="AC60" s="56">
        <f t="shared" si="20"/>
        <v>0.04495327904</v>
      </c>
      <c r="AD60" s="56">
        <f t="shared" si="21"/>
        <v>0.7404448844</v>
      </c>
      <c r="AE60" s="39">
        <f t="shared" si="22"/>
        <v>0.2469449594</v>
      </c>
      <c r="AF60" s="40">
        <f t="shared" si="23"/>
        <v>0.2469449594</v>
      </c>
      <c r="AG60" s="54">
        <f t="shared" si="24"/>
        <v>0.2469449594</v>
      </c>
      <c r="AH60" s="57">
        <f t="shared" ref="AH60:AI60" si="316">N60-P60</f>
        <v>-0.05804343943</v>
      </c>
      <c r="AI60" s="57">
        <f t="shared" si="316"/>
        <v>-0.03873576009</v>
      </c>
      <c r="AJ60" s="58">
        <f t="shared" si="26"/>
        <v>-0.03470054709</v>
      </c>
      <c r="AK60" s="58">
        <f t="shared" si="27"/>
        <v>-0.02302295315</v>
      </c>
      <c r="AL60" s="39">
        <f t="shared" si="28"/>
        <v>0.2469449594</v>
      </c>
      <c r="AM60" s="40">
        <f t="shared" ref="AM60:AN60" si="317">AF60+AJ60</f>
        <v>0.2122444124</v>
      </c>
      <c r="AN60" s="54">
        <f t="shared" si="317"/>
        <v>0.2239220063</v>
      </c>
      <c r="AO60" s="59">
        <f t="shared" si="30"/>
        <v>1.977655645</v>
      </c>
      <c r="AP60" s="39">
        <f t="shared" ref="AP60:AR60" si="318">AL60*$AO60</f>
        <v>0.488372093</v>
      </c>
      <c r="AQ60" s="40">
        <f t="shared" si="318"/>
        <v>0.4197463602</v>
      </c>
      <c r="AR60" s="54">
        <f t="shared" si="318"/>
        <v>0.4428406198</v>
      </c>
      <c r="AS60" s="39">
        <f t="shared" ref="AS60:AU60" si="319">IF(AP60&lt;0,0,IF(AP60&gt;1,1,AP60))</f>
        <v>0.488372093</v>
      </c>
      <c r="AT60" s="40">
        <f t="shared" si="319"/>
        <v>0.4197463602</v>
      </c>
      <c r="AU60" s="54">
        <f t="shared" si="319"/>
        <v>0.4428406198</v>
      </c>
      <c r="AV60" s="38"/>
      <c r="AW60" s="38"/>
      <c r="AX60" s="38"/>
      <c r="AY60" s="38"/>
      <c r="AZ60" s="38"/>
      <c r="BA60" s="38"/>
      <c r="BB60" s="38"/>
    </row>
    <row r="61">
      <c r="A61" s="1"/>
      <c r="B61" s="1"/>
      <c r="C61" s="53">
        <v>0.0</v>
      </c>
      <c r="D61" s="42"/>
      <c r="E61" s="42"/>
      <c r="F61" s="2">
        <v>1631.0</v>
      </c>
      <c r="G61" s="43">
        <v>18.0</v>
      </c>
      <c r="H61" s="43">
        <v>34.0</v>
      </c>
      <c r="I61" s="44">
        <v>46.0</v>
      </c>
      <c r="J61" s="44">
        <v>50.0</v>
      </c>
      <c r="K61" s="45">
        <v>23.0</v>
      </c>
      <c r="L61" s="45">
        <v>65.0</v>
      </c>
      <c r="M61" s="39">
        <f t="shared" si="6"/>
        <v>0.3461538462</v>
      </c>
      <c r="N61" s="40">
        <f t="shared" si="7"/>
        <v>0.4791666667</v>
      </c>
      <c r="O61" s="54">
        <f t="shared" si="8"/>
        <v>0.2613636364</v>
      </c>
      <c r="P61" s="40">
        <f t="shared" si="9"/>
        <v>0.5330371302</v>
      </c>
      <c r="Q61" s="54">
        <f t="shared" si="10"/>
        <v>0.2607594675</v>
      </c>
      <c r="R61" s="39">
        <f t="shared" ref="R61:T61" si="320">M61</f>
        <v>0.3461538462</v>
      </c>
      <c r="S61" s="40">
        <f t="shared" si="320"/>
        <v>0.4791666667</v>
      </c>
      <c r="T61" s="54">
        <f t="shared" si="320"/>
        <v>0.2613636364</v>
      </c>
      <c r="U61" s="39">
        <f t="shared" si="12"/>
        <v>0.3461538462</v>
      </c>
      <c r="V61" s="40">
        <f t="shared" si="13"/>
        <v>0.03716666667</v>
      </c>
      <c r="W61" s="54">
        <f t="shared" si="14"/>
        <v>0.04236363636</v>
      </c>
      <c r="X61" s="55">
        <f t="shared" si="15"/>
        <v>0.1069605983</v>
      </c>
      <c r="Y61" s="55">
        <f t="shared" si="16"/>
        <v>0.6784375651</v>
      </c>
      <c r="Z61" s="39">
        <f t="shared" si="17"/>
        <v>0.2461745786</v>
      </c>
      <c r="AA61" s="40">
        <f t="shared" si="18"/>
        <v>0.2461745786</v>
      </c>
      <c r="AB61" s="54">
        <f t="shared" si="19"/>
        <v>0.04236363636</v>
      </c>
      <c r="AC61" s="56">
        <f t="shared" si="20"/>
        <v>0.1704185911</v>
      </c>
      <c r="AD61" s="56">
        <f t="shared" si="21"/>
        <v>0.6149795723</v>
      </c>
      <c r="AE61" s="39">
        <f t="shared" si="22"/>
        <v>0.1766304063</v>
      </c>
      <c r="AF61" s="40">
        <f t="shared" si="23"/>
        <v>0.1766304063</v>
      </c>
      <c r="AG61" s="54">
        <f t="shared" si="24"/>
        <v>0.1766304063</v>
      </c>
      <c r="AH61" s="57">
        <f t="shared" ref="AH61:AI61" si="321">N61-P61</f>
        <v>-0.05387046351</v>
      </c>
      <c r="AI61" s="57">
        <f t="shared" si="321"/>
        <v>0.000604168908</v>
      </c>
      <c r="AJ61" s="58">
        <f t="shared" si="26"/>
        <v>-0.03220578543</v>
      </c>
      <c r="AK61" s="58">
        <f t="shared" si="27"/>
        <v>0.0003590933141</v>
      </c>
      <c r="AL61" s="39">
        <f t="shared" si="28"/>
        <v>0.1766304063</v>
      </c>
      <c r="AM61" s="40">
        <f t="shared" ref="AM61:AN61" si="322">AF61+AJ61</f>
        <v>0.1444246209</v>
      </c>
      <c r="AN61" s="54">
        <f t="shared" si="322"/>
        <v>0.1769894996</v>
      </c>
      <c r="AO61" s="59">
        <f t="shared" si="30"/>
        <v>1.95976363</v>
      </c>
      <c r="AP61" s="39">
        <f t="shared" ref="AP61:AR61" si="323">AL61*$AO61</f>
        <v>0.3461538462</v>
      </c>
      <c r="AQ61" s="40">
        <f t="shared" si="323"/>
        <v>0.2830381192</v>
      </c>
      <c r="AR61" s="54">
        <f t="shared" si="323"/>
        <v>0.3468575842</v>
      </c>
      <c r="AS61" s="39">
        <f t="shared" ref="AS61:AU61" si="324">IF(AP61&lt;0,0,IF(AP61&gt;1,1,AP61))</f>
        <v>0.3461538462</v>
      </c>
      <c r="AT61" s="40">
        <f t="shared" si="324"/>
        <v>0.2830381192</v>
      </c>
      <c r="AU61" s="54">
        <f t="shared" si="324"/>
        <v>0.3468575842</v>
      </c>
      <c r="AV61" s="38"/>
      <c r="AW61" s="38"/>
      <c r="AX61" s="38"/>
      <c r="AY61" s="38"/>
      <c r="AZ61" s="38"/>
      <c r="BA61" s="38"/>
      <c r="BB61" s="38"/>
    </row>
    <row r="62">
      <c r="A62" s="1"/>
      <c r="B62" s="1"/>
      <c r="C62" s="53">
        <v>0.0</v>
      </c>
      <c r="D62" s="42"/>
      <c r="E62" s="42"/>
      <c r="F62" s="2">
        <v>1632.0</v>
      </c>
      <c r="G62" s="43">
        <v>20.0</v>
      </c>
      <c r="H62" s="43">
        <v>20.0</v>
      </c>
      <c r="I62" s="44">
        <v>42.0</v>
      </c>
      <c r="J62" s="44">
        <v>54.0</v>
      </c>
      <c r="K62" s="45">
        <v>24.0</v>
      </c>
      <c r="L62" s="45">
        <v>60.0</v>
      </c>
      <c r="M62" s="39">
        <f t="shared" si="6"/>
        <v>0.5</v>
      </c>
      <c r="N62" s="40">
        <f t="shared" si="7"/>
        <v>0.4375</v>
      </c>
      <c r="O62" s="54">
        <f t="shared" si="8"/>
        <v>0.2857142857</v>
      </c>
      <c r="P62" s="40">
        <f t="shared" si="9"/>
        <v>0.573275</v>
      </c>
      <c r="Q62" s="54">
        <f t="shared" si="10"/>
        <v>0.27435</v>
      </c>
      <c r="R62" s="39">
        <f t="shared" ref="R62:T62" si="325">M62</f>
        <v>0.5</v>
      </c>
      <c r="S62" s="40">
        <f t="shared" si="325"/>
        <v>0.4375</v>
      </c>
      <c r="T62" s="54">
        <f t="shared" si="325"/>
        <v>0.2857142857</v>
      </c>
      <c r="U62" s="39">
        <f t="shared" si="12"/>
        <v>0.5</v>
      </c>
      <c r="V62" s="40">
        <f t="shared" si="13"/>
        <v>-0.0045</v>
      </c>
      <c r="W62" s="54">
        <f t="shared" si="14"/>
        <v>0.06671428571</v>
      </c>
      <c r="X62" s="55">
        <f t="shared" si="15"/>
        <v>-0.008999757012</v>
      </c>
      <c r="Y62" s="55">
        <f t="shared" si="16"/>
        <v>0.7943979204</v>
      </c>
      <c r="Z62" s="39">
        <f t="shared" si="17"/>
        <v>0.3535677092</v>
      </c>
      <c r="AA62" s="40">
        <f t="shared" si="18"/>
        <v>0.3535677092</v>
      </c>
      <c r="AB62" s="54">
        <f t="shared" si="19"/>
        <v>0.06671428571</v>
      </c>
      <c r="AC62" s="56">
        <f t="shared" si="20"/>
        <v>0.1864961797</v>
      </c>
      <c r="AD62" s="56">
        <f t="shared" si="21"/>
        <v>0.5989019837</v>
      </c>
      <c r="AE62" s="39">
        <f t="shared" si="22"/>
        <v>0.254421816</v>
      </c>
      <c r="AF62" s="40">
        <f t="shared" si="23"/>
        <v>0.254421816</v>
      </c>
      <c r="AG62" s="54">
        <f t="shared" si="24"/>
        <v>0.254421816</v>
      </c>
      <c r="AH62" s="57">
        <f t="shared" ref="AH62:AI62" si="326">N62-P62</f>
        <v>-0.135775</v>
      </c>
      <c r="AI62" s="57">
        <f t="shared" si="326"/>
        <v>0.01136428571</v>
      </c>
      <c r="AJ62" s="58">
        <f t="shared" si="26"/>
        <v>-0.0811713921</v>
      </c>
      <c r="AK62" s="58">
        <f t="shared" si="27"/>
        <v>0.006754467113</v>
      </c>
      <c r="AL62" s="39">
        <f t="shared" si="28"/>
        <v>0.254421816</v>
      </c>
      <c r="AM62" s="40">
        <f t="shared" ref="AM62:AN62" si="327">AF62+AJ62</f>
        <v>0.1732504239</v>
      </c>
      <c r="AN62" s="54">
        <f t="shared" si="327"/>
        <v>0.2611762831</v>
      </c>
      <c r="AO62" s="59">
        <f t="shared" si="30"/>
        <v>1.965240276</v>
      </c>
      <c r="AP62" s="39">
        <f t="shared" ref="AP62:AR62" si="328">AL62*$AO62</f>
        <v>0.5</v>
      </c>
      <c r="AQ62" s="40">
        <f t="shared" si="328"/>
        <v>0.340478711</v>
      </c>
      <c r="AR62" s="54">
        <f t="shared" si="328"/>
        <v>0.5132741508</v>
      </c>
      <c r="AS62" s="39">
        <f t="shared" ref="AS62:AU62" si="329">IF(AP62&lt;0,0,IF(AP62&gt;1,1,AP62))</f>
        <v>0.5</v>
      </c>
      <c r="AT62" s="40">
        <f t="shared" si="329"/>
        <v>0.340478711</v>
      </c>
      <c r="AU62" s="54">
        <f t="shared" si="329"/>
        <v>0.5132741508</v>
      </c>
      <c r="AV62" s="38"/>
      <c r="AW62" s="38"/>
      <c r="AX62" s="38"/>
      <c r="AY62" s="38"/>
      <c r="AZ62" s="38"/>
      <c r="BA62" s="38"/>
      <c r="BB62" s="38"/>
    </row>
    <row r="63">
      <c r="A63" s="1"/>
      <c r="B63" s="1"/>
      <c r="C63" s="53">
        <v>0.0</v>
      </c>
      <c r="D63" s="42"/>
      <c r="E63" s="42"/>
      <c r="F63" s="2">
        <v>1633.0</v>
      </c>
      <c r="G63" s="43">
        <v>11.0</v>
      </c>
      <c r="H63" s="43">
        <v>10.0</v>
      </c>
      <c r="I63" s="44">
        <v>29.0</v>
      </c>
      <c r="J63" s="44">
        <v>14.0</v>
      </c>
      <c r="K63" s="45">
        <v>6.0</v>
      </c>
      <c r="L63" s="45">
        <v>25.0</v>
      </c>
      <c r="M63" s="39">
        <f t="shared" si="6"/>
        <v>0.5238095238</v>
      </c>
      <c r="N63" s="40">
        <f t="shared" si="7"/>
        <v>0.6744186047</v>
      </c>
      <c r="O63" s="54">
        <f t="shared" si="8"/>
        <v>0.1935483871</v>
      </c>
      <c r="P63" s="40">
        <f t="shared" si="9"/>
        <v>0.5794900227</v>
      </c>
      <c r="Q63" s="54">
        <f t="shared" si="10"/>
        <v>0.2761800454</v>
      </c>
      <c r="R63" s="39">
        <f t="shared" ref="R63:T63" si="330">M63</f>
        <v>0.5238095238</v>
      </c>
      <c r="S63" s="40">
        <f t="shared" si="330"/>
        <v>0.6744186047</v>
      </c>
      <c r="T63" s="54">
        <f t="shared" si="330"/>
        <v>0.1935483871</v>
      </c>
      <c r="U63" s="39">
        <f t="shared" si="12"/>
        <v>0.5238095238</v>
      </c>
      <c r="V63" s="40">
        <f t="shared" si="13"/>
        <v>0.2324186047</v>
      </c>
      <c r="W63" s="54">
        <f t="shared" si="14"/>
        <v>-0.0254516129</v>
      </c>
      <c r="X63" s="55">
        <f t="shared" si="15"/>
        <v>0.4176093974</v>
      </c>
      <c r="Y63" s="55">
        <f t="shared" si="16"/>
        <v>0.367788766</v>
      </c>
      <c r="Z63" s="39">
        <f t="shared" si="17"/>
        <v>0.405212799</v>
      </c>
      <c r="AA63" s="40">
        <f t="shared" si="18"/>
        <v>0.405212799</v>
      </c>
      <c r="AB63" s="54">
        <f t="shared" si="19"/>
        <v>-0.0254516129</v>
      </c>
      <c r="AC63" s="56">
        <f t="shared" si="20"/>
        <v>-0.06272808204</v>
      </c>
      <c r="AD63" s="56">
        <f t="shared" si="21"/>
        <v>0.8481262454</v>
      </c>
      <c r="AE63" s="39">
        <f t="shared" si="22"/>
        <v>0.2870933621</v>
      </c>
      <c r="AF63" s="40">
        <f t="shared" si="23"/>
        <v>0.2870933621</v>
      </c>
      <c r="AG63" s="54">
        <f t="shared" si="24"/>
        <v>0.2870933621</v>
      </c>
      <c r="AH63" s="57">
        <f t="shared" ref="AH63:AI63" si="331">N63-P63</f>
        <v>0.09492858198</v>
      </c>
      <c r="AI63" s="57">
        <f t="shared" si="331"/>
        <v>-0.08263165825</v>
      </c>
      <c r="AJ63" s="58">
        <f t="shared" si="26"/>
        <v>0.05675187</v>
      </c>
      <c r="AK63" s="58">
        <f t="shared" si="27"/>
        <v>-0.04911288155</v>
      </c>
      <c r="AL63" s="39">
        <f t="shared" si="28"/>
        <v>0.2870933621</v>
      </c>
      <c r="AM63" s="40">
        <f t="shared" ref="AM63:AN63" si="332">AF63+AJ63</f>
        <v>0.3438452321</v>
      </c>
      <c r="AN63" s="54">
        <f t="shared" si="332"/>
        <v>0.2379804805</v>
      </c>
      <c r="AO63" s="59">
        <f t="shared" si="30"/>
        <v>1.824526767</v>
      </c>
      <c r="AP63" s="39">
        <f t="shared" ref="AP63:AR63" si="333">AL63*$AO63</f>
        <v>0.5238095238</v>
      </c>
      <c r="AQ63" s="40">
        <f t="shared" si="333"/>
        <v>0.6273548297</v>
      </c>
      <c r="AR63" s="54">
        <f t="shared" si="333"/>
        <v>0.4342017568</v>
      </c>
      <c r="AS63" s="39">
        <f t="shared" ref="AS63:AU63" si="334">IF(AP63&lt;0,0,IF(AP63&gt;1,1,AP63))</f>
        <v>0.5238095238</v>
      </c>
      <c r="AT63" s="40">
        <f t="shared" si="334"/>
        <v>0.6273548297</v>
      </c>
      <c r="AU63" s="54">
        <f t="shared" si="334"/>
        <v>0.4342017568</v>
      </c>
      <c r="AV63" s="38"/>
      <c r="AW63" s="38"/>
      <c r="AX63" s="38"/>
      <c r="AY63" s="38"/>
      <c r="AZ63" s="38"/>
      <c r="BA63" s="38"/>
      <c r="BB63" s="38"/>
    </row>
    <row r="64">
      <c r="A64" s="1"/>
      <c r="B64" s="1"/>
      <c r="C64" s="53">
        <v>0.0</v>
      </c>
      <c r="D64" s="42"/>
      <c r="E64" s="42"/>
      <c r="F64" s="2">
        <v>1645.0</v>
      </c>
      <c r="G64" s="43">
        <v>8.0</v>
      </c>
      <c r="H64" s="43">
        <v>12.0</v>
      </c>
      <c r="I64" s="44">
        <v>28.0</v>
      </c>
      <c r="J64" s="44">
        <v>27.0</v>
      </c>
      <c r="K64" s="45">
        <v>15.0</v>
      </c>
      <c r="L64" s="45">
        <v>61.0</v>
      </c>
      <c r="M64" s="39">
        <f t="shared" si="6"/>
        <v>0.4</v>
      </c>
      <c r="N64" s="40">
        <f t="shared" si="7"/>
        <v>0.5090909091</v>
      </c>
      <c r="O64" s="54">
        <f t="shared" si="8"/>
        <v>0.1973684211</v>
      </c>
      <c r="P64" s="40">
        <f t="shared" si="9"/>
        <v>0.547136</v>
      </c>
      <c r="Q64" s="54">
        <f t="shared" si="10"/>
        <v>0.265864</v>
      </c>
      <c r="R64" s="39">
        <f t="shared" ref="R64:T64" si="335">M64</f>
        <v>0.4</v>
      </c>
      <c r="S64" s="40">
        <f t="shared" si="335"/>
        <v>0.5090909091</v>
      </c>
      <c r="T64" s="54">
        <f t="shared" si="335"/>
        <v>0.1973684211</v>
      </c>
      <c r="U64" s="39">
        <f t="shared" si="12"/>
        <v>0.4</v>
      </c>
      <c r="V64" s="40">
        <f t="shared" si="13"/>
        <v>0.06709090909</v>
      </c>
      <c r="W64" s="54">
        <f t="shared" si="14"/>
        <v>-0.02163157895</v>
      </c>
      <c r="X64" s="55">
        <f t="shared" si="15"/>
        <v>0.1661804406</v>
      </c>
      <c r="Y64" s="55">
        <f t="shared" si="16"/>
        <v>0.6192177228</v>
      </c>
      <c r="Z64" s="39">
        <f t="shared" si="17"/>
        <v>0.2867936454</v>
      </c>
      <c r="AA64" s="40">
        <f t="shared" si="18"/>
        <v>0.2867936454</v>
      </c>
      <c r="AB64" s="54">
        <f t="shared" si="19"/>
        <v>-0.02163157895</v>
      </c>
      <c r="AC64" s="56">
        <f t="shared" si="20"/>
        <v>-0.07528304035</v>
      </c>
      <c r="AD64" s="56">
        <f t="shared" si="21"/>
        <v>0.8606812038</v>
      </c>
      <c r="AE64" s="39">
        <f t="shared" si="22"/>
        <v>0.2033697621</v>
      </c>
      <c r="AF64" s="40">
        <f t="shared" si="23"/>
        <v>0.2033697621</v>
      </c>
      <c r="AG64" s="54">
        <f t="shared" si="24"/>
        <v>0.2033697621</v>
      </c>
      <c r="AH64" s="57">
        <f t="shared" ref="AH64:AI64" si="336">N64-P64</f>
        <v>-0.03804509091</v>
      </c>
      <c r="AI64" s="57">
        <f t="shared" si="336"/>
        <v>-0.06849557895</v>
      </c>
      <c r="AJ64" s="58">
        <f t="shared" si="26"/>
        <v>-0.02274478359</v>
      </c>
      <c r="AK64" s="58">
        <f t="shared" si="27"/>
        <v>-0.04071097357</v>
      </c>
      <c r="AL64" s="39">
        <f t="shared" si="28"/>
        <v>0.2033697621</v>
      </c>
      <c r="AM64" s="40">
        <f t="shared" ref="AM64:AN64" si="337">AF64+AJ64</f>
        <v>0.1806249785</v>
      </c>
      <c r="AN64" s="54">
        <f t="shared" si="337"/>
        <v>0.1626587885</v>
      </c>
      <c r="AO64" s="59">
        <f t="shared" si="30"/>
        <v>1.966860736</v>
      </c>
      <c r="AP64" s="39">
        <f t="shared" ref="AP64:AR64" si="338">AL64*$AO64</f>
        <v>0.4</v>
      </c>
      <c r="AQ64" s="40">
        <f t="shared" si="338"/>
        <v>0.3552641782</v>
      </c>
      <c r="AR64" s="54">
        <f t="shared" si="338"/>
        <v>0.3199271845</v>
      </c>
      <c r="AS64" s="39">
        <f t="shared" ref="AS64:AU64" si="339">IF(AP64&lt;0,0,IF(AP64&gt;1,1,AP64))</f>
        <v>0.4</v>
      </c>
      <c r="AT64" s="40">
        <f t="shared" si="339"/>
        <v>0.3552641782</v>
      </c>
      <c r="AU64" s="54">
        <f t="shared" si="339"/>
        <v>0.3199271845</v>
      </c>
      <c r="AV64" s="38"/>
      <c r="AW64" s="38"/>
      <c r="AX64" s="38"/>
      <c r="AY64" s="38"/>
      <c r="AZ64" s="38"/>
      <c r="BA64" s="38"/>
      <c r="BB64" s="38"/>
    </row>
    <row r="65">
      <c r="A65" s="1"/>
      <c r="B65" s="1"/>
      <c r="C65" s="53">
        <v>0.0</v>
      </c>
      <c r="D65" s="42"/>
      <c r="E65" s="42"/>
      <c r="F65" s="2">
        <v>1651.0</v>
      </c>
      <c r="G65" s="43">
        <v>38.0</v>
      </c>
      <c r="H65" s="43">
        <v>21.0</v>
      </c>
      <c r="I65" s="44">
        <v>82.0</v>
      </c>
      <c r="J65" s="44">
        <v>57.0</v>
      </c>
      <c r="K65" s="45">
        <v>29.0</v>
      </c>
      <c r="L65" s="45">
        <v>80.0</v>
      </c>
      <c r="M65" s="39">
        <f t="shared" si="6"/>
        <v>0.6440677966</v>
      </c>
      <c r="N65" s="40">
        <f t="shared" si="7"/>
        <v>0.5899280576</v>
      </c>
      <c r="O65" s="54">
        <f t="shared" si="8"/>
        <v>0.2660550459</v>
      </c>
      <c r="P65" s="40">
        <f t="shared" si="9"/>
        <v>0.6108309107</v>
      </c>
      <c r="Q65" s="54">
        <f t="shared" si="10"/>
        <v>0.284304108</v>
      </c>
      <c r="R65" s="39">
        <f t="shared" ref="R65:T65" si="340">M65</f>
        <v>0.6440677966</v>
      </c>
      <c r="S65" s="40">
        <f t="shared" si="340"/>
        <v>0.5899280576</v>
      </c>
      <c r="T65" s="54">
        <f t="shared" si="340"/>
        <v>0.2660550459</v>
      </c>
      <c r="U65" s="39">
        <f t="shared" si="12"/>
        <v>0.6440677966</v>
      </c>
      <c r="V65" s="40">
        <f t="shared" si="13"/>
        <v>0.1479280576</v>
      </c>
      <c r="W65" s="54">
        <f t="shared" si="14"/>
        <v>0.04705504587</v>
      </c>
      <c r="X65" s="55">
        <f t="shared" si="15"/>
        <v>0.2257623294</v>
      </c>
      <c r="Y65" s="55">
        <f t="shared" si="16"/>
        <v>0.559635834</v>
      </c>
      <c r="Z65" s="39">
        <f t="shared" si="17"/>
        <v>0.4672825895</v>
      </c>
      <c r="AA65" s="40">
        <f t="shared" si="18"/>
        <v>0.4672825895</v>
      </c>
      <c r="AB65" s="54">
        <f t="shared" si="19"/>
        <v>0.04705504587</v>
      </c>
      <c r="AC65" s="56">
        <f t="shared" si="20"/>
        <v>0.100361015</v>
      </c>
      <c r="AD65" s="56">
        <f t="shared" si="21"/>
        <v>0.6850371484</v>
      </c>
      <c r="AE65" s="39">
        <f t="shared" si="22"/>
        <v>0.3320897437</v>
      </c>
      <c r="AF65" s="40">
        <f t="shared" si="23"/>
        <v>0.3320897437</v>
      </c>
      <c r="AG65" s="54">
        <f t="shared" si="24"/>
        <v>0.3320897437</v>
      </c>
      <c r="AH65" s="57">
        <f t="shared" ref="AH65:AI65" si="341">N65-P65</f>
        <v>-0.0209028531</v>
      </c>
      <c r="AI65" s="57">
        <f t="shared" si="341"/>
        <v>-0.01824906214</v>
      </c>
      <c r="AJ65" s="58">
        <f t="shared" si="26"/>
        <v>-0.0124965103</v>
      </c>
      <c r="AK65" s="58">
        <f t="shared" si="27"/>
        <v>-0.01084649693</v>
      </c>
      <c r="AL65" s="39">
        <f t="shared" si="28"/>
        <v>0.3320897437</v>
      </c>
      <c r="AM65" s="40">
        <f t="shared" ref="AM65:AN65" si="342">AF65+AJ65</f>
        <v>0.3195932334</v>
      </c>
      <c r="AN65" s="54">
        <f t="shared" si="342"/>
        <v>0.3212432468</v>
      </c>
      <c r="AO65" s="59">
        <f t="shared" si="30"/>
        <v>1.939438988</v>
      </c>
      <c r="AP65" s="39">
        <f t="shared" ref="AP65:AR65" si="343">AL65*$AO65</f>
        <v>0.6440677966</v>
      </c>
      <c r="AQ65" s="40">
        <f t="shared" si="343"/>
        <v>0.6198315773</v>
      </c>
      <c r="AR65" s="54">
        <f t="shared" si="343"/>
        <v>0.6230316776</v>
      </c>
      <c r="AS65" s="39">
        <f t="shared" ref="AS65:AU65" si="344">IF(AP65&lt;0,0,IF(AP65&gt;1,1,AP65))</f>
        <v>0.6440677966</v>
      </c>
      <c r="AT65" s="40">
        <f t="shared" si="344"/>
        <v>0.6198315773</v>
      </c>
      <c r="AU65" s="54">
        <f t="shared" si="344"/>
        <v>0.6230316776</v>
      </c>
      <c r="AV65" s="38"/>
      <c r="AW65" s="38"/>
      <c r="AX65" s="38"/>
      <c r="AY65" s="38"/>
      <c r="AZ65" s="38"/>
      <c r="BA65" s="38"/>
      <c r="BB65" s="38"/>
    </row>
    <row r="66">
      <c r="A66" s="1"/>
      <c r="B66" s="1"/>
      <c r="C66" s="53">
        <v>0.0</v>
      </c>
      <c r="D66" s="42"/>
      <c r="E66" s="42"/>
      <c r="F66" s="2">
        <v>1653.0</v>
      </c>
      <c r="G66" s="43">
        <v>14.0</v>
      </c>
      <c r="H66" s="43">
        <v>13.0</v>
      </c>
      <c r="I66" s="44">
        <v>28.0</v>
      </c>
      <c r="J66" s="44">
        <v>24.0</v>
      </c>
      <c r="K66" s="45">
        <v>16.0</v>
      </c>
      <c r="L66" s="45">
        <v>29.0</v>
      </c>
      <c r="M66" s="39">
        <f t="shared" si="6"/>
        <v>0.5185185185</v>
      </c>
      <c r="N66" s="40">
        <f t="shared" si="7"/>
        <v>0.5384615385</v>
      </c>
      <c r="O66" s="54">
        <f t="shared" si="8"/>
        <v>0.3555555556</v>
      </c>
      <c r="P66" s="40">
        <f t="shared" si="9"/>
        <v>0.5781091907</v>
      </c>
      <c r="Q66" s="54">
        <f t="shared" si="10"/>
        <v>0.2757796982</v>
      </c>
      <c r="R66" s="39">
        <f t="shared" ref="R66:T66" si="345">M66</f>
        <v>0.5185185185</v>
      </c>
      <c r="S66" s="40">
        <f t="shared" si="345"/>
        <v>0.5384615385</v>
      </c>
      <c r="T66" s="54">
        <f t="shared" si="345"/>
        <v>0.3555555556</v>
      </c>
      <c r="U66" s="39">
        <f t="shared" si="12"/>
        <v>0.5185185185</v>
      </c>
      <c r="V66" s="40">
        <f t="shared" si="13"/>
        <v>0.09646153846</v>
      </c>
      <c r="W66" s="54">
        <f t="shared" si="14"/>
        <v>0.1365555556</v>
      </c>
      <c r="X66" s="55">
        <f t="shared" si="15"/>
        <v>0.183930365</v>
      </c>
      <c r="Y66" s="55">
        <f t="shared" si="16"/>
        <v>0.6014677983</v>
      </c>
      <c r="Z66" s="39">
        <f t="shared" si="17"/>
        <v>0.372938522</v>
      </c>
      <c r="AA66" s="40">
        <f t="shared" si="18"/>
        <v>0.372938522</v>
      </c>
      <c r="AB66" s="54">
        <f t="shared" si="19"/>
        <v>0.1365555556</v>
      </c>
      <c r="AC66" s="56">
        <f t="shared" si="20"/>
        <v>0.3509990133</v>
      </c>
      <c r="AD66" s="56">
        <f t="shared" si="21"/>
        <v>0.43439915</v>
      </c>
      <c r="AE66" s="39">
        <f t="shared" si="22"/>
        <v>0.2808296289</v>
      </c>
      <c r="AF66" s="40">
        <f t="shared" si="23"/>
        <v>0.2808296289</v>
      </c>
      <c r="AG66" s="54">
        <f t="shared" si="24"/>
        <v>0.2808296289</v>
      </c>
      <c r="AH66" s="57">
        <f t="shared" ref="AH66:AI66" si="346">N66-P66</f>
        <v>-0.03964765221</v>
      </c>
      <c r="AI66" s="57">
        <f t="shared" si="346"/>
        <v>0.07977585734</v>
      </c>
      <c r="AJ66" s="58">
        <f t="shared" si="26"/>
        <v>-0.0237028549</v>
      </c>
      <c r="AK66" s="58">
        <f t="shared" si="27"/>
        <v>0.04741551016</v>
      </c>
      <c r="AL66" s="39">
        <f t="shared" si="28"/>
        <v>0.2808296289</v>
      </c>
      <c r="AM66" s="40">
        <f t="shared" ref="AM66:AN66" si="347">AF66+AJ66</f>
        <v>0.257126774</v>
      </c>
      <c r="AN66" s="54">
        <f t="shared" si="347"/>
        <v>0.3282451391</v>
      </c>
      <c r="AO66" s="59">
        <f t="shared" si="30"/>
        <v>1.846381098</v>
      </c>
      <c r="AP66" s="39">
        <f t="shared" ref="AP66:AR66" si="348">AL66*$AO66</f>
        <v>0.5185185185</v>
      </c>
      <c r="AQ66" s="40">
        <f t="shared" si="348"/>
        <v>0.4747540153</v>
      </c>
      <c r="AR66" s="54">
        <f t="shared" si="348"/>
        <v>0.6060656202</v>
      </c>
      <c r="AS66" s="39">
        <f t="shared" ref="AS66:AU66" si="349">IF(AP66&lt;0,0,IF(AP66&gt;1,1,AP66))</f>
        <v>0.5185185185</v>
      </c>
      <c r="AT66" s="40">
        <f t="shared" si="349"/>
        <v>0.4747540153</v>
      </c>
      <c r="AU66" s="54">
        <f t="shared" si="349"/>
        <v>0.6060656202</v>
      </c>
      <c r="AV66" s="38"/>
      <c r="AW66" s="38"/>
      <c r="AX66" s="38"/>
      <c r="AY66" s="38"/>
      <c r="AZ66" s="38"/>
      <c r="BA66" s="38"/>
      <c r="BB66" s="38"/>
    </row>
    <row r="67">
      <c r="A67" s="1"/>
      <c r="B67" s="1"/>
      <c r="C67" s="53">
        <v>0.0</v>
      </c>
      <c r="D67" s="42"/>
      <c r="E67" s="42"/>
      <c r="F67" s="2">
        <v>1660.0</v>
      </c>
      <c r="G67" s="43">
        <v>24.0</v>
      </c>
      <c r="H67" s="43">
        <v>21.0</v>
      </c>
      <c r="I67" s="44">
        <v>74.0</v>
      </c>
      <c r="J67" s="44">
        <v>31.0</v>
      </c>
      <c r="K67" s="45">
        <v>18.0</v>
      </c>
      <c r="L67" s="45">
        <v>68.0</v>
      </c>
      <c r="M67" s="39">
        <f t="shared" si="6"/>
        <v>0.5333333333</v>
      </c>
      <c r="N67" s="40">
        <f t="shared" si="7"/>
        <v>0.7047619048</v>
      </c>
      <c r="O67" s="54">
        <f t="shared" si="8"/>
        <v>0.2093023256</v>
      </c>
      <c r="P67" s="40">
        <f t="shared" si="9"/>
        <v>0.5819751111</v>
      </c>
      <c r="Q67" s="54">
        <f t="shared" si="10"/>
        <v>0.2768915556</v>
      </c>
      <c r="R67" s="39">
        <f t="shared" ref="R67:T67" si="350">M67</f>
        <v>0.5333333333</v>
      </c>
      <c r="S67" s="40">
        <f t="shared" si="350"/>
        <v>0.7047619048</v>
      </c>
      <c r="T67" s="54">
        <f t="shared" si="350"/>
        <v>0.2093023256</v>
      </c>
      <c r="U67" s="39">
        <f t="shared" si="12"/>
        <v>0.5333333333</v>
      </c>
      <c r="V67" s="40">
        <f t="shared" si="13"/>
        <v>0.2627619048</v>
      </c>
      <c r="W67" s="54">
        <f t="shared" si="14"/>
        <v>-0.009697674419</v>
      </c>
      <c r="X67" s="55">
        <f t="shared" si="15"/>
        <v>0.4577733303</v>
      </c>
      <c r="Y67" s="55">
        <f t="shared" si="16"/>
        <v>0.3276248331</v>
      </c>
      <c r="Z67" s="39">
        <f t="shared" si="17"/>
        <v>0.4204094808</v>
      </c>
      <c r="AA67" s="40">
        <f t="shared" si="18"/>
        <v>0.4204094808</v>
      </c>
      <c r="AB67" s="54">
        <f t="shared" si="19"/>
        <v>-0.009697674419</v>
      </c>
      <c r="AC67" s="56">
        <f t="shared" si="20"/>
        <v>-0.0230631215</v>
      </c>
      <c r="AD67" s="56">
        <f t="shared" si="21"/>
        <v>0.8084612849</v>
      </c>
      <c r="AE67" s="39">
        <f t="shared" si="22"/>
        <v>0.2973534735</v>
      </c>
      <c r="AF67" s="40">
        <f t="shared" si="23"/>
        <v>0.2973534735</v>
      </c>
      <c r="AG67" s="54">
        <f t="shared" si="24"/>
        <v>0.2973534735</v>
      </c>
      <c r="AH67" s="57">
        <f t="shared" ref="AH67:AI67" si="351">N67-P67</f>
        <v>0.1227867937</v>
      </c>
      <c r="AI67" s="57">
        <f t="shared" si="351"/>
        <v>-0.06758922997</v>
      </c>
      <c r="AJ67" s="58">
        <f t="shared" si="26"/>
        <v>0.07340655476</v>
      </c>
      <c r="AK67" s="58">
        <f t="shared" si="27"/>
        <v>-0.04017227677</v>
      </c>
      <c r="AL67" s="39">
        <f t="shared" si="28"/>
        <v>0.2973534735</v>
      </c>
      <c r="AM67" s="40">
        <f t="shared" ref="AM67:AN67" si="352">AF67+AJ67</f>
        <v>0.3707600283</v>
      </c>
      <c r="AN67" s="54">
        <f t="shared" si="352"/>
        <v>0.2571811967</v>
      </c>
      <c r="AO67" s="59">
        <f t="shared" si="30"/>
        <v>1.793600482</v>
      </c>
      <c r="AP67" s="39">
        <f t="shared" ref="AP67:AR67" si="353">AL67*$AO67</f>
        <v>0.5333333333</v>
      </c>
      <c r="AQ67" s="40">
        <f t="shared" si="353"/>
        <v>0.6649953653</v>
      </c>
      <c r="AR67" s="54">
        <f t="shared" si="353"/>
        <v>0.4612803184</v>
      </c>
      <c r="AS67" s="39">
        <f t="shared" ref="AS67:AU67" si="354">IF(AP67&lt;0,0,IF(AP67&gt;1,1,AP67))</f>
        <v>0.5333333333</v>
      </c>
      <c r="AT67" s="40">
        <f t="shared" si="354"/>
        <v>0.6649953653</v>
      </c>
      <c r="AU67" s="54">
        <f t="shared" si="354"/>
        <v>0.4612803184</v>
      </c>
      <c r="AV67" s="38"/>
      <c r="AW67" s="38"/>
      <c r="AX67" s="38"/>
      <c r="AY67" s="38"/>
      <c r="AZ67" s="38"/>
      <c r="BA67" s="38"/>
      <c r="BB67" s="38"/>
    </row>
    <row r="68">
      <c r="A68" s="1"/>
      <c r="B68" s="1"/>
      <c r="C68" s="53">
        <v>0.0</v>
      </c>
      <c r="D68" s="42"/>
      <c r="E68" s="42"/>
      <c r="F68" s="2">
        <v>1664.0</v>
      </c>
      <c r="G68" s="43">
        <v>11.0</v>
      </c>
      <c r="H68" s="43">
        <v>15.0</v>
      </c>
      <c r="I68" s="44">
        <v>37.0</v>
      </c>
      <c r="J68" s="44">
        <v>30.0</v>
      </c>
      <c r="K68" s="45">
        <v>11.0</v>
      </c>
      <c r="L68" s="45">
        <v>36.0</v>
      </c>
      <c r="M68" s="39">
        <f t="shared" si="6"/>
        <v>0.4230769231</v>
      </c>
      <c r="N68" s="40">
        <f t="shared" si="7"/>
        <v>0.552238806</v>
      </c>
      <c r="O68" s="54">
        <f t="shared" si="8"/>
        <v>0.2340425532</v>
      </c>
      <c r="P68" s="40">
        <f t="shared" si="9"/>
        <v>0.5531732249</v>
      </c>
      <c r="Q68" s="54">
        <f t="shared" si="10"/>
        <v>0.2679369822</v>
      </c>
      <c r="R68" s="39">
        <f t="shared" ref="R68:T68" si="355">M68</f>
        <v>0.4230769231</v>
      </c>
      <c r="S68" s="40">
        <f t="shared" si="355"/>
        <v>0.552238806</v>
      </c>
      <c r="T68" s="54">
        <f t="shared" si="355"/>
        <v>0.2340425532</v>
      </c>
      <c r="U68" s="39">
        <f t="shared" si="12"/>
        <v>0.4230769231</v>
      </c>
      <c r="V68" s="40">
        <f t="shared" si="13"/>
        <v>0.110238806</v>
      </c>
      <c r="W68" s="54">
        <f t="shared" si="14"/>
        <v>0.01504255319</v>
      </c>
      <c r="X68" s="55">
        <f t="shared" si="15"/>
        <v>0.2548966955</v>
      </c>
      <c r="Y68" s="55">
        <f t="shared" si="16"/>
        <v>0.5305014679</v>
      </c>
      <c r="Z68" s="39">
        <f t="shared" si="17"/>
        <v>0.3091493791</v>
      </c>
      <c r="AA68" s="40">
        <f t="shared" si="18"/>
        <v>0.3091493791</v>
      </c>
      <c r="AB68" s="54">
        <f t="shared" si="19"/>
        <v>0.01504255319</v>
      </c>
      <c r="AC68" s="56">
        <f t="shared" si="20"/>
        <v>0.04861953319</v>
      </c>
      <c r="AD68" s="56">
        <f t="shared" si="21"/>
        <v>0.7367786302</v>
      </c>
      <c r="AE68" s="39">
        <f t="shared" si="22"/>
        <v>0.2188602488</v>
      </c>
      <c r="AF68" s="40">
        <f t="shared" si="23"/>
        <v>0.2188602488</v>
      </c>
      <c r="AG68" s="54">
        <f t="shared" si="24"/>
        <v>0.2188602488</v>
      </c>
      <c r="AH68" s="57">
        <f t="shared" ref="AH68:AI68" si="356">N68-P68</f>
        <v>-0.0009344188819</v>
      </c>
      <c r="AI68" s="57">
        <f t="shared" si="356"/>
        <v>-0.03389442906</v>
      </c>
      <c r="AJ68" s="58">
        <f t="shared" si="26"/>
        <v>-0.0005586306864</v>
      </c>
      <c r="AK68" s="58">
        <f t="shared" si="27"/>
        <v>-0.02014546379</v>
      </c>
      <c r="AL68" s="39">
        <f t="shared" si="28"/>
        <v>0.2188602488</v>
      </c>
      <c r="AM68" s="40">
        <f t="shared" ref="AM68:AN68" si="357">AF68+AJ68</f>
        <v>0.2183016181</v>
      </c>
      <c r="AN68" s="54">
        <f t="shared" si="357"/>
        <v>0.198714785</v>
      </c>
      <c r="AO68" s="59">
        <f t="shared" si="30"/>
        <v>1.933091667</v>
      </c>
      <c r="AP68" s="39">
        <f t="shared" ref="AP68:AR68" si="358">AL68*$AO68</f>
        <v>0.4230769231</v>
      </c>
      <c r="AQ68" s="40">
        <f t="shared" si="358"/>
        <v>0.4219970388</v>
      </c>
      <c r="AR68" s="54">
        <f t="shared" si="358"/>
        <v>0.3841338949</v>
      </c>
      <c r="AS68" s="39">
        <f t="shared" ref="AS68:AU68" si="359">IF(AP68&lt;0,0,IF(AP68&gt;1,1,AP68))</f>
        <v>0.4230769231</v>
      </c>
      <c r="AT68" s="40">
        <f t="shared" si="359"/>
        <v>0.4219970388</v>
      </c>
      <c r="AU68" s="54">
        <f t="shared" si="359"/>
        <v>0.3841338949</v>
      </c>
      <c r="AV68" s="38"/>
      <c r="AW68" s="38"/>
      <c r="AX68" s="38"/>
      <c r="AY68" s="38"/>
      <c r="AZ68" s="38"/>
      <c r="BA68" s="38"/>
      <c r="BB68" s="38"/>
    </row>
    <row r="69">
      <c r="A69" s="1"/>
      <c r="B69" s="1"/>
      <c r="C69" s="53">
        <v>0.0</v>
      </c>
      <c r="D69" s="42"/>
      <c r="E69" s="42"/>
      <c r="F69" s="2">
        <v>1668.0</v>
      </c>
      <c r="G69" s="43">
        <v>26.0</v>
      </c>
      <c r="H69" s="43">
        <v>39.0</v>
      </c>
      <c r="I69" s="44">
        <v>126.0</v>
      </c>
      <c r="J69" s="44">
        <v>106.0</v>
      </c>
      <c r="K69" s="45">
        <v>36.0</v>
      </c>
      <c r="L69" s="45">
        <v>104.0</v>
      </c>
      <c r="M69" s="39">
        <f t="shared" si="6"/>
        <v>0.4</v>
      </c>
      <c r="N69" s="40">
        <f t="shared" si="7"/>
        <v>0.5431034483</v>
      </c>
      <c r="O69" s="54">
        <f t="shared" si="8"/>
        <v>0.2571428571</v>
      </c>
      <c r="P69" s="40">
        <f t="shared" si="9"/>
        <v>0.547136</v>
      </c>
      <c r="Q69" s="54">
        <f t="shared" si="10"/>
        <v>0.265864</v>
      </c>
      <c r="R69" s="39">
        <f t="shared" ref="R69:T69" si="360">M69</f>
        <v>0.4</v>
      </c>
      <c r="S69" s="40">
        <f t="shared" si="360"/>
        <v>0.5431034483</v>
      </c>
      <c r="T69" s="54">
        <f t="shared" si="360"/>
        <v>0.2571428571</v>
      </c>
      <c r="U69" s="39">
        <f t="shared" si="12"/>
        <v>0.4</v>
      </c>
      <c r="V69" s="40">
        <f t="shared" si="13"/>
        <v>0.1011034483</v>
      </c>
      <c r="W69" s="54">
        <f t="shared" si="14"/>
        <v>0.03814285714</v>
      </c>
      <c r="X69" s="55">
        <f t="shared" si="15"/>
        <v>0.247573322</v>
      </c>
      <c r="Y69" s="55">
        <f t="shared" si="16"/>
        <v>0.5378248414</v>
      </c>
      <c r="Z69" s="39">
        <f t="shared" si="17"/>
        <v>0.2917378166</v>
      </c>
      <c r="AA69" s="40">
        <f t="shared" si="18"/>
        <v>0.2917378166</v>
      </c>
      <c r="AB69" s="54">
        <f t="shared" si="19"/>
        <v>0.03814285714</v>
      </c>
      <c r="AC69" s="56">
        <f t="shared" si="20"/>
        <v>0.1300061924</v>
      </c>
      <c r="AD69" s="56">
        <f t="shared" si="21"/>
        <v>0.655391971</v>
      </c>
      <c r="AE69" s="39">
        <f t="shared" si="22"/>
        <v>0.2080454652</v>
      </c>
      <c r="AF69" s="40">
        <f t="shared" si="23"/>
        <v>0.2080454652</v>
      </c>
      <c r="AG69" s="54">
        <f t="shared" si="24"/>
        <v>0.2080454652</v>
      </c>
      <c r="AH69" s="57">
        <f t="shared" ref="AH69:AI69" si="361">N69-P69</f>
        <v>-0.004032551724</v>
      </c>
      <c r="AI69" s="57">
        <f t="shared" si="361"/>
        <v>-0.008721142857</v>
      </c>
      <c r="AJ69" s="58">
        <f t="shared" si="26"/>
        <v>-0.002410810806</v>
      </c>
      <c r="AK69" s="58">
        <f t="shared" si="27"/>
        <v>-0.005183490991</v>
      </c>
      <c r="AL69" s="39">
        <f t="shared" si="28"/>
        <v>0.2080454652</v>
      </c>
      <c r="AM69" s="40">
        <f t="shared" ref="AM69:AN69" si="362">AF69+AJ69</f>
        <v>0.2056346544</v>
      </c>
      <c r="AN69" s="54">
        <f t="shared" si="362"/>
        <v>0.2028619742</v>
      </c>
      <c r="AO69" s="59">
        <f t="shared" si="30"/>
        <v>1.922656664</v>
      </c>
      <c r="AP69" s="39">
        <f t="shared" ref="AP69:AR69" si="363">AL69*$AO69</f>
        <v>0.4</v>
      </c>
      <c r="AQ69" s="40">
        <f t="shared" si="363"/>
        <v>0.3953648385</v>
      </c>
      <c r="AR69" s="54">
        <f t="shared" si="363"/>
        <v>0.3900339265</v>
      </c>
      <c r="AS69" s="39">
        <f t="shared" ref="AS69:AU69" si="364">IF(AP69&lt;0,0,IF(AP69&gt;1,1,AP69))</f>
        <v>0.4</v>
      </c>
      <c r="AT69" s="40">
        <f t="shared" si="364"/>
        <v>0.3953648385</v>
      </c>
      <c r="AU69" s="54">
        <f t="shared" si="364"/>
        <v>0.3900339265</v>
      </c>
      <c r="AV69" s="38"/>
      <c r="AW69" s="38"/>
      <c r="AX69" s="38"/>
      <c r="AY69" s="38"/>
      <c r="AZ69" s="38"/>
      <c r="BA69" s="38"/>
      <c r="BB69" s="38"/>
    </row>
    <row r="70">
      <c r="A70" s="1"/>
      <c r="B70" s="1"/>
      <c r="C70" s="53">
        <v>0.0</v>
      </c>
      <c r="D70" s="42"/>
      <c r="E70" s="42"/>
      <c r="F70" s="2">
        <v>1669.0</v>
      </c>
      <c r="G70" s="43">
        <v>17.0</v>
      </c>
      <c r="H70" s="43">
        <v>28.0</v>
      </c>
      <c r="I70" s="44">
        <v>67.0</v>
      </c>
      <c r="J70" s="44">
        <v>51.0</v>
      </c>
      <c r="K70" s="45">
        <v>20.0</v>
      </c>
      <c r="L70" s="45">
        <v>94.0</v>
      </c>
      <c r="M70" s="39">
        <f t="shared" si="6"/>
        <v>0.3777777778</v>
      </c>
      <c r="N70" s="40">
        <f t="shared" si="7"/>
        <v>0.5677966102</v>
      </c>
      <c r="O70" s="54">
        <f t="shared" si="8"/>
        <v>0.1754385965</v>
      </c>
      <c r="P70" s="40">
        <f t="shared" si="9"/>
        <v>0.5413194568</v>
      </c>
      <c r="Q70" s="54">
        <f t="shared" si="10"/>
        <v>0.2638027654</v>
      </c>
      <c r="R70" s="39">
        <f t="shared" ref="R70:T70" si="365">M70</f>
        <v>0.3777777778</v>
      </c>
      <c r="S70" s="40">
        <f t="shared" si="365"/>
        <v>0.5677966102</v>
      </c>
      <c r="T70" s="54">
        <f t="shared" si="365"/>
        <v>0.1754385965</v>
      </c>
      <c r="U70" s="39">
        <f t="shared" si="12"/>
        <v>0.3777777778</v>
      </c>
      <c r="V70" s="40">
        <f t="shared" si="13"/>
        <v>0.1257966102</v>
      </c>
      <c r="W70" s="54">
        <f t="shared" si="14"/>
        <v>-0.04356140351</v>
      </c>
      <c r="X70" s="55">
        <f t="shared" si="15"/>
        <v>0.321442447</v>
      </c>
      <c r="Y70" s="55">
        <f t="shared" si="16"/>
        <v>0.4639557164</v>
      </c>
      <c r="Z70" s="39">
        <f t="shared" si="17"/>
        <v>0.281550028</v>
      </c>
      <c r="AA70" s="40">
        <f t="shared" si="18"/>
        <v>0.281550028</v>
      </c>
      <c r="AB70" s="54">
        <f t="shared" si="19"/>
        <v>-0.04356140351</v>
      </c>
      <c r="AC70" s="56">
        <f t="shared" si="20"/>
        <v>-0.1535027994</v>
      </c>
      <c r="AD70" s="56">
        <f t="shared" si="21"/>
        <v>0.9389009628</v>
      </c>
      <c r="AE70" s="39">
        <f t="shared" si="22"/>
        <v>0.2014547271</v>
      </c>
      <c r="AF70" s="40">
        <f t="shared" si="23"/>
        <v>0.2014547271</v>
      </c>
      <c r="AG70" s="54">
        <f t="shared" si="24"/>
        <v>0.2014547271</v>
      </c>
      <c r="AH70" s="57">
        <f t="shared" ref="AH70:AI70" si="366">N70-P70</f>
        <v>0.02647715338</v>
      </c>
      <c r="AI70" s="57">
        <f t="shared" si="366"/>
        <v>-0.08836416894</v>
      </c>
      <c r="AJ70" s="58">
        <f t="shared" si="26"/>
        <v>0.01582903626</v>
      </c>
      <c r="AK70" s="58">
        <f t="shared" si="27"/>
        <v>-0.05252005168</v>
      </c>
      <c r="AL70" s="39">
        <f t="shared" si="28"/>
        <v>0.2014547271</v>
      </c>
      <c r="AM70" s="40">
        <f t="shared" ref="AM70:AN70" si="367">AF70+AJ70</f>
        <v>0.2172837634</v>
      </c>
      <c r="AN70" s="54">
        <f t="shared" si="367"/>
        <v>0.1489346754</v>
      </c>
      <c r="AO70" s="59">
        <f t="shared" si="30"/>
        <v>1.875249011</v>
      </c>
      <c r="AP70" s="39">
        <f t="shared" ref="AP70:AR70" si="368">AL70*$AO70</f>
        <v>0.3777777778</v>
      </c>
      <c r="AQ70" s="40">
        <f t="shared" si="368"/>
        <v>0.4074611624</v>
      </c>
      <c r="AR70" s="54">
        <f t="shared" si="368"/>
        <v>0.2792896028</v>
      </c>
      <c r="AS70" s="39">
        <f t="shared" ref="AS70:AU70" si="369">IF(AP70&lt;0,0,IF(AP70&gt;1,1,AP70))</f>
        <v>0.3777777778</v>
      </c>
      <c r="AT70" s="40">
        <f t="shared" si="369"/>
        <v>0.4074611624</v>
      </c>
      <c r="AU70" s="54">
        <f t="shared" si="369"/>
        <v>0.2792896028</v>
      </c>
      <c r="AV70" s="38"/>
      <c r="AW70" s="38"/>
      <c r="AX70" s="38"/>
      <c r="AY70" s="38"/>
      <c r="AZ70" s="38"/>
      <c r="BA70" s="38"/>
      <c r="BB70" s="38"/>
    </row>
    <row r="71">
      <c r="A71" s="1"/>
      <c r="B71" s="1"/>
      <c r="C71" s="53">
        <v>0.0</v>
      </c>
      <c r="D71" s="42"/>
      <c r="E71" s="42"/>
      <c r="F71" s="2">
        <v>1672.0</v>
      </c>
      <c r="G71" s="43">
        <v>35.0</v>
      </c>
      <c r="H71" s="43">
        <v>36.0</v>
      </c>
      <c r="I71" s="44">
        <v>97.0</v>
      </c>
      <c r="J71" s="44">
        <v>74.0</v>
      </c>
      <c r="K71" s="45">
        <v>23.0</v>
      </c>
      <c r="L71" s="45">
        <v>110.0</v>
      </c>
      <c r="M71" s="39">
        <f t="shared" si="6"/>
        <v>0.4929577465</v>
      </c>
      <c r="N71" s="40">
        <f t="shared" si="7"/>
        <v>0.567251462</v>
      </c>
      <c r="O71" s="54">
        <f t="shared" si="8"/>
        <v>0.1729323308</v>
      </c>
      <c r="P71" s="40">
        <f t="shared" si="9"/>
        <v>0.5714361238</v>
      </c>
      <c r="Q71" s="54">
        <f t="shared" si="10"/>
        <v>0.2737946836</v>
      </c>
      <c r="R71" s="39">
        <f t="shared" ref="R71:T71" si="370">M71</f>
        <v>0.4929577465</v>
      </c>
      <c r="S71" s="40">
        <f t="shared" si="370"/>
        <v>0.567251462</v>
      </c>
      <c r="T71" s="54">
        <f t="shared" si="370"/>
        <v>0.1729323308</v>
      </c>
      <c r="U71" s="39">
        <f t="shared" si="12"/>
        <v>0.4929577465</v>
      </c>
      <c r="V71" s="40">
        <f t="shared" si="13"/>
        <v>0.125251462</v>
      </c>
      <c r="W71" s="54">
        <f t="shared" si="14"/>
        <v>-0.04606766917</v>
      </c>
      <c r="X71" s="55">
        <f t="shared" si="15"/>
        <v>0.2488164054</v>
      </c>
      <c r="Y71" s="55">
        <f t="shared" si="16"/>
        <v>0.536581758</v>
      </c>
      <c r="Z71" s="39">
        <f t="shared" si="17"/>
        <v>0.3596493212</v>
      </c>
      <c r="AA71" s="40">
        <f t="shared" si="18"/>
        <v>0.3596493212</v>
      </c>
      <c r="AB71" s="54">
        <f t="shared" si="19"/>
        <v>-0.04606766917</v>
      </c>
      <c r="AC71" s="56">
        <f t="shared" si="20"/>
        <v>-0.1273968033</v>
      </c>
      <c r="AD71" s="56">
        <f t="shared" si="21"/>
        <v>0.9127949667</v>
      </c>
      <c r="AE71" s="39">
        <f t="shared" si="22"/>
        <v>0.2563882451</v>
      </c>
      <c r="AF71" s="40">
        <f t="shared" si="23"/>
        <v>0.2563882451</v>
      </c>
      <c r="AG71" s="54">
        <f t="shared" si="24"/>
        <v>0.2563882451</v>
      </c>
      <c r="AH71" s="57">
        <f t="shared" ref="AH71:AI71" si="371">N71-P71</f>
        <v>-0.004184661797</v>
      </c>
      <c r="AI71" s="57">
        <f t="shared" si="371"/>
        <v>-0.1008623528</v>
      </c>
      <c r="AJ71" s="58">
        <f t="shared" si="26"/>
        <v>-0.002501747918</v>
      </c>
      <c r="AK71" s="58">
        <f t="shared" si="27"/>
        <v>-0.05994846151</v>
      </c>
      <c r="AL71" s="39">
        <f t="shared" si="28"/>
        <v>0.2563882451</v>
      </c>
      <c r="AM71" s="40">
        <f t="shared" ref="AM71:AN71" si="372">AF71+AJ71</f>
        <v>0.2538864971</v>
      </c>
      <c r="AN71" s="54">
        <f t="shared" si="372"/>
        <v>0.1964397836</v>
      </c>
      <c r="AO71" s="59">
        <f t="shared" si="30"/>
        <v>1.922700264</v>
      </c>
      <c r="AP71" s="39">
        <f t="shared" ref="AP71:AR71" si="373">AL71*$AO71</f>
        <v>0.4929577465</v>
      </c>
      <c r="AQ71" s="40">
        <f t="shared" si="373"/>
        <v>0.4881476351</v>
      </c>
      <c r="AR71" s="54">
        <f t="shared" si="373"/>
        <v>0.3776948237</v>
      </c>
      <c r="AS71" s="39">
        <f t="shared" ref="AS71:AU71" si="374">IF(AP71&lt;0,0,IF(AP71&gt;1,1,AP71))</f>
        <v>0.4929577465</v>
      </c>
      <c r="AT71" s="40">
        <f t="shared" si="374"/>
        <v>0.4881476351</v>
      </c>
      <c r="AU71" s="54">
        <f t="shared" si="374"/>
        <v>0.3776948237</v>
      </c>
      <c r="AV71" s="38"/>
      <c r="AW71" s="38"/>
      <c r="AX71" s="38"/>
      <c r="AY71" s="38"/>
      <c r="AZ71" s="38"/>
      <c r="BA71" s="38"/>
      <c r="BB71" s="38"/>
    </row>
    <row r="72">
      <c r="A72" s="1"/>
      <c r="B72" s="1"/>
      <c r="C72" s="53">
        <v>0.0</v>
      </c>
      <c r="D72" s="42"/>
      <c r="E72" s="42"/>
      <c r="F72" s="2">
        <v>1674.0</v>
      </c>
      <c r="G72" s="43">
        <v>21.0</v>
      </c>
      <c r="H72" s="43">
        <v>23.0</v>
      </c>
      <c r="I72" s="44">
        <v>103.0</v>
      </c>
      <c r="J72" s="44">
        <v>68.0</v>
      </c>
      <c r="K72" s="45">
        <v>24.0</v>
      </c>
      <c r="L72" s="45">
        <v>88.0</v>
      </c>
      <c r="M72" s="39">
        <f t="shared" si="6"/>
        <v>0.4772727273</v>
      </c>
      <c r="N72" s="40">
        <f t="shared" si="7"/>
        <v>0.6023391813</v>
      </c>
      <c r="O72" s="54">
        <f t="shared" si="8"/>
        <v>0.2142857143</v>
      </c>
      <c r="P72" s="40">
        <f t="shared" si="9"/>
        <v>0.5673394112</v>
      </c>
      <c r="Q72" s="54">
        <f t="shared" si="10"/>
        <v>0.272534814</v>
      </c>
      <c r="R72" s="39">
        <f t="shared" ref="R72:T72" si="375">M72</f>
        <v>0.4772727273</v>
      </c>
      <c r="S72" s="40">
        <f t="shared" si="375"/>
        <v>0.6023391813</v>
      </c>
      <c r="T72" s="54">
        <f t="shared" si="375"/>
        <v>0.2142857143</v>
      </c>
      <c r="U72" s="39">
        <f t="shared" si="12"/>
        <v>0.4772727273</v>
      </c>
      <c r="V72" s="40">
        <f t="shared" si="13"/>
        <v>0.1603391813</v>
      </c>
      <c r="W72" s="54">
        <f t="shared" si="14"/>
        <v>-0.004714285714</v>
      </c>
      <c r="X72" s="55">
        <f t="shared" si="15"/>
        <v>0.3241025893</v>
      </c>
      <c r="Y72" s="55">
        <f t="shared" si="16"/>
        <v>0.4612955741</v>
      </c>
      <c r="Z72" s="39">
        <f t="shared" si="17"/>
        <v>0.3560181942</v>
      </c>
      <c r="AA72" s="40">
        <f t="shared" si="18"/>
        <v>0.3560181942</v>
      </c>
      <c r="AB72" s="54">
        <f t="shared" si="19"/>
        <v>-0.004714285714</v>
      </c>
      <c r="AC72" s="56">
        <f t="shared" si="20"/>
        <v>-0.01324092499</v>
      </c>
      <c r="AD72" s="56">
        <f t="shared" si="21"/>
        <v>0.7986390884</v>
      </c>
      <c r="AE72" s="39">
        <f t="shared" si="22"/>
        <v>0.251764949</v>
      </c>
      <c r="AF72" s="40">
        <f t="shared" si="23"/>
        <v>0.251764949</v>
      </c>
      <c r="AG72" s="54">
        <f t="shared" si="24"/>
        <v>0.251764949</v>
      </c>
      <c r="AH72" s="57">
        <f t="shared" ref="AH72:AI72" si="376">N72-P72</f>
        <v>0.03499977013</v>
      </c>
      <c r="AI72" s="57">
        <f t="shared" si="376"/>
        <v>-0.05824909976</v>
      </c>
      <c r="AJ72" s="58">
        <f t="shared" si="26"/>
        <v>0.0209241765</v>
      </c>
      <c r="AK72" s="58">
        <f t="shared" si="27"/>
        <v>-0.03462088499</v>
      </c>
      <c r="AL72" s="39">
        <f t="shared" si="28"/>
        <v>0.251764949</v>
      </c>
      <c r="AM72" s="40">
        <f t="shared" ref="AM72:AN72" si="377">AF72+AJ72</f>
        <v>0.2726891255</v>
      </c>
      <c r="AN72" s="54">
        <f t="shared" si="377"/>
        <v>0.217144064</v>
      </c>
      <c r="AO72" s="59">
        <f t="shared" si="30"/>
        <v>1.8957076</v>
      </c>
      <c r="AP72" s="39">
        <f t="shared" ref="AP72:AR72" si="378">AL72*$AO72</f>
        <v>0.4772727273</v>
      </c>
      <c r="AQ72" s="40">
        <f t="shared" si="378"/>
        <v>0.5169388477</v>
      </c>
      <c r="AR72" s="54">
        <f t="shared" si="378"/>
        <v>0.4116416525</v>
      </c>
      <c r="AS72" s="39">
        <f t="shared" ref="AS72:AU72" si="379">IF(AP72&lt;0,0,IF(AP72&gt;1,1,AP72))</f>
        <v>0.4772727273</v>
      </c>
      <c r="AT72" s="40">
        <f t="shared" si="379"/>
        <v>0.5169388477</v>
      </c>
      <c r="AU72" s="54">
        <f t="shared" si="379"/>
        <v>0.4116416525</v>
      </c>
      <c r="AV72" s="38"/>
      <c r="AW72" s="38"/>
      <c r="AX72" s="38"/>
      <c r="AY72" s="38"/>
      <c r="AZ72" s="38"/>
      <c r="BA72" s="38"/>
      <c r="BB72" s="38"/>
    </row>
    <row r="73">
      <c r="A73" s="1"/>
      <c r="B73" s="1"/>
      <c r="C73" s="53">
        <v>0.0</v>
      </c>
      <c r="D73" s="42"/>
      <c r="E73" s="42"/>
      <c r="F73" s="2">
        <v>1677.0</v>
      </c>
      <c r="G73" s="43">
        <v>24.0</v>
      </c>
      <c r="H73" s="43">
        <v>31.0</v>
      </c>
      <c r="I73" s="44">
        <v>76.0</v>
      </c>
      <c r="J73" s="44">
        <v>55.0</v>
      </c>
      <c r="K73" s="45">
        <v>34.0</v>
      </c>
      <c r="L73" s="45">
        <v>75.0</v>
      </c>
      <c r="M73" s="39">
        <f t="shared" si="6"/>
        <v>0.4363636364</v>
      </c>
      <c r="N73" s="40">
        <f t="shared" si="7"/>
        <v>0.5801526718</v>
      </c>
      <c r="O73" s="54">
        <f t="shared" si="8"/>
        <v>0.3119266055</v>
      </c>
      <c r="P73" s="40">
        <f t="shared" si="9"/>
        <v>0.5566478017</v>
      </c>
      <c r="Q73" s="54">
        <f t="shared" si="10"/>
        <v>0.2690993058</v>
      </c>
      <c r="R73" s="39">
        <f t="shared" ref="R73:T73" si="380">M73</f>
        <v>0.4363636364</v>
      </c>
      <c r="S73" s="40">
        <f t="shared" si="380"/>
        <v>0.5801526718</v>
      </c>
      <c r="T73" s="54">
        <f t="shared" si="380"/>
        <v>0.3119266055</v>
      </c>
      <c r="U73" s="39">
        <f t="shared" si="12"/>
        <v>0.4363636364</v>
      </c>
      <c r="V73" s="40">
        <f t="shared" si="13"/>
        <v>0.1381526718</v>
      </c>
      <c r="W73" s="54">
        <f t="shared" si="14"/>
        <v>0.0929266055</v>
      </c>
      <c r="X73" s="55">
        <f t="shared" si="15"/>
        <v>0.3066156118</v>
      </c>
      <c r="Y73" s="55">
        <f t="shared" si="16"/>
        <v>0.4787825516</v>
      </c>
      <c r="Z73" s="39">
        <f t="shared" si="17"/>
        <v>0.3236505707</v>
      </c>
      <c r="AA73" s="40">
        <f t="shared" si="18"/>
        <v>0.3236505707</v>
      </c>
      <c r="AB73" s="54">
        <f t="shared" si="19"/>
        <v>0.0929266055</v>
      </c>
      <c r="AC73" s="56">
        <f t="shared" si="20"/>
        <v>0.2795989516</v>
      </c>
      <c r="AD73" s="56">
        <f t="shared" si="21"/>
        <v>0.5057992118</v>
      </c>
      <c r="AE73" s="39">
        <f t="shared" si="22"/>
        <v>0.2381019172</v>
      </c>
      <c r="AF73" s="40">
        <f t="shared" si="23"/>
        <v>0.2381019172</v>
      </c>
      <c r="AG73" s="54">
        <f t="shared" si="24"/>
        <v>0.2381019172</v>
      </c>
      <c r="AH73" s="57">
        <f t="shared" ref="AH73:AI73" si="381">N73-P73</f>
        <v>0.0235048701</v>
      </c>
      <c r="AI73" s="57">
        <f t="shared" si="381"/>
        <v>0.04282729972</v>
      </c>
      <c r="AJ73" s="58">
        <f t="shared" si="26"/>
        <v>0.01405209374</v>
      </c>
      <c r="AK73" s="58">
        <f t="shared" si="27"/>
        <v>0.02545479714</v>
      </c>
      <c r="AL73" s="39">
        <f t="shared" si="28"/>
        <v>0.2381019172</v>
      </c>
      <c r="AM73" s="40">
        <f t="shared" ref="AM73:AN73" si="382">AF73+AJ73</f>
        <v>0.2521540109</v>
      </c>
      <c r="AN73" s="54">
        <f t="shared" si="382"/>
        <v>0.2635567143</v>
      </c>
      <c r="AO73" s="59">
        <f t="shared" si="30"/>
        <v>1.832675862</v>
      </c>
      <c r="AP73" s="39">
        <f t="shared" ref="AP73:AR73" si="383">AL73*$AO73</f>
        <v>0.4363636364</v>
      </c>
      <c r="AQ73" s="40">
        <f t="shared" si="383"/>
        <v>0.4621165694</v>
      </c>
      <c r="AR73" s="54">
        <f t="shared" si="383"/>
        <v>0.4830140287</v>
      </c>
      <c r="AS73" s="39">
        <f t="shared" ref="AS73:AU73" si="384">IF(AP73&lt;0,0,IF(AP73&gt;1,1,AP73))</f>
        <v>0.4363636364</v>
      </c>
      <c r="AT73" s="40">
        <f t="shared" si="384"/>
        <v>0.4621165694</v>
      </c>
      <c r="AU73" s="54">
        <f t="shared" si="384"/>
        <v>0.4830140287</v>
      </c>
      <c r="AV73" s="38"/>
      <c r="AW73" s="38"/>
      <c r="AX73" s="38"/>
      <c r="AY73" s="38"/>
      <c r="AZ73" s="38"/>
      <c r="BA73" s="38"/>
      <c r="BB73" s="38"/>
    </row>
    <row r="74">
      <c r="A74" s="1"/>
      <c r="B74" s="1"/>
      <c r="C74" s="53">
        <v>0.0</v>
      </c>
      <c r="D74" s="42"/>
      <c r="E74" s="42"/>
      <c r="F74" s="2">
        <v>1679.0</v>
      </c>
      <c r="G74" s="43">
        <v>12.0</v>
      </c>
      <c r="H74" s="43">
        <v>26.0</v>
      </c>
      <c r="I74" s="44">
        <v>35.0</v>
      </c>
      <c r="J74" s="44">
        <v>44.0</v>
      </c>
      <c r="K74" s="45">
        <v>12.0</v>
      </c>
      <c r="L74" s="45">
        <v>34.0</v>
      </c>
      <c r="M74" s="39">
        <f t="shared" si="6"/>
        <v>0.3157894737</v>
      </c>
      <c r="N74" s="40">
        <f t="shared" si="7"/>
        <v>0.4430379747</v>
      </c>
      <c r="O74" s="54">
        <f t="shared" si="8"/>
        <v>0.2608695652</v>
      </c>
      <c r="P74" s="40">
        <f t="shared" si="9"/>
        <v>0.5250792244</v>
      </c>
      <c r="Q74" s="54">
        <f t="shared" si="10"/>
        <v>0.2577157895</v>
      </c>
      <c r="R74" s="39">
        <f t="shared" ref="R74:T74" si="385">M74</f>
        <v>0.3157894737</v>
      </c>
      <c r="S74" s="40">
        <f t="shared" si="385"/>
        <v>0.4430379747</v>
      </c>
      <c r="T74" s="54">
        <f t="shared" si="385"/>
        <v>0.2608695652</v>
      </c>
      <c r="U74" s="39">
        <f t="shared" si="12"/>
        <v>0.3157894737</v>
      </c>
      <c r="V74" s="40">
        <f t="shared" si="13"/>
        <v>0.001037974684</v>
      </c>
      <c r="W74" s="54">
        <f t="shared" si="14"/>
        <v>0.04186956522</v>
      </c>
      <c r="X74" s="55">
        <f t="shared" si="15"/>
        <v>0.003286907994</v>
      </c>
      <c r="Y74" s="55">
        <f t="shared" si="16"/>
        <v>0.7821112554</v>
      </c>
      <c r="Z74" s="39">
        <f t="shared" si="17"/>
        <v>0.2232980845</v>
      </c>
      <c r="AA74" s="40">
        <f t="shared" si="18"/>
        <v>0.2232980845</v>
      </c>
      <c r="AB74" s="54">
        <f t="shared" si="19"/>
        <v>0.04186956522</v>
      </c>
      <c r="AC74" s="56">
        <f t="shared" si="20"/>
        <v>0.1853530306</v>
      </c>
      <c r="AD74" s="56">
        <f t="shared" si="21"/>
        <v>0.6000451328</v>
      </c>
      <c r="AE74" s="39">
        <f t="shared" si="22"/>
        <v>0.1606472767</v>
      </c>
      <c r="AF74" s="40">
        <f t="shared" si="23"/>
        <v>0.1606472767</v>
      </c>
      <c r="AG74" s="54">
        <f t="shared" si="24"/>
        <v>0.1606472767</v>
      </c>
      <c r="AH74" s="57">
        <f t="shared" ref="AH74:AI74" si="386">N74-P74</f>
        <v>-0.08204124969</v>
      </c>
      <c r="AI74" s="57">
        <f t="shared" si="386"/>
        <v>0.003153775744</v>
      </c>
      <c r="AJ74" s="58">
        <f t="shared" si="26"/>
        <v>-0.04904733896</v>
      </c>
      <c r="AK74" s="58">
        <f t="shared" si="27"/>
        <v>0.001874475447</v>
      </c>
      <c r="AL74" s="39">
        <f t="shared" si="28"/>
        <v>0.1606472767</v>
      </c>
      <c r="AM74" s="40">
        <f t="shared" ref="AM74:AN74" si="387">AF74+AJ74</f>
        <v>0.1115999378</v>
      </c>
      <c r="AN74" s="54">
        <f t="shared" si="387"/>
        <v>0.1625217522</v>
      </c>
      <c r="AO74" s="59">
        <f t="shared" si="30"/>
        <v>1.965731883</v>
      </c>
      <c r="AP74" s="39">
        <f t="shared" ref="AP74:AR74" si="388">AL74*$AO74</f>
        <v>0.3157894737</v>
      </c>
      <c r="AQ74" s="40">
        <f t="shared" si="388"/>
        <v>0.2193755557</v>
      </c>
      <c r="AR74" s="54">
        <f t="shared" si="388"/>
        <v>0.3194741898</v>
      </c>
      <c r="AS74" s="39">
        <f t="shared" ref="AS74:AU74" si="389">IF(AP74&lt;0,0,IF(AP74&gt;1,1,AP74))</f>
        <v>0.3157894737</v>
      </c>
      <c r="AT74" s="40">
        <f t="shared" si="389"/>
        <v>0.2193755557</v>
      </c>
      <c r="AU74" s="54">
        <f t="shared" si="389"/>
        <v>0.3194741898</v>
      </c>
      <c r="AV74" s="38"/>
      <c r="AW74" s="38"/>
      <c r="AX74" s="38"/>
      <c r="AY74" s="38"/>
      <c r="AZ74" s="38"/>
      <c r="BA74" s="38"/>
      <c r="BB74" s="38"/>
    </row>
    <row r="75">
      <c r="A75" s="1"/>
      <c r="B75" s="1"/>
      <c r="C75" s="53">
        <v>0.0</v>
      </c>
      <c r="D75" s="42"/>
      <c r="E75" s="42"/>
      <c r="F75" s="2">
        <v>1680.0</v>
      </c>
      <c r="G75" s="43">
        <v>40.0</v>
      </c>
      <c r="H75" s="43">
        <v>22.0</v>
      </c>
      <c r="I75" s="44">
        <v>73.0</v>
      </c>
      <c r="J75" s="44">
        <v>52.0</v>
      </c>
      <c r="K75" s="45">
        <v>23.0</v>
      </c>
      <c r="L75" s="45">
        <v>44.0</v>
      </c>
      <c r="M75" s="39">
        <f t="shared" si="6"/>
        <v>0.6451612903</v>
      </c>
      <c r="N75" s="40">
        <f t="shared" si="7"/>
        <v>0.584</v>
      </c>
      <c r="O75" s="54">
        <f t="shared" si="8"/>
        <v>0.3432835821</v>
      </c>
      <c r="P75" s="40">
        <f t="shared" si="9"/>
        <v>0.6111155047</v>
      </c>
      <c r="Q75" s="54">
        <f t="shared" si="10"/>
        <v>0.2843694069</v>
      </c>
      <c r="R75" s="39">
        <f t="shared" ref="R75:T75" si="390">M75</f>
        <v>0.6451612903</v>
      </c>
      <c r="S75" s="40">
        <f t="shared" si="390"/>
        <v>0.584</v>
      </c>
      <c r="T75" s="54">
        <f t="shared" si="390"/>
        <v>0.3432835821</v>
      </c>
      <c r="U75" s="39">
        <f t="shared" si="12"/>
        <v>0.6451612903</v>
      </c>
      <c r="V75" s="40">
        <f t="shared" si="13"/>
        <v>0.142</v>
      </c>
      <c r="W75" s="54">
        <f t="shared" si="14"/>
        <v>0.1242835821</v>
      </c>
      <c r="X75" s="55">
        <f t="shared" si="15"/>
        <v>0.2166456864</v>
      </c>
      <c r="Y75" s="55">
        <f t="shared" si="16"/>
        <v>0.568752477</v>
      </c>
      <c r="Z75" s="39">
        <f t="shared" si="17"/>
        <v>0.4671172714</v>
      </c>
      <c r="AA75" s="40">
        <f t="shared" si="18"/>
        <v>0.4671172714</v>
      </c>
      <c r="AB75" s="54">
        <f t="shared" si="19"/>
        <v>0.1242835821</v>
      </c>
      <c r="AC75" s="56">
        <f t="shared" si="20"/>
        <v>0.2600406362</v>
      </c>
      <c r="AD75" s="56">
        <f t="shared" si="21"/>
        <v>0.5253575272</v>
      </c>
      <c r="AE75" s="39">
        <f t="shared" si="22"/>
        <v>0.3417930324</v>
      </c>
      <c r="AF75" s="40">
        <f t="shared" si="23"/>
        <v>0.3417930324</v>
      </c>
      <c r="AG75" s="54">
        <f t="shared" si="24"/>
        <v>0.3417930324</v>
      </c>
      <c r="AH75" s="57">
        <f t="shared" ref="AH75:AI75" si="391">N75-P75</f>
        <v>-0.02711550468</v>
      </c>
      <c r="AI75" s="57">
        <f t="shared" si="391"/>
        <v>0.05891417522</v>
      </c>
      <c r="AJ75" s="58">
        <f t="shared" si="26"/>
        <v>-0.01621066664</v>
      </c>
      <c r="AK75" s="58">
        <f t="shared" si="27"/>
        <v>0.03501617867</v>
      </c>
      <c r="AL75" s="39">
        <f t="shared" si="28"/>
        <v>0.3417930324</v>
      </c>
      <c r="AM75" s="40">
        <f t="shared" ref="AM75:AN75" si="392">AF75+AJ75</f>
        <v>0.3255823658</v>
      </c>
      <c r="AN75" s="54">
        <f t="shared" si="392"/>
        <v>0.3768092111</v>
      </c>
      <c r="AO75" s="59">
        <f t="shared" si="30"/>
        <v>1.887578824</v>
      </c>
      <c r="AP75" s="39">
        <f t="shared" ref="AP75:AR75" si="393">AL75*$AO75</f>
        <v>0.6451612903</v>
      </c>
      <c r="AQ75" s="40">
        <f t="shared" si="393"/>
        <v>0.6145623793</v>
      </c>
      <c r="AR75" s="54">
        <f t="shared" si="393"/>
        <v>0.7112570877</v>
      </c>
      <c r="AS75" s="39">
        <f t="shared" ref="AS75:AU75" si="394">IF(AP75&lt;0,0,IF(AP75&gt;1,1,AP75))</f>
        <v>0.6451612903</v>
      </c>
      <c r="AT75" s="40">
        <f t="shared" si="394"/>
        <v>0.6145623793</v>
      </c>
      <c r="AU75" s="54">
        <f t="shared" si="394"/>
        <v>0.7112570877</v>
      </c>
      <c r="AV75" s="38"/>
      <c r="AW75" s="38"/>
      <c r="AX75" s="38"/>
      <c r="AY75" s="38"/>
      <c r="AZ75" s="38"/>
      <c r="BA75" s="38"/>
      <c r="BB75" s="38"/>
    </row>
    <row r="76">
      <c r="A76" s="1"/>
      <c r="B76" s="1"/>
      <c r="C76" s="53">
        <v>0.0</v>
      </c>
      <c r="D76" s="42"/>
      <c r="E76" s="42"/>
      <c r="F76" s="2">
        <v>1682.0</v>
      </c>
      <c r="G76" s="43">
        <v>34.0</v>
      </c>
      <c r="H76" s="43">
        <v>24.0</v>
      </c>
      <c r="I76" s="44">
        <v>92.0</v>
      </c>
      <c r="J76" s="44">
        <v>59.0</v>
      </c>
      <c r="K76" s="45">
        <v>31.0</v>
      </c>
      <c r="L76" s="45">
        <v>76.0</v>
      </c>
      <c r="M76" s="39">
        <f t="shared" si="6"/>
        <v>0.5862068966</v>
      </c>
      <c r="N76" s="40">
        <f t="shared" si="7"/>
        <v>0.6092715232</v>
      </c>
      <c r="O76" s="54">
        <f t="shared" si="8"/>
        <v>0.2897196262</v>
      </c>
      <c r="P76" s="40">
        <f t="shared" si="9"/>
        <v>0.595762069</v>
      </c>
      <c r="Q76" s="54">
        <f t="shared" si="10"/>
        <v>0.2806285375</v>
      </c>
      <c r="R76" s="39">
        <f t="shared" ref="R76:T76" si="395">M76</f>
        <v>0.5862068966</v>
      </c>
      <c r="S76" s="40">
        <f t="shared" si="395"/>
        <v>0.6092715232</v>
      </c>
      <c r="T76" s="54">
        <f t="shared" si="395"/>
        <v>0.2897196262</v>
      </c>
      <c r="U76" s="39">
        <f t="shared" si="12"/>
        <v>0.5862068966</v>
      </c>
      <c r="V76" s="40">
        <f t="shared" si="13"/>
        <v>0.1672715232</v>
      </c>
      <c r="W76" s="54">
        <f t="shared" si="14"/>
        <v>0.07071962617</v>
      </c>
      <c r="X76" s="55">
        <f t="shared" si="15"/>
        <v>0.2779587095</v>
      </c>
      <c r="Y76" s="55">
        <f t="shared" si="16"/>
        <v>0.5074394539</v>
      </c>
      <c r="Z76" s="39">
        <f t="shared" si="17"/>
        <v>0.4310558479</v>
      </c>
      <c r="AA76" s="40">
        <f t="shared" si="18"/>
        <v>0.4310558479</v>
      </c>
      <c r="AB76" s="54">
        <f t="shared" si="19"/>
        <v>0.07071962617</v>
      </c>
      <c r="AC76" s="56">
        <f t="shared" si="20"/>
        <v>0.1626127581</v>
      </c>
      <c r="AD76" s="56">
        <f t="shared" si="21"/>
        <v>0.6227854053</v>
      </c>
      <c r="AE76" s="39">
        <f t="shared" si="22"/>
        <v>0.3088773296</v>
      </c>
      <c r="AF76" s="40">
        <f t="shared" si="23"/>
        <v>0.3088773296</v>
      </c>
      <c r="AG76" s="54">
        <f t="shared" si="24"/>
        <v>0.3088773296</v>
      </c>
      <c r="AH76" s="57">
        <f t="shared" ref="AH76:AI76" si="396">N76-P76</f>
        <v>0.01350945421</v>
      </c>
      <c r="AI76" s="57">
        <f t="shared" si="396"/>
        <v>0.009091088713</v>
      </c>
      <c r="AJ76" s="58">
        <f t="shared" si="26"/>
        <v>0.008076458884</v>
      </c>
      <c r="AK76" s="58">
        <f t="shared" si="27"/>
        <v>0.005403371692</v>
      </c>
      <c r="AL76" s="39">
        <f t="shared" si="28"/>
        <v>0.3088773296</v>
      </c>
      <c r="AM76" s="40">
        <f t="shared" ref="AM76:AN76" si="397">AF76+AJ76</f>
        <v>0.3169537885</v>
      </c>
      <c r="AN76" s="54">
        <f t="shared" si="397"/>
        <v>0.3142807013</v>
      </c>
      <c r="AO76" s="59">
        <f t="shared" si="30"/>
        <v>1.897863133</v>
      </c>
      <c r="AP76" s="39">
        <f t="shared" ref="AP76:AR76" si="398">AL76*$AO76</f>
        <v>0.5862068966</v>
      </c>
      <c r="AQ76" s="40">
        <f t="shared" si="398"/>
        <v>0.6015349101</v>
      </c>
      <c r="AR76" s="54">
        <f t="shared" si="398"/>
        <v>0.5964617565</v>
      </c>
      <c r="AS76" s="39">
        <f t="shared" ref="AS76:AU76" si="399">IF(AP76&lt;0,0,IF(AP76&gt;1,1,AP76))</f>
        <v>0.5862068966</v>
      </c>
      <c r="AT76" s="40">
        <f t="shared" si="399"/>
        <v>0.6015349101</v>
      </c>
      <c r="AU76" s="54">
        <f t="shared" si="399"/>
        <v>0.5964617565</v>
      </c>
      <c r="AV76" s="38"/>
      <c r="AW76" s="38"/>
      <c r="AX76" s="38"/>
      <c r="AY76" s="38"/>
      <c r="AZ76" s="38"/>
      <c r="BA76" s="38"/>
      <c r="BB76" s="38"/>
    </row>
    <row r="77">
      <c r="A77" s="1"/>
      <c r="B77" s="1"/>
      <c r="C77" s="53">
        <v>0.0</v>
      </c>
      <c r="D77" s="42"/>
      <c r="E77" s="42"/>
      <c r="F77" s="2">
        <v>1685.0</v>
      </c>
      <c r="G77" s="43">
        <v>9.0</v>
      </c>
      <c r="H77" s="43">
        <v>24.0</v>
      </c>
      <c r="I77" s="44">
        <v>52.0</v>
      </c>
      <c r="J77" s="44">
        <v>36.0</v>
      </c>
      <c r="K77" s="45">
        <v>12.0</v>
      </c>
      <c r="L77" s="45">
        <v>34.0</v>
      </c>
      <c r="M77" s="39">
        <f t="shared" si="6"/>
        <v>0.2727272727</v>
      </c>
      <c r="N77" s="40">
        <f t="shared" si="7"/>
        <v>0.5909090909</v>
      </c>
      <c r="O77" s="54">
        <f t="shared" si="8"/>
        <v>0.2608695652</v>
      </c>
      <c r="P77" s="40">
        <f t="shared" si="9"/>
        <v>0.5137842975</v>
      </c>
      <c r="Q77" s="54">
        <f t="shared" si="10"/>
        <v>0.2531950413</v>
      </c>
      <c r="R77" s="39">
        <f t="shared" ref="R77:T77" si="400">M77</f>
        <v>0.2727272727</v>
      </c>
      <c r="S77" s="40">
        <f t="shared" si="400"/>
        <v>0.5909090909</v>
      </c>
      <c r="T77" s="54">
        <f t="shared" si="400"/>
        <v>0.2608695652</v>
      </c>
      <c r="U77" s="39">
        <f t="shared" si="12"/>
        <v>0.2727272727</v>
      </c>
      <c r="V77" s="40">
        <f t="shared" si="13"/>
        <v>0.1489090909</v>
      </c>
      <c r="W77" s="54">
        <f t="shared" si="14"/>
        <v>0.04186956522</v>
      </c>
      <c r="X77" s="55">
        <f t="shared" si="15"/>
        <v>0.4997670074</v>
      </c>
      <c r="Y77" s="55">
        <f t="shared" si="16"/>
        <v>0.2856311559</v>
      </c>
      <c r="Z77" s="39">
        <f t="shared" si="17"/>
        <v>0.2197203707</v>
      </c>
      <c r="AA77" s="40">
        <f t="shared" si="18"/>
        <v>0.2197203707</v>
      </c>
      <c r="AB77" s="54">
        <f t="shared" si="19"/>
        <v>0.04186956522</v>
      </c>
      <c r="AC77" s="56">
        <f t="shared" si="20"/>
        <v>0.1883008482</v>
      </c>
      <c r="AD77" s="56">
        <f t="shared" si="21"/>
        <v>0.5970973152</v>
      </c>
      <c r="AE77" s="39">
        <f t="shared" si="22"/>
        <v>0.158161471</v>
      </c>
      <c r="AF77" s="40">
        <f t="shared" si="23"/>
        <v>0.158161471</v>
      </c>
      <c r="AG77" s="54">
        <f t="shared" si="24"/>
        <v>0.158161471</v>
      </c>
      <c r="AH77" s="57">
        <f t="shared" ref="AH77:AI77" si="401">N77-P77</f>
        <v>0.07712479339</v>
      </c>
      <c r="AI77" s="57">
        <f t="shared" si="401"/>
        <v>0.007674523895</v>
      </c>
      <c r="AJ77" s="58">
        <f t="shared" si="26"/>
        <v>0.04610809681</v>
      </c>
      <c r="AK77" s="58">
        <f t="shared" si="27"/>
        <v>0.004561423442</v>
      </c>
      <c r="AL77" s="39">
        <f t="shared" si="28"/>
        <v>0.158161471</v>
      </c>
      <c r="AM77" s="40">
        <f t="shared" ref="AM77:AN77" si="402">AF77+AJ77</f>
        <v>0.2042695678</v>
      </c>
      <c r="AN77" s="54">
        <f t="shared" si="402"/>
        <v>0.1627228944</v>
      </c>
      <c r="AO77" s="59">
        <f t="shared" si="30"/>
        <v>1.724359738</v>
      </c>
      <c r="AP77" s="39">
        <f t="shared" ref="AP77:AR77" si="403">AL77*$AO77</f>
        <v>0.2727272727</v>
      </c>
      <c r="AQ77" s="40">
        <f t="shared" si="403"/>
        <v>0.3522342185</v>
      </c>
      <c r="AR77" s="54">
        <f t="shared" si="403"/>
        <v>0.2805928077</v>
      </c>
      <c r="AS77" s="39">
        <f t="shared" ref="AS77:AU77" si="404">IF(AP77&lt;0,0,IF(AP77&gt;1,1,AP77))</f>
        <v>0.2727272727</v>
      </c>
      <c r="AT77" s="40">
        <f t="shared" si="404"/>
        <v>0.3522342185</v>
      </c>
      <c r="AU77" s="54">
        <f t="shared" si="404"/>
        <v>0.2805928077</v>
      </c>
      <c r="AV77" s="38"/>
      <c r="AW77" s="38"/>
      <c r="AX77" s="38"/>
      <c r="AY77" s="38"/>
      <c r="AZ77" s="38"/>
      <c r="BA77" s="38"/>
      <c r="BB77" s="38"/>
    </row>
    <row r="78">
      <c r="A78" s="1"/>
      <c r="B78" s="1"/>
      <c r="C78" s="53">
        <v>0.0</v>
      </c>
      <c r="D78" s="42"/>
      <c r="E78" s="42"/>
      <c r="F78" s="2">
        <v>1688.0</v>
      </c>
      <c r="G78" s="43">
        <v>11.0</v>
      </c>
      <c r="H78" s="43">
        <v>12.0</v>
      </c>
      <c r="I78" s="44">
        <v>41.0</v>
      </c>
      <c r="J78" s="44">
        <v>32.0</v>
      </c>
      <c r="K78" s="45">
        <v>18.0</v>
      </c>
      <c r="L78" s="45">
        <v>42.0</v>
      </c>
      <c r="M78" s="39">
        <f t="shared" si="6"/>
        <v>0.4782608696</v>
      </c>
      <c r="N78" s="40">
        <f t="shared" si="7"/>
        <v>0.5616438356</v>
      </c>
      <c r="O78" s="54">
        <f t="shared" si="8"/>
        <v>0.3</v>
      </c>
      <c r="P78" s="40">
        <f t="shared" si="9"/>
        <v>0.5675975425</v>
      </c>
      <c r="Q78" s="54">
        <f t="shared" si="10"/>
        <v>0.2726151229</v>
      </c>
      <c r="R78" s="39">
        <f t="shared" ref="R78:T78" si="405">M78</f>
        <v>0.4782608696</v>
      </c>
      <c r="S78" s="40">
        <f t="shared" si="405"/>
        <v>0.5616438356</v>
      </c>
      <c r="T78" s="54">
        <f t="shared" si="405"/>
        <v>0.3</v>
      </c>
      <c r="U78" s="39">
        <f t="shared" si="12"/>
        <v>0.4782608696</v>
      </c>
      <c r="V78" s="40">
        <f t="shared" si="13"/>
        <v>0.1196438356</v>
      </c>
      <c r="W78" s="54">
        <f t="shared" si="14"/>
        <v>0.081</v>
      </c>
      <c r="X78" s="55">
        <f t="shared" si="15"/>
        <v>0.2451333711</v>
      </c>
      <c r="Y78" s="55">
        <f t="shared" si="16"/>
        <v>0.5402647923</v>
      </c>
      <c r="Z78" s="39">
        <f t="shared" si="17"/>
        <v>0.3486030025</v>
      </c>
      <c r="AA78" s="40">
        <f t="shared" si="18"/>
        <v>0.3486030025</v>
      </c>
      <c r="AB78" s="54">
        <f t="shared" si="19"/>
        <v>0.081</v>
      </c>
      <c r="AC78" s="56">
        <f t="shared" si="20"/>
        <v>0.2283048647</v>
      </c>
      <c r="AD78" s="56">
        <f t="shared" si="21"/>
        <v>0.5570932987</v>
      </c>
      <c r="AE78" s="39">
        <f t="shared" si="22"/>
        <v>0.2530662496</v>
      </c>
      <c r="AF78" s="40">
        <f t="shared" si="23"/>
        <v>0.2530662496</v>
      </c>
      <c r="AG78" s="54">
        <f t="shared" si="24"/>
        <v>0.2530662496</v>
      </c>
      <c r="AH78" s="57">
        <f t="shared" ref="AH78:AI78" si="406">N78-P78</f>
        <v>-0.005953706917</v>
      </c>
      <c r="AI78" s="57">
        <f t="shared" si="406"/>
        <v>0.02738487713</v>
      </c>
      <c r="AJ78" s="58">
        <f t="shared" si="26"/>
        <v>-0.003559349502</v>
      </c>
      <c r="AK78" s="58">
        <f t="shared" si="27"/>
        <v>0.01627645209</v>
      </c>
      <c r="AL78" s="39">
        <f t="shared" si="28"/>
        <v>0.2530662496</v>
      </c>
      <c r="AM78" s="40">
        <f t="shared" ref="AM78:AN78" si="407">AF78+AJ78</f>
        <v>0.2495069001</v>
      </c>
      <c r="AN78" s="54">
        <f t="shared" si="407"/>
        <v>0.2693427017</v>
      </c>
      <c r="AO78" s="59">
        <f t="shared" si="30"/>
        <v>1.889864296</v>
      </c>
      <c r="AP78" s="39">
        <f t="shared" ref="AP78:AR78" si="408">AL78*$AO78</f>
        <v>0.4782608696</v>
      </c>
      <c r="AQ78" s="40">
        <f t="shared" si="408"/>
        <v>0.471534182</v>
      </c>
      <c r="AR78" s="54">
        <f t="shared" si="408"/>
        <v>0.5090211552</v>
      </c>
      <c r="AS78" s="39">
        <f t="shared" ref="AS78:AU78" si="409">IF(AP78&lt;0,0,IF(AP78&gt;1,1,AP78))</f>
        <v>0.4782608696</v>
      </c>
      <c r="AT78" s="40">
        <f t="shared" si="409"/>
        <v>0.471534182</v>
      </c>
      <c r="AU78" s="54">
        <f t="shared" si="409"/>
        <v>0.5090211552</v>
      </c>
      <c r="AV78" s="38"/>
      <c r="AW78" s="38"/>
      <c r="AX78" s="38"/>
      <c r="AY78" s="38"/>
      <c r="AZ78" s="38"/>
      <c r="BA78" s="38"/>
      <c r="BB78" s="38"/>
    </row>
    <row r="79">
      <c r="A79" s="1"/>
      <c r="B79" s="1"/>
      <c r="C79" s="53">
        <v>0.0</v>
      </c>
      <c r="D79" s="42"/>
      <c r="E79" s="42"/>
      <c r="F79" s="2">
        <v>1689.0</v>
      </c>
      <c r="G79" s="43">
        <v>17.0</v>
      </c>
      <c r="H79" s="43">
        <v>21.0</v>
      </c>
      <c r="I79" s="44">
        <v>34.0</v>
      </c>
      <c r="J79" s="44">
        <v>36.0</v>
      </c>
      <c r="K79" s="45">
        <v>17.0</v>
      </c>
      <c r="L79" s="45">
        <v>79.0</v>
      </c>
      <c r="M79" s="39">
        <f t="shared" si="6"/>
        <v>0.4473684211</v>
      </c>
      <c r="N79" s="40">
        <f t="shared" si="7"/>
        <v>0.4857142857</v>
      </c>
      <c r="O79" s="54">
        <f t="shared" si="8"/>
        <v>0.1770833333</v>
      </c>
      <c r="P79" s="40">
        <f t="shared" si="9"/>
        <v>0.5595248615</v>
      </c>
      <c r="Q79" s="54">
        <f t="shared" si="10"/>
        <v>0.2700447368</v>
      </c>
      <c r="R79" s="39">
        <f t="shared" ref="R79:T79" si="410">M79</f>
        <v>0.4473684211</v>
      </c>
      <c r="S79" s="40">
        <f t="shared" si="410"/>
        <v>0.4857142857</v>
      </c>
      <c r="T79" s="54">
        <f t="shared" si="410"/>
        <v>0.1770833333</v>
      </c>
      <c r="U79" s="39">
        <f t="shared" si="12"/>
        <v>0.4473684211</v>
      </c>
      <c r="V79" s="40">
        <f t="shared" si="13"/>
        <v>0.04371428571</v>
      </c>
      <c r="W79" s="54">
        <f t="shared" si="14"/>
        <v>-0.04191666667</v>
      </c>
      <c r="X79" s="55">
        <f t="shared" si="15"/>
        <v>0.09740506064</v>
      </c>
      <c r="Y79" s="55">
        <f t="shared" si="16"/>
        <v>0.6879931028</v>
      </c>
      <c r="Z79" s="39">
        <f t="shared" si="17"/>
        <v>0.3178438633</v>
      </c>
      <c r="AA79" s="40">
        <f t="shared" si="18"/>
        <v>0.3178438633</v>
      </c>
      <c r="AB79" s="54">
        <f t="shared" si="19"/>
        <v>-0.04191666667</v>
      </c>
      <c r="AC79" s="56">
        <f t="shared" si="20"/>
        <v>-0.1311215139</v>
      </c>
      <c r="AD79" s="56">
        <f t="shared" si="21"/>
        <v>0.9165196773</v>
      </c>
      <c r="AE79" s="39">
        <f t="shared" si="22"/>
        <v>0.2266955319</v>
      </c>
      <c r="AF79" s="40">
        <f t="shared" si="23"/>
        <v>0.2266955319</v>
      </c>
      <c r="AG79" s="54">
        <f t="shared" si="24"/>
        <v>0.2266955319</v>
      </c>
      <c r="AH79" s="57">
        <f t="shared" ref="AH79:AI79" si="411">N79-P79</f>
        <v>-0.07381057578</v>
      </c>
      <c r="AI79" s="57">
        <f t="shared" si="411"/>
        <v>-0.09296140351</v>
      </c>
      <c r="AJ79" s="58">
        <f t="shared" si="26"/>
        <v>-0.04412673311</v>
      </c>
      <c r="AK79" s="58">
        <f t="shared" si="27"/>
        <v>-0.05525246008</v>
      </c>
      <c r="AL79" s="39">
        <f t="shared" si="28"/>
        <v>0.2266955319</v>
      </c>
      <c r="AM79" s="40">
        <f t="shared" ref="AM79:AN79" si="412">AF79+AJ79</f>
        <v>0.1825687988</v>
      </c>
      <c r="AN79" s="54">
        <f t="shared" si="412"/>
        <v>0.1714430719</v>
      </c>
      <c r="AO79" s="59">
        <f t="shared" si="30"/>
        <v>1.9734329</v>
      </c>
      <c r="AP79" s="39">
        <f t="shared" ref="AP79:AR79" si="413">AL79*$AO79</f>
        <v>0.4473684211</v>
      </c>
      <c r="AQ79" s="40">
        <f t="shared" si="413"/>
        <v>0.3602872742</v>
      </c>
      <c r="AR79" s="54">
        <f t="shared" si="413"/>
        <v>0.3383313985</v>
      </c>
      <c r="AS79" s="39">
        <f t="shared" ref="AS79:AU79" si="414">IF(AP79&lt;0,0,IF(AP79&gt;1,1,AP79))</f>
        <v>0.4473684211</v>
      </c>
      <c r="AT79" s="40">
        <f t="shared" si="414"/>
        <v>0.3602872742</v>
      </c>
      <c r="AU79" s="54">
        <f t="shared" si="414"/>
        <v>0.3383313985</v>
      </c>
      <c r="AV79" s="38"/>
      <c r="AW79" s="38"/>
      <c r="AX79" s="38"/>
      <c r="AY79" s="38"/>
      <c r="AZ79" s="38"/>
      <c r="BA79" s="38"/>
      <c r="BB79" s="38"/>
    </row>
    <row r="80">
      <c r="A80" s="1"/>
      <c r="B80" s="1"/>
      <c r="C80" s="53">
        <v>0.0</v>
      </c>
      <c r="D80" s="42"/>
      <c r="E80" s="42"/>
      <c r="F80" s="2">
        <v>1695.0</v>
      </c>
      <c r="G80" s="43">
        <v>20.0</v>
      </c>
      <c r="H80" s="43">
        <v>17.0</v>
      </c>
      <c r="I80" s="44">
        <v>52.0</v>
      </c>
      <c r="J80" s="44">
        <v>35.0</v>
      </c>
      <c r="K80" s="45">
        <v>17.0</v>
      </c>
      <c r="L80" s="45">
        <v>14.0</v>
      </c>
      <c r="M80" s="39">
        <f t="shared" si="6"/>
        <v>0.5405405405</v>
      </c>
      <c r="N80" s="40">
        <f t="shared" si="7"/>
        <v>0.5977011494</v>
      </c>
      <c r="O80" s="54">
        <f t="shared" si="8"/>
        <v>0.5483870968</v>
      </c>
      <c r="P80" s="40">
        <f t="shared" si="9"/>
        <v>0.5838553689</v>
      </c>
      <c r="Q80" s="54">
        <f t="shared" si="10"/>
        <v>0.277422206</v>
      </c>
      <c r="R80" s="39">
        <f t="shared" ref="R80:T80" si="415">M80</f>
        <v>0.5405405405</v>
      </c>
      <c r="S80" s="40">
        <f t="shared" si="415"/>
        <v>0.5977011494</v>
      </c>
      <c r="T80" s="54">
        <f t="shared" si="415"/>
        <v>0.5483870968</v>
      </c>
      <c r="U80" s="39">
        <f t="shared" si="12"/>
        <v>0.5405405405</v>
      </c>
      <c r="V80" s="40">
        <f t="shared" si="13"/>
        <v>0.1557011494</v>
      </c>
      <c r="W80" s="54">
        <f t="shared" si="14"/>
        <v>0.3293870968</v>
      </c>
      <c r="X80" s="55">
        <f t="shared" si="15"/>
        <v>0.2804551047</v>
      </c>
      <c r="Y80" s="55">
        <f t="shared" si="16"/>
        <v>0.5049430587</v>
      </c>
      <c r="Z80" s="39">
        <f t="shared" si="17"/>
        <v>0.3977605586</v>
      </c>
      <c r="AA80" s="40">
        <f t="shared" si="18"/>
        <v>0.3977605586</v>
      </c>
      <c r="AB80" s="54">
        <f t="shared" si="19"/>
        <v>0.3293870968</v>
      </c>
      <c r="AC80" s="56">
        <f t="shared" si="20"/>
        <v>0.6916441456</v>
      </c>
      <c r="AD80" s="56">
        <f t="shared" si="21"/>
        <v>0.09375401785</v>
      </c>
      <c r="AE80" s="39">
        <f t="shared" si="22"/>
        <v>0.3651775743</v>
      </c>
      <c r="AF80" s="40">
        <f t="shared" si="23"/>
        <v>0.3651775743</v>
      </c>
      <c r="AG80" s="54">
        <f t="shared" si="24"/>
        <v>0.3651775743</v>
      </c>
      <c r="AH80" s="57">
        <f t="shared" ref="AH80:AI80" si="416">N80-P80</f>
        <v>0.01384578054</v>
      </c>
      <c r="AI80" s="57">
        <f t="shared" si="416"/>
        <v>0.2709648908</v>
      </c>
      <c r="AJ80" s="58">
        <f t="shared" si="26"/>
        <v>0.00827752739</v>
      </c>
      <c r="AK80" s="58">
        <f t="shared" si="27"/>
        <v>0.1610504601</v>
      </c>
      <c r="AL80" s="39">
        <f t="shared" si="28"/>
        <v>0.3651775743</v>
      </c>
      <c r="AM80" s="40">
        <f t="shared" ref="AM80:AN80" si="417">AF80+AJ80</f>
        <v>0.3734551016</v>
      </c>
      <c r="AN80" s="54">
        <f t="shared" si="417"/>
        <v>0.5262280344</v>
      </c>
      <c r="AO80" s="59">
        <f t="shared" si="30"/>
        <v>1.480212857</v>
      </c>
      <c r="AP80" s="39">
        <f t="shared" ref="AP80:AR80" si="418">AL80*$AO80</f>
        <v>0.5405405405</v>
      </c>
      <c r="AQ80" s="40">
        <f t="shared" si="418"/>
        <v>0.552793043</v>
      </c>
      <c r="AR80" s="54">
        <f t="shared" si="418"/>
        <v>0.7789295023</v>
      </c>
      <c r="AS80" s="39">
        <f t="shared" ref="AS80:AU80" si="419">IF(AP80&lt;0,0,IF(AP80&gt;1,1,AP80))</f>
        <v>0.5405405405</v>
      </c>
      <c r="AT80" s="40">
        <f t="shared" si="419"/>
        <v>0.552793043</v>
      </c>
      <c r="AU80" s="54">
        <f t="shared" si="419"/>
        <v>0.7789295023</v>
      </c>
      <c r="AV80" s="38"/>
      <c r="AW80" s="38"/>
      <c r="AX80" s="38"/>
      <c r="AY80" s="38"/>
      <c r="AZ80" s="38"/>
      <c r="BA80" s="38"/>
      <c r="BB80" s="38"/>
    </row>
    <row r="81">
      <c r="A81" s="1"/>
      <c r="B81" s="1"/>
      <c r="C81" s="53">
        <v>0.0</v>
      </c>
      <c r="D81" s="42"/>
      <c r="E81" s="42"/>
      <c r="F81" s="2">
        <v>1696.0</v>
      </c>
      <c r="G81" s="43">
        <v>52.0</v>
      </c>
      <c r="H81" s="43">
        <v>43.0</v>
      </c>
      <c r="I81" s="44">
        <v>126.0</v>
      </c>
      <c r="J81" s="44">
        <v>79.0</v>
      </c>
      <c r="K81" s="45">
        <v>45.0</v>
      </c>
      <c r="L81" s="45">
        <v>103.0</v>
      </c>
      <c r="M81" s="39">
        <f t="shared" si="6"/>
        <v>0.5473684211</v>
      </c>
      <c r="N81" s="40">
        <f t="shared" si="7"/>
        <v>0.6146341463</v>
      </c>
      <c r="O81" s="54">
        <f t="shared" si="8"/>
        <v>0.3040540541</v>
      </c>
      <c r="P81" s="40">
        <f t="shared" si="9"/>
        <v>0.5856363878</v>
      </c>
      <c r="Q81" s="54">
        <f t="shared" si="10"/>
        <v>0.2779187368</v>
      </c>
      <c r="R81" s="39">
        <f t="shared" ref="R81:T81" si="420">M81</f>
        <v>0.5473684211</v>
      </c>
      <c r="S81" s="40">
        <f t="shared" si="420"/>
        <v>0.6146341463</v>
      </c>
      <c r="T81" s="54">
        <f t="shared" si="420"/>
        <v>0.3040540541</v>
      </c>
      <c r="U81" s="39">
        <f t="shared" si="12"/>
        <v>0.5473684211</v>
      </c>
      <c r="V81" s="40">
        <f t="shared" si="13"/>
        <v>0.1726341463</v>
      </c>
      <c r="W81" s="54">
        <f t="shared" si="14"/>
        <v>0.08505405405</v>
      </c>
      <c r="X81" s="55">
        <f t="shared" si="15"/>
        <v>0.305514949</v>
      </c>
      <c r="Y81" s="55">
        <f t="shared" si="16"/>
        <v>0.4798832144</v>
      </c>
      <c r="Z81" s="39">
        <f t="shared" si="17"/>
        <v>0.4058415558</v>
      </c>
      <c r="AA81" s="40">
        <f t="shared" si="18"/>
        <v>0.4058415558</v>
      </c>
      <c r="AB81" s="54">
        <f t="shared" si="19"/>
        <v>0.08505405405</v>
      </c>
      <c r="AC81" s="56">
        <f t="shared" si="20"/>
        <v>0.2065846618</v>
      </c>
      <c r="AD81" s="56">
        <f t="shared" si="21"/>
        <v>0.5788135016</v>
      </c>
      <c r="AE81" s="39">
        <f t="shared" si="22"/>
        <v>0.2932077425</v>
      </c>
      <c r="AF81" s="40">
        <f t="shared" si="23"/>
        <v>0.2932077425</v>
      </c>
      <c r="AG81" s="54">
        <f t="shared" si="24"/>
        <v>0.2932077425</v>
      </c>
      <c r="AH81" s="57">
        <f t="shared" ref="AH81:AI81" si="421">N81-P81</f>
        <v>0.02899775853</v>
      </c>
      <c r="AI81" s="57">
        <f t="shared" si="421"/>
        <v>0.02613531721</v>
      </c>
      <c r="AJ81" s="58">
        <f t="shared" si="26"/>
        <v>0.01733594865</v>
      </c>
      <c r="AK81" s="58">
        <f t="shared" si="27"/>
        <v>0.01553376473</v>
      </c>
      <c r="AL81" s="39">
        <f t="shared" si="28"/>
        <v>0.2932077425</v>
      </c>
      <c r="AM81" s="40">
        <f t="shared" ref="AM81:AN81" si="422">AF81+AJ81</f>
        <v>0.3105436912</v>
      </c>
      <c r="AN81" s="54">
        <f t="shared" si="422"/>
        <v>0.3087415072</v>
      </c>
      <c r="AO81" s="59">
        <f t="shared" si="30"/>
        <v>1.866827992</v>
      </c>
      <c r="AP81" s="39">
        <f t="shared" ref="AP81:AR81" si="423">AL81*$AO81</f>
        <v>0.5473684211</v>
      </c>
      <c r="AQ81" s="40">
        <f t="shared" si="423"/>
        <v>0.5797316552</v>
      </c>
      <c r="AR81" s="54">
        <f t="shared" si="423"/>
        <v>0.5763672879</v>
      </c>
      <c r="AS81" s="39">
        <f t="shared" ref="AS81:AU81" si="424">IF(AP81&lt;0,0,IF(AP81&gt;1,1,AP81))</f>
        <v>0.5473684211</v>
      </c>
      <c r="AT81" s="40">
        <f t="shared" si="424"/>
        <v>0.5797316552</v>
      </c>
      <c r="AU81" s="54">
        <f t="shared" si="424"/>
        <v>0.5763672879</v>
      </c>
      <c r="AV81" s="38"/>
      <c r="AW81" s="38"/>
      <c r="AX81" s="38"/>
      <c r="AY81" s="38"/>
      <c r="AZ81" s="38"/>
      <c r="BA81" s="38"/>
      <c r="BB81" s="38"/>
    </row>
    <row r="82">
      <c r="A82" s="1"/>
      <c r="B82" s="1"/>
      <c r="C82" s="53">
        <v>0.0</v>
      </c>
      <c r="D82" s="42"/>
      <c r="E82" s="42"/>
      <c r="F82" s="2">
        <v>1700.0</v>
      </c>
      <c r="G82" s="43">
        <v>26.0</v>
      </c>
      <c r="H82" s="43">
        <v>44.0</v>
      </c>
      <c r="I82" s="44">
        <v>102.0</v>
      </c>
      <c r="J82" s="44">
        <v>111.0</v>
      </c>
      <c r="K82" s="45">
        <v>37.0</v>
      </c>
      <c r="L82" s="45">
        <v>91.0</v>
      </c>
      <c r="M82" s="39">
        <f t="shared" si="6"/>
        <v>0.3714285714</v>
      </c>
      <c r="N82" s="40">
        <f t="shared" si="7"/>
        <v>0.4788732394</v>
      </c>
      <c r="O82" s="54">
        <f t="shared" si="8"/>
        <v>0.2890625</v>
      </c>
      <c r="P82" s="40">
        <f t="shared" si="9"/>
        <v>0.5396570612</v>
      </c>
      <c r="Q82" s="54">
        <f t="shared" si="10"/>
        <v>0.2632021224</v>
      </c>
      <c r="R82" s="39">
        <f t="shared" ref="R82:T82" si="425">M82</f>
        <v>0.3714285714</v>
      </c>
      <c r="S82" s="40">
        <f t="shared" si="425"/>
        <v>0.4788732394</v>
      </c>
      <c r="T82" s="54">
        <f t="shared" si="425"/>
        <v>0.2890625</v>
      </c>
      <c r="U82" s="39">
        <f t="shared" si="12"/>
        <v>0.3714285714</v>
      </c>
      <c r="V82" s="40">
        <f t="shared" si="13"/>
        <v>0.03687323944</v>
      </c>
      <c r="W82" s="54">
        <f t="shared" si="14"/>
        <v>0.0700625</v>
      </c>
      <c r="X82" s="55">
        <f t="shared" si="15"/>
        <v>0.0989498942</v>
      </c>
      <c r="Y82" s="55">
        <f t="shared" si="16"/>
        <v>0.6864482692</v>
      </c>
      <c r="Z82" s="39">
        <f t="shared" si="17"/>
        <v>0.2639306911</v>
      </c>
      <c r="AA82" s="40">
        <f t="shared" si="18"/>
        <v>0.2639306911</v>
      </c>
      <c r="AB82" s="54">
        <f t="shared" si="19"/>
        <v>0.0700625</v>
      </c>
      <c r="AC82" s="56">
        <f t="shared" si="20"/>
        <v>0.2594735819</v>
      </c>
      <c r="AD82" s="56">
        <f t="shared" si="21"/>
        <v>0.5259245815</v>
      </c>
      <c r="AE82" s="39">
        <f t="shared" si="22"/>
        <v>0.1930908641</v>
      </c>
      <c r="AF82" s="40">
        <f t="shared" si="23"/>
        <v>0.1930908641</v>
      </c>
      <c r="AG82" s="54">
        <f t="shared" si="24"/>
        <v>0.1930908641</v>
      </c>
      <c r="AH82" s="57">
        <f t="shared" ref="AH82:AI82" si="426">N82-P82</f>
        <v>-0.06078382179</v>
      </c>
      <c r="AI82" s="57">
        <f t="shared" si="426"/>
        <v>0.02586037755</v>
      </c>
      <c r="AJ82" s="58">
        <f t="shared" si="26"/>
        <v>-0.03633885054</v>
      </c>
      <c r="AK82" s="58">
        <f t="shared" si="27"/>
        <v>0.01537035183</v>
      </c>
      <c r="AL82" s="39">
        <f t="shared" si="28"/>
        <v>0.1930908641</v>
      </c>
      <c r="AM82" s="40">
        <f t="shared" ref="AM82:AN82" si="427">AF82+AJ82</f>
        <v>0.1567520136</v>
      </c>
      <c r="AN82" s="54">
        <f t="shared" si="427"/>
        <v>0.208461216</v>
      </c>
      <c r="AO82" s="59">
        <f t="shared" si="30"/>
        <v>1.923594744</v>
      </c>
      <c r="AP82" s="39">
        <f t="shared" ref="AP82:AR82" si="428">AL82*$AO82</f>
        <v>0.3714285714</v>
      </c>
      <c r="AQ82" s="40">
        <f t="shared" si="428"/>
        <v>0.3015273495</v>
      </c>
      <c r="AR82" s="54">
        <f t="shared" si="428"/>
        <v>0.4009948994</v>
      </c>
      <c r="AS82" s="39">
        <f t="shared" ref="AS82:AU82" si="429">IF(AP82&lt;0,0,IF(AP82&gt;1,1,AP82))</f>
        <v>0.3714285714</v>
      </c>
      <c r="AT82" s="40">
        <f t="shared" si="429"/>
        <v>0.3015273495</v>
      </c>
      <c r="AU82" s="54">
        <f t="shared" si="429"/>
        <v>0.4009948994</v>
      </c>
      <c r="AV82" s="38"/>
      <c r="AW82" s="38"/>
      <c r="AX82" s="38"/>
      <c r="AY82" s="38"/>
      <c r="AZ82" s="38"/>
      <c r="BA82" s="38"/>
      <c r="BB82" s="38"/>
    </row>
    <row r="83">
      <c r="A83" s="1"/>
      <c r="B83" s="1"/>
      <c r="C83" s="53">
        <v>0.0</v>
      </c>
      <c r="D83" s="42"/>
      <c r="E83" s="42"/>
      <c r="F83" s="2">
        <v>1702.0</v>
      </c>
      <c r="G83" s="43">
        <v>33.0</v>
      </c>
      <c r="H83" s="43">
        <v>13.0</v>
      </c>
      <c r="I83" s="44">
        <v>70.0</v>
      </c>
      <c r="J83" s="44">
        <v>48.0</v>
      </c>
      <c r="K83" s="45">
        <v>30.0</v>
      </c>
      <c r="L83" s="45">
        <v>55.0</v>
      </c>
      <c r="M83" s="39">
        <f t="shared" si="6"/>
        <v>0.7173913043</v>
      </c>
      <c r="N83" s="40">
        <f t="shared" si="7"/>
        <v>0.593220339</v>
      </c>
      <c r="O83" s="54">
        <f t="shared" si="8"/>
        <v>0.3529411765</v>
      </c>
      <c r="P83" s="40">
        <f t="shared" si="9"/>
        <v>0.6298988185</v>
      </c>
      <c r="Q83" s="54">
        <f t="shared" si="10"/>
        <v>0.2883405482</v>
      </c>
      <c r="R83" s="39">
        <f t="shared" ref="R83:T83" si="430">M83</f>
        <v>0.7173913043</v>
      </c>
      <c r="S83" s="40">
        <f t="shared" si="430"/>
        <v>0.593220339</v>
      </c>
      <c r="T83" s="54">
        <f t="shared" si="430"/>
        <v>0.3529411765</v>
      </c>
      <c r="U83" s="39">
        <f t="shared" si="12"/>
        <v>0.7173913043</v>
      </c>
      <c r="V83" s="40">
        <f t="shared" si="13"/>
        <v>0.151220339</v>
      </c>
      <c r="W83" s="54">
        <f t="shared" si="14"/>
        <v>0.1339411765</v>
      </c>
      <c r="X83" s="55">
        <f t="shared" si="15"/>
        <v>0.2077506095</v>
      </c>
      <c r="Y83" s="55">
        <f t="shared" si="16"/>
        <v>0.5776475539</v>
      </c>
      <c r="Z83" s="39">
        <f t="shared" si="17"/>
        <v>0.5184196536</v>
      </c>
      <c r="AA83" s="40">
        <f t="shared" si="18"/>
        <v>0.5184196536</v>
      </c>
      <c r="AB83" s="54">
        <f t="shared" si="19"/>
        <v>0.1339411765</v>
      </c>
      <c r="AC83" s="56">
        <f t="shared" si="20"/>
        <v>0.2528354034</v>
      </c>
      <c r="AD83" s="56">
        <f t="shared" si="21"/>
        <v>0.53256276</v>
      </c>
      <c r="AE83" s="39">
        <f t="shared" si="22"/>
        <v>0.3786153563</v>
      </c>
      <c r="AF83" s="40">
        <f t="shared" si="23"/>
        <v>0.3786153563</v>
      </c>
      <c r="AG83" s="54">
        <f t="shared" si="24"/>
        <v>0.3786153563</v>
      </c>
      <c r="AH83" s="57">
        <f t="shared" ref="AH83:AI83" si="431">N83-P83</f>
        <v>-0.03667847954</v>
      </c>
      <c r="AI83" s="57">
        <f t="shared" si="431"/>
        <v>0.06460062827</v>
      </c>
      <c r="AJ83" s="58">
        <f t="shared" si="26"/>
        <v>-0.02192777201</v>
      </c>
      <c r="AK83" s="58">
        <f t="shared" si="27"/>
        <v>0.03839597402</v>
      </c>
      <c r="AL83" s="39">
        <f t="shared" si="28"/>
        <v>0.3786153563</v>
      </c>
      <c r="AM83" s="40">
        <f t="shared" ref="AM83:AN83" si="432">AF83+AJ83</f>
        <v>0.3566875843</v>
      </c>
      <c r="AN83" s="54">
        <f t="shared" si="432"/>
        <v>0.4170113303</v>
      </c>
      <c r="AO83" s="59">
        <f t="shared" si="30"/>
        <v>1.894776037</v>
      </c>
      <c r="AP83" s="39">
        <f t="shared" ref="AP83:AR83" si="433">AL83*$AO83</f>
        <v>0.7173913043</v>
      </c>
      <c r="AQ83" s="40">
        <f t="shared" si="433"/>
        <v>0.6758430874</v>
      </c>
      <c r="AR83" s="54">
        <f t="shared" si="433"/>
        <v>0.7901430759</v>
      </c>
      <c r="AS83" s="39">
        <f t="shared" ref="AS83:AU83" si="434">IF(AP83&lt;0,0,IF(AP83&gt;1,1,AP83))</f>
        <v>0.7173913043</v>
      </c>
      <c r="AT83" s="40">
        <f t="shared" si="434"/>
        <v>0.6758430874</v>
      </c>
      <c r="AU83" s="54">
        <f t="shared" si="434"/>
        <v>0.7901430759</v>
      </c>
      <c r="AV83" s="38"/>
      <c r="AW83" s="38"/>
      <c r="AX83" s="38"/>
      <c r="AY83" s="38"/>
      <c r="AZ83" s="38"/>
      <c r="BA83" s="38"/>
      <c r="BB83" s="38"/>
    </row>
    <row r="84">
      <c r="A84" s="1"/>
      <c r="B84" s="1"/>
      <c r="C84" s="53">
        <v>0.0</v>
      </c>
      <c r="D84" s="42"/>
      <c r="E84" s="42"/>
      <c r="F84" s="2">
        <v>1712.0</v>
      </c>
      <c r="G84" s="43">
        <v>21.0</v>
      </c>
      <c r="H84" s="43">
        <v>25.0</v>
      </c>
      <c r="I84" s="44">
        <v>110.0</v>
      </c>
      <c r="J84" s="44">
        <v>73.0</v>
      </c>
      <c r="K84" s="45">
        <v>31.0</v>
      </c>
      <c r="L84" s="45">
        <v>128.0</v>
      </c>
      <c r="M84" s="39">
        <f t="shared" si="6"/>
        <v>0.4565217391</v>
      </c>
      <c r="N84" s="40">
        <f t="shared" si="7"/>
        <v>0.6010928962</v>
      </c>
      <c r="O84" s="54">
        <f t="shared" si="8"/>
        <v>0.1949685535</v>
      </c>
      <c r="P84" s="40">
        <f t="shared" si="9"/>
        <v>0.561917344</v>
      </c>
      <c r="Q84" s="54">
        <f t="shared" si="10"/>
        <v>0.2708191871</v>
      </c>
      <c r="R84" s="39">
        <f t="shared" ref="R84:T84" si="435">M84</f>
        <v>0.4565217391</v>
      </c>
      <c r="S84" s="40">
        <f t="shared" si="435"/>
        <v>0.6010928962</v>
      </c>
      <c r="T84" s="54">
        <f t="shared" si="435"/>
        <v>0.1949685535</v>
      </c>
      <c r="U84" s="39">
        <f t="shared" si="12"/>
        <v>0.4565217391</v>
      </c>
      <c r="V84" s="40">
        <f t="shared" si="13"/>
        <v>0.1590928962</v>
      </c>
      <c r="W84" s="54">
        <f t="shared" si="14"/>
        <v>-0.02403144654</v>
      </c>
      <c r="X84" s="55">
        <f t="shared" si="15"/>
        <v>0.3353282626</v>
      </c>
      <c r="Y84" s="55">
        <f t="shared" si="16"/>
        <v>0.4500699008</v>
      </c>
      <c r="Z84" s="39">
        <f t="shared" si="17"/>
        <v>0.3418498559</v>
      </c>
      <c r="AA84" s="40">
        <f t="shared" si="18"/>
        <v>0.3418498559</v>
      </c>
      <c r="AB84" s="54">
        <f t="shared" si="19"/>
        <v>-0.02403144654</v>
      </c>
      <c r="AC84" s="56">
        <f t="shared" si="20"/>
        <v>-0.0701827909</v>
      </c>
      <c r="AD84" s="56">
        <f t="shared" si="21"/>
        <v>0.8555809543</v>
      </c>
      <c r="AE84" s="39">
        <f t="shared" si="22"/>
        <v>0.2423208971</v>
      </c>
      <c r="AF84" s="40">
        <f t="shared" si="23"/>
        <v>0.2423208971</v>
      </c>
      <c r="AG84" s="54">
        <f t="shared" si="24"/>
        <v>0.2423208971</v>
      </c>
      <c r="AH84" s="57">
        <f t="shared" ref="AH84:AI84" si="436">N84-P84</f>
        <v>0.03917555213</v>
      </c>
      <c r="AI84" s="57">
        <f t="shared" si="436"/>
        <v>-0.07585063369</v>
      </c>
      <c r="AJ84" s="58">
        <f t="shared" si="26"/>
        <v>0.02342061574</v>
      </c>
      <c r="AK84" s="58">
        <f t="shared" si="27"/>
        <v>-0.0450825176</v>
      </c>
      <c r="AL84" s="39">
        <f t="shared" si="28"/>
        <v>0.2423208971</v>
      </c>
      <c r="AM84" s="40">
        <f t="shared" ref="AM84:AN84" si="437">AF84+AJ84</f>
        <v>0.2657415129</v>
      </c>
      <c r="AN84" s="54">
        <f t="shared" si="437"/>
        <v>0.1972383795</v>
      </c>
      <c r="AO84" s="59">
        <f t="shared" si="30"/>
        <v>1.883955303</v>
      </c>
      <c r="AP84" s="39">
        <f t="shared" ref="AP84:AR84" si="438">AL84*$AO84</f>
        <v>0.4565217391</v>
      </c>
      <c r="AQ84" s="40">
        <f t="shared" si="438"/>
        <v>0.5006451324</v>
      </c>
      <c r="AR84" s="54">
        <f t="shared" si="438"/>
        <v>0.371588291</v>
      </c>
      <c r="AS84" s="39">
        <f t="shared" ref="AS84:AU84" si="439">IF(AP84&lt;0,0,IF(AP84&gt;1,1,AP84))</f>
        <v>0.4565217391</v>
      </c>
      <c r="AT84" s="40">
        <f t="shared" si="439"/>
        <v>0.5006451324</v>
      </c>
      <c r="AU84" s="54">
        <f t="shared" si="439"/>
        <v>0.371588291</v>
      </c>
      <c r="AV84" s="38"/>
      <c r="AW84" s="38"/>
      <c r="AX84" s="38"/>
      <c r="AY84" s="38"/>
      <c r="AZ84" s="38"/>
      <c r="BA84" s="38"/>
      <c r="BB84" s="38"/>
    </row>
    <row r="85">
      <c r="A85" s="1"/>
      <c r="B85" s="1"/>
      <c r="C85" s="53">
        <v>0.0</v>
      </c>
      <c r="D85" s="42"/>
      <c r="E85" s="42"/>
      <c r="F85" s="2">
        <v>1715.0</v>
      </c>
      <c r="G85" s="43">
        <v>65.0</v>
      </c>
      <c r="H85" s="43">
        <v>43.0</v>
      </c>
      <c r="I85" s="44">
        <v>235.0</v>
      </c>
      <c r="J85" s="44">
        <v>106.0</v>
      </c>
      <c r="K85" s="45">
        <v>55.0</v>
      </c>
      <c r="L85" s="45">
        <v>159.0</v>
      </c>
      <c r="M85" s="39">
        <f t="shared" si="6"/>
        <v>0.6018518519</v>
      </c>
      <c r="N85" s="40">
        <f t="shared" si="7"/>
        <v>0.6891495601</v>
      </c>
      <c r="O85" s="54">
        <f t="shared" si="8"/>
        <v>0.2570093458</v>
      </c>
      <c r="P85" s="40">
        <f t="shared" si="9"/>
        <v>0.5998384345</v>
      </c>
      <c r="Q85" s="54">
        <f t="shared" si="10"/>
        <v>0.2816650377</v>
      </c>
      <c r="R85" s="39">
        <f t="shared" ref="R85:T85" si="440">M85</f>
        <v>0.6018518519</v>
      </c>
      <c r="S85" s="40">
        <f t="shared" si="440"/>
        <v>0.6891495601</v>
      </c>
      <c r="T85" s="54">
        <f t="shared" si="440"/>
        <v>0.2570093458</v>
      </c>
      <c r="U85" s="39">
        <f t="shared" si="12"/>
        <v>0.6018518519</v>
      </c>
      <c r="V85" s="40">
        <f t="shared" si="13"/>
        <v>0.2471495601</v>
      </c>
      <c r="W85" s="54">
        <f t="shared" si="14"/>
        <v>0.03800934579</v>
      </c>
      <c r="X85" s="55">
        <f t="shared" si="15"/>
        <v>0.3896522796</v>
      </c>
      <c r="Y85" s="55">
        <f t="shared" si="16"/>
        <v>0.3957458838</v>
      </c>
      <c r="Z85" s="39">
        <f t="shared" si="17"/>
        <v>0.4600589944</v>
      </c>
      <c r="AA85" s="40">
        <f t="shared" si="18"/>
        <v>0.4600589944</v>
      </c>
      <c r="AB85" s="54">
        <f t="shared" si="19"/>
        <v>0.03800934579</v>
      </c>
      <c r="AC85" s="56">
        <f t="shared" si="20"/>
        <v>0.08243120402</v>
      </c>
      <c r="AD85" s="56">
        <f t="shared" si="21"/>
        <v>0.7029669594</v>
      </c>
      <c r="AE85" s="39">
        <f t="shared" si="22"/>
        <v>0.3264192003</v>
      </c>
      <c r="AF85" s="40">
        <f t="shared" si="23"/>
        <v>0.3264192003</v>
      </c>
      <c r="AG85" s="54">
        <f t="shared" si="24"/>
        <v>0.3264192003</v>
      </c>
      <c r="AH85" s="57">
        <f t="shared" ref="AH85:AI85" si="441">N85-P85</f>
        <v>0.08931112562</v>
      </c>
      <c r="AI85" s="57">
        <f t="shared" si="441"/>
        <v>-0.02465569193</v>
      </c>
      <c r="AJ85" s="58">
        <f t="shared" si="26"/>
        <v>0.0533935437</v>
      </c>
      <c r="AK85" s="58">
        <f t="shared" si="27"/>
        <v>-0.01465433591</v>
      </c>
      <c r="AL85" s="39">
        <f t="shared" si="28"/>
        <v>0.3264192003</v>
      </c>
      <c r="AM85" s="40">
        <f t="shared" ref="AM85:AN85" si="442">AF85+AJ85</f>
        <v>0.379812744</v>
      </c>
      <c r="AN85" s="54">
        <f t="shared" si="442"/>
        <v>0.3117648644</v>
      </c>
      <c r="AO85" s="59">
        <f t="shared" si="30"/>
        <v>1.843800399</v>
      </c>
      <c r="AP85" s="39">
        <f t="shared" ref="AP85:AR85" si="443">AL85*$AO85</f>
        <v>0.6018518519</v>
      </c>
      <c r="AQ85" s="40">
        <f t="shared" si="443"/>
        <v>0.700298889</v>
      </c>
      <c r="AR85" s="54">
        <f t="shared" si="443"/>
        <v>0.5748321814</v>
      </c>
      <c r="AS85" s="39">
        <f t="shared" ref="AS85:AU85" si="444">IF(AP85&lt;0,0,IF(AP85&gt;1,1,AP85))</f>
        <v>0.6018518519</v>
      </c>
      <c r="AT85" s="40">
        <f t="shared" si="444"/>
        <v>0.700298889</v>
      </c>
      <c r="AU85" s="54">
        <f t="shared" si="444"/>
        <v>0.5748321814</v>
      </c>
      <c r="AV85" s="38"/>
      <c r="AW85" s="38"/>
      <c r="AX85" s="38"/>
      <c r="AY85" s="38"/>
      <c r="AZ85" s="38"/>
      <c r="BA85" s="38"/>
      <c r="BB85" s="38"/>
    </row>
    <row r="86">
      <c r="A86" s="1"/>
      <c r="B86" s="1"/>
      <c r="C86" s="53">
        <v>0.0</v>
      </c>
      <c r="D86" s="42"/>
      <c r="E86" s="42"/>
      <c r="F86" s="2">
        <v>1717.0</v>
      </c>
      <c r="G86" s="43">
        <v>44.0</v>
      </c>
      <c r="H86" s="43">
        <v>29.0</v>
      </c>
      <c r="I86" s="44">
        <v>259.0</v>
      </c>
      <c r="J86" s="44">
        <v>98.0</v>
      </c>
      <c r="K86" s="45">
        <v>66.0</v>
      </c>
      <c r="L86" s="45">
        <v>172.0</v>
      </c>
      <c r="M86" s="39">
        <f t="shared" si="6"/>
        <v>0.602739726</v>
      </c>
      <c r="N86" s="40">
        <f t="shared" si="7"/>
        <v>0.7254901961</v>
      </c>
      <c r="O86" s="54">
        <f t="shared" si="8"/>
        <v>0.2773109244</v>
      </c>
      <c r="P86" s="40">
        <f t="shared" si="9"/>
        <v>0.6000697317</v>
      </c>
      <c r="Q86" s="54">
        <f t="shared" si="10"/>
        <v>0.2817229124</v>
      </c>
      <c r="R86" s="39">
        <f t="shared" ref="R86:T86" si="445">M86</f>
        <v>0.602739726</v>
      </c>
      <c r="S86" s="40">
        <f t="shared" si="445"/>
        <v>0.7254901961</v>
      </c>
      <c r="T86" s="54">
        <f t="shared" si="445"/>
        <v>0.2773109244</v>
      </c>
      <c r="U86" s="39">
        <f t="shared" si="12"/>
        <v>0.602739726</v>
      </c>
      <c r="V86" s="40">
        <f t="shared" si="13"/>
        <v>0.2834901961</v>
      </c>
      <c r="W86" s="54">
        <f t="shared" si="14"/>
        <v>0.05831092437</v>
      </c>
      <c r="X86" s="55">
        <f t="shared" si="15"/>
        <v>0.4396360643</v>
      </c>
      <c r="Y86" s="55">
        <f t="shared" si="16"/>
        <v>0.3457620991</v>
      </c>
      <c r="Z86" s="39">
        <f t="shared" si="17"/>
        <v>0.4709893144</v>
      </c>
      <c r="AA86" s="40">
        <f t="shared" si="18"/>
        <v>0.4709893144</v>
      </c>
      <c r="AB86" s="54">
        <f t="shared" si="19"/>
        <v>0.05831092437</v>
      </c>
      <c r="AC86" s="56">
        <f t="shared" si="20"/>
        <v>0.1231783996</v>
      </c>
      <c r="AD86" s="56">
        <f t="shared" si="21"/>
        <v>0.6622197638</v>
      </c>
      <c r="AE86" s="39">
        <f t="shared" si="22"/>
        <v>0.3355824028</v>
      </c>
      <c r="AF86" s="40">
        <f t="shared" si="23"/>
        <v>0.3355824028</v>
      </c>
      <c r="AG86" s="54">
        <f t="shared" si="24"/>
        <v>0.3355824028</v>
      </c>
      <c r="AH86" s="57">
        <f t="shared" ref="AH86:AI86" si="446">N86-P86</f>
        <v>0.1254204644</v>
      </c>
      <c r="AI86" s="57">
        <f t="shared" si="446"/>
        <v>-0.004411987997</v>
      </c>
      <c r="AJ86" s="58">
        <f t="shared" si="26"/>
        <v>0.07498106201</v>
      </c>
      <c r="AK86" s="58">
        <f t="shared" si="27"/>
        <v>-0.002622305403</v>
      </c>
      <c r="AL86" s="39">
        <f t="shared" si="28"/>
        <v>0.3355824028</v>
      </c>
      <c r="AM86" s="40">
        <f t="shared" ref="AM86:AN86" si="447">AF86+AJ86</f>
        <v>0.4105634649</v>
      </c>
      <c r="AN86" s="54">
        <f t="shared" si="447"/>
        <v>0.3329600974</v>
      </c>
      <c r="AO86" s="59">
        <f t="shared" si="30"/>
        <v>1.796100513</v>
      </c>
      <c r="AP86" s="39">
        <f t="shared" ref="AP86:AR86" si="448">AL86*$AO86</f>
        <v>0.602739726</v>
      </c>
      <c r="AQ86" s="40">
        <f t="shared" si="448"/>
        <v>0.73741325</v>
      </c>
      <c r="AR86" s="54">
        <f t="shared" si="448"/>
        <v>0.5980298019</v>
      </c>
      <c r="AS86" s="39">
        <f t="shared" ref="AS86:AU86" si="449">IF(AP86&lt;0,0,IF(AP86&gt;1,1,AP86))</f>
        <v>0.602739726</v>
      </c>
      <c r="AT86" s="40">
        <f t="shared" si="449"/>
        <v>0.73741325</v>
      </c>
      <c r="AU86" s="54">
        <f t="shared" si="449"/>
        <v>0.5980298019</v>
      </c>
      <c r="AV86" s="38"/>
      <c r="AW86" s="38"/>
      <c r="AX86" s="38"/>
      <c r="AY86" s="38"/>
      <c r="AZ86" s="38"/>
      <c r="BA86" s="38"/>
      <c r="BB86" s="38"/>
    </row>
    <row r="87">
      <c r="A87" s="1"/>
      <c r="B87" s="1"/>
      <c r="C87" s="53">
        <v>0.0</v>
      </c>
      <c r="D87" s="42"/>
      <c r="E87" s="42"/>
      <c r="F87" s="2">
        <v>1719.0</v>
      </c>
      <c r="G87" s="43">
        <v>10.0</v>
      </c>
      <c r="H87" s="43">
        <v>8.0</v>
      </c>
      <c r="I87" s="44">
        <v>62.0</v>
      </c>
      <c r="J87" s="44">
        <v>32.0</v>
      </c>
      <c r="K87" s="45">
        <v>15.0</v>
      </c>
      <c r="L87" s="45">
        <v>53.0</v>
      </c>
      <c r="M87" s="39">
        <f t="shared" si="6"/>
        <v>0.5555555556</v>
      </c>
      <c r="N87" s="40">
        <f t="shared" si="7"/>
        <v>0.6595744681</v>
      </c>
      <c r="O87" s="54">
        <f t="shared" si="8"/>
        <v>0.2205882353</v>
      </c>
      <c r="P87" s="40">
        <f t="shared" si="9"/>
        <v>0.5877716049</v>
      </c>
      <c r="Q87" s="54">
        <f t="shared" si="10"/>
        <v>0.2785061728</v>
      </c>
      <c r="R87" s="39">
        <f t="shared" ref="R87:T87" si="450">M87</f>
        <v>0.5555555556</v>
      </c>
      <c r="S87" s="40">
        <f t="shared" si="450"/>
        <v>0.6595744681</v>
      </c>
      <c r="T87" s="54">
        <f t="shared" si="450"/>
        <v>0.2205882353</v>
      </c>
      <c r="U87" s="39">
        <f t="shared" si="12"/>
        <v>0.5555555556</v>
      </c>
      <c r="V87" s="40">
        <f t="shared" si="13"/>
        <v>0.2175744681</v>
      </c>
      <c r="W87" s="54">
        <f t="shared" si="14"/>
        <v>0.001588235294</v>
      </c>
      <c r="X87" s="55">
        <f t="shared" si="15"/>
        <v>0.3732736054</v>
      </c>
      <c r="Y87" s="55">
        <f t="shared" si="16"/>
        <v>0.412124558</v>
      </c>
      <c r="Z87" s="39">
        <f t="shared" si="17"/>
        <v>0.4218889809</v>
      </c>
      <c r="AA87" s="40">
        <f t="shared" si="18"/>
        <v>0.4218889809</v>
      </c>
      <c r="AB87" s="54">
        <f t="shared" si="19"/>
        <v>0.001588235294</v>
      </c>
      <c r="AC87" s="56">
        <f t="shared" si="20"/>
        <v>0.00376456334</v>
      </c>
      <c r="AD87" s="56">
        <f t="shared" si="21"/>
        <v>0.7816336001</v>
      </c>
      <c r="AE87" s="39">
        <f t="shared" si="22"/>
        <v>0.2983226732</v>
      </c>
      <c r="AF87" s="40">
        <f t="shared" si="23"/>
        <v>0.2983226732</v>
      </c>
      <c r="AG87" s="54">
        <f t="shared" si="24"/>
        <v>0.2983226732</v>
      </c>
      <c r="AH87" s="57">
        <f t="shared" ref="AH87:AI87" si="451">N87-P87</f>
        <v>0.07180286315</v>
      </c>
      <c r="AI87" s="57">
        <f t="shared" si="451"/>
        <v>-0.05791793755</v>
      </c>
      <c r="AJ87" s="58">
        <f t="shared" si="26"/>
        <v>0.04292644713</v>
      </c>
      <c r="AK87" s="58">
        <f t="shared" si="27"/>
        <v>-0.0344240557</v>
      </c>
      <c r="AL87" s="39">
        <f t="shared" si="28"/>
        <v>0.2983226732</v>
      </c>
      <c r="AM87" s="40">
        <f t="shared" ref="AM87:AN87" si="452">AF87+AJ87</f>
        <v>0.3412491204</v>
      </c>
      <c r="AN87" s="54">
        <f t="shared" si="452"/>
        <v>0.2638986175</v>
      </c>
      <c r="AO87" s="59">
        <f t="shared" si="30"/>
        <v>1.862263936</v>
      </c>
      <c r="AP87" s="39">
        <f t="shared" ref="AP87:AR87" si="453">AL87*$AO87</f>
        <v>0.5555555556</v>
      </c>
      <c r="AQ87" s="40">
        <f t="shared" si="453"/>
        <v>0.6354959299</v>
      </c>
      <c r="AR87" s="54">
        <f t="shared" si="453"/>
        <v>0.4914488781</v>
      </c>
      <c r="AS87" s="39">
        <f t="shared" ref="AS87:AU87" si="454">IF(AP87&lt;0,0,IF(AP87&gt;1,1,AP87))</f>
        <v>0.5555555556</v>
      </c>
      <c r="AT87" s="40">
        <f t="shared" si="454"/>
        <v>0.6354959299</v>
      </c>
      <c r="AU87" s="54">
        <f t="shared" si="454"/>
        <v>0.4914488781</v>
      </c>
      <c r="AV87" s="38"/>
      <c r="AW87" s="38"/>
      <c r="AX87" s="38"/>
      <c r="AY87" s="38"/>
      <c r="AZ87" s="38"/>
      <c r="BA87" s="38"/>
      <c r="BB87" s="38"/>
    </row>
    <row r="88">
      <c r="A88" s="1"/>
      <c r="B88" s="1"/>
      <c r="C88" s="53">
        <v>0.0</v>
      </c>
      <c r="D88" s="42"/>
      <c r="E88" s="42"/>
      <c r="F88" s="2">
        <v>1750.0</v>
      </c>
      <c r="G88" s="43">
        <v>9.0</v>
      </c>
      <c r="H88" s="43">
        <v>21.0</v>
      </c>
      <c r="I88" s="44">
        <v>29.0</v>
      </c>
      <c r="J88" s="44">
        <v>73.0</v>
      </c>
      <c r="K88" s="45">
        <v>5.0</v>
      </c>
      <c r="L88" s="45">
        <v>73.0</v>
      </c>
      <c r="M88" s="39">
        <f t="shared" si="6"/>
        <v>0.3</v>
      </c>
      <c r="N88" s="40">
        <f t="shared" si="7"/>
        <v>0.2843137255</v>
      </c>
      <c r="O88" s="54">
        <f t="shared" si="8"/>
        <v>0.0641025641</v>
      </c>
      <c r="P88" s="40">
        <f t="shared" si="9"/>
        <v>0.520939</v>
      </c>
      <c r="Q88" s="54">
        <f t="shared" si="10"/>
        <v>0.256086</v>
      </c>
      <c r="R88" s="39">
        <f t="shared" ref="R88:T88" si="455">M88</f>
        <v>0.3</v>
      </c>
      <c r="S88" s="40">
        <f t="shared" si="455"/>
        <v>0.2843137255</v>
      </c>
      <c r="T88" s="54">
        <f t="shared" si="455"/>
        <v>0.0641025641</v>
      </c>
      <c r="U88" s="39">
        <f t="shared" si="12"/>
        <v>0.3</v>
      </c>
      <c r="V88" s="40">
        <f t="shared" si="13"/>
        <v>-0.1576862745</v>
      </c>
      <c r="W88" s="54">
        <f t="shared" si="14"/>
        <v>-0.1548974359</v>
      </c>
      <c r="X88" s="55">
        <f t="shared" si="15"/>
        <v>-0.4839336308</v>
      </c>
      <c r="Y88" s="55">
        <f t="shared" si="16"/>
        <v>1.269331794</v>
      </c>
      <c r="Z88" s="39">
        <f t="shared" si="17"/>
        <v>0.2396507471</v>
      </c>
      <c r="AA88" s="40">
        <f t="shared" si="18"/>
        <v>0.2396507471</v>
      </c>
      <c r="AB88" s="54">
        <f t="shared" si="19"/>
        <v>-0.1548974359</v>
      </c>
      <c r="AC88" s="56">
        <f t="shared" si="20"/>
        <v>-0.5738026079</v>
      </c>
      <c r="AD88" s="56">
        <f t="shared" si="21"/>
        <v>1.359200771</v>
      </c>
      <c r="AE88" s="39">
        <f t="shared" si="22"/>
        <v>0.2017742504</v>
      </c>
      <c r="AF88" s="40">
        <f t="shared" si="23"/>
        <v>0.2017742504</v>
      </c>
      <c r="AG88" s="54">
        <f t="shared" si="24"/>
        <v>0.2017742504</v>
      </c>
      <c r="AH88" s="57">
        <f t="shared" ref="AH88:AI88" si="456">N88-P88</f>
        <v>-0.2366252745</v>
      </c>
      <c r="AI88" s="57">
        <f t="shared" si="456"/>
        <v>-0.1919834359</v>
      </c>
      <c r="AJ88" s="58">
        <f t="shared" si="26"/>
        <v>-0.1414634722</v>
      </c>
      <c r="AK88" s="58">
        <f t="shared" si="27"/>
        <v>-0.1141071103</v>
      </c>
      <c r="AL88" s="39">
        <f t="shared" si="28"/>
        <v>0.2017742504</v>
      </c>
      <c r="AM88" s="40">
        <f t="shared" ref="AM88:AN88" si="457">AF88+AJ88</f>
        <v>0.06031077818</v>
      </c>
      <c r="AN88" s="54">
        <f t="shared" si="457"/>
        <v>0.08766714004</v>
      </c>
      <c r="AO88" s="59">
        <f t="shared" si="30"/>
        <v>1.486810133</v>
      </c>
      <c r="AP88" s="39">
        <f t="shared" ref="AP88:AR88" si="458">AL88*$AO88</f>
        <v>0.3</v>
      </c>
      <c r="AQ88" s="40">
        <f t="shared" si="458"/>
        <v>0.08967067611</v>
      </c>
      <c r="AR88" s="54">
        <f t="shared" si="458"/>
        <v>0.1303443921</v>
      </c>
      <c r="AS88" s="39">
        <f t="shared" ref="AS88:AU88" si="459">IF(AP88&lt;0,0,IF(AP88&gt;1,1,AP88))</f>
        <v>0.3</v>
      </c>
      <c r="AT88" s="40">
        <f t="shared" si="459"/>
        <v>0.08967067611</v>
      </c>
      <c r="AU88" s="54">
        <f t="shared" si="459"/>
        <v>0.1303443921</v>
      </c>
      <c r="AV88" s="38"/>
      <c r="AW88" s="38"/>
      <c r="AX88" s="38"/>
      <c r="AY88" s="38"/>
      <c r="AZ88" s="38"/>
      <c r="BA88" s="38"/>
      <c r="BB88" s="38"/>
    </row>
    <row r="89">
      <c r="A89" s="1"/>
      <c r="B89" s="1"/>
      <c r="C89" s="53">
        <v>0.0</v>
      </c>
      <c r="D89" s="42"/>
      <c r="E89" s="42"/>
      <c r="F89" s="2">
        <v>1751.0</v>
      </c>
      <c r="G89" s="43">
        <v>13.0</v>
      </c>
      <c r="H89" s="43">
        <v>25.0</v>
      </c>
      <c r="I89" s="44">
        <v>40.0</v>
      </c>
      <c r="J89" s="44">
        <v>67.0</v>
      </c>
      <c r="K89" s="45">
        <v>10.0</v>
      </c>
      <c r="L89" s="45">
        <v>79.0</v>
      </c>
      <c r="M89" s="39">
        <f t="shared" si="6"/>
        <v>0.3421052632</v>
      </c>
      <c r="N89" s="40">
        <f t="shared" si="7"/>
        <v>0.3738317757</v>
      </c>
      <c r="O89" s="54">
        <f t="shared" si="8"/>
        <v>0.1123595506</v>
      </c>
      <c r="P89" s="40">
        <f t="shared" si="9"/>
        <v>0.531976385</v>
      </c>
      <c r="Q89" s="54">
        <f t="shared" si="10"/>
        <v>0.2603605263</v>
      </c>
      <c r="R89" s="39">
        <f t="shared" ref="R89:T89" si="460">M89</f>
        <v>0.3421052632</v>
      </c>
      <c r="S89" s="40">
        <f t="shared" si="460"/>
        <v>0.3738317757</v>
      </c>
      <c r="T89" s="54">
        <f t="shared" si="460"/>
        <v>0.1123595506</v>
      </c>
      <c r="U89" s="39">
        <f t="shared" si="12"/>
        <v>0.3421052632</v>
      </c>
      <c r="V89" s="40">
        <f t="shared" si="13"/>
        <v>-0.0681682243</v>
      </c>
      <c r="W89" s="54">
        <f t="shared" si="14"/>
        <v>-0.1066404494</v>
      </c>
      <c r="X89" s="55">
        <f t="shared" si="15"/>
        <v>-0.1966848468</v>
      </c>
      <c r="Y89" s="55">
        <f t="shared" si="16"/>
        <v>0.9820830102</v>
      </c>
      <c r="Z89" s="39">
        <f t="shared" si="17"/>
        <v>0.2466606149</v>
      </c>
      <c r="AA89" s="40">
        <f t="shared" si="18"/>
        <v>0.2466606149</v>
      </c>
      <c r="AB89" s="54">
        <f t="shared" si="19"/>
        <v>-0.1066404494</v>
      </c>
      <c r="AC89" s="56">
        <f t="shared" si="20"/>
        <v>-0.408068495</v>
      </c>
      <c r="AD89" s="56">
        <f t="shared" si="21"/>
        <v>1.193466658</v>
      </c>
      <c r="AE89" s="39">
        <f t="shared" si="22"/>
        <v>0.1900179523</v>
      </c>
      <c r="AF89" s="40">
        <f t="shared" si="23"/>
        <v>0.1900179523</v>
      </c>
      <c r="AG89" s="54">
        <f t="shared" si="24"/>
        <v>0.1900179523</v>
      </c>
      <c r="AH89" s="57">
        <f t="shared" ref="AH89:AI89" si="461">N89-P89</f>
        <v>-0.1581446093</v>
      </c>
      <c r="AI89" s="57">
        <f t="shared" si="461"/>
        <v>-0.1480009758</v>
      </c>
      <c r="AJ89" s="58">
        <f t="shared" si="26"/>
        <v>-0.09454478434</v>
      </c>
      <c r="AK89" s="58">
        <f t="shared" si="27"/>
        <v>-0.08796573305</v>
      </c>
      <c r="AL89" s="39">
        <f t="shared" si="28"/>
        <v>0.1900179523</v>
      </c>
      <c r="AM89" s="40">
        <f t="shared" ref="AM89:AN89" si="462">AF89+AJ89</f>
        <v>0.09547316797</v>
      </c>
      <c r="AN89" s="54">
        <f t="shared" si="462"/>
        <v>0.1020522193</v>
      </c>
      <c r="AO89" s="59">
        <f t="shared" si="30"/>
        <v>1.800383906</v>
      </c>
      <c r="AP89" s="39">
        <f t="shared" ref="AP89:AR89" si="463">AL89*$AO89</f>
        <v>0.3421052632</v>
      </c>
      <c r="AQ89" s="40">
        <f t="shared" si="463"/>
        <v>0.1718883551</v>
      </c>
      <c r="AR89" s="54">
        <f t="shared" si="463"/>
        <v>0.1837331731</v>
      </c>
      <c r="AS89" s="39">
        <f t="shared" ref="AS89:AU89" si="464">IF(AP89&lt;0,0,IF(AP89&gt;1,1,AP89))</f>
        <v>0.3421052632</v>
      </c>
      <c r="AT89" s="40">
        <f t="shared" si="464"/>
        <v>0.1718883551</v>
      </c>
      <c r="AU89" s="54">
        <f t="shared" si="464"/>
        <v>0.1837331731</v>
      </c>
      <c r="AV89" s="38"/>
      <c r="AW89" s="38"/>
      <c r="AX89" s="38"/>
      <c r="AY89" s="38"/>
      <c r="AZ89" s="38"/>
      <c r="BA89" s="38"/>
      <c r="BB89" s="38"/>
    </row>
    <row r="90">
      <c r="A90" s="1"/>
      <c r="B90" s="1"/>
      <c r="C90" s="53">
        <v>0.0</v>
      </c>
      <c r="D90" s="42"/>
      <c r="E90" s="42"/>
      <c r="F90" s="2">
        <v>2003.0</v>
      </c>
      <c r="G90" s="43">
        <v>12.0</v>
      </c>
      <c r="H90" s="43">
        <v>20.0</v>
      </c>
      <c r="I90" s="44">
        <v>25.0</v>
      </c>
      <c r="J90" s="44">
        <v>16.0</v>
      </c>
      <c r="K90" s="45">
        <v>6.0</v>
      </c>
      <c r="L90" s="45">
        <v>26.0</v>
      </c>
      <c r="M90" s="39">
        <f t="shared" si="6"/>
        <v>0.375</v>
      </c>
      <c r="N90" s="40">
        <f t="shared" si="7"/>
        <v>0.6097560976</v>
      </c>
      <c r="O90" s="54">
        <f t="shared" si="8"/>
        <v>0.1875</v>
      </c>
      <c r="P90" s="40">
        <f t="shared" si="9"/>
        <v>0.5405921875</v>
      </c>
      <c r="Q90" s="54">
        <f t="shared" si="10"/>
        <v>0.263540625</v>
      </c>
      <c r="R90" s="39">
        <f t="shared" ref="R90:T90" si="465">M90</f>
        <v>0.375</v>
      </c>
      <c r="S90" s="40">
        <f t="shared" si="465"/>
        <v>0.6097560976</v>
      </c>
      <c r="T90" s="54">
        <f t="shared" si="465"/>
        <v>0.1875</v>
      </c>
      <c r="U90" s="39">
        <f t="shared" si="12"/>
        <v>0.375</v>
      </c>
      <c r="V90" s="40">
        <f t="shared" si="13"/>
        <v>0.1677560976</v>
      </c>
      <c r="W90" s="54">
        <f t="shared" si="14"/>
        <v>-0.0315</v>
      </c>
      <c r="X90" s="55">
        <f t="shared" si="15"/>
        <v>0.4206476612</v>
      </c>
      <c r="Y90" s="55">
        <f t="shared" si="16"/>
        <v>0.3647505022</v>
      </c>
      <c r="Z90" s="39">
        <f t="shared" si="17"/>
        <v>0.290488475</v>
      </c>
      <c r="AA90" s="40">
        <f t="shared" si="18"/>
        <v>0.290488475</v>
      </c>
      <c r="AB90" s="54">
        <f t="shared" si="19"/>
        <v>-0.0315</v>
      </c>
      <c r="AC90" s="56">
        <f t="shared" si="20"/>
        <v>-0.1080159767</v>
      </c>
      <c r="AD90" s="56">
        <f t="shared" si="21"/>
        <v>0.8934141401</v>
      </c>
      <c r="AE90" s="39">
        <f t="shared" si="22"/>
        <v>0.2066105081</v>
      </c>
      <c r="AF90" s="40">
        <f t="shared" si="23"/>
        <v>0.2066105081</v>
      </c>
      <c r="AG90" s="54">
        <f t="shared" si="24"/>
        <v>0.2066105081</v>
      </c>
      <c r="AH90" s="57">
        <f t="shared" ref="AH90:AI90" si="466">N90-P90</f>
        <v>0.06916391006</v>
      </c>
      <c r="AI90" s="57">
        <f t="shared" si="466"/>
        <v>-0.076040625</v>
      </c>
      <c r="AJ90" s="58">
        <f t="shared" si="26"/>
        <v>0.0413487819</v>
      </c>
      <c r="AK90" s="58">
        <f t="shared" si="27"/>
        <v>-0.04519544067</v>
      </c>
      <c r="AL90" s="39">
        <f t="shared" si="28"/>
        <v>0.2066105081</v>
      </c>
      <c r="AM90" s="40">
        <f t="shared" ref="AM90:AN90" si="467">AF90+AJ90</f>
        <v>0.24795929</v>
      </c>
      <c r="AN90" s="54">
        <f t="shared" si="467"/>
        <v>0.1614150675</v>
      </c>
      <c r="AO90" s="59">
        <f t="shared" si="30"/>
        <v>1.81500933</v>
      </c>
      <c r="AP90" s="39">
        <f t="shared" ref="AP90:AR90" si="468">AL90*$AO90</f>
        <v>0.375</v>
      </c>
      <c r="AQ90" s="40">
        <f t="shared" si="468"/>
        <v>0.450048425</v>
      </c>
      <c r="AR90" s="54">
        <f t="shared" si="468"/>
        <v>0.2929698535</v>
      </c>
      <c r="AS90" s="39">
        <f t="shared" ref="AS90:AU90" si="469">IF(AP90&lt;0,0,IF(AP90&gt;1,1,AP90))</f>
        <v>0.375</v>
      </c>
      <c r="AT90" s="40">
        <f t="shared" si="469"/>
        <v>0.450048425</v>
      </c>
      <c r="AU90" s="54">
        <f t="shared" si="469"/>
        <v>0.2929698535</v>
      </c>
      <c r="AV90" s="38"/>
      <c r="AW90" s="38"/>
      <c r="AX90" s="38"/>
      <c r="AY90" s="38"/>
      <c r="AZ90" s="38"/>
      <c r="BA90" s="38"/>
      <c r="BB90" s="38"/>
    </row>
    <row r="91">
      <c r="A91" s="1"/>
      <c r="B91" s="1"/>
      <c r="C91" s="53">
        <v>0.0</v>
      </c>
      <c r="D91" s="42"/>
      <c r="E91" s="42"/>
      <c r="F91" s="2">
        <v>2004.0</v>
      </c>
      <c r="G91" s="43">
        <v>18.0</v>
      </c>
      <c r="H91" s="43">
        <v>11.0</v>
      </c>
      <c r="I91" s="44">
        <v>47.0</v>
      </c>
      <c r="J91" s="44">
        <v>25.0</v>
      </c>
      <c r="K91" s="45">
        <v>14.0</v>
      </c>
      <c r="L91" s="45">
        <v>47.0</v>
      </c>
      <c r="M91" s="39">
        <f t="shared" si="6"/>
        <v>0.6206896552</v>
      </c>
      <c r="N91" s="40">
        <f t="shared" si="7"/>
        <v>0.6527777778</v>
      </c>
      <c r="O91" s="54">
        <f t="shared" si="8"/>
        <v>0.2295081967</v>
      </c>
      <c r="P91" s="40">
        <f t="shared" si="9"/>
        <v>0.6047448276</v>
      </c>
      <c r="Q91" s="54">
        <f t="shared" si="10"/>
        <v>0.2828711058</v>
      </c>
      <c r="R91" s="39">
        <f t="shared" ref="R91:T91" si="470">M91</f>
        <v>0.6206896552</v>
      </c>
      <c r="S91" s="40">
        <f t="shared" si="470"/>
        <v>0.6527777778</v>
      </c>
      <c r="T91" s="54">
        <f t="shared" si="470"/>
        <v>0.2295081967</v>
      </c>
      <c r="U91" s="39">
        <f t="shared" si="12"/>
        <v>0.6206896552</v>
      </c>
      <c r="V91" s="40">
        <f t="shared" si="13"/>
        <v>0.2107777778</v>
      </c>
      <c r="W91" s="54">
        <f t="shared" si="14"/>
        <v>0.01050819672</v>
      </c>
      <c r="X91" s="55">
        <f t="shared" si="15"/>
        <v>0.3273677356</v>
      </c>
      <c r="Y91" s="55">
        <f t="shared" si="16"/>
        <v>0.4580304278</v>
      </c>
      <c r="Z91" s="39">
        <f t="shared" si="17"/>
        <v>0.463509935</v>
      </c>
      <c r="AA91" s="40">
        <f t="shared" si="18"/>
        <v>0.463509935</v>
      </c>
      <c r="AB91" s="54">
        <f t="shared" si="19"/>
        <v>0.01050819672</v>
      </c>
      <c r="AC91" s="56">
        <f t="shared" si="20"/>
        <v>0.02266703728</v>
      </c>
      <c r="AD91" s="56">
        <f t="shared" si="21"/>
        <v>0.7627311261</v>
      </c>
      <c r="AE91" s="39">
        <f t="shared" si="22"/>
        <v>0.3278352345</v>
      </c>
      <c r="AF91" s="40">
        <f t="shared" si="23"/>
        <v>0.3278352345</v>
      </c>
      <c r="AG91" s="54">
        <f t="shared" si="24"/>
        <v>0.3278352345</v>
      </c>
      <c r="AH91" s="57">
        <f t="shared" ref="AH91:AI91" si="471">N91-P91</f>
        <v>0.04803295019</v>
      </c>
      <c r="AI91" s="57">
        <f t="shared" si="471"/>
        <v>-0.05336290911</v>
      </c>
      <c r="AJ91" s="58">
        <f t="shared" si="26"/>
        <v>0.02871590082</v>
      </c>
      <c r="AK91" s="58">
        <f t="shared" si="27"/>
        <v>-0.0317167329</v>
      </c>
      <c r="AL91" s="39">
        <f t="shared" si="28"/>
        <v>0.3278352345</v>
      </c>
      <c r="AM91" s="40">
        <f t="shared" ref="AM91:AN91" si="472">AF91+AJ91</f>
        <v>0.3565511354</v>
      </c>
      <c r="AN91" s="54">
        <f t="shared" si="472"/>
        <v>0.2961185016</v>
      </c>
      <c r="AO91" s="59">
        <f t="shared" si="30"/>
        <v>1.893297577</v>
      </c>
      <c r="AP91" s="39">
        <f t="shared" ref="AP91:AR91" si="473">AL91*$AO91</f>
        <v>0.6206896552</v>
      </c>
      <c r="AQ91" s="40">
        <f t="shared" si="473"/>
        <v>0.6750574006</v>
      </c>
      <c r="AR91" s="54">
        <f t="shared" si="473"/>
        <v>0.5606404416</v>
      </c>
      <c r="AS91" s="39">
        <f t="shared" ref="AS91:AU91" si="474">IF(AP91&lt;0,0,IF(AP91&gt;1,1,AP91))</f>
        <v>0.6206896552</v>
      </c>
      <c r="AT91" s="40">
        <f t="shared" si="474"/>
        <v>0.6750574006</v>
      </c>
      <c r="AU91" s="54">
        <f t="shared" si="474"/>
        <v>0.5606404416</v>
      </c>
      <c r="AV91" s="38"/>
      <c r="AW91" s="38"/>
      <c r="AX91" s="38"/>
      <c r="AY91" s="38"/>
      <c r="AZ91" s="38"/>
      <c r="BA91" s="38"/>
      <c r="BB91" s="38"/>
    </row>
    <row r="92">
      <c r="A92" s="1"/>
      <c r="B92" s="1"/>
      <c r="C92" s="53">
        <v>0.0</v>
      </c>
      <c r="D92" s="42"/>
      <c r="E92" s="42"/>
      <c r="F92" s="2">
        <v>2005.0</v>
      </c>
      <c r="G92" s="43">
        <v>21.0</v>
      </c>
      <c r="H92" s="43">
        <v>47.0</v>
      </c>
      <c r="I92" s="44">
        <v>78.0</v>
      </c>
      <c r="J92" s="44">
        <v>69.0</v>
      </c>
      <c r="K92" s="45">
        <v>29.0</v>
      </c>
      <c r="L92" s="45">
        <v>72.0</v>
      </c>
      <c r="M92" s="39">
        <f t="shared" si="6"/>
        <v>0.3088235294</v>
      </c>
      <c r="N92" s="40">
        <f t="shared" si="7"/>
        <v>0.5306122449</v>
      </c>
      <c r="O92" s="54">
        <f t="shared" si="8"/>
        <v>0.2871287129</v>
      </c>
      <c r="P92" s="40">
        <f t="shared" si="9"/>
        <v>0.523252833</v>
      </c>
      <c r="Q92" s="54">
        <f t="shared" si="10"/>
        <v>0.2570007353</v>
      </c>
      <c r="R92" s="39">
        <f t="shared" ref="R92:T92" si="475">M92</f>
        <v>0.3088235294</v>
      </c>
      <c r="S92" s="40">
        <f t="shared" si="475"/>
        <v>0.5306122449</v>
      </c>
      <c r="T92" s="54">
        <f t="shared" si="475"/>
        <v>0.2871287129</v>
      </c>
      <c r="U92" s="39">
        <f t="shared" si="12"/>
        <v>0.3088235294</v>
      </c>
      <c r="V92" s="40">
        <f t="shared" si="13"/>
        <v>0.0886122449</v>
      </c>
      <c r="W92" s="54">
        <f t="shared" si="14"/>
        <v>0.06812871287</v>
      </c>
      <c r="X92" s="55">
        <f t="shared" si="15"/>
        <v>0.2794277764</v>
      </c>
      <c r="Y92" s="55">
        <f t="shared" si="16"/>
        <v>0.505970387</v>
      </c>
      <c r="Z92" s="39">
        <f t="shared" si="17"/>
        <v>0.2271828584</v>
      </c>
      <c r="AA92" s="40">
        <f t="shared" si="18"/>
        <v>0.2271828584</v>
      </c>
      <c r="AB92" s="54">
        <f t="shared" si="19"/>
        <v>0.06812871287</v>
      </c>
      <c r="AC92" s="56">
        <f t="shared" si="20"/>
        <v>0.2913512114</v>
      </c>
      <c r="AD92" s="56">
        <f t="shared" si="21"/>
        <v>0.494046952</v>
      </c>
      <c r="AE92" s="39">
        <f t="shared" si="22"/>
        <v>0.167710424</v>
      </c>
      <c r="AF92" s="40">
        <f t="shared" si="23"/>
        <v>0.167710424</v>
      </c>
      <c r="AG92" s="54">
        <f t="shared" si="24"/>
        <v>0.167710424</v>
      </c>
      <c r="AH92" s="57">
        <f t="shared" ref="AH92:AI92" si="476">N92-P92</f>
        <v>0.007359411853</v>
      </c>
      <c r="AI92" s="57">
        <f t="shared" si="476"/>
        <v>0.03012797758</v>
      </c>
      <c r="AJ92" s="58">
        <f t="shared" si="26"/>
        <v>0.004399732684</v>
      </c>
      <c r="AK92" s="58">
        <f t="shared" si="27"/>
        <v>0.01790683892</v>
      </c>
      <c r="AL92" s="39">
        <f t="shared" si="28"/>
        <v>0.167710424</v>
      </c>
      <c r="AM92" s="40">
        <f t="shared" ref="AM92:AN92" si="477">AF92+AJ92</f>
        <v>0.1721101567</v>
      </c>
      <c r="AN92" s="54">
        <f t="shared" si="477"/>
        <v>0.1856172629</v>
      </c>
      <c r="AO92" s="59">
        <f t="shared" si="30"/>
        <v>1.84140927</v>
      </c>
      <c r="AP92" s="39">
        <f t="shared" ref="AP92:AR92" si="478">AL92*$AO92</f>
        <v>0.3088235294</v>
      </c>
      <c r="AQ92" s="40">
        <f t="shared" si="478"/>
        <v>0.316925238</v>
      </c>
      <c r="AR92" s="54">
        <f t="shared" si="478"/>
        <v>0.3417973486</v>
      </c>
      <c r="AS92" s="39">
        <f t="shared" ref="AS92:AU92" si="479">IF(AP92&lt;0,0,IF(AP92&gt;1,1,AP92))</f>
        <v>0.3088235294</v>
      </c>
      <c r="AT92" s="40">
        <f t="shared" si="479"/>
        <v>0.316925238</v>
      </c>
      <c r="AU92" s="54">
        <f t="shared" si="479"/>
        <v>0.3417973486</v>
      </c>
      <c r="AV92" s="38"/>
      <c r="AW92" s="38"/>
      <c r="AX92" s="38"/>
      <c r="AY92" s="38"/>
      <c r="AZ92" s="38"/>
      <c r="BA92" s="38"/>
      <c r="BB92" s="38"/>
    </row>
    <row r="93">
      <c r="A93" s="1"/>
      <c r="B93" s="1"/>
      <c r="C93" s="53">
        <v>0.0</v>
      </c>
      <c r="D93" s="42"/>
      <c r="E93" s="42"/>
      <c r="F93" s="2">
        <v>2007.0</v>
      </c>
      <c r="G93" s="43">
        <v>10.0</v>
      </c>
      <c r="H93" s="43">
        <v>17.0</v>
      </c>
      <c r="I93" s="44">
        <v>31.0</v>
      </c>
      <c r="J93" s="44">
        <v>31.0</v>
      </c>
      <c r="K93" s="45">
        <v>8.0</v>
      </c>
      <c r="L93" s="45">
        <v>13.0</v>
      </c>
      <c r="M93" s="39">
        <f t="shared" si="6"/>
        <v>0.3703703704</v>
      </c>
      <c r="N93" s="40">
        <f t="shared" si="7"/>
        <v>0.5</v>
      </c>
      <c r="O93" s="54">
        <f t="shared" si="8"/>
        <v>0.380952381</v>
      </c>
      <c r="P93" s="40">
        <f t="shared" si="9"/>
        <v>0.5393799726</v>
      </c>
      <c r="Q93" s="54">
        <f t="shared" si="10"/>
        <v>0.2631015089</v>
      </c>
      <c r="R93" s="39">
        <f t="shared" ref="R93:T93" si="480">M93</f>
        <v>0.3703703704</v>
      </c>
      <c r="S93" s="40">
        <f t="shared" si="480"/>
        <v>0.5</v>
      </c>
      <c r="T93" s="54">
        <f t="shared" si="480"/>
        <v>0.380952381</v>
      </c>
      <c r="U93" s="39">
        <f t="shared" si="12"/>
        <v>0.3703703704</v>
      </c>
      <c r="V93" s="40">
        <f t="shared" si="13"/>
        <v>0.058</v>
      </c>
      <c r="W93" s="54">
        <f t="shared" si="14"/>
        <v>0.161952381</v>
      </c>
      <c r="X93" s="55">
        <f t="shared" si="15"/>
        <v>0.1553383824</v>
      </c>
      <c r="Y93" s="55">
        <f t="shared" si="16"/>
        <v>0.630059781</v>
      </c>
      <c r="Z93" s="39">
        <f t="shared" si="17"/>
        <v>0.2650832051</v>
      </c>
      <c r="AA93" s="40">
        <f t="shared" si="18"/>
        <v>0.2650832051</v>
      </c>
      <c r="AB93" s="54">
        <f t="shared" si="19"/>
        <v>0.161952381</v>
      </c>
      <c r="AC93" s="56">
        <f t="shared" si="20"/>
        <v>0.5484315325</v>
      </c>
      <c r="AD93" s="56">
        <f t="shared" si="21"/>
        <v>0.2369666309</v>
      </c>
      <c r="AE93" s="39">
        <f t="shared" si="22"/>
        <v>0.2196561851</v>
      </c>
      <c r="AF93" s="40">
        <f t="shared" si="23"/>
        <v>0.2196561851</v>
      </c>
      <c r="AG93" s="54">
        <f t="shared" si="24"/>
        <v>0.2196561851</v>
      </c>
      <c r="AH93" s="57">
        <f t="shared" ref="AH93:AI93" si="481">N93-P93</f>
        <v>-0.03937997257</v>
      </c>
      <c r="AI93" s="57">
        <f t="shared" si="481"/>
        <v>0.117850872</v>
      </c>
      <c r="AJ93" s="58">
        <f t="shared" si="26"/>
        <v>-0.02354282595</v>
      </c>
      <c r="AK93" s="58">
        <f t="shared" si="27"/>
        <v>0.07004574325</v>
      </c>
      <c r="AL93" s="39">
        <f t="shared" si="28"/>
        <v>0.2196561851</v>
      </c>
      <c r="AM93" s="40">
        <f t="shared" ref="AM93:AN93" si="482">AF93+AJ93</f>
        <v>0.1961133592</v>
      </c>
      <c r="AN93" s="54">
        <f t="shared" si="482"/>
        <v>0.2897019284</v>
      </c>
      <c r="AO93" s="59">
        <f t="shared" si="30"/>
        <v>1.686136769</v>
      </c>
      <c r="AP93" s="39">
        <f t="shared" ref="AP93:AR93" si="483">AL93*$AO93</f>
        <v>0.3703703704</v>
      </c>
      <c r="AQ93" s="40">
        <f t="shared" si="483"/>
        <v>0.3306739459</v>
      </c>
      <c r="AR93" s="54">
        <f t="shared" si="483"/>
        <v>0.4884770736</v>
      </c>
      <c r="AS93" s="39">
        <f t="shared" ref="AS93:AU93" si="484">IF(AP93&lt;0,0,IF(AP93&gt;1,1,AP93))</f>
        <v>0.3703703704</v>
      </c>
      <c r="AT93" s="40">
        <f t="shared" si="484"/>
        <v>0.3306739459</v>
      </c>
      <c r="AU93" s="54">
        <f t="shared" si="484"/>
        <v>0.4884770736</v>
      </c>
      <c r="AV93" s="38"/>
      <c r="AW93" s="38"/>
      <c r="AX93" s="38"/>
      <c r="AY93" s="38"/>
      <c r="AZ93" s="38"/>
      <c r="BA93" s="38"/>
      <c r="BB93" s="38"/>
    </row>
    <row r="94">
      <c r="A94" s="1"/>
      <c r="B94" s="1"/>
      <c r="C94" s="53">
        <v>0.0</v>
      </c>
      <c r="D94" s="42"/>
      <c r="E94" s="42"/>
      <c r="F94" s="2">
        <v>2008.0</v>
      </c>
      <c r="G94" s="43">
        <v>43.0</v>
      </c>
      <c r="H94" s="43">
        <v>39.0</v>
      </c>
      <c r="I94" s="44">
        <v>106.0</v>
      </c>
      <c r="J94" s="44">
        <v>70.0</v>
      </c>
      <c r="K94" s="45">
        <v>48.0</v>
      </c>
      <c r="L94" s="45">
        <v>68.0</v>
      </c>
      <c r="M94" s="39">
        <f t="shared" si="6"/>
        <v>0.5243902439</v>
      </c>
      <c r="N94" s="40">
        <f t="shared" si="7"/>
        <v>0.6022727273</v>
      </c>
      <c r="O94" s="54">
        <f t="shared" si="8"/>
        <v>0.4137931034</v>
      </c>
      <c r="P94" s="40">
        <f t="shared" si="9"/>
        <v>0.5796415675</v>
      </c>
      <c r="Q94" s="54">
        <f t="shared" si="10"/>
        <v>0.2762237656</v>
      </c>
      <c r="R94" s="39">
        <f t="shared" ref="R94:T94" si="485">M94</f>
        <v>0.5243902439</v>
      </c>
      <c r="S94" s="40">
        <f t="shared" si="485"/>
        <v>0.6022727273</v>
      </c>
      <c r="T94" s="54">
        <f t="shared" si="485"/>
        <v>0.4137931034</v>
      </c>
      <c r="U94" s="39">
        <f t="shared" si="12"/>
        <v>0.5243902439</v>
      </c>
      <c r="V94" s="40">
        <f t="shared" si="13"/>
        <v>0.1602727273</v>
      </c>
      <c r="W94" s="54">
        <f t="shared" si="14"/>
        <v>0.1947931034</v>
      </c>
      <c r="X94" s="55">
        <f t="shared" si="15"/>
        <v>0.2966197151</v>
      </c>
      <c r="Y94" s="55">
        <f t="shared" si="16"/>
        <v>0.4887784483</v>
      </c>
      <c r="Z94" s="39">
        <f t="shared" si="17"/>
        <v>0.3877321724</v>
      </c>
      <c r="AA94" s="40">
        <f t="shared" si="18"/>
        <v>0.3877321724</v>
      </c>
      <c r="AB94" s="54">
        <f t="shared" si="19"/>
        <v>0.1947931034</v>
      </c>
      <c r="AC94" s="56">
        <f t="shared" si="20"/>
        <v>0.4655584753</v>
      </c>
      <c r="AD94" s="56">
        <f t="shared" si="21"/>
        <v>0.3198396881</v>
      </c>
      <c r="AE94" s="39">
        <f t="shared" si="22"/>
        <v>0.3068229055</v>
      </c>
      <c r="AF94" s="40">
        <f t="shared" si="23"/>
        <v>0.3068229055</v>
      </c>
      <c r="AG94" s="54">
        <f t="shared" si="24"/>
        <v>0.3068229055</v>
      </c>
      <c r="AH94" s="57">
        <f t="shared" ref="AH94:AI94" si="486">N94-P94</f>
        <v>0.02263115975</v>
      </c>
      <c r="AI94" s="57">
        <f t="shared" si="486"/>
        <v>0.1375693378</v>
      </c>
      <c r="AJ94" s="58">
        <f t="shared" si="26"/>
        <v>0.01352975689</v>
      </c>
      <c r="AK94" s="58">
        <f t="shared" si="27"/>
        <v>0.08176559367</v>
      </c>
      <c r="AL94" s="39">
        <f t="shared" si="28"/>
        <v>0.3068229055</v>
      </c>
      <c r="AM94" s="40">
        <f t="shared" ref="AM94:AN94" si="487">AF94+AJ94</f>
        <v>0.3203526624</v>
      </c>
      <c r="AN94" s="54">
        <f t="shared" si="487"/>
        <v>0.3885884992</v>
      </c>
      <c r="AO94" s="59">
        <f t="shared" si="30"/>
        <v>1.709097445</v>
      </c>
      <c r="AP94" s="39">
        <f t="shared" ref="AP94:AR94" si="488">AL94*$AO94</f>
        <v>0.5243902439</v>
      </c>
      <c r="AQ94" s="40">
        <f t="shared" si="488"/>
        <v>0.5475139168</v>
      </c>
      <c r="AR94" s="54">
        <f t="shared" si="488"/>
        <v>0.6641356112</v>
      </c>
      <c r="AS94" s="39">
        <f t="shared" ref="AS94:AU94" si="489">IF(AP94&lt;0,0,IF(AP94&gt;1,1,AP94))</f>
        <v>0.5243902439</v>
      </c>
      <c r="AT94" s="40">
        <f t="shared" si="489"/>
        <v>0.5475139168</v>
      </c>
      <c r="AU94" s="54">
        <f t="shared" si="489"/>
        <v>0.6641356112</v>
      </c>
      <c r="AV94" s="38"/>
      <c r="AW94" s="38"/>
      <c r="AX94" s="38"/>
      <c r="AY94" s="38"/>
      <c r="AZ94" s="38"/>
      <c r="BA94" s="38"/>
      <c r="BB94" s="38"/>
    </row>
    <row r="95">
      <c r="A95" s="1"/>
      <c r="B95" s="1"/>
      <c r="C95" s="53">
        <v>0.0</v>
      </c>
      <c r="D95" s="42"/>
      <c r="E95" s="42"/>
      <c r="F95" s="2">
        <v>2009.0</v>
      </c>
      <c r="G95" s="43">
        <v>15.0</v>
      </c>
      <c r="H95" s="43">
        <v>15.0</v>
      </c>
      <c r="I95" s="44">
        <v>20.0</v>
      </c>
      <c r="J95" s="44">
        <v>29.0</v>
      </c>
      <c r="K95" s="45">
        <v>9.0</v>
      </c>
      <c r="L95" s="45">
        <v>38.0</v>
      </c>
      <c r="M95" s="39">
        <f t="shared" si="6"/>
        <v>0.5</v>
      </c>
      <c r="N95" s="40">
        <f t="shared" si="7"/>
        <v>0.4081632653</v>
      </c>
      <c r="O95" s="54">
        <f t="shared" si="8"/>
        <v>0.1914893617</v>
      </c>
      <c r="P95" s="40">
        <f t="shared" si="9"/>
        <v>0.573275</v>
      </c>
      <c r="Q95" s="54">
        <f t="shared" si="10"/>
        <v>0.27435</v>
      </c>
      <c r="R95" s="39">
        <f t="shared" ref="R95:T95" si="490">M95</f>
        <v>0.5</v>
      </c>
      <c r="S95" s="40">
        <f t="shared" si="490"/>
        <v>0.4081632653</v>
      </c>
      <c r="T95" s="54">
        <f t="shared" si="490"/>
        <v>0.1914893617</v>
      </c>
      <c r="U95" s="39">
        <f t="shared" si="12"/>
        <v>0.5</v>
      </c>
      <c r="V95" s="40">
        <f t="shared" si="13"/>
        <v>-0.03383673469</v>
      </c>
      <c r="W95" s="54">
        <f t="shared" si="14"/>
        <v>-0.0275106383</v>
      </c>
      <c r="X95" s="55">
        <f t="shared" si="15"/>
        <v>-0.06757044431</v>
      </c>
      <c r="Y95" s="55">
        <f t="shared" si="16"/>
        <v>0.8529686077</v>
      </c>
      <c r="Z95" s="39">
        <f t="shared" si="17"/>
        <v>0.3543620498</v>
      </c>
      <c r="AA95" s="40">
        <f t="shared" si="18"/>
        <v>0.3543620498</v>
      </c>
      <c r="AB95" s="54">
        <f t="shared" si="19"/>
        <v>-0.0275106383</v>
      </c>
      <c r="AC95" s="56">
        <f t="shared" si="20"/>
        <v>-0.07747886019</v>
      </c>
      <c r="AD95" s="56">
        <f t="shared" si="21"/>
        <v>0.8628770236</v>
      </c>
      <c r="AE95" s="39">
        <f t="shared" si="22"/>
        <v>0.2513257821</v>
      </c>
      <c r="AF95" s="40">
        <f t="shared" si="23"/>
        <v>0.2513257821</v>
      </c>
      <c r="AG95" s="54">
        <f t="shared" si="24"/>
        <v>0.2513257821</v>
      </c>
      <c r="AH95" s="57">
        <f t="shared" ref="AH95:AI95" si="491">N95-P95</f>
        <v>-0.1651117347</v>
      </c>
      <c r="AI95" s="57">
        <f t="shared" si="491"/>
        <v>-0.0828606383</v>
      </c>
      <c r="AJ95" s="58">
        <f t="shared" si="26"/>
        <v>-0.09870999342</v>
      </c>
      <c r="AK95" s="58">
        <f t="shared" si="27"/>
        <v>-0.04924897793</v>
      </c>
      <c r="AL95" s="39">
        <f t="shared" si="28"/>
        <v>0.2513257821</v>
      </c>
      <c r="AM95" s="40">
        <f t="shared" ref="AM95:AN95" si="492">AF95+AJ95</f>
        <v>0.1526157887</v>
      </c>
      <c r="AN95" s="54">
        <f t="shared" si="492"/>
        <v>0.2020768042</v>
      </c>
      <c r="AO95" s="59">
        <f t="shared" si="30"/>
        <v>1.989449693</v>
      </c>
      <c r="AP95" s="39">
        <f t="shared" ref="AP95:AR95" si="493">AL95*$AO95</f>
        <v>0.5</v>
      </c>
      <c r="AQ95" s="40">
        <f t="shared" si="493"/>
        <v>0.3036214339</v>
      </c>
      <c r="AR95" s="54">
        <f t="shared" si="493"/>
        <v>0.402021636</v>
      </c>
      <c r="AS95" s="39">
        <f t="shared" ref="AS95:AU95" si="494">IF(AP95&lt;0,0,IF(AP95&gt;1,1,AP95))</f>
        <v>0.5</v>
      </c>
      <c r="AT95" s="40">
        <f t="shared" si="494"/>
        <v>0.3036214339</v>
      </c>
      <c r="AU95" s="54">
        <f t="shared" si="494"/>
        <v>0.402021636</v>
      </c>
      <c r="AV95" s="38"/>
      <c r="AW95" s="38"/>
      <c r="AX95" s="38"/>
      <c r="AY95" s="38"/>
      <c r="AZ95" s="38"/>
      <c r="BA95" s="38"/>
      <c r="BB95" s="38"/>
    </row>
    <row r="96">
      <c r="A96" s="1"/>
      <c r="B96" s="1"/>
      <c r="C96" s="53">
        <v>0.0</v>
      </c>
      <c r="D96" s="42"/>
      <c r="E96" s="42"/>
      <c r="F96" s="2">
        <v>2011.0</v>
      </c>
      <c r="G96" s="43">
        <v>7.0</v>
      </c>
      <c r="H96" s="43">
        <v>22.0</v>
      </c>
      <c r="I96" s="44">
        <v>25.0</v>
      </c>
      <c r="J96" s="44">
        <v>27.0</v>
      </c>
      <c r="K96" s="45">
        <v>17.0</v>
      </c>
      <c r="L96" s="45">
        <v>45.0</v>
      </c>
      <c r="M96" s="39">
        <f t="shared" si="6"/>
        <v>0.2413793103</v>
      </c>
      <c r="N96" s="40">
        <f t="shared" si="7"/>
        <v>0.4807692308</v>
      </c>
      <c r="O96" s="54">
        <f t="shared" si="8"/>
        <v>0.2741935484</v>
      </c>
      <c r="P96" s="40">
        <f t="shared" si="9"/>
        <v>0.5055551724</v>
      </c>
      <c r="Q96" s="54">
        <f t="shared" si="10"/>
        <v>0.2497533888</v>
      </c>
      <c r="R96" s="39">
        <f t="shared" ref="R96:T96" si="495">M96</f>
        <v>0.2413793103</v>
      </c>
      <c r="S96" s="40">
        <f t="shared" si="495"/>
        <v>0.4807692308</v>
      </c>
      <c r="T96" s="54">
        <f t="shared" si="495"/>
        <v>0.2741935484</v>
      </c>
      <c r="U96" s="39">
        <f t="shared" si="12"/>
        <v>0.2413793103</v>
      </c>
      <c r="V96" s="40">
        <f t="shared" si="13"/>
        <v>0.03876923077</v>
      </c>
      <c r="W96" s="54">
        <f t="shared" si="14"/>
        <v>0.05519354839</v>
      </c>
      <c r="X96" s="55">
        <f t="shared" si="15"/>
        <v>0.1592552285</v>
      </c>
      <c r="Y96" s="55">
        <f t="shared" si="16"/>
        <v>0.6261429349</v>
      </c>
      <c r="Z96" s="39">
        <f t="shared" si="17"/>
        <v>0.1728684828</v>
      </c>
      <c r="AA96" s="40">
        <f t="shared" si="18"/>
        <v>0.1728684828</v>
      </c>
      <c r="AB96" s="54">
        <f t="shared" si="19"/>
        <v>0.05519354839</v>
      </c>
      <c r="AC96" s="56">
        <f t="shared" si="20"/>
        <v>0.3090502083</v>
      </c>
      <c r="AD96" s="56">
        <f t="shared" si="21"/>
        <v>0.4763479551</v>
      </c>
      <c r="AE96" s="39">
        <f t="shared" si="22"/>
        <v>0.1283157047</v>
      </c>
      <c r="AF96" s="40">
        <f t="shared" si="23"/>
        <v>0.1283157047</v>
      </c>
      <c r="AG96" s="54">
        <f t="shared" si="24"/>
        <v>0.1283157047</v>
      </c>
      <c r="AH96" s="57">
        <f t="shared" ref="AH96:AI96" si="496">N96-P96</f>
        <v>-0.02478594164</v>
      </c>
      <c r="AI96" s="57">
        <f t="shared" si="496"/>
        <v>0.02444015956</v>
      </c>
      <c r="AJ96" s="58">
        <f t="shared" si="26"/>
        <v>-0.0148179664</v>
      </c>
      <c r="AK96" s="58">
        <f t="shared" si="27"/>
        <v>0.01452623228</v>
      </c>
      <c r="AL96" s="39">
        <f t="shared" si="28"/>
        <v>0.1283157047</v>
      </c>
      <c r="AM96" s="40">
        <f t="shared" ref="AM96:AN96" si="497">AF96+AJ96</f>
        <v>0.1134977383</v>
      </c>
      <c r="AN96" s="54">
        <f t="shared" si="497"/>
        <v>0.142841937</v>
      </c>
      <c r="AO96" s="59">
        <f t="shared" si="30"/>
        <v>1.881136147</v>
      </c>
      <c r="AP96" s="39">
        <f t="shared" ref="AP96:AR96" si="498">AL96*$AO96</f>
        <v>0.2413793103</v>
      </c>
      <c r="AQ96" s="40">
        <f t="shared" si="498"/>
        <v>0.2135046981</v>
      </c>
      <c r="AR96" s="54">
        <f t="shared" si="498"/>
        <v>0.268705131</v>
      </c>
      <c r="AS96" s="39">
        <f t="shared" ref="AS96:AU96" si="499">IF(AP96&lt;0,0,IF(AP96&gt;1,1,AP96))</f>
        <v>0.2413793103</v>
      </c>
      <c r="AT96" s="40">
        <f t="shared" si="499"/>
        <v>0.2135046981</v>
      </c>
      <c r="AU96" s="54">
        <f t="shared" si="499"/>
        <v>0.268705131</v>
      </c>
      <c r="AV96" s="38"/>
      <c r="AW96" s="38"/>
      <c r="AX96" s="38"/>
      <c r="AY96" s="38"/>
      <c r="AZ96" s="38"/>
      <c r="BA96" s="38"/>
      <c r="BB96" s="38"/>
    </row>
    <row r="97">
      <c r="A97" s="1"/>
      <c r="B97" s="1"/>
      <c r="C97" s="53">
        <v>0.0</v>
      </c>
      <c r="D97" s="42"/>
      <c r="E97" s="42"/>
      <c r="F97" s="2">
        <v>2013.0</v>
      </c>
      <c r="G97" s="43">
        <v>5.0</v>
      </c>
      <c r="H97" s="43">
        <v>4.0</v>
      </c>
      <c r="I97" s="44">
        <v>15.0</v>
      </c>
      <c r="J97" s="44">
        <v>6.0</v>
      </c>
      <c r="K97" s="45">
        <v>7.0</v>
      </c>
      <c r="L97" s="45">
        <v>28.0</v>
      </c>
      <c r="M97" s="39">
        <f t="shared" si="6"/>
        <v>0.5555555556</v>
      </c>
      <c r="N97" s="40">
        <f t="shared" si="7"/>
        <v>0.7142857143</v>
      </c>
      <c r="O97" s="54">
        <f t="shared" si="8"/>
        <v>0.2</v>
      </c>
      <c r="P97" s="40">
        <f t="shared" si="9"/>
        <v>0.5877716049</v>
      </c>
      <c r="Q97" s="54">
        <f t="shared" si="10"/>
        <v>0.2785061728</v>
      </c>
      <c r="R97" s="39">
        <f t="shared" ref="R97:T97" si="500">M97</f>
        <v>0.5555555556</v>
      </c>
      <c r="S97" s="40">
        <f t="shared" si="500"/>
        <v>0.7142857143</v>
      </c>
      <c r="T97" s="54">
        <f t="shared" si="500"/>
        <v>0.2</v>
      </c>
      <c r="U97" s="39">
        <f t="shared" si="12"/>
        <v>0.5555555556</v>
      </c>
      <c r="V97" s="40">
        <f t="shared" si="13"/>
        <v>0.2722857143</v>
      </c>
      <c r="W97" s="54">
        <f t="shared" si="14"/>
        <v>-0.019</v>
      </c>
      <c r="X97" s="55">
        <f t="shared" si="15"/>
        <v>0.4557078075</v>
      </c>
      <c r="Y97" s="55">
        <f t="shared" si="16"/>
        <v>0.3296903559</v>
      </c>
      <c r="Z97" s="39">
        <f t="shared" si="17"/>
        <v>0.4374822771</v>
      </c>
      <c r="AA97" s="40">
        <f t="shared" si="18"/>
        <v>0.4374822771</v>
      </c>
      <c r="AB97" s="54">
        <f t="shared" si="19"/>
        <v>-0.019</v>
      </c>
      <c r="AC97" s="56">
        <f t="shared" si="20"/>
        <v>-0.04340305563</v>
      </c>
      <c r="AD97" s="56">
        <f t="shared" si="21"/>
        <v>0.828801219</v>
      </c>
      <c r="AE97" s="39">
        <f t="shared" si="22"/>
        <v>0.3096382912</v>
      </c>
      <c r="AF97" s="40">
        <f t="shared" si="23"/>
        <v>0.3096382912</v>
      </c>
      <c r="AG97" s="54">
        <f t="shared" si="24"/>
        <v>0.3096382912</v>
      </c>
      <c r="AH97" s="57">
        <f t="shared" ref="AH97:AI97" si="501">N97-P97</f>
        <v>0.1265141093</v>
      </c>
      <c r="AI97" s="57">
        <f t="shared" si="501"/>
        <v>-0.07850617284</v>
      </c>
      <c r="AJ97" s="58">
        <f t="shared" si="26"/>
        <v>0.07563488401</v>
      </c>
      <c r="AK97" s="58">
        <f t="shared" si="27"/>
        <v>-0.04666086157</v>
      </c>
      <c r="AL97" s="39">
        <f t="shared" si="28"/>
        <v>0.3096382912</v>
      </c>
      <c r="AM97" s="40">
        <f t="shared" ref="AM97:AN97" si="502">AF97+AJ97</f>
        <v>0.3852731752</v>
      </c>
      <c r="AN97" s="54">
        <f t="shared" si="502"/>
        <v>0.2629774296</v>
      </c>
      <c r="AO97" s="59">
        <f t="shared" si="30"/>
        <v>1.794208182</v>
      </c>
      <c r="AP97" s="39">
        <f t="shared" ref="AP97:AR97" si="503">AL97*$AO97</f>
        <v>0.5555555556</v>
      </c>
      <c r="AQ97" s="40">
        <f t="shared" si="503"/>
        <v>0.6912602833</v>
      </c>
      <c r="AR97" s="54">
        <f t="shared" si="503"/>
        <v>0.4718362559</v>
      </c>
      <c r="AS97" s="39">
        <f t="shared" ref="AS97:AU97" si="504">IF(AP97&lt;0,0,IF(AP97&gt;1,1,AP97))</f>
        <v>0.5555555556</v>
      </c>
      <c r="AT97" s="40">
        <f t="shared" si="504"/>
        <v>0.6912602833</v>
      </c>
      <c r="AU97" s="54">
        <f t="shared" si="504"/>
        <v>0.4718362559</v>
      </c>
      <c r="AV97" s="38"/>
      <c r="AW97" s="38"/>
      <c r="AX97" s="38"/>
      <c r="AY97" s="38"/>
      <c r="AZ97" s="38"/>
      <c r="BA97" s="38"/>
      <c r="BB97" s="38"/>
    </row>
    <row r="98">
      <c r="A98" s="1"/>
      <c r="B98" s="1"/>
      <c r="C98" s="53">
        <v>0.0</v>
      </c>
      <c r="D98" s="42"/>
      <c r="E98" s="42"/>
      <c r="F98" s="2">
        <v>2014.0</v>
      </c>
      <c r="G98" s="43">
        <v>19.0</v>
      </c>
      <c r="H98" s="43">
        <v>20.0</v>
      </c>
      <c r="I98" s="44">
        <v>48.0</v>
      </c>
      <c r="J98" s="44">
        <v>37.0</v>
      </c>
      <c r="K98" s="45">
        <v>21.0</v>
      </c>
      <c r="L98" s="45">
        <v>91.0</v>
      </c>
      <c r="M98" s="39">
        <f t="shared" si="6"/>
        <v>0.4871794872</v>
      </c>
      <c r="N98" s="40">
        <f t="shared" si="7"/>
        <v>0.5647058824</v>
      </c>
      <c r="O98" s="54">
        <f t="shared" si="8"/>
        <v>0.1875</v>
      </c>
      <c r="P98" s="40">
        <f t="shared" si="9"/>
        <v>0.5699270874</v>
      </c>
      <c r="Q98" s="54">
        <f t="shared" si="10"/>
        <v>0.2733342538</v>
      </c>
      <c r="R98" s="39">
        <f t="shared" ref="R98:T98" si="505">M98</f>
        <v>0.4871794872</v>
      </c>
      <c r="S98" s="40">
        <f t="shared" si="505"/>
        <v>0.5647058824</v>
      </c>
      <c r="T98" s="54">
        <f t="shared" si="505"/>
        <v>0.1875</v>
      </c>
      <c r="U98" s="39">
        <f t="shared" si="12"/>
        <v>0.4871794872</v>
      </c>
      <c r="V98" s="40">
        <f t="shared" si="13"/>
        <v>0.1227058824</v>
      </c>
      <c r="W98" s="54">
        <f t="shared" si="14"/>
        <v>-0.0315</v>
      </c>
      <c r="X98" s="55">
        <f t="shared" si="15"/>
        <v>0.2467378581</v>
      </c>
      <c r="Y98" s="55">
        <f t="shared" si="16"/>
        <v>0.5386603053</v>
      </c>
      <c r="Z98" s="39">
        <f t="shared" si="17"/>
        <v>0.355246806</v>
      </c>
      <c r="AA98" s="40">
        <f t="shared" si="18"/>
        <v>0.355246806</v>
      </c>
      <c r="AB98" s="54">
        <f t="shared" si="19"/>
        <v>-0.0315</v>
      </c>
      <c r="AC98" s="56">
        <f t="shared" si="20"/>
        <v>-0.08843944686</v>
      </c>
      <c r="AD98" s="56">
        <f t="shared" si="21"/>
        <v>0.8738376103</v>
      </c>
      <c r="AE98" s="39">
        <f t="shared" si="22"/>
        <v>0.2521830121</v>
      </c>
      <c r="AF98" s="40">
        <f t="shared" si="23"/>
        <v>0.2521830121</v>
      </c>
      <c r="AG98" s="54">
        <f t="shared" si="24"/>
        <v>0.2521830121</v>
      </c>
      <c r="AH98" s="57">
        <f t="shared" ref="AH98:AI98" si="506">N98-P98</f>
        <v>-0.00522120509</v>
      </c>
      <c r="AI98" s="57">
        <f t="shared" si="506"/>
        <v>-0.08583425378</v>
      </c>
      <c r="AJ98" s="58">
        <f t="shared" si="26"/>
        <v>-0.003121432411</v>
      </c>
      <c r="AK98" s="58">
        <f t="shared" si="27"/>
        <v>-0.05101637348</v>
      </c>
      <c r="AL98" s="39">
        <f t="shared" si="28"/>
        <v>0.2521830121</v>
      </c>
      <c r="AM98" s="40">
        <f t="shared" ref="AM98:AN98" si="507">AF98+AJ98</f>
        <v>0.2490615797</v>
      </c>
      <c r="AN98" s="54">
        <f t="shared" si="507"/>
        <v>0.2011666386</v>
      </c>
      <c r="AO98" s="59">
        <f t="shared" si="30"/>
        <v>1.93184895</v>
      </c>
      <c r="AP98" s="39">
        <f t="shared" ref="AP98:AR98" si="508">AL98*$AO98</f>
        <v>0.4871794872</v>
      </c>
      <c r="AQ98" s="40">
        <f t="shared" si="508"/>
        <v>0.4811493513</v>
      </c>
      <c r="AR98" s="54">
        <f t="shared" si="508"/>
        <v>0.3886235596</v>
      </c>
      <c r="AS98" s="39">
        <f t="shared" ref="AS98:AU98" si="509">IF(AP98&lt;0,0,IF(AP98&gt;1,1,AP98))</f>
        <v>0.4871794872</v>
      </c>
      <c r="AT98" s="40">
        <f t="shared" si="509"/>
        <v>0.4811493513</v>
      </c>
      <c r="AU98" s="54">
        <f t="shared" si="509"/>
        <v>0.3886235596</v>
      </c>
      <c r="AV98" s="38"/>
      <c r="AW98" s="38"/>
      <c r="AX98" s="38"/>
      <c r="AY98" s="38"/>
      <c r="AZ98" s="38"/>
      <c r="BA98" s="38"/>
      <c r="BB98" s="38"/>
    </row>
    <row r="99">
      <c r="A99" s="1"/>
      <c r="B99" s="1"/>
      <c r="C99" s="53">
        <v>0.0</v>
      </c>
      <c r="D99" s="42"/>
      <c r="E99" s="42"/>
      <c r="F99" s="2">
        <v>2015.0</v>
      </c>
      <c r="G99" s="43">
        <v>8.0</v>
      </c>
      <c r="H99" s="43">
        <v>19.0</v>
      </c>
      <c r="I99" s="44">
        <v>37.0</v>
      </c>
      <c r="J99" s="44">
        <v>43.0</v>
      </c>
      <c r="K99" s="45">
        <v>21.0</v>
      </c>
      <c r="L99" s="45">
        <v>47.0</v>
      </c>
      <c r="M99" s="39">
        <f t="shared" si="6"/>
        <v>0.2962962963</v>
      </c>
      <c r="N99" s="40">
        <f t="shared" si="7"/>
        <v>0.4625</v>
      </c>
      <c r="O99" s="54">
        <f t="shared" si="8"/>
        <v>0.3088235294</v>
      </c>
      <c r="P99" s="40">
        <f t="shared" si="9"/>
        <v>0.5199676269</v>
      </c>
      <c r="Q99" s="54">
        <f t="shared" si="10"/>
        <v>0.2556990398</v>
      </c>
      <c r="R99" s="39">
        <f t="shared" ref="R99:T99" si="510">M99</f>
        <v>0.2962962963</v>
      </c>
      <c r="S99" s="40">
        <f t="shared" si="510"/>
        <v>0.4625</v>
      </c>
      <c r="T99" s="54">
        <f t="shared" si="510"/>
        <v>0.3088235294</v>
      </c>
      <c r="U99" s="39">
        <f t="shared" si="12"/>
        <v>0.2962962963</v>
      </c>
      <c r="V99" s="40">
        <f t="shared" si="13"/>
        <v>0.0205</v>
      </c>
      <c r="W99" s="54">
        <f t="shared" si="14"/>
        <v>0.08982352941</v>
      </c>
      <c r="X99" s="55">
        <f t="shared" si="15"/>
        <v>0.06907741788</v>
      </c>
      <c r="Y99" s="55">
        <f t="shared" si="16"/>
        <v>0.7163207455</v>
      </c>
      <c r="Z99" s="39">
        <f t="shared" si="17"/>
        <v>0.2100139819</v>
      </c>
      <c r="AA99" s="40">
        <f t="shared" si="18"/>
        <v>0.2100139819</v>
      </c>
      <c r="AB99" s="54">
        <f t="shared" si="19"/>
        <v>0.08982352941</v>
      </c>
      <c r="AC99" s="56">
        <f t="shared" si="20"/>
        <v>0.4041575584</v>
      </c>
      <c r="AD99" s="56">
        <f t="shared" si="21"/>
        <v>0.381240605</v>
      </c>
      <c r="AE99" s="39">
        <f t="shared" si="22"/>
        <v>0.1615149204</v>
      </c>
      <c r="AF99" s="40">
        <f t="shared" si="23"/>
        <v>0.1615149204</v>
      </c>
      <c r="AG99" s="54">
        <f t="shared" si="24"/>
        <v>0.1615149204</v>
      </c>
      <c r="AH99" s="57">
        <f t="shared" ref="AH99:AI99" si="511">N99-P99</f>
        <v>-0.05746762689</v>
      </c>
      <c r="AI99" s="57">
        <f t="shared" si="511"/>
        <v>0.05312448963</v>
      </c>
      <c r="AJ99" s="58">
        <f t="shared" si="26"/>
        <v>-0.03435630473</v>
      </c>
      <c r="AK99" s="58">
        <f t="shared" si="27"/>
        <v>0.03157502611</v>
      </c>
      <c r="AL99" s="39">
        <f t="shared" si="28"/>
        <v>0.1615149204</v>
      </c>
      <c r="AM99" s="40">
        <f t="shared" ref="AM99:AN99" si="512">AF99+AJ99</f>
        <v>0.1271586157</v>
      </c>
      <c r="AN99" s="54">
        <f t="shared" si="512"/>
        <v>0.1930899465</v>
      </c>
      <c r="AO99" s="59">
        <f t="shared" si="30"/>
        <v>1.834482508</v>
      </c>
      <c r="AP99" s="39">
        <f t="shared" ref="AP99:AR99" si="513">AL99*$AO99</f>
        <v>0.2962962963</v>
      </c>
      <c r="AQ99" s="40">
        <f t="shared" si="513"/>
        <v>0.2332702562</v>
      </c>
      <c r="AR99" s="54">
        <f t="shared" si="513"/>
        <v>0.3542201294</v>
      </c>
      <c r="AS99" s="39">
        <f t="shared" ref="AS99:AU99" si="514">IF(AP99&lt;0,0,IF(AP99&gt;1,1,AP99))</f>
        <v>0.2962962963</v>
      </c>
      <c r="AT99" s="40">
        <f t="shared" si="514"/>
        <v>0.2332702562</v>
      </c>
      <c r="AU99" s="54">
        <f t="shared" si="514"/>
        <v>0.3542201294</v>
      </c>
      <c r="AV99" s="38"/>
      <c r="AW99" s="38"/>
      <c r="AX99" s="38"/>
      <c r="AY99" s="38"/>
      <c r="AZ99" s="38"/>
      <c r="BA99" s="38"/>
      <c r="BB99" s="38"/>
    </row>
    <row r="100">
      <c r="A100" s="1"/>
      <c r="B100" s="1"/>
      <c r="C100" s="53">
        <v>0.0</v>
      </c>
      <c r="D100" s="42"/>
      <c r="E100" s="42"/>
      <c r="F100" s="2">
        <v>2021.0</v>
      </c>
      <c r="G100" s="43">
        <v>24.0</v>
      </c>
      <c r="H100" s="43">
        <v>18.0</v>
      </c>
      <c r="I100" s="44">
        <v>47.0</v>
      </c>
      <c r="J100" s="44">
        <v>42.0</v>
      </c>
      <c r="K100" s="45">
        <v>23.0</v>
      </c>
      <c r="L100" s="45">
        <v>67.0</v>
      </c>
      <c r="M100" s="39">
        <f t="shared" si="6"/>
        <v>0.5714285714</v>
      </c>
      <c r="N100" s="40">
        <f t="shared" si="7"/>
        <v>0.5280898876</v>
      </c>
      <c r="O100" s="54">
        <f t="shared" si="8"/>
        <v>0.2555555556</v>
      </c>
      <c r="P100" s="40">
        <f t="shared" si="9"/>
        <v>0.5919102041</v>
      </c>
      <c r="Q100" s="54">
        <f t="shared" si="10"/>
        <v>0.2796204082</v>
      </c>
      <c r="R100" s="39">
        <f t="shared" ref="R100:T100" si="515">M100</f>
        <v>0.5714285714</v>
      </c>
      <c r="S100" s="40">
        <f t="shared" si="515"/>
        <v>0.5280898876</v>
      </c>
      <c r="T100" s="54">
        <f t="shared" si="515"/>
        <v>0.2555555556</v>
      </c>
      <c r="U100" s="39">
        <f t="shared" si="12"/>
        <v>0.5714285714</v>
      </c>
      <c r="V100" s="40">
        <f t="shared" si="13"/>
        <v>0.08608988764</v>
      </c>
      <c r="W100" s="54">
        <f t="shared" si="14"/>
        <v>0.03655555556</v>
      </c>
      <c r="X100" s="55">
        <f t="shared" si="15"/>
        <v>0.149532725</v>
      </c>
      <c r="Y100" s="55">
        <f t="shared" si="16"/>
        <v>0.6358654384</v>
      </c>
      <c r="Z100" s="39">
        <f t="shared" si="17"/>
        <v>0.4086209007</v>
      </c>
      <c r="AA100" s="40">
        <f t="shared" si="18"/>
        <v>0.4086209007</v>
      </c>
      <c r="AB100" s="54">
        <f t="shared" si="19"/>
        <v>0.03655555556</v>
      </c>
      <c r="AC100" s="56">
        <f t="shared" si="20"/>
        <v>0.08922328791</v>
      </c>
      <c r="AD100" s="56">
        <f t="shared" si="21"/>
        <v>0.6961748755</v>
      </c>
      <c r="AE100" s="39">
        <f t="shared" si="22"/>
        <v>0.2900925276</v>
      </c>
      <c r="AF100" s="40">
        <f t="shared" si="23"/>
        <v>0.2900925276</v>
      </c>
      <c r="AG100" s="54">
        <f t="shared" si="24"/>
        <v>0.2900925276</v>
      </c>
      <c r="AH100" s="57">
        <f t="shared" ref="AH100:AI100" si="516">N100-P100</f>
        <v>-0.06382031644</v>
      </c>
      <c r="AI100" s="57">
        <f t="shared" si="516"/>
        <v>-0.02406485261</v>
      </c>
      <c r="AJ100" s="58">
        <f t="shared" si="26"/>
        <v>-0.03815418103</v>
      </c>
      <c r="AK100" s="58">
        <f t="shared" si="27"/>
        <v>-0.01430316516</v>
      </c>
      <c r="AL100" s="39">
        <f t="shared" si="28"/>
        <v>0.2900925276</v>
      </c>
      <c r="AM100" s="40">
        <f t="shared" ref="AM100:AN100" si="517">AF100+AJ100</f>
        <v>0.2519383466</v>
      </c>
      <c r="AN100" s="54">
        <f t="shared" si="517"/>
        <v>0.2757893624</v>
      </c>
      <c r="AO100" s="59">
        <f t="shared" si="30"/>
        <v>1.969814859</v>
      </c>
      <c r="AP100" s="39">
        <f t="shared" ref="AP100:AR100" si="518">AL100*$AO100</f>
        <v>0.5714285714</v>
      </c>
      <c r="AQ100" s="40">
        <f t="shared" si="518"/>
        <v>0.4962718987</v>
      </c>
      <c r="AR100" s="54">
        <f t="shared" si="518"/>
        <v>0.5432539842</v>
      </c>
      <c r="AS100" s="39">
        <f t="shared" ref="AS100:AU100" si="519">IF(AP100&lt;0,0,IF(AP100&gt;1,1,AP100))</f>
        <v>0.5714285714</v>
      </c>
      <c r="AT100" s="40">
        <f t="shared" si="519"/>
        <v>0.4962718987</v>
      </c>
      <c r="AU100" s="54">
        <f t="shared" si="519"/>
        <v>0.5432539842</v>
      </c>
      <c r="AV100" s="38"/>
      <c r="AW100" s="38"/>
      <c r="AX100" s="38"/>
      <c r="AY100" s="38"/>
      <c r="AZ100" s="38"/>
      <c r="BA100" s="38"/>
      <c r="BB100" s="38"/>
    </row>
    <row r="101">
      <c r="A101" s="1"/>
      <c r="B101" s="1"/>
      <c r="C101" s="53">
        <v>0.0</v>
      </c>
      <c r="D101" s="42"/>
      <c r="E101" s="42"/>
      <c r="F101" s="2">
        <v>2023.0</v>
      </c>
      <c r="G101" s="43">
        <v>16.0</v>
      </c>
      <c r="H101" s="43">
        <v>6.0</v>
      </c>
      <c r="I101" s="44">
        <v>25.0</v>
      </c>
      <c r="J101" s="44">
        <v>14.0</v>
      </c>
      <c r="K101" s="45">
        <v>17.0</v>
      </c>
      <c r="L101" s="45">
        <v>22.0</v>
      </c>
      <c r="M101" s="39">
        <f t="shared" si="6"/>
        <v>0.7272727273</v>
      </c>
      <c r="N101" s="40">
        <f t="shared" si="7"/>
        <v>0.641025641</v>
      </c>
      <c r="O101" s="54">
        <f t="shared" si="8"/>
        <v>0.4358974359</v>
      </c>
      <c r="P101" s="40">
        <f t="shared" si="9"/>
        <v>0.6324661157</v>
      </c>
      <c r="Q101" s="54">
        <f t="shared" si="10"/>
        <v>0.288831405</v>
      </c>
      <c r="R101" s="39">
        <f t="shared" ref="R101:T101" si="520">M101</f>
        <v>0.7272727273</v>
      </c>
      <c r="S101" s="40">
        <f t="shared" si="520"/>
        <v>0.641025641</v>
      </c>
      <c r="T101" s="54">
        <f t="shared" si="520"/>
        <v>0.4358974359</v>
      </c>
      <c r="U101" s="39">
        <f t="shared" si="12"/>
        <v>0.7272727273</v>
      </c>
      <c r="V101" s="40">
        <f t="shared" si="13"/>
        <v>0.199025641</v>
      </c>
      <c r="W101" s="54">
        <f t="shared" si="14"/>
        <v>0.2168974359</v>
      </c>
      <c r="X101" s="55">
        <f t="shared" si="15"/>
        <v>0.2671202358</v>
      </c>
      <c r="Y101" s="55">
        <f t="shared" si="16"/>
        <v>0.5182779276</v>
      </c>
      <c r="Z101" s="39">
        <f t="shared" si="17"/>
        <v>0.5331682781</v>
      </c>
      <c r="AA101" s="40">
        <f t="shared" si="18"/>
        <v>0.5331682781</v>
      </c>
      <c r="AB101" s="54">
        <f t="shared" si="19"/>
        <v>0.2168974359</v>
      </c>
      <c r="AC101" s="56">
        <f t="shared" si="20"/>
        <v>0.386362037</v>
      </c>
      <c r="AD101" s="56">
        <f t="shared" si="21"/>
        <v>0.3990361264</v>
      </c>
      <c r="AE101" s="39">
        <f t="shared" si="22"/>
        <v>0.4070091587</v>
      </c>
      <c r="AF101" s="40">
        <f t="shared" si="23"/>
        <v>0.4070091587</v>
      </c>
      <c r="AG101" s="54">
        <f t="shared" si="24"/>
        <v>0.4070091587</v>
      </c>
      <c r="AH101" s="57">
        <f t="shared" ref="AH101:AI101" si="521">N101-P101</f>
        <v>0.008559525323</v>
      </c>
      <c r="AI101" s="57">
        <f t="shared" si="521"/>
        <v>0.1470660309</v>
      </c>
      <c r="AJ101" s="58">
        <f t="shared" si="26"/>
        <v>0.005117205569</v>
      </c>
      <c r="AK101" s="58">
        <f t="shared" si="27"/>
        <v>0.08741004005</v>
      </c>
      <c r="AL101" s="39">
        <f t="shared" si="28"/>
        <v>0.4070091587</v>
      </c>
      <c r="AM101" s="40">
        <f t="shared" ref="AM101:AN101" si="522">AF101+AJ101</f>
        <v>0.4121263643</v>
      </c>
      <c r="AN101" s="54">
        <f t="shared" si="522"/>
        <v>0.4944191987</v>
      </c>
      <c r="AO101" s="59">
        <f t="shared" si="30"/>
        <v>1.786870668</v>
      </c>
      <c r="AP101" s="39">
        <f t="shared" ref="AP101:AR101" si="523">AL101*$AO101</f>
        <v>0.7272727273</v>
      </c>
      <c r="AQ101" s="40">
        <f t="shared" si="523"/>
        <v>0.7364165118</v>
      </c>
      <c r="AR101" s="54">
        <f t="shared" si="523"/>
        <v>0.8834631639</v>
      </c>
      <c r="AS101" s="39">
        <f t="shared" ref="AS101:AU101" si="524">IF(AP101&lt;0,0,IF(AP101&gt;1,1,AP101))</f>
        <v>0.7272727273</v>
      </c>
      <c r="AT101" s="40">
        <f t="shared" si="524"/>
        <v>0.7364165118</v>
      </c>
      <c r="AU101" s="54">
        <f t="shared" si="524"/>
        <v>0.8834631639</v>
      </c>
      <c r="AV101" s="38"/>
      <c r="AW101" s="38"/>
      <c r="AX101" s="38"/>
      <c r="AY101" s="38"/>
      <c r="AZ101" s="38"/>
      <c r="BA101" s="38"/>
      <c r="BB101" s="38"/>
    </row>
    <row r="102">
      <c r="A102" s="1"/>
      <c r="B102" s="1"/>
      <c r="C102" s="53">
        <v>0.0</v>
      </c>
      <c r="D102" s="42"/>
      <c r="E102" s="42"/>
      <c r="F102" s="2">
        <v>2025.0</v>
      </c>
      <c r="G102" s="43">
        <v>13.0</v>
      </c>
      <c r="H102" s="43">
        <v>14.0</v>
      </c>
      <c r="I102" s="44">
        <v>38.0</v>
      </c>
      <c r="J102" s="44">
        <v>16.0</v>
      </c>
      <c r="K102" s="45">
        <v>13.0</v>
      </c>
      <c r="L102" s="45">
        <v>45.0</v>
      </c>
      <c r="M102" s="39">
        <f t="shared" si="6"/>
        <v>0.4814814815</v>
      </c>
      <c r="N102" s="40">
        <f t="shared" si="7"/>
        <v>0.7037037037</v>
      </c>
      <c r="O102" s="54">
        <f t="shared" si="8"/>
        <v>0.224137931</v>
      </c>
      <c r="P102" s="40">
        <f t="shared" si="9"/>
        <v>0.5684388203</v>
      </c>
      <c r="Q102" s="54">
        <f t="shared" si="10"/>
        <v>0.2728759945</v>
      </c>
      <c r="R102" s="39">
        <f t="shared" ref="R102:T102" si="525">M102</f>
        <v>0.4814814815</v>
      </c>
      <c r="S102" s="40">
        <f t="shared" si="525"/>
        <v>0.7037037037</v>
      </c>
      <c r="T102" s="54">
        <f t="shared" si="525"/>
        <v>0.224137931</v>
      </c>
      <c r="U102" s="39">
        <f t="shared" si="12"/>
        <v>0.4814814815</v>
      </c>
      <c r="V102" s="40">
        <f t="shared" si="13"/>
        <v>0.2617037037</v>
      </c>
      <c r="W102" s="54">
        <f t="shared" si="14"/>
        <v>0.005137931034</v>
      </c>
      <c r="X102" s="55">
        <f t="shared" si="15"/>
        <v>0.4978688052</v>
      </c>
      <c r="Y102" s="55">
        <f t="shared" si="16"/>
        <v>0.2875293582</v>
      </c>
      <c r="Z102" s="39">
        <f t="shared" si="17"/>
        <v>0.387500481</v>
      </c>
      <c r="AA102" s="40">
        <f t="shared" si="18"/>
        <v>0.387500481</v>
      </c>
      <c r="AB102" s="54">
        <f t="shared" si="19"/>
        <v>0.005137931034</v>
      </c>
      <c r="AC102" s="56">
        <f t="shared" si="20"/>
        <v>0.01325838348</v>
      </c>
      <c r="AD102" s="56">
        <f t="shared" si="21"/>
        <v>0.7721397799</v>
      </c>
      <c r="AE102" s="39">
        <f t="shared" si="22"/>
        <v>0.2740283025</v>
      </c>
      <c r="AF102" s="40">
        <f t="shared" si="23"/>
        <v>0.2740283025</v>
      </c>
      <c r="AG102" s="54">
        <f t="shared" si="24"/>
        <v>0.2740283025</v>
      </c>
      <c r="AH102" s="57">
        <f t="shared" ref="AH102:AI102" si="526">N102-P102</f>
        <v>0.1352648834</v>
      </c>
      <c r="AI102" s="57">
        <f t="shared" si="526"/>
        <v>-0.04873806348</v>
      </c>
      <c r="AJ102" s="58">
        <f t="shared" si="26"/>
        <v>0.08086642525</v>
      </c>
      <c r="AK102" s="58">
        <f t="shared" si="27"/>
        <v>-0.02896791362</v>
      </c>
      <c r="AL102" s="39">
        <f t="shared" si="28"/>
        <v>0.2740283025</v>
      </c>
      <c r="AM102" s="40">
        <f t="shared" ref="AM102:AN102" si="527">AF102+AJ102</f>
        <v>0.3548947277</v>
      </c>
      <c r="AN102" s="54">
        <f t="shared" si="527"/>
        <v>0.2450603888</v>
      </c>
      <c r="AO102" s="59">
        <f t="shared" si="30"/>
        <v>1.757050192</v>
      </c>
      <c r="AP102" s="39">
        <f t="shared" ref="AP102:AR102" si="528">AL102*$AO102</f>
        <v>0.4814814815</v>
      </c>
      <c r="AQ102" s="40">
        <f t="shared" si="528"/>
        <v>0.6235678495</v>
      </c>
      <c r="AR102" s="54">
        <f t="shared" si="528"/>
        <v>0.4305834033</v>
      </c>
      <c r="AS102" s="39">
        <f t="shared" ref="AS102:AU102" si="529">IF(AP102&lt;0,0,IF(AP102&gt;1,1,AP102))</f>
        <v>0.4814814815</v>
      </c>
      <c r="AT102" s="40">
        <f t="shared" si="529"/>
        <v>0.6235678495</v>
      </c>
      <c r="AU102" s="54">
        <f t="shared" si="529"/>
        <v>0.4305834033</v>
      </c>
      <c r="AV102" s="38"/>
      <c r="AW102" s="38"/>
      <c r="AX102" s="38"/>
      <c r="AY102" s="38"/>
      <c r="AZ102" s="38"/>
      <c r="BA102" s="38"/>
      <c r="BB102" s="38"/>
    </row>
    <row r="103">
      <c r="A103" s="1"/>
      <c r="B103" s="1"/>
      <c r="C103" s="53">
        <v>0.0</v>
      </c>
      <c r="D103" s="42"/>
      <c r="E103" s="42"/>
      <c r="F103" s="2">
        <v>2028.0</v>
      </c>
      <c r="G103" s="43">
        <v>32.0</v>
      </c>
      <c r="H103" s="43">
        <v>22.0</v>
      </c>
      <c r="I103" s="44">
        <v>62.0</v>
      </c>
      <c r="J103" s="44">
        <v>40.0</v>
      </c>
      <c r="K103" s="45">
        <v>15.0</v>
      </c>
      <c r="L103" s="45">
        <v>39.0</v>
      </c>
      <c r="M103" s="39">
        <f t="shared" si="6"/>
        <v>0.5925925926</v>
      </c>
      <c r="N103" s="40">
        <f t="shared" si="7"/>
        <v>0.6078431373</v>
      </c>
      <c r="O103" s="54">
        <f t="shared" si="8"/>
        <v>0.2777777778</v>
      </c>
      <c r="P103" s="40">
        <f t="shared" si="9"/>
        <v>0.5974260631</v>
      </c>
      <c r="Q103" s="54">
        <f t="shared" si="10"/>
        <v>0.2810554184</v>
      </c>
      <c r="R103" s="39">
        <f t="shared" ref="R103:T103" si="530">M103</f>
        <v>0.5925925926</v>
      </c>
      <c r="S103" s="40">
        <f t="shared" si="530"/>
        <v>0.6078431373</v>
      </c>
      <c r="T103" s="54">
        <f t="shared" si="530"/>
        <v>0.2777777778</v>
      </c>
      <c r="U103" s="39">
        <f t="shared" si="12"/>
        <v>0.5925925926</v>
      </c>
      <c r="V103" s="40">
        <f t="shared" si="13"/>
        <v>0.1658431373</v>
      </c>
      <c r="W103" s="54">
        <f t="shared" si="14"/>
        <v>0.05877777778</v>
      </c>
      <c r="X103" s="55">
        <f t="shared" si="15"/>
        <v>0.2728791492</v>
      </c>
      <c r="Y103" s="55">
        <f t="shared" si="16"/>
        <v>0.5125190142</v>
      </c>
      <c r="Z103" s="39">
        <f t="shared" si="17"/>
        <v>0.4351263765</v>
      </c>
      <c r="AA103" s="40">
        <f t="shared" si="18"/>
        <v>0.4351263765</v>
      </c>
      <c r="AB103" s="54">
        <f t="shared" si="19"/>
        <v>0.05877777778</v>
      </c>
      <c r="AC103" s="56">
        <f t="shared" si="20"/>
        <v>0.134269342</v>
      </c>
      <c r="AD103" s="56">
        <f t="shared" si="21"/>
        <v>0.6511288214</v>
      </c>
      <c r="AE103" s="39">
        <f t="shared" si="22"/>
        <v>0.3104752733</v>
      </c>
      <c r="AF103" s="40">
        <f t="shared" si="23"/>
        <v>0.3104752733</v>
      </c>
      <c r="AG103" s="54">
        <f t="shared" si="24"/>
        <v>0.3104752733</v>
      </c>
      <c r="AH103" s="57">
        <f t="shared" ref="AH103:AI103" si="531">N103-P103</f>
        <v>0.01041707415</v>
      </c>
      <c r="AI103" s="57">
        <f t="shared" si="531"/>
        <v>-0.003277640604</v>
      </c>
      <c r="AJ103" s="58">
        <f t="shared" si="26"/>
        <v>0.006227717995</v>
      </c>
      <c r="AK103" s="58">
        <f t="shared" si="27"/>
        <v>-0.001948095659</v>
      </c>
      <c r="AL103" s="39">
        <f t="shared" si="28"/>
        <v>0.3104752733</v>
      </c>
      <c r="AM103" s="40">
        <f t="shared" ref="AM103:AN103" si="532">AF103+AJ103</f>
        <v>0.3167029913</v>
      </c>
      <c r="AN103" s="54">
        <f t="shared" si="532"/>
        <v>0.3085271776</v>
      </c>
      <c r="AO103" s="59">
        <f t="shared" si="30"/>
        <v>1.908662762</v>
      </c>
      <c r="AP103" s="39">
        <f t="shared" ref="AP103:AR103" si="533">AL103*$AO103</f>
        <v>0.5925925926</v>
      </c>
      <c r="AQ103" s="40">
        <f t="shared" si="533"/>
        <v>0.604479206</v>
      </c>
      <c r="AR103" s="54">
        <f t="shared" si="533"/>
        <v>0.588874335</v>
      </c>
      <c r="AS103" s="39">
        <f t="shared" ref="AS103:AU103" si="534">IF(AP103&lt;0,0,IF(AP103&gt;1,1,AP103))</f>
        <v>0.5925925926</v>
      </c>
      <c r="AT103" s="40">
        <f t="shared" si="534"/>
        <v>0.604479206</v>
      </c>
      <c r="AU103" s="54">
        <f t="shared" si="534"/>
        <v>0.588874335</v>
      </c>
      <c r="AV103" s="38"/>
      <c r="AW103" s="38"/>
      <c r="AX103" s="38"/>
      <c r="AY103" s="38"/>
      <c r="AZ103" s="38"/>
      <c r="BA103" s="38"/>
      <c r="BB103" s="38"/>
    </row>
    <row r="104">
      <c r="A104" s="1"/>
      <c r="B104" s="1"/>
      <c r="C104" s="53">
        <v>0.0</v>
      </c>
      <c r="D104" s="42"/>
      <c r="E104" s="42"/>
      <c r="F104" s="2">
        <v>2030.0</v>
      </c>
      <c r="G104" s="43">
        <v>22.0</v>
      </c>
      <c r="H104" s="43">
        <v>12.0</v>
      </c>
      <c r="I104" s="44">
        <v>24.0</v>
      </c>
      <c r="J104" s="44">
        <v>15.0</v>
      </c>
      <c r="K104" s="45">
        <v>11.0</v>
      </c>
      <c r="L104" s="45">
        <v>29.0</v>
      </c>
      <c r="M104" s="39">
        <f t="shared" si="6"/>
        <v>0.6470588235</v>
      </c>
      <c r="N104" s="40">
        <f t="shared" si="7"/>
        <v>0.6153846154</v>
      </c>
      <c r="O104" s="54">
        <f t="shared" si="8"/>
        <v>0.275</v>
      </c>
      <c r="P104" s="40">
        <f t="shared" si="9"/>
        <v>0.6116093426</v>
      </c>
      <c r="Q104" s="54">
        <f t="shared" si="10"/>
        <v>0.2844823529</v>
      </c>
      <c r="R104" s="39">
        <f t="shared" ref="R104:T104" si="535">M104</f>
        <v>0.6470588235</v>
      </c>
      <c r="S104" s="40">
        <f t="shared" si="535"/>
        <v>0.6153846154</v>
      </c>
      <c r="T104" s="54">
        <f t="shared" si="535"/>
        <v>0.275</v>
      </c>
      <c r="U104" s="39">
        <f t="shared" si="12"/>
        <v>0.6470588235</v>
      </c>
      <c r="V104" s="40">
        <f t="shared" si="13"/>
        <v>0.1733846154</v>
      </c>
      <c r="W104" s="54">
        <f t="shared" si="14"/>
        <v>0.056</v>
      </c>
      <c r="X104" s="55">
        <f t="shared" si="15"/>
        <v>0.2618076445</v>
      </c>
      <c r="Y104" s="55">
        <f t="shared" si="16"/>
        <v>0.5235905189</v>
      </c>
      <c r="Z104" s="39">
        <f t="shared" si="17"/>
        <v>0.4736809823</v>
      </c>
      <c r="AA104" s="40">
        <f t="shared" si="18"/>
        <v>0.4736809823</v>
      </c>
      <c r="AB104" s="54">
        <f t="shared" si="19"/>
        <v>0.056</v>
      </c>
      <c r="AC104" s="56">
        <f t="shared" si="20"/>
        <v>0.1176768126</v>
      </c>
      <c r="AD104" s="56">
        <f t="shared" si="21"/>
        <v>0.6677213508</v>
      </c>
      <c r="AE104" s="39">
        <f t="shared" si="22"/>
        <v>0.3372756091</v>
      </c>
      <c r="AF104" s="40">
        <f t="shared" si="23"/>
        <v>0.3372756091</v>
      </c>
      <c r="AG104" s="54">
        <f t="shared" si="24"/>
        <v>0.3372756091</v>
      </c>
      <c r="AH104" s="57">
        <f t="shared" ref="AH104:AI104" si="536">N104-P104</f>
        <v>0.003775272824</v>
      </c>
      <c r="AI104" s="57">
        <f t="shared" si="536"/>
        <v>-0.009482352941</v>
      </c>
      <c r="AJ104" s="58">
        <f t="shared" si="26"/>
        <v>0.002256999821</v>
      </c>
      <c r="AK104" s="58">
        <f t="shared" si="27"/>
        <v>-0.005635923163</v>
      </c>
      <c r="AL104" s="39">
        <f t="shared" si="28"/>
        <v>0.3372756091</v>
      </c>
      <c r="AM104" s="40">
        <f t="shared" ref="AM104:AN104" si="537">AF104+AJ104</f>
        <v>0.3395326089</v>
      </c>
      <c r="AN104" s="54">
        <f t="shared" si="537"/>
        <v>0.3316396859</v>
      </c>
      <c r="AO104" s="59">
        <f t="shared" si="30"/>
        <v>1.918486858</v>
      </c>
      <c r="AP104" s="39">
        <f t="shared" ref="AP104:AR104" si="538">AL104*$AO104</f>
        <v>0.6470588235</v>
      </c>
      <c r="AQ104" s="40">
        <f t="shared" si="538"/>
        <v>0.651388848</v>
      </c>
      <c r="AR104" s="54">
        <f t="shared" si="538"/>
        <v>0.636246379</v>
      </c>
      <c r="AS104" s="39">
        <f t="shared" ref="AS104:AU104" si="539">IF(AP104&lt;0,0,IF(AP104&gt;1,1,AP104))</f>
        <v>0.6470588235</v>
      </c>
      <c r="AT104" s="40">
        <f t="shared" si="539"/>
        <v>0.651388848</v>
      </c>
      <c r="AU104" s="54">
        <f t="shared" si="539"/>
        <v>0.636246379</v>
      </c>
      <c r="AV104" s="38"/>
      <c r="AW104" s="38"/>
      <c r="AX104" s="38"/>
      <c r="AY104" s="38"/>
      <c r="AZ104" s="38"/>
      <c r="BA104" s="38"/>
      <c r="BB104" s="38"/>
    </row>
    <row r="105">
      <c r="A105" s="1"/>
      <c r="B105" s="1"/>
      <c r="C105" s="53">
        <v>0.0</v>
      </c>
      <c r="D105" s="42"/>
      <c r="E105" s="42"/>
      <c r="F105" s="2">
        <v>2032.0</v>
      </c>
      <c r="G105" s="43">
        <v>10.0</v>
      </c>
      <c r="H105" s="43">
        <v>9.0</v>
      </c>
      <c r="I105" s="44">
        <v>25.0</v>
      </c>
      <c r="J105" s="44">
        <v>21.0</v>
      </c>
      <c r="K105" s="45">
        <v>6.0</v>
      </c>
      <c r="L105" s="45">
        <v>37.0</v>
      </c>
      <c r="M105" s="39">
        <f t="shared" si="6"/>
        <v>0.5263157895</v>
      </c>
      <c r="N105" s="40">
        <f t="shared" si="7"/>
        <v>0.5434782609</v>
      </c>
      <c r="O105" s="54">
        <f t="shared" si="8"/>
        <v>0.1395348837</v>
      </c>
      <c r="P105" s="40">
        <f t="shared" si="9"/>
        <v>0.5801440443</v>
      </c>
      <c r="Q105" s="54">
        <f t="shared" si="10"/>
        <v>0.2763684211</v>
      </c>
      <c r="R105" s="39">
        <f t="shared" ref="R105:T105" si="540">M105</f>
        <v>0.5263157895</v>
      </c>
      <c r="S105" s="40">
        <f t="shared" si="540"/>
        <v>0.5434782609</v>
      </c>
      <c r="T105" s="54">
        <f t="shared" si="540"/>
        <v>0.1395348837</v>
      </c>
      <c r="U105" s="39">
        <f t="shared" si="12"/>
        <v>0.5263157895</v>
      </c>
      <c r="V105" s="40">
        <f t="shared" si="13"/>
        <v>0.1014782609</v>
      </c>
      <c r="W105" s="54">
        <f t="shared" si="14"/>
        <v>-0.07946511628</v>
      </c>
      <c r="X105" s="55">
        <f t="shared" si="15"/>
        <v>0.1904713789</v>
      </c>
      <c r="Y105" s="55">
        <f t="shared" si="16"/>
        <v>0.5949267845</v>
      </c>
      <c r="Z105" s="39">
        <f t="shared" si="17"/>
        <v>0.3790159282</v>
      </c>
      <c r="AA105" s="40">
        <f t="shared" si="18"/>
        <v>0.3790159282</v>
      </c>
      <c r="AB105" s="54">
        <f t="shared" si="19"/>
        <v>-0.07946511628</v>
      </c>
      <c r="AC105" s="56">
        <f t="shared" si="20"/>
        <v>-0.206668142</v>
      </c>
      <c r="AD105" s="56">
        <f t="shared" si="21"/>
        <v>0.9920663054</v>
      </c>
      <c r="AE105" s="39">
        <f t="shared" si="22"/>
        <v>0.2738318631</v>
      </c>
      <c r="AF105" s="40">
        <f t="shared" si="23"/>
        <v>0.2738318631</v>
      </c>
      <c r="AG105" s="54">
        <f t="shared" si="24"/>
        <v>0.2738318631</v>
      </c>
      <c r="AH105" s="57">
        <f t="shared" ref="AH105:AI105" si="541">N105-P105</f>
        <v>-0.03666578345</v>
      </c>
      <c r="AI105" s="57">
        <f t="shared" si="541"/>
        <v>-0.1368335373</v>
      </c>
      <c r="AJ105" s="58">
        <f t="shared" si="26"/>
        <v>-0.02192018181</v>
      </c>
      <c r="AK105" s="58">
        <f t="shared" si="27"/>
        <v>-0.08132826392</v>
      </c>
      <c r="AL105" s="39">
        <f t="shared" si="28"/>
        <v>0.2738318631</v>
      </c>
      <c r="AM105" s="40">
        <f t="shared" ref="AM105:AN105" si="542">AF105+AJ105</f>
        <v>0.2519116813</v>
      </c>
      <c r="AN105" s="54">
        <f t="shared" si="542"/>
        <v>0.1925035992</v>
      </c>
      <c r="AO105" s="59">
        <f t="shared" si="30"/>
        <v>1.922039983</v>
      </c>
      <c r="AP105" s="39">
        <f t="shared" ref="AP105:AR105" si="543">AL105*$AO105</f>
        <v>0.5263157895</v>
      </c>
      <c r="AQ105" s="40">
        <f t="shared" si="543"/>
        <v>0.4841843236</v>
      </c>
      <c r="AR105" s="54">
        <f t="shared" si="543"/>
        <v>0.3699996145</v>
      </c>
      <c r="AS105" s="39">
        <f t="shared" ref="AS105:AU105" si="544">IF(AP105&lt;0,0,IF(AP105&gt;1,1,AP105))</f>
        <v>0.5263157895</v>
      </c>
      <c r="AT105" s="40">
        <f t="shared" si="544"/>
        <v>0.4841843236</v>
      </c>
      <c r="AU105" s="54">
        <f t="shared" si="544"/>
        <v>0.3699996145</v>
      </c>
      <c r="AV105" s="38"/>
      <c r="AW105" s="38"/>
      <c r="AX105" s="38"/>
      <c r="AY105" s="38"/>
      <c r="AZ105" s="38"/>
      <c r="BA105" s="38"/>
      <c r="BB105" s="38"/>
    </row>
    <row r="106">
      <c r="A106" s="1"/>
      <c r="B106" s="1"/>
      <c r="C106" s="53">
        <v>0.0</v>
      </c>
      <c r="D106" s="42"/>
      <c r="E106" s="42"/>
      <c r="F106" s="2">
        <v>2033.0</v>
      </c>
      <c r="G106" s="43">
        <v>25.0</v>
      </c>
      <c r="H106" s="43">
        <v>30.0</v>
      </c>
      <c r="I106" s="44">
        <v>63.0</v>
      </c>
      <c r="J106" s="44">
        <v>55.0</v>
      </c>
      <c r="K106" s="45">
        <v>22.0</v>
      </c>
      <c r="L106" s="45">
        <v>84.0</v>
      </c>
      <c r="M106" s="39">
        <f t="shared" si="6"/>
        <v>0.4545454545</v>
      </c>
      <c r="N106" s="40">
        <f t="shared" si="7"/>
        <v>0.5338983051</v>
      </c>
      <c r="O106" s="54">
        <f t="shared" si="8"/>
        <v>0.2075471698</v>
      </c>
      <c r="P106" s="40">
        <f t="shared" si="9"/>
        <v>0.5614008264</v>
      </c>
      <c r="Q106" s="54">
        <f t="shared" si="10"/>
        <v>0.2706528926</v>
      </c>
      <c r="R106" s="39">
        <f t="shared" ref="R106:T106" si="545">M106</f>
        <v>0.4545454545</v>
      </c>
      <c r="S106" s="40">
        <f t="shared" si="545"/>
        <v>0.5338983051</v>
      </c>
      <c r="T106" s="54">
        <f t="shared" si="545"/>
        <v>0.2075471698</v>
      </c>
      <c r="U106" s="39">
        <f t="shared" si="12"/>
        <v>0.4545454545</v>
      </c>
      <c r="V106" s="40">
        <f t="shared" si="13"/>
        <v>0.09189830508</v>
      </c>
      <c r="W106" s="54">
        <f t="shared" si="14"/>
        <v>-0.01145283019</v>
      </c>
      <c r="X106" s="55">
        <f t="shared" si="15"/>
        <v>0.1994872498</v>
      </c>
      <c r="Y106" s="55">
        <f t="shared" si="16"/>
        <v>0.5859109136</v>
      </c>
      <c r="Z106" s="39">
        <f t="shared" si="17"/>
        <v>0.3279152853</v>
      </c>
      <c r="AA106" s="40">
        <f t="shared" si="18"/>
        <v>0.3279152853</v>
      </c>
      <c r="AB106" s="54">
        <f t="shared" si="19"/>
        <v>-0.01145283019</v>
      </c>
      <c r="AC106" s="56">
        <f t="shared" si="20"/>
        <v>-0.03491199477</v>
      </c>
      <c r="AD106" s="56">
        <f t="shared" si="21"/>
        <v>0.8203101582</v>
      </c>
      <c r="AE106" s="39">
        <f t="shared" si="22"/>
        <v>0.2320125015</v>
      </c>
      <c r="AF106" s="40">
        <f t="shared" si="23"/>
        <v>0.2320125015</v>
      </c>
      <c r="AG106" s="54">
        <f t="shared" si="24"/>
        <v>0.2320125015</v>
      </c>
      <c r="AH106" s="57">
        <f t="shared" ref="AH106:AI106" si="546">N106-P106</f>
        <v>-0.02750252136</v>
      </c>
      <c r="AI106" s="57">
        <f t="shared" si="546"/>
        <v>-0.06310572275</v>
      </c>
      <c r="AJ106" s="58">
        <f t="shared" si="26"/>
        <v>-0.01644203974</v>
      </c>
      <c r="AK106" s="58">
        <f t="shared" si="27"/>
        <v>-0.03750746326</v>
      </c>
      <c r="AL106" s="39">
        <f t="shared" si="28"/>
        <v>0.2320125015</v>
      </c>
      <c r="AM106" s="40">
        <f t="shared" ref="AM106:AN106" si="547">AF106+AJ106</f>
        <v>0.2155704617</v>
      </c>
      <c r="AN106" s="54">
        <f t="shared" si="547"/>
        <v>0.1945050382</v>
      </c>
      <c r="AO106" s="59">
        <f t="shared" si="30"/>
        <v>1.959142079</v>
      </c>
      <c r="AP106" s="39">
        <f t="shared" ref="AP106:AR106" si="548">AL106*$AO106</f>
        <v>0.4545454545</v>
      </c>
      <c r="AQ106" s="40">
        <f t="shared" si="548"/>
        <v>0.4223331626</v>
      </c>
      <c r="AR106" s="54">
        <f t="shared" si="548"/>
        <v>0.381063005</v>
      </c>
      <c r="AS106" s="39">
        <f t="shared" ref="AS106:AU106" si="549">IF(AP106&lt;0,0,IF(AP106&gt;1,1,AP106))</f>
        <v>0.4545454545</v>
      </c>
      <c r="AT106" s="40">
        <f t="shared" si="549"/>
        <v>0.4223331626</v>
      </c>
      <c r="AU106" s="54">
        <f t="shared" si="549"/>
        <v>0.381063005</v>
      </c>
      <c r="AV106" s="38"/>
      <c r="AW106" s="38"/>
      <c r="AX106" s="38"/>
      <c r="AY106" s="38"/>
      <c r="AZ106" s="38"/>
      <c r="BA106" s="38"/>
      <c r="BB106" s="38"/>
    </row>
    <row r="107">
      <c r="A107" s="1"/>
      <c r="B107" s="1"/>
      <c r="C107" s="53">
        <v>0.0</v>
      </c>
      <c r="D107" s="42"/>
      <c r="E107" s="42"/>
      <c r="F107" s="2">
        <v>2036.0</v>
      </c>
      <c r="G107" s="43">
        <v>17.0</v>
      </c>
      <c r="H107" s="43">
        <v>19.0</v>
      </c>
      <c r="I107" s="44">
        <v>81.0</v>
      </c>
      <c r="J107" s="44">
        <v>26.0</v>
      </c>
      <c r="K107" s="45">
        <v>27.0</v>
      </c>
      <c r="L107" s="45">
        <v>70.0</v>
      </c>
      <c r="M107" s="39">
        <f t="shared" si="6"/>
        <v>0.4722222222</v>
      </c>
      <c r="N107" s="40">
        <f t="shared" si="7"/>
        <v>0.7570093458</v>
      </c>
      <c r="O107" s="54">
        <f t="shared" si="8"/>
        <v>0.2783505155</v>
      </c>
      <c r="P107" s="40">
        <f t="shared" si="9"/>
        <v>0.5660199846</v>
      </c>
      <c r="Q107" s="54">
        <f t="shared" si="10"/>
        <v>0.2721223765</v>
      </c>
      <c r="R107" s="39">
        <f t="shared" ref="R107:T107" si="550">M107</f>
        <v>0.4722222222</v>
      </c>
      <c r="S107" s="40">
        <f t="shared" si="550"/>
        <v>0.7570093458</v>
      </c>
      <c r="T107" s="54">
        <f t="shared" si="550"/>
        <v>0.2783505155</v>
      </c>
      <c r="U107" s="39">
        <f t="shared" si="12"/>
        <v>0.4722222222</v>
      </c>
      <c r="V107" s="40">
        <f t="shared" si="13"/>
        <v>0.3150093458</v>
      </c>
      <c r="W107" s="54">
        <f t="shared" si="14"/>
        <v>0.05935051546</v>
      </c>
      <c r="X107" s="55">
        <f t="shared" si="15"/>
        <v>0.5882877441</v>
      </c>
      <c r="Y107" s="55">
        <f t="shared" si="16"/>
        <v>0.1971104193</v>
      </c>
      <c r="Z107" s="39">
        <f t="shared" si="17"/>
        <v>0.4013880386</v>
      </c>
      <c r="AA107" s="40">
        <f t="shared" si="18"/>
        <v>0.4013880386</v>
      </c>
      <c r="AB107" s="54">
        <f t="shared" si="19"/>
        <v>0.05935051546</v>
      </c>
      <c r="AC107" s="56">
        <f t="shared" si="20"/>
        <v>0.1467995048</v>
      </c>
      <c r="AD107" s="56">
        <f t="shared" si="21"/>
        <v>0.6385986586</v>
      </c>
      <c r="AE107" s="39">
        <f t="shared" si="22"/>
        <v>0.2869101264</v>
      </c>
      <c r="AF107" s="40">
        <f t="shared" si="23"/>
        <v>0.2869101264</v>
      </c>
      <c r="AG107" s="54">
        <f t="shared" si="24"/>
        <v>0.2869101264</v>
      </c>
      <c r="AH107" s="57">
        <f t="shared" ref="AH107:AI107" si="551">N107-P107</f>
        <v>0.1909893612</v>
      </c>
      <c r="AI107" s="57">
        <f t="shared" si="551"/>
        <v>0.006228138921</v>
      </c>
      <c r="AJ107" s="58">
        <f t="shared" si="26"/>
        <v>0.11418061</v>
      </c>
      <c r="AK107" s="58">
        <f t="shared" si="27"/>
        <v>0.003701751309</v>
      </c>
      <c r="AL107" s="39">
        <f t="shared" si="28"/>
        <v>0.2869101264</v>
      </c>
      <c r="AM107" s="40">
        <f t="shared" ref="AM107:AN107" si="552">AF107+AJ107</f>
        <v>0.4010907364</v>
      </c>
      <c r="AN107" s="54">
        <f t="shared" si="552"/>
        <v>0.2906118777</v>
      </c>
      <c r="AO107" s="59">
        <f t="shared" si="30"/>
        <v>1.645889004</v>
      </c>
      <c r="AP107" s="39">
        <f t="shared" ref="AP107:AR107" si="553">AL107*$AO107</f>
        <v>0.4722222222</v>
      </c>
      <c r="AQ107" s="40">
        <f t="shared" si="553"/>
        <v>0.6601508328</v>
      </c>
      <c r="AR107" s="54">
        <f t="shared" si="553"/>
        <v>0.478314894</v>
      </c>
      <c r="AS107" s="39">
        <f t="shared" ref="AS107:AU107" si="554">IF(AP107&lt;0,0,IF(AP107&gt;1,1,AP107))</f>
        <v>0.4722222222</v>
      </c>
      <c r="AT107" s="40">
        <f t="shared" si="554"/>
        <v>0.6601508328</v>
      </c>
      <c r="AU107" s="54">
        <f t="shared" si="554"/>
        <v>0.478314894</v>
      </c>
      <c r="AV107" s="38"/>
      <c r="AW107" s="38"/>
      <c r="AX107" s="38"/>
      <c r="AY107" s="38"/>
      <c r="AZ107" s="38"/>
      <c r="BA107" s="38"/>
      <c r="BB107" s="38"/>
    </row>
    <row r="108">
      <c r="A108" s="1"/>
      <c r="B108" s="1"/>
      <c r="C108" s="53">
        <v>0.0</v>
      </c>
      <c r="D108" s="42"/>
      <c r="E108" s="42"/>
      <c r="F108" s="2">
        <v>2037.0</v>
      </c>
      <c r="G108" s="43">
        <v>84.0</v>
      </c>
      <c r="H108" s="43">
        <v>68.0</v>
      </c>
      <c r="I108" s="44">
        <v>151.0</v>
      </c>
      <c r="J108" s="44">
        <v>60.0</v>
      </c>
      <c r="K108" s="45">
        <v>48.0</v>
      </c>
      <c r="L108" s="45">
        <v>103.0</v>
      </c>
      <c r="M108" s="39">
        <f t="shared" si="6"/>
        <v>0.5526315789</v>
      </c>
      <c r="N108" s="40">
        <f t="shared" si="7"/>
        <v>0.7156398104</v>
      </c>
      <c r="O108" s="54">
        <f t="shared" si="8"/>
        <v>0.3178807947</v>
      </c>
      <c r="P108" s="40">
        <f t="shared" si="9"/>
        <v>0.587009072</v>
      </c>
      <c r="Q108" s="54">
        <f t="shared" si="10"/>
        <v>0.2782973684</v>
      </c>
      <c r="R108" s="39">
        <f t="shared" ref="R108:T108" si="555">M108</f>
        <v>0.5526315789</v>
      </c>
      <c r="S108" s="40">
        <f t="shared" si="555"/>
        <v>0.7156398104</v>
      </c>
      <c r="T108" s="54">
        <f t="shared" si="555"/>
        <v>0.3178807947</v>
      </c>
      <c r="U108" s="39">
        <f t="shared" si="12"/>
        <v>0.5526315789</v>
      </c>
      <c r="V108" s="40">
        <f t="shared" si="13"/>
        <v>0.2736398104</v>
      </c>
      <c r="W108" s="54">
        <f t="shared" si="14"/>
        <v>0.0988807947</v>
      </c>
      <c r="X108" s="55">
        <f t="shared" si="15"/>
        <v>0.4597663125</v>
      </c>
      <c r="Y108" s="55">
        <f t="shared" si="16"/>
        <v>0.3256318509</v>
      </c>
      <c r="Z108" s="39">
        <f t="shared" si="17"/>
        <v>0.4360506897</v>
      </c>
      <c r="AA108" s="40">
        <f t="shared" si="18"/>
        <v>0.4360506897</v>
      </c>
      <c r="AB108" s="54">
        <f t="shared" si="19"/>
        <v>0.0988807947</v>
      </c>
      <c r="AC108" s="56">
        <f t="shared" si="20"/>
        <v>0.2229932351</v>
      </c>
      <c r="AD108" s="56">
        <f t="shared" si="21"/>
        <v>0.5624049283</v>
      </c>
      <c r="AE108" s="39">
        <f t="shared" si="22"/>
        <v>0.3161626287</v>
      </c>
      <c r="AF108" s="40">
        <f t="shared" si="23"/>
        <v>0.3161626287</v>
      </c>
      <c r="AG108" s="54">
        <f t="shared" si="24"/>
        <v>0.3161626287</v>
      </c>
      <c r="AH108" s="57">
        <f t="shared" ref="AH108:AI108" si="556">N108-P108</f>
        <v>0.1286307384</v>
      </c>
      <c r="AI108" s="57">
        <f t="shared" si="556"/>
        <v>0.03958342628</v>
      </c>
      <c r="AJ108" s="58">
        <f t="shared" si="26"/>
        <v>0.07690028432</v>
      </c>
      <c r="AK108" s="58">
        <f t="shared" si="27"/>
        <v>0.0235267713</v>
      </c>
      <c r="AL108" s="39">
        <f t="shared" si="28"/>
        <v>0.3161626287</v>
      </c>
      <c r="AM108" s="40">
        <f t="shared" ref="AM108:AN108" si="557">AF108+AJ108</f>
        <v>0.393062913</v>
      </c>
      <c r="AN108" s="54">
        <f t="shared" si="557"/>
        <v>0.3396894</v>
      </c>
      <c r="AO108" s="59">
        <f t="shared" si="30"/>
        <v>1.74793454</v>
      </c>
      <c r="AP108" s="39">
        <f t="shared" ref="AP108:AR108" si="558">AL108*$AO108</f>
        <v>0.5526315789</v>
      </c>
      <c r="AQ108" s="40">
        <f t="shared" si="558"/>
        <v>0.6870482421</v>
      </c>
      <c r="AR108" s="54">
        <f t="shared" si="558"/>
        <v>0.5937548351</v>
      </c>
      <c r="AS108" s="39">
        <f t="shared" ref="AS108:AU108" si="559">IF(AP108&lt;0,0,IF(AP108&gt;1,1,AP108))</f>
        <v>0.5526315789</v>
      </c>
      <c r="AT108" s="40">
        <f t="shared" si="559"/>
        <v>0.6870482421</v>
      </c>
      <c r="AU108" s="54">
        <f t="shared" si="559"/>
        <v>0.5937548351</v>
      </c>
      <c r="AV108" s="38"/>
      <c r="AW108" s="38"/>
      <c r="AX108" s="38"/>
      <c r="AY108" s="38"/>
      <c r="AZ108" s="38"/>
      <c r="BA108" s="38"/>
      <c r="BB108" s="38"/>
    </row>
    <row r="109">
      <c r="A109" s="1"/>
      <c r="B109" s="1"/>
      <c r="C109" s="53">
        <v>0.0</v>
      </c>
      <c r="D109" s="42"/>
      <c r="E109" s="42"/>
      <c r="F109" s="2">
        <v>2045.0</v>
      </c>
      <c r="G109" s="43">
        <v>10.0</v>
      </c>
      <c r="H109" s="43">
        <v>2.0</v>
      </c>
      <c r="I109" s="44">
        <v>18.0</v>
      </c>
      <c r="J109" s="44">
        <v>16.0</v>
      </c>
      <c r="K109" s="45">
        <v>8.0</v>
      </c>
      <c r="L109" s="45">
        <v>20.0</v>
      </c>
      <c r="M109" s="39">
        <f t="shared" si="6"/>
        <v>0.8333333333</v>
      </c>
      <c r="N109" s="40">
        <f t="shared" si="7"/>
        <v>0.5294117647</v>
      </c>
      <c r="O109" s="54">
        <f t="shared" si="8"/>
        <v>0.2857142857</v>
      </c>
      <c r="P109" s="40">
        <f t="shared" si="9"/>
        <v>0.6599861111</v>
      </c>
      <c r="Q109" s="54">
        <f t="shared" si="10"/>
        <v>0.2933055556</v>
      </c>
      <c r="R109" s="39">
        <f t="shared" ref="R109:T109" si="560">M109</f>
        <v>0.8333333333</v>
      </c>
      <c r="S109" s="40">
        <f t="shared" si="560"/>
        <v>0.5294117647</v>
      </c>
      <c r="T109" s="54">
        <f t="shared" si="560"/>
        <v>0.2857142857</v>
      </c>
      <c r="U109" s="39">
        <f t="shared" si="12"/>
        <v>0.8333333333</v>
      </c>
      <c r="V109" s="40">
        <f t="shared" si="13"/>
        <v>0.08741176471</v>
      </c>
      <c r="W109" s="54">
        <f t="shared" si="14"/>
        <v>0.06671428571</v>
      </c>
      <c r="X109" s="55">
        <f t="shared" si="15"/>
        <v>0.1045119288</v>
      </c>
      <c r="Y109" s="55">
        <f t="shared" si="16"/>
        <v>0.6808862346</v>
      </c>
      <c r="Z109" s="39">
        <f t="shared" si="17"/>
        <v>0.5924885067</v>
      </c>
      <c r="AA109" s="40">
        <f t="shared" si="18"/>
        <v>0.5924885067</v>
      </c>
      <c r="AB109" s="54">
        <f t="shared" si="19"/>
        <v>0.06671428571</v>
      </c>
      <c r="AC109" s="56">
        <f t="shared" si="20"/>
        <v>0.1121278446</v>
      </c>
      <c r="AD109" s="56">
        <f t="shared" si="21"/>
        <v>0.6732703188</v>
      </c>
      <c r="AE109" s="39">
        <f t="shared" si="22"/>
        <v>0.4216001817</v>
      </c>
      <c r="AF109" s="40">
        <f t="shared" si="23"/>
        <v>0.4216001817</v>
      </c>
      <c r="AG109" s="54">
        <f t="shared" si="24"/>
        <v>0.4216001817</v>
      </c>
      <c r="AH109" s="57">
        <f t="shared" ref="AH109:AI109" si="561">N109-P109</f>
        <v>-0.1305743464</v>
      </c>
      <c r="AI109" s="57">
        <f t="shared" si="561"/>
        <v>-0.007591269841</v>
      </c>
      <c r="AJ109" s="58">
        <f t="shared" si="26"/>
        <v>-0.07806224614</v>
      </c>
      <c r="AK109" s="58">
        <f t="shared" si="27"/>
        <v>-0.004511940634</v>
      </c>
      <c r="AL109" s="39">
        <f t="shared" si="28"/>
        <v>0.4216001817</v>
      </c>
      <c r="AM109" s="40">
        <f t="shared" ref="AM109:AN109" si="562">AF109+AJ109</f>
        <v>0.3435379356</v>
      </c>
      <c r="AN109" s="54">
        <f t="shared" si="562"/>
        <v>0.4170882411</v>
      </c>
      <c r="AO109" s="59">
        <f t="shared" si="30"/>
        <v>1.976596239</v>
      </c>
      <c r="AP109" s="39">
        <f t="shared" ref="AP109:AR109" si="563">AL109*$AO109</f>
        <v>0.8333333333</v>
      </c>
      <c r="AQ109" s="40">
        <f t="shared" si="563"/>
        <v>0.6790357912</v>
      </c>
      <c r="AR109" s="54">
        <f t="shared" si="563"/>
        <v>0.8244150484</v>
      </c>
      <c r="AS109" s="39">
        <f t="shared" ref="AS109:AU109" si="564">IF(AP109&lt;0,0,IF(AP109&gt;1,1,AP109))</f>
        <v>0.8333333333</v>
      </c>
      <c r="AT109" s="40">
        <f t="shared" si="564"/>
        <v>0.6790357912</v>
      </c>
      <c r="AU109" s="54">
        <f t="shared" si="564"/>
        <v>0.8244150484</v>
      </c>
      <c r="AV109" s="38"/>
      <c r="AW109" s="38"/>
      <c r="AX109" s="38"/>
      <c r="AY109" s="38"/>
      <c r="AZ109" s="38"/>
      <c r="BA109" s="38"/>
      <c r="BB109" s="38"/>
    </row>
    <row r="110">
      <c r="A110" s="1"/>
      <c r="B110" s="1"/>
      <c r="C110" s="53">
        <v>0.0</v>
      </c>
      <c r="D110" s="42"/>
      <c r="E110" s="42"/>
      <c r="F110" s="2">
        <v>2046.0</v>
      </c>
      <c r="G110" s="43">
        <v>16.0</v>
      </c>
      <c r="H110" s="43">
        <v>16.0</v>
      </c>
      <c r="I110" s="44">
        <v>59.0</v>
      </c>
      <c r="J110" s="44">
        <v>54.0</v>
      </c>
      <c r="K110" s="45">
        <v>17.0</v>
      </c>
      <c r="L110" s="45">
        <v>77.0</v>
      </c>
      <c r="M110" s="39">
        <f t="shared" si="6"/>
        <v>0.5</v>
      </c>
      <c r="N110" s="40">
        <f t="shared" si="7"/>
        <v>0.5221238938</v>
      </c>
      <c r="O110" s="54">
        <f t="shared" si="8"/>
        <v>0.1808510638</v>
      </c>
      <c r="P110" s="40">
        <f t="shared" si="9"/>
        <v>0.573275</v>
      </c>
      <c r="Q110" s="54">
        <f t="shared" si="10"/>
        <v>0.27435</v>
      </c>
      <c r="R110" s="39">
        <f t="shared" ref="R110:T110" si="565">M110</f>
        <v>0.5</v>
      </c>
      <c r="S110" s="40">
        <f t="shared" si="565"/>
        <v>0.5221238938</v>
      </c>
      <c r="T110" s="54">
        <f t="shared" si="565"/>
        <v>0.1808510638</v>
      </c>
      <c r="U110" s="39">
        <f t="shared" si="12"/>
        <v>0.5</v>
      </c>
      <c r="V110" s="40">
        <f t="shared" si="13"/>
        <v>0.08012389381</v>
      </c>
      <c r="W110" s="54">
        <f t="shared" si="14"/>
        <v>-0.03814893617</v>
      </c>
      <c r="X110" s="55">
        <f t="shared" si="15"/>
        <v>0.1588968554</v>
      </c>
      <c r="Y110" s="55">
        <f t="shared" si="16"/>
        <v>0.626501308</v>
      </c>
      <c r="Z110" s="39">
        <f t="shared" si="17"/>
        <v>0.3580641272</v>
      </c>
      <c r="AA110" s="40">
        <f t="shared" si="18"/>
        <v>0.3580641272</v>
      </c>
      <c r="AB110" s="54">
        <f t="shared" si="19"/>
        <v>-0.03814893617</v>
      </c>
      <c r="AC110" s="56">
        <f t="shared" si="20"/>
        <v>-0.1061417847</v>
      </c>
      <c r="AD110" s="56">
        <f t="shared" si="21"/>
        <v>0.8915399481</v>
      </c>
      <c r="AE110" s="39">
        <f t="shared" si="22"/>
        <v>0.254622525</v>
      </c>
      <c r="AF110" s="40">
        <f t="shared" si="23"/>
        <v>0.254622525</v>
      </c>
      <c r="AG110" s="54">
        <f t="shared" si="24"/>
        <v>0.254622525</v>
      </c>
      <c r="AH110" s="57">
        <f t="shared" ref="AH110:AI110" si="566">N110-P110</f>
        <v>-0.05115110619</v>
      </c>
      <c r="AI110" s="57">
        <f t="shared" si="566"/>
        <v>-0.09349893617</v>
      </c>
      <c r="AJ110" s="58">
        <f t="shared" si="26"/>
        <v>-0.03058005154</v>
      </c>
      <c r="AK110" s="58">
        <f t="shared" si="27"/>
        <v>-0.05557194753</v>
      </c>
      <c r="AL110" s="39">
        <f t="shared" si="28"/>
        <v>0.254622525</v>
      </c>
      <c r="AM110" s="40">
        <f t="shared" ref="AM110:AN110" si="567">AF110+AJ110</f>
        <v>0.2240424735</v>
      </c>
      <c r="AN110" s="54">
        <f t="shared" si="567"/>
        <v>0.1990505775</v>
      </c>
      <c r="AO110" s="59">
        <f t="shared" si="30"/>
        <v>1.963691154</v>
      </c>
      <c r="AP110" s="39">
        <f t="shared" ref="AP110:AR110" si="568">AL110*$AO110</f>
        <v>0.5</v>
      </c>
      <c r="AQ110" s="40">
        <f t="shared" si="568"/>
        <v>0.4399502233</v>
      </c>
      <c r="AR110" s="54">
        <f t="shared" si="568"/>
        <v>0.3908738582</v>
      </c>
      <c r="AS110" s="39">
        <f t="shared" ref="AS110:AU110" si="569">IF(AP110&lt;0,0,IF(AP110&gt;1,1,AP110))</f>
        <v>0.5</v>
      </c>
      <c r="AT110" s="40">
        <f t="shared" si="569"/>
        <v>0.4399502233</v>
      </c>
      <c r="AU110" s="54">
        <f t="shared" si="569"/>
        <v>0.3908738582</v>
      </c>
      <c r="AV110" s="38"/>
      <c r="AW110" s="38"/>
      <c r="AX110" s="38"/>
      <c r="AY110" s="38"/>
      <c r="AZ110" s="38"/>
      <c r="BA110" s="38"/>
      <c r="BB110" s="38"/>
    </row>
    <row r="111">
      <c r="A111" s="1"/>
      <c r="B111" s="1"/>
      <c r="C111" s="53">
        <v>0.0</v>
      </c>
      <c r="D111" s="42"/>
      <c r="E111" s="42"/>
      <c r="F111" s="2">
        <v>2047.0</v>
      </c>
      <c r="G111" s="43">
        <v>8.0</v>
      </c>
      <c r="H111" s="43">
        <v>4.0</v>
      </c>
      <c r="I111" s="44">
        <v>15.0</v>
      </c>
      <c r="J111" s="44">
        <v>27.0</v>
      </c>
      <c r="K111" s="45">
        <v>9.0</v>
      </c>
      <c r="L111" s="45">
        <v>27.0</v>
      </c>
      <c r="M111" s="39">
        <f t="shared" si="6"/>
        <v>0.6666666667</v>
      </c>
      <c r="N111" s="40">
        <f t="shared" si="7"/>
        <v>0.3571428571</v>
      </c>
      <c r="O111" s="54">
        <f t="shared" si="8"/>
        <v>0.25</v>
      </c>
      <c r="P111" s="40">
        <f t="shared" si="9"/>
        <v>0.6167111111</v>
      </c>
      <c r="Q111" s="54">
        <f t="shared" si="10"/>
        <v>0.2856222222</v>
      </c>
      <c r="R111" s="39">
        <f t="shared" ref="R111:T111" si="570">M111</f>
        <v>0.6666666667</v>
      </c>
      <c r="S111" s="40">
        <f t="shared" si="570"/>
        <v>0.3571428571</v>
      </c>
      <c r="T111" s="54">
        <f t="shared" si="570"/>
        <v>0.25</v>
      </c>
      <c r="U111" s="39">
        <f t="shared" si="12"/>
        <v>0.6666666667</v>
      </c>
      <c r="V111" s="40">
        <f t="shared" si="13"/>
        <v>-0.08485714286</v>
      </c>
      <c r="W111" s="54">
        <f t="shared" si="14"/>
        <v>0.031</v>
      </c>
      <c r="X111" s="55">
        <f t="shared" si="15"/>
        <v>-0.1266049073</v>
      </c>
      <c r="Y111" s="55">
        <f t="shared" si="16"/>
        <v>0.9120030707</v>
      </c>
      <c r="Z111" s="39">
        <f t="shared" si="17"/>
        <v>0.4752079435</v>
      </c>
      <c r="AA111" s="40">
        <f t="shared" si="18"/>
        <v>0.4752079435</v>
      </c>
      <c r="AB111" s="54">
        <f t="shared" si="19"/>
        <v>0.031</v>
      </c>
      <c r="AC111" s="56">
        <f t="shared" si="20"/>
        <v>0.06514229889</v>
      </c>
      <c r="AD111" s="56">
        <f t="shared" si="21"/>
        <v>0.7202558645</v>
      </c>
      <c r="AE111" s="39">
        <f t="shared" si="22"/>
        <v>0.3367369816</v>
      </c>
      <c r="AF111" s="40">
        <f t="shared" si="23"/>
        <v>0.3367369816</v>
      </c>
      <c r="AG111" s="54">
        <f t="shared" si="24"/>
        <v>0.3367369816</v>
      </c>
      <c r="AH111" s="57">
        <f t="shared" ref="AH111:AI111" si="571">N111-P111</f>
        <v>-0.259568254</v>
      </c>
      <c r="AI111" s="57">
        <f t="shared" si="571"/>
        <v>-0.03562222222</v>
      </c>
      <c r="AJ111" s="58">
        <f t="shared" si="26"/>
        <v>-0.1551796466</v>
      </c>
      <c r="AK111" s="58">
        <f t="shared" si="27"/>
        <v>-0.02117239346</v>
      </c>
      <c r="AL111" s="39">
        <f t="shared" si="28"/>
        <v>0.3367369816</v>
      </c>
      <c r="AM111" s="40">
        <f t="shared" ref="AM111:AN111" si="572">AF111+AJ111</f>
        <v>0.181557335</v>
      </c>
      <c r="AN111" s="54">
        <f t="shared" si="572"/>
        <v>0.3155645882</v>
      </c>
      <c r="AO111" s="59">
        <f t="shared" si="30"/>
        <v>1.979784529</v>
      </c>
      <c r="AP111" s="39">
        <f t="shared" ref="AP111:AR111" si="573">AL111*$AO111</f>
        <v>0.6666666667</v>
      </c>
      <c r="AQ111" s="40">
        <f t="shared" si="573"/>
        <v>0.359444403</v>
      </c>
      <c r="AR111" s="54">
        <f t="shared" si="573"/>
        <v>0.6247498897</v>
      </c>
      <c r="AS111" s="39">
        <f t="shared" ref="AS111:AU111" si="574">IF(AP111&lt;0,0,IF(AP111&gt;1,1,AP111))</f>
        <v>0.6666666667</v>
      </c>
      <c r="AT111" s="40">
        <f t="shared" si="574"/>
        <v>0.359444403</v>
      </c>
      <c r="AU111" s="54">
        <f t="shared" si="574"/>
        <v>0.6247498897</v>
      </c>
      <c r="AV111" s="38"/>
      <c r="AW111" s="38"/>
      <c r="AX111" s="38"/>
      <c r="AY111" s="38"/>
      <c r="AZ111" s="38"/>
      <c r="BA111" s="38"/>
      <c r="BB111" s="38"/>
    </row>
    <row r="112">
      <c r="A112" s="1"/>
      <c r="B112" s="1"/>
      <c r="C112" s="53">
        <v>0.0</v>
      </c>
      <c r="D112" s="42"/>
      <c r="E112" s="42"/>
      <c r="F112" s="2">
        <v>2048.0</v>
      </c>
      <c r="G112" s="43">
        <v>31.0</v>
      </c>
      <c r="H112" s="43">
        <v>41.0</v>
      </c>
      <c r="I112" s="44">
        <v>103.0</v>
      </c>
      <c r="J112" s="44">
        <v>71.0</v>
      </c>
      <c r="K112" s="45">
        <v>62.0</v>
      </c>
      <c r="L112" s="45">
        <v>149.0</v>
      </c>
      <c r="M112" s="39">
        <f t="shared" si="6"/>
        <v>0.4305555556</v>
      </c>
      <c r="N112" s="40">
        <f t="shared" si="7"/>
        <v>0.591954023</v>
      </c>
      <c r="O112" s="54">
        <f t="shared" si="8"/>
        <v>0.2938388626</v>
      </c>
      <c r="P112" s="40">
        <f t="shared" si="9"/>
        <v>0.5551290702</v>
      </c>
      <c r="Q112" s="54">
        <f t="shared" si="10"/>
        <v>0.2685940201</v>
      </c>
      <c r="R112" s="39">
        <f t="shared" ref="R112:T112" si="575">M112</f>
        <v>0.4305555556</v>
      </c>
      <c r="S112" s="40">
        <f t="shared" si="575"/>
        <v>0.591954023</v>
      </c>
      <c r="T112" s="54">
        <f t="shared" si="575"/>
        <v>0.2938388626</v>
      </c>
      <c r="U112" s="39">
        <f t="shared" si="12"/>
        <v>0.4305555556</v>
      </c>
      <c r="V112" s="40">
        <f t="shared" si="13"/>
        <v>0.149954023</v>
      </c>
      <c r="W112" s="54">
        <f t="shared" si="14"/>
        <v>0.07483886256</v>
      </c>
      <c r="X112" s="55">
        <f t="shared" si="15"/>
        <v>0.3351419822</v>
      </c>
      <c r="Y112" s="55">
        <f t="shared" si="16"/>
        <v>0.4502561812</v>
      </c>
      <c r="Z112" s="39">
        <f t="shared" si="17"/>
        <v>0.3223850923</v>
      </c>
      <c r="AA112" s="40">
        <f t="shared" si="18"/>
        <v>0.3223850923</v>
      </c>
      <c r="AB112" s="54">
        <f t="shared" si="19"/>
        <v>0.07483886256</v>
      </c>
      <c r="AC112" s="56">
        <f t="shared" si="20"/>
        <v>0.228101057</v>
      </c>
      <c r="AD112" s="56">
        <f t="shared" si="21"/>
        <v>0.5572971064</v>
      </c>
      <c r="AE112" s="39">
        <f t="shared" si="22"/>
        <v>0.2340224381</v>
      </c>
      <c r="AF112" s="40">
        <f t="shared" si="23"/>
        <v>0.2340224381</v>
      </c>
      <c r="AG112" s="54">
        <f t="shared" si="24"/>
        <v>0.2340224381</v>
      </c>
      <c r="AH112" s="57">
        <f t="shared" ref="AH112:AI112" si="576">N112-P112</f>
        <v>0.03682495277</v>
      </c>
      <c r="AI112" s="57">
        <f t="shared" si="576"/>
        <v>0.0252448425</v>
      </c>
      <c r="AJ112" s="58">
        <f t="shared" si="26"/>
        <v>0.0220153392</v>
      </c>
      <c r="AK112" s="58">
        <f t="shared" si="27"/>
        <v>0.01500450294</v>
      </c>
      <c r="AL112" s="39">
        <f t="shared" si="28"/>
        <v>0.2340224381</v>
      </c>
      <c r="AM112" s="40">
        <f t="shared" ref="AM112:AN112" si="577">AF112+AJ112</f>
        <v>0.2560377773</v>
      </c>
      <c r="AN112" s="54">
        <f t="shared" si="577"/>
        <v>0.249026941</v>
      </c>
      <c r="AO112" s="59">
        <f t="shared" si="30"/>
        <v>1.839804589</v>
      </c>
      <c r="AP112" s="39">
        <f t="shared" ref="AP112:AR112" si="578">AL112*$AO112</f>
        <v>0.4305555556</v>
      </c>
      <c r="AQ112" s="40">
        <f t="shared" si="578"/>
        <v>0.4710594777</v>
      </c>
      <c r="AR112" s="54">
        <f t="shared" si="578"/>
        <v>0.4581609089</v>
      </c>
      <c r="AS112" s="39">
        <f t="shared" ref="AS112:AU112" si="579">IF(AP112&lt;0,0,IF(AP112&gt;1,1,AP112))</f>
        <v>0.4305555556</v>
      </c>
      <c r="AT112" s="40">
        <f t="shared" si="579"/>
        <v>0.4710594777</v>
      </c>
      <c r="AU112" s="54">
        <f t="shared" si="579"/>
        <v>0.4581609089</v>
      </c>
      <c r="AV112" s="38"/>
      <c r="AW112" s="38"/>
      <c r="AX112" s="38"/>
      <c r="AY112" s="38"/>
      <c r="AZ112" s="38"/>
      <c r="BA112" s="38"/>
      <c r="BB112" s="38"/>
    </row>
    <row r="113">
      <c r="A113" s="1"/>
      <c r="B113" s="1"/>
      <c r="C113" s="53">
        <v>0.0</v>
      </c>
      <c r="D113" s="42"/>
      <c r="E113" s="42"/>
      <c r="F113" s="2">
        <v>2049.0</v>
      </c>
      <c r="G113" s="43">
        <v>31.0</v>
      </c>
      <c r="H113" s="43">
        <v>18.0</v>
      </c>
      <c r="I113" s="44">
        <v>84.0</v>
      </c>
      <c r="J113" s="44">
        <v>54.0</v>
      </c>
      <c r="K113" s="45">
        <v>45.0</v>
      </c>
      <c r="L113" s="45">
        <v>66.0</v>
      </c>
      <c r="M113" s="39">
        <f t="shared" si="6"/>
        <v>0.6326530612</v>
      </c>
      <c r="N113" s="40">
        <f t="shared" si="7"/>
        <v>0.6086956522</v>
      </c>
      <c r="O113" s="54">
        <f t="shared" si="8"/>
        <v>0.4054054054</v>
      </c>
      <c r="P113" s="40">
        <f t="shared" si="9"/>
        <v>0.6078596835</v>
      </c>
      <c r="Q113" s="54">
        <f t="shared" si="10"/>
        <v>0.2836132445</v>
      </c>
      <c r="R113" s="39">
        <f t="shared" ref="R113:T113" si="580">M113</f>
        <v>0.6326530612</v>
      </c>
      <c r="S113" s="40">
        <f t="shared" si="580"/>
        <v>0.6086956522</v>
      </c>
      <c r="T113" s="54">
        <f t="shared" si="580"/>
        <v>0.4054054054</v>
      </c>
      <c r="U113" s="39">
        <f t="shared" si="12"/>
        <v>0.6326530612</v>
      </c>
      <c r="V113" s="40">
        <f t="shared" si="13"/>
        <v>0.1666956522</v>
      </c>
      <c r="W113" s="54">
        <f t="shared" si="14"/>
        <v>0.1864054054</v>
      </c>
      <c r="X113" s="55">
        <f t="shared" si="15"/>
        <v>0.2576311772</v>
      </c>
      <c r="Y113" s="55">
        <f t="shared" si="16"/>
        <v>0.5277669862</v>
      </c>
      <c r="Z113" s="39">
        <f t="shared" si="17"/>
        <v>0.4626215172</v>
      </c>
      <c r="AA113" s="40">
        <f t="shared" si="18"/>
        <v>0.4626215172</v>
      </c>
      <c r="AB113" s="54">
        <f t="shared" si="19"/>
        <v>0.1864054054</v>
      </c>
      <c r="AC113" s="56">
        <f t="shared" si="20"/>
        <v>0.3830321345</v>
      </c>
      <c r="AD113" s="56">
        <f t="shared" si="21"/>
        <v>0.4023660289</v>
      </c>
      <c r="AE113" s="39">
        <f t="shared" si="22"/>
        <v>0.3526794886</v>
      </c>
      <c r="AF113" s="40">
        <f t="shared" si="23"/>
        <v>0.3526794886</v>
      </c>
      <c r="AG113" s="54">
        <f t="shared" si="24"/>
        <v>0.3526794886</v>
      </c>
      <c r="AH113" s="57">
        <f t="shared" ref="AH113:AI113" si="581">N113-P113</f>
        <v>0.0008359687087</v>
      </c>
      <c r="AI113" s="57">
        <f t="shared" si="581"/>
        <v>0.1217921609</v>
      </c>
      <c r="AJ113" s="58">
        <f t="shared" si="26"/>
        <v>0.000499773477</v>
      </c>
      <c r="AK113" s="58">
        <f t="shared" si="27"/>
        <v>0.07238828434</v>
      </c>
      <c r="AL113" s="39">
        <f t="shared" si="28"/>
        <v>0.3526794886</v>
      </c>
      <c r="AM113" s="40">
        <f t="shared" ref="AM113:AN113" si="582">AF113+AJ113</f>
        <v>0.3531792621</v>
      </c>
      <c r="AN113" s="54">
        <f t="shared" si="582"/>
        <v>0.4250677729</v>
      </c>
      <c r="AO113" s="59">
        <f t="shared" si="30"/>
        <v>1.793847053</v>
      </c>
      <c r="AP113" s="39">
        <f t="shared" ref="AP113:AR113" si="583">AL113*$AO113</f>
        <v>0.6326530612</v>
      </c>
      <c r="AQ113" s="40">
        <f t="shared" si="583"/>
        <v>0.6335495784</v>
      </c>
      <c r="AR113" s="54">
        <f t="shared" si="583"/>
        <v>0.7625065717</v>
      </c>
      <c r="AS113" s="39">
        <f t="shared" ref="AS113:AU113" si="584">IF(AP113&lt;0,0,IF(AP113&gt;1,1,AP113))</f>
        <v>0.6326530612</v>
      </c>
      <c r="AT113" s="40">
        <f t="shared" si="584"/>
        <v>0.6335495784</v>
      </c>
      <c r="AU113" s="54">
        <f t="shared" si="584"/>
        <v>0.7625065717</v>
      </c>
      <c r="AV113" s="38"/>
      <c r="AW113" s="38"/>
      <c r="AX113" s="38"/>
      <c r="AY113" s="38"/>
      <c r="AZ113" s="38"/>
      <c r="BA113" s="38"/>
      <c r="BB113" s="38"/>
    </row>
    <row r="114">
      <c r="A114" s="1"/>
      <c r="B114" s="1"/>
      <c r="C114" s="53">
        <v>0.0</v>
      </c>
      <c r="D114" s="42"/>
      <c r="E114" s="42"/>
      <c r="F114" s="2">
        <v>2051.0</v>
      </c>
      <c r="G114" s="43">
        <v>10.0</v>
      </c>
      <c r="H114" s="43">
        <v>21.0</v>
      </c>
      <c r="I114" s="44">
        <v>58.0</v>
      </c>
      <c r="J114" s="44">
        <v>59.0</v>
      </c>
      <c r="K114" s="45">
        <v>21.0</v>
      </c>
      <c r="L114" s="45">
        <v>44.0</v>
      </c>
      <c r="M114" s="39">
        <f t="shared" si="6"/>
        <v>0.3225806452</v>
      </c>
      <c r="N114" s="40">
        <f t="shared" si="7"/>
        <v>0.4957264957</v>
      </c>
      <c r="O114" s="54">
        <f t="shared" si="8"/>
        <v>0.3230769231</v>
      </c>
      <c r="P114" s="40">
        <f t="shared" si="9"/>
        <v>0.5268595213</v>
      </c>
      <c r="Q114" s="54">
        <f t="shared" si="10"/>
        <v>0.2584068678</v>
      </c>
      <c r="R114" s="39">
        <f t="shared" ref="R114:T114" si="585">M114</f>
        <v>0.3225806452</v>
      </c>
      <c r="S114" s="40">
        <f t="shared" si="585"/>
        <v>0.4957264957</v>
      </c>
      <c r="T114" s="54">
        <f t="shared" si="585"/>
        <v>0.3230769231</v>
      </c>
      <c r="U114" s="39">
        <f t="shared" si="12"/>
        <v>0.3225806452</v>
      </c>
      <c r="V114" s="40">
        <f t="shared" si="13"/>
        <v>0.05372649573</v>
      </c>
      <c r="W114" s="54">
        <f t="shared" si="14"/>
        <v>0.1040769231</v>
      </c>
      <c r="X114" s="55">
        <f t="shared" si="15"/>
        <v>0.1650372408</v>
      </c>
      <c r="Y114" s="55">
        <f t="shared" si="16"/>
        <v>0.6203609226</v>
      </c>
      <c r="Z114" s="39">
        <f t="shared" si="17"/>
        <v>0.2312410095</v>
      </c>
      <c r="AA114" s="40">
        <f t="shared" si="18"/>
        <v>0.2312410095</v>
      </c>
      <c r="AB114" s="54">
        <f t="shared" si="19"/>
        <v>0.1040769231</v>
      </c>
      <c r="AC114" s="56">
        <f t="shared" si="20"/>
        <v>0.4229203426</v>
      </c>
      <c r="AD114" s="56">
        <f t="shared" si="21"/>
        <v>0.3624778208</v>
      </c>
      <c r="AE114" s="39">
        <f t="shared" si="22"/>
        <v>0.17931036</v>
      </c>
      <c r="AF114" s="40">
        <f t="shared" si="23"/>
        <v>0.17931036</v>
      </c>
      <c r="AG114" s="54">
        <f t="shared" si="24"/>
        <v>0.17931036</v>
      </c>
      <c r="AH114" s="57">
        <f t="shared" ref="AH114:AI114" si="586">N114-P114</f>
        <v>-0.03113302561</v>
      </c>
      <c r="AI114" s="57">
        <f t="shared" si="586"/>
        <v>0.06467005523</v>
      </c>
      <c r="AJ114" s="58">
        <f t="shared" si="26"/>
        <v>-0.01861249147</v>
      </c>
      <c r="AK114" s="58">
        <f t="shared" si="27"/>
        <v>0.03843723858</v>
      </c>
      <c r="AL114" s="39">
        <f t="shared" si="28"/>
        <v>0.17931036</v>
      </c>
      <c r="AM114" s="40">
        <f t="shared" ref="AM114:AN114" si="587">AF114+AJ114</f>
        <v>0.1606978685</v>
      </c>
      <c r="AN114" s="54">
        <f t="shared" si="587"/>
        <v>0.2177475986</v>
      </c>
      <c r="AO114" s="59">
        <f t="shared" si="30"/>
        <v>1.799007292</v>
      </c>
      <c r="AP114" s="39">
        <f t="shared" ref="AP114:AR114" si="588">AL114*$AO114</f>
        <v>0.3225806452</v>
      </c>
      <c r="AQ114" s="40">
        <f t="shared" si="588"/>
        <v>0.2890966373</v>
      </c>
      <c r="AR114" s="54">
        <f t="shared" si="588"/>
        <v>0.3917295176</v>
      </c>
      <c r="AS114" s="39">
        <f t="shared" ref="AS114:AU114" si="589">IF(AP114&lt;0,0,IF(AP114&gt;1,1,AP114))</f>
        <v>0.3225806452</v>
      </c>
      <c r="AT114" s="40">
        <f t="shared" si="589"/>
        <v>0.2890966373</v>
      </c>
      <c r="AU114" s="54">
        <f t="shared" si="589"/>
        <v>0.3917295176</v>
      </c>
      <c r="AV114" s="38"/>
      <c r="AW114" s="38"/>
      <c r="AX114" s="38"/>
      <c r="AY114" s="38"/>
      <c r="AZ114" s="38"/>
      <c r="BA114" s="38"/>
      <c r="BB114" s="38"/>
    </row>
    <row r="115">
      <c r="A115" s="1"/>
      <c r="B115" s="1"/>
      <c r="C115" s="53">
        <v>0.0</v>
      </c>
      <c r="D115" s="42"/>
      <c r="E115" s="42"/>
      <c r="F115" s="2">
        <v>2053.0</v>
      </c>
      <c r="G115" s="43">
        <v>20.0</v>
      </c>
      <c r="H115" s="43">
        <v>25.0</v>
      </c>
      <c r="I115" s="44">
        <v>52.0</v>
      </c>
      <c r="J115" s="44">
        <v>62.0</v>
      </c>
      <c r="K115" s="45">
        <v>30.0</v>
      </c>
      <c r="L115" s="45">
        <v>35.0</v>
      </c>
      <c r="M115" s="39">
        <f t="shared" si="6"/>
        <v>0.4444444444</v>
      </c>
      <c r="N115" s="40">
        <f t="shared" si="7"/>
        <v>0.4561403509</v>
      </c>
      <c r="O115" s="54">
        <f t="shared" si="8"/>
        <v>0.4615384615</v>
      </c>
      <c r="P115" s="40">
        <f t="shared" si="9"/>
        <v>0.5587604938</v>
      </c>
      <c r="Q115" s="54">
        <f t="shared" si="10"/>
        <v>0.2697950617</v>
      </c>
      <c r="R115" s="39">
        <f t="shared" ref="R115:T115" si="590">M115</f>
        <v>0.4444444444</v>
      </c>
      <c r="S115" s="40">
        <f t="shared" si="590"/>
        <v>0.4561403509</v>
      </c>
      <c r="T115" s="54">
        <f t="shared" si="590"/>
        <v>0.4615384615</v>
      </c>
      <c r="U115" s="39">
        <f t="shared" si="12"/>
        <v>0.4444444444</v>
      </c>
      <c r="V115" s="40">
        <f t="shared" si="13"/>
        <v>0.01414035088</v>
      </c>
      <c r="W115" s="54">
        <f t="shared" si="14"/>
        <v>0.2425384615</v>
      </c>
      <c r="X115" s="55">
        <f t="shared" si="15"/>
        <v>0.03180506087</v>
      </c>
      <c r="Y115" s="55">
        <f t="shared" si="16"/>
        <v>0.7535931025</v>
      </c>
      <c r="Z115" s="39">
        <f t="shared" si="17"/>
        <v>0.3144286992</v>
      </c>
      <c r="AA115" s="40">
        <f t="shared" si="18"/>
        <v>0.3144286992</v>
      </c>
      <c r="AB115" s="54">
        <f t="shared" si="19"/>
        <v>0.2425384615</v>
      </c>
      <c r="AC115" s="56">
        <f t="shared" si="20"/>
        <v>0.6570334214</v>
      </c>
      <c r="AD115" s="56">
        <f t="shared" si="21"/>
        <v>0.128364742</v>
      </c>
      <c r="AE115" s="39">
        <f t="shared" si="22"/>
        <v>0.2807937964</v>
      </c>
      <c r="AF115" s="40">
        <f t="shared" si="23"/>
        <v>0.2807937964</v>
      </c>
      <c r="AG115" s="54">
        <f t="shared" si="24"/>
        <v>0.2807937964</v>
      </c>
      <c r="AH115" s="57">
        <f t="shared" ref="AH115:AI115" si="591">N115-P115</f>
        <v>-0.1026201429</v>
      </c>
      <c r="AI115" s="57">
        <f t="shared" si="591"/>
        <v>0.1917433998</v>
      </c>
      <c r="AJ115" s="58">
        <f t="shared" si="26"/>
        <v>-0.0613501739</v>
      </c>
      <c r="AK115" s="58">
        <f t="shared" si="27"/>
        <v>0.1139644427</v>
      </c>
      <c r="AL115" s="39">
        <f t="shared" si="28"/>
        <v>0.2807937964</v>
      </c>
      <c r="AM115" s="40">
        <f t="shared" ref="AM115:AN115" si="592">AF115+AJ115</f>
        <v>0.2194436225</v>
      </c>
      <c r="AN115" s="54">
        <f t="shared" si="592"/>
        <v>0.3947582391</v>
      </c>
      <c r="AO115" s="59">
        <f t="shared" si="30"/>
        <v>1.582814329</v>
      </c>
      <c r="AP115" s="39">
        <f t="shared" ref="AP115:AR115" si="593">AL115*$AO115</f>
        <v>0.4444444444</v>
      </c>
      <c r="AQ115" s="40">
        <f t="shared" si="593"/>
        <v>0.3473385101</v>
      </c>
      <c r="AR115" s="54">
        <f t="shared" si="593"/>
        <v>0.6248289974</v>
      </c>
      <c r="AS115" s="39">
        <f t="shared" ref="AS115:AU115" si="594">IF(AP115&lt;0,0,IF(AP115&gt;1,1,AP115))</f>
        <v>0.4444444444</v>
      </c>
      <c r="AT115" s="40">
        <f t="shared" si="594"/>
        <v>0.3473385101</v>
      </c>
      <c r="AU115" s="54">
        <f t="shared" si="594"/>
        <v>0.6248289974</v>
      </c>
      <c r="AV115" s="38"/>
      <c r="AW115" s="38"/>
      <c r="AX115" s="38"/>
      <c r="AY115" s="38"/>
      <c r="AZ115" s="38"/>
      <c r="BA115" s="38"/>
      <c r="BB115" s="38"/>
    </row>
    <row r="116">
      <c r="A116" s="1"/>
      <c r="B116" s="1"/>
      <c r="C116" s="53">
        <v>0.0</v>
      </c>
      <c r="D116" s="42"/>
      <c r="E116" s="42"/>
      <c r="F116" s="2">
        <v>2054.0</v>
      </c>
      <c r="G116" s="43">
        <v>19.0</v>
      </c>
      <c r="H116" s="43">
        <v>31.0</v>
      </c>
      <c r="I116" s="44">
        <v>50.0</v>
      </c>
      <c r="J116" s="44">
        <v>81.0</v>
      </c>
      <c r="K116" s="45">
        <v>41.0</v>
      </c>
      <c r="L116" s="45">
        <v>67.0</v>
      </c>
      <c r="M116" s="39">
        <f t="shared" si="6"/>
        <v>0.38</v>
      </c>
      <c r="N116" s="40">
        <f t="shared" si="7"/>
        <v>0.3816793893</v>
      </c>
      <c r="O116" s="54">
        <f t="shared" si="8"/>
        <v>0.3796296296</v>
      </c>
      <c r="P116" s="40">
        <f t="shared" si="9"/>
        <v>0.54190124</v>
      </c>
      <c r="Q116" s="54">
        <f t="shared" si="10"/>
        <v>0.26401176</v>
      </c>
      <c r="R116" s="39">
        <f t="shared" ref="R116:T116" si="595">M116</f>
        <v>0.38</v>
      </c>
      <c r="S116" s="40">
        <f t="shared" si="595"/>
        <v>0.3816793893</v>
      </c>
      <c r="T116" s="54">
        <f t="shared" si="595"/>
        <v>0.3796296296</v>
      </c>
      <c r="U116" s="39">
        <f t="shared" si="12"/>
        <v>0.38</v>
      </c>
      <c r="V116" s="40">
        <f t="shared" si="13"/>
        <v>-0.06032061069</v>
      </c>
      <c r="W116" s="54">
        <f t="shared" si="14"/>
        <v>0.1606296296</v>
      </c>
      <c r="X116" s="55">
        <f t="shared" si="15"/>
        <v>-0.1574249594</v>
      </c>
      <c r="Y116" s="55">
        <f t="shared" si="16"/>
        <v>0.9428231228</v>
      </c>
      <c r="Z116" s="39">
        <f t="shared" si="17"/>
        <v>0.27206486</v>
      </c>
      <c r="AA116" s="40">
        <f t="shared" si="18"/>
        <v>0.27206486</v>
      </c>
      <c r="AB116" s="54">
        <f t="shared" si="19"/>
        <v>0.1606296296</v>
      </c>
      <c r="AC116" s="56">
        <f t="shared" si="20"/>
        <v>0.5333376849</v>
      </c>
      <c r="AD116" s="56">
        <f t="shared" si="21"/>
        <v>0.2520604785</v>
      </c>
      <c r="AE116" s="39">
        <f t="shared" si="22"/>
        <v>0.2234067657</v>
      </c>
      <c r="AF116" s="40">
        <f t="shared" si="23"/>
        <v>0.2234067657</v>
      </c>
      <c r="AG116" s="54">
        <f t="shared" si="24"/>
        <v>0.2234067657</v>
      </c>
      <c r="AH116" s="57">
        <f t="shared" ref="AH116:AI116" si="596">N116-P116</f>
        <v>-0.1602218507</v>
      </c>
      <c r="AI116" s="57">
        <f t="shared" si="596"/>
        <v>0.1156178696</v>
      </c>
      <c r="AJ116" s="58">
        <f t="shared" si="26"/>
        <v>-0.09578663719</v>
      </c>
      <c r="AK116" s="58">
        <f t="shared" si="27"/>
        <v>0.06871853786</v>
      </c>
      <c r="AL116" s="39">
        <f t="shared" si="28"/>
        <v>0.2234067657</v>
      </c>
      <c r="AM116" s="40">
        <f t="shared" ref="AM116:AN116" si="597">AF116+AJ116</f>
        <v>0.1276201285</v>
      </c>
      <c r="AN116" s="54">
        <f t="shared" si="597"/>
        <v>0.2921253036</v>
      </c>
      <c r="AO116" s="59">
        <f t="shared" si="30"/>
        <v>1.700933267</v>
      </c>
      <c r="AP116" s="39">
        <f t="shared" ref="AP116:AR116" si="598">AL116*$AO116</f>
        <v>0.38</v>
      </c>
      <c r="AQ116" s="40">
        <f t="shared" si="598"/>
        <v>0.2170733222</v>
      </c>
      <c r="AR116" s="54">
        <f t="shared" si="598"/>
        <v>0.4968856471</v>
      </c>
      <c r="AS116" s="39">
        <f t="shared" ref="AS116:AU116" si="599">IF(AP116&lt;0,0,IF(AP116&gt;1,1,AP116))</f>
        <v>0.38</v>
      </c>
      <c r="AT116" s="40">
        <f t="shared" si="599"/>
        <v>0.2170733222</v>
      </c>
      <c r="AU116" s="54">
        <f t="shared" si="599"/>
        <v>0.4968856471</v>
      </c>
      <c r="AV116" s="38"/>
      <c r="AW116" s="38"/>
      <c r="AX116" s="38"/>
      <c r="AY116" s="38"/>
      <c r="AZ116" s="38"/>
      <c r="BA116" s="38"/>
      <c r="BB116" s="38"/>
    </row>
    <row r="117">
      <c r="A117" s="1"/>
      <c r="B117" s="1"/>
      <c r="C117" s="53">
        <v>0.0</v>
      </c>
      <c r="D117" s="42"/>
      <c r="E117" s="42"/>
      <c r="F117" s="2">
        <v>2055.0</v>
      </c>
      <c r="G117" s="43">
        <v>29.0</v>
      </c>
      <c r="H117" s="43">
        <v>36.0</v>
      </c>
      <c r="I117" s="44">
        <v>123.0</v>
      </c>
      <c r="J117" s="44">
        <v>122.0</v>
      </c>
      <c r="K117" s="45">
        <v>40.0</v>
      </c>
      <c r="L117" s="45">
        <v>78.0</v>
      </c>
      <c r="M117" s="39">
        <f t="shared" si="6"/>
        <v>0.4461538462</v>
      </c>
      <c r="N117" s="40">
        <f t="shared" si="7"/>
        <v>0.5020408163</v>
      </c>
      <c r="O117" s="54">
        <f t="shared" si="8"/>
        <v>0.3389830508</v>
      </c>
      <c r="P117" s="40">
        <f t="shared" si="9"/>
        <v>0.5592073609</v>
      </c>
      <c r="Q117" s="54">
        <f t="shared" si="10"/>
        <v>0.2699411598</v>
      </c>
      <c r="R117" s="39">
        <f t="shared" ref="R117:T117" si="600">M117</f>
        <v>0.4461538462</v>
      </c>
      <c r="S117" s="40">
        <f t="shared" si="600"/>
        <v>0.5020408163</v>
      </c>
      <c r="T117" s="54">
        <f t="shared" si="600"/>
        <v>0.3389830508</v>
      </c>
      <c r="U117" s="39">
        <f t="shared" si="12"/>
        <v>0.4461538462</v>
      </c>
      <c r="V117" s="40">
        <f t="shared" si="13"/>
        <v>0.06004081633</v>
      </c>
      <c r="W117" s="54">
        <f t="shared" si="14"/>
        <v>0.1199830508</v>
      </c>
      <c r="X117" s="55">
        <f t="shared" si="15"/>
        <v>0.1337705684</v>
      </c>
      <c r="Y117" s="55">
        <f t="shared" si="16"/>
        <v>0.651627595</v>
      </c>
      <c r="Z117" s="39">
        <f t="shared" si="17"/>
        <v>0.3183222848</v>
      </c>
      <c r="AA117" s="40">
        <f t="shared" si="18"/>
        <v>0.3183222848</v>
      </c>
      <c r="AB117" s="54">
        <f t="shared" si="19"/>
        <v>0.1199830508</v>
      </c>
      <c r="AC117" s="56">
        <f t="shared" si="20"/>
        <v>0.3604556871</v>
      </c>
      <c r="AD117" s="56">
        <f t="shared" si="21"/>
        <v>0.4249424763</v>
      </c>
      <c r="AE117" s="39">
        <f t="shared" si="22"/>
        <v>0.2405462632</v>
      </c>
      <c r="AF117" s="40">
        <f t="shared" si="23"/>
        <v>0.2405462632</v>
      </c>
      <c r="AG117" s="54">
        <f t="shared" si="24"/>
        <v>0.2405462632</v>
      </c>
      <c r="AH117" s="57">
        <f t="shared" ref="AH117:AI117" si="601">N117-P117</f>
        <v>-0.05716654462</v>
      </c>
      <c r="AI117" s="57">
        <f t="shared" si="601"/>
        <v>0.06904189108</v>
      </c>
      <c r="AJ117" s="58">
        <f t="shared" si="26"/>
        <v>-0.03417630645</v>
      </c>
      <c r="AK117" s="58">
        <f t="shared" si="27"/>
        <v>0.04103567918</v>
      </c>
      <c r="AL117" s="39">
        <f t="shared" si="28"/>
        <v>0.2405462632</v>
      </c>
      <c r="AM117" s="40">
        <f t="shared" ref="AM117:AN117" si="602">AF117+AJ117</f>
        <v>0.2063699568</v>
      </c>
      <c r="AN117" s="54">
        <f t="shared" si="602"/>
        <v>0.2815819424</v>
      </c>
      <c r="AO117" s="59">
        <f t="shared" si="30"/>
        <v>1.854752762</v>
      </c>
      <c r="AP117" s="39">
        <f t="shared" ref="AP117:AR117" si="603">AL117*$AO117</f>
        <v>0.4461538462</v>
      </c>
      <c r="AQ117" s="40">
        <f t="shared" si="603"/>
        <v>0.3827652474</v>
      </c>
      <c r="AR117" s="54">
        <f t="shared" si="603"/>
        <v>0.5222648855</v>
      </c>
      <c r="AS117" s="39">
        <f t="shared" ref="AS117:AU117" si="604">IF(AP117&lt;0,0,IF(AP117&gt;1,1,AP117))</f>
        <v>0.4461538462</v>
      </c>
      <c r="AT117" s="40">
        <f t="shared" si="604"/>
        <v>0.3827652474</v>
      </c>
      <c r="AU117" s="54">
        <f t="shared" si="604"/>
        <v>0.5222648855</v>
      </c>
      <c r="AV117" s="38"/>
      <c r="AW117" s="38"/>
      <c r="AX117" s="38"/>
      <c r="AY117" s="38"/>
      <c r="AZ117" s="38"/>
      <c r="BA117" s="38"/>
      <c r="BB117" s="38"/>
    </row>
    <row r="118">
      <c r="A118" s="1"/>
      <c r="B118" s="1"/>
      <c r="C118" s="53">
        <v>0.0</v>
      </c>
      <c r="D118" s="42"/>
      <c r="E118" s="42"/>
      <c r="F118" s="2">
        <v>2063.0</v>
      </c>
      <c r="G118" s="43">
        <v>6.0</v>
      </c>
      <c r="H118" s="43">
        <v>5.0</v>
      </c>
      <c r="I118" s="44">
        <v>13.0</v>
      </c>
      <c r="J118" s="44">
        <v>10.0</v>
      </c>
      <c r="K118" s="45">
        <v>4.0</v>
      </c>
      <c r="L118" s="45">
        <v>27.0</v>
      </c>
      <c r="M118" s="39">
        <f t="shared" si="6"/>
        <v>0.5454545455</v>
      </c>
      <c r="N118" s="40">
        <f t="shared" si="7"/>
        <v>0.5652173913</v>
      </c>
      <c r="O118" s="54">
        <f t="shared" si="8"/>
        <v>0.1290322581</v>
      </c>
      <c r="P118" s="40">
        <f t="shared" si="9"/>
        <v>0.5851371901</v>
      </c>
      <c r="Q118" s="54">
        <f t="shared" si="10"/>
        <v>0.2777801653</v>
      </c>
      <c r="R118" s="39">
        <f t="shared" ref="R118:T118" si="605">M118</f>
        <v>0.5454545455</v>
      </c>
      <c r="S118" s="40">
        <f t="shared" si="605"/>
        <v>0.5652173913</v>
      </c>
      <c r="T118" s="54">
        <f t="shared" si="605"/>
        <v>0.1290322581</v>
      </c>
      <c r="U118" s="39">
        <f t="shared" si="12"/>
        <v>0.5454545455</v>
      </c>
      <c r="V118" s="40">
        <f t="shared" si="13"/>
        <v>0.1232173913</v>
      </c>
      <c r="W118" s="54">
        <f t="shared" si="14"/>
        <v>-0.08996774194</v>
      </c>
      <c r="X118" s="55">
        <f t="shared" si="15"/>
        <v>0.2221695311</v>
      </c>
      <c r="Y118" s="55">
        <f t="shared" si="16"/>
        <v>0.5632286323</v>
      </c>
      <c r="Z118" s="39">
        <f t="shared" si="17"/>
        <v>0.3954131932</v>
      </c>
      <c r="AA118" s="40">
        <f t="shared" si="18"/>
        <v>0.3954131932</v>
      </c>
      <c r="AB118" s="54">
        <f t="shared" si="19"/>
        <v>-0.08996774194</v>
      </c>
      <c r="AC118" s="56">
        <f t="shared" si="20"/>
        <v>-0.2237197287</v>
      </c>
      <c r="AD118" s="56">
        <f t="shared" si="21"/>
        <v>1.009117892</v>
      </c>
      <c r="AE118" s="39">
        <f t="shared" si="22"/>
        <v>0.2867453469</v>
      </c>
      <c r="AF118" s="40">
        <f t="shared" si="23"/>
        <v>0.2867453469</v>
      </c>
      <c r="AG118" s="54">
        <f t="shared" si="24"/>
        <v>0.2867453469</v>
      </c>
      <c r="AH118" s="57">
        <f t="shared" ref="AH118:AI118" si="606">N118-P118</f>
        <v>-0.01991979878</v>
      </c>
      <c r="AI118" s="57">
        <f t="shared" si="606"/>
        <v>-0.1487479072</v>
      </c>
      <c r="AJ118" s="58">
        <f t="shared" si="26"/>
        <v>-0.01190880351</v>
      </c>
      <c r="AK118" s="58">
        <f t="shared" si="27"/>
        <v>-0.08840967859</v>
      </c>
      <c r="AL118" s="39">
        <f t="shared" si="28"/>
        <v>0.2867453469</v>
      </c>
      <c r="AM118" s="40">
        <f t="shared" ref="AM118:AN118" si="607">AF118+AJ118</f>
        <v>0.2748365434</v>
      </c>
      <c r="AN118" s="54">
        <f t="shared" si="607"/>
        <v>0.1983356683</v>
      </c>
      <c r="AO118" s="59">
        <f t="shared" si="30"/>
        <v>1.902226318</v>
      </c>
      <c r="AP118" s="39">
        <f t="shared" ref="AP118:AR118" si="608">AL118*$AO118</f>
        <v>0.5454545455</v>
      </c>
      <c r="AQ118" s="40">
        <f t="shared" si="608"/>
        <v>0.522801306</v>
      </c>
      <c r="AR118" s="54">
        <f t="shared" si="608"/>
        <v>0.3772793281</v>
      </c>
      <c r="AS118" s="39">
        <f t="shared" ref="AS118:AU118" si="609">IF(AP118&lt;0,0,IF(AP118&gt;1,1,AP118))</f>
        <v>0.5454545455</v>
      </c>
      <c r="AT118" s="40">
        <f t="shared" si="609"/>
        <v>0.522801306</v>
      </c>
      <c r="AU118" s="54">
        <f t="shared" si="609"/>
        <v>0.3772793281</v>
      </c>
      <c r="AV118" s="38"/>
      <c r="AW118" s="38"/>
      <c r="AX118" s="38"/>
      <c r="AY118" s="38"/>
      <c r="AZ118" s="38"/>
      <c r="BA118" s="38"/>
      <c r="BB118" s="38"/>
    </row>
    <row r="119">
      <c r="A119" s="1"/>
      <c r="B119" s="1"/>
      <c r="C119" s="53">
        <v>0.0</v>
      </c>
      <c r="D119" s="42"/>
      <c r="E119" s="42"/>
      <c r="F119" s="2">
        <v>2065.0</v>
      </c>
      <c r="G119" s="43">
        <v>21.0</v>
      </c>
      <c r="H119" s="43">
        <v>20.0</v>
      </c>
      <c r="I119" s="44">
        <v>79.0</v>
      </c>
      <c r="J119" s="44">
        <v>46.0</v>
      </c>
      <c r="K119" s="45">
        <v>25.0</v>
      </c>
      <c r="L119" s="45">
        <v>39.0</v>
      </c>
      <c r="M119" s="39">
        <f t="shared" si="6"/>
        <v>0.512195122</v>
      </c>
      <c r="N119" s="40">
        <f t="shared" si="7"/>
        <v>0.632</v>
      </c>
      <c r="O119" s="54">
        <f t="shared" si="8"/>
        <v>0.390625</v>
      </c>
      <c r="P119" s="40">
        <f t="shared" si="9"/>
        <v>0.5764587151</v>
      </c>
      <c r="Q119" s="54">
        <f t="shared" si="10"/>
        <v>0.2752964902</v>
      </c>
      <c r="R119" s="39">
        <f t="shared" ref="R119:T119" si="610">M119</f>
        <v>0.512195122</v>
      </c>
      <c r="S119" s="40">
        <f t="shared" si="610"/>
        <v>0.632</v>
      </c>
      <c r="T119" s="54">
        <f t="shared" si="610"/>
        <v>0.390625</v>
      </c>
      <c r="U119" s="39">
        <f t="shared" si="12"/>
        <v>0.512195122</v>
      </c>
      <c r="V119" s="40">
        <f t="shared" si="13"/>
        <v>0.19</v>
      </c>
      <c r="W119" s="54">
        <f t="shared" si="14"/>
        <v>0.171625</v>
      </c>
      <c r="X119" s="55">
        <f t="shared" si="15"/>
        <v>0.3552173592</v>
      </c>
      <c r="Y119" s="55">
        <f t="shared" si="16"/>
        <v>0.4301808042</v>
      </c>
      <c r="Z119" s="39">
        <f t="shared" si="17"/>
        <v>0.3862925335</v>
      </c>
      <c r="AA119" s="40">
        <f t="shared" si="18"/>
        <v>0.3862925335</v>
      </c>
      <c r="AB119" s="54">
        <f t="shared" si="19"/>
        <v>0.171625</v>
      </c>
      <c r="AC119" s="56">
        <f t="shared" si="20"/>
        <v>0.4180933863</v>
      </c>
      <c r="AD119" s="56">
        <f t="shared" si="21"/>
        <v>0.3673047771</v>
      </c>
      <c r="AE119" s="39">
        <f t="shared" si="22"/>
        <v>0.2988955186</v>
      </c>
      <c r="AF119" s="40">
        <f t="shared" si="23"/>
        <v>0.2988955186</v>
      </c>
      <c r="AG119" s="54">
        <f t="shared" si="24"/>
        <v>0.2988955186</v>
      </c>
      <c r="AH119" s="57">
        <f t="shared" ref="AH119:AI119" si="611">N119-P119</f>
        <v>0.05554128495</v>
      </c>
      <c r="AI119" s="57">
        <f t="shared" si="611"/>
        <v>0.1153285098</v>
      </c>
      <c r="AJ119" s="58">
        <f t="shared" si="26"/>
        <v>0.03320466521</v>
      </c>
      <c r="AK119" s="58">
        <f t="shared" si="27"/>
        <v>0.06854655421</v>
      </c>
      <c r="AL119" s="39">
        <f t="shared" si="28"/>
        <v>0.2988955186</v>
      </c>
      <c r="AM119" s="40">
        <f t="shared" ref="AM119:AN119" si="612">AF119+AJ119</f>
        <v>0.3321001838</v>
      </c>
      <c r="AN119" s="54">
        <f t="shared" si="612"/>
        <v>0.3674420728</v>
      </c>
      <c r="AO119" s="59">
        <f t="shared" si="30"/>
        <v>1.713625966</v>
      </c>
      <c r="AP119" s="39">
        <f t="shared" ref="AP119:AR119" si="613">AL119*$AO119</f>
        <v>0.512195122</v>
      </c>
      <c r="AQ119" s="40">
        <f t="shared" si="613"/>
        <v>0.5690954985</v>
      </c>
      <c r="AR119" s="54">
        <f t="shared" si="613"/>
        <v>0.6296582771</v>
      </c>
      <c r="AS119" s="39">
        <f t="shared" ref="AS119:AU119" si="614">IF(AP119&lt;0,0,IF(AP119&gt;1,1,AP119))</f>
        <v>0.512195122</v>
      </c>
      <c r="AT119" s="40">
        <f t="shared" si="614"/>
        <v>0.5690954985</v>
      </c>
      <c r="AU119" s="54">
        <f t="shared" si="614"/>
        <v>0.6296582771</v>
      </c>
      <c r="AV119" s="38"/>
      <c r="AW119" s="38"/>
      <c r="AX119" s="38"/>
      <c r="AY119" s="38"/>
      <c r="AZ119" s="38"/>
      <c r="BA119" s="38"/>
      <c r="BB119" s="38"/>
    </row>
    <row r="120">
      <c r="A120" s="1"/>
      <c r="B120" s="1"/>
      <c r="C120" s="53">
        <v>0.0</v>
      </c>
      <c r="D120" s="42"/>
      <c r="E120" s="42"/>
      <c r="F120" s="2">
        <v>2067.0</v>
      </c>
      <c r="G120" s="43">
        <v>15.0</v>
      </c>
      <c r="H120" s="43">
        <v>17.0</v>
      </c>
      <c r="I120" s="44">
        <v>51.0</v>
      </c>
      <c r="J120" s="44">
        <v>40.0</v>
      </c>
      <c r="K120" s="45">
        <v>26.0</v>
      </c>
      <c r="L120" s="45">
        <v>49.0</v>
      </c>
      <c r="M120" s="39">
        <f t="shared" si="6"/>
        <v>0.46875</v>
      </c>
      <c r="N120" s="40">
        <f t="shared" si="7"/>
        <v>0.5604395604</v>
      </c>
      <c r="O120" s="54">
        <f t="shared" si="8"/>
        <v>0.3466666667</v>
      </c>
      <c r="P120" s="40">
        <f t="shared" si="9"/>
        <v>0.565112793</v>
      </c>
      <c r="Q120" s="54">
        <f t="shared" si="10"/>
        <v>0.2718369141</v>
      </c>
      <c r="R120" s="39">
        <f t="shared" ref="R120:T120" si="615">M120</f>
        <v>0.46875</v>
      </c>
      <c r="S120" s="40">
        <f t="shared" si="615"/>
        <v>0.5604395604</v>
      </c>
      <c r="T120" s="54">
        <f t="shared" si="615"/>
        <v>0.3466666667</v>
      </c>
      <c r="U120" s="39">
        <f t="shared" si="12"/>
        <v>0.46875</v>
      </c>
      <c r="V120" s="40">
        <f t="shared" si="13"/>
        <v>0.1184395604</v>
      </c>
      <c r="W120" s="54">
        <f t="shared" si="14"/>
        <v>0.1276666667</v>
      </c>
      <c r="X120" s="55">
        <f t="shared" si="15"/>
        <v>0.2474910198</v>
      </c>
      <c r="Y120" s="55">
        <f t="shared" si="16"/>
        <v>0.5379071436</v>
      </c>
      <c r="Z120" s="39">
        <f t="shared" si="17"/>
        <v>0.3418731431</v>
      </c>
      <c r="AA120" s="40">
        <f t="shared" si="18"/>
        <v>0.3418731431</v>
      </c>
      <c r="AB120" s="54">
        <f t="shared" si="19"/>
        <v>0.1276666667</v>
      </c>
      <c r="AC120" s="56">
        <f t="shared" si="20"/>
        <v>0.3573960347</v>
      </c>
      <c r="AD120" s="56">
        <f t="shared" si="21"/>
        <v>0.4280021287</v>
      </c>
      <c r="AE120" s="39">
        <f t="shared" si="22"/>
        <v>0.2580465305</v>
      </c>
      <c r="AF120" s="40">
        <f t="shared" si="23"/>
        <v>0.2580465305</v>
      </c>
      <c r="AG120" s="54">
        <f t="shared" si="24"/>
        <v>0.2580465305</v>
      </c>
      <c r="AH120" s="57">
        <f t="shared" ref="AH120:AI120" si="616">N120-P120</f>
        <v>-0.004673232529</v>
      </c>
      <c r="AI120" s="57">
        <f t="shared" si="616"/>
        <v>0.0748297526</v>
      </c>
      <c r="AJ120" s="58">
        <f t="shared" si="26"/>
        <v>-0.002793833843</v>
      </c>
      <c r="AK120" s="58">
        <f t="shared" si="27"/>
        <v>0.04447574759</v>
      </c>
      <c r="AL120" s="39">
        <f t="shared" si="28"/>
        <v>0.2580465305</v>
      </c>
      <c r="AM120" s="40">
        <f t="shared" ref="AM120:AN120" si="617">AF120+AJ120</f>
        <v>0.2552526966</v>
      </c>
      <c r="AN120" s="54">
        <f t="shared" si="617"/>
        <v>0.3025222781</v>
      </c>
      <c r="AO120" s="59">
        <f t="shared" si="30"/>
        <v>1.816532852</v>
      </c>
      <c r="AP120" s="39">
        <f t="shared" ref="AP120:AR120" si="618">AL120*$AO120</f>
        <v>0.46875</v>
      </c>
      <c r="AQ120" s="40">
        <f t="shared" si="618"/>
        <v>0.463674909</v>
      </c>
      <c r="AR120" s="54">
        <f t="shared" si="618"/>
        <v>0.5495416566</v>
      </c>
      <c r="AS120" s="39">
        <f t="shared" ref="AS120:AU120" si="619">IF(AP120&lt;0,0,IF(AP120&gt;1,1,AP120))</f>
        <v>0.46875</v>
      </c>
      <c r="AT120" s="40">
        <f t="shared" si="619"/>
        <v>0.463674909</v>
      </c>
      <c r="AU120" s="54">
        <f t="shared" si="619"/>
        <v>0.5495416566</v>
      </c>
      <c r="AV120" s="38"/>
      <c r="AW120" s="38"/>
      <c r="AX120" s="38"/>
      <c r="AY120" s="38"/>
      <c r="AZ120" s="38"/>
      <c r="BA120" s="38"/>
      <c r="BB120" s="38"/>
    </row>
    <row r="121">
      <c r="A121" s="1"/>
      <c r="B121" s="1"/>
      <c r="C121" s="53">
        <v>0.0</v>
      </c>
      <c r="D121" s="42"/>
      <c r="E121" s="42"/>
      <c r="F121" s="2">
        <v>2073.0</v>
      </c>
      <c r="G121" s="43">
        <v>11.0</v>
      </c>
      <c r="H121" s="43">
        <v>21.0</v>
      </c>
      <c r="I121" s="44">
        <v>59.0</v>
      </c>
      <c r="J121" s="44">
        <v>31.0</v>
      </c>
      <c r="K121" s="45">
        <v>20.0</v>
      </c>
      <c r="L121" s="45">
        <v>45.0</v>
      </c>
      <c r="M121" s="39">
        <f t="shared" si="6"/>
        <v>0.34375</v>
      </c>
      <c r="N121" s="40">
        <f t="shared" si="7"/>
        <v>0.6555555556</v>
      </c>
      <c r="O121" s="54">
        <f t="shared" si="8"/>
        <v>0.3076923077</v>
      </c>
      <c r="P121" s="40">
        <f t="shared" si="9"/>
        <v>0.5324073242</v>
      </c>
      <c r="Q121" s="54">
        <f t="shared" si="10"/>
        <v>0.2605228516</v>
      </c>
      <c r="R121" s="39">
        <f t="shared" ref="R121:T121" si="620">M121</f>
        <v>0.34375</v>
      </c>
      <c r="S121" s="40">
        <f t="shared" si="620"/>
        <v>0.6555555556</v>
      </c>
      <c r="T121" s="54">
        <f t="shared" si="620"/>
        <v>0.3076923077</v>
      </c>
      <c r="U121" s="39">
        <f t="shared" si="12"/>
        <v>0.34375</v>
      </c>
      <c r="V121" s="40">
        <f t="shared" si="13"/>
        <v>0.2135555556</v>
      </c>
      <c r="W121" s="54">
        <f t="shared" si="14"/>
        <v>0.08869230769</v>
      </c>
      <c r="X121" s="55">
        <f t="shared" si="15"/>
        <v>0.5558999622</v>
      </c>
      <c r="Y121" s="55">
        <f t="shared" si="16"/>
        <v>0.2294982012</v>
      </c>
      <c r="Z121" s="39">
        <f t="shared" si="17"/>
        <v>0.2861555851</v>
      </c>
      <c r="AA121" s="40">
        <f t="shared" si="18"/>
        <v>0.2861555851</v>
      </c>
      <c r="AB121" s="54">
        <f t="shared" si="19"/>
        <v>0.08869230769</v>
      </c>
      <c r="AC121" s="56">
        <f t="shared" si="20"/>
        <v>0.3005549011</v>
      </c>
      <c r="AD121" s="56">
        <f t="shared" si="21"/>
        <v>0.4848432623</v>
      </c>
      <c r="AE121" s="39">
        <f t="shared" si="22"/>
        <v>0.2118387882</v>
      </c>
      <c r="AF121" s="40">
        <f t="shared" si="23"/>
        <v>0.2118387882</v>
      </c>
      <c r="AG121" s="54">
        <f t="shared" si="24"/>
        <v>0.2118387882</v>
      </c>
      <c r="AH121" s="57">
        <f t="shared" ref="AH121:AI121" si="621">N121-P121</f>
        <v>0.1231482313</v>
      </c>
      <c r="AI121" s="57">
        <f t="shared" si="621"/>
        <v>0.04716945613</v>
      </c>
      <c r="AJ121" s="58">
        <f t="shared" si="26"/>
        <v>0.07362263577</v>
      </c>
      <c r="AK121" s="58">
        <f t="shared" si="27"/>
        <v>0.0280355975</v>
      </c>
      <c r="AL121" s="39">
        <f t="shared" si="28"/>
        <v>0.2118387882</v>
      </c>
      <c r="AM121" s="40">
        <f t="shared" ref="AM121:AN121" si="622">AF121+AJ121</f>
        <v>0.2854614239</v>
      </c>
      <c r="AN121" s="54">
        <f t="shared" si="622"/>
        <v>0.2398743857</v>
      </c>
      <c r="AO121" s="59">
        <f t="shared" si="30"/>
        <v>1.622696216</v>
      </c>
      <c r="AP121" s="39">
        <f t="shared" ref="AP121:AR121" si="623">AL121*$AO121</f>
        <v>0.34375</v>
      </c>
      <c r="AQ121" s="40">
        <f t="shared" si="623"/>
        <v>0.4632171725</v>
      </c>
      <c r="AR121" s="54">
        <f t="shared" si="623"/>
        <v>0.389243258</v>
      </c>
      <c r="AS121" s="39">
        <f t="shared" ref="AS121:AU121" si="624">IF(AP121&lt;0,0,IF(AP121&gt;1,1,AP121))</f>
        <v>0.34375</v>
      </c>
      <c r="AT121" s="40">
        <f t="shared" si="624"/>
        <v>0.4632171725</v>
      </c>
      <c r="AU121" s="54">
        <f t="shared" si="624"/>
        <v>0.389243258</v>
      </c>
      <c r="AV121" s="38"/>
      <c r="AW121" s="38"/>
      <c r="AX121" s="38"/>
      <c r="AY121" s="38"/>
      <c r="AZ121" s="38"/>
      <c r="BA121" s="38"/>
      <c r="BB121" s="38"/>
    </row>
    <row r="122">
      <c r="A122" s="1"/>
      <c r="B122" s="1"/>
      <c r="C122" s="53">
        <v>0.0</v>
      </c>
      <c r="D122" s="42"/>
      <c r="E122" s="42"/>
      <c r="F122" s="2">
        <v>2074.0</v>
      </c>
      <c r="G122" s="43">
        <v>26.0</v>
      </c>
      <c r="H122" s="43">
        <v>14.0</v>
      </c>
      <c r="I122" s="44">
        <v>69.0</v>
      </c>
      <c r="J122" s="44">
        <v>25.0</v>
      </c>
      <c r="K122" s="45">
        <v>32.0</v>
      </c>
      <c r="L122" s="45">
        <v>79.0</v>
      </c>
      <c r="M122" s="39">
        <f t="shared" si="6"/>
        <v>0.65</v>
      </c>
      <c r="N122" s="40">
        <f t="shared" si="7"/>
        <v>0.7340425532</v>
      </c>
      <c r="O122" s="54">
        <f t="shared" si="8"/>
        <v>0.2882882883</v>
      </c>
      <c r="P122" s="40">
        <f t="shared" si="9"/>
        <v>0.61237475</v>
      </c>
      <c r="Q122" s="54">
        <f t="shared" si="10"/>
        <v>0.2846565</v>
      </c>
      <c r="R122" s="39">
        <f t="shared" ref="R122:T122" si="625">M122</f>
        <v>0.65</v>
      </c>
      <c r="S122" s="40">
        <f t="shared" si="625"/>
        <v>0.7340425532</v>
      </c>
      <c r="T122" s="54">
        <f t="shared" si="625"/>
        <v>0.2882882883</v>
      </c>
      <c r="U122" s="39">
        <f t="shared" si="12"/>
        <v>0.65</v>
      </c>
      <c r="V122" s="40">
        <f t="shared" si="13"/>
        <v>0.2920425532</v>
      </c>
      <c r="W122" s="54">
        <f t="shared" si="14"/>
        <v>0.06928828829</v>
      </c>
      <c r="X122" s="55">
        <f t="shared" si="15"/>
        <v>0.422268521</v>
      </c>
      <c r="Y122" s="55">
        <f t="shared" si="16"/>
        <v>0.3631296424</v>
      </c>
      <c r="Z122" s="39">
        <f t="shared" si="17"/>
        <v>0.5038793769</v>
      </c>
      <c r="AA122" s="40">
        <f t="shared" si="18"/>
        <v>0.5038793769</v>
      </c>
      <c r="AB122" s="54">
        <f t="shared" si="19"/>
        <v>0.06928828829</v>
      </c>
      <c r="AC122" s="56">
        <f t="shared" si="20"/>
        <v>0.1366526559</v>
      </c>
      <c r="AD122" s="56">
        <f t="shared" si="21"/>
        <v>0.6487455075</v>
      </c>
      <c r="AE122" s="39">
        <f t="shared" si="22"/>
        <v>0.3596493385</v>
      </c>
      <c r="AF122" s="40">
        <f t="shared" si="23"/>
        <v>0.3596493385</v>
      </c>
      <c r="AG122" s="54">
        <f t="shared" si="24"/>
        <v>0.3596493385</v>
      </c>
      <c r="AH122" s="57">
        <f t="shared" ref="AH122:AI122" si="626">N122-P122</f>
        <v>0.1216678032</v>
      </c>
      <c r="AI122" s="57">
        <f t="shared" si="626"/>
        <v>0.003631788288</v>
      </c>
      <c r="AJ122" s="58">
        <f t="shared" si="26"/>
        <v>0.07273758025</v>
      </c>
      <c r="AK122" s="58">
        <f t="shared" si="27"/>
        <v>0.002158586573</v>
      </c>
      <c r="AL122" s="39">
        <f t="shared" si="28"/>
        <v>0.3596493385</v>
      </c>
      <c r="AM122" s="40">
        <f t="shared" ref="AM122:AN122" si="627">AF122+AJ122</f>
        <v>0.4323869187</v>
      </c>
      <c r="AN122" s="54">
        <f t="shared" si="627"/>
        <v>0.361807925</v>
      </c>
      <c r="AO122" s="59">
        <f t="shared" si="30"/>
        <v>1.807315989</v>
      </c>
      <c r="AP122" s="39">
        <f t="shared" ref="AP122:AR122" si="628">AL122*$AO122</f>
        <v>0.65</v>
      </c>
      <c r="AQ122" s="40">
        <f t="shared" si="628"/>
        <v>0.7814597918</v>
      </c>
      <c r="AR122" s="54">
        <f t="shared" si="628"/>
        <v>0.653901248</v>
      </c>
      <c r="AS122" s="39">
        <f t="shared" ref="AS122:AU122" si="629">IF(AP122&lt;0,0,IF(AP122&gt;1,1,AP122))</f>
        <v>0.65</v>
      </c>
      <c r="AT122" s="40">
        <f t="shared" si="629"/>
        <v>0.7814597918</v>
      </c>
      <c r="AU122" s="54">
        <f t="shared" si="629"/>
        <v>0.653901248</v>
      </c>
      <c r="AV122" s="38"/>
      <c r="AW122" s="38"/>
      <c r="AX122" s="38"/>
      <c r="AY122" s="38"/>
      <c r="AZ122" s="38"/>
      <c r="BA122" s="38"/>
      <c r="BB122" s="38"/>
    </row>
    <row r="123">
      <c r="A123" s="1"/>
      <c r="B123" s="1"/>
      <c r="C123" s="53">
        <v>0.0</v>
      </c>
      <c r="D123" s="42"/>
      <c r="E123" s="42"/>
      <c r="F123" s="2">
        <v>2082.0</v>
      </c>
      <c r="G123" s="43">
        <v>35.0</v>
      </c>
      <c r="H123" s="43">
        <v>34.0</v>
      </c>
      <c r="I123" s="44">
        <v>93.0</v>
      </c>
      <c r="J123" s="44">
        <v>46.0</v>
      </c>
      <c r="K123" s="45">
        <v>35.0</v>
      </c>
      <c r="L123" s="45">
        <v>87.0</v>
      </c>
      <c r="M123" s="39">
        <f t="shared" si="6"/>
        <v>0.5072463768</v>
      </c>
      <c r="N123" s="40">
        <f t="shared" si="7"/>
        <v>0.6690647482</v>
      </c>
      <c r="O123" s="54">
        <f t="shared" si="8"/>
        <v>0.2868852459</v>
      </c>
      <c r="P123" s="40">
        <f t="shared" si="9"/>
        <v>0.5751668767</v>
      </c>
      <c r="Q123" s="54">
        <f t="shared" si="10"/>
        <v>0.2749147238</v>
      </c>
      <c r="R123" s="39">
        <f t="shared" ref="R123:T123" si="630">M123</f>
        <v>0.5072463768</v>
      </c>
      <c r="S123" s="40">
        <f t="shared" si="630"/>
        <v>0.6690647482</v>
      </c>
      <c r="T123" s="54">
        <f t="shared" si="630"/>
        <v>0.2868852459</v>
      </c>
      <c r="U123" s="39">
        <f t="shared" si="12"/>
        <v>0.5072463768</v>
      </c>
      <c r="V123" s="40">
        <f t="shared" si="13"/>
        <v>0.2270647482</v>
      </c>
      <c r="W123" s="54">
        <f t="shared" si="14"/>
        <v>0.0678852459</v>
      </c>
      <c r="X123" s="55">
        <f t="shared" si="15"/>
        <v>0.4208912255</v>
      </c>
      <c r="Y123" s="55">
        <f t="shared" si="16"/>
        <v>0.3645069379</v>
      </c>
      <c r="Z123" s="39">
        <f t="shared" si="17"/>
        <v>0.3929741001</v>
      </c>
      <c r="AA123" s="40">
        <f t="shared" si="18"/>
        <v>0.3929741001</v>
      </c>
      <c r="AB123" s="54">
        <f t="shared" si="19"/>
        <v>0.0678852459</v>
      </c>
      <c r="AC123" s="56">
        <f t="shared" si="20"/>
        <v>0.1710591494</v>
      </c>
      <c r="AD123" s="56">
        <f t="shared" si="21"/>
        <v>0.614339014</v>
      </c>
      <c r="AE123" s="39">
        <f t="shared" si="22"/>
        <v>0.2819902923</v>
      </c>
      <c r="AF123" s="40">
        <f t="shared" si="23"/>
        <v>0.2819902923</v>
      </c>
      <c r="AG123" s="54">
        <f t="shared" si="24"/>
        <v>0.2819902923</v>
      </c>
      <c r="AH123" s="57">
        <f t="shared" ref="AH123:AI123" si="631">N123-P123</f>
        <v>0.09389787149</v>
      </c>
      <c r="AI123" s="57">
        <f t="shared" si="631"/>
        <v>0.0119705221</v>
      </c>
      <c r="AJ123" s="58">
        <f t="shared" si="26"/>
        <v>0.05613567258</v>
      </c>
      <c r="AK123" s="58">
        <f t="shared" si="27"/>
        <v>0.007114789254</v>
      </c>
      <c r="AL123" s="39">
        <f t="shared" si="28"/>
        <v>0.2819902923</v>
      </c>
      <c r="AM123" s="40">
        <f t="shared" ref="AM123:AN123" si="632">AF123+AJ123</f>
        <v>0.3381259649</v>
      </c>
      <c r="AN123" s="54">
        <f t="shared" si="632"/>
        <v>0.2891050816</v>
      </c>
      <c r="AO123" s="59">
        <f t="shared" si="30"/>
        <v>1.79880794</v>
      </c>
      <c r="AP123" s="39">
        <f t="shared" ref="AP123:AR123" si="633">AL123*$AO123</f>
        <v>0.5072463768</v>
      </c>
      <c r="AQ123" s="40">
        <f t="shared" si="633"/>
        <v>0.6082236704</v>
      </c>
      <c r="AR123" s="54">
        <f t="shared" si="633"/>
        <v>0.5200445162</v>
      </c>
      <c r="AS123" s="39">
        <f t="shared" ref="AS123:AU123" si="634">IF(AP123&lt;0,0,IF(AP123&gt;1,1,AP123))</f>
        <v>0.5072463768</v>
      </c>
      <c r="AT123" s="40">
        <f t="shared" si="634"/>
        <v>0.6082236704</v>
      </c>
      <c r="AU123" s="54">
        <f t="shared" si="634"/>
        <v>0.5200445162</v>
      </c>
      <c r="AV123" s="38"/>
      <c r="AW123" s="38"/>
      <c r="AX123" s="38"/>
      <c r="AY123" s="38"/>
      <c r="AZ123" s="38"/>
      <c r="BA123" s="38"/>
      <c r="BB123" s="38"/>
    </row>
    <row r="124">
      <c r="A124" s="1"/>
      <c r="B124" s="1"/>
      <c r="C124" s="53">
        <v>0.0</v>
      </c>
      <c r="D124" s="42"/>
      <c r="E124" s="42"/>
      <c r="F124" s="2">
        <v>2086.0</v>
      </c>
      <c r="G124" s="43">
        <v>15.0</v>
      </c>
      <c r="H124" s="43">
        <v>12.0</v>
      </c>
      <c r="I124" s="44">
        <v>21.0</v>
      </c>
      <c r="J124" s="44">
        <v>22.0</v>
      </c>
      <c r="K124" s="45">
        <v>14.0</v>
      </c>
      <c r="L124" s="45">
        <v>40.0</v>
      </c>
      <c r="M124" s="39">
        <f t="shared" si="6"/>
        <v>0.5555555556</v>
      </c>
      <c r="N124" s="40">
        <f t="shared" si="7"/>
        <v>0.488372093</v>
      </c>
      <c r="O124" s="54">
        <f t="shared" si="8"/>
        <v>0.2592592593</v>
      </c>
      <c r="P124" s="40">
        <f t="shared" si="9"/>
        <v>0.5877716049</v>
      </c>
      <c r="Q124" s="54">
        <f t="shared" si="10"/>
        <v>0.2785061728</v>
      </c>
      <c r="R124" s="39">
        <f t="shared" ref="R124:T124" si="635">M124</f>
        <v>0.5555555556</v>
      </c>
      <c r="S124" s="40">
        <f t="shared" si="635"/>
        <v>0.488372093</v>
      </c>
      <c r="T124" s="54">
        <f t="shared" si="635"/>
        <v>0.2592592593</v>
      </c>
      <c r="U124" s="39">
        <f t="shared" si="12"/>
        <v>0.5555555556</v>
      </c>
      <c r="V124" s="40">
        <f t="shared" si="13"/>
        <v>0.04637209302</v>
      </c>
      <c r="W124" s="54">
        <f t="shared" si="14"/>
        <v>0.04025925926</v>
      </c>
      <c r="X124" s="55">
        <f t="shared" si="15"/>
        <v>0.08327672354</v>
      </c>
      <c r="Y124" s="55">
        <f t="shared" si="16"/>
        <v>0.7021214399</v>
      </c>
      <c r="Z124" s="39">
        <f t="shared" si="17"/>
        <v>0.394203213</v>
      </c>
      <c r="AA124" s="40">
        <f t="shared" si="18"/>
        <v>0.394203213</v>
      </c>
      <c r="AB124" s="54">
        <f t="shared" si="19"/>
        <v>0.04025925926</v>
      </c>
      <c r="AC124" s="56">
        <f t="shared" si="20"/>
        <v>0.1017753208</v>
      </c>
      <c r="AD124" s="56">
        <f t="shared" si="21"/>
        <v>0.6836228426</v>
      </c>
      <c r="AE124" s="39">
        <f t="shared" si="22"/>
        <v>0.2801936662</v>
      </c>
      <c r="AF124" s="40">
        <f t="shared" si="23"/>
        <v>0.2801936662</v>
      </c>
      <c r="AG124" s="54">
        <f t="shared" si="24"/>
        <v>0.2801936662</v>
      </c>
      <c r="AH124" s="57">
        <f t="shared" ref="AH124:AI124" si="636">N124-P124</f>
        <v>-0.09939951192</v>
      </c>
      <c r="AI124" s="57">
        <f t="shared" si="636"/>
        <v>-0.01924691358</v>
      </c>
      <c r="AJ124" s="58">
        <f t="shared" si="26"/>
        <v>-0.05942475976</v>
      </c>
      <c r="AK124" s="58">
        <f t="shared" si="27"/>
        <v>-0.01143957905</v>
      </c>
      <c r="AL124" s="39">
        <f t="shared" si="28"/>
        <v>0.2801936662</v>
      </c>
      <c r="AM124" s="40">
        <f t="shared" ref="AM124:AN124" si="637">AF124+AJ124</f>
        <v>0.2207689064</v>
      </c>
      <c r="AN124" s="54">
        <f t="shared" si="637"/>
        <v>0.2687540871</v>
      </c>
      <c r="AO124" s="59">
        <f t="shared" si="30"/>
        <v>1.982755582</v>
      </c>
      <c r="AP124" s="39">
        <f t="shared" ref="AP124:AR124" si="638">AL124*$AO124</f>
        <v>0.5555555556</v>
      </c>
      <c r="AQ124" s="40">
        <f t="shared" si="638"/>
        <v>0.4377307815</v>
      </c>
      <c r="AR124" s="54">
        <f t="shared" si="638"/>
        <v>0.5328736663</v>
      </c>
      <c r="AS124" s="39">
        <f t="shared" ref="AS124:AU124" si="639">IF(AP124&lt;0,0,IF(AP124&gt;1,1,AP124))</f>
        <v>0.5555555556</v>
      </c>
      <c r="AT124" s="40">
        <f t="shared" si="639"/>
        <v>0.4377307815</v>
      </c>
      <c r="AU124" s="54">
        <f t="shared" si="639"/>
        <v>0.5328736663</v>
      </c>
      <c r="AV124" s="38"/>
      <c r="AW124" s="38"/>
      <c r="AX124" s="38"/>
      <c r="AY124" s="38"/>
      <c r="AZ124" s="38"/>
      <c r="BA124" s="38"/>
      <c r="BB124" s="38"/>
    </row>
    <row r="125">
      <c r="A125" s="1"/>
      <c r="B125" s="1"/>
      <c r="C125" s="53">
        <v>0.0</v>
      </c>
      <c r="D125" s="42"/>
      <c r="E125" s="42"/>
      <c r="F125" s="2">
        <v>2087.0</v>
      </c>
      <c r="G125" s="43">
        <v>28.0</v>
      </c>
      <c r="H125" s="43">
        <v>19.0</v>
      </c>
      <c r="I125" s="44">
        <v>66.0</v>
      </c>
      <c r="J125" s="44">
        <v>25.0</v>
      </c>
      <c r="K125" s="45">
        <v>34.0</v>
      </c>
      <c r="L125" s="45">
        <v>72.0</v>
      </c>
      <c r="M125" s="39">
        <f t="shared" si="6"/>
        <v>0.5957446809</v>
      </c>
      <c r="N125" s="40">
        <f t="shared" si="7"/>
        <v>0.7252747253</v>
      </c>
      <c r="O125" s="54">
        <f t="shared" si="8"/>
        <v>0.320754717</v>
      </c>
      <c r="P125" s="40">
        <f t="shared" si="9"/>
        <v>0.5982473517</v>
      </c>
      <c r="Q125" s="54">
        <f t="shared" si="10"/>
        <v>0.2812641919</v>
      </c>
      <c r="R125" s="39">
        <f t="shared" ref="R125:T125" si="640">M125</f>
        <v>0.5957446809</v>
      </c>
      <c r="S125" s="40">
        <f t="shared" si="640"/>
        <v>0.7252747253</v>
      </c>
      <c r="T125" s="54">
        <f t="shared" si="640"/>
        <v>0.320754717</v>
      </c>
      <c r="U125" s="39">
        <f t="shared" si="12"/>
        <v>0.5957446809</v>
      </c>
      <c r="V125" s="40">
        <f t="shared" si="13"/>
        <v>0.2832747253</v>
      </c>
      <c r="W125" s="54">
        <f t="shared" si="14"/>
        <v>0.101754717</v>
      </c>
      <c r="X125" s="55">
        <f t="shared" si="15"/>
        <v>0.4438536517</v>
      </c>
      <c r="Y125" s="55">
        <f t="shared" si="16"/>
        <v>0.3415445117</v>
      </c>
      <c r="Z125" s="39">
        <f t="shared" si="17"/>
        <v>0.4664527279</v>
      </c>
      <c r="AA125" s="40">
        <f t="shared" si="18"/>
        <v>0.4664527279</v>
      </c>
      <c r="AB125" s="54">
        <f t="shared" si="19"/>
        <v>0.101754717</v>
      </c>
      <c r="AC125" s="56">
        <f t="shared" si="20"/>
        <v>0.2147810462</v>
      </c>
      <c r="AD125" s="56">
        <f t="shared" si="21"/>
        <v>0.5706171172</v>
      </c>
      <c r="AE125" s="39">
        <f t="shared" si="22"/>
        <v>0.3375886327</v>
      </c>
      <c r="AF125" s="40">
        <f t="shared" si="23"/>
        <v>0.3375886327</v>
      </c>
      <c r="AG125" s="54">
        <f t="shared" si="24"/>
        <v>0.3375886327</v>
      </c>
      <c r="AH125" s="57">
        <f t="shared" ref="AH125:AI125" si="641">N125-P125</f>
        <v>0.1270273735</v>
      </c>
      <c r="AI125" s="57">
        <f t="shared" si="641"/>
        <v>0.03949052504</v>
      </c>
      <c r="AJ125" s="58">
        <f t="shared" si="26"/>
        <v>0.0759417326</v>
      </c>
      <c r="AK125" s="58">
        <f t="shared" si="27"/>
        <v>0.0234715546</v>
      </c>
      <c r="AL125" s="39">
        <f t="shared" si="28"/>
        <v>0.3375886327</v>
      </c>
      <c r="AM125" s="40">
        <f t="shared" ref="AM125:AN125" si="642">AF125+AJ125</f>
        <v>0.4135303653</v>
      </c>
      <c r="AN125" s="54">
        <f t="shared" si="642"/>
        <v>0.3610601873</v>
      </c>
      <c r="AO125" s="59">
        <f t="shared" si="30"/>
        <v>1.764705986</v>
      </c>
      <c r="AP125" s="39">
        <f t="shared" ref="AP125:AR125" si="643">AL125*$AO125</f>
        <v>0.5957446809</v>
      </c>
      <c r="AQ125" s="40">
        <f t="shared" si="643"/>
        <v>0.729759511</v>
      </c>
      <c r="AR125" s="54">
        <f t="shared" si="643"/>
        <v>0.6371650738</v>
      </c>
      <c r="AS125" s="39">
        <f t="shared" ref="AS125:AU125" si="644">IF(AP125&lt;0,0,IF(AP125&gt;1,1,AP125))</f>
        <v>0.5957446809</v>
      </c>
      <c r="AT125" s="40">
        <f t="shared" si="644"/>
        <v>0.729759511</v>
      </c>
      <c r="AU125" s="54">
        <f t="shared" si="644"/>
        <v>0.6371650738</v>
      </c>
      <c r="AV125" s="38"/>
      <c r="AW125" s="38"/>
      <c r="AX125" s="38"/>
      <c r="AY125" s="38"/>
      <c r="AZ125" s="38"/>
      <c r="BA125" s="38"/>
      <c r="BB125" s="38"/>
    </row>
    <row r="126">
      <c r="A126" s="1"/>
      <c r="B126" s="1"/>
      <c r="C126" s="53">
        <v>0.0</v>
      </c>
      <c r="D126" s="42"/>
      <c r="E126" s="42"/>
      <c r="F126" s="2">
        <v>2126.0</v>
      </c>
      <c r="G126" s="43">
        <v>19.0</v>
      </c>
      <c r="H126" s="43">
        <v>22.0</v>
      </c>
      <c r="I126" s="44">
        <v>66.0</v>
      </c>
      <c r="J126" s="44">
        <v>47.0</v>
      </c>
      <c r="K126" s="45">
        <v>26.0</v>
      </c>
      <c r="L126" s="45">
        <v>56.0</v>
      </c>
      <c r="M126" s="39">
        <f t="shared" si="6"/>
        <v>0.4634146341</v>
      </c>
      <c r="N126" s="40">
        <f t="shared" si="7"/>
        <v>0.5840707965</v>
      </c>
      <c r="O126" s="54">
        <f t="shared" si="8"/>
        <v>0.3170731707</v>
      </c>
      <c r="P126" s="40">
        <f t="shared" si="9"/>
        <v>0.5637186794</v>
      </c>
      <c r="Q126" s="54">
        <f t="shared" si="10"/>
        <v>0.2713952409</v>
      </c>
      <c r="R126" s="39">
        <f t="shared" ref="R126:T126" si="645">M126</f>
        <v>0.4634146341</v>
      </c>
      <c r="S126" s="40">
        <f t="shared" si="645"/>
        <v>0.5840707965</v>
      </c>
      <c r="T126" s="54">
        <f t="shared" si="645"/>
        <v>0.3170731707</v>
      </c>
      <c r="U126" s="39">
        <f t="shared" si="12"/>
        <v>0.4634146341</v>
      </c>
      <c r="V126" s="40">
        <f t="shared" si="13"/>
        <v>0.1420707965</v>
      </c>
      <c r="W126" s="54">
        <f t="shared" si="14"/>
        <v>0.09807317073</v>
      </c>
      <c r="X126" s="55">
        <f t="shared" si="15"/>
        <v>0.2974768606</v>
      </c>
      <c r="Y126" s="55">
        <f t="shared" si="16"/>
        <v>0.4879213028</v>
      </c>
      <c r="Z126" s="39">
        <f t="shared" si="17"/>
        <v>0.3427369504</v>
      </c>
      <c r="AA126" s="40">
        <f t="shared" si="18"/>
        <v>0.3427369504</v>
      </c>
      <c r="AB126" s="54">
        <f t="shared" si="19"/>
        <v>0.09807317073</v>
      </c>
      <c r="AC126" s="56">
        <f t="shared" si="20"/>
        <v>0.2786997254</v>
      </c>
      <c r="AD126" s="56">
        <f t="shared" si="21"/>
        <v>0.506698438</v>
      </c>
      <c r="AE126" s="39">
        <f t="shared" si="22"/>
        <v>0.2520783251</v>
      </c>
      <c r="AF126" s="40">
        <f t="shared" si="23"/>
        <v>0.2520783251</v>
      </c>
      <c r="AG126" s="54">
        <f t="shared" si="24"/>
        <v>0.2520783251</v>
      </c>
      <c r="AH126" s="57">
        <f t="shared" ref="AH126:AI126" si="646">N126-P126</f>
        <v>0.0203521171</v>
      </c>
      <c r="AI126" s="57">
        <f t="shared" si="646"/>
        <v>0.0456779298</v>
      </c>
      <c r="AJ126" s="58">
        <f t="shared" si="26"/>
        <v>0.01216725964</v>
      </c>
      <c r="AK126" s="58">
        <f t="shared" si="27"/>
        <v>0.02714909519</v>
      </c>
      <c r="AL126" s="39">
        <f t="shared" si="28"/>
        <v>0.2520783251</v>
      </c>
      <c r="AM126" s="40">
        <f t="shared" ref="AM126:AN126" si="647">AF126+AJ126</f>
        <v>0.2642455848</v>
      </c>
      <c r="AN126" s="54">
        <f t="shared" si="647"/>
        <v>0.2792274203</v>
      </c>
      <c r="AO126" s="59">
        <f t="shared" si="30"/>
        <v>1.838375568</v>
      </c>
      <c r="AP126" s="39">
        <f t="shared" ref="AP126:AR126" si="648">AL126*$AO126</f>
        <v>0.4634146341</v>
      </c>
      <c r="AQ126" s="40">
        <f t="shared" si="648"/>
        <v>0.485782627</v>
      </c>
      <c r="AR126" s="54">
        <f t="shared" si="648"/>
        <v>0.5133248674</v>
      </c>
      <c r="AS126" s="39">
        <f t="shared" ref="AS126:AU126" si="649">IF(AP126&lt;0,0,IF(AP126&gt;1,1,AP126))</f>
        <v>0.4634146341</v>
      </c>
      <c r="AT126" s="40">
        <f t="shared" si="649"/>
        <v>0.485782627</v>
      </c>
      <c r="AU126" s="54">
        <f t="shared" si="649"/>
        <v>0.5133248674</v>
      </c>
      <c r="AV126" s="38"/>
      <c r="AW126" s="38"/>
      <c r="AX126" s="38"/>
      <c r="AY126" s="38"/>
      <c r="AZ126" s="38"/>
      <c r="BA126" s="38"/>
      <c r="BB126" s="38"/>
    </row>
    <row r="127">
      <c r="A127" s="1"/>
      <c r="B127" s="1"/>
      <c r="C127" s="53">
        <v>0.0</v>
      </c>
      <c r="D127" s="42"/>
      <c r="E127" s="42"/>
      <c r="F127" s="2">
        <v>2352.0</v>
      </c>
      <c r="G127" s="43">
        <v>50.0</v>
      </c>
      <c r="H127" s="43">
        <v>47.0</v>
      </c>
      <c r="I127" s="44">
        <v>187.0</v>
      </c>
      <c r="J127" s="44">
        <v>83.0</v>
      </c>
      <c r="K127" s="45">
        <v>64.0</v>
      </c>
      <c r="L127" s="45">
        <v>131.0</v>
      </c>
      <c r="M127" s="39">
        <f t="shared" si="6"/>
        <v>0.5154639175</v>
      </c>
      <c r="N127" s="40">
        <f t="shared" si="7"/>
        <v>0.6925925926</v>
      </c>
      <c r="O127" s="54">
        <f t="shared" si="8"/>
        <v>0.3282051282</v>
      </c>
      <c r="P127" s="40">
        <f t="shared" si="9"/>
        <v>0.5773119354</v>
      </c>
      <c r="Q127" s="54">
        <f t="shared" si="10"/>
        <v>0.2755469232</v>
      </c>
      <c r="R127" s="39">
        <f t="shared" ref="R127:T127" si="650">M127</f>
        <v>0.5154639175</v>
      </c>
      <c r="S127" s="40">
        <f t="shared" si="650"/>
        <v>0.6925925926</v>
      </c>
      <c r="T127" s="54">
        <f t="shared" si="650"/>
        <v>0.3282051282</v>
      </c>
      <c r="U127" s="39">
        <f t="shared" si="12"/>
        <v>0.5154639175</v>
      </c>
      <c r="V127" s="40">
        <f t="shared" si="13"/>
        <v>0.2505925926</v>
      </c>
      <c r="W127" s="54">
        <f t="shared" si="14"/>
        <v>0.1092051282</v>
      </c>
      <c r="X127" s="55">
        <f t="shared" si="15"/>
        <v>0.4525060453</v>
      </c>
      <c r="Y127" s="55">
        <f t="shared" si="16"/>
        <v>0.3328921181</v>
      </c>
      <c r="Z127" s="39">
        <f t="shared" si="17"/>
        <v>0.4052774961</v>
      </c>
      <c r="AA127" s="40">
        <f t="shared" si="18"/>
        <v>0.4052774961</v>
      </c>
      <c r="AB127" s="54">
        <f t="shared" si="19"/>
        <v>0.1092051282</v>
      </c>
      <c r="AC127" s="56">
        <f t="shared" si="20"/>
        <v>0.2632062813</v>
      </c>
      <c r="AD127" s="56">
        <f t="shared" si="21"/>
        <v>0.5221918821</v>
      </c>
      <c r="AE127" s="39">
        <f t="shared" si="22"/>
        <v>0.296795897</v>
      </c>
      <c r="AF127" s="40">
        <f t="shared" si="23"/>
        <v>0.296795897</v>
      </c>
      <c r="AG127" s="54">
        <f t="shared" si="24"/>
        <v>0.296795897</v>
      </c>
      <c r="AH127" s="57">
        <f t="shared" ref="AH127:AI127" si="651">N127-P127</f>
        <v>0.1152806572</v>
      </c>
      <c r="AI127" s="57">
        <f t="shared" si="651"/>
        <v>0.05265820505</v>
      </c>
      <c r="AJ127" s="58">
        <f t="shared" si="26"/>
        <v>0.06891910461</v>
      </c>
      <c r="AK127" s="58">
        <f t="shared" si="27"/>
        <v>0.0312978856</v>
      </c>
      <c r="AL127" s="39">
        <f t="shared" si="28"/>
        <v>0.296795897</v>
      </c>
      <c r="AM127" s="40">
        <f t="shared" ref="AM127:AN127" si="652">AF127+AJ127</f>
        <v>0.3657150016</v>
      </c>
      <c r="AN127" s="54">
        <f t="shared" si="652"/>
        <v>0.3280937825</v>
      </c>
      <c r="AO127" s="59">
        <f t="shared" si="30"/>
        <v>1.736762276</v>
      </c>
      <c r="AP127" s="39">
        <f t="shared" ref="AP127:AR127" si="653">AL127*$AO127</f>
        <v>0.5154639175</v>
      </c>
      <c r="AQ127" s="40">
        <f t="shared" si="653"/>
        <v>0.6351600185</v>
      </c>
      <c r="AR127" s="54">
        <f t="shared" si="653"/>
        <v>0.5698209046</v>
      </c>
      <c r="AS127" s="39">
        <f t="shared" ref="AS127:AU127" si="654">IF(AP127&lt;0,0,IF(AP127&gt;1,1,AP127))</f>
        <v>0.5154639175</v>
      </c>
      <c r="AT127" s="40">
        <f t="shared" si="654"/>
        <v>0.6351600185</v>
      </c>
      <c r="AU127" s="54">
        <f t="shared" si="654"/>
        <v>0.5698209046</v>
      </c>
      <c r="AV127" s="38"/>
      <c r="AW127" s="38"/>
      <c r="AX127" s="38"/>
      <c r="AY127" s="38"/>
      <c r="AZ127" s="38"/>
      <c r="BA127" s="38"/>
      <c r="BB127" s="38"/>
    </row>
    <row r="128">
      <c r="A128" s="1"/>
      <c r="B128" s="1"/>
      <c r="C128" s="53">
        <v>0.0</v>
      </c>
      <c r="D128" s="42"/>
      <c r="E128" s="42"/>
      <c r="F128" s="2">
        <v>2360.0</v>
      </c>
      <c r="G128" s="43">
        <v>20.0</v>
      </c>
      <c r="H128" s="43">
        <v>22.0</v>
      </c>
      <c r="I128" s="44">
        <v>50.0</v>
      </c>
      <c r="J128" s="44">
        <v>26.0</v>
      </c>
      <c r="K128" s="45">
        <v>29.0</v>
      </c>
      <c r="L128" s="45">
        <v>49.0</v>
      </c>
      <c r="M128" s="39">
        <f t="shared" si="6"/>
        <v>0.4761904762</v>
      </c>
      <c r="N128" s="40">
        <f t="shared" si="7"/>
        <v>0.6578947368</v>
      </c>
      <c r="O128" s="54">
        <f t="shared" si="8"/>
        <v>0.3717948718</v>
      </c>
      <c r="P128" s="40">
        <f t="shared" si="9"/>
        <v>0.5670566893</v>
      </c>
      <c r="Q128" s="54">
        <f t="shared" si="10"/>
        <v>0.272446712</v>
      </c>
      <c r="R128" s="39">
        <f t="shared" ref="R128:T128" si="655">M128</f>
        <v>0.4761904762</v>
      </c>
      <c r="S128" s="40">
        <f t="shared" si="655"/>
        <v>0.6578947368</v>
      </c>
      <c r="T128" s="54">
        <f t="shared" si="655"/>
        <v>0.3717948718</v>
      </c>
      <c r="U128" s="39">
        <f t="shared" si="12"/>
        <v>0.4761904762</v>
      </c>
      <c r="V128" s="40">
        <f t="shared" si="13"/>
        <v>0.2158947368</v>
      </c>
      <c r="W128" s="54">
        <f t="shared" si="14"/>
        <v>0.1527948718</v>
      </c>
      <c r="X128" s="55">
        <f t="shared" si="15"/>
        <v>0.4256603056</v>
      </c>
      <c r="Y128" s="55">
        <f t="shared" si="16"/>
        <v>0.3597378578</v>
      </c>
      <c r="Z128" s="39">
        <f t="shared" si="17"/>
        <v>0.36970793</v>
      </c>
      <c r="AA128" s="40">
        <f t="shared" si="18"/>
        <v>0.36970793</v>
      </c>
      <c r="AB128" s="54">
        <f t="shared" si="19"/>
        <v>0.1527948718</v>
      </c>
      <c r="AC128" s="56">
        <f t="shared" si="20"/>
        <v>0.3919065442</v>
      </c>
      <c r="AD128" s="56">
        <f t="shared" si="21"/>
        <v>0.3934916192</v>
      </c>
      <c r="AE128" s="39">
        <f t="shared" si="22"/>
        <v>0.2828694278</v>
      </c>
      <c r="AF128" s="40">
        <f t="shared" si="23"/>
        <v>0.2828694278</v>
      </c>
      <c r="AG128" s="54">
        <f t="shared" si="24"/>
        <v>0.2828694278</v>
      </c>
      <c r="AH128" s="57">
        <f t="shared" ref="AH128:AI128" si="656">N128-P128</f>
        <v>0.0908380475</v>
      </c>
      <c r="AI128" s="57">
        <f t="shared" si="656"/>
        <v>0.09934815978</v>
      </c>
      <c r="AJ128" s="58">
        <f t="shared" si="26"/>
        <v>0.05430639493</v>
      </c>
      <c r="AK128" s="58">
        <f t="shared" si="27"/>
        <v>0.05904848706</v>
      </c>
      <c r="AL128" s="39">
        <f t="shared" si="28"/>
        <v>0.2828694278</v>
      </c>
      <c r="AM128" s="40">
        <f t="shared" ref="AM128:AN128" si="657">AF128+AJ128</f>
        <v>0.3371758227</v>
      </c>
      <c r="AN128" s="54">
        <f t="shared" si="657"/>
        <v>0.3419179148</v>
      </c>
      <c r="AO128" s="59">
        <f t="shared" si="30"/>
        <v>1.68342857</v>
      </c>
      <c r="AP128" s="39">
        <f t="shared" ref="AP128:AR128" si="658">AL128*$AO128</f>
        <v>0.4761904762</v>
      </c>
      <c r="AQ128" s="40">
        <f t="shared" si="658"/>
        <v>0.5676114129</v>
      </c>
      <c r="AR128" s="54">
        <f t="shared" si="658"/>
        <v>0.5755943863</v>
      </c>
      <c r="AS128" s="39">
        <f t="shared" ref="AS128:AU128" si="659">IF(AP128&lt;0,0,IF(AP128&gt;1,1,AP128))</f>
        <v>0.4761904762</v>
      </c>
      <c r="AT128" s="40">
        <f t="shared" si="659"/>
        <v>0.5676114129</v>
      </c>
      <c r="AU128" s="54">
        <f t="shared" si="659"/>
        <v>0.5755943863</v>
      </c>
      <c r="AV128" s="38"/>
      <c r="AW128" s="38"/>
      <c r="AX128" s="38"/>
      <c r="AY128" s="38"/>
      <c r="AZ128" s="38"/>
      <c r="BA128" s="38"/>
      <c r="BB128" s="38"/>
    </row>
    <row r="129">
      <c r="A129" s="1"/>
      <c r="B129" s="1"/>
      <c r="C129" s="53">
        <v>0.0</v>
      </c>
      <c r="D129" s="42"/>
      <c r="E129" s="42"/>
      <c r="F129" s="2">
        <v>2371.0</v>
      </c>
      <c r="G129" s="43">
        <v>24.0</v>
      </c>
      <c r="H129" s="43">
        <v>27.0</v>
      </c>
      <c r="I129" s="44">
        <v>53.0</v>
      </c>
      <c r="J129" s="44">
        <v>31.0</v>
      </c>
      <c r="K129" s="45">
        <v>27.0</v>
      </c>
      <c r="L129" s="45">
        <v>35.0</v>
      </c>
      <c r="M129" s="39">
        <f t="shared" si="6"/>
        <v>0.4705882353</v>
      </c>
      <c r="N129" s="40">
        <f t="shared" si="7"/>
        <v>0.630952381</v>
      </c>
      <c r="O129" s="54">
        <f t="shared" si="8"/>
        <v>0.435483871</v>
      </c>
      <c r="P129" s="40">
        <f t="shared" si="9"/>
        <v>0.5655930796</v>
      </c>
      <c r="Q129" s="54">
        <f t="shared" si="10"/>
        <v>0.2719882353</v>
      </c>
      <c r="R129" s="39">
        <f t="shared" ref="R129:T129" si="660">M129</f>
        <v>0.4705882353</v>
      </c>
      <c r="S129" s="40">
        <f t="shared" si="660"/>
        <v>0.630952381</v>
      </c>
      <c r="T129" s="54">
        <f t="shared" si="660"/>
        <v>0.435483871</v>
      </c>
      <c r="U129" s="39">
        <f t="shared" si="12"/>
        <v>0.4705882353</v>
      </c>
      <c r="V129" s="40">
        <f t="shared" si="13"/>
        <v>0.188952381</v>
      </c>
      <c r="W129" s="54">
        <f t="shared" si="14"/>
        <v>0.216483871</v>
      </c>
      <c r="X129" s="55">
        <f t="shared" si="15"/>
        <v>0.3818193154</v>
      </c>
      <c r="Y129" s="55">
        <f t="shared" si="16"/>
        <v>0.403578848</v>
      </c>
      <c r="Z129" s="39">
        <f t="shared" si="17"/>
        <v>0.3585779479</v>
      </c>
      <c r="AA129" s="40">
        <f t="shared" si="18"/>
        <v>0.3585779479</v>
      </c>
      <c r="AB129" s="54">
        <f t="shared" si="19"/>
        <v>0.216483871</v>
      </c>
      <c r="AC129" s="56">
        <f t="shared" si="20"/>
        <v>0.5431568303</v>
      </c>
      <c r="AD129" s="56">
        <f t="shared" si="21"/>
        <v>0.2422413331</v>
      </c>
      <c r="AE129" s="39">
        <f t="shared" si="22"/>
        <v>0.2961785029</v>
      </c>
      <c r="AF129" s="40">
        <f t="shared" si="23"/>
        <v>0.2961785029</v>
      </c>
      <c r="AG129" s="54">
        <f t="shared" si="24"/>
        <v>0.2961785029</v>
      </c>
      <c r="AH129" s="57">
        <f t="shared" ref="AH129:AI129" si="661">N129-P129</f>
        <v>0.06535930137</v>
      </c>
      <c r="AI129" s="57">
        <f t="shared" si="661"/>
        <v>0.1634956357</v>
      </c>
      <c r="AJ129" s="58">
        <f t="shared" si="26"/>
        <v>0.039074244</v>
      </c>
      <c r="AK129" s="58">
        <f t="shared" si="27"/>
        <v>0.09717512583</v>
      </c>
      <c r="AL129" s="39">
        <f t="shared" si="28"/>
        <v>0.2961785029</v>
      </c>
      <c r="AM129" s="40">
        <f t="shared" ref="AM129:AN129" si="662">AF129+AJ129</f>
        <v>0.3352527469</v>
      </c>
      <c r="AN129" s="54">
        <f t="shared" si="662"/>
        <v>0.3933536287</v>
      </c>
      <c r="AO129" s="59">
        <f t="shared" si="30"/>
        <v>1.588866953</v>
      </c>
      <c r="AP129" s="39">
        <f t="shared" ref="AP129:AR129" si="663">AL129*$AO129</f>
        <v>0.4705882353</v>
      </c>
      <c r="AQ129" s="40">
        <f t="shared" si="663"/>
        <v>0.5326720103</v>
      </c>
      <c r="AR129" s="54">
        <f t="shared" si="663"/>
        <v>0.6249865813</v>
      </c>
      <c r="AS129" s="39">
        <f t="shared" ref="AS129:AU129" si="664">IF(AP129&lt;0,0,IF(AP129&gt;1,1,AP129))</f>
        <v>0.4705882353</v>
      </c>
      <c r="AT129" s="40">
        <f t="shared" si="664"/>
        <v>0.5326720103</v>
      </c>
      <c r="AU129" s="54">
        <f t="shared" si="664"/>
        <v>0.6249865813</v>
      </c>
      <c r="AV129" s="38"/>
      <c r="AW129" s="38"/>
      <c r="AX129" s="38"/>
      <c r="AY129" s="38"/>
      <c r="AZ129" s="38"/>
      <c r="BA129" s="38"/>
      <c r="BB129" s="38"/>
    </row>
    <row r="130">
      <c r="A130" s="1"/>
      <c r="B130" s="1"/>
      <c r="C130" s="53">
        <v>0.0</v>
      </c>
      <c r="D130" s="42"/>
      <c r="E130" s="42"/>
      <c r="F130" s="2">
        <v>2372.0</v>
      </c>
      <c r="G130" s="43">
        <v>32.0</v>
      </c>
      <c r="H130" s="43">
        <v>27.0</v>
      </c>
      <c r="I130" s="44">
        <v>71.0</v>
      </c>
      <c r="J130" s="44">
        <v>65.0</v>
      </c>
      <c r="K130" s="45">
        <v>25.0</v>
      </c>
      <c r="L130" s="45">
        <v>66.0</v>
      </c>
      <c r="M130" s="39">
        <f t="shared" si="6"/>
        <v>0.5423728814</v>
      </c>
      <c r="N130" s="40">
        <f t="shared" si="7"/>
        <v>0.5220588235</v>
      </c>
      <c r="O130" s="54">
        <f t="shared" si="8"/>
        <v>0.2747252747</v>
      </c>
      <c r="P130" s="40">
        <f t="shared" si="9"/>
        <v>0.5843333525</v>
      </c>
      <c r="Q130" s="54">
        <f t="shared" si="10"/>
        <v>0.2775560471</v>
      </c>
      <c r="R130" s="39">
        <f t="shared" ref="R130:T130" si="665">M130</f>
        <v>0.5423728814</v>
      </c>
      <c r="S130" s="40">
        <f t="shared" si="665"/>
        <v>0.5220588235</v>
      </c>
      <c r="T130" s="54">
        <f t="shared" si="665"/>
        <v>0.2747252747</v>
      </c>
      <c r="U130" s="39">
        <f t="shared" si="12"/>
        <v>0.5423728814</v>
      </c>
      <c r="V130" s="40">
        <f t="shared" si="13"/>
        <v>0.08005882353</v>
      </c>
      <c r="W130" s="54">
        <f t="shared" si="14"/>
        <v>0.05572527473</v>
      </c>
      <c r="X130" s="55">
        <f t="shared" si="15"/>
        <v>0.1465502126</v>
      </c>
      <c r="Y130" s="55">
        <f t="shared" si="16"/>
        <v>0.6388479508</v>
      </c>
      <c r="Z130" s="39">
        <f t="shared" si="17"/>
        <v>0.3876710962</v>
      </c>
      <c r="AA130" s="40">
        <f t="shared" si="18"/>
        <v>0.3876710962</v>
      </c>
      <c r="AB130" s="54">
        <f t="shared" si="19"/>
        <v>0.05572527473</v>
      </c>
      <c r="AC130" s="56">
        <f t="shared" si="20"/>
        <v>0.1427657649</v>
      </c>
      <c r="AD130" s="56">
        <f t="shared" si="21"/>
        <v>0.6426323985</v>
      </c>
      <c r="AE130" s="39">
        <f t="shared" si="22"/>
        <v>0.2769423993</v>
      </c>
      <c r="AF130" s="40">
        <f t="shared" si="23"/>
        <v>0.2769423993</v>
      </c>
      <c r="AG130" s="54">
        <f t="shared" si="24"/>
        <v>0.2769423993</v>
      </c>
      <c r="AH130" s="57">
        <f t="shared" ref="AH130:AI130" si="666">N130-P130</f>
        <v>-0.06227452896</v>
      </c>
      <c r="AI130" s="57">
        <f t="shared" si="666"/>
        <v>-0.002830772388</v>
      </c>
      <c r="AJ130" s="58">
        <f t="shared" si="26"/>
        <v>-0.03723005124</v>
      </c>
      <c r="AK130" s="58">
        <f t="shared" si="27"/>
        <v>-0.001682495449</v>
      </c>
      <c r="AL130" s="39">
        <f t="shared" si="28"/>
        <v>0.2769423993</v>
      </c>
      <c r="AM130" s="40">
        <f t="shared" ref="AM130:AN130" si="667">AF130+AJ130</f>
        <v>0.2397123481</v>
      </c>
      <c r="AN130" s="54">
        <f t="shared" si="667"/>
        <v>0.2752599039</v>
      </c>
      <c r="AO130" s="59">
        <f t="shared" si="30"/>
        <v>1.958432088</v>
      </c>
      <c r="AP130" s="39">
        <f t="shared" ref="AP130:AR130" si="668">AL130*$AO130</f>
        <v>0.5423728814</v>
      </c>
      <c r="AQ130" s="40">
        <f t="shared" si="668"/>
        <v>0.4694603544</v>
      </c>
      <c r="AR130" s="54">
        <f t="shared" si="668"/>
        <v>0.5390778283</v>
      </c>
      <c r="AS130" s="39">
        <f t="shared" ref="AS130:AU130" si="669">IF(AP130&lt;0,0,IF(AP130&gt;1,1,AP130))</f>
        <v>0.5423728814</v>
      </c>
      <c r="AT130" s="40">
        <f t="shared" si="669"/>
        <v>0.4694603544</v>
      </c>
      <c r="AU130" s="54">
        <f t="shared" si="669"/>
        <v>0.5390778283</v>
      </c>
      <c r="AV130" s="38"/>
      <c r="AW130" s="38"/>
      <c r="AX130" s="38"/>
      <c r="AY130" s="38"/>
      <c r="AZ130" s="38"/>
      <c r="BA130" s="38"/>
      <c r="BB130" s="38"/>
    </row>
    <row r="131">
      <c r="A131" s="1"/>
      <c r="B131" s="1"/>
      <c r="C131" s="53">
        <v>0.0</v>
      </c>
      <c r="D131" s="42"/>
      <c r="E131" s="42"/>
      <c r="F131" s="2">
        <v>2387.0</v>
      </c>
      <c r="G131" s="43">
        <v>20.0</v>
      </c>
      <c r="H131" s="43">
        <v>14.0</v>
      </c>
      <c r="I131" s="44">
        <v>78.0</v>
      </c>
      <c r="J131" s="44">
        <v>45.0</v>
      </c>
      <c r="K131" s="45">
        <v>30.0</v>
      </c>
      <c r="L131" s="45">
        <v>62.0</v>
      </c>
      <c r="M131" s="39">
        <f t="shared" si="6"/>
        <v>0.5882352941</v>
      </c>
      <c r="N131" s="40">
        <f t="shared" si="7"/>
        <v>0.6341463415</v>
      </c>
      <c r="O131" s="54">
        <f t="shared" si="8"/>
        <v>0.3260869565</v>
      </c>
      <c r="P131" s="40">
        <f t="shared" si="9"/>
        <v>0.5962906574</v>
      </c>
      <c r="Q131" s="54">
        <f t="shared" si="10"/>
        <v>0.2807647059</v>
      </c>
      <c r="R131" s="39">
        <f t="shared" ref="R131:T131" si="670">M131</f>
        <v>0.5882352941</v>
      </c>
      <c r="S131" s="40">
        <f t="shared" si="670"/>
        <v>0.6341463415</v>
      </c>
      <c r="T131" s="54">
        <f t="shared" si="670"/>
        <v>0.3260869565</v>
      </c>
      <c r="U131" s="39">
        <f t="shared" si="12"/>
        <v>0.5882352941</v>
      </c>
      <c r="V131" s="40">
        <f t="shared" si="13"/>
        <v>0.1921463415</v>
      </c>
      <c r="W131" s="54">
        <f t="shared" si="14"/>
        <v>0.1070869565</v>
      </c>
      <c r="X131" s="55">
        <f t="shared" si="15"/>
        <v>0.3157224411</v>
      </c>
      <c r="Y131" s="55">
        <f t="shared" si="16"/>
        <v>0.4696757223</v>
      </c>
      <c r="Z131" s="39">
        <f t="shared" si="17"/>
        <v>0.4375734097</v>
      </c>
      <c r="AA131" s="40">
        <f t="shared" si="18"/>
        <v>0.4375734097</v>
      </c>
      <c r="AB131" s="54">
        <f t="shared" si="19"/>
        <v>0.1070869565</v>
      </c>
      <c r="AC131" s="56">
        <f t="shared" si="20"/>
        <v>0.2400117179</v>
      </c>
      <c r="AD131" s="56">
        <f t="shared" si="21"/>
        <v>0.5453864455</v>
      </c>
      <c r="AE131" s="39">
        <f t="shared" si="22"/>
        <v>0.3185420735</v>
      </c>
      <c r="AF131" s="40">
        <f t="shared" si="23"/>
        <v>0.3185420735</v>
      </c>
      <c r="AG131" s="54">
        <f t="shared" si="24"/>
        <v>0.3185420735</v>
      </c>
      <c r="AH131" s="57">
        <f t="shared" ref="AH131:AI131" si="671">N131-P131</f>
        <v>0.03785568402</v>
      </c>
      <c r="AI131" s="57">
        <f t="shared" si="671"/>
        <v>0.04532225064</v>
      </c>
      <c r="AJ131" s="58">
        <f t="shared" si="26"/>
        <v>0.02263154904</v>
      </c>
      <c r="AK131" s="58">
        <f t="shared" si="27"/>
        <v>0.02693769403</v>
      </c>
      <c r="AL131" s="39">
        <f t="shared" si="28"/>
        <v>0.3185420735</v>
      </c>
      <c r="AM131" s="40">
        <f t="shared" ref="AM131:AN131" si="672">AF131+AJ131</f>
        <v>0.3411736225</v>
      </c>
      <c r="AN131" s="54">
        <f t="shared" si="672"/>
        <v>0.3454797675</v>
      </c>
      <c r="AO131" s="59">
        <f t="shared" si="30"/>
        <v>1.846648663</v>
      </c>
      <c r="AP131" s="39">
        <f t="shared" ref="AP131:AR131" si="673">AL131*$AO131</f>
        <v>0.5882352941</v>
      </c>
      <c r="AQ131" s="40">
        <f t="shared" si="673"/>
        <v>0.6300278139</v>
      </c>
      <c r="AR131" s="54">
        <f t="shared" si="673"/>
        <v>0.6379797508</v>
      </c>
      <c r="AS131" s="39">
        <f t="shared" ref="AS131:AU131" si="674">IF(AP131&lt;0,0,IF(AP131&gt;1,1,AP131))</f>
        <v>0.5882352941</v>
      </c>
      <c r="AT131" s="40">
        <f t="shared" si="674"/>
        <v>0.6300278139</v>
      </c>
      <c r="AU131" s="54">
        <f t="shared" si="674"/>
        <v>0.6379797508</v>
      </c>
      <c r="AV131" s="38"/>
      <c r="AW131" s="38"/>
      <c r="AX131" s="38"/>
      <c r="AY131" s="38"/>
      <c r="AZ131" s="38"/>
      <c r="BA131" s="38"/>
      <c r="BB131" s="38"/>
    </row>
    <row r="132">
      <c r="A132" s="1"/>
      <c r="B132" s="1"/>
      <c r="C132" s="53">
        <v>0.0</v>
      </c>
      <c r="D132" s="42"/>
      <c r="E132" s="42"/>
      <c r="F132" s="2">
        <v>2399.0</v>
      </c>
      <c r="G132" s="43">
        <v>5.0</v>
      </c>
      <c r="H132" s="43">
        <v>13.0</v>
      </c>
      <c r="I132" s="44">
        <v>44.0</v>
      </c>
      <c r="J132" s="44">
        <v>26.0</v>
      </c>
      <c r="K132" s="45">
        <v>15.0</v>
      </c>
      <c r="L132" s="45">
        <v>57.0</v>
      </c>
      <c r="M132" s="39">
        <f t="shared" si="6"/>
        <v>0.2777777778</v>
      </c>
      <c r="N132" s="40">
        <f t="shared" si="7"/>
        <v>0.6285714286</v>
      </c>
      <c r="O132" s="54">
        <f t="shared" si="8"/>
        <v>0.2083333333</v>
      </c>
      <c r="P132" s="40">
        <f t="shared" si="9"/>
        <v>0.5151095679</v>
      </c>
      <c r="Q132" s="54">
        <f t="shared" si="10"/>
        <v>0.2537376543</v>
      </c>
      <c r="R132" s="39">
        <f t="shared" ref="R132:T132" si="675">M132</f>
        <v>0.2777777778</v>
      </c>
      <c r="S132" s="40">
        <f t="shared" si="675"/>
        <v>0.6285714286</v>
      </c>
      <c r="T132" s="54">
        <f t="shared" si="675"/>
        <v>0.2083333333</v>
      </c>
      <c r="U132" s="39">
        <f t="shared" si="12"/>
        <v>0.2777777778</v>
      </c>
      <c r="V132" s="40">
        <f t="shared" si="13"/>
        <v>0.1865714286</v>
      </c>
      <c r="W132" s="54">
        <f t="shared" si="14"/>
        <v>-0.01066666667</v>
      </c>
      <c r="X132" s="55">
        <f t="shared" si="15"/>
        <v>0.5914495955</v>
      </c>
      <c r="Y132" s="55">
        <f t="shared" si="16"/>
        <v>0.1939485679</v>
      </c>
      <c r="Z132" s="39">
        <f t="shared" si="17"/>
        <v>0.2366108533</v>
      </c>
      <c r="AA132" s="40">
        <f t="shared" si="18"/>
        <v>0.2366108533</v>
      </c>
      <c r="AB132" s="54">
        <f t="shared" si="19"/>
        <v>-0.01066666667</v>
      </c>
      <c r="AC132" s="56">
        <f t="shared" si="20"/>
        <v>-0.04505055181</v>
      </c>
      <c r="AD132" s="56">
        <f t="shared" si="21"/>
        <v>0.8304487152</v>
      </c>
      <c r="AE132" s="39">
        <f t="shared" si="22"/>
        <v>0.1674790639</v>
      </c>
      <c r="AF132" s="40">
        <f t="shared" si="23"/>
        <v>0.1674790639</v>
      </c>
      <c r="AG132" s="54">
        <f t="shared" si="24"/>
        <v>0.1674790639</v>
      </c>
      <c r="AH132" s="57">
        <f t="shared" ref="AH132:AI132" si="676">N132-P132</f>
        <v>0.1134618607</v>
      </c>
      <c r="AI132" s="57">
        <f t="shared" si="676"/>
        <v>-0.04540432099</v>
      </c>
      <c r="AJ132" s="58">
        <f t="shared" si="26"/>
        <v>0.06783175976</v>
      </c>
      <c r="AK132" s="58">
        <f t="shared" si="27"/>
        <v>-0.02698647329</v>
      </c>
      <c r="AL132" s="39">
        <f t="shared" si="28"/>
        <v>0.1674790639</v>
      </c>
      <c r="AM132" s="40">
        <f t="shared" ref="AM132:AN132" si="677">AF132+AJ132</f>
        <v>0.2353108236</v>
      </c>
      <c r="AN132" s="54">
        <f t="shared" si="677"/>
        <v>0.1404925906</v>
      </c>
      <c r="AO132" s="59">
        <f t="shared" si="30"/>
        <v>1.658582102</v>
      </c>
      <c r="AP132" s="39">
        <f t="shared" ref="AP132:AR132" si="678">AL132*$AO132</f>
        <v>0.2777777778</v>
      </c>
      <c r="AQ132" s="40">
        <f t="shared" si="678"/>
        <v>0.3902823204</v>
      </c>
      <c r="AR132" s="54">
        <f t="shared" si="678"/>
        <v>0.2330184962</v>
      </c>
      <c r="AS132" s="39">
        <f t="shared" ref="AS132:AU132" si="679">IF(AP132&lt;0,0,IF(AP132&gt;1,1,AP132))</f>
        <v>0.2777777778</v>
      </c>
      <c r="AT132" s="40">
        <f t="shared" si="679"/>
        <v>0.3902823204</v>
      </c>
      <c r="AU132" s="54">
        <f t="shared" si="679"/>
        <v>0.2330184962</v>
      </c>
      <c r="AV132" s="38"/>
      <c r="AW132" s="38"/>
      <c r="AX132" s="38"/>
      <c r="AY132" s="38"/>
      <c r="AZ132" s="38"/>
      <c r="BA132" s="38"/>
      <c r="BB132" s="38"/>
    </row>
    <row r="133">
      <c r="A133" s="1"/>
      <c r="B133" s="1"/>
      <c r="C133" s="53">
        <v>0.0</v>
      </c>
      <c r="D133" s="42"/>
      <c r="E133" s="42"/>
      <c r="F133" s="2">
        <v>2430.0</v>
      </c>
      <c r="G133" s="43">
        <v>8.0</v>
      </c>
      <c r="H133" s="43">
        <v>9.0</v>
      </c>
      <c r="I133" s="44">
        <v>28.0</v>
      </c>
      <c r="J133" s="44">
        <v>28.0</v>
      </c>
      <c r="K133" s="45">
        <v>8.0</v>
      </c>
      <c r="L133" s="45">
        <v>19.0</v>
      </c>
      <c r="M133" s="39">
        <f t="shared" si="6"/>
        <v>0.4705882353</v>
      </c>
      <c r="N133" s="40">
        <f t="shared" si="7"/>
        <v>0.5</v>
      </c>
      <c r="O133" s="54">
        <f t="shared" si="8"/>
        <v>0.2962962963</v>
      </c>
      <c r="P133" s="40">
        <f t="shared" si="9"/>
        <v>0.5655930796</v>
      </c>
      <c r="Q133" s="54">
        <f t="shared" si="10"/>
        <v>0.2719882353</v>
      </c>
      <c r="R133" s="39">
        <f t="shared" ref="R133:T133" si="680">M133</f>
        <v>0.4705882353</v>
      </c>
      <c r="S133" s="40">
        <f t="shared" si="680"/>
        <v>0.5</v>
      </c>
      <c r="T133" s="54">
        <f t="shared" si="680"/>
        <v>0.2962962963</v>
      </c>
      <c r="U133" s="39">
        <f t="shared" si="12"/>
        <v>0.4705882353</v>
      </c>
      <c r="V133" s="40">
        <f t="shared" si="13"/>
        <v>0.058</v>
      </c>
      <c r="W133" s="54">
        <f t="shared" si="14"/>
        <v>0.0772962963</v>
      </c>
      <c r="X133" s="55">
        <f t="shared" si="15"/>
        <v>0.1226315481</v>
      </c>
      <c r="Y133" s="55">
        <f t="shared" si="16"/>
        <v>0.6627666153</v>
      </c>
      <c r="Z133" s="39">
        <f t="shared" si="17"/>
        <v>0.3352739829</v>
      </c>
      <c r="AA133" s="40">
        <f t="shared" si="18"/>
        <v>0.3352739829</v>
      </c>
      <c r="AB133" s="54">
        <f t="shared" si="19"/>
        <v>0.0772962963</v>
      </c>
      <c r="AC133" s="56">
        <f t="shared" si="20"/>
        <v>0.2265875187</v>
      </c>
      <c r="AD133" s="56">
        <f t="shared" si="21"/>
        <v>0.5588106447</v>
      </c>
      <c r="AE133" s="39">
        <f t="shared" si="22"/>
        <v>0.2432934042</v>
      </c>
      <c r="AF133" s="40">
        <f t="shared" si="23"/>
        <v>0.2432934042</v>
      </c>
      <c r="AG133" s="54">
        <f t="shared" si="24"/>
        <v>0.2432934042</v>
      </c>
      <c r="AH133" s="57">
        <f t="shared" ref="AH133:AI133" si="681">N133-P133</f>
        <v>-0.06559307958</v>
      </c>
      <c r="AI133" s="57">
        <f t="shared" si="681"/>
        <v>0.024308061</v>
      </c>
      <c r="AJ133" s="58">
        <f t="shared" si="26"/>
        <v>-0.03921400539</v>
      </c>
      <c r="AK133" s="58">
        <f t="shared" si="27"/>
        <v>0.01444771829</v>
      </c>
      <c r="AL133" s="39">
        <f t="shared" si="28"/>
        <v>0.2432934042</v>
      </c>
      <c r="AM133" s="40">
        <f t="shared" ref="AM133:AN133" si="682">AF133+AJ133</f>
        <v>0.2040793988</v>
      </c>
      <c r="AN133" s="54">
        <f t="shared" si="682"/>
        <v>0.2577411225</v>
      </c>
      <c r="AO133" s="59">
        <f t="shared" si="30"/>
        <v>1.934241649</v>
      </c>
      <c r="AP133" s="39">
        <f t="shared" ref="AP133:AR133" si="683">AL133*$AO133</f>
        <v>0.4705882353</v>
      </c>
      <c r="AQ133" s="40">
        <f t="shared" si="683"/>
        <v>0.3947388728</v>
      </c>
      <c r="AR133" s="54">
        <f t="shared" si="683"/>
        <v>0.4985336138</v>
      </c>
      <c r="AS133" s="39">
        <f t="shared" ref="AS133:AU133" si="684">IF(AP133&lt;0,0,IF(AP133&gt;1,1,AP133))</f>
        <v>0.4705882353</v>
      </c>
      <c r="AT133" s="40">
        <f t="shared" si="684"/>
        <v>0.3947388728</v>
      </c>
      <c r="AU133" s="54">
        <f t="shared" si="684"/>
        <v>0.4985336138</v>
      </c>
      <c r="AV133" s="38"/>
      <c r="AW133" s="38"/>
      <c r="AX133" s="38"/>
      <c r="AY133" s="38"/>
      <c r="AZ133" s="38"/>
      <c r="BA133" s="38"/>
      <c r="BB133" s="38"/>
    </row>
    <row r="134">
      <c r="A134" s="1"/>
      <c r="B134" s="1"/>
      <c r="C134" s="53">
        <v>0.0</v>
      </c>
      <c r="D134" s="42"/>
      <c r="E134" s="42"/>
      <c r="F134" s="2">
        <v>2440.0</v>
      </c>
      <c r="G134" s="43">
        <v>60.0</v>
      </c>
      <c r="H134" s="43">
        <v>13.0</v>
      </c>
      <c r="I134" s="44">
        <v>186.0</v>
      </c>
      <c r="J134" s="44">
        <v>34.0</v>
      </c>
      <c r="K134" s="45">
        <v>51.0</v>
      </c>
      <c r="L134" s="45">
        <v>107.0</v>
      </c>
      <c r="M134" s="39">
        <f t="shared" si="6"/>
        <v>0.8219178082</v>
      </c>
      <c r="N134" s="40">
        <f t="shared" si="7"/>
        <v>0.8454545455</v>
      </c>
      <c r="O134" s="54">
        <f t="shared" si="8"/>
        <v>0.3227848101</v>
      </c>
      <c r="P134" s="40">
        <f t="shared" si="9"/>
        <v>0.6570272096</v>
      </c>
      <c r="Q134" s="54">
        <f t="shared" si="10"/>
        <v>0.2928937887</v>
      </c>
      <c r="R134" s="39">
        <f t="shared" ref="R134:T134" si="685">M134</f>
        <v>0.8219178082</v>
      </c>
      <c r="S134" s="40">
        <f t="shared" si="685"/>
        <v>0.8454545455</v>
      </c>
      <c r="T134" s="54">
        <f t="shared" si="685"/>
        <v>0.3227848101</v>
      </c>
      <c r="U134" s="39">
        <f t="shared" si="12"/>
        <v>0.8219178082</v>
      </c>
      <c r="V134" s="40">
        <f t="shared" si="13"/>
        <v>0.4034545455</v>
      </c>
      <c r="W134" s="54">
        <f t="shared" si="14"/>
        <v>0.1037848101</v>
      </c>
      <c r="X134" s="55">
        <f t="shared" si="15"/>
        <v>0.4563167241</v>
      </c>
      <c r="Y134" s="55">
        <f t="shared" si="16"/>
        <v>0.3290814393</v>
      </c>
      <c r="Z134" s="39">
        <f t="shared" si="17"/>
        <v>0.6474273912</v>
      </c>
      <c r="AA134" s="40">
        <f t="shared" si="18"/>
        <v>0.6474273912</v>
      </c>
      <c r="AB134" s="54">
        <f t="shared" si="19"/>
        <v>0.1037848101</v>
      </c>
      <c r="AC134" s="56">
        <f t="shared" si="20"/>
        <v>0.1589510721</v>
      </c>
      <c r="AD134" s="56">
        <f t="shared" si="21"/>
        <v>0.6264470913</v>
      </c>
      <c r="AE134" s="39">
        <f t="shared" si="22"/>
        <v>0.4636450764</v>
      </c>
      <c r="AF134" s="40">
        <f t="shared" si="23"/>
        <v>0.4636450764</v>
      </c>
      <c r="AG134" s="54">
        <f t="shared" si="24"/>
        <v>0.4636450764</v>
      </c>
      <c r="AH134" s="57">
        <f t="shared" ref="AH134:AI134" si="686">N134-P134</f>
        <v>0.1884273358</v>
      </c>
      <c r="AI134" s="57">
        <f t="shared" si="686"/>
        <v>0.02989102142</v>
      </c>
      <c r="AJ134" s="58">
        <f t="shared" si="26"/>
        <v>0.1126489351</v>
      </c>
      <c r="AK134" s="58">
        <f t="shared" si="27"/>
        <v>0.01776600186</v>
      </c>
      <c r="AL134" s="39">
        <f t="shared" si="28"/>
        <v>0.4636450764</v>
      </c>
      <c r="AM134" s="40">
        <f t="shared" ref="AM134:AN134" si="687">AF134+AJ134</f>
        <v>0.5762940114</v>
      </c>
      <c r="AN134" s="54">
        <f t="shared" si="687"/>
        <v>0.4814110782</v>
      </c>
      <c r="AO134" s="59">
        <f t="shared" si="30"/>
        <v>1.772730587</v>
      </c>
      <c r="AP134" s="39">
        <f t="shared" ref="AP134:AR134" si="688">AL134*$AO134</f>
        <v>0.8219178082</v>
      </c>
      <c r="AQ134" s="40">
        <f t="shared" si="688"/>
        <v>1.021614021</v>
      </c>
      <c r="AR134" s="54">
        <f t="shared" si="688"/>
        <v>0.8534121431</v>
      </c>
      <c r="AS134" s="39">
        <f t="shared" ref="AS134:AU134" si="689">IF(AP134&lt;0,0,IF(AP134&gt;1,1,AP134))</f>
        <v>0.8219178082</v>
      </c>
      <c r="AT134" s="40">
        <f t="shared" si="689"/>
        <v>1</v>
      </c>
      <c r="AU134" s="54">
        <f t="shared" si="689"/>
        <v>0.8534121431</v>
      </c>
      <c r="AV134" s="38"/>
      <c r="AW134" s="38"/>
      <c r="AX134" s="38"/>
      <c r="AY134" s="38"/>
      <c r="AZ134" s="38"/>
      <c r="BA134" s="38"/>
      <c r="BB134" s="38"/>
    </row>
    <row r="135">
      <c r="A135" s="1"/>
      <c r="B135" s="1"/>
      <c r="C135" s="53">
        <v>0.0</v>
      </c>
      <c r="D135" s="42"/>
      <c r="E135" s="42"/>
      <c r="F135" s="2">
        <v>2449.0</v>
      </c>
      <c r="G135" s="43">
        <v>53.0</v>
      </c>
      <c r="H135" s="43">
        <v>38.0</v>
      </c>
      <c r="I135" s="44">
        <v>198.0</v>
      </c>
      <c r="J135" s="44">
        <v>71.0</v>
      </c>
      <c r="K135" s="45">
        <v>59.0</v>
      </c>
      <c r="L135" s="45">
        <v>133.0</v>
      </c>
      <c r="M135" s="39">
        <f t="shared" si="6"/>
        <v>0.5824175824</v>
      </c>
      <c r="N135" s="40">
        <f t="shared" si="7"/>
        <v>0.7360594796</v>
      </c>
      <c r="O135" s="54">
        <f t="shared" si="8"/>
        <v>0.3072916667</v>
      </c>
      <c r="P135" s="40">
        <f t="shared" si="9"/>
        <v>0.5947745321</v>
      </c>
      <c r="Q135" s="54">
        <f t="shared" si="10"/>
        <v>0.2803727328</v>
      </c>
      <c r="R135" s="39">
        <f t="shared" ref="R135:T135" si="690">M135</f>
        <v>0.5824175824</v>
      </c>
      <c r="S135" s="40">
        <f t="shared" si="690"/>
        <v>0.7360594796</v>
      </c>
      <c r="T135" s="54">
        <f t="shared" si="690"/>
        <v>0.3072916667</v>
      </c>
      <c r="U135" s="39">
        <f t="shared" si="12"/>
        <v>0.5824175824</v>
      </c>
      <c r="V135" s="40">
        <f t="shared" si="13"/>
        <v>0.2940594796</v>
      </c>
      <c r="W135" s="54">
        <f t="shared" si="14"/>
        <v>0.08829166667</v>
      </c>
      <c r="X135" s="55">
        <f t="shared" si="15"/>
        <v>0.4675556004</v>
      </c>
      <c r="Y135" s="55">
        <f t="shared" si="16"/>
        <v>0.317842563</v>
      </c>
      <c r="Z135" s="39">
        <f t="shared" si="17"/>
        <v>0.4613465172</v>
      </c>
      <c r="AA135" s="40">
        <f t="shared" si="18"/>
        <v>0.4613465172</v>
      </c>
      <c r="AB135" s="54">
        <f t="shared" si="19"/>
        <v>0.08829166667</v>
      </c>
      <c r="AC135" s="56">
        <f t="shared" si="20"/>
        <v>0.1890917914</v>
      </c>
      <c r="AD135" s="56">
        <f t="shared" si="21"/>
        <v>0.596306372</v>
      </c>
      <c r="AE135" s="39">
        <f t="shared" si="22"/>
        <v>0.3321415567</v>
      </c>
      <c r="AF135" s="40">
        <f t="shared" si="23"/>
        <v>0.3321415567</v>
      </c>
      <c r="AG135" s="54">
        <f t="shared" si="24"/>
        <v>0.3321415567</v>
      </c>
      <c r="AH135" s="57">
        <f t="shared" ref="AH135:AI135" si="691">N135-P135</f>
        <v>0.1412849475</v>
      </c>
      <c r="AI135" s="57">
        <f t="shared" si="691"/>
        <v>0.0269189339</v>
      </c>
      <c r="AJ135" s="58">
        <f t="shared" si="26"/>
        <v>0.08446544556</v>
      </c>
      <c r="AK135" s="58">
        <f t="shared" si="27"/>
        <v>0.01599951447</v>
      </c>
      <c r="AL135" s="39">
        <f t="shared" si="28"/>
        <v>0.3321415567</v>
      </c>
      <c r="AM135" s="40">
        <f t="shared" ref="AM135:AN135" si="692">AF135+AJ135</f>
        <v>0.4166070022</v>
      </c>
      <c r="AN135" s="54">
        <f t="shared" si="692"/>
        <v>0.3481410711</v>
      </c>
      <c r="AO135" s="59">
        <f t="shared" si="30"/>
        <v>1.753522168</v>
      </c>
      <c r="AP135" s="39">
        <f t="shared" ref="AP135:AR135" si="693">AL135*$AO135</f>
        <v>0.5824175824</v>
      </c>
      <c r="AQ135" s="40">
        <f t="shared" si="693"/>
        <v>0.7305296136</v>
      </c>
      <c r="AR135" s="54">
        <f t="shared" si="693"/>
        <v>0.6104730857</v>
      </c>
      <c r="AS135" s="39">
        <f t="shared" ref="AS135:AU135" si="694">IF(AP135&lt;0,0,IF(AP135&gt;1,1,AP135))</f>
        <v>0.5824175824</v>
      </c>
      <c r="AT135" s="40">
        <f t="shared" si="694"/>
        <v>0.7305296136</v>
      </c>
      <c r="AU135" s="54">
        <f t="shared" si="694"/>
        <v>0.6104730857</v>
      </c>
      <c r="AV135" s="38"/>
      <c r="AW135" s="38"/>
      <c r="AX135" s="38"/>
      <c r="AY135" s="38"/>
      <c r="AZ135" s="38"/>
      <c r="BA135" s="38"/>
      <c r="BB135" s="38"/>
    </row>
    <row r="136">
      <c r="A136" s="1"/>
      <c r="B136" s="1"/>
      <c r="C136" s="53">
        <v>0.0</v>
      </c>
      <c r="D136" s="42"/>
      <c r="E136" s="42"/>
      <c r="F136" s="2">
        <v>2457.0</v>
      </c>
      <c r="G136" s="43">
        <v>28.0</v>
      </c>
      <c r="H136" s="43">
        <v>40.0</v>
      </c>
      <c r="I136" s="44">
        <v>88.0</v>
      </c>
      <c r="J136" s="44">
        <v>69.0</v>
      </c>
      <c r="K136" s="45">
        <v>37.0</v>
      </c>
      <c r="L136" s="45">
        <v>85.0</v>
      </c>
      <c r="M136" s="39">
        <f t="shared" si="6"/>
        <v>0.4117647059</v>
      </c>
      <c r="N136" s="40">
        <f t="shared" si="7"/>
        <v>0.5605095541</v>
      </c>
      <c r="O136" s="54">
        <f t="shared" si="8"/>
        <v>0.3032786885</v>
      </c>
      <c r="P136" s="40">
        <f t="shared" si="9"/>
        <v>0.5502141869</v>
      </c>
      <c r="Q136" s="54">
        <f t="shared" si="10"/>
        <v>0.2669294118</v>
      </c>
      <c r="R136" s="39">
        <f t="shared" ref="R136:T136" si="695">M136</f>
        <v>0.4117647059</v>
      </c>
      <c r="S136" s="40">
        <f t="shared" si="695"/>
        <v>0.5605095541</v>
      </c>
      <c r="T136" s="54">
        <f t="shared" si="695"/>
        <v>0.3032786885</v>
      </c>
      <c r="U136" s="39">
        <f t="shared" si="12"/>
        <v>0.4117647059</v>
      </c>
      <c r="V136" s="40">
        <f t="shared" si="13"/>
        <v>0.1185095541</v>
      </c>
      <c r="W136" s="54">
        <f t="shared" si="14"/>
        <v>0.08427868852</v>
      </c>
      <c r="X136" s="55">
        <f t="shared" si="15"/>
        <v>0.2802351318</v>
      </c>
      <c r="Y136" s="55">
        <f t="shared" si="16"/>
        <v>0.5051630316</v>
      </c>
      <c r="Z136" s="39">
        <f t="shared" si="17"/>
        <v>0.3029807646</v>
      </c>
      <c r="AA136" s="40">
        <f t="shared" si="18"/>
        <v>0.3029807646</v>
      </c>
      <c r="AB136" s="54">
        <f t="shared" si="19"/>
        <v>0.08427868852</v>
      </c>
      <c r="AC136" s="56">
        <f t="shared" si="20"/>
        <v>0.2713064339</v>
      </c>
      <c r="AD136" s="56">
        <f t="shared" si="21"/>
        <v>0.5140917295</v>
      </c>
      <c r="AE136" s="39">
        <f t="shared" si="22"/>
        <v>0.2223738306</v>
      </c>
      <c r="AF136" s="40">
        <f t="shared" si="23"/>
        <v>0.2223738306</v>
      </c>
      <c r="AG136" s="54">
        <f t="shared" si="24"/>
        <v>0.2223738306</v>
      </c>
      <c r="AH136" s="57">
        <f t="shared" ref="AH136:AI136" si="696">N136-P136</f>
        <v>0.01029536729</v>
      </c>
      <c r="AI136" s="57">
        <f t="shared" si="696"/>
        <v>0.03634927676</v>
      </c>
      <c r="AJ136" s="58">
        <f t="shared" si="26"/>
        <v>0.006154957061</v>
      </c>
      <c r="AK136" s="58">
        <f t="shared" si="27"/>
        <v>0.02160452497</v>
      </c>
      <c r="AL136" s="39">
        <f t="shared" si="28"/>
        <v>0.2223738306</v>
      </c>
      <c r="AM136" s="40">
        <f t="shared" ref="AM136:AN136" si="697">AF136+AJ136</f>
        <v>0.2285287876</v>
      </c>
      <c r="AN136" s="54">
        <f t="shared" si="697"/>
        <v>0.2439783555</v>
      </c>
      <c r="AO136" s="59">
        <f t="shared" si="30"/>
        <v>1.851677892</v>
      </c>
      <c r="AP136" s="39">
        <f t="shared" ref="AP136:AR136" si="698">AL136*$AO136</f>
        <v>0.4117647059</v>
      </c>
      <c r="AQ136" s="40">
        <f t="shared" si="698"/>
        <v>0.4231617038</v>
      </c>
      <c r="AR136" s="54">
        <f t="shared" si="698"/>
        <v>0.4517693271</v>
      </c>
      <c r="AS136" s="39">
        <f t="shared" ref="AS136:AU136" si="699">IF(AP136&lt;0,0,IF(AP136&gt;1,1,AP136))</f>
        <v>0.4117647059</v>
      </c>
      <c r="AT136" s="40">
        <f t="shared" si="699"/>
        <v>0.4231617038</v>
      </c>
      <c r="AU136" s="54">
        <f t="shared" si="699"/>
        <v>0.4517693271</v>
      </c>
      <c r="AV136" s="38"/>
      <c r="AW136" s="38"/>
      <c r="AX136" s="38"/>
      <c r="AY136" s="38"/>
      <c r="AZ136" s="38"/>
      <c r="BA136" s="38"/>
      <c r="BB136" s="38"/>
    </row>
    <row r="137">
      <c r="A137" s="1"/>
      <c r="B137" s="1"/>
      <c r="C137" s="53">
        <v>0.0</v>
      </c>
      <c r="D137" s="42"/>
      <c r="E137" s="42"/>
      <c r="F137" s="2">
        <v>2464.0</v>
      </c>
      <c r="G137" s="43">
        <v>47.0</v>
      </c>
      <c r="H137" s="43">
        <v>19.0</v>
      </c>
      <c r="I137" s="44">
        <v>152.0</v>
      </c>
      <c r="J137" s="44">
        <v>48.0</v>
      </c>
      <c r="K137" s="45">
        <v>64.0</v>
      </c>
      <c r="L137" s="45">
        <v>158.0</v>
      </c>
      <c r="M137" s="39">
        <f t="shared" si="6"/>
        <v>0.7121212121</v>
      </c>
      <c r="N137" s="40">
        <f t="shared" si="7"/>
        <v>0.76</v>
      </c>
      <c r="O137" s="54">
        <f t="shared" si="8"/>
        <v>0.2882882883</v>
      </c>
      <c r="P137" s="40">
        <f t="shared" si="9"/>
        <v>0.6285293618</v>
      </c>
      <c r="Q137" s="54">
        <f t="shared" si="10"/>
        <v>0.2880735996</v>
      </c>
      <c r="R137" s="39">
        <f t="shared" ref="R137:T137" si="700">M137</f>
        <v>0.7121212121</v>
      </c>
      <c r="S137" s="40">
        <f t="shared" si="700"/>
        <v>0.76</v>
      </c>
      <c r="T137" s="54">
        <f t="shared" si="700"/>
        <v>0.2882882883</v>
      </c>
      <c r="U137" s="39">
        <f t="shared" si="12"/>
        <v>0.7121212121</v>
      </c>
      <c r="V137" s="40">
        <f t="shared" si="13"/>
        <v>0.318</v>
      </c>
      <c r="W137" s="54">
        <f t="shared" si="14"/>
        <v>0.06928828829</v>
      </c>
      <c r="X137" s="55">
        <f t="shared" si="15"/>
        <v>0.4199838632</v>
      </c>
      <c r="Y137" s="55">
        <f t="shared" si="16"/>
        <v>0.3654143002</v>
      </c>
      <c r="Z137" s="39">
        <f t="shared" si="17"/>
        <v>0.5514710422</v>
      </c>
      <c r="AA137" s="40">
        <f t="shared" si="18"/>
        <v>0.5514710422</v>
      </c>
      <c r="AB137" s="54">
        <f t="shared" si="19"/>
        <v>0.06928828829</v>
      </c>
      <c r="AC137" s="56">
        <f t="shared" si="20"/>
        <v>0.1249877167</v>
      </c>
      <c r="AD137" s="56">
        <f t="shared" si="21"/>
        <v>0.6604104467</v>
      </c>
      <c r="AE137" s="39">
        <f t="shared" si="22"/>
        <v>0.3930147435</v>
      </c>
      <c r="AF137" s="40">
        <f t="shared" si="23"/>
        <v>0.3930147435</v>
      </c>
      <c r="AG137" s="54">
        <f t="shared" si="24"/>
        <v>0.3930147435</v>
      </c>
      <c r="AH137" s="57">
        <f t="shared" ref="AH137:AI137" si="701">N137-P137</f>
        <v>0.1314706382</v>
      </c>
      <c r="AI137" s="57">
        <f t="shared" si="701"/>
        <v>0.0002146886556</v>
      </c>
      <c r="AJ137" s="58">
        <f t="shared" si="26"/>
        <v>0.07859808303</v>
      </c>
      <c r="AK137" s="58">
        <f t="shared" si="27"/>
        <v>0.0001276021653</v>
      </c>
      <c r="AL137" s="39">
        <f t="shared" si="28"/>
        <v>0.3930147435</v>
      </c>
      <c r="AM137" s="40">
        <f t="shared" ref="AM137:AN137" si="702">AF137+AJ137</f>
        <v>0.4716128266</v>
      </c>
      <c r="AN137" s="54">
        <f t="shared" si="702"/>
        <v>0.3931423457</v>
      </c>
      <c r="AO137" s="59">
        <f t="shared" si="30"/>
        <v>1.811945287</v>
      </c>
      <c r="AP137" s="39">
        <f t="shared" ref="AP137:AR137" si="703">AL137*$AO137</f>
        <v>0.7121212121</v>
      </c>
      <c r="AQ137" s="40">
        <f t="shared" si="703"/>
        <v>0.8545366382</v>
      </c>
      <c r="AR137" s="54">
        <f t="shared" si="703"/>
        <v>0.7123524203</v>
      </c>
      <c r="AS137" s="39">
        <f t="shared" ref="AS137:AU137" si="704">IF(AP137&lt;0,0,IF(AP137&gt;1,1,AP137))</f>
        <v>0.7121212121</v>
      </c>
      <c r="AT137" s="40">
        <f t="shared" si="704"/>
        <v>0.8545366382</v>
      </c>
      <c r="AU137" s="54">
        <f t="shared" si="704"/>
        <v>0.7123524203</v>
      </c>
      <c r="AV137" s="38"/>
      <c r="AW137" s="38"/>
      <c r="AX137" s="38"/>
      <c r="AY137" s="38"/>
      <c r="AZ137" s="38"/>
      <c r="BA137" s="38"/>
      <c r="BB137" s="38"/>
    </row>
    <row r="138">
      <c r="A138" s="1"/>
      <c r="B138" s="1"/>
      <c r="C138" s="53">
        <v>0.0</v>
      </c>
      <c r="D138" s="42"/>
      <c r="E138" s="42"/>
      <c r="F138" s="2">
        <v>2465.0</v>
      </c>
      <c r="G138" s="43">
        <v>17.0</v>
      </c>
      <c r="H138" s="43">
        <v>44.0</v>
      </c>
      <c r="I138" s="44">
        <v>56.0</v>
      </c>
      <c r="J138" s="44">
        <v>117.0</v>
      </c>
      <c r="K138" s="45">
        <v>11.0</v>
      </c>
      <c r="L138" s="45">
        <v>129.0</v>
      </c>
      <c r="M138" s="39">
        <f t="shared" si="6"/>
        <v>0.2786885246</v>
      </c>
      <c r="N138" s="40">
        <f t="shared" si="7"/>
        <v>0.323699422</v>
      </c>
      <c r="O138" s="54">
        <f t="shared" si="8"/>
        <v>0.07857142857</v>
      </c>
      <c r="P138" s="40">
        <f t="shared" si="9"/>
        <v>0.5153485353</v>
      </c>
      <c r="Q138" s="54">
        <f t="shared" si="10"/>
        <v>0.2538351518</v>
      </c>
      <c r="R138" s="39">
        <f t="shared" ref="R138:T138" si="705">M138</f>
        <v>0.2786885246</v>
      </c>
      <c r="S138" s="40">
        <f t="shared" si="705"/>
        <v>0.323699422</v>
      </c>
      <c r="T138" s="54">
        <f t="shared" si="705"/>
        <v>0.07857142857</v>
      </c>
      <c r="U138" s="39">
        <f t="shared" si="12"/>
        <v>0.2786885246</v>
      </c>
      <c r="V138" s="40">
        <f t="shared" si="13"/>
        <v>-0.118300578</v>
      </c>
      <c r="W138" s="54">
        <f t="shared" si="14"/>
        <v>-0.1404285714</v>
      </c>
      <c r="X138" s="55">
        <f t="shared" si="15"/>
        <v>-0.4014388557</v>
      </c>
      <c r="Y138" s="55">
        <f t="shared" si="16"/>
        <v>1.186837019</v>
      </c>
      <c r="Z138" s="39">
        <f t="shared" si="17"/>
        <v>0.2140821344</v>
      </c>
      <c r="AA138" s="40">
        <f t="shared" si="18"/>
        <v>0.2140821344</v>
      </c>
      <c r="AB138" s="54">
        <f t="shared" si="19"/>
        <v>-0.1404285714</v>
      </c>
      <c r="AC138" s="56">
        <f t="shared" si="20"/>
        <v>-0.5805511891</v>
      </c>
      <c r="AD138" s="56">
        <f t="shared" si="21"/>
        <v>1.365949352</v>
      </c>
      <c r="AE138" s="39">
        <f t="shared" si="22"/>
        <v>0.1810405257</v>
      </c>
      <c r="AF138" s="40">
        <f t="shared" si="23"/>
        <v>0.1810405257</v>
      </c>
      <c r="AG138" s="54">
        <f t="shared" si="24"/>
        <v>0.1810405257</v>
      </c>
      <c r="AH138" s="57">
        <f t="shared" ref="AH138:AI138" si="706">N138-P138</f>
        <v>-0.1916491134</v>
      </c>
      <c r="AI138" s="57">
        <f t="shared" si="706"/>
        <v>-0.1752637233</v>
      </c>
      <c r="AJ138" s="58">
        <f t="shared" si="26"/>
        <v>-0.1145750346</v>
      </c>
      <c r="AK138" s="58">
        <f t="shared" si="27"/>
        <v>-0.1041695963</v>
      </c>
      <c r="AL138" s="39">
        <f t="shared" si="28"/>
        <v>0.1810405257</v>
      </c>
      <c r="AM138" s="40">
        <f t="shared" ref="AM138:AN138" si="707">AF138+AJ138</f>
        <v>0.06646549111</v>
      </c>
      <c r="AN138" s="54">
        <f t="shared" si="707"/>
        <v>0.07687092946</v>
      </c>
      <c r="AO138" s="59">
        <f t="shared" si="30"/>
        <v>1.539370942</v>
      </c>
      <c r="AP138" s="39">
        <f t="shared" ref="AP138:AR138" si="708">AL138*$AO138</f>
        <v>0.2786885246</v>
      </c>
      <c r="AQ138" s="40">
        <f t="shared" si="708"/>
        <v>0.1023150456</v>
      </c>
      <c r="AR138" s="54">
        <f t="shared" si="708"/>
        <v>0.1183328751</v>
      </c>
      <c r="AS138" s="39">
        <f t="shared" ref="AS138:AU138" si="709">IF(AP138&lt;0,0,IF(AP138&gt;1,1,AP138))</f>
        <v>0.2786885246</v>
      </c>
      <c r="AT138" s="40">
        <f t="shared" si="709"/>
        <v>0.1023150456</v>
      </c>
      <c r="AU138" s="54">
        <f t="shared" si="709"/>
        <v>0.1183328751</v>
      </c>
      <c r="AV138" s="38"/>
      <c r="AW138" s="38"/>
      <c r="AX138" s="38"/>
      <c r="AY138" s="38"/>
      <c r="AZ138" s="38"/>
      <c r="BA138" s="38"/>
      <c r="BB138" s="38"/>
    </row>
    <row r="139">
      <c r="A139" s="1"/>
      <c r="B139" s="1"/>
      <c r="C139" s="53">
        <v>0.0</v>
      </c>
      <c r="D139" s="42"/>
      <c r="E139" s="42"/>
      <c r="F139" s="2">
        <v>2466.0</v>
      </c>
      <c r="G139" s="43">
        <v>19.0</v>
      </c>
      <c r="H139" s="43">
        <v>41.0</v>
      </c>
      <c r="I139" s="44">
        <v>40.0</v>
      </c>
      <c r="J139" s="44">
        <v>72.0</v>
      </c>
      <c r="K139" s="45">
        <v>13.0</v>
      </c>
      <c r="L139" s="45">
        <v>90.0</v>
      </c>
      <c r="M139" s="39">
        <f t="shared" si="6"/>
        <v>0.3166666667</v>
      </c>
      <c r="N139" s="40">
        <f t="shared" si="7"/>
        <v>0.3571428571</v>
      </c>
      <c r="O139" s="54">
        <f t="shared" si="8"/>
        <v>0.1262135922</v>
      </c>
      <c r="P139" s="40">
        <f t="shared" si="9"/>
        <v>0.5253091944</v>
      </c>
      <c r="Q139" s="54">
        <f t="shared" si="10"/>
        <v>0.2578053889</v>
      </c>
      <c r="R139" s="39">
        <f t="shared" ref="R139:T139" si="710">M139</f>
        <v>0.3166666667</v>
      </c>
      <c r="S139" s="40">
        <f t="shared" si="710"/>
        <v>0.3571428571</v>
      </c>
      <c r="T139" s="54">
        <f t="shared" si="710"/>
        <v>0.1262135922</v>
      </c>
      <c r="U139" s="39">
        <f t="shared" si="12"/>
        <v>0.3166666667</v>
      </c>
      <c r="V139" s="40">
        <f t="shared" si="13"/>
        <v>-0.08485714286</v>
      </c>
      <c r="W139" s="54">
        <f t="shared" si="14"/>
        <v>-0.09278640777</v>
      </c>
      <c r="X139" s="55">
        <f t="shared" si="15"/>
        <v>-0.2618187313</v>
      </c>
      <c r="Y139" s="55">
        <f t="shared" si="16"/>
        <v>1.047216895</v>
      </c>
      <c r="Z139" s="39">
        <f t="shared" si="17"/>
        <v>0.2318172906</v>
      </c>
      <c r="AA139" s="40">
        <f t="shared" si="18"/>
        <v>0.2318172906</v>
      </c>
      <c r="AB139" s="54">
        <f t="shared" si="19"/>
        <v>-0.09278640777</v>
      </c>
      <c r="AC139" s="56">
        <f t="shared" si="20"/>
        <v>-0.3807275912</v>
      </c>
      <c r="AD139" s="56">
        <f t="shared" si="21"/>
        <v>1.166125755</v>
      </c>
      <c r="AE139" s="39">
        <f t="shared" si="22"/>
        <v>0.1765624163</v>
      </c>
      <c r="AF139" s="40">
        <f t="shared" si="23"/>
        <v>0.1765624163</v>
      </c>
      <c r="AG139" s="54">
        <f t="shared" si="24"/>
        <v>0.1765624163</v>
      </c>
      <c r="AH139" s="57">
        <f t="shared" ref="AH139:AI139" si="711">N139-P139</f>
        <v>-0.1681663373</v>
      </c>
      <c r="AI139" s="57">
        <f t="shared" si="711"/>
        <v>-0.1315917967</v>
      </c>
      <c r="AJ139" s="58">
        <f t="shared" si="26"/>
        <v>-0.1005361495</v>
      </c>
      <c r="AK139" s="58">
        <f t="shared" si="27"/>
        <v>-0.07821278743</v>
      </c>
      <c r="AL139" s="39">
        <f t="shared" si="28"/>
        <v>0.1765624163</v>
      </c>
      <c r="AM139" s="40">
        <f t="shared" ref="AM139:AN139" si="712">AF139+AJ139</f>
        <v>0.07602626677</v>
      </c>
      <c r="AN139" s="54">
        <f t="shared" si="712"/>
        <v>0.09834962888</v>
      </c>
      <c r="AO139" s="59">
        <f t="shared" si="30"/>
        <v>1.793511175</v>
      </c>
      <c r="AP139" s="39">
        <f t="shared" ref="AP139:AR139" si="713">AL139*$AO139</f>
        <v>0.3166666667</v>
      </c>
      <c r="AQ139" s="40">
        <f t="shared" si="713"/>
        <v>0.136353959</v>
      </c>
      <c r="AR139" s="54">
        <f t="shared" si="713"/>
        <v>0.1763911584</v>
      </c>
      <c r="AS139" s="39">
        <f t="shared" ref="AS139:AU139" si="714">IF(AP139&lt;0,0,IF(AP139&gt;1,1,AP139))</f>
        <v>0.3166666667</v>
      </c>
      <c r="AT139" s="40">
        <f t="shared" si="714"/>
        <v>0.136353959</v>
      </c>
      <c r="AU139" s="54">
        <f t="shared" si="714"/>
        <v>0.1763911584</v>
      </c>
      <c r="AV139" s="38"/>
      <c r="AW139" s="38"/>
      <c r="AX139" s="38"/>
      <c r="AY139" s="38"/>
      <c r="AZ139" s="38"/>
      <c r="BA139" s="38"/>
      <c r="BB139" s="38"/>
    </row>
    <row r="140">
      <c r="A140" s="1"/>
      <c r="B140" s="1"/>
      <c r="C140" s="53">
        <v>0.0</v>
      </c>
      <c r="D140" s="42"/>
      <c r="E140" s="42"/>
      <c r="F140" s="2">
        <v>2477.0</v>
      </c>
      <c r="G140" s="43">
        <v>22.0</v>
      </c>
      <c r="H140" s="43">
        <v>38.0</v>
      </c>
      <c r="I140" s="44">
        <v>28.0</v>
      </c>
      <c r="J140" s="44">
        <v>65.0</v>
      </c>
      <c r="K140" s="45">
        <v>6.0</v>
      </c>
      <c r="L140" s="45">
        <v>68.0</v>
      </c>
      <c r="M140" s="39">
        <f t="shared" si="6"/>
        <v>0.3666666667</v>
      </c>
      <c r="N140" s="40">
        <f t="shared" si="7"/>
        <v>0.3010752688</v>
      </c>
      <c r="O140" s="54">
        <f t="shared" si="8"/>
        <v>0.08108108108</v>
      </c>
      <c r="P140" s="40">
        <f t="shared" si="9"/>
        <v>0.5384101111</v>
      </c>
      <c r="Q140" s="54">
        <f t="shared" si="10"/>
        <v>0.2627482222</v>
      </c>
      <c r="R140" s="39">
        <f t="shared" ref="R140:T140" si="715">M140</f>
        <v>0.3666666667</v>
      </c>
      <c r="S140" s="40">
        <f t="shared" si="715"/>
        <v>0.3010752688</v>
      </c>
      <c r="T140" s="54">
        <f t="shared" si="715"/>
        <v>0.08108108108</v>
      </c>
      <c r="U140" s="39">
        <f t="shared" si="12"/>
        <v>0.3666666667</v>
      </c>
      <c r="V140" s="40">
        <f t="shared" si="13"/>
        <v>-0.1409247312</v>
      </c>
      <c r="W140" s="54">
        <f t="shared" si="14"/>
        <v>-0.1379189189</v>
      </c>
      <c r="X140" s="55">
        <f t="shared" si="15"/>
        <v>-0.3669340681</v>
      </c>
      <c r="Y140" s="55">
        <f t="shared" si="16"/>
        <v>1.152332231</v>
      </c>
      <c r="Z140" s="39">
        <f t="shared" si="17"/>
        <v>0.2777626904</v>
      </c>
      <c r="AA140" s="40">
        <f t="shared" si="18"/>
        <v>0.2777626904</v>
      </c>
      <c r="AB140" s="54">
        <f t="shared" si="19"/>
        <v>-0.1379189189</v>
      </c>
      <c r="AC140" s="56">
        <f t="shared" si="20"/>
        <v>-0.4608718308</v>
      </c>
      <c r="AD140" s="56">
        <f t="shared" si="21"/>
        <v>1.246269994</v>
      </c>
      <c r="AE140" s="39">
        <f t="shared" si="22"/>
        <v>0.2192871865</v>
      </c>
      <c r="AF140" s="40">
        <f t="shared" si="23"/>
        <v>0.2192871865</v>
      </c>
      <c r="AG140" s="54">
        <f t="shared" si="24"/>
        <v>0.2192871865</v>
      </c>
      <c r="AH140" s="57">
        <f t="shared" ref="AH140:AI140" si="716">N140-P140</f>
        <v>-0.2373348423</v>
      </c>
      <c r="AI140" s="57">
        <f t="shared" si="716"/>
        <v>-0.1816671411</v>
      </c>
      <c r="AJ140" s="58">
        <f t="shared" si="26"/>
        <v>-0.1418876785</v>
      </c>
      <c r="AK140" s="58">
        <f t="shared" si="27"/>
        <v>-0.1079755262</v>
      </c>
      <c r="AL140" s="39">
        <f t="shared" si="28"/>
        <v>0.2192871865</v>
      </c>
      <c r="AM140" s="40">
        <f t="shared" ref="AM140:AN140" si="717">AF140+AJ140</f>
        <v>0.07739950806</v>
      </c>
      <c r="AN140" s="54">
        <f t="shared" si="717"/>
        <v>0.1113116603</v>
      </c>
      <c r="AO140" s="59">
        <f t="shared" si="30"/>
        <v>1.672084322</v>
      </c>
      <c r="AP140" s="39">
        <f t="shared" ref="AP140:AR140" si="718">AL140*$AO140</f>
        <v>0.3666666667</v>
      </c>
      <c r="AQ140" s="40">
        <f t="shared" si="718"/>
        <v>0.129418504</v>
      </c>
      <c r="AR140" s="54">
        <f t="shared" si="718"/>
        <v>0.1861224821</v>
      </c>
      <c r="AS140" s="39">
        <f t="shared" ref="AS140:AU140" si="719">IF(AP140&lt;0,0,IF(AP140&gt;1,1,AP140))</f>
        <v>0.3666666667</v>
      </c>
      <c r="AT140" s="40">
        <f t="shared" si="719"/>
        <v>0.129418504</v>
      </c>
      <c r="AU140" s="54">
        <f t="shared" si="719"/>
        <v>0.1861224821</v>
      </c>
      <c r="AV140" s="38"/>
      <c r="AW140" s="38"/>
      <c r="AX140" s="38"/>
      <c r="AY140" s="38"/>
      <c r="AZ140" s="38"/>
      <c r="BA140" s="38"/>
      <c r="BB140" s="38"/>
    </row>
    <row r="141">
      <c r="A141" s="1"/>
      <c r="B141" s="1"/>
      <c r="C141" s="53">
        <v>0.0</v>
      </c>
      <c r="D141" s="42"/>
      <c r="E141" s="42"/>
      <c r="F141" s="2">
        <v>2479.0</v>
      </c>
      <c r="G141" s="43">
        <v>23.0</v>
      </c>
      <c r="H141" s="43">
        <v>17.0</v>
      </c>
      <c r="I141" s="44">
        <v>34.0</v>
      </c>
      <c r="J141" s="44">
        <v>35.0</v>
      </c>
      <c r="K141" s="45">
        <v>38.0</v>
      </c>
      <c r="L141" s="45">
        <v>59.0</v>
      </c>
      <c r="M141" s="39">
        <f t="shared" si="6"/>
        <v>0.575</v>
      </c>
      <c r="N141" s="40">
        <f t="shared" si="7"/>
        <v>0.4927536232</v>
      </c>
      <c r="O141" s="54">
        <f t="shared" si="8"/>
        <v>0.3917525773</v>
      </c>
      <c r="P141" s="40">
        <f t="shared" si="9"/>
        <v>0.5928411875</v>
      </c>
      <c r="Q141" s="54">
        <f t="shared" si="10"/>
        <v>0.279866625</v>
      </c>
      <c r="R141" s="39">
        <f t="shared" ref="R141:T141" si="720">M141</f>
        <v>0.575</v>
      </c>
      <c r="S141" s="40">
        <f t="shared" si="720"/>
        <v>0.4927536232</v>
      </c>
      <c r="T141" s="54">
        <f t="shared" si="720"/>
        <v>0.3917525773</v>
      </c>
      <c r="U141" s="39">
        <f t="shared" si="12"/>
        <v>0.575</v>
      </c>
      <c r="V141" s="40">
        <f t="shared" si="13"/>
        <v>0.05075362319</v>
      </c>
      <c r="W141" s="54">
        <f t="shared" si="14"/>
        <v>0.1727525773</v>
      </c>
      <c r="X141" s="55">
        <f t="shared" si="15"/>
        <v>0.08803900383</v>
      </c>
      <c r="Y141" s="55">
        <f t="shared" si="16"/>
        <v>0.6973591596</v>
      </c>
      <c r="Z141" s="39">
        <f t="shared" si="17"/>
        <v>0.4081672024</v>
      </c>
      <c r="AA141" s="40">
        <f t="shared" si="18"/>
        <v>0.4081672024</v>
      </c>
      <c r="AB141" s="54">
        <f t="shared" si="19"/>
        <v>0.1727525773</v>
      </c>
      <c r="AC141" s="56">
        <f t="shared" si="20"/>
        <v>0.4003787403</v>
      </c>
      <c r="AD141" s="56">
        <f t="shared" si="21"/>
        <v>0.3850194231</v>
      </c>
      <c r="AE141" s="39">
        <f t="shared" si="22"/>
        <v>0.3134038274</v>
      </c>
      <c r="AF141" s="40">
        <f t="shared" si="23"/>
        <v>0.3134038274</v>
      </c>
      <c r="AG141" s="54">
        <f t="shared" si="24"/>
        <v>0.3134038274</v>
      </c>
      <c r="AH141" s="57">
        <f t="shared" ref="AH141:AI141" si="721">N141-P141</f>
        <v>-0.1000875643</v>
      </c>
      <c r="AI141" s="57">
        <f t="shared" si="721"/>
        <v>0.1118859523</v>
      </c>
      <c r="AJ141" s="58">
        <f t="shared" si="26"/>
        <v>-0.05983610331</v>
      </c>
      <c r="AK141" s="58">
        <f t="shared" si="27"/>
        <v>0.06650043868</v>
      </c>
      <c r="AL141" s="39">
        <f t="shared" si="28"/>
        <v>0.3134038274</v>
      </c>
      <c r="AM141" s="40">
        <f t="shared" ref="AM141:AN141" si="722">AF141+AJ141</f>
        <v>0.2535677241</v>
      </c>
      <c r="AN141" s="54">
        <f t="shared" si="722"/>
        <v>0.3799042661</v>
      </c>
      <c r="AO141" s="59">
        <f t="shared" si="30"/>
        <v>1.834693611</v>
      </c>
      <c r="AP141" s="39">
        <f t="shared" ref="AP141:AR141" si="723">AL141*$AO141</f>
        <v>0.575</v>
      </c>
      <c r="AQ141" s="40">
        <f t="shared" si="723"/>
        <v>0.4652190835</v>
      </c>
      <c r="AR141" s="54">
        <f t="shared" si="723"/>
        <v>0.69700793</v>
      </c>
      <c r="AS141" s="39">
        <f t="shared" ref="AS141:AU141" si="724">IF(AP141&lt;0,0,IF(AP141&gt;1,1,AP141))</f>
        <v>0.575</v>
      </c>
      <c r="AT141" s="40">
        <f t="shared" si="724"/>
        <v>0.4652190835</v>
      </c>
      <c r="AU141" s="54">
        <f t="shared" si="724"/>
        <v>0.69700793</v>
      </c>
      <c r="AV141" s="38"/>
      <c r="AW141" s="38"/>
      <c r="AX141" s="38"/>
      <c r="AY141" s="38"/>
      <c r="AZ141" s="38"/>
      <c r="BA141" s="38"/>
      <c r="BB141" s="38"/>
    </row>
    <row r="142">
      <c r="A142" s="1"/>
      <c r="B142" s="1"/>
      <c r="C142" s="53">
        <v>0.0</v>
      </c>
      <c r="D142" s="42"/>
      <c r="E142" s="42"/>
      <c r="F142" s="2">
        <v>2480.0</v>
      </c>
      <c r="G142" s="43">
        <v>7.0</v>
      </c>
      <c r="H142" s="43">
        <v>16.0</v>
      </c>
      <c r="I142" s="44">
        <v>33.0</v>
      </c>
      <c r="J142" s="44">
        <v>23.0</v>
      </c>
      <c r="K142" s="45">
        <v>16.0</v>
      </c>
      <c r="L142" s="45">
        <v>30.0</v>
      </c>
      <c r="M142" s="39">
        <f t="shared" si="6"/>
        <v>0.3043478261</v>
      </c>
      <c r="N142" s="40">
        <f t="shared" si="7"/>
        <v>0.5892857143</v>
      </c>
      <c r="O142" s="54">
        <f t="shared" si="8"/>
        <v>0.347826087</v>
      </c>
      <c r="P142" s="40">
        <f t="shared" si="9"/>
        <v>0.522079206</v>
      </c>
      <c r="Q142" s="54">
        <f t="shared" si="10"/>
        <v>0.2565379962</v>
      </c>
      <c r="R142" s="39">
        <f t="shared" ref="R142:T142" si="725">M142</f>
        <v>0.3043478261</v>
      </c>
      <c r="S142" s="40">
        <f t="shared" si="725"/>
        <v>0.5892857143</v>
      </c>
      <c r="T142" s="54">
        <f t="shared" si="725"/>
        <v>0.347826087</v>
      </c>
      <c r="U142" s="39">
        <f t="shared" si="12"/>
        <v>0.3043478261</v>
      </c>
      <c r="V142" s="40">
        <f t="shared" si="13"/>
        <v>0.1472857143</v>
      </c>
      <c r="W142" s="54">
        <f t="shared" si="14"/>
        <v>0.128826087</v>
      </c>
      <c r="X142" s="55">
        <f t="shared" si="15"/>
        <v>0.4507162684</v>
      </c>
      <c r="Y142" s="55">
        <f t="shared" si="16"/>
        <v>0.334681895</v>
      </c>
      <c r="Z142" s="39">
        <f t="shared" si="17"/>
        <v>0.239082288</v>
      </c>
      <c r="AA142" s="40">
        <f t="shared" si="18"/>
        <v>0.239082288</v>
      </c>
      <c r="AB142" s="54">
        <f t="shared" si="19"/>
        <v>0.128826087</v>
      </c>
      <c r="AC142" s="56">
        <f t="shared" si="20"/>
        <v>0.4942314331</v>
      </c>
      <c r="AD142" s="56">
        <f t="shared" si="21"/>
        <v>0.2911667303</v>
      </c>
      <c r="AE142" s="39">
        <f t="shared" si="22"/>
        <v>0.1920371072</v>
      </c>
      <c r="AF142" s="40">
        <f t="shared" si="23"/>
        <v>0.1920371072</v>
      </c>
      <c r="AG142" s="54">
        <f t="shared" si="24"/>
        <v>0.1920371072</v>
      </c>
      <c r="AH142" s="57">
        <f t="shared" ref="AH142:AI142" si="726">N142-P142</f>
        <v>0.06720650824</v>
      </c>
      <c r="AI142" s="57">
        <f t="shared" si="726"/>
        <v>0.09128809074</v>
      </c>
      <c r="AJ142" s="58">
        <f t="shared" si="26"/>
        <v>0.04017857361</v>
      </c>
      <c r="AK142" s="58">
        <f t="shared" si="27"/>
        <v>0.05425791134</v>
      </c>
      <c r="AL142" s="39">
        <f t="shared" si="28"/>
        <v>0.1920371072</v>
      </c>
      <c r="AM142" s="40">
        <f t="shared" ref="AM142:AN142" si="727">AF142+AJ142</f>
        <v>0.2322156809</v>
      </c>
      <c r="AN142" s="54">
        <f t="shared" si="727"/>
        <v>0.2462950186</v>
      </c>
      <c r="AO142" s="59">
        <f t="shared" si="30"/>
        <v>1.584838631</v>
      </c>
      <c r="AP142" s="39">
        <f t="shared" ref="AP142:AR142" si="728">AL142*$AO142</f>
        <v>0.3043478261</v>
      </c>
      <c r="AQ142" s="40">
        <f t="shared" si="728"/>
        <v>0.3680243817</v>
      </c>
      <c r="AR142" s="54">
        <f t="shared" si="728"/>
        <v>0.39033786</v>
      </c>
      <c r="AS142" s="39">
        <f t="shared" ref="AS142:AU142" si="729">IF(AP142&lt;0,0,IF(AP142&gt;1,1,AP142))</f>
        <v>0.3043478261</v>
      </c>
      <c r="AT142" s="40">
        <f t="shared" si="729"/>
        <v>0.3680243817</v>
      </c>
      <c r="AU142" s="54">
        <f t="shared" si="729"/>
        <v>0.39033786</v>
      </c>
      <c r="AV142" s="38"/>
      <c r="AW142" s="38"/>
      <c r="AX142" s="38"/>
      <c r="AY142" s="38"/>
      <c r="AZ142" s="38"/>
      <c r="BA142" s="38"/>
      <c r="BB142" s="38"/>
    </row>
    <row r="143">
      <c r="A143" s="1"/>
      <c r="B143" s="1"/>
      <c r="C143" s="53">
        <v>0.0</v>
      </c>
      <c r="D143" s="42"/>
      <c r="E143" s="42"/>
      <c r="F143" s="2">
        <v>2600.0</v>
      </c>
      <c r="G143" s="43">
        <v>25.0</v>
      </c>
      <c r="H143" s="43">
        <v>22.0</v>
      </c>
      <c r="I143" s="44">
        <v>105.0</v>
      </c>
      <c r="J143" s="44">
        <v>77.0</v>
      </c>
      <c r="K143" s="45">
        <v>54.0</v>
      </c>
      <c r="L143" s="45">
        <v>86.0</v>
      </c>
      <c r="M143" s="39">
        <f t="shared" si="6"/>
        <v>0.5319148936</v>
      </c>
      <c r="N143" s="40">
        <f t="shared" si="7"/>
        <v>0.5769230769</v>
      </c>
      <c r="O143" s="54">
        <f t="shared" si="8"/>
        <v>0.3857142857</v>
      </c>
      <c r="P143" s="40">
        <f t="shared" si="9"/>
        <v>0.5816050249</v>
      </c>
      <c r="Q143" s="54">
        <f t="shared" si="10"/>
        <v>0.2767863287</v>
      </c>
      <c r="R143" s="39">
        <f t="shared" ref="R143:T143" si="730">M143</f>
        <v>0.5319148936</v>
      </c>
      <c r="S143" s="40">
        <f t="shared" si="730"/>
        <v>0.5769230769</v>
      </c>
      <c r="T143" s="54">
        <f t="shared" si="730"/>
        <v>0.3857142857</v>
      </c>
      <c r="U143" s="39">
        <f t="shared" si="12"/>
        <v>0.5319148936</v>
      </c>
      <c r="V143" s="40">
        <f t="shared" si="13"/>
        <v>0.1349230769</v>
      </c>
      <c r="W143" s="54">
        <f t="shared" si="14"/>
        <v>0.1667142857</v>
      </c>
      <c r="X143" s="55">
        <f t="shared" si="15"/>
        <v>0.2484160551</v>
      </c>
      <c r="Y143" s="55">
        <f t="shared" si="16"/>
        <v>0.5369821083</v>
      </c>
      <c r="Z143" s="39">
        <f t="shared" si="17"/>
        <v>0.3880320159</v>
      </c>
      <c r="AA143" s="40">
        <f t="shared" si="18"/>
        <v>0.3880320159</v>
      </c>
      <c r="AB143" s="54">
        <f t="shared" si="19"/>
        <v>0.1667142857</v>
      </c>
      <c r="AC143" s="56">
        <f t="shared" si="20"/>
        <v>0.4057946533</v>
      </c>
      <c r="AD143" s="56">
        <f t="shared" si="21"/>
        <v>0.3796035101</v>
      </c>
      <c r="AE143" s="39">
        <f t="shared" si="22"/>
        <v>0.2986322977</v>
      </c>
      <c r="AF143" s="40">
        <f t="shared" si="23"/>
        <v>0.2986322977</v>
      </c>
      <c r="AG143" s="54">
        <f t="shared" si="24"/>
        <v>0.2986322977</v>
      </c>
      <c r="AH143" s="57">
        <f t="shared" ref="AH143:AI143" si="731">N143-P143</f>
        <v>-0.004681947975</v>
      </c>
      <c r="AI143" s="57">
        <f t="shared" si="731"/>
        <v>0.1089279571</v>
      </c>
      <c r="AJ143" s="58">
        <f t="shared" si="26"/>
        <v>-0.002799044263</v>
      </c>
      <c r="AK143" s="58">
        <f t="shared" si="27"/>
        <v>0.06474232716</v>
      </c>
      <c r="AL143" s="39">
        <f t="shared" si="28"/>
        <v>0.2986322977</v>
      </c>
      <c r="AM143" s="40">
        <f t="shared" ref="AM143:AN143" si="732">AF143+AJ143</f>
        <v>0.2958332534</v>
      </c>
      <c r="AN143" s="54">
        <f t="shared" si="732"/>
        <v>0.3633746248</v>
      </c>
      <c r="AO143" s="59">
        <f t="shared" si="30"/>
        <v>1.781170013</v>
      </c>
      <c r="AP143" s="39">
        <f t="shared" ref="AP143:AR143" si="733">AL143*$AO143</f>
        <v>0.5319148936</v>
      </c>
      <c r="AQ143" s="40">
        <f t="shared" si="733"/>
        <v>0.5269293199</v>
      </c>
      <c r="AR143" s="54">
        <f t="shared" si="733"/>
        <v>0.6472319853</v>
      </c>
      <c r="AS143" s="39">
        <f t="shared" ref="AS143:AU143" si="734">IF(AP143&lt;0,0,IF(AP143&gt;1,1,AP143))</f>
        <v>0.5319148936</v>
      </c>
      <c r="AT143" s="40">
        <f t="shared" si="734"/>
        <v>0.5269293199</v>
      </c>
      <c r="AU143" s="54">
        <f t="shared" si="734"/>
        <v>0.6472319853</v>
      </c>
      <c r="AV143" s="38"/>
      <c r="AW143" s="38"/>
      <c r="AX143" s="38"/>
      <c r="AY143" s="38"/>
      <c r="AZ143" s="38"/>
      <c r="BA143" s="38"/>
      <c r="BB143" s="38"/>
    </row>
    <row r="144">
      <c r="A144" s="1"/>
      <c r="B144" s="1"/>
      <c r="C144" s="53">
        <v>0.0</v>
      </c>
      <c r="D144" s="42"/>
      <c r="E144" s="42"/>
      <c r="F144" s="2">
        <v>2605.0</v>
      </c>
      <c r="G144" s="43">
        <v>33.0</v>
      </c>
      <c r="H144" s="43">
        <v>25.0</v>
      </c>
      <c r="I144" s="44">
        <v>63.0</v>
      </c>
      <c r="J144" s="44">
        <v>40.0</v>
      </c>
      <c r="K144" s="45">
        <v>32.0</v>
      </c>
      <c r="L144" s="45">
        <v>46.0</v>
      </c>
      <c r="M144" s="39">
        <f t="shared" si="6"/>
        <v>0.5689655172</v>
      </c>
      <c r="N144" s="40">
        <f t="shared" si="7"/>
        <v>0.6116504854</v>
      </c>
      <c r="O144" s="54">
        <f t="shared" si="8"/>
        <v>0.4102564103</v>
      </c>
      <c r="P144" s="40">
        <f t="shared" si="9"/>
        <v>0.5912681034</v>
      </c>
      <c r="Q144" s="54">
        <f t="shared" si="10"/>
        <v>0.2794496433</v>
      </c>
      <c r="R144" s="39">
        <f t="shared" ref="R144:T144" si="735">M144</f>
        <v>0.5689655172</v>
      </c>
      <c r="S144" s="40">
        <f t="shared" si="735"/>
        <v>0.6116504854</v>
      </c>
      <c r="T144" s="54">
        <f t="shared" si="735"/>
        <v>0.4102564103</v>
      </c>
      <c r="U144" s="39">
        <f t="shared" si="12"/>
        <v>0.5689655172</v>
      </c>
      <c r="V144" s="40">
        <f t="shared" si="13"/>
        <v>0.1696504854</v>
      </c>
      <c r="W144" s="54">
        <f t="shared" si="14"/>
        <v>0.1912564103</v>
      </c>
      <c r="X144" s="55">
        <f t="shared" si="15"/>
        <v>0.2897803391</v>
      </c>
      <c r="Y144" s="55">
        <f t="shared" si="16"/>
        <v>0.4956178243</v>
      </c>
      <c r="Z144" s="39">
        <f t="shared" si="17"/>
        <v>0.4198232051</v>
      </c>
      <c r="AA144" s="40">
        <f t="shared" si="18"/>
        <v>0.4198232051</v>
      </c>
      <c r="AB144" s="54">
        <f t="shared" si="19"/>
        <v>0.1912564103</v>
      </c>
      <c r="AC144" s="56">
        <f t="shared" si="20"/>
        <v>0.4274714475</v>
      </c>
      <c r="AD144" s="56">
        <f t="shared" si="21"/>
        <v>0.3579267159</v>
      </c>
      <c r="AE144" s="39">
        <f t="shared" si="22"/>
        <v>0.3262135328</v>
      </c>
      <c r="AF144" s="40">
        <f t="shared" si="23"/>
        <v>0.3262135328</v>
      </c>
      <c r="AG144" s="54">
        <f t="shared" si="24"/>
        <v>0.3262135328</v>
      </c>
      <c r="AH144" s="57">
        <f t="shared" ref="AH144:AI144" si="736">N144-P144</f>
        <v>0.02038238199</v>
      </c>
      <c r="AI144" s="57">
        <f t="shared" si="736"/>
        <v>0.130806767</v>
      </c>
      <c r="AJ144" s="58">
        <f t="shared" si="26"/>
        <v>0.01218535312</v>
      </c>
      <c r="AK144" s="58">
        <f t="shared" si="27"/>
        <v>0.07774619786</v>
      </c>
      <c r="AL144" s="39">
        <f t="shared" si="28"/>
        <v>0.3262135328</v>
      </c>
      <c r="AM144" s="40">
        <f t="shared" ref="AM144:AN144" si="737">AF144+AJ144</f>
        <v>0.3383988859</v>
      </c>
      <c r="AN144" s="54">
        <f t="shared" si="737"/>
        <v>0.4039597307</v>
      </c>
      <c r="AO144" s="59">
        <f t="shared" si="30"/>
        <v>1.744150564</v>
      </c>
      <c r="AP144" s="39">
        <f t="shared" ref="AP144:AR144" si="738">AL144*$AO144</f>
        <v>0.5689655172</v>
      </c>
      <c r="AQ144" s="40">
        <f t="shared" si="738"/>
        <v>0.5902186078</v>
      </c>
      <c r="AR144" s="54">
        <f t="shared" si="738"/>
        <v>0.7045665921</v>
      </c>
      <c r="AS144" s="39">
        <f t="shared" ref="AS144:AU144" si="739">IF(AP144&lt;0,0,IF(AP144&gt;1,1,AP144))</f>
        <v>0.5689655172</v>
      </c>
      <c r="AT144" s="40">
        <f t="shared" si="739"/>
        <v>0.5902186078</v>
      </c>
      <c r="AU144" s="54">
        <f t="shared" si="739"/>
        <v>0.7045665921</v>
      </c>
      <c r="AV144" s="38"/>
      <c r="AW144" s="38"/>
      <c r="AX144" s="38"/>
      <c r="AY144" s="38"/>
      <c r="AZ144" s="38"/>
      <c r="BA144" s="38"/>
      <c r="BB144" s="38"/>
    </row>
    <row r="145">
      <c r="A145" s="1"/>
      <c r="B145" s="1"/>
      <c r="C145" s="53">
        <v>0.0</v>
      </c>
      <c r="D145" s="42"/>
      <c r="E145" s="42"/>
      <c r="F145" s="2">
        <v>2606.0</v>
      </c>
      <c r="G145" s="43">
        <v>35.0</v>
      </c>
      <c r="H145" s="43">
        <v>33.0</v>
      </c>
      <c r="I145" s="44">
        <v>116.0</v>
      </c>
      <c r="J145" s="44">
        <v>59.0</v>
      </c>
      <c r="K145" s="45">
        <v>44.0</v>
      </c>
      <c r="L145" s="45">
        <v>100.0</v>
      </c>
      <c r="M145" s="39">
        <f t="shared" si="6"/>
        <v>0.5147058824</v>
      </c>
      <c r="N145" s="40">
        <f t="shared" si="7"/>
        <v>0.6628571429</v>
      </c>
      <c r="O145" s="54">
        <f t="shared" si="8"/>
        <v>0.3055555556</v>
      </c>
      <c r="P145" s="40">
        <f t="shared" si="9"/>
        <v>0.5771140787</v>
      </c>
      <c r="Q145" s="54">
        <f t="shared" si="10"/>
        <v>0.2754889706</v>
      </c>
      <c r="R145" s="39">
        <f t="shared" ref="R145:T145" si="740">M145</f>
        <v>0.5147058824</v>
      </c>
      <c r="S145" s="40">
        <f t="shared" si="740"/>
        <v>0.6628571429</v>
      </c>
      <c r="T145" s="54">
        <f t="shared" si="740"/>
        <v>0.3055555556</v>
      </c>
      <c r="U145" s="39">
        <f t="shared" si="12"/>
        <v>0.5147058824</v>
      </c>
      <c r="V145" s="40">
        <f t="shared" si="13"/>
        <v>0.2208571429</v>
      </c>
      <c r="W145" s="54">
        <f t="shared" si="14"/>
        <v>0.08655555556</v>
      </c>
      <c r="X145" s="55">
        <f t="shared" si="15"/>
        <v>0.4053330821</v>
      </c>
      <c r="Y145" s="55">
        <f t="shared" si="16"/>
        <v>0.3800650813</v>
      </c>
      <c r="Z145" s="39">
        <f t="shared" si="17"/>
        <v>0.3960429414</v>
      </c>
      <c r="AA145" s="40">
        <f t="shared" si="18"/>
        <v>0.3960429414</v>
      </c>
      <c r="AB145" s="54">
        <f t="shared" si="19"/>
        <v>0.08655555556</v>
      </c>
      <c r="AC145" s="56">
        <f t="shared" si="20"/>
        <v>0.2151677184</v>
      </c>
      <c r="AD145" s="56">
        <f t="shared" si="21"/>
        <v>0.570230445</v>
      </c>
      <c r="AE145" s="39">
        <f t="shared" si="22"/>
        <v>0.2866547363</v>
      </c>
      <c r="AF145" s="40">
        <f t="shared" si="23"/>
        <v>0.2866547363</v>
      </c>
      <c r="AG145" s="54">
        <f t="shared" si="24"/>
        <v>0.2866547363</v>
      </c>
      <c r="AH145" s="57">
        <f t="shared" ref="AH145:AI145" si="741">N145-P145</f>
        <v>0.08574306414</v>
      </c>
      <c r="AI145" s="57">
        <f t="shared" si="741"/>
        <v>0.03006658497</v>
      </c>
      <c r="AJ145" s="58">
        <f t="shared" si="26"/>
        <v>0.0512604226</v>
      </c>
      <c r="AK145" s="58">
        <f t="shared" si="27"/>
        <v>0.01787034966</v>
      </c>
      <c r="AL145" s="39">
        <f t="shared" si="28"/>
        <v>0.2866547363</v>
      </c>
      <c r="AM145" s="40">
        <f t="shared" ref="AM145:AN145" si="742">AF145+AJ145</f>
        <v>0.3379151589</v>
      </c>
      <c r="AN145" s="54">
        <f t="shared" si="742"/>
        <v>0.3045250859</v>
      </c>
      <c r="AO145" s="59">
        <f t="shared" si="30"/>
        <v>1.795560363</v>
      </c>
      <c r="AP145" s="39">
        <f t="shared" ref="AP145:AR145" si="743">AL145*$AO145</f>
        <v>0.5147058824</v>
      </c>
      <c r="AQ145" s="40">
        <f t="shared" si="743"/>
        <v>0.6067470654</v>
      </c>
      <c r="AR145" s="54">
        <f t="shared" si="743"/>
        <v>0.5467931739</v>
      </c>
      <c r="AS145" s="39">
        <f t="shared" ref="AS145:AU145" si="744">IF(AP145&lt;0,0,IF(AP145&gt;1,1,AP145))</f>
        <v>0.5147058824</v>
      </c>
      <c r="AT145" s="40">
        <f t="shared" si="744"/>
        <v>0.6067470654</v>
      </c>
      <c r="AU145" s="54">
        <f t="shared" si="744"/>
        <v>0.5467931739</v>
      </c>
      <c r="AV145" s="38"/>
      <c r="AW145" s="38"/>
      <c r="AX145" s="38"/>
      <c r="AY145" s="38"/>
      <c r="AZ145" s="38"/>
      <c r="BA145" s="38"/>
      <c r="BB145" s="38"/>
    </row>
    <row r="146">
      <c r="A146" s="1"/>
      <c r="B146" s="1"/>
      <c r="C146" s="53">
        <v>0.0</v>
      </c>
      <c r="D146" s="42"/>
      <c r="E146" s="42"/>
      <c r="F146" s="2">
        <v>2611.0</v>
      </c>
      <c r="G146" s="43">
        <v>21.0</v>
      </c>
      <c r="H146" s="43">
        <v>26.0</v>
      </c>
      <c r="I146" s="44">
        <v>45.0</v>
      </c>
      <c r="J146" s="44">
        <v>37.0</v>
      </c>
      <c r="K146" s="45">
        <v>28.0</v>
      </c>
      <c r="L146" s="45">
        <v>44.0</v>
      </c>
      <c r="M146" s="39">
        <f t="shared" si="6"/>
        <v>0.4468085106</v>
      </c>
      <c r="N146" s="40">
        <f t="shared" si="7"/>
        <v>0.5487804878</v>
      </c>
      <c r="O146" s="54">
        <f t="shared" si="8"/>
        <v>0.3888888889</v>
      </c>
      <c r="P146" s="40">
        <f t="shared" si="9"/>
        <v>0.5593784971</v>
      </c>
      <c r="Q146" s="54">
        <f t="shared" si="10"/>
        <v>0.2699970122</v>
      </c>
      <c r="R146" s="39">
        <f t="shared" ref="R146:T146" si="745">M146</f>
        <v>0.4468085106</v>
      </c>
      <c r="S146" s="40">
        <f t="shared" si="745"/>
        <v>0.5487804878</v>
      </c>
      <c r="T146" s="54">
        <f t="shared" si="745"/>
        <v>0.3888888889</v>
      </c>
      <c r="U146" s="39">
        <f t="shared" si="12"/>
        <v>0.4468085106</v>
      </c>
      <c r="V146" s="40">
        <f t="shared" si="13"/>
        <v>0.1067804878</v>
      </c>
      <c r="W146" s="54">
        <f t="shared" si="14"/>
        <v>0.1698888889</v>
      </c>
      <c r="X146" s="55">
        <f t="shared" si="15"/>
        <v>0.2345849464</v>
      </c>
      <c r="Y146" s="55">
        <f t="shared" si="16"/>
        <v>0.550813217</v>
      </c>
      <c r="Z146" s="39">
        <f t="shared" si="17"/>
        <v>0.3248383581</v>
      </c>
      <c r="AA146" s="40">
        <f t="shared" si="18"/>
        <v>0.3248383581</v>
      </c>
      <c r="AB146" s="54">
        <f t="shared" si="19"/>
        <v>0.1698888889</v>
      </c>
      <c r="AC146" s="56">
        <f t="shared" si="20"/>
        <v>0.4818740515</v>
      </c>
      <c r="AD146" s="56">
        <f t="shared" si="21"/>
        <v>0.3035241119</v>
      </c>
      <c r="AE146" s="39">
        <f t="shared" si="22"/>
        <v>0.2592124548</v>
      </c>
      <c r="AF146" s="40">
        <f t="shared" si="23"/>
        <v>0.2592124548</v>
      </c>
      <c r="AG146" s="54">
        <f t="shared" si="24"/>
        <v>0.2592124548</v>
      </c>
      <c r="AH146" s="57">
        <f t="shared" ref="AH146:AI146" si="746">N146-P146</f>
        <v>-0.01059800925</v>
      </c>
      <c r="AI146" s="57">
        <f t="shared" si="746"/>
        <v>0.1188918767</v>
      </c>
      <c r="AJ146" s="58">
        <f t="shared" si="26"/>
        <v>-0.006335887789</v>
      </c>
      <c r="AK146" s="58">
        <f t="shared" si="27"/>
        <v>0.07066447387</v>
      </c>
      <c r="AL146" s="39">
        <f t="shared" si="28"/>
        <v>0.2592124548</v>
      </c>
      <c r="AM146" s="40">
        <f t="shared" ref="AM146:AN146" si="747">AF146+AJ146</f>
        <v>0.252876567</v>
      </c>
      <c r="AN146" s="54">
        <f t="shared" si="747"/>
        <v>0.3298769287</v>
      </c>
      <c r="AO146" s="59">
        <f t="shared" si="30"/>
        <v>1.72371544</v>
      </c>
      <c r="AP146" s="39">
        <f t="shared" ref="AP146:AR146" si="748">AL146*$AO146</f>
        <v>0.4468085106</v>
      </c>
      <c r="AQ146" s="40">
        <f t="shared" si="748"/>
        <v>0.435887243</v>
      </c>
      <c r="AR146" s="54">
        <f t="shared" si="748"/>
        <v>0.5686139553</v>
      </c>
      <c r="AS146" s="39">
        <f t="shared" ref="AS146:AU146" si="749">IF(AP146&lt;0,0,IF(AP146&gt;1,1,AP146))</f>
        <v>0.4468085106</v>
      </c>
      <c r="AT146" s="40">
        <f t="shared" si="749"/>
        <v>0.435887243</v>
      </c>
      <c r="AU146" s="54">
        <f t="shared" si="749"/>
        <v>0.5686139553</v>
      </c>
      <c r="AV146" s="38"/>
      <c r="AW146" s="38"/>
      <c r="AX146" s="38"/>
      <c r="AY146" s="38"/>
      <c r="AZ146" s="38"/>
      <c r="BA146" s="38"/>
      <c r="BB146" s="38"/>
    </row>
    <row r="147">
      <c r="A147" s="1"/>
      <c r="B147" s="1"/>
      <c r="C147" s="53">
        <v>0.0</v>
      </c>
      <c r="D147" s="42"/>
      <c r="E147" s="42"/>
      <c r="F147" s="2">
        <v>2614.0</v>
      </c>
      <c r="G147" s="43">
        <v>43.0</v>
      </c>
      <c r="H147" s="43">
        <v>36.0</v>
      </c>
      <c r="I147" s="44">
        <v>106.0</v>
      </c>
      <c r="J147" s="44">
        <v>88.0</v>
      </c>
      <c r="K147" s="45">
        <v>67.0</v>
      </c>
      <c r="L147" s="45">
        <v>80.0</v>
      </c>
      <c r="M147" s="39">
        <f t="shared" si="6"/>
        <v>0.5443037975</v>
      </c>
      <c r="N147" s="40">
        <f t="shared" si="7"/>
        <v>0.5463917526</v>
      </c>
      <c r="O147" s="54">
        <f t="shared" si="8"/>
        <v>0.4557823129</v>
      </c>
      <c r="P147" s="40">
        <f t="shared" si="9"/>
        <v>0.5848370293</v>
      </c>
      <c r="Q147" s="54">
        <f t="shared" si="10"/>
        <v>0.2776966191</v>
      </c>
      <c r="R147" s="39">
        <f t="shared" ref="R147:T147" si="750">M147</f>
        <v>0.5443037975</v>
      </c>
      <c r="S147" s="40">
        <f t="shared" si="750"/>
        <v>0.5463917526</v>
      </c>
      <c r="T147" s="54">
        <f t="shared" si="750"/>
        <v>0.4557823129</v>
      </c>
      <c r="U147" s="39">
        <f t="shared" si="12"/>
        <v>0.5443037975</v>
      </c>
      <c r="V147" s="40">
        <f t="shared" si="13"/>
        <v>0.1043917526</v>
      </c>
      <c r="W147" s="54">
        <f t="shared" si="14"/>
        <v>0.2367823129</v>
      </c>
      <c r="X147" s="55">
        <f t="shared" si="15"/>
        <v>0.1894885271</v>
      </c>
      <c r="Y147" s="55">
        <f t="shared" si="16"/>
        <v>0.5959096363</v>
      </c>
      <c r="Z147" s="39">
        <f t="shared" si="17"/>
        <v>0.3918955613</v>
      </c>
      <c r="AA147" s="40">
        <f t="shared" si="18"/>
        <v>0.3918955613</v>
      </c>
      <c r="AB147" s="54">
        <f t="shared" si="19"/>
        <v>0.2367823129</v>
      </c>
      <c r="AC147" s="56">
        <f t="shared" si="20"/>
        <v>0.5435001724</v>
      </c>
      <c r="AD147" s="56">
        <f t="shared" si="21"/>
        <v>0.241897991</v>
      </c>
      <c r="AE147" s="39">
        <f t="shared" si="22"/>
        <v>0.323765343</v>
      </c>
      <c r="AF147" s="40">
        <f t="shared" si="23"/>
        <v>0.323765343</v>
      </c>
      <c r="AG147" s="54">
        <f t="shared" si="24"/>
        <v>0.323765343</v>
      </c>
      <c r="AH147" s="57">
        <f t="shared" ref="AH147:AI147" si="751">N147-P147</f>
        <v>-0.03844527674</v>
      </c>
      <c r="AI147" s="57">
        <f t="shared" si="751"/>
        <v>0.1780856938</v>
      </c>
      <c r="AJ147" s="58">
        <f t="shared" si="26"/>
        <v>-0.0229840297</v>
      </c>
      <c r="AK147" s="58">
        <f t="shared" si="27"/>
        <v>0.1058468603</v>
      </c>
      <c r="AL147" s="39">
        <f t="shared" si="28"/>
        <v>0.323765343</v>
      </c>
      <c r="AM147" s="40">
        <f t="shared" ref="AM147:AN147" si="752">AF147+AJ147</f>
        <v>0.3007813133</v>
      </c>
      <c r="AN147" s="54">
        <f t="shared" si="752"/>
        <v>0.4296122033</v>
      </c>
      <c r="AO147" s="59">
        <f t="shared" si="30"/>
        <v>1.681167578</v>
      </c>
      <c r="AP147" s="39">
        <f t="shared" ref="AP147:AR147" si="753">AL147*$AO147</f>
        <v>0.5443037975</v>
      </c>
      <c r="AQ147" s="40">
        <f t="shared" si="753"/>
        <v>0.5056637919</v>
      </c>
      <c r="AR147" s="54">
        <f t="shared" si="753"/>
        <v>0.7222501071</v>
      </c>
      <c r="AS147" s="39">
        <f t="shared" ref="AS147:AU147" si="754">IF(AP147&lt;0,0,IF(AP147&gt;1,1,AP147))</f>
        <v>0.5443037975</v>
      </c>
      <c r="AT147" s="40">
        <f t="shared" si="754"/>
        <v>0.5056637919</v>
      </c>
      <c r="AU147" s="54">
        <f t="shared" si="754"/>
        <v>0.7222501071</v>
      </c>
      <c r="AV147" s="38"/>
      <c r="AW147" s="38"/>
      <c r="AX147" s="38"/>
      <c r="AY147" s="38"/>
      <c r="AZ147" s="38"/>
      <c r="BA147" s="38"/>
      <c r="BB147" s="38"/>
    </row>
    <row r="148">
      <c r="A148" s="1"/>
      <c r="B148" s="1"/>
      <c r="C148" s="53">
        <v>0.0</v>
      </c>
      <c r="D148" s="42"/>
      <c r="E148" s="42"/>
      <c r="F148" s="2">
        <v>2622.0</v>
      </c>
      <c r="G148" s="43">
        <v>24.0</v>
      </c>
      <c r="H148" s="43">
        <v>37.0</v>
      </c>
      <c r="I148" s="44">
        <v>119.0</v>
      </c>
      <c r="J148" s="44">
        <v>59.0</v>
      </c>
      <c r="K148" s="45">
        <v>43.0</v>
      </c>
      <c r="L148" s="45">
        <v>76.0</v>
      </c>
      <c r="M148" s="39">
        <f t="shared" si="6"/>
        <v>0.393442623</v>
      </c>
      <c r="N148" s="40">
        <f t="shared" si="7"/>
        <v>0.6685393258</v>
      </c>
      <c r="O148" s="54">
        <f t="shared" si="8"/>
        <v>0.3613445378</v>
      </c>
      <c r="P148" s="40">
        <f t="shared" si="9"/>
        <v>0.5454199409</v>
      </c>
      <c r="Q148" s="54">
        <f t="shared" si="10"/>
        <v>0.2652624026</v>
      </c>
      <c r="R148" s="39">
        <f t="shared" ref="R148:T148" si="755">M148</f>
        <v>0.393442623</v>
      </c>
      <c r="S148" s="40">
        <f t="shared" si="755"/>
        <v>0.6685393258</v>
      </c>
      <c r="T148" s="54">
        <f t="shared" si="755"/>
        <v>0.3613445378</v>
      </c>
      <c r="U148" s="39">
        <f t="shared" si="12"/>
        <v>0.393442623</v>
      </c>
      <c r="V148" s="40">
        <f t="shared" si="13"/>
        <v>0.2265393258</v>
      </c>
      <c r="W148" s="54">
        <f t="shared" si="14"/>
        <v>0.1423445378</v>
      </c>
      <c r="X148" s="55">
        <f t="shared" si="15"/>
        <v>0.5224258704</v>
      </c>
      <c r="Y148" s="55">
        <f t="shared" si="16"/>
        <v>0.262972293</v>
      </c>
      <c r="Z148" s="39">
        <f t="shared" si="17"/>
        <v>0.3210273849</v>
      </c>
      <c r="AA148" s="40">
        <f t="shared" si="18"/>
        <v>0.3210273849</v>
      </c>
      <c r="AB148" s="54">
        <f t="shared" si="19"/>
        <v>0.1423445378</v>
      </c>
      <c r="AC148" s="56">
        <f t="shared" si="20"/>
        <v>0.4173544177</v>
      </c>
      <c r="AD148" s="56">
        <f t="shared" si="21"/>
        <v>0.3680437457</v>
      </c>
      <c r="AE148" s="39">
        <f t="shared" si="22"/>
        <v>0.24831487</v>
      </c>
      <c r="AF148" s="40">
        <f t="shared" si="23"/>
        <v>0.24831487</v>
      </c>
      <c r="AG148" s="54">
        <f t="shared" si="24"/>
        <v>0.24831487</v>
      </c>
      <c r="AH148" s="57">
        <f t="shared" ref="AH148:AI148" si="756">N148-P148</f>
        <v>0.123119385</v>
      </c>
      <c r="AI148" s="57">
        <f t="shared" si="756"/>
        <v>0.09608213524</v>
      </c>
      <c r="AJ148" s="58">
        <f t="shared" si="26"/>
        <v>0.07360539033</v>
      </c>
      <c r="AK148" s="58">
        <f t="shared" si="27"/>
        <v>0.05710729551</v>
      </c>
      <c r="AL148" s="39">
        <f t="shared" si="28"/>
        <v>0.24831487</v>
      </c>
      <c r="AM148" s="40">
        <f t="shared" ref="AM148:AN148" si="757">AF148+AJ148</f>
        <v>0.3219202603</v>
      </c>
      <c r="AN148" s="54">
        <f t="shared" si="757"/>
        <v>0.3054221655</v>
      </c>
      <c r="AO148" s="59">
        <f t="shared" si="30"/>
        <v>1.584450512</v>
      </c>
      <c r="AP148" s="39">
        <f t="shared" ref="AP148:AR148" si="758">AL148*$AO148</f>
        <v>0.393442623</v>
      </c>
      <c r="AQ148" s="40">
        <f t="shared" si="758"/>
        <v>0.5100667214</v>
      </c>
      <c r="AR148" s="54">
        <f t="shared" si="758"/>
        <v>0.4839263066</v>
      </c>
      <c r="AS148" s="39">
        <f t="shared" ref="AS148:AU148" si="759">IF(AP148&lt;0,0,IF(AP148&gt;1,1,AP148))</f>
        <v>0.393442623</v>
      </c>
      <c r="AT148" s="40">
        <f t="shared" si="759"/>
        <v>0.5100667214</v>
      </c>
      <c r="AU148" s="54">
        <f t="shared" si="759"/>
        <v>0.4839263066</v>
      </c>
      <c r="AV148" s="38"/>
      <c r="AW148" s="38"/>
      <c r="AX148" s="38"/>
      <c r="AY148" s="38"/>
      <c r="AZ148" s="38"/>
      <c r="BA148" s="38"/>
      <c r="BB148" s="38"/>
    </row>
    <row r="149">
      <c r="A149" s="1"/>
      <c r="B149" s="1"/>
      <c r="C149" s="53">
        <v>0.0</v>
      </c>
      <c r="D149" s="42"/>
      <c r="E149" s="42"/>
      <c r="F149" s="2">
        <v>2633.0</v>
      </c>
      <c r="G149" s="43">
        <v>36.0</v>
      </c>
      <c r="H149" s="43">
        <v>26.0</v>
      </c>
      <c r="I149" s="44">
        <v>120.0</v>
      </c>
      <c r="J149" s="44">
        <v>74.0</v>
      </c>
      <c r="K149" s="45">
        <v>66.0</v>
      </c>
      <c r="L149" s="45">
        <v>151.0</v>
      </c>
      <c r="M149" s="39">
        <f t="shared" si="6"/>
        <v>0.5806451613</v>
      </c>
      <c r="N149" s="40">
        <f t="shared" si="7"/>
        <v>0.618556701</v>
      </c>
      <c r="O149" s="54">
        <f t="shared" si="8"/>
        <v>0.3041474654</v>
      </c>
      <c r="P149" s="40">
        <f t="shared" si="9"/>
        <v>0.5943125911</v>
      </c>
      <c r="Q149" s="54">
        <f t="shared" si="10"/>
        <v>0.2802524454</v>
      </c>
      <c r="R149" s="39">
        <f t="shared" ref="R149:T149" si="760">M149</f>
        <v>0.5806451613</v>
      </c>
      <c r="S149" s="40">
        <f t="shared" si="760"/>
        <v>0.618556701</v>
      </c>
      <c r="T149" s="54">
        <f t="shared" si="760"/>
        <v>0.3041474654</v>
      </c>
      <c r="U149" s="39">
        <f t="shared" si="12"/>
        <v>0.5806451613</v>
      </c>
      <c r="V149" s="40">
        <f t="shared" si="13"/>
        <v>0.176556701</v>
      </c>
      <c r="W149" s="54">
        <f t="shared" si="14"/>
        <v>0.08514746544</v>
      </c>
      <c r="X149" s="55">
        <f t="shared" si="15"/>
        <v>0.2951864288</v>
      </c>
      <c r="Y149" s="55">
        <f t="shared" si="16"/>
        <v>0.4902117346</v>
      </c>
      <c r="Z149" s="39">
        <f t="shared" si="17"/>
        <v>0.4291392967</v>
      </c>
      <c r="AA149" s="40">
        <f t="shared" si="18"/>
        <v>0.4291392967</v>
      </c>
      <c r="AB149" s="54">
        <f t="shared" si="19"/>
        <v>0.08514746544</v>
      </c>
      <c r="AC149" s="56">
        <f t="shared" si="20"/>
        <v>0.1958705913</v>
      </c>
      <c r="AD149" s="56">
        <f t="shared" si="21"/>
        <v>0.5895275721</v>
      </c>
      <c r="AE149" s="39">
        <f t="shared" si="22"/>
        <v>0.3093627538</v>
      </c>
      <c r="AF149" s="40">
        <f t="shared" si="23"/>
        <v>0.3093627538</v>
      </c>
      <c r="AG149" s="54">
        <f t="shared" si="24"/>
        <v>0.3093627538</v>
      </c>
      <c r="AH149" s="57">
        <f t="shared" ref="AH149:AI149" si="761">N149-P149</f>
        <v>0.02424410998</v>
      </c>
      <c r="AI149" s="57">
        <f t="shared" si="761"/>
        <v>0.02389502007</v>
      </c>
      <c r="AJ149" s="58">
        <f t="shared" si="26"/>
        <v>0.01449403909</v>
      </c>
      <c r="AK149" s="58">
        <f t="shared" si="27"/>
        <v>0.01420222364</v>
      </c>
      <c r="AL149" s="39">
        <f t="shared" si="28"/>
        <v>0.3093627538</v>
      </c>
      <c r="AM149" s="40">
        <f t="shared" ref="AM149:AN149" si="762">AF149+AJ149</f>
        <v>0.3238567929</v>
      </c>
      <c r="AN149" s="54">
        <f t="shared" si="762"/>
        <v>0.3235649774</v>
      </c>
      <c r="AO149" s="59">
        <f t="shared" si="30"/>
        <v>1.876907139</v>
      </c>
      <c r="AP149" s="39">
        <f t="shared" ref="AP149:AR149" si="763">AL149*$AO149</f>
        <v>0.5806451613</v>
      </c>
      <c r="AQ149" s="40">
        <f t="shared" si="763"/>
        <v>0.6078491267</v>
      </c>
      <c r="AR149" s="54">
        <f t="shared" si="763"/>
        <v>0.6073014162</v>
      </c>
      <c r="AS149" s="39">
        <f t="shared" ref="AS149:AU149" si="764">IF(AP149&lt;0,0,IF(AP149&gt;1,1,AP149))</f>
        <v>0.5806451613</v>
      </c>
      <c r="AT149" s="40">
        <f t="shared" si="764"/>
        <v>0.6078491267</v>
      </c>
      <c r="AU149" s="54">
        <f t="shared" si="764"/>
        <v>0.6073014162</v>
      </c>
      <c r="AV149" s="38"/>
      <c r="AW149" s="38"/>
      <c r="AX149" s="38"/>
      <c r="AY149" s="38"/>
      <c r="AZ149" s="38"/>
      <c r="BA149" s="38"/>
      <c r="BB149" s="38"/>
    </row>
    <row r="150">
      <c r="A150" s="1"/>
      <c r="B150" s="1"/>
      <c r="C150" s="53">
        <v>0.0</v>
      </c>
      <c r="D150" s="42"/>
      <c r="E150" s="42"/>
      <c r="F150" s="2">
        <v>2643.0</v>
      </c>
      <c r="G150" s="43">
        <v>38.0</v>
      </c>
      <c r="H150" s="43">
        <v>28.0</v>
      </c>
      <c r="I150" s="44">
        <v>161.0</v>
      </c>
      <c r="J150" s="44">
        <v>78.0</v>
      </c>
      <c r="K150" s="45">
        <v>51.0</v>
      </c>
      <c r="L150" s="45">
        <v>120.0</v>
      </c>
      <c r="M150" s="39">
        <f t="shared" si="6"/>
        <v>0.5757575758</v>
      </c>
      <c r="N150" s="40">
        <f t="shared" si="7"/>
        <v>0.6736401674</v>
      </c>
      <c r="O150" s="54">
        <f t="shared" si="8"/>
        <v>0.298245614</v>
      </c>
      <c r="P150" s="40">
        <f t="shared" si="9"/>
        <v>0.5930386593</v>
      </c>
      <c r="Q150" s="54">
        <f t="shared" si="10"/>
        <v>0.279918641</v>
      </c>
      <c r="R150" s="39">
        <f t="shared" ref="R150:T150" si="765">M150</f>
        <v>0.5757575758</v>
      </c>
      <c r="S150" s="40">
        <f t="shared" si="765"/>
        <v>0.6736401674</v>
      </c>
      <c r="T150" s="54">
        <f t="shared" si="765"/>
        <v>0.298245614</v>
      </c>
      <c r="U150" s="39">
        <f t="shared" si="12"/>
        <v>0.5757575758</v>
      </c>
      <c r="V150" s="40">
        <f t="shared" si="13"/>
        <v>0.2316401674</v>
      </c>
      <c r="W150" s="54">
        <f t="shared" si="14"/>
        <v>0.07924561404</v>
      </c>
      <c r="X150" s="55">
        <f t="shared" si="15"/>
        <v>0.3825068379</v>
      </c>
      <c r="Y150" s="55">
        <f t="shared" si="16"/>
        <v>0.4028913255</v>
      </c>
      <c r="Z150" s="39">
        <f t="shared" si="17"/>
        <v>0.4388359336</v>
      </c>
      <c r="AA150" s="40">
        <f t="shared" si="18"/>
        <v>0.4388359336</v>
      </c>
      <c r="AB150" s="54">
        <f t="shared" si="19"/>
        <v>0.07924561404</v>
      </c>
      <c r="AC150" s="56">
        <f t="shared" si="20"/>
        <v>0.1786560499</v>
      </c>
      <c r="AD150" s="56">
        <f t="shared" si="21"/>
        <v>0.6067421135</v>
      </c>
      <c r="AE150" s="39">
        <f t="shared" si="22"/>
        <v>0.3153227267</v>
      </c>
      <c r="AF150" s="40">
        <f t="shared" si="23"/>
        <v>0.3153227267</v>
      </c>
      <c r="AG150" s="54">
        <f t="shared" si="24"/>
        <v>0.3153227267</v>
      </c>
      <c r="AH150" s="57">
        <f t="shared" ref="AH150:AI150" si="766">N150-P150</f>
        <v>0.08060150804</v>
      </c>
      <c r="AI150" s="57">
        <f t="shared" si="766"/>
        <v>0.01832697308</v>
      </c>
      <c r="AJ150" s="58">
        <f t="shared" si="26"/>
        <v>0.04818660735</v>
      </c>
      <c r="AK150" s="58">
        <f t="shared" si="27"/>
        <v>0.01089280401</v>
      </c>
      <c r="AL150" s="39">
        <f t="shared" si="28"/>
        <v>0.3153227267</v>
      </c>
      <c r="AM150" s="40">
        <f t="shared" ref="AM150:AN150" si="767">AF150+AJ150</f>
        <v>0.363509334</v>
      </c>
      <c r="AN150" s="54">
        <f t="shared" si="767"/>
        <v>0.3262155307</v>
      </c>
      <c r="AO150" s="59">
        <f t="shared" si="30"/>
        <v>1.825931108</v>
      </c>
      <c r="AP150" s="39">
        <f t="shared" ref="AP150:AR150" si="768">AL150*$AO150</f>
        <v>0.5757575758</v>
      </c>
      <c r="AQ150" s="40">
        <f t="shared" si="768"/>
        <v>0.6637430011</v>
      </c>
      <c r="AR150" s="54">
        <f t="shared" si="768"/>
        <v>0.5956470854</v>
      </c>
      <c r="AS150" s="39">
        <f t="shared" ref="AS150:AU150" si="769">IF(AP150&lt;0,0,IF(AP150&gt;1,1,AP150))</f>
        <v>0.5757575758</v>
      </c>
      <c r="AT150" s="40">
        <f t="shared" si="769"/>
        <v>0.6637430011</v>
      </c>
      <c r="AU150" s="54">
        <f t="shared" si="769"/>
        <v>0.5956470854</v>
      </c>
      <c r="AV150" s="38"/>
      <c r="AW150" s="38"/>
      <c r="AX150" s="38"/>
      <c r="AY150" s="38"/>
      <c r="AZ150" s="38"/>
      <c r="BA150" s="38"/>
      <c r="BB150" s="38"/>
    </row>
    <row r="151">
      <c r="A151" s="1"/>
      <c r="B151" s="1"/>
      <c r="C151" s="53">
        <v>0.0</v>
      </c>
      <c r="D151" s="42"/>
      <c r="E151" s="42"/>
      <c r="F151" s="2">
        <v>2644.0</v>
      </c>
      <c r="G151" s="43">
        <v>78.0</v>
      </c>
      <c r="H151" s="43">
        <v>60.0</v>
      </c>
      <c r="I151" s="44">
        <v>200.0</v>
      </c>
      <c r="J151" s="44">
        <v>96.0</v>
      </c>
      <c r="K151" s="45">
        <v>82.0</v>
      </c>
      <c r="L151" s="45">
        <v>99.0</v>
      </c>
      <c r="M151" s="39">
        <f t="shared" si="6"/>
        <v>0.5652173913</v>
      </c>
      <c r="N151" s="40">
        <f t="shared" si="7"/>
        <v>0.6756756757</v>
      </c>
      <c r="O151" s="54">
        <f t="shared" si="8"/>
        <v>0.453038674</v>
      </c>
      <c r="P151" s="40">
        <f t="shared" si="9"/>
        <v>0.5902909263</v>
      </c>
      <c r="Q151" s="54">
        <f t="shared" si="10"/>
        <v>0.2791882798</v>
      </c>
      <c r="R151" s="39">
        <f t="shared" ref="R151:T151" si="770">M151</f>
        <v>0.5652173913</v>
      </c>
      <c r="S151" s="40">
        <f t="shared" si="770"/>
        <v>0.6756756757</v>
      </c>
      <c r="T151" s="54">
        <f t="shared" si="770"/>
        <v>0.453038674</v>
      </c>
      <c r="U151" s="39">
        <f t="shared" si="12"/>
        <v>0.5652173913</v>
      </c>
      <c r="V151" s="40">
        <f t="shared" si="13"/>
        <v>0.2336756757</v>
      </c>
      <c r="W151" s="54">
        <f t="shared" si="14"/>
        <v>0.234038674</v>
      </c>
      <c r="X151" s="55">
        <f t="shared" si="15"/>
        <v>0.3920268349</v>
      </c>
      <c r="Y151" s="55">
        <f t="shared" si="16"/>
        <v>0.3933713285</v>
      </c>
      <c r="Z151" s="39">
        <f t="shared" si="17"/>
        <v>0.4324783352</v>
      </c>
      <c r="AA151" s="40">
        <f t="shared" si="18"/>
        <v>0.4324783352</v>
      </c>
      <c r="AB151" s="54">
        <f t="shared" si="19"/>
        <v>0.234038674</v>
      </c>
      <c r="AC151" s="56">
        <f t="shared" si="20"/>
        <v>0.4960286104</v>
      </c>
      <c r="AD151" s="56">
        <f t="shared" si="21"/>
        <v>0.289369553</v>
      </c>
      <c r="AE151" s="39">
        <f t="shared" si="22"/>
        <v>0.3477151214</v>
      </c>
      <c r="AF151" s="40">
        <f t="shared" si="23"/>
        <v>0.3477151214</v>
      </c>
      <c r="AG151" s="54">
        <f t="shared" si="24"/>
        <v>0.3477151214</v>
      </c>
      <c r="AH151" s="57">
        <f t="shared" ref="AH151:AI151" si="771">N151-P151</f>
        <v>0.0853847494</v>
      </c>
      <c r="AI151" s="57">
        <f t="shared" si="771"/>
        <v>0.1738503943</v>
      </c>
      <c r="AJ151" s="58">
        <f t="shared" si="26"/>
        <v>0.0510462086</v>
      </c>
      <c r="AK151" s="58">
        <f t="shared" si="27"/>
        <v>0.1033295713</v>
      </c>
      <c r="AL151" s="39">
        <f t="shared" si="28"/>
        <v>0.3477151214</v>
      </c>
      <c r="AM151" s="40">
        <f t="shared" ref="AM151:AN151" si="772">AF151+AJ151</f>
        <v>0.39876133</v>
      </c>
      <c r="AN151" s="54">
        <f t="shared" si="772"/>
        <v>0.4510446927</v>
      </c>
      <c r="AO151" s="59">
        <f t="shared" si="30"/>
        <v>1.625518582</v>
      </c>
      <c r="AP151" s="39">
        <f t="shared" ref="AP151:AR151" si="773">AL151*$AO151</f>
        <v>0.5652173913</v>
      </c>
      <c r="AQ151" s="40">
        <f t="shared" si="773"/>
        <v>0.6481939519</v>
      </c>
      <c r="AR151" s="54">
        <f t="shared" si="773"/>
        <v>0.7331815295</v>
      </c>
      <c r="AS151" s="39">
        <f t="shared" ref="AS151:AU151" si="774">IF(AP151&lt;0,0,IF(AP151&gt;1,1,AP151))</f>
        <v>0.5652173913</v>
      </c>
      <c r="AT151" s="40">
        <f t="shared" si="774"/>
        <v>0.6481939519</v>
      </c>
      <c r="AU151" s="54">
        <f t="shared" si="774"/>
        <v>0.7331815295</v>
      </c>
      <c r="AV151" s="38"/>
      <c r="AW151" s="38"/>
      <c r="AX151" s="38"/>
      <c r="AY151" s="38"/>
      <c r="AZ151" s="38"/>
      <c r="BA151" s="38"/>
      <c r="BB151" s="38"/>
    </row>
    <row r="152">
      <c r="A152" s="1"/>
      <c r="B152" s="1"/>
      <c r="C152" s="53">
        <v>0.0</v>
      </c>
      <c r="D152" s="42"/>
      <c r="E152" s="42"/>
      <c r="F152" s="2">
        <v>2651.0</v>
      </c>
      <c r="G152" s="43">
        <v>39.0</v>
      </c>
      <c r="H152" s="43">
        <v>34.0</v>
      </c>
      <c r="I152" s="44">
        <v>117.0</v>
      </c>
      <c r="J152" s="44">
        <v>70.0</v>
      </c>
      <c r="K152" s="45">
        <v>52.0</v>
      </c>
      <c r="L152" s="45">
        <v>72.0</v>
      </c>
      <c r="M152" s="39">
        <f t="shared" si="6"/>
        <v>0.5342465753</v>
      </c>
      <c r="N152" s="40">
        <f t="shared" si="7"/>
        <v>0.6256684492</v>
      </c>
      <c r="O152" s="54">
        <f t="shared" si="8"/>
        <v>0.4193548387</v>
      </c>
      <c r="P152" s="40">
        <f t="shared" si="9"/>
        <v>0.5822133796</v>
      </c>
      <c r="Q152" s="54">
        <f t="shared" si="10"/>
        <v>0.2769591668</v>
      </c>
      <c r="R152" s="39">
        <f t="shared" ref="R152:T152" si="775">M152</f>
        <v>0.5342465753</v>
      </c>
      <c r="S152" s="40">
        <f t="shared" si="775"/>
        <v>0.6256684492</v>
      </c>
      <c r="T152" s="54">
        <f t="shared" si="775"/>
        <v>0.4193548387</v>
      </c>
      <c r="U152" s="39">
        <f t="shared" si="12"/>
        <v>0.5342465753</v>
      </c>
      <c r="V152" s="40">
        <f t="shared" si="13"/>
        <v>0.1836684492</v>
      </c>
      <c r="W152" s="54">
        <f t="shared" si="14"/>
        <v>0.2003548387</v>
      </c>
      <c r="X152" s="55">
        <f t="shared" si="15"/>
        <v>0.3311315463</v>
      </c>
      <c r="Y152" s="55">
        <f t="shared" si="16"/>
        <v>0.4542666171</v>
      </c>
      <c r="Z152" s="39">
        <f t="shared" si="17"/>
        <v>0.3994705887</v>
      </c>
      <c r="AA152" s="40">
        <f t="shared" si="18"/>
        <v>0.3994705887</v>
      </c>
      <c r="AB152" s="54">
        <f t="shared" si="19"/>
        <v>0.2003548387</v>
      </c>
      <c r="AC152" s="56">
        <f t="shared" si="20"/>
        <v>0.46488757</v>
      </c>
      <c r="AD152" s="56">
        <f t="shared" si="21"/>
        <v>0.3205105934</v>
      </c>
      <c r="AE152" s="39">
        <f t="shared" si="22"/>
        <v>0.3160053897</v>
      </c>
      <c r="AF152" s="40">
        <f t="shared" si="23"/>
        <v>0.3160053897</v>
      </c>
      <c r="AG152" s="54">
        <f t="shared" si="24"/>
        <v>0.3160053897</v>
      </c>
      <c r="AH152" s="57">
        <f t="shared" ref="AH152:AI152" si="776">N152-P152</f>
        <v>0.04345506958</v>
      </c>
      <c r="AI152" s="57">
        <f t="shared" si="776"/>
        <v>0.1423956719</v>
      </c>
      <c r="AJ152" s="58">
        <f t="shared" si="26"/>
        <v>0.02597907193</v>
      </c>
      <c r="AK152" s="58">
        <f t="shared" si="27"/>
        <v>0.08463416944</v>
      </c>
      <c r="AL152" s="39">
        <f t="shared" si="28"/>
        <v>0.3160053897</v>
      </c>
      <c r="AM152" s="40">
        <f t="shared" ref="AM152:AN152" si="777">AF152+AJ152</f>
        <v>0.3419844616</v>
      </c>
      <c r="AN152" s="54">
        <f t="shared" si="777"/>
        <v>0.4006395591</v>
      </c>
      <c r="AO152" s="59">
        <f t="shared" si="30"/>
        <v>1.690624884</v>
      </c>
      <c r="AP152" s="39">
        <f t="shared" ref="AP152:AR152" si="778">AL152*$AO152</f>
        <v>0.5342465753</v>
      </c>
      <c r="AQ152" s="40">
        <f t="shared" si="778"/>
        <v>0.5781674408</v>
      </c>
      <c r="AR152" s="54">
        <f t="shared" si="778"/>
        <v>0.6773312083</v>
      </c>
      <c r="AS152" s="39">
        <f t="shared" ref="AS152:AU152" si="779">IF(AP152&lt;0,0,IF(AP152&gt;1,1,AP152))</f>
        <v>0.5342465753</v>
      </c>
      <c r="AT152" s="40">
        <f t="shared" si="779"/>
        <v>0.5781674408</v>
      </c>
      <c r="AU152" s="54">
        <f t="shared" si="779"/>
        <v>0.6773312083</v>
      </c>
      <c r="AV152" s="38"/>
      <c r="AW152" s="38"/>
      <c r="AX152" s="38"/>
      <c r="AY152" s="38"/>
      <c r="AZ152" s="38"/>
      <c r="BA152" s="38"/>
      <c r="BB152" s="38"/>
    </row>
    <row r="153">
      <c r="A153" s="1"/>
      <c r="B153" s="1"/>
      <c r="C153" s="53">
        <v>0.0</v>
      </c>
      <c r="D153" s="42"/>
      <c r="E153" s="42"/>
      <c r="F153" s="2">
        <v>2654.0</v>
      </c>
      <c r="G153" s="43">
        <v>41.0</v>
      </c>
      <c r="H153" s="43">
        <v>27.0</v>
      </c>
      <c r="I153" s="44">
        <v>168.0</v>
      </c>
      <c r="J153" s="44">
        <v>95.0</v>
      </c>
      <c r="K153" s="45">
        <v>70.0</v>
      </c>
      <c r="L153" s="45">
        <v>103.0</v>
      </c>
      <c r="M153" s="39">
        <f t="shared" si="6"/>
        <v>0.6029411765</v>
      </c>
      <c r="N153" s="40">
        <f t="shared" si="7"/>
        <v>0.63878327</v>
      </c>
      <c r="O153" s="54">
        <f t="shared" si="8"/>
        <v>0.4046242775</v>
      </c>
      <c r="P153" s="40">
        <f t="shared" si="9"/>
        <v>0.6001222102</v>
      </c>
      <c r="Q153" s="54">
        <f t="shared" si="10"/>
        <v>0.2817360294</v>
      </c>
      <c r="R153" s="39">
        <f t="shared" ref="R153:T153" si="780">M153</f>
        <v>0.6029411765</v>
      </c>
      <c r="S153" s="40">
        <f t="shared" si="780"/>
        <v>0.63878327</v>
      </c>
      <c r="T153" s="54">
        <f t="shared" si="780"/>
        <v>0.4046242775</v>
      </c>
      <c r="U153" s="39">
        <f t="shared" si="12"/>
        <v>0.6029411765</v>
      </c>
      <c r="V153" s="40">
        <f t="shared" si="13"/>
        <v>0.19678327</v>
      </c>
      <c r="W153" s="54">
        <f t="shared" si="14"/>
        <v>0.1856242775</v>
      </c>
      <c r="X153" s="55">
        <f t="shared" si="15"/>
        <v>0.3154725536</v>
      </c>
      <c r="Y153" s="55">
        <f t="shared" si="16"/>
        <v>0.4699256098</v>
      </c>
      <c r="Z153" s="39">
        <f t="shared" si="17"/>
        <v>0.4484761519</v>
      </c>
      <c r="AA153" s="40">
        <f t="shared" si="18"/>
        <v>0.4484761519</v>
      </c>
      <c r="AB153" s="54">
        <f t="shared" si="19"/>
        <v>0.1856242775</v>
      </c>
      <c r="AC153" s="56">
        <f t="shared" si="20"/>
        <v>0.3924314064</v>
      </c>
      <c r="AD153" s="56">
        <f t="shared" si="21"/>
        <v>0.392966757</v>
      </c>
      <c r="AE153" s="39">
        <f t="shared" si="22"/>
        <v>0.3432107452</v>
      </c>
      <c r="AF153" s="40">
        <f t="shared" si="23"/>
        <v>0.3432107452</v>
      </c>
      <c r="AG153" s="54">
        <f t="shared" si="24"/>
        <v>0.3432107452</v>
      </c>
      <c r="AH153" s="57">
        <f t="shared" ref="AH153:AI153" si="781">N153-P153</f>
        <v>0.03866105975</v>
      </c>
      <c r="AI153" s="57">
        <f t="shared" si="781"/>
        <v>0.122888248</v>
      </c>
      <c r="AJ153" s="58">
        <f t="shared" si="26"/>
        <v>0.02311303289</v>
      </c>
      <c r="AK153" s="58">
        <f t="shared" si="27"/>
        <v>0.07303975374</v>
      </c>
      <c r="AL153" s="39">
        <f t="shared" si="28"/>
        <v>0.3432107452</v>
      </c>
      <c r="AM153" s="40">
        <f t="shared" ref="AM153:AN153" si="782">AF153+AJ153</f>
        <v>0.3663237781</v>
      </c>
      <c r="AN153" s="54">
        <f t="shared" si="782"/>
        <v>0.4162504989</v>
      </c>
      <c r="AO153" s="59">
        <f t="shared" si="30"/>
        <v>1.756766608</v>
      </c>
      <c r="AP153" s="39">
        <f t="shared" ref="AP153:AR153" si="783">AL153*$AO153</f>
        <v>0.6029411765</v>
      </c>
      <c r="AQ153" s="40">
        <f t="shared" si="783"/>
        <v>0.6435453808</v>
      </c>
      <c r="AR153" s="54">
        <f t="shared" si="783"/>
        <v>0.7312549769</v>
      </c>
      <c r="AS153" s="39">
        <f t="shared" ref="AS153:AU153" si="784">IF(AP153&lt;0,0,IF(AP153&gt;1,1,AP153))</f>
        <v>0.6029411765</v>
      </c>
      <c r="AT153" s="40">
        <f t="shared" si="784"/>
        <v>0.6435453808</v>
      </c>
      <c r="AU153" s="54">
        <f t="shared" si="784"/>
        <v>0.7312549769</v>
      </c>
      <c r="AV153" s="38"/>
      <c r="AW153" s="38"/>
      <c r="AX153" s="38"/>
      <c r="AY153" s="38"/>
      <c r="AZ153" s="38"/>
      <c r="BA153" s="38"/>
      <c r="BB153" s="38"/>
    </row>
    <row r="154">
      <c r="A154" s="1"/>
      <c r="B154" s="1"/>
      <c r="C154" s="53">
        <v>0.0</v>
      </c>
      <c r="D154" s="42"/>
      <c r="E154" s="42"/>
      <c r="F154" s="2">
        <v>2662.0</v>
      </c>
      <c r="G154" s="43">
        <v>26.0</v>
      </c>
      <c r="H154" s="43">
        <v>32.0</v>
      </c>
      <c r="I154" s="44">
        <v>83.0</v>
      </c>
      <c r="J154" s="44">
        <v>72.0</v>
      </c>
      <c r="K154" s="45">
        <v>33.0</v>
      </c>
      <c r="L154" s="45">
        <v>56.0</v>
      </c>
      <c r="M154" s="39">
        <f t="shared" si="6"/>
        <v>0.4482758621</v>
      </c>
      <c r="N154" s="40">
        <f t="shared" si="7"/>
        <v>0.535483871</v>
      </c>
      <c r="O154" s="54">
        <f t="shared" si="8"/>
        <v>0.3707865169</v>
      </c>
      <c r="P154" s="40">
        <f t="shared" si="9"/>
        <v>0.559762069</v>
      </c>
      <c r="Q154" s="54">
        <f t="shared" si="10"/>
        <v>0.2701219976</v>
      </c>
      <c r="R154" s="39">
        <f t="shared" ref="R154:T154" si="785">M154</f>
        <v>0.4482758621</v>
      </c>
      <c r="S154" s="40">
        <f t="shared" si="785"/>
        <v>0.535483871</v>
      </c>
      <c r="T154" s="54">
        <f t="shared" si="785"/>
        <v>0.3707865169</v>
      </c>
      <c r="U154" s="39">
        <f t="shared" si="12"/>
        <v>0.4482758621</v>
      </c>
      <c r="V154" s="40">
        <f t="shared" si="13"/>
        <v>0.09348387097</v>
      </c>
      <c r="W154" s="54">
        <f t="shared" si="14"/>
        <v>0.1517865169</v>
      </c>
      <c r="X154" s="55">
        <f t="shared" si="15"/>
        <v>0.2055943545</v>
      </c>
      <c r="Y154" s="55">
        <f t="shared" si="16"/>
        <v>0.5798038089</v>
      </c>
      <c r="Z154" s="39">
        <f t="shared" si="17"/>
        <v>0.323798149</v>
      </c>
      <c r="AA154" s="40">
        <f t="shared" si="18"/>
        <v>0.323798149</v>
      </c>
      <c r="AB154" s="54">
        <f t="shared" si="19"/>
        <v>0.1517865169</v>
      </c>
      <c r="AC154" s="56">
        <f t="shared" si="20"/>
        <v>0.4383520923</v>
      </c>
      <c r="AD154" s="56">
        <f t="shared" si="21"/>
        <v>0.3470460711</v>
      </c>
      <c r="AE154" s="39">
        <f t="shared" si="22"/>
        <v>0.2528679379</v>
      </c>
      <c r="AF154" s="40">
        <f t="shared" si="23"/>
        <v>0.2528679379</v>
      </c>
      <c r="AG154" s="54">
        <f t="shared" si="24"/>
        <v>0.2528679379</v>
      </c>
      <c r="AH154" s="57">
        <f t="shared" ref="AH154:AI154" si="786">N154-P154</f>
        <v>-0.024278198</v>
      </c>
      <c r="AI154" s="57">
        <f t="shared" si="786"/>
        <v>0.1006645192</v>
      </c>
      <c r="AJ154" s="58">
        <f t="shared" si="26"/>
        <v>-0.01451441819</v>
      </c>
      <c r="AK154" s="58">
        <f t="shared" si="27"/>
        <v>0.05983087734</v>
      </c>
      <c r="AL154" s="39">
        <f t="shared" si="28"/>
        <v>0.2528679379</v>
      </c>
      <c r="AM154" s="40">
        <f t="shared" ref="AM154:AN154" si="787">AF154+AJ154</f>
        <v>0.2383535197</v>
      </c>
      <c r="AN154" s="54">
        <f t="shared" si="787"/>
        <v>0.3126988152</v>
      </c>
      <c r="AO154" s="59">
        <f t="shared" si="30"/>
        <v>1.772766709</v>
      </c>
      <c r="AP154" s="39">
        <f t="shared" ref="AP154:AR154" si="788">AL154*$AO154</f>
        <v>0.4482758621</v>
      </c>
      <c r="AQ154" s="40">
        <f t="shared" si="788"/>
        <v>0.4225451847</v>
      </c>
      <c r="AR154" s="54">
        <f t="shared" si="788"/>
        <v>0.5543420496</v>
      </c>
      <c r="AS154" s="39">
        <f t="shared" ref="AS154:AU154" si="789">IF(AP154&lt;0,0,IF(AP154&gt;1,1,AP154))</f>
        <v>0.4482758621</v>
      </c>
      <c r="AT154" s="40">
        <f t="shared" si="789"/>
        <v>0.4225451847</v>
      </c>
      <c r="AU154" s="54">
        <f t="shared" si="789"/>
        <v>0.5543420496</v>
      </c>
      <c r="AV154" s="38"/>
      <c r="AW154" s="38"/>
      <c r="AX154" s="38"/>
      <c r="AY154" s="38"/>
      <c r="AZ154" s="38"/>
      <c r="BA154" s="38"/>
      <c r="BB154" s="38"/>
    </row>
    <row r="155">
      <c r="A155" s="1"/>
      <c r="B155" s="1"/>
      <c r="C155" s="53">
        <v>0.0</v>
      </c>
      <c r="D155" s="42"/>
      <c r="E155" s="42"/>
      <c r="F155" s="2">
        <v>2663.0</v>
      </c>
      <c r="G155" s="43">
        <v>36.0</v>
      </c>
      <c r="H155" s="43">
        <v>43.0</v>
      </c>
      <c r="I155" s="44">
        <v>150.0</v>
      </c>
      <c r="J155" s="44">
        <v>105.0</v>
      </c>
      <c r="K155" s="45">
        <v>80.0</v>
      </c>
      <c r="L155" s="45">
        <v>107.0</v>
      </c>
      <c r="M155" s="39">
        <f t="shared" si="6"/>
        <v>0.4556962025</v>
      </c>
      <c r="N155" s="40">
        <f t="shared" si="7"/>
        <v>0.5882352941</v>
      </c>
      <c r="O155" s="54">
        <f t="shared" si="8"/>
        <v>0.4278074866</v>
      </c>
      <c r="P155" s="40">
        <f t="shared" si="9"/>
        <v>0.5617015863</v>
      </c>
      <c r="Q155" s="54">
        <f t="shared" si="10"/>
        <v>0.2707497837</v>
      </c>
      <c r="R155" s="39">
        <f t="shared" ref="R155:T155" si="790">M155</f>
        <v>0.4556962025</v>
      </c>
      <c r="S155" s="40">
        <f t="shared" si="790"/>
        <v>0.5882352941</v>
      </c>
      <c r="T155" s="54">
        <f t="shared" si="790"/>
        <v>0.4278074866</v>
      </c>
      <c r="U155" s="39">
        <f t="shared" si="12"/>
        <v>0.4556962025</v>
      </c>
      <c r="V155" s="40">
        <f t="shared" si="13"/>
        <v>0.1462352941</v>
      </c>
      <c r="W155" s="54">
        <f t="shared" si="14"/>
        <v>0.2088074866</v>
      </c>
      <c r="X155" s="55">
        <f t="shared" si="15"/>
        <v>0.3105238723</v>
      </c>
      <c r="Y155" s="55">
        <f t="shared" si="16"/>
        <v>0.4748742911</v>
      </c>
      <c r="Z155" s="39">
        <f t="shared" si="17"/>
        <v>0.3384108378</v>
      </c>
      <c r="AA155" s="40">
        <f t="shared" si="18"/>
        <v>0.3384108378</v>
      </c>
      <c r="AB155" s="54">
        <f t="shared" si="19"/>
        <v>0.2088074866</v>
      </c>
      <c r="AC155" s="56">
        <f t="shared" si="20"/>
        <v>0.5528429327</v>
      </c>
      <c r="AD155" s="56">
        <f t="shared" si="21"/>
        <v>0.2325552307</v>
      </c>
      <c r="AE155" s="39">
        <f t="shared" si="22"/>
        <v>0.2811782901</v>
      </c>
      <c r="AF155" s="40">
        <f t="shared" si="23"/>
        <v>0.2811782901</v>
      </c>
      <c r="AG155" s="54">
        <f t="shared" si="24"/>
        <v>0.2811782901</v>
      </c>
      <c r="AH155" s="57">
        <f t="shared" ref="AH155:AI155" si="791">N155-P155</f>
        <v>0.02653370783</v>
      </c>
      <c r="AI155" s="57">
        <f t="shared" si="791"/>
        <v>0.1570577029</v>
      </c>
      <c r="AJ155" s="58">
        <f t="shared" si="26"/>
        <v>0.01586284664</v>
      </c>
      <c r="AK155" s="58">
        <f t="shared" si="27"/>
        <v>0.09334868165</v>
      </c>
      <c r="AL155" s="39">
        <f t="shared" si="28"/>
        <v>0.2811782901</v>
      </c>
      <c r="AM155" s="40">
        <f t="shared" ref="AM155:AN155" si="792">AF155+AJ155</f>
        <v>0.2970411367</v>
      </c>
      <c r="AN155" s="54">
        <f t="shared" si="792"/>
        <v>0.3745269717</v>
      </c>
      <c r="AO155" s="59">
        <f t="shared" si="30"/>
        <v>1.620666384</v>
      </c>
      <c r="AP155" s="39">
        <f t="shared" ref="AP155:AR155" si="793">AL155*$AO155</f>
        <v>0.4556962025</v>
      </c>
      <c r="AQ155" s="40">
        <f t="shared" si="793"/>
        <v>0.4814045848</v>
      </c>
      <c r="AR155" s="54">
        <f t="shared" si="793"/>
        <v>0.6069832729</v>
      </c>
      <c r="AS155" s="39">
        <f t="shared" ref="AS155:AU155" si="794">IF(AP155&lt;0,0,IF(AP155&gt;1,1,AP155))</f>
        <v>0.4556962025</v>
      </c>
      <c r="AT155" s="40">
        <f t="shared" si="794"/>
        <v>0.4814045848</v>
      </c>
      <c r="AU155" s="54">
        <f t="shared" si="794"/>
        <v>0.6069832729</v>
      </c>
      <c r="AV155" s="38"/>
      <c r="AW155" s="38"/>
      <c r="AX155" s="38"/>
      <c r="AY155" s="38"/>
      <c r="AZ155" s="38"/>
      <c r="BA155" s="38"/>
      <c r="BB155" s="38"/>
    </row>
    <row r="156">
      <c r="A156" s="1"/>
      <c r="B156" s="1"/>
      <c r="C156" s="53">
        <v>0.0</v>
      </c>
      <c r="D156" s="42"/>
      <c r="E156" s="42"/>
      <c r="F156" s="2">
        <v>2666.0</v>
      </c>
      <c r="G156" s="43">
        <v>22.0</v>
      </c>
      <c r="H156" s="43">
        <v>30.0</v>
      </c>
      <c r="I156" s="44">
        <v>64.0</v>
      </c>
      <c r="J156" s="44">
        <v>47.0</v>
      </c>
      <c r="K156" s="45">
        <v>20.0</v>
      </c>
      <c r="L156" s="45">
        <v>74.0</v>
      </c>
      <c r="M156" s="39">
        <f t="shared" si="6"/>
        <v>0.4230769231</v>
      </c>
      <c r="N156" s="40">
        <f t="shared" si="7"/>
        <v>0.5765765766</v>
      </c>
      <c r="O156" s="54">
        <f t="shared" si="8"/>
        <v>0.2127659574</v>
      </c>
      <c r="P156" s="40">
        <f t="shared" si="9"/>
        <v>0.5531732249</v>
      </c>
      <c r="Q156" s="54">
        <f t="shared" si="10"/>
        <v>0.2679369822</v>
      </c>
      <c r="R156" s="39">
        <f t="shared" ref="R156:T156" si="795">M156</f>
        <v>0.4230769231</v>
      </c>
      <c r="S156" s="40">
        <f t="shared" si="795"/>
        <v>0.5765765766</v>
      </c>
      <c r="T156" s="54">
        <f t="shared" si="795"/>
        <v>0.2127659574</v>
      </c>
      <c r="U156" s="39">
        <f t="shared" si="12"/>
        <v>0.4230769231</v>
      </c>
      <c r="V156" s="40">
        <f t="shared" si="13"/>
        <v>0.1345765766</v>
      </c>
      <c r="W156" s="54">
        <f t="shared" si="14"/>
        <v>-0.006234042553</v>
      </c>
      <c r="X156" s="55">
        <f t="shared" si="15"/>
        <v>0.3079694835</v>
      </c>
      <c r="Y156" s="55">
        <f t="shared" si="16"/>
        <v>0.4774286799</v>
      </c>
      <c r="Z156" s="39">
        <f t="shared" si="17"/>
        <v>0.3139306753</v>
      </c>
      <c r="AA156" s="40">
        <f t="shared" si="18"/>
        <v>0.3139306753</v>
      </c>
      <c r="AB156" s="54">
        <f t="shared" si="19"/>
        <v>-0.006234042553</v>
      </c>
      <c r="AC156" s="56">
        <f t="shared" si="20"/>
        <v>-0.01985541328</v>
      </c>
      <c r="AD156" s="56">
        <f t="shared" si="21"/>
        <v>0.8052535767</v>
      </c>
      <c r="AE156" s="39">
        <f t="shared" si="22"/>
        <v>0.2220262734</v>
      </c>
      <c r="AF156" s="40">
        <f t="shared" si="23"/>
        <v>0.2220262734</v>
      </c>
      <c r="AG156" s="54">
        <f t="shared" si="24"/>
        <v>0.2220262734</v>
      </c>
      <c r="AH156" s="57">
        <f t="shared" ref="AH156:AI156" si="796">N156-P156</f>
        <v>0.02340335172</v>
      </c>
      <c r="AI156" s="57">
        <f t="shared" si="796"/>
        <v>-0.0551710248</v>
      </c>
      <c r="AJ156" s="58">
        <f t="shared" si="26"/>
        <v>0.01399140224</v>
      </c>
      <c r="AK156" s="58">
        <f t="shared" si="27"/>
        <v>-0.03279140299</v>
      </c>
      <c r="AL156" s="39">
        <f t="shared" si="28"/>
        <v>0.2220262734</v>
      </c>
      <c r="AM156" s="40">
        <f t="shared" ref="AM156:AN156" si="797">AF156+AJ156</f>
        <v>0.2360176757</v>
      </c>
      <c r="AN156" s="54">
        <f t="shared" si="797"/>
        <v>0.1892348704</v>
      </c>
      <c r="AO156" s="59">
        <f t="shared" si="30"/>
        <v>1.905526389</v>
      </c>
      <c r="AP156" s="39">
        <f t="shared" ref="AP156:AR156" si="798">AL156*$AO156</f>
        <v>0.4230769231</v>
      </c>
      <c r="AQ156" s="40">
        <f t="shared" si="798"/>
        <v>0.4497379093</v>
      </c>
      <c r="AR156" s="54">
        <f t="shared" si="798"/>
        <v>0.3605920393</v>
      </c>
      <c r="AS156" s="39">
        <f t="shared" ref="AS156:AU156" si="799">IF(AP156&lt;0,0,IF(AP156&gt;1,1,AP156))</f>
        <v>0.4230769231</v>
      </c>
      <c r="AT156" s="40">
        <f t="shared" si="799"/>
        <v>0.4497379093</v>
      </c>
      <c r="AU156" s="54">
        <f t="shared" si="799"/>
        <v>0.3605920393</v>
      </c>
      <c r="AV156" s="38"/>
      <c r="AW156" s="38"/>
      <c r="AX156" s="38"/>
      <c r="AY156" s="38"/>
      <c r="AZ156" s="38"/>
      <c r="BA156" s="38"/>
      <c r="BB156" s="38"/>
    </row>
    <row r="157">
      <c r="A157" s="1"/>
      <c r="B157" s="1"/>
      <c r="C157" s="53">
        <v>0.0</v>
      </c>
      <c r="D157" s="42"/>
      <c r="E157" s="42"/>
      <c r="F157" s="2">
        <v>2682.0</v>
      </c>
      <c r="G157" s="43">
        <v>42.0</v>
      </c>
      <c r="H157" s="43">
        <v>27.0</v>
      </c>
      <c r="I157" s="44">
        <v>142.0</v>
      </c>
      <c r="J157" s="44">
        <v>67.0</v>
      </c>
      <c r="K157" s="45">
        <v>94.0</v>
      </c>
      <c r="L157" s="45">
        <v>68.0</v>
      </c>
      <c r="M157" s="39">
        <f t="shared" si="6"/>
        <v>0.6086956522</v>
      </c>
      <c r="N157" s="40">
        <f t="shared" si="7"/>
        <v>0.6794258373</v>
      </c>
      <c r="O157" s="54">
        <f t="shared" si="8"/>
        <v>0.5802469136</v>
      </c>
      <c r="P157" s="40">
        <f t="shared" si="9"/>
        <v>0.601621172</v>
      </c>
      <c r="Q157" s="54">
        <f t="shared" si="10"/>
        <v>0.2821085066</v>
      </c>
      <c r="R157" s="39">
        <f t="shared" ref="R157:T157" si="800">M157</f>
        <v>0.6086956522</v>
      </c>
      <c r="S157" s="40">
        <f t="shared" si="800"/>
        <v>0.6794258373</v>
      </c>
      <c r="T157" s="54">
        <f t="shared" si="800"/>
        <v>0.5802469136</v>
      </c>
      <c r="U157" s="39">
        <f t="shared" si="12"/>
        <v>0.6086956522</v>
      </c>
      <c r="V157" s="40">
        <f t="shared" si="13"/>
        <v>0.2374258373</v>
      </c>
      <c r="W157" s="54">
        <f t="shared" si="14"/>
        <v>0.3612469136</v>
      </c>
      <c r="X157" s="55">
        <f t="shared" si="15"/>
        <v>0.3719053158</v>
      </c>
      <c r="Y157" s="55">
        <f t="shared" si="16"/>
        <v>0.4134928476</v>
      </c>
      <c r="Z157" s="39">
        <f t="shared" si="17"/>
        <v>0.4619964422</v>
      </c>
      <c r="AA157" s="40">
        <f t="shared" si="18"/>
        <v>0.4619964422</v>
      </c>
      <c r="AB157" s="54">
        <f t="shared" si="19"/>
        <v>0.3612469136</v>
      </c>
      <c r="AC157" s="56">
        <f t="shared" si="20"/>
        <v>0.6636224827</v>
      </c>
      <c r="AD157" s="56">
        <f t="shared" si="21"/>
        <v>0.1217756807</v>
      </c>
      <c r="AE157" s="39">
        <f t="shared" si="22"/>
        <v>0.4146926845</v>
      </c>
      <c r="AF157" s="40">
        <f t="shared" si="23"/>
        <v>0.4146926845</v>
      </c>
      <c r="AG157" s="54">
        <f t="shared" si="24"/>
        <v>0.4146926845</v>
      </c>
      <c r="AH157" s="57">
        <f t="shared" ref="AH157:AI157" si="801">N157-P157</f>
        <v>0.0778046653</v>
      </c>
      <c r="AI157" s="57">
        <f t="shared" si="801"/>
        <v>0.298138407</v>
      </c>
      <c r="AJ157" s="58">
        <f t="shared" si="26"/>
        <v>0.04651454976</v>
      </c>
      <c r="AK157" s="58">
        <f t="shared" si="27"/>
        <v>0.1772012879</v>
      </c>
      <c r="AL157" s="39">
        <f t="shared" si="28"/>
        <v>0.4146926845</v>
      </c>
      <c r="AM157" s="40">
        <f t="shared" ref="AM157:AN157" si="802">AF157+AJ157</f>
        <v>0.4612072343</v>
      </c>
      <c r="AN157" s="54">
        <f t="shared" si="802"/>
        <v>0.5918939724</v>
      </c>
      <c r="AO157" s="59">
        <f t="shared" si="30"/>
        <v>1.467823463</v>
      </c>
      <c r="AP157" s="39">
        <f t="shared" ref="AP157:AR157" si="803">AL157*$AO157</f>
        <v>0.6086956522</v>
      </c>
      <c r="AQ157" s="40">
        <f t="shared" si="803"/>
        <v>0.6769707997</v>
      </c>
      <c r="AR157" s="54">
        <f t="shared" si="803"/>
        <v>0.8687958602</v>
      </c>
      <c r="AS157" s="39">
        <f t="shared" ref="AS157:AU157" si="804">IF(AP157&lt;0,0,IF(AP157&gt;1,1,AP157))</f>
        <v>0.6086956522</v>
      </c>
      <c r="AT157" s="40">
        <f t="shared" si="804"/>
        <v>0.6769707997</v>
      </c>
      <c r="AU157" s="54">
        <f t="shared" si="804"/>
        <v>0.8687958602</v>
      </c>
      <c r="AV157" s="38"/>
      <c r="AW157" s="38"/>
      <c r="AX157" s="38"/>
      <c r="AY157" s="38"/>
      <c r="AZ157" s="38"/>
      <c r="BA157" s="38"/>
      <c r="BB157" s="38"/>
    </row>
    <row r="158">
      <c r="A158" s="1"/>
      <c r="B158" s="1"/>
      <c r="C158" s="53">
        <v>0.0</v>
      </c>
      <c r="D158" s="42"/>
      <c r="E158" s="42"/>
      <c r="F158" s="2">
        <v>2695.0</v>
      </c>
      <c r="G158" s="43">
        <v>44.0</v>
      </c>
      <c r="H158" s="43">
        <v>41.0</v>
      </c>
      <c r="I158" s="44">
        <v>108.0</v>
      </c>
      <c r="J158" s="44">
        <v>79.0</v>
      </c>
      <c r="K158" s="45">
        <v>47.0</v>
      </c>
      <c r="L158" s="45">
        <v>87.0</v>
      </c>
      <c r="M158" s="39">
        <f t="shared" si="6"/>
        <v>0.5176470588</v>
      </c>
      <c r="N158" s="40">
        <f t="shared" si="7"/>
        <v>0.577540107</v>
      </c>
      <c r="O158" s="54">
        <f t="shared" si="8"/>
        <v>0.3507462687</v>
      </c>
      <c r="P158" s="40">
        <f t="shared" si="9"/>
        <v>0.5778817439</v>
      </c>
      <c r="Q158" s="54">
        <f t="shared" si="10"/>
        <v>0.2757134118</v>
      </c>
      <c r="R158" s="39">
        <f t="shared" ref="R158:T158" si="805">M158</f>
        <v>0.5176470588</v>
      </c>
      <c r="S158" s="40">
        <f t="shared" si="805"/>
        <v>0.577540107</v>
      </c>
      <c r="T158" s="54">
        <f t="shared" si="805"/>
        <v>0.3507462687</v>
      </c>
      <c r="U158" s="39">
        <f t="shared" si="12"/>
        <v>0.5176470588</v>
      </c>
      <c r="V158" s="40">
        <f t="shared" si="13"/>
        <v>0.135540107</v>
      </c>
      <c r="W158" s="54">
        <f t="shared" si="14"/>
        <v>0.1317462687</v>
      </c>
      <c r="X158" s="55">
        <f t="shared" si="15"/>
        <v>0.256089694</v>
      </c>
      <c r="Y158" s="55">
        <f t="shared" si="16"/>
        <v>0.5293084694</v>
      </c>
      <c r="Z158" s="39">
        <f t="shared" si="17"/>
        <v>0.378371245</v>
      </c>
      <c r="AA158" s="40">
        <f t="shared" si="18"/>
        <v>0.378371245</v>
      </c>
      <c r="AB158" s="54">
        <f t="shared" si="19"/>
        <v>0.1317462687</v>
      </c>
      <c r="AC158" s="56">
        <f t="shared" si="20"/>
        <v>0.335064231</v>
      </c>
      <c r="AD158" s="56">
        <f t="shared" si="21"/>
        <v>0.4503339324</v>
      </c>
      <c r="AE158" s="39">
        <f t="shared" si="22"/>
        <v>0.2833036166</v>
      </c>
      <c r="AF158" s="40">
        <f t="shared" si="23"/>
        <v>0.2833036166</v>
      </c>
      <c r="AG158" s="54">
        <f t="shared" si="24"/>
        <v>0.2833036166</v>
      </c>
      <c r="AH158" s="57">
        <f t="shared" ref="AH158:AI158" si="806">N158-P158</f>
        <v>-0.0003416369928</v>
      </c>
      <c r="AI158" s="57">
        <f t="shared" si="806"/>
        <v>0.07503285689</v>
      </c>
      <c r="AJ158" s="58">
        <f t="shared" si="26"/>
        <v>-0.0002042434196</v>
      </c>
      <c r="AK158" s="58">
        <f t="shared" si="27"/>
        <v>0.04459646449</v>
      </c>
      <c r="AL158" s="39">
        <f t="shared" si="28"/>
        <v>0.2833036166</v>
      </c>
      <c r="AM158" s="40">
        <f t="shared" ref="AM158:AN158" si="807">AF158+AJ158</f>
        <v>0.2830993732</v>
      </c>
      <c r="AN158" s="54">
        <f t="shared" si="807"/>
        <v>0.3279000811</v>
      </c>
      <c r="AO158" s="59">
        <f t="shared" si="30"/>
        <v>1.827181259</v>
      </c>
      <c r="AP158" s="39">
        <f t="shared" ref="AP158:AR158" si="808">AL158*$AO158</f>
        <v>0.5176470588</v>
      </c>
      <c r="AQ158" s="40">
        <f t="shared" si="808"/>
        <v>0.5172738691</v>
      </c>
      <c r="AR158" s="54">
        <f t="shared" si="808"/>
        <v>0.5991328829</v>
      </c>
      <c r="AS158" s="39">
        <f t="shared" ref="AS158:AU158" si="809">IF(AP158&lt;0,0,IF(AP158&gt;1,1,AP158))</f>
        <v>0.5176470588</v>
      </c>
      <c r="AT158" s="40">
        <f t="shared" si="809"/>
        <v>0.5172738691</v>
      </c>
      <c r="AU158" s="54">
        <f t="shared" si="809"/>
        <v>0.5991328829</v>
      </c>
      <c r="AV158" s="38"/>
      <c r="AW158" s="38"/>
      <c r="AX158" s="38"/>
      <c r="AY158" s="38"/>
      <c r="AZ158" s="38"/>
      <c r="BA158" s="38"/>
      <c r="BB158" s="38"/>
    </row>
    <row r="159">
      <c r="A159" s="1"/>
      <c r="B159" s="1"/>
      <c r="C159" s="53">
        <v>0.0</v>
      </c>
      <c r="D159" s="42"/>
      <c r="E159" s="42"/>
      <c r="F159" s="2">
        <v>2700.0</v>
      </c>
      <c r="G159" s="43">
        <v>36.0</v>
      </c>
      <c r="H159" s="43">
        <v>22.0</v>
      </c>
      <c r="I159" s="44">
        <v>80.0</v>
      </c>
      <c r="J159" s="44">
        <v>62.0</v>
      </c>
      <c r="K159" s="45">
        <v>37.0</v>
      </c>
      <c r="L159" s="45">
        <v>55.0</v>
      </c>
      <c r="M159" s="39">
        <f t="shared" si="6"/>
        <v>0.6206896552</v>
      </c>
      <c r="N159" s="40">
        <f t="shared" si="7"/>
        <v>0.5633802817</v>
      </c>
      <c r="O159" s="54">
        <f t="shared" si="8"/>
        <v>0.402173913</v>
      </c>
      <c r="P159" s="40">
        <f t="shared" si="9"/>
        <v>0.6047448276</v>
      </c>
      <c r="Q159" s="54">
        <f t="shared" si="10"/>
        <v>0.2828711058</v>
      </c>
      <c r="R159" s="39">
        <f t="shared" ref="R159:T159" si="810">M159</f>
        <v>0.6206896552</v>
      </c>
      <c r="S159" s="40">
        <f t="shared" si="810"/>
        <v>0.5633802817</v>
      </c>
      <c r="T159" s="54">
        <f t="shared" si="810"/>
        <v>0.402173913</v>
      </c>
      <c r="U159" s="39">
        <f t="shared" si="12"/>
        <v>0.6206896552</v>
      </c>
      <c r="V159" s="40">
        <f t="shared" si="13"/>
        <v>0.1213802817</v>
      </c>
      <c r="W159" s="54">
        <f t="shared" si="14"/>
        <v>0.183173913</v>
      </c>
      <c r="X159" s="55">
        <f t="shared" si="15"/>
        <v>0.1931199333</v>
      </c>
      <c r="Y159" s="55">
        <f t="shared" si="16"/>
        <v>0.5922782301</v>
      </c>
      <c r="Z159" s="39">
        <f t="shared" si="17"/>
        <v>0.4472073461</v>
      </c>
      <c r="AA159" s="40">
        <f t="shared" si="18"/>
        <v>0.4472073461</v>
      </c>
      <c r="AB159" s="54">
        <f t="shared" si="19"/>
        <v>0.183173913</v>
      </c>
      <c r="AC159" s="56">
        <f t="shared" si="20"/>
        <v>0.3887505034</v>
      </c>
      <c r="AD159" s="56">
        <f t="shared" si="21"/>
        <v>0.39664766</v>
      </c>
      <c r="AE159" s="39">
        <f t="shared" si="22"/>
        <v>0.3417214456</v>
      </c>
      <c r="AF159" s="40">
        <f t="shared" si="23"/>
        <v>0.3417214456</v>
      </c>
      <c r="AG159" s="54">
        <f t="shared" si="24"/>
        <v>0.3417214456</v>
      </c>
      <c r="AH159" s="57">
        <f t="shared" ref="AH159:AI159" si="811">N159-P159</f>
        <v>-0.0413645459</v>
      </c>
      <c r="AI159" s="57">
        <f t="shared" si="811"/>
        <v>0.1193028072</v>
      </c>
      <c r="AJ159" s="58">
        <f t="shared" si="26"/>
        <v>-0.02472927839</v>
      </c>
      <c r="AK159" s="58">
        <f t="shared" si="27"/>
        <v>0.0709087142</v>
      </c>
      <c r="AL159" s="39">
        <f t="shared" si="28"/>
        <v>0.3417214456</v>
      </c>
      <c r="AM159" s="40">
        <f t="shared" ref="AM159:AN159" si="812">AF159+AJ159</f>
        <v>0.3169921673</v>
      </c>
      <c r="AN159" s="54">
        <f t="shared" si="812"/>
        <v>0.4126301598</v>
      </c>
      <c r="AO159" s="59">
        <f t="shared" si="30"/>
        <v>1.816361434</v>
      </c>
      <c r="AP159" s="39">
        <f t="shared" ref="AP159:AR159" si="813">AL159*$AO159</f>
        <v>0.6206896552</v>
      </c>
      <c r="AQ159" s="40">
        <f t="shared" si="813"/>
        <v>0.5757723476</v>
      </c>
      <c r="AR159" s="54">
        <f t="shared" si="813"/>
        <v>0.749485509</v>
      </c>
      <c r="AS159" s="39">
        <f t="shared" ref="AS159:AU159" si="814">IF(AP159&lt;0,0,IF(AP159&gt;1,1,AP159))</f>
        <v>0.6206896552</v>
      </c>
      <c r="AT159" s="40">
        <f t="shared" si="814"/>
        <v>0.5757723476</v>
      </c>
      <c r="AU159" s="54">
        <f t="shared" si="814"/>
        <v>0.749485509</v>
      </c>
      <c r="AV159" s="38"/>
      <c r="AW159" s="38"/>
      <c r="AX159" s="38"/>
      <c r="AY159" s="38"/>
      <c r="AZ159" s="38"/>
      <c r="BA159" s="38"/>
      <c r="BB159" s="38"/>
    </row>
    <row r="160">
      <c r="A160" s="1"/>
      <c r="B160" s="1"/>
      <c r="C160" s="53">
        <v>0.0</v>
      </c>
      <c r="D160" s="42"/>
      <c r="E160" s="42"/>
      <c r="F160" s="2">
        <v>2709.0</v>
      </c>
      <c r="G160" s="43">
        <v>10.0</v>
      </c>
      <c r="H160" s="43">
        <v>13.0</v>
      </c>
      <c r="I160" s="44">
        <v>41.0</v>
      </c>
      <c r="J160" s="44">
        <v>23.0</v>
      </c>
      <c r="K160" s="45">
        <v>9.0</v>
      </c>
      <c r="L160" s="45">
        <v>39.0</v>
      </c>
      <c r="M160" s="39">
        <f t="shared" si="6"/>
        <v>0.4347826087</v>
      </c>
      <c r="N160" s="40">
        <f t="shared" si="7"/>
        <v>0.640625</v>
      </c>
      <c r="O160" s="54">
        <f t="shared" si="8"/>
        <v>0.1875</v>
      </c>
      <c r="P160" s="40">
        <f t="shared" si="9"/>
        <v>0.5562344045</v>
      </c>
      <c r="Q160" s="54">
        <f t="shared" si="10"/>
        <v>0.2689621928</v>
      </c>
      <c r="R160" s="39">
        <f t="shared" ref="R160:T160" si="815">M160</f>
        <v>0.4347826087</v>
      </c>
      <c r="S160" s="40">
        <f t="shared" si="815"/>
        <v>0.640625</v>
      </c>
      <c r="T160" s="54">
        <f t="shared" si="815"/>
        <v>0.1875</v>
      </c>
      <c r="U160" s="39">
        <f t="shared" si="12"/>
        <v>0.4347826087</v>
      </c>
      <c r="V160" s="40">
        <f t="shared" si="13"/>
        <v>0.198625</v>
      </c>
      <c r="W160" s="54">
        <f t="shared" si="14"/>
        <v>-0.0315</v>
      </c>
      <c r="X160" s="55">
        <f t="shared" si="15"/>
        <v>0.428525424</v>
      </c>
      <c r="Y160" s="55">
        <f t="shared" si="16"/>
        <v>0.3568727394</v>
      </c>
      <c r="Z160" s="39">
        <f t="shared" si="17"/>
        <v>0.3379998576</v>
      </c>
      <c r="AA160" s="40">
        <f t="shared" si="18"/>
        <v>0.3379998576</v>
      </c>
      <c r="AB160" s="54">
        <f t="shared" si="19"/>
        <v>-0.0315</v>
      </c>
      <c r="AC160" s="56">
        <f t="shared" si="20"/>
        <v>-0.09292689118</v>
      </c>
      <c r="AD160" s="56">
        <f t="shared" si="21"/>
        <v>0.8783250546</v>
      </c>
      <c r="AE160" s="39">
        <f t="shared" si="22"/>
        <v>0.2400376572</v>
      </c>
      <c r="AF160" s="40">
        <f t="shared" si="23"/>
        <v>0.2400376572</v>
      </c>
      <c r="AG160" s="54">
        <f t="shared" si="24"/>
        <v>0.2400376572</v>
      </c>
      <c r="AH160" s="57">
        <f t="shared" ref="AH160:AI160" si="816">N160-P160</f>
        <v>0.08439059546</v>
      </c>
      <c r="AI160" s="57">
        <f t="shared" si="816"/>
        <v>-0.08146219282</v>
      </c>
      <c r="AJ160" s="58">
        <f t="shared" si="26"/>
        <v>0.05045186606</v>
      </c>
      <c r="AK160" s="58">
        <f t="shared" si="27"/>
        <v>-0.04841779907</v>
      </c>
      <c r="AL160" s="39">
        <f t="shared" si="28"/>
        <v>0.2400376572</v>
      </c>
      <c r="AM160" s="40">
        <f t="shared" ref="AM160:AN160" si="817">AF160+AJ160</f>
        <v>0.2904895232</v>
      </c>
      <c r="AN160" s="54">
        <f t="shared" si="817"/>
        <v>0.1916198581</v>
      </c>
      <c r="AO160" s="59">
        <f t="shared" si="30"/>
        <v>1.811309999</v>
      </c>
      <c r="AP160" s="39">
        <f t="shared" ref="AP160:AR160" si="818">AL160*$AO160</f>
        <v>0.4347826087</v>
      </c>
      <c r="AQ160" s="40">
        <f t="shared" si="818"/>
        <v>0.5261665782</v>
      </c>
      <c r="AR160" s="54">
        <f t="shared" si="818"/>
        <v>0.3470829651</v>
      </c>
      <c r="AS160" s="39">
        <f t="shared" ref="AS160:AU160" si="819">IF(AP160&lt;0,0,IF(AP160&gt;1,1,AP160))</f>
        <v>0.4347826087</v>
      </c>
      <c r="AT160" s="40">
        <f t="shared" si="819"/>
        <v>0.5261665782</v>
      </c>
      <c r="AU160" s="54">
        <f t="shared" si="819"/>
        <v>0.3470829651</v>
      </c>
      <c r="AV160" s="38"/>
      <c r="AW160" s="38"/>
      <c r="AX160" s="38"/>
      <c r="AY160" s="38"/>
      <c r="AZ160" s="38"/>
      <c r="BA160" s="38"/>
      <c r="BB160" s="38"/>
    </row>
    <row r="161">
      <c r="A161" s="1"/>
      <c r="B161" s="1"/>
      <c r="C161" s="53">
        <v>0.0</v>
      </c>
      <c r="D161" s="42"/>
      <c r="E161" s="42"/>
      <c r="F161" s="2">
        <v>2710.0</v>
      </c>
      <c r="G161" s="43">
        <v>37.0</v>
      </c>
      <c r="H161" s="43">
        <v>21.0</v>
      </c>
      <c r="I161" s="44">
        <v>97.0</v>
      </c>
      <c r="J161" s="44">
        <v>72.0</v>
      </c>
      <c r="K161" s="45">
        <v>36.0</v>
      </c>
      <c r="L161" s="45">
        <v>90.0</v>
      </c>
      <c r="M161" s="39">
        <f t="shared" si="6"/>
        <v>0.6379310345</v>
      </c>
      <c r="N161" s="40">
        <f t="shared" si="7"/>
        <v>0.573964497</v>
      </c>
      <c r="O161" s="54">
        <f t="shared" si="8"/>
        <v>0.2857142857</v>
      </c>
      <c r="P161" s="40">
        <f t="shared" si="9"/>
        <v>0.6092336207</v>
      </c>
      <c r="Q161" s="54">
        <f t="shared" si="10"/>
        <v>0.28393478</v>
      </c>
      <c r="R161" s="39">
        <f t="shared" ref="R161:T161" si="820">M161</f>
        <v>0.6379310345</v>
      </c>
      <c r="S161" s="40">
        <f t="shared" si="820"/>
        <v>0.573964497</v>
      </c>
      <c r="T161" s="54">
        <f t="shared" si="820"/>
        <v>0.2857142857</v>
      </c>
      <c r="U161" s="39">
        <f t="shared" si="12"/>
        <v>0.6379310345</v>
      </c>
      <c r="V161" s="40">
        <f t="shared" si="13"/>
        <v>0.131964497</v>
      </c>
      <c r="W161" s="54">
        <f t="shared" si="14"/>
        <v>0.06671428571</v>
      </c>
      <c r="X161" s="55">
        <f t="shared" si="15"/>
        <v>0.2039860597</v>
      </c>
      <c r="Y161" s="55">
        <f t="shared" si="16"/>
        <v>0.5814121037</v>
      </c>
      <c r="Z161" s="39">
        <f t="shared" si="17"/>
        <v>0.4606357744</v>
      </c>
      <c r="AA161" s="40">
        <f t="shared" si="18"/>
        <v>0.4606357744</v>
      </c>
      <c r="AB161" s="54">
        <f t="shared" si="19"/>
        <v>0.06671428571</v>
      </c>
      <c r="AC161" s="56">
        <f t="shared" si="20"/>
        <v>0.1438307827</v>
      </c>
      <c r="AD161" s="56">
        <f t="shared" si="21"/>
        <v>0.6415673807</v>
      </c>
      <c r="AE161" s="39">
        <f t="shared" si="22"/>
        <v>0.329117086</v>
      </c>
      <c r="AF161" s="40">
        <f t="shared" si="23"/>
        <v>0.329117086</v>
      </c>
      <c r="AG161" s="54">
        <f t="shared" si="24"/>
        <v>0.329117086</v>
      </c>
      <c r="AH161" s="57">
        <f t="shared" ref="AH161:AI161" si="821">N161-P161</f>
        <v>-0.03526912365</v>
      </c>
      <c r="AI161" s="57">
        <f t="shared" si="821"/>
        <v>0.001779505691</v>
      </c>
      <c r="AJ161" s="58">
        <f t="shared" si="26"/>
        <v>-0.02108520615</v>
      </c>
      <c r="AK161" s="58">
        <f t="shared" si="27"/>
        <v>0.001057665476</v>
      </c>
      <c r="AL161" s="39">
        <f t="shared" si="28"/>
        <v>0.329117086</v>
      </c>
      <c r="AM161" s="40">
        <f t="shared" ref="AM161:AN161" si="822">AF161+AJ161</f>
        <v>0.3080318798</v>
      </c>
      <c r="AN161" s="54">
        <f t="shared" si="822"/>
        <v>0.3301747514</v>
      </c>
      <c r="AO161" s="59">
        <f t="shared" si="30"/>
        <v>1.93831029</v>
      </c>
      <c r="AP161" s="39">
        <f t="shared" ref="AP161:AR161" si="823">AL161*$AO161</f>
        <v>0.6379310345</v>
      </c>
      <c r="AQ161" s="40">
        <f t="shared" si="823"/>
        <v>0.5970613624</v>
      </c>
      <c r="AR161" s="54">
        <f t="shared" si="823"/>
        <v>0.6399811184</v>
      </c>
      <c r="AS161" s="39">
        <f t="shared" ref="AS161:AU161" si="824">IF(AP161&lt;0,0,IF(AP161&gt;1,1,AP161))</f>
        <v>0.6379310345</v>
      </c>
      <c r="AT161" s="40">
        <f t="shared" si="824"/>
        <v>0.5970613624</v>
      </c>
      <c r="AU161" s="54">
        <f t="shared" si="824"/>
        <v>0.6399811184</v>
      </c>
      <c r="AV161" s="38"/>
      <c r="AW161" s="38"/>
      <c r="AX161" s="38"/>
      <c r="AY161" s="38"/>
      <c r="AZ161" s="38"/>
      <c r="BA161" s="38"/>
      <c r="BB161" s="38"/>
    </row>
    <row r="162">
      <c r="A162" s="1"/>
      <c r="B162" s="1"/>
      <c r="C162" s="53">
        <v>0.0</v>
      </c>
      <c r="D162" s="42"/>
      <c r="E162" s="42"/>
      <c r="F162" s="2">
        <v>2711.0</v>
      </c>
      <c r="G162" s="43">
        <v>24.0</v>
      </c>
      <c r="H162" s="43">
        <v>18.0</v>
      </c>
      <c r="I162" s="44">
        <v>80.0</v>
      </c>
      <c r="J162" s="44">
        <v>53.0</v>
      </c>
      <c r="K162" s="45">
        <v>27.0</v>
      </c>
      <c r="L162" s="45">
        <v>53.0</v>
      </c>
      <c r="M162" s="39">
        <f t="shared" si="6"/>
        <v>0.5714285714</v>
      </c>
      <c r="N162" s="40">
        <f t="shared" si="7"/>
        <v>0.6015037594</v>
      </c>
      <c r="O162" s="54">
        <f t="shared" si="8"/>
        <v>0.3375</v>
      </c>
      <c r="P162" s="40">
        <f t="shared" si="9"/>
        <v>0.5919102041</v>
      </c>
      <c r="Q162" s="54">
        <f t="shared" si="10"/>
        <v>0.2796204082</v>
      </c>
      <c r="R162" s="39">
        <f t="shared" ref="R162:T162" si="825">M162</f>
        <v>0.5714285714</v>
      </c>
      <c r="S162" s="40">
        <f t="shared" si="825"/>
        <v>0.6015037594</v>
      </c>
      <c r="T162" s="54">
        <f t="shared" si="825"/>
        <v>0.3375</v>
      </c>
      <c r="U162" s="39">
        <f t="shared" si="12"/>
        <v>0.5714285714</v>
      </c>
      <c r="V162" s="40">
        <f t="shared" si="13"/>
        <v>0.1595037594</v>
      </c>
      <c r="W162" s="54">
        <f t="shared" si="14"/>
        <v>0.1185</v>
      </c>
      <c r="X162" s="55">
        <f t="shared" si="15"/>
        <v>0.2722032351</v>
      </c>
      <c r="Y162" s="55">
        <f t="shared" si="16"/>
        <v>0.5131949283</v>
      </c>
      <c r="Z162" s="39">
        <f t="shared" si="17"/>
        <v>0.41950689</v>
      </c>
      <c r="AA162" s="40">
        <f t="shared" si="18"/>
        <v>0.41950689</v>
      </c>
      <c r="AB162" s="54">
        <f t="shared" si="19"/>
        <v>0.1185</v>
      </c>
      <c r="AC162" s="56">
        <f t="shared" si="20"/>
        <v>0.2753018311</v>
      </c>
      <c r="AD162" s="56">
        <f t="shared" si="21"/>
        <v>0.5100963323</v>
      </c>
      <c r="AE162" s="39">
        <f t="shared" si="22"/>
        <v>0.308243638</v>
      </c>
      <c r="AF162" s="40">
        <f t="shared" si="23"/>
        <v>0.308243638</v>
      </c>
      <c r="AG162" s="54">
        <f t="shared" si="24"/>
        <v>0.308243638</v>
      </c>
      <c r="AH162" s="57">
        <f t="shared" ref="AH162:AI162" si="826">N162-P162</f>
        <v>0.009593555317</v>
      </c>
      <c r="AI162" s="57">
        <f t="shared" si="826"/>
        <v>0.05787959184</v>
      </c>
      <c r="AJ162" s="58">
        <f t="shared" si="26"/>
        <v>0.005735387518</v>
      </c>
      <c r="AK162" s="58">
        <f t="shared" si="27"/>
        <v>0.03440126457</v>
      </c>
      <c r="AL162" s="39">
        <f t="shared" si="28"/>
        <v>0.308243638</v>
      </c>
      <c r="AM162" s="40">
        <f t="shared" ref="AM162:AN162" si="827">AF162+AJ162</f>
        <v>0.3139790255</v>
      </c>
      <c r="AN162" s="54">
        <f t="shared" si="827"/>
        <v>0.3426449026</v>
      </c>
      <c r="AO162" s="59">
        <f t="shared" si="30"/>
        <v>1.853821137</v>
      </c>
      <c r="AP162" s="39">
        <f t="shared" ref="AP162:AR162" si="828">AL162*$AO162</f>
        <v>0.5714285714</v>
      </c>
      <c r="AQ162" s="40">
        <f t="shared" si="828"/>
        <v>0.582060954</v>
      </c>
      <c r="AR162" s="54">
        <f t="shared" si="828"/>
        <v>0.6352023628</v>
      </c>
      <c r="AS162" s="39">
        <f t="shared" ref="AS162:AU162" si="829">IF(AP162&lt;0,0,IF(AP162&gt;1,1,AP162))</f>
        <v>0.5714285714</v>
      </c>
      <c r="AT162" s="40">
        <f t="shared" si="829"/>
        <v>0.582060954</v>
      </c>
      <c r="AU162" s="54">
        <f t="shared" si="829"/>
        <v>0.6352023628</v>
      </c>
      <c r="AV162" s="38"/>
      <c r="AW162" s="38"/>
      <c r="AX162" s="38"/>
      <c r="AY162" s="38"/>
      <c r="AZ162" s="38"/>
      <c r="BA162" s="38"/>
      <c r="BB162" s="38"/>
    </row>
    <row r="163">
      <c r="A163" s="1"/>
      <c r="B163" s="1"/>
      <c r="C163" s="53">
        <v>0.0</v>
      </c>
      <c r="D163" s="42"/>
      <c r="E163" s="42"/>
      <c r="F163" s="2">
        <v>2715.0</v>
      </c>
      <c r="G163" s="43">
        <v>28.0</v>
      </c>
      <c r="H163" s="43">
        <v>27.0</v>
      </c>
      <c r="I163" s="44">
        <v>62.0</v>
      </c>
      <c r="J163" s="44">
        <v>59.0</v>
      </c>
      <c r="K163" s="45">
        <v>28.0</v>
      </c>
      <c r="L163" s="45">
        <v>53.0</v>
      </c>
      <c r="M163" s="39">
        <f t="shared" si="6"/>
        <v>0.5090909091</v>
      </c>
      <c r="N163" s="40">
        <f t="shared" si="7"/>
        <v>0.5123966942</v>
      </c>
      <c r="O163" s="54">
        <f t="shared" si="8"/>
        <v>0.3456790123</v>
      </c>
      <c r="P163" s="40">
        <f t="shared" si="9"/>
        <v>0.5756483967</v>
      </c>
      <c r="Q163" s="54">
        <f t="shared" si="10"/>
        <v>0.2750573884</v>
      </c>
      <c r="R163" s="39">
        <f t="shared" ref="R163:T163" si="830">M163</f>
        <v>0.5090909091</v>
      </c>
      <c r="S163" s="40">
        <f t="shared" si="830"/>
        <v>0.5123966942</v>
      </c>
      <c r="T163" s="54">
        <f t="shared" si="830"/>
        <v>0.3456790123</v>
      </c>
      <c r="U163" s="39">
        <f t="shared" si="12"/>
        <v>0.5090909091</v>
      </c>
      <c r="V163" s="40">
        <f t="shared" si="13"/>
        <v>0.07039669421</v>
      </c>
      <c r="W163" s="54">
        <f t="shared" si="14"/>
        <v>0.1266790123</v>
      </c>
      <c r="X163" s="55">
        <f t="shared" si="15"/>
        <v>0.1374078439</v>
      </c>
      <c r="Y163" s="55">
        <f t="shared" si="16"/>
        <v>0.6479903195</v>
      </c>
      <c r="Z163" s="39">
        <f t="shared" si="17"/>
        <v>0.3634069677</v>
      </c>
      <c r="AA163" s="40">
        <f t="shared" si="18"/>
        <v>0.3634069677</v>
      </c>
      <c r="AB163" s="54">
        <f t="shared" si="19"/>
        <v>0.1266790123</v>
      </c>
      <c r="AC163" s="56">
        <f t="shared" si="20"/>
        <v>0.335415634</v>
      </c>
      <c r="AD163" s="56">
        <f t="shared" si="21"/>
        <v>0.4499825294</v>
      </c>
      <c r="AE163" s="39">
        <f t="shared" si="22"/>
        <v>0.2721325011</v>
      </c>
      <c r="AF163" s="40">
        <f t="shared" si="23"/>
        <v>0.2721325011</v>
      </c>
      <c r="AG163" s="54">
        <f t="shared" si="24"/>
        <v>0.2721325011</v>
      </c>
      <c r="AH163" s="57">
        <f t="shared" ref="AH163:AI163" si="831">N163-P163</f>
        <v>-0.06325170248</v>
      </c>
      <c r="AI163" s="57">
        <f t="shared" si="831"/>
        <v>0.07062162392</v>
      </c>
      <c r="AJ163" s="58">
        <f t="shared" si="26"/>
        <v>-0.03781424226</v>
      </c>
      <c r="AK163" s="58">
        <f t="shared" si="27"/>
        <v>0.04197460784</v>
      </c>
      <c r="AL163" s="39">
        <f t="shared" si="28"/>
        <v>0.2721325011</v>
      </c>
      <c r="AM163" s="40">
        <f t="shared" ref="AM163:AN163" si="832">AF163+AJ163</f>
        <v>0.2343182588</v>
      </c>
      <c r="AN163" s="54">
        <f t="shared" si="832"/>
        <v>0.3141071089</v>
      </c>
      <c r="AO163" s="59">
        <f t="shared" si="30"/>
        <v>1.870746445</v>
      </c>
      <c r="AP163" s="39">
        <f t="shared" ref="AP163:AR163" si="833">AL163*$AO163</f>
        <v>0.5090909091</v>
      </c>
      <c r="AQ163" s="40">
        <f t="shared" si="833"/>
        <v>0.4383500498</v>
      </c>
      <c r="AR163" s="54">
        <f t="shared" si="833"/>
        <v>0.5876147575</v>
      </c>
      <c r="AS163" s="39">
        <f t="shared" ref="AS163:AU163" si="834">IF(AP163&lt;0,0,IF(AP163&gt;1,1,AP163))</f>
        <v>0.5090909091</v>
      </c>
      <c r="AT163" s="40">
        <f t="shared" si="834"/>
        <v>0.4383500498</v>
      </c>
      <c r="AU163" s="54">
        <f t="shared" si="834"/>
        <v>0.5876147575</v>
      </c>
      <c r="AV163" s="38"/>
      <c r="AW163" s="38"/>
      <c r="AX163" s="38"/>
      <c r="AY163" s="38"/>
      <c r="AZ163" s="38"/>
      <c r="BA163" s="38"/>
      <c r="BB163" s="38"/>
    </row>
    <row r="164">
      <c r="A164" s="1"/>
      <c r="B164" s="1"/>
      <c r="C164" s="53">
        <v>0.0</v>
      </c>
      <c r="D164" s="42"/>
      <c r="E164" s="42"/>
      <c r="F164" s="2">
        <v>2717.0</v>
      </c>
      <c r="G164" s="43">
        <v>16.0</v>
      </c>
      <c r="H164" s="43">
        <v>5.0</v>
      </c>
      <c r="I164" s="44">
        <v>25.0</v>
      </c>
      <c r="J164" s="44">
        <v>16.0</v>
      </c>
      <c r="K164" s="45">
        <v>11.0</v>
      </c>
      <c r="L164" s="45">
        <v>35.0</v>
      </c>
      <c r="M164" s="39">
        <f t="shared" si="6"/>
        <v>0.7619047619</v>
      </c>
      <c r="N164" s="40">
        <f t="shared" si="7"/>
        <v>0.6097560976</v>
      </c>
      <c r="O164" s="54">
        <f t="shared" si="8"/>
        <v>0.2391304348</v>
      </c>
      <c r="P164" s="40">
        <f t="shared" si="9"/>
        <v>0.6414594104</v>
      </c>
      <c r="Q164" s="54">
        <f t="shared" si="10"/>
        <v>0.2904521542</v>
      </c>
      <c r="R164" s="39">
        <f t="shared" ref="R164:T164" si="835">M164</f>
        <v>0.7619047619</v>
      </c>
      <c r="S164" s="40">
        <f t="shared" si="835"/>
        <v>0.6097560976</v>
      </c>
      <c r="T164" s="54">
        <f t="shared" si="835"/>
        <v>0.2391304348</v>
      </c>
      <c r="U164" s="39">
        <f t="shared" si="12"/>
        <v>0.7619047619</v>
      </c>
      <c r="V164" s="40">
        <f t="shared" si="13"/>
        <v>0.1677560976</v>
      </c>
      <c r="W164" s="54">
        <f t="shared" si="14"/>
        <v>0.02013043478</v>
      </c>
      <c r="X164" s="55">
        <f t="shared" si="15"/>
        <v>0.2167218724</v>
      </c>
      <c r="Y164" s="55">
        <f t="shared" si="16"/>
        <v>0.568676291</v>
      </c>
      <c r="Z164" s="39">
        <f t="shared" si="17"/>
        <v>0.5516525059</v>
      </c>
      <c r="AA164" s="40">
        <f t="shared" si="18"/>
        <v>0.5516525059</v>
      </c>
      <c r="AB164" s="54">
        <f t="shared" si="19"/>
        <v>0.02013043478</v>
      </c>
      <c r="AC164" s="56">
        <f t="shared" si="20"/>
        <v>0.03647496648</v>
      </c>
      <c r="AD164" s="56">
        <f t="shared" si="21"/>
        <v>0.7489231969</v>
      </c>
      <c r="AE164" s="39">
        <f t="shared" si="22"/>
        <v>0.3903368556</v>
      </c>
      <c r="AF164" s="40">
        <f t="shared" si="23"/>
        <v>0.3903368556</v>
      </c>
      <c r="AG164" s="54">
        <f t="shared" si="24"/>
        <v>0.3903368556</v>
      </c>
      <c r="AH164" s="57">
        <f t="shared" ref="AH164:AI164" si="836">N164-P164</f>
        <v>-0.03170331287</v>
      </c>
      <c r="AI164" s="57">
        <f t="shared" si="836"/>
        <v>-0.05132171941</v>
      </c>
      <c r="AJ164" s="58">
        <f t="shared" si="26"/>
        <v>-0.0189534306</v>
      </c>
      <c r="AK164" s="58">
        <f t="shared" si="27"/>
        <v>-0.03050353314</v>
      </c>
      <c r="AL164" s="39">
        <f t="shared" si="28"/>
        <v>0.3903368556</v>
      </c>
      <c r="AM164" s="40">
        <f t="shared" ref="AM164:AN164" si="837">AF164+AJ164</f>
        <v>0.371383425</v>
      </c>
      <c r="AN164" s="54">
        <f t="shared" si="837"/>
        <v>0.3598333224</v>
      </c>
      <c r="AO164" s="59">
        <f t="shared" si="30"/>
        <v>1.951916021</v>
      </c>
      <c r="AP164" s="39">
        <f t="shared" ref="AP164:AR164" si="838">AL164*$AO164</f>
        <v>0.7619047619</v>
      </c>
      <c r="AQ164" s="40">
        <f t="shared" si="838"/>
        <v>0.7249092571</v>
      </c>
      <c r="AR164" s="54">
        <f t="shared" si="838"/>
        <v>0.7023644269</v>
      </c>
      <c r="AS164" s="39">
        <f t="shared" ref="AS164:AU164" si="839">IF(AP164&lt;0,0,IF(AP164&gt;1,1,AP164))</f>
        <v>0.7619047619</v>
      </c>
      <c r="AT164" s="40">
        <f t="shared" si="839"/>
        <v>0.7249092571</v>
      </c>
      <c r="AU164" s="54">
        <f t="shared" si="839"/>
        <v>0.7023644269</v>
      </c>
      <c r="AV164" s="38"/>
      <c r="AW164" s="38"/>
      <c r="AX164" s="38"/>
      <c r="AY164" s="38"/>
      <c r="AZ164" s="38"/>
      <c r="BA164" s="38"/>
      <c r="BB164" s="38"/>
    </row>
    <row r="165">
      <c r="A165" s="1"/>
      <c r="B165" s="1"/>
      <c r="C165" s="53">
        <v>0.0</v>
      </c>
      <c r="D165" s="42"/>
      <c r="E165" s="42"/>
      <c r="F165" s="2">
        <v>2726.0</v>
      </c>
      <c r="G165" s="43">
        <v>30.0</v>
      </c>
      <c r="H165" s="43">
        <v>72.0</v>
      </c>
      <c r="I165" s="44">
        <v>112.0</v>
      </c>
      <c r="J165" s="44">
        <v>223.0</v>
      </c>
      <c r="K165" s="45">
        <v>33.0</v>
      </c>
      <c r="L165" s="45">
        <v>57.0</v>
      </c>
      <c r="M165" s="39">
        <f t="shared" si="6"/>
        <v>0.2941176471</v>
      </c>
      <c r="N165" s="40">
        <f t="shared" si="7"/>
        <v>0.3343283582</v>
      </c>
      <c r="O165" s="54">
        <f t="shared" si="8"/>
        <v>0.3666666667</v>
      </c>
      <c r="P165" s="40">
        <f t="shared" si="9"/>
        <v>0.5193961938</v>
      </c>
      <c r="Q165" s="54">
        <f t="shared" si="10"/>
        <v>0.2554705882</v>
      </c>
      <c r="R165" s="39">
        <f t="shared" ref="R165:T165" si="840">M165</f>
        <v>0.2941176471</v>
      </c>
      <c r="S165" s="40">
        <f t="shared" si="840"/>
        <v>0.3343283582</v>
      </c>
      <c r="T165" s="54">
        <f t="shared" si="840"/>
        <v>0.3666666667</v>
      </c>
      <c r="U165" s="39">
        <f t="shared" si="12"/>
        <v>0.2941176471</v>
      </c>
      <c r="V165" s="40">
        <f t="shared" si="13"/>
        <v>-0.1076716418</v>
      </c>
      <c r="W165" s="54">
        <f t="shared" si="14"/>
        <v>0.1476666667</v>
      </c>
      <c r="X165" s="55">
        <f t="shared" si="15"/>
        <v>-0.3509307147</v>
      </c>
      <c r="Y165" s="55">
        <f t="shared" si="16"/>
        <v>1.136328878</v>
      </c>
      <c r="Z165" s="39">
        <f t="shared" si="17"/>
        <v>0.221470509</v>
      </c>
      <c r="AA165" s="40">
        <f t="shared" si="18"/>
        <v>0.221470509</v>
      </c>
      <c r="AB165" s="54">
        <f t="shared" si="19"/>
        <v>0.1476666667</v>
      </c>
      <c r="AC165" s="56">
        <f t="shared" si="20"/>
        <v>0.5880640594</v>
      </c>
      <c r="AD165" s="56">
        <f t="shared" si="21"/>
        <v>0.197334104</v>
      </c>
      <c r="AE165" s="39">
        <f t="shared" si="22"/>
        <v>0.1882214531</v>
      </c>
      <c r="AF165" s="40">
        <f t="shared" si="23"/>
        <v>0.1882214531</v>
      </c>
      <c r="AG165" s="54">
        <f t="shared" si="24"/>
        <v>0.1882214531</v>
      </c>
      <c r="AH165" s="57">
        <f t="shared" ref="AH165:AI165" si="841">N165-P165</f>
        <v>-0.1850678356</v>
      </c>
      <c r="AI165" s="57">
        <f t="shared" si="841"/>
        <v>0.1111960784</v>
      </c>
      <c r="AJ165" s="58">
        <f t="shared" si="26"/>
        <v>-0.1106404997</v>
      </c>
      <c r="AK165" s="58">
        <f t="shared" si="27"/>
        <v>0.06609040583</v>
      </c>
      <c r="AL165" s="39">
        <f t="shared" si="28"/>
        <v>0.1882214531</v>
      </c>
      <c r="AM165" s="40">
        <f t="shared" ref="AM165:AN165" si="842">AF165+AJ165</f>
        <v>0.07758095342</v>
      </c>
      <c r="AN165" s="54">
        <f t="shared" si="842"/>
        <v>0.2543118589</v>
      </c>
      <c r="AO165" s="59">
        <f t="shared" si="30"/>
        <v>1.5626149</v>
      </c>
      <c r="AP165" s="39">
        <f t="shared" ref="AP165:AR165" si="843">AL165*$AO165</f>
        <v>0.2941176471</v>
      </c>
      <c r="AQ165" s="40">
        <f t="shared" si="843"/>
        <v>0.1212291537</v>
      </c>
      <c r="AR165" s="54">
        <f t="shared" si="843"/>
        <v>0.3973914999</v>
      </c>
      <c r="AS165" s="39">
        <f t="shared" ref="AS165:AU165" si="844">IF(AP165&lt;0,0,IF(AP165&gt;1,1,AP165))</f>
        <v>0.2941176471</v>
      </c>
      <c r="AT165" s="40">
        <f t="shared" si="844"/>
        <v>0.1212291537</v>
      </c>
      <c r="AU165" s="54">
        <f t="shared" si="844"/>
        <v>0.3973914999</v>
      </c>
      <c r="AV165" s="38"/>
      <c r="AW165" s="38"/>
      <c r="AX165" s="38"/>
      <c r="AY165" s="38"/>
      <c r="AZ165" s="38"/>
      <c r="BA165" s="38"/>
      <c r="BB165" s="38"/>
    </row>
    <row r="166">
      <c r="A166" s="1"/>
      <c r="B166" s="1"/>
      <c r="C166" s="53">
        <v>0.0</v>
      </c>
      <c r="D166" s="42"/>
      <c r="E166" s="42"/>
      <c r="F166" s="2">
        <v>2730.0</v>
      </c>
      <c r="G166" s="43">
        <v>19.0</v>
      </c>
      <c r="H166" s="43">
        <v>26.0</v>
      </c>
      <c r="I166" s="44">
        <v>40.0</v>
      </c>
      <c r="J166" s="44">
        <v>34.0</v>
      </c>
      <c r="K166" s="45">
        <v>27.0</v>
      </c>
      <c r="L166" s="45">
        <v>54.0</v>
      </c>
      <c r="M166" s="39">
        <f t="shared" si="6"/>
        <v>0.4222222222</v>
      </c>
      <c r="N166" s="40">
        <f t="shared" si="7"/>
        <v>0.5405405405</v>
      </c>
      <c r="O166" s="54">
        <f t="shared" si="8"/>
        <v>0.3333333333</v>
      </c>
      <c r="P166" s="40">
        <f t="shared" si="9"/>
        <v>0.552949679</v>
      </c>
      <c r="Q166" s="54">
        <f t="shared" si="10"/>
        <v>0.2678614321</v>
      </c>
      <c r="R166" s="39">
        <f t="shared" ref="R166:T166" si="845">M166</f>
        <v>0.4222222222</v>
      </c>
      <c r="S166" s="40">
        <f t="shared" si="845"/>
        <v>0.5405405405</v>
      </c>
      <c r="T166" s="54">
        <f t="shared" si="845"/>
        <v>0.3333333333</v>
      </c>
      <c r="U166" s="39">
        <f t="shared" si="12"/>
        <v>0.4222222222</v>
      </c>
      <c r="V166" s="40">
        <f t="shared" si="13"/>
        <v>0.09854054054</v>
      </c>
      <c r="W166" s="54">
        <f t="shared" si="14"/>
        <v>0.1143333333</v>
      </c>
      <c r="X166" s="55">
        <f t="shared" si="15"/>
        <v>0.2292813971</v>
      </c>
      <c r="Y166" s="55">
        <f t="shared" si="16"/>
        <v>0.5561167663</v>
      </c>
      <c r="Z166" s="39">
        <f t="shared" si="17"/>
        <v>0.3065793886</v>
      </c>
      <c r="AA166" s="40">
        <f t="shared" si="18"/>
        <v>0.3065793886</v>
      </c>
      <c r="AB166" s="54">
        <f t="shared" si="19"/>
        <v>0.1143333333</v>
      </c>
      <c r="AC166" s="56">
        <f t="shared" si="20"/>
        <v>0.3569565946</v>
      </c>
      <c r="AD166" s="56">
        <f t="shared" si="21"/>
        <v>0.4284415688</v>
      </c>
      <c r="AE166" s="39">
        <f t="shared" si="22"/>
        <v>0.2313687886</v>
      </c>
      <c r="AF166" s="40">
        <f t="shared" si="23"/>
        <v>0.2313687886</v>
      </c>
      <c r="AG166" s="54">
        <f t="shared" si="24"/>
        <v>0.2313687886</v>
      </c>
      <c r="AH166" s="57">
        <f t="shared" ref="AH166:AI166" si="846">N166-P166</f>
        <v>-0.01240913847</v>
      </c>
      <c r="AI166" s="57">
        <f t="shared" si="846"/>
        <v>0.06547190123</v>
      </c>
      <c r="AJ166" s="58">
        <f t="shared" si="26"/>
        <v>-0.007418648827</v>
      </c>
      <c r="AK166" s="58">
        <f t="shared" si="27"/>
        <v>0.03891382308</v>
      </c>
      <c r="AL166" s="39">
        <f t="shared" si="28"/>
        <v>0.2313687886</v>
      </c>
      <c r="AM166" s="40">
        <f t="shared" ref="AM166:AN166" si="847">AF166+AJ166</f>
        <v>0.2239501397</v>
      </c>
      <c r="AN166" s="54">
        <f t="shared" si="847"/>
        <v>0.2702826116</v>
      </c>
      <c r="AO166" s="59">
        <f t="shared" si="30"/>
        <v>1.824888417</v>
      </c>
      <c r="AP166" s="39">
        <f t="shared" ref="AP166:AR166" si="848">AL166*$AO166</f>
        <v>0.4222222222</v>
      </c>
      <c r="AQ166" s="40">
        <f t="shared" si="848"/>
        <v>0.4086840159</v>
      </c>
      <c r="AR166" s="54">
        <f t="shared" si="848"/>
        <v>0.4932356072</v>
      </c>
      <c r="AS166" s="39">
        <f t="shared" ref="AS166:AU166" si="849">IF(AP166&lt;0,0,IF(AP166&gt;1,1,AP166))</f>
        <v>0.4222222222</v>
      </c>
      <c r="AT166" s="40">
        <f t="shared" si="849"/>
        <v>0.4086840159</v>
      </c>
      <c r="AU166" s="54">
        <f t="shared" si="849"/>
        <v>0.4932356072</v>
      </c>
      <c r="AV166" s="38"/>
      <c r="AW166" s="38"/>
      <c r="AX166" s="38"/>
      <c r="AY166" s="38"/>
      <c r="AZ166" s="38"/>
      <c r="BA166" s="38"/>
      <c r="BB166" s="38"/>
    </row>
    <row r="167">
      <c r="A167" s="1"/>
      <c r="B167" s="1"/>
      <c r="C167" s="53">
        <v>0.0</v>
      </c>
      <c r="D167" s="42"/>
      <c r="E167" s="42"/>
      <c r="F167" s="2">
        <v>2731.0</v>
      </c>
      <c r="G167" s="43">
        <v>16.0</v>
      </c>
      <c r="H167" s="43">
        <v>46.0</v>
      </c>
      <c r="I167" s="44">
        <v>39.0</v>
      </c>
      <c r="J167" s="44">
        <v>84.0</v>
      </c>
      <c r="K167" s="45">
        <v>18.0</v>
      </c>
      <c r="L167" s="45">
        <v>103.0</v>
      </c>
      <c r="M167" s="39">
        <f t="shared" si="6"/>
        <v>0.2580645161</v>
      </c>
      <c r="N167" s="40">
        <f t="shared" si="7"/>
        <v>0.3170731707</v>
      </c>
      <c r="O167" s="54">
        <f t="shared" si="8"/>
        <v>0.1487603306</v>
      </c>
      <c r="P167" s="40">
        <f t="shared" si="9"/>
        <v>0.5099359001</v>
      </c>
      <c r="Q167" s="54">
        <f t="shared" si="10"/>
        <v>0.2516010406</v>
      </c>
      <c r="R167" s="39">
        <f t="shared" ref="R167:T167" si="850">M167</f>
        <v>0.2580645161</v>
      </c>
      <c r="S167" s="40">
        <f t="shared" si="850"/>
        <v>0.3170731707</v>
      </c>
      <c r="T167" s="54">
        <f t="shared" si="850"/>
        <v>0.1487603306</v>
      </c>
      <c r="U167" s="39">
        <f t="shared" si="12"/>
        <v>0.2580645161</v>
      </c>
      <c r="V167" s="40">
        <f t="shared" si="13"/>
        <v>-0.1249268293</v>
      </c>
      <c r="W167" s="54">
        <f t="shared" si="14"/>
        <v>-0.07023966942</v>
      </c>
      <c r="X167" s="55">
        <f t="shared" si="15"/>
        <v>-0.4508399753</v>
      </c>
      <c r="Y167" s="55">
        <f t="shared" si="16"/>
        <v>1.236238139</v>
      </c>
      <c r="Z167" s="39">
        <f t="shared" si="17"/>
        <v>0.2027362907</v>
      </c>
      <c r="AA167" s="40">
        <f t="shared" si="18"/>
        <v>0.2027362907</v>
      </c>
      <c r="AB167" s="54">
        <f t="shared" si="19"/>
        <v>-0.07023966942</v>
      </c>
      <c r="AC167" s="56">
        <f t="shared" si="20"/>
        <v>-0.3335161471</v>
      </c>
      <c r="AD167" s="56">
        <f t="shared" si="21"/>
        <v>1.11891431</v>
      </c>
      <c r="AE167" s="39">
        <f t="shared" si="22"/>
        <v>0.1517162067</v>
      </c>
      <c r="AF167" s="40">
        <f t="shared" si="23"/>
        <v>0.1517162067</v>
      </c>
      <c r="AG167" s="54">
        <f t="shared" si="24"/>
        <v>0.1517162067</v>
      </c>
      <c r="AH167" s="57">
        <f t="shared" ref="AH167:AI167" si="851">N167-P167</f>
        <v>-0.1928627294</v>
      </c>
      <c r="AI167" s="57">
        <f t="shared" si="851"/>
        <v>-0.10284071</v>
      </c>
      <c r="AJ167" s="58">
        <f t="shared" si="26"/>
        <v>-0.1153005798</v>
      </c>
      <c r="AK167" s="58">
        <f t="shared" si="27"/>
        <v>-0.06112431622</v>
      </c>
      <c r="AL167" s="39">
        <f t="shared" si="28"/>
        <v>0.1517162067</v>
      </c>
      <c r="AM167" s="40">
        <f t="shared" ref="AM167:AN167" si="852">AF167+AJ167</f>
        <v>0.03641562684</v>
      </c>
      <c r="AN167" s="54">
        <f t="shared" si="852"/>
        <v>0.09059189046</v>
      </c>
      <c r="AO167" s="59">
        <f t="shared" si="30"/>
        <v>1.700968682</v>
      </c>
      <c r="AP167" s="39">
        <f t="shared" ref="AP167:AR167" si="853">AL167*$AO167</f>
        <v>0.2580645161</v>
      </c>
      <c r="AQ167" s="40">
        <f t="shared" si="853"/>
        <v>0.0619418408</v>
      </c>
      <c r="AR167" s="54">
        <f t="shared" si="853"/>
        <v>0.1540939685</v>
      </c>
      <c r="AS167" s="39">
        <f t="shared" ref="AS167:AU167" si="854">IF(AP167&lt;0,0,IF(AP167&gt;1,1,AP167))</f>
        <v>0.2580645161</v>
      </c>
      <c r="AT167" s="40">
        <f t="shared" si="854"/>
        <v>0.0619418408</v>
      </c>
      <c r="AU167" s="54">
        <f t="shared" si="854"/>
        <v>0.1540939685</v>
      </c>
      <c r="AV167" s="38"/>
      <c r="AW167" s="38"/>
      <c r="AX167" s="38"/>
      <c r="AY167" s="38"/>
      <c r="AZ167" s="38"/>
      <c r="BA167" s="38"/>
      <c r="BB167" s="38"/>
    </row>
    <row r="168">
      <c r="A168" s="1"/>
      <c r="B168" s="1"/>
      <c r="C168" s="53">
        <v>0.0</v>
      </c>
      <c r="D168" s="42"/>
      <c r="E168" s="42"/>
      <c r="F168" s="2">
        <v>2733.0</v>
      </c>
      <c r="G168" s="43">
        <v>20.0</v>
      </c>
      <c r="H168" s="43">
        <v>19.0</v>
      </c>
      <c r="I168" s="44">
        <v>54.0</v>
      </c>
      <c r="J168" s="44">
        <v>49.0</v>
      </c>
      <c r="K168" s="45">
        <v>20.0</v>
      </c>
      <c r="L168" s="45">
        <v>39.0</v>
      </c>
      <c r="M168" s="39">
        <f t="shared" si="6"/>
        <v>0.5128205128</v>
      </c>
      <c r="N168" s="40">
        <f t="shared" si="7"/>
        <v>0.5242718447</v>
      </c>
      <c r="O168" s="54">
        <f t="shared" si="8"/>
        <v>0.3389830508</v>
      </c>
      <c r="P168" s="40">
        <f t="shared" si="9"/>
        <v>0.5766219592</v>
      </c>
      <c r="Q168" s="54">
        <f t="shared" si="10"/>
        <v>0.2753445102</v>
      </c>
      <c r="R168" s="39">
        <f t="shared" ref="R168:T168" si="855">M168</f>
        <v>0.5128205128</v>
      </c>
      <c r="S168" s="40">
        <f t="shared" si="855"/>
        <v>0.5242718447</v>
      </c>
      <c r="T168" s="54">
        <f t="shared" si="855"/>
        <v>0.3389830508</v>
      </c>
      <c r="U168" s="39">
        <f t="shared" si="12"/>
        <v>0.5128205128</v>
      </c>
      <c r="V168" s="40">
        <f t="shared" si="13"/>
        <v>0.08227184466</v>
      </c>
      <c r="W168" s="54">
        <f t="shared" si="14"/>
        <v>0.1199830508</v>
      </c>
      <c r="X168" s="55">
        <f t="shared" si="15"/>
        <v>0.1590745955</v>
      </c>
      <c r="Y168" s="55">
        <f t="shared" si="16"/>
        <v>0.6263235679</v>
      </c>
      <c r="Z168" s="39">
        <f t="shared" si="17"/>
        <v>0.3672557248</v>
      </c>
      <c r="AA168" s="40">
        <f t="shared" si="18"/>
        <v>0.3672557248</v>
      </c>
      <c r="AB168" s="54">
        <f t="shared" si="19"/>
        <v>0.1199830508</v>
      </c>
      <c r="AC168" s="56">
        <f t="shared" si="20"/>
        <v>0.3157702116</v>
      </c>
      <c r="AD168" s="56">
        <f t="shared" si="21"/>
        <v>0.4696279518</v>
      </c>
      <c r="AE168" s="39">
        <f t="shared" si="22"/>
        <v>0.2731965409</v>
      </c>
      <c r="AF168" s="40">
        <f t="shared" si="23"/>
        <v>0.2731965409</v>
      </c>
      <c r="AG168" s="54">
        <f t="shared" si="24"/>
        <v>0.2731965409</v>
      </c>
      <c r="AH168" s="57">
        <f t="shared" ref="AH168:AI168" si="856">N168-P168</f>
        <v>-0.05235011458</v>
      </c>
      <c r="AI168" s="57">
        <f t="shared" si="856"/>
        <v>0.06363854066</v>
      </c>
      <c r="AJ168" s="58">
        <f t="shared" si="26"/>
        <v>-0.03129686376</v>
      </c>
      <c r="AK168" s="58">
        <f t="shared" si="27"/>
        <v>0.03782414846</v>
      </c>
      <c r="AL168" s="39">
        <f t="shared" si="28"/>
        <v>0.2731965409</v>
      </c>
      <c r="AM168" s="40">
        <f t="shared" ref="AM168:AN168" si="857">AF168+AJ168</f>
        <v>0.2418996771</v>
      </c>
      <c r="AN168" s="54">
        <f t="shared" si="857"/>
        <v>0.3110206893</v>
      </c>
      <c r="AO168" s="59">
        <f t="shared" si="30"/>
        <v>1.877112028</v>
      </c>
      <c r="AP168" s="39">
        <f t="shared" ref="AP168:AR168" si="858">AL168*$AO168</f>
        <v>0.5128205128</v>
      </c>
      <c r="AQ168" s="40">
        <f t="shared" si="858"/>
        <v>0.4540727934</v>
      </c>
      <c r="AR168" s="54">
        <f t="shared" si="858"/>
        <v>0.5838206768</v>
      </c>
      <c r="AS168" s="39">
        <f t="shared" ref="AS168:AU168" si="859">IF(AP168&lt;0,0,IF(AP168&gt;1,1,AP168))</f>
        <v>0.5128205128</v>
      </c>
      <c r="AT168" s="40">
        <f t="shared" si="859"/>
        <v>0.4540727934</v>
      </c>
      <c r="AU168" s="54">
        <f t="shared" si="859"/>
        <v>0.5838206768</v>
      </c>
      <c r="AV168" s="38"/>
      <c r="AW168" s="38"/>
      <c r="AX168" s="38"/>
      <c r="AY168" s="38"/>
      <c r="AZ168" s="38"/>
      <c r="BA168" s="38"/>
      <c r="BB168" s="38"/>
    </row>
    <row r="169">
      <c r="A169" s="1"/>
      <c r="B169" s="1"/>
      <c r="C169" s="53">
        <v>0.0</v>
      </c>
      <c r="D169" s="42"/>
      <c r="E169" s="42"/>
      <c r="F169" s="2">
        <v>2737.0</v>
      </c>
      <c r="G169" s="43">
        <v>5.0</v>
      </c>
      <c r="H169" s="43">
        <v>6.0</v>
      </c>
      <c r="I169" s="44">
        <v>19.0</v>
      </c>
      <c r="J169" s="44">
        <v>13.0</v>
      </c>
      <c r="K169" s="45">
        <v>22.0</v>
      </c>
      <c r="L169" s="45">
        <v>15.0</v>
      </c>
      <c r="M169" s="39">
        <f t="shared" si="6"/>
        <v>0.4545454545</v>
      </c>
      <c r="N169" s="40">
        <f t="shared" si="7"/>
        <v>0.59375</v>
      </c>
      <c r="O169" s="54">
        <f t="shared" si="8"/>
        <v>0.5945945946</v>
      </c>
      <c r="P169" s="40">
        <f t="shared" si="9"/>
        <v>0.5614008264</v>
      </c>
      <c r="Q169" s="54">
        <f t="shared" si="10"/>
        <v>0.2706528926</v>
      </c>
      <c r="R169" s="39">
        <f t="shared" ref="R169:T169" si="860">M169</f>
        <v>0.4545454545</v>
      </c>
      <c r="S169" s="40">
        <f t="shared" si="860"/>
        <v>0.59375</v>
      </c>
      <c r="T169" s="54">
        <f t="shared" si="860"/>
        <v>0.5945945946</v>
      </c>
      <c r="U169" s="39">
        <f t="shared" si="12"/>
        <v>0.4545454545</v>
      </c>
      <c r="V169" s="40">
        <f t="shared" si="13"/>
        <v>0.15175</v>
      </c>
      <c r="W169" s="54">
        <f t="shared" si="14"/>
        <v>0.3755945946</v>
      </c>
      <c r="X169" s="55">
        <f t="shared" si="15"/>
        <v>0.3222154823</v>
      </c>
      <c r="Y169" s="55">
        <f t="shared" si="16"/>
        <v>0.4631826811</v>
      </c>
      <c r="Z169" s="39">
        <f t="shared" si="17"/>
        <v>0.3388507287</v>
      </c>
      <c r="AA169" s="40">
        <f t="shared" si="18"/>
        <v>0.3388507287</v>
      </c>
      <c r="AB169" s="54">
        <f t="shared" si="19"/>
        <v>0.3755945946</v>
      </c>
      <c r="AC169" s="56">
        <f t="shared" si="20"/>
        <v>0.8367828106</v>
      </c>
      <c r="AD169" s="56">
        <f t="shared" si="21"/>
        <v>-0.05138464718</v>
      </c>
      <c r="AE169" s="39">
        <f t="shared" si="22"/>
        <v>0.3576947832</v>
      </c>
      <c r="AF169" s="40">
        <f t="shared" si="23"/>
        <v>0.3576947832</v>
      </c>
      <c r="AG169" s="54">
        <f t="shared" si="24"/>
        <v>0.3576947832</v>
      </c>
      <c r="AH169" s="57">
        <f t="shared" ref="AH169:AI169" si="861">N169-P169</f>
        <v>0.03234917355</v>
      </c>
      <c r="AI169" s="57">
        <f t="shared" si="861"/>
        <v>0.323941702</v>
      </c>
      <c r="AJ169" s="58">
        <f t="shared" si="26"/>
        <v>0.01933955036</v>
      </c>
      <c r="AK169" s="58">
        <f t="shared" si="27"/>
        <v>0.1925377123</v>
      </c>
      <c r="AL169" s="39">
        <f t="shared" si="28"/>
        <v>0.3576947832</v>
      </c>
      <c r="AM169" s="40">
        <f t="shared" ref="AM169:AN169" si="862">AF169+AJ169</f>
        <v>0.3770343336</v>
      </c>
      <c r="AN169" s="54">
        <f t="shared" si="862"/>
        <v>0.5502324955</v>
      </c>
      <c r="AO169" s="59">
        <f t="shared" si="30"/>
        <v>1.270763444</v>
      </c>
      <c r="AP169" s="39">
        <f t="shared" ref="AP169:AR169" si="863">AL169*$AO169</f>
        <v>0.4545454545</v>
      </c>
      <c r="AQ169" s="40">
        <f t="shared" si="863"/>
        <v>0.4791214482</v>
      </c>
      <c r="AR169" s="54">
        <f t="shared" si="863"/>
        <v>0.6992153408</v>
      </c>
      <c r="AS169" s="39">
        <f t="shared" ref="AS169:AU169" si="864">IF(AP169&lt;0,0,IF(AP169&gt;1,1,AP169))</f>
        <v>0.4545454545</v>
      </c>
      <c r="AT169" s="40">
        <f t="shared" si="864"/>
        <v>0.4791214482</v>
      </c>
      <c r="AU169" s="54">
        <f t="shared" si="864"/>
        <v>0.6992153408</v>
      </c>
      <c r="AV169" s="38"/>
      <c r="AW169" s="38"/>
      <c r="AX169" s="38"/>
      <c r="AY169" s="38"/>
      <c r="AZ169" s="38"/>
      <c r="BA169" s="38"/>
      <c r="BB169" s="38"/>
    </row>
    <row r="170">
      <c r="A170" s="1"/>
      <c r="B170" s="1"/>
      <c r="C170" s="53">
        <v>0.0</v>
      </c>
      <c r="D170" s="42"/>
      <c r="E170" s="42"/>
      <c r="F170" s="2">
        <v>2740.0</v>
      </c>
      <c r="G170" s="43">
        <v>5.0</v>
      </c>
      <c r="H170" s="43">
        <v>4.0</v>
      </c>
      <c r="I170" s="44">
        <v>17.0</v>
      </c>
      <c r="J170" s="44">
        <v>16.0</v>
      </c>
      <c r="K170" s="45">
        <v>10.0</v>
      </c>
      <c r="L170" s="45">
        <v>29.0</v>
      </c>
      <c r="M170" s="39">
        <f t="shared" si="6"/>
        <v>0.5555555556</v>
      </c>
      <c r="N170" s="40">
        <f t="shared" si="7"/>
        <v>0.5151515152</v>
      </c>
      <c r="O170" s="54">
        <f t="shared" si="8"/>
        <v>0.2564102564</v>
      </c>
      <c r="P170" s="40">
        <f t="shared" si="9"/>
        <v>0.5877716049</v>
      </c>
      <c r="Q170" s="54">
        <f t="shared" si="10"/>
        <v>0.2785061728</v>
      </c>
      <c r="R170" s="39">
        <f t="shared" ref="R170:T170" si="865">M170</f>
        <v>0.5555555556</v>
      </c>
      <c r="S170" s="40">
        <f t="shared" si="865"/>
        <v>0.5151515152</v>
      </c>
      <c r="T170" s="54">
        <f t="shared" si="865"/>
        <v>0.2564102564</v>
      </c>
      <c r="U170" s="39">
        <f t="shared" si="12"/>
        <v>0.5555555556</v>
      </c>
      <c r="V170" s="40">
        <f t="shared" si="13"/>
        <v>0.07315151515</v>
      </c>
      <c r="W170" s="54">
        <f t="shared" si="14"/>
        <v>0.03741025641</v>
      </c>
      <c r="X170" s="55">
        <f t="shared" si="15"/>
        <v>0.1309195789</v>
      </c>
      <c r="Y170" s="55">
        <f t="shared" si="16"/>
        <v>0.6544785845</v>
      </c>
      <c r="Z170" s="39">
        <f t="shared" si="17"/>
        <v>0.3962279139</v>
      </c>
      <c r="AA170" s="40">
        <f t="shared" si="18"/>
        <v>0.3962279139</v>
      </c>
      <c r="AB170" s="54">
        <f t="shared" si="19"/>
        <v>0.03741025641</v>
      </c>
      <c r="AC170" s="56">
        <f t="shared" si="20"/>
        <v>0.09413694192</v>
      </c>
      <c r="AD170" s="56">
        <f t="shared" si="21"/>
        <v>0.6912612215</v>
      </c>
      <c r="AE170" s="39">
        <f t="shared" si="22"/>
        <v>0.2814214695</v>
      </c>
      <c r="AF170" s="40">
        <f t="shared" si="23"/>
        <v>0.2814214695</v>
      </c>
      <c r="AG170" s="54">
        <f t="shared" si="24"/>
        <v>0.2814214695</v>
      </c>
      <c r="AH170" s="57">
        <f t="shared" ref="AH170:AI170" si="866">N170-P170</f>
        <v>-0.07262008979</v>
      </c>
      <c r="AI170" s="57">
        <f t="shared" si="866"/>
        <v>-0.02209591643</v>
      </c>
      <c r="AJ170" s="58">
        <f t="shared" si="26"/>
        <v>-0.04341501589</v>
      </c>
      <c r="AK170" s="58">
        <f t="shared" si="27"/>
        <v>-0.01313290994</v>
      </c>
      <c r="AL170" s="39">
        <f t="shared" si="28"/>
        <v>0.2814214695</v>
      </c>
      <c r="AM170" s="40">
        <f t="shared" ref="AM170:AN170" si="867">AF170+AJ170</f>
        <v>0.2380064536</v>
      </c>
      <c r="AN170" s="54">
        <f t="shared" si="867"/>
        <v>0.2682885596</v>
      </c>
      <c r="AO170" s="59">
        <f t="shared" si="30"/>
        <v>1.97410509</v>
      </c>
      <c r="AP170" s="39">
        <f t="shared" ref="AP170:AR170" si="868">AL170*$AO170</f>
        <v>0.5555555556</v>
      </c>
      <c r="AQ170" s="40">
        <f t="shared" si="868"/>
        <v>0.4698497517</v>
      </c>
      <c r="AR170" s="54">
        <f t="shared" si="868"/>
        <v>0.5296298112</v>
      </c>
      <c r="AS170" s="39">
        <f t="shared" ref="AS170:AU170" si="869">IF(AP170&lt;0,0,IF(AP170&gt;1,1,AP170))</f>
        <v>0.5555555556</v>
      </c>
      <c r="AT170" s="40">
        <f t="shared" si="869"/>
        <v>0.4698497517</v>
      </c>
      <c r="AU170" s="54">
        <f t="shared" si="869"/>
        <v>0.5296298112</v>
      </c>
      <c r="AV170" s="38"/>
      <c r="AW170" s="38"/>
      <c r="AX170" s="38"/>
      <c r="AY170" s="38"/>
      <c r="AZ170" s="38"/>
      <c r="BA170" s="38"/>
      <c r="BB170" s="38"/>
    </row>
    <row r="171">
      <c r="A171" s="1"/>
      <c r="B171" s="1"/>
      <c r="C171" s="53">
        <v>0.0</v>
      </c>
      <c r="D171" s="42"/>
      <c r="E171" s="42"/>
      <c r="F171" s="2">
        <v>2743.0</v>
      </c>
      <c r="G171" s="43">
        <v>20.0</v>
      </c>
      <c r="H171" s="43">
        <v>29.0</v>
      </c>
      <c r="I171" s="44">
        <v>89.0</v>
      </c>
      <c r="J171" s="44">
        <v>73.0</v>
      </c>
      <c r="K171" s="45">
        <v>35.0</v>
      </c>
      <c r="L171" s="45">
        <v>60.0</v>
      </c>
      <c r="M171" s="39">
        <f t="shared" si="6"/>
        <v>0.4081632653</v>
      </c>
      <c r="N171" s="40">
        <f t="shared" si="7"/>
        <v>0.549382716</v>
      </c>
      <c r="O171" s="54">
        <f t="shared" si="8"/>
        <v>0.3684210526</v>
      </c>
      <c r="P171" s="40">
        <f t="shared" si="9"/>
        <v>0.54927197</v>
      </c>
      <c r="Q171" s="54">
        <f t="shared" si="10"/>
        <v>0.2666051645</v>
      </c>
      <c r="R171" s="39">
        <f t="shared" ref="R171:T171" si="870">M171</f>
        <v>0.4081632653</v>
      </c>
      <c r="S171" s="40">
        <f t="shared" si="870"/>
        <v>0.549382716</v>
      </c>
      <c r="T171" s="54">
        <f t="shared" si="870"/>
        <v>0.3684210526</v>
      </c>
      <c r="U171" s="39">
        <f t="shared" si="12"/>
        <v>0.4081632653</v>
      </c>
      <c r="V171" s="40">
        <f t="shared" si="13"/>
        <v>0.107382716</v>
      </c>
      <c r="W171" s="54">
        <f t="shared" si="14"/>
        <v>0.1494210526</v>
      </c>
      <c r="X171" s="55">
        <f t="shared" si="15"/>
        <v>0.2572580227</v>
      </c>
      <c r="Y171" s="55">
        <f t="shared" si="16"/>
        <v>0.5281401407</v>
      </c>
      <c r="Z171" s="39">
        <f t="shared" si="17"/>
        <v>0.2984361731</v>
      </c>
      <c r="AA171" s="40">
        <f t="shared" si="18"/>
        <v>0.2984361731</v>
      </c>
      <c r="AB171" s="54">
        <f t="shared" si="19"/>
        <v>0.1494210526</v>
      </c>
      <c r="AC171" s="56">
        <f t="shared" si="20"/>
        <v>0.46419154</v>
      </c>
      <c r="AD171" s="56">
        <f t="shared" si="21"/>
        <v>0.3212066234</v>
      </c>
      <c r="AE171" s="39">
        <f t="shared" si="22"/>
        <v>0.2359987292</v>
      </c>
      <c r="AF171" s="40">
        <f t="shared" si="23"/>
        <v>0.2359987292</v>
      </c>
      <c r="AG171" s="54">
        <f t="shared" si="24"/>
        <v>0.2359987292</v>
      </c>
      <c r="AH171" s="57">
        <f t="shared" ref="AH171:AI171" si="871">N171-P171</f>
        <v>0.0001107460369</v>
      </c>
      <c r="AI171" s="57">
        <f t="shared" si="871"/>
        <v>0.1018158881</v>
      </c>
      <c r="AJ171" s="58">
        <f t="shared" si="26"/>
        <v>0.00006620813834</v>
      </c>
      <c r="AK171" s="58">
        <f t="shared" si="27"/>
        <v>0.06051520396</v>
      </c>
      <c r="AL171" s="39">
        <f t="shared" si="28"/>
        <v>0.2359987292</v>
      </c>
      <c r="AM171" s="40">
        <f t="shared" ref="AM171:AN171" si="872">AF171+AJ171</f>
        <v>0.2360649374</v>
      </c>
      <c r="AN171" s="54">
        <f t="shared" si="872"/>
        <v>0.2965139332</v>
      </c>
      <c r="AO171" s="59">
        <f t="shared" si="30"/>
        <v>1.729514674</v>
      </c>
      <c r="AP171" s="39">
        <f t="shared" ref="AP171:AR171" si="873">AL171*$AO171</f>
        <v>0.4081632653</v>
      </c>
      <c r="AQ171" s="40">
        <f t="shared" si="873"/>
        <v>0.4082777733</v>
      </c>
      <c r="AR171" s="54">
        <f t="shared" si="873"/>
        <v>0.5128251986</v>
      </c>
      <c r="AS171" s="39">
        <f t="shared" ref="AS171:AU171" si="874">IF(AP171&lt;0,0,IF(AP171&gt;1,1,AP171))</f>
        <v>0.4081632653</v>
      </c>
      <c r="AT171" s="40">
        <f t="shared" si="874"/>
        <v>0.4082777733</v>
      </c>
      <c r="AU171" s="54">
        <f t="shared" si="874"/>
        <v>0.5128251986</v>
      </c>
      <c r="AV171" s="38"/>
      <c r="AW171" s="38"/>
      <c r="AX171" s="38"/>
      <c r="AY171" s="38"/>
      <c r="AZ171" s="38"/>
      <c r="BA171" s="38"/>
      <c r="BB171" s="38"/>
    </row>
    <row r="172">
      <c r="A172" s="1"/>
      <c r="B172" s="1"/>
      <c r="C172" s="53">
        <v>0.0</v>
      </c>
      <c r="D172" s="42"/>
      <c r="E172" s="42"/>
      <c r="F172" s="2">
        <v>2746.0</v>
      </c>
      <c r="G172" s="43">
        <v>10.0</v>
      </c>
      <c r="H172" s="43">
        <v>10.0</v>
      </c>
      <c r="I172" s="44">
        <v>23.0</v>
      </c>
      <c r="J172" s="44">
        <v>16.0</v>
      </c>
      <c r="K172" s="45">
        <v>11.0</v>
      </c>
      <c r="L172" s="45">
        <v>17.0</v>
      </c>
      <c r="M172" s="39">
        <f t="shared" si="6"/>
        <v>0.5</v>
      </c>
      <c r="N172" s="40">
        <f t="shared" si="7"/>
        <v>0.5897435897</v>
      </c>
      <c r="O172" s="54">
        <f t="shared" si="8"/>
        <v>0.3928571429</v>
      </c>
      <c r="P172" s="40">
        <f t="shared" si="9"/>
        <v>0.573275</v>
      </c>
      <c r="Q172" s="54">
        <f t="shared" si="10"/>
        <v>0.27435</v>
      </c>
      <c r="R172" s="39">
        <f t="shared" ref="R172:T172" si="875">M172</f>
        <v>0.5</v>
      </c>
      <c r="S172" s="40">
        <f t="shared" si="875"/>
        <v>0.5897435897</v>
      </c>
      <c r="T172" s="54">
        <f t="shared" si="875"/>
        <v>0.3928571429</v>
      </c>
      <c r="U172" s="39">
        <f t="shared" si="12"/>
        <v>0.5</v>
      </c>
      <c r="V172" s="40">
        <f t="shared" si="13"/>
        <v>0.1477435897</v>
      </c>
      <c r="W172" s="54">
        <f t="shared" si="14"/>
        <v>0.1738571429</v>
      </c>
      <c r="X172" s="55">
        <f t="shared" si="15"/>
        <v>0.2873114671</v>
      </c>
      <c r="Y172" s="55">
        <f t="shared" si="16"/>
        <v>0.4980866963</v>
      </c>
      <c r="Z172" s="39">
        <f t="shared" si="17"/>
        <v>0.3686652739</v>
      </c>
      <c r="AA172" s="40">
        <f t="shared" si="18"/>
        <v>0.3686652739</v>
      </c>
      <c r="AB172" s="54">
        <f t="shared" si="19"/>
        <v>0.1738571429</v>
      </c>
      <c r="AC172" s="56">
        <f t="shared" si="20"/>
        <v>0.4406586053</v>
      </c>
      <c r="AD172" s="56">
        <f t="shared" si="21"/>
        <v>0.3447395581</v>
      </c>
      <c r="AE172" s="39">
        <f t="shared" si="22"/>
        <v>0.2882190055</v>
      </c>
      <c r="AF172" s="40">
        <f t="shared" si="23"/>
        <v>0.2882190055</v>
      </c>
      <c r="AG172" s="54">
        <f t="shared" si="24"/>
        <v>0.2882190055</v>
      </c>
      <c r="AH172" s="57">
        <f t="shared" ref="AH172:AI172" si="876">N172-P172</f>
        <v>0.01646858974</v>
      </c>
      <c r="AI172" s="57">
        <f t="shared" si="876"/>
        <v>0.1185071429</v>
      </c>
      <c r="AJ172" s="58">
        <f t="shared" si="26"/>
        <v>0.009845541192</v>
      </c>
      <c r="AK172" s="58">
        <f t="shared" si="27"/>
        <v>0.07043580381</v>
      </c>
      <c r="AL172" s="39">
        <f t="shared" si="28"/>
        <v>0.2882190055</v>
      </c>
      <c r="AM172" s="40">
        <f t="shared" ref="AM172:AN172" si="877">AF172+AJ172</f>
        <v>0.2980645467</v>
      </c>
      <c r="AN172" s="54">
        <f t="shared" si="877"/>
        <v>0.3586548093</v>
      </c>
      <c r="AO172" s="59">
        <f t="shared" si="30"/>
        <v>1.734791913</v>
      </c>
      <c r="AP172" s="39">
        <f t="shared" ref="AP172:AR172" si="878">AL172*$AO172</f>
        <v>0.5</v>
      </c>
      <c r="AQ172" s="40">
        <f t="shared" si="878"/>
        <v>0.5170799652</v>
      </c>
      <c r="AR172" s="54">
        <f t="shared" si="878"/>
        <v>0.6221914629</v>
      </c>
      <c r="AS172" s="39">
        <f t="shared" ref="AS172:AU172" si="879">IF(AP172&lt;0,0,IF(AP172&gt;1,1,AP172))</f>
        <v>0.5</v>
      </c>
      <c r="AT172" s="40">
        <f t="shared" si="879"/>
        <v>0.5170799652</v>
      </c>
      <c r="AU172" s="54">
        <f t="shared" si="879"/>
        <v>0.6221914629</v>
      </c>
      <c r="AV172" s="38"/>
      <c r="AW172" s="38"/>
      <c r="AX172" s="38"/>
      <c r="AY172" s="38"/>
      <c r="AZ172" s="38"/>
      <c r="BA172" s="38"/>
      <c r="BB172" s="38"/>
    </row>
    <row r="173">
      <c r="A173" s="1"/>
      <c r="B173" s="1"/>
      <c r="C173" s="53">
        <v>0.0</v>
      </c>
      <c r="D173" s="42"/>
      <c r="E173" s="42"/>
      <c r="F173" s="2">
        <v>2752.0</v>
      </c>
      <c r="G173" s="43">
        <v>8.0</v>
      </c>
      <c r="H173" s="43">
        <v>9.0</v>
      </c>
      <c r="I173" s="44">
        <v>29.0</v>
      </c>
      <c r="J173" s="44">
        <v>22.0</v>
      </c>
      <c r="K173" s="45">
        <v>6.0</v>
      </c>
      <c r="L173" s="45">
        <v>34.0</v>
      </c>
      <c r="M173" s="39">
        <f t="shared" si="6"/>
        <v>0.4705882353</v>
      </c>
      <c r="N173" s="40">
        <f t="shared" si="7"/>
        <v>0.568627451</v>
      </c>
      <c r="O173" s="54">
        <f t="shared" si="8"/>
        <v>0.15</v>
      </c>
      <c r="P173" s="40">
        <f t="shared" si="9"/>
        <v>0.5655930796</v>
      </c>
      <c r="Q173" s="54">
        <f t="shared" si="10"/>
        <v>0.2719882353</v>
      </c>
      <c r="R173" s="39">
        <f t="shared" ref="R173:T173" si="880">M173</f>
        <v>0.4705882353</v>
      </c>
      <c r="S173" s="40">
        <f t="shared" si="880"/>
        <v>0.568627451</v>
      </c>
      <c r="T173" s="54">
        <f t="shared" si="880"/>
        <v>0.15</v>
      </c>
      <c r="U173" s="39">
        <f t="shared" si="12"/>
        <v>0.4705882353</v>
      </c>
      <c r="V173" s="40">
        <f t="shared" si="13"/>
        <v>0.126627451</v>
      </c>
      <c r="W173" s="54">
        <f t="shared" si="14"/>
        <v>-0.069</v>
      </c>
      <c r="X173" s="55">
        <f t="shared" si="15"/>
        <v>0.2628572553</v>
      </c>
      <c r="Y173" s="55">
        <f t="shared" si="16"/>
        <v>0.5225409081</v>
      </c>
      <c r="Z173" s="39">
        <f t="shared" si="17"/>
        <v>0.3445923668</v>
      </c>
      <c r="AA173" s="40">
        <f t="shared" si="18"/>
        <v>0.3445923668</v>
      </c>
      <c r="AB173" s="54">
        <f t="shared" si="19"/>
        <v>-0.069</v>
      </c>
      <c r="AC173" s="56">
        <f t="shared" si="20"/>
        <v>-0.1976230386</v>
      </c>
      <c r="AD173" s="56">
        <f t="shared" si="21"/>
        <v>0.983021202</v>
      </c>
      <c r="AE173" s="39">
        <f t="shared" si="22"/>
        <v>0.2485004017</v>
      </c>
      <c r="AF173" s="40">
        <f t="shared" si="23"/>
        <v>0.2485004017</v>
      </c>
      <c r="AG173" s="54">
        <f t="shared" si="24"/>
        <v>0.2485004017</v>
      </c>
      <c r="AH173" s="57">
        <f t="shared" ref="AH173:AI173" si="881">N173-P173</f>
        <v>0.003034371396</v>
      </c>
      <c r="AI173" s="57">
        <f t="shared" si="881"/>
        <v>-0.1219882353</v>
      </c>
      <c r="AJ173" s="58">
        <f t="shared" si="26"/>
        <v>0.001814061133</v>
      </c>
      <c r="AK173" s="58">
        <f t="shared" si="27"/>
        <v>-0.07250482293</v>
      </c>
      <c r="AL173" s="39">
        <f t="shared" si="28"/>
        <v>0.2485004017</v>
      </c>
      <c r="AM173" s="40">
        <f t="shared" ref="AM173:AN173" si="882">AF173+AJ173</f>
        <v>0.2503144628</v>
      </c>
      <c r="AN173" s="54">
        <f t="shared" si="882"/>
        <v>0.1759955787</v>
      </c>
      <c r="AO173" s="59">
        <f t="shared" si="30"/>
        <v>1.893712172</v>
      </c>
      <c r="AP173" s="39">
        <f t="shared" ref="AP173:AR173" si="883">AL173*$AO173</f>
        <v>0.4705882353</v>
      </c>
      <c r="AQ173" s="40">
        <f t="shared" si="883"/>
        <v>0.4740235449</v>
      </c>
      <c r="AR173" s="54">
        <f t="shared" si="883"/>
        <v>0.3332849696</v>
      </c>
      <c r="AS173" s="39">
        <f t="shared" ref="AS173:AU173" si="884">IF(AP173&lt;0,0,IF(AP173&gt;1,1,AP173))</f>
        <v>0.4705882353</v>
      </c>
      <c r="AT173" s="40">
        <f t="shared" si="884"/>
        <v>0.4740235449</v>
      </c>
      <c r="AU173" s="54">
        <f t="shared" si="884"/>
        <v>0.3332849696</v>
      </c>
      <c r="AV173" s="38"/>
      <c r="AW173" s="38"/>
      <c r="AX173" s="38"/>
      <c r="AY173" s="38"/>
      <c r="AZ173" s="38"/>
      <c r="BA173" s="38"/>
      <c r="BB173" s="38"/>
    </row>
    <row r="174">
      <c r="A174" s="1"/>
      <c r="B174" s="1"/>
      <c r="C174" s="53">
        <v>0.0</v>
      </c>
      <c r="D174" s="42"/>
      <c r="E174" s="42"/>
      <c r="F174" s="2">
        <v>2775.0</v>
      </c>
      <c r="G174" s="43">
        <v>88.0</v>
      </c>
      <c r="H174" s="43">
        <v>125.0</v>
      </c>
      <c r="I174" s="44">
        <v>122.0</v>
      </c>
      <c r="J174" s="44">
        <v>145.0</v>
      </c>
      <c r="K174" s="45">
        <v>37.0</v>
      </c>
      <c r="L174" s="45">
        <v>169.0</v>
      </c>
      <c r="M174" s="39">
        <f t="shared" si="6"/>
        <v>0.4131455399</v>
      </c>
      <c r="N174" s="40">
        <f t="shared" si="7"/>
        <v>0.456928839</v>
      </c>
      <c r="O174" s="54">
        <f t="shared" si="8"/>
        <v>0.1796116505</v>
      </c>
      <c r="P174" s="40">
        <f t="shared" si="9"/>
        <v>0.5505754237</v>
      </c>
      <c r="Q174" s="54">
        <f t="shared" si="10"/>
        <v>0.2670532875</v>
      </c>
      <c r="R174" s="39">
        <f t="shared" ref="R174:T174" si="885">M174</f>
        <v>0.4131455399</v>
      </c>
      <c r="S174" s="40">
        <f t="shared" si="885"/>
        <v>0.456928839</v>
      </c>
      <c r="T174" s="54">
        <f t="shared" si="885"/>
        <v>0.1796116505</v>
      </c>
      <c r="U174" s="39">
        <f t="shared" si="12"/>
        <v>0.4131455399</v>
      </c>
      <c r="V174" s="40">
        <f t="shared" si="13"/>
        <v>0.01492883895</v>
      </c>
      <c r="W174" s="54">
        <f t="shared" si="14"/>
        <v>-0.03938834951</v>
      </c>
      <c r="X174" s="55">
        <f t="shared" si="15"/>
        <v>0.03611886134</v>
      </c>
      <c r="Y174" s="55">
        <f t="shared" si="16"/>
        <v>0.7492793021</v>
      </c>
      <c r="Z174" s="39">
        <f t="shared" si="17"/>
        <v>0.2923286741</v>
      </c>
      <c r="AA174" s="40">
        <f t="shared" si="18"/>
        <v>0.2923286741</v>
      </c>
      <c r="AB174" s="54">
        <f t="shared" si="19"/>
        <v>-0.03938834951</v>
      </c>
      <c r="AC174" s="56">
        <f t="shared" si="20"/>
        <v>-0.133933319</v>
      </c>
      <c r="AD174" s="56">
        <f t="shared" si="21"/>
        <v>0.9193314824</v>
      </c>
      <c r="AE174" s="39">
        <f t="shared" si="22"/>
        <v>0.2085755208</v>
      </c>
      <c r="AF174" s="40">
        <f t="shared" si="23"/>
        <v>0.2085755208</v>
      </c>
      <c r="AG174" s="54">
        <f t="shared" si="24"/>
        <v>0.2085755208</v>
      </c>
      <c r="AH174" s="57">
        <f t="shared" ref="AH174:AI174" si="886">N174-P174</f>
        <v>-0.0936465848</v>
      </c>
      <c r="AI174" s="57">
        <f t="shared" si="886"/>
        <v>-0.087441637</v>
      </c>
      <c r="AJ174" s="58">
        <f t="shared" si="26"/>
        <v>-0.05598544396</v>
      </c>
      <c r="AK174" s="58">
        <f t="shared" si="27"/>
        <v>-0.05197173639</v>
      </c>
      <c r="AL174" s="39">
        <f t="shared" si="28"/>
        <v>0.2085755208</v>
      </c>
      <c r="AM174" s="40">
        <f t="shared" ref="AM174:AN174" si="887">AF174+AJ174</f>
        <v>0.1525900769</v>
      </c>
      <c r="AN174" s="54">
        <f t="shared" si="887"/>
        <v>0.1566037844</v>
      </c>
      <c r="AO174" s="59">
        <f t="shared" si="30"/>
        <v>1.980795916</v>
      </c>
      <c r="AP174" s="39">
        <f t="shared" ref="AP174:AR174" si="888">AL174*$AO174</f>
        <v>0.4131455399</v>
      </c>
      <c r="AQ174" s="40">
        <f t="shared" si="888"/>
        <v>0.3022498011</v>
      </c>
      <c r="AR174" s="54">
        <f t="shared" si="888"/>
        <v>0.3102001367</v>
      </c>
      <c r="AS174" s="39">
        <f t="shared" ref="AS174:AU174" si="889">IF(AP174&lt;0,0,IF(AP174&gt;1,1,AP174))</f>
        <v>0.4131455399</v>
      </c>
      <c r="AT174" s="40">
        <f t="shared" si="889"/>
        <v>0.3022498011</v>
      </c>
      <c r="AU174" s="54">
        <f t="shared" si="889"/>
        <v>0.3102001367</v>
      </c>
      <c r="AV174" s="38"/>
      <c r="AW174" s="38"/>
      <c r="AX174" s="38"/>
      <c r="AY174" s="38"/>
      <c r="AZ174" s="38"/>
      <c r="BA174" s="38"/>
      <c r="BB174" s="38"/>
    </row>
    <row r="175">
      <c r="A175" s="1"/>
      <c r="B175" s="1"/>
      <c r="C175" s="53">
        <v>0.0</v>
      </c>
      <c r="D175" s="42"/>
      <c r="E175" s="42"/>
      <c r="F175" s="2">
        <v>2776.0</v>
      </c>
      <c r="G175" s="43">
        <v>12.0</v>
      </c>
      <c r="H175" s="43">
        <v>101.0</v>
      </c>
      <c r="I175" s="44">
        <v>72.0</v>
      </c>
      <c r="J175" s="44">
        <v>109.0</v>
      </c>
      <c r="K175" s="45">
        <v>16.0</v>
      </c>
      <c r="L175" s="45">
        <v>174.0</v>
      </c>
      <c r="M175" s="39">
        <f t="shared" si="6"/>
        <v>0.1061946903</v>
      </c>
      <c r="N175" s="40">
        <f t="shared" si="7"/>
        <v>0.3977900552</v>
      </c>
      <c r="O175" s="54">
        <f t="shared" si="8"/>
        <v>0.08421052632</v>
      </c>
      <c r="P175" s="40">
        <f t="shared" si="9"/>
        <v>0.470002694</v>
      </c>
      <c r="Q175" s="54">
        <f t="shared" si="10"/>
        <v>0.2334573263</v>
      </c>
      <c r="R175" s="39">
        <f t="shared" ref="R175:T175" si="890">M175</f>
        <v>0.1061946903</v>
      </c>
      <c r="S175" s="40">
        <f t="shared" si="890"/>
        <v>0.3977900552</v>
      </c>
      <c r="T175" s="54">
        <f t="shared" si="890"/>
        <v>0.08421052632</v>
      </c>
      <c r="U175" s="39">
        <f t="shared" si="12"/>
        <v>0.1061946903</v>
      </c>
      <c r="V175" s="40">
        <f t="shared" si="13"/>
        <v>-0.04420994475</v>
      </c>
      <c r="W175" s="54">
        <f t="shared" si="14"/>
        <v>-0.1347894737</v>
      </c>
      <c r="X175" s="55">
        <f t="shared" si="15"/>
        <v>-0.3944874427</v>
      </c>
      <c r="Y175" s="55">
        <f t="shared" si="16"/>
        <v>1.179885606</v>
      </c>
      <c r="Z175" s="39">
        <f t="shared" si="17"/>
        <v>0.0813382796</v>
      </c>
      <c r="AA175" s="40">
        <f t="shared" si="18"/>
        <v>0.0813382796</v>
      </c>
      <c r="AB175" s="54">
        <f t="shared" si="19"/>
        <v>-0.1347894737</v>
      </c>
      <c r="AC175" s="56">
        <f t="shared" si="20"/>
        <v>-1.027846252</v>
      </c>
      <c r="AD175" s="56">
        <f t="shared" si="21"/>
        <v>1.813244415</v>
      </c>
      <c r="AE175" s="39">
        <f t="shared" si="22"/>
        <v>0.1113196253</v>
      </c>
      <c r="AF175" s="40">
        <f t="shared" si="23"/>
        <v>0.1113196253</v>
      </c>
      <c r="AG175" s="54">
        <f t="shared" si="24"/>
        <v>0.1113196253</v>
      </c>
      <c r="AH175" s="57">
        <f t="shared" ref="AH175:AI175" si="891">N175-P175</f>
        <v>-0.07221263878</v>
      </c>
      <c r="AI175" s="57">
        <f t="shared" si="891"/>
        <v>-0.1492468</v>
      </c>
      <c r="AJ175" s="58">
        <f t="shared" si="26"/>
        <v>-0.04317142638</v>
      </c>
      <c r="AK175" s="58">
        <f t="shared" si="27"/>
        <v>-0.08870620009</v>
      </c>
      <c r="AL175" s="39">
        <f t="shared" si="28"/>
        <v>0.1113196253</v>
      </c>
      <c r="AM175" s="40">
        <f t="shared" ref="AM175:AN175" si="892">AF175+AJ175</f>
        <v>0.0681481989</v>
      </c>
      <c r="AN175" s="54">
        <f t="shared" si="892"/>
        <v>0.02261342519</v>
      </c>
      <c r="AO175" s="59">
        <f t="shared" si="30"/>
        <v>0.9539619811</v>
      </c>
      <c r="AP175" s="39">
        <f t="shared" ref="AP175:AR175" si="893">AL175*$AO175</f>
        <v>0.1061946903</v>
      </c>
      <c r="AQ175" s="40">
        <f t="shared" si="893"/>
        <v>0.06501079083</v>
      </c>
      <c r="AR175" s="54">
        <f t="shared" si="893"/>
        <v>0.02157234789</v>
      </c>
      <c r="AS175" s="39">
        <f t="shared" ref="AS175:AU175" si="894">IF(AP175&lt;0,0,IF(AP175&gt;1,1,AP175))</f>
        <v>0.1061946903</v>
      </c>
      <c r="AT175" s="40">
        <f t="shared" si="894"/>
        <v>0.06501079083</v>
      </c>
      <c r="AU175" s="54">
        <f t="shared" si="894"/>
        <v>0.02157234789</v>
      </c>
      <c r="AV175" s="38"/>
      <c r="AW175" s="38"/>
      <c r="AX175" s="38"/>
      <c r="AY175" s="38"/>
      <c r="AZ175" s="38"/>
      <c r="BA175" s="38"/>
      <c r="BB175" s="38"/>
    </row>
    <row r="176">
      <c r="A176" s="1"/>
      <c r="B176" s="1"/>
      <c r="C176" s="53">
        <v>0.0</v>
      </c>
      <c r="D176" s="42"/>
      <c r="E176" s="42"/>
      <c r="F176" s="2">
        <v>3000.0</v>
      </c>
      <c r="G176" s="43">
        <v>11.0</v>
      </c>
      <c r="H176" s="43">
        <v>18.0</v>
      </c>
      <c r="I176" s="44">
        <v>34.0</v>
      </c>
      <c r="J176" s="44">
        <v>36.0</v>
      </c>
      <c r="K176" s="45">
        <v>22.0</v>
      </c>
      <c r="L176" s="45">
        <v>45.0</v>
      </c>
      <c r="M176" s="39">
        <f t="shared" si="6"/>
        <v>0.3793103448</v>
      </c>
      <c r="N176" s="40">
        <f t="shared" si="7"/>
        <v>0.4857142857</v>
      </c>
      <c r="O176" s="54">
        <f t="shared" si="8"/>
        <v>0.328358209</v>
      </c>
      <c r="P176" s="40">
        <f t="shared" si="9"/>
        <v>0.5417206897</v>
      </c>
      <c r="Q176" s="54">
        <f t="shared" si="10"/>
        <v>0.2639469679</v>
      </c>
      <c r="R176" s="39">
        <f t="shared" ref="R176:T176" si="895">M176</f>
        <v>0.3793103448</v>
      </c>
      <c r="S176" s="40">
        <f t="shared" si="895"/>
        <v>0.4857142857</v>
      </c>
      <c r="T176" s="54">
        <f t="shared" si="895"/>
        <v>0.328358209</v>
      </c>
      <c r="U176" s="39">
        <f t="shared" si="12"/>
        <v>0.3793103448</v>
      </c>
      <c r="V176" s="40">
        <f t="shared" si="13"/>
        <v>0.04371428571</v>
      </c>
      <c r="W176" s="54">
        <f t="shared" si="14"/>
        <v>0.109358209</v>
      </c>
      <c r="X176" s="55">
        <f t="shared" si="15"/>
        <v>0.1147405525</v>
      </c>
      <c r="Y176" s="55">
        <f t="shared" si="16"/>
        <v>0.6706576109</v>
      </c>
      <c r="Z176" s="39">
        <f t="shared" si="17"/>
        <v>0.2699882187</v>
      </c>
      <c r="AA176" s="40">
        <f t="shared" si="18"/>
        <v>0.2699882187</v>
      </c>
      <c r="AB176" s="54">
        <f t="shared" si="19"/>
        <v>0.109358209</v>
      </c>
      <c r="AC176" s="56">
        <f t="shared" si="20"/>
        <v>0.3848505787</v>
      </c>
      <c r="AD176" s="56">
        <f t="shared" si="21"/>
        <v>0.4005475847</v>
      </c>
      <c r="AE176" s="39">
        <f t="shared" si="22"/>
        <v>0.2059767658</v>
      </c>
      <c r="AF176" s="40">
        <f t="shared" si="23"/>
        <v>0.2059767658</v>
      </c>
      <c r="AG176" s="54">
        <f t="shared" si="24"/>
        <v>0.2059767658</v>
      </c>
      <c r="AH176" s="57">
        <f t="shared" ref="AH176:AI176" si="896">N176-P176</f>
        <v>-0.05600640394</v>
      </c>
      <c r="AI176" s="57">
        <f t="shared" si="896"/>
        <v>0.06441124106</v>
      </c>
      <c r="AJ176" s="58">
        <f t="shared" si="26"/>
        <v>-0.0334827308</v>
      </c>
      <c r="AK176" s="58">
        <f t="shared" si="27"/>
        <v>0.03828341001</v>
      </c>
      <c r="AL176" s="39">
        <f t="shared" si="28"/>
        <v>0.2059767658</v>
      </c>
      <c r="AM176" s="40">
        <f t="shared" ref="AM176:AN176" si="897">AF176+AJ176</f>
        <v>0.172494035</v>
      </c>
      <c r="AN176" s="54">
        <f t="shared" si="897"/>
        <v>0.2442601758</v>
      </c>
      <c r="AO176" s="59">
        <f t="shared" si="30"/>
        <v>1.841520054</v>
      </c>
      <c r="AP176" s="39">
        <f t="shared" ref="AP176:AR176" si="898">AL176*$AO176</f>
        <v>0.3793103448</v>
      </c>
      <c r="AQ176" s="40">
        <f t="shared" si="898"/>
        <v>0.3176512246</v>
      </c>
      <c r="AR176" s="54">
        <f t="shared" si="898"/>
        <v>0.4498100121</v>
      </c>
      <c r="AS176" s="39">
        <f t="shared" ref="AS176:AU176" si="899">IF(AP176&lt;0,0,IF(AP176&gt;1,1,AP176))</f>
        <v>0.3793103448</v>
      </c>
      <c r="AT176" s="40">
        <f t="shared" si="899"/>
        <v>0.3176512246</v>
      </c>
      <c r="AU176" s="54">
        <f t="shared" si="899"/>
        <v>0.4498100121</v>
      </c>
      <c r="AV176" s="38"/>
      <c r="AW176" s="38"/>
      <c r="AX176" s="38"/>
      <c r="AY176" s="38"/>
      <c r="AZ176" s="38"/>
      <c r="BA176" s="38"/>
      <c r="BB176" s="38"/>
    </row>
    <row r="177">
      <c r="A177" s="1"/>
      <c r="B177" s="1"/>
      <c r="C177" s="53">
        <v>0.0</v>
      </c>
      <c r="D177" s="42"/>
      <c r="E177" s="42"/>
      <c r="F177" s="2">
        <v>3003.0</v>
      </c>
      <c r="G177" s="43">
        <v>6.0</v>
      </c>
      <c r="H177" s="43">
        <v>15.0</v>
      </c>
      <c r="I177" s="44">
        <v>24.0</v>
      </c>
      <c r="J177" s="44">
        <v>29.0</v>
      </c>
      <c r="K177" s="45">
        <v>13.0</v>
      </c>
      <c r="L177" s="45">
        <v>48.0</v>
      </c>
      <c r="M177" s="39">
        <f t="shared" si="6"/>
        <v>0.2857142857</v>
      </c>
      <c r="N177" s="40">
        <f t="shared" si="7"/>
        <v>0.4528301887</v>
      </c>
      <c r="O177" s="54">
        <f t="shared" si="8"/>
        <v>0.2131147541</v>
      </c>
      <c r="P177" s="40">
        <f t="shared" si="9"/>
        <v>0.5171918367</v>
      </c>
      <c r="Q177" s="54">
        <f t="shared" si="10"/>
        <v>0.2545836735</v>
      </c>
      <c r="R177" s="39">
        <f t="shared" ref="R177:T177" si="900">M177</f>
        <v>0.2857142857</v>
      </c>
      <c r="S177" s="40">
        <f t="shared" si="900"/>
        <v>0.4528301887</v>
      </c>
      <c r="T177" s="54">
        <f t="shared" si="900"/>
        <v>0.2131147541</v>
      </c>
      <c r="U177" s="39">
        <f t="shared" si="12"/>
        <v>0.2857142857</v>
      </c>
      <c r="V177" s="40">
        <f t="shared" si="13"/>
        <v>0.01083018868</v>
      </c>
      <c r="W177" s="54">
        <f t="shared" si="14"/>
        <v>-0.005885245902</v>
      </c>
      <c r="X177" s="55">
        <f t="shared" si="15"/>
        <v>0.03788752123</v>
      </c>
      <c r="Y177" s="55">
        <f t="shared" si="16"/>
        <v>0.7475106422</v>
      </c>
      <c r="Z177" s="39">
        <f t="shared" si="17"/>
        <v>0.2021755995</v>
      </c>
      <c r="AA177" s="40">
        <f t="shared" si="18"/>
        <v>0.2021755995</v>
      </c>
      <c r="AB177" s="54">
        <f t="shared" si="19"/>
        <v>-0.005885245902</v>
      </c>
      <c r="AC177" s="56">
        <f t="shared" si="20"/>
        <v>-0.02910135763</v>
      </c>
      <c r="AD177" s="56">
        <f t="shared" si="21"/>
        <v>0.814499521</v>
      </c>
      <c r="AE177" s="39">
        <f t="shared" si="22"/>
        <v>0.1430202943</v>
      </c>
      <c r="AF177" s="40">
        <f t="shared" si="23"/>
        <v>0.1430202943</v>
      </c>
      <c r="AG177" s="54">
        <f t="shared" si="24"/>
        <v>0.1430202943</v>
      </c>
      <c r="AH177" s="57">
        <f t="shared" ref="AH177:AI177" si="901">N177-P177</f>
        <v>-0.06436164806</v>
      </c>
      <c r="AI177" s="57">
        <f t="shared" si="901"/>
        <v>-0.04146891937</v>
      </c>
      <c r="AJ177" s="58">
        <f t="shared" si="26"/>
        <v>-0.03847780939</v>
      </c>
      <c r="AK177" s="58">
        <f t="shared" si="27"/>
        <v>-0.02464743136</v>
      </c>
      <c r="AL177" s="39">
        <f t="shared" si="28"/>
        <v>0.1430202943</v>
      </c>
      <c r="AM177" s="40">
        <f t="shared" ref="AM177:AN177" si="902">AF177+AJ177</f>
        <v>0.1045424849</v>
      </c>
      <c r="AN177" s="54">
        <f t="shared" si="902"/>
        <v>0.1183728629</v>
      </c>
      <c r="AO177" s="59">
        <f t="shared" si="30"/>
        <v>1.997718486</v>
      </c>
      <c r="AP177" s="39">
        <f t="shared" ref="AP177:AR177" si="903">AL177*$AO177</f>
        <v>0.2857142857</v>
      </c>
      <c r="AQ177" s="40">
        <f t="shared" si="903"/>
        <v>0.2088464546</v>
      </c>
      <c r="AR177" s="54">
        <f t="shared" si="903"/>
        <v>0.2364756565</v>
      </c>
      <c r="AS177" s="39">
        <f t="shared" ref="AS177:AU177" si="904">IF(AP177&lt;0,0,IF(AP177&gt;1,1,AP177))</f>
        <v>0.2857142857</v>
      </c>
      <c r="AT177" s="40">
        <f t="shared" si="904"/>
        <v>0.2088464546</v>
      </c>
      <c r="AU177" s="54">
        <f t="shared" si="904"/>
        <v>0.2364756565</v>
      </c>
      <c r="AV177" s="38"/>
      <c r="AW177" s="38"/>
      <c r="AX177" s="38"/>
      <c r="AY177" s="38"/>
      <c r="AZ177" s="38"/>
      <c r="BA177" s="38"/>
      <c r="BB177" s="38"/>
    </row>
    <row r="178">
      <c r="A178" s="1"/>
      <c r="B178" s="1"/>
      <c r="C178" s="53">
        <v>0.0</v>
      </c>
      <c r="D178" s="42"/>
      <c r="E178" s="42"/>
      <c r="F178" s="2">
        <v>3006.0</v>
      </c>
      <c r="G178" s="43">
        <v>6.0</v>
      </c>
      <c r="H178" s="43">
        <v>12.0</v>
      </c>
      <c r="I178" s="44">
        <v>23.0</v>
      </c>
      <c r="J178" s="44">
        <v>21.0</v>
      </c>
      <c r="K178" s="45">
        <v>14.0</v>
      </c>
      <c r="L178" s="45">
        <v>14.0</v>
      </c>
      <c r="M178" s="39">
        <f t="shared" si="6"/>
        <v>0.3333333333</v>
      </c>
      <c r="N178" s="40">
        <f t="shared" si="7"/>
        <v>0.5227272727</v>
      </c>
      <c r="O178" s="54">
        <f t="shared" si="8"/>
        <v>0.5</v>
      </c>
      <c r="P178" s="40">
        <f t="shared" si="9"/>
        <v>0.5296777778</v>
      </c>
      <c r="Q178" s="54">
        <f t="shared" si="10"/>
        <v>0.2594888889</v>
      </c>
      <c r="R178" s="39">
        <f t="shared" ref="R178:T178" si="905">M178</f>
        <v>0.3333333333</v>
      </c>
      <c r="S178" s="40">
        <f t="shared" si="905"/>
        <v>0.5227272727</v>
      </c>
      <c r="T178" s="54">
        <f t="shared" si="905"/>
        <v>0.5</v>
      </c>
      <c r="U178" s="39">
        <f t="shared" si="12"/>
        <v>0.3333333333</v>
      </c>
      <c r="V178" s="40">
        <f t="shared" si="13"/>
        <v>0.08072727273</v>
      </c>
      <c r="W178" s="54">
        <f t="shared" si="14"/>
        <v>0.281</v>
      </c>
      <c r="X178" s="55">
        <f t="shared" si="15"/>
        <v>0.2376069468</v>
      </c>
      <c r="Y178" s="55">
        <f t="shared" si="16"/>
        <v>0.5477912166</v>
      </c>
      <c r="Z178" s="39">
        <f t="shared" si="17"/>
        <v>0.2425159826</v>
      </c>
      <c r="AA178" s="40">
        <f t="shared" si="18"/>
        <v>0.2425159826</v>
      </c>
      <c r="AB178" s="54">
        <f t="shared" si="19"/>
        <v>0.281</v>
      </c>
      <c r="AC178" s="56">
        <f t="shared" si="20"/>
        <v>0.8587768611</v>
      </c>
      <c r="AD178" s="56">
        <f t="shared" si="21"/>
        <v>-0.07337869766</v>
      </c>
      <c r="AE178" s="39">
        <f t="shared" si="22"/>
        <v>0.262464285</v>
      </c>
      <c r="AF178" s="40">
        <f t="shared" si="23"/>
        <v>0.262464285</v>
      </c>
      <c r="AG178" s="54">
        <f t="shared" si="24"/>
        <v>0.262464285</v>
      </c>
      <c r="AH178" s="57">
        <f t="shared" ref="AH178:AI178" si="906">N178-P178</f>
        <v>-0.006950505051</v>
      </c>
      <c r="AI178" s="57">
        <f t="shared" si="906"/>
        <v>0.2405111111</v>
      </c>
      <c r="AJ178" s="58">
        <f t="shared" si="26"/>
        <v>-0.004155272847</v>
      </c>
      <c r="AK178" s="58">
        <f t="shared" si="27"/>
        <v>0.1429499778</v>
      </c>
      <c r="AL178" s="39">
        <f t="shared" si="28"/>
        <v>0.262464285</v>
      </c>
      <c r="AM178" s="40">
        <f t="shared" ref="AM178:AN178" si="907">AF178+AJ178</f>
        <v>0.2583090122</v>
      </c>
      <c r="AN178" s="54">
        <f t="shared" si="907"/>
        <v>0.4054142628</v>
      </c>
      <c r="AO178" s="59">
        <f t="shared" si="30"/>
        <v>1.270014064</v>
      </c>
      <c r="AP178" s="39">
        <f t="shared" ref="AP178:AR178" si="908">AL178*$AO178</f>
        <v>0.3333333333</v>
      </c>
      <c r="AQ178" s="40">
        <f t="shared" si="908"/>
        <v>0.3280560784</v>
      </c>
      <c r="AR178" s="54">
        <f t="shared" si="908"/>
        <v>0.5148818156</v>
      </c>
      <c r="AS178" s="39">
        <f t="shared" ref="AS178:AU178" si="909">IF(AP178&lt;0,0,IF(AP178&gt;1,1,AP178))</f>
        <v>0.3333333333</v>
      </c>
      <c r="AT178" s="40">
        <f t="shared" si="909"/>
        <v>0.3280560784</v>
      </c>
      <c r="AU178" s="54">
        <f t="shared" si="909"/>
        <v>0.5148818156</v>
      </c>
      <c r="AV178" s="38"/>
      <c r="AW178" s="38"/>
      <c r="AX178" s="38"/>
      <c r="AY178" s="38"/>
      <c r="AZ178" s="38"/>
      <c r="BA178" s="38"/>
      <c r="BB178" s="38"/>
    </row>
    <row r="179">
      <c r="A179" s="1"/>
      <c r="B179" s="1"/>
      <c r="C179" s="53">
        <v>0.0</v>
      </c>
      <c r="D179" s="42"/>
      <c r="E179" s="42"/>
      <c r="F179" s="2">
        <v>3007.0</v>
      </c>
      <c r="G179" s="43">
        <v>16.0</v>
      </c>
      <c r="H179" s="43">
        <v>22.0</v>
      </c>
      <c r="I179" s="44">
        <v>47.0</v>
      </c>
      <c r="J179" s="44">
        <v>32.0</v>
      </c>
      <c r="K179" s="45">
        <v>18.0</v>
      </c>
      <c r="L179" s="45">
        <v>45.0</v>
      </c>
      <c r="M179" s="39">
        <f t="shared" si="6"/>
        <v>0.4210526316</v>
      </c>
      <c r="N179" s="40">
        <f t="shared" si="7"/>
        <v>0.5949367089</v>
      </c>
      <c r="O179" s="54">
        <f t="shared" si="8"/>
        <v>0.2857142857</v>
      </c>
      <c r="P179" s="40">
        <f t="shared" si="9"/>
        <v>0.5526437673</v>
      </c>
      <c r="Q179" s="54">
        <f t="shared" si="10"/>
        <v>0.2677578947</v>
      </c>
      <c r="R179" s="39">
        <f t="shared" ref="R179:T179" si="910">M179</f>
        <v>0.4210526316</v>
      </c>
      <c r="S179" s="40">
        <f t="shared" si="910"/>
        <v>0.5949367089</v>
      </c>
      <c r="T179" s="54">
        <f t="shared" si="910"/>
        <v>0.2857142857</v>
      </c>
      <c r="U179" s="39">
        <f t="shared" si="12"/>
        <v>0.4210526316</v>
      </c>
      <c r="V179" s="40">
        <f t="shared" si="13"/>
        <v>0.1529367089</v>
      </c>
      <c r="W179" s="54">
        <f t="shared" si="14"/>
        <v>0.06671428571</v>
      </c>
      <c r="X179" s="55">
        <f t="shared" si="15"/>
        <v>0.3484073549</v>
      </c>
      <c r="Y179" s="55">
        <f t="shared" si="16"/>
        <v>0.4369908085</v>
      </c>
      <c r="Z179" s="39">
        <f t="shared" si="17"/>
        <v>0.3167609157</v>
      </c>
      <c r="AA179" s="40">
        <f t="shared" si="18"/>
        <v>0.3167609157</v>
      </c>
      <c r="AB179" s="54">
        <f t="shared" si="19"/>
        <v>0.06671428571</v>
      </c>
      <c r="AC179" s="56">
        <f t="shared" si="20"/>
        <v>0.2075801945</v>
      </c>
      <c r="AD179" s="56">
        <f t="shared" si="21"/>
        <v>0.5778179689</v>
      </c>
      <c r="AE179" s="39">
        <f t="shared" si="22"/>
        <v>0.2288976558</v>
      </c>
      <c r="AF179" s="40">
        <f t="shared" si="23"/>
        <v>0.2288976558</v>
      </c>
      <c r="AG179" s="54">
        <f t="shared" si="24"/>
        <v>0.2288976558</v>
      </c>
      <c r="AH179" s="57">
        <f t="shared" ref="AH179:AI179" si="911">N179-P179</f>
        <v>0.04229294155</v>
      </c>
      <c r="AI179" s="57">
        <f t="shared" si="911"/>
        <v>0.01795639098</v>
      </c>
      <c r="AJ179" s="58">
        <f t="shared" si="26"/>
        <v>0.02528430817</v>
      </c>
      <c r="AK179" s="58">
        <f t="shared" si="27"/>
        <v>0.01067254514</v>
      </c>
      <c r="AL179" s="39">
        <f t="shared" si="28"/>
        <v>0.2288976558</v>
      </c>
      <c r="AM179" s="40">
        <f t="shared" ref="AM179:AN179" si="912">AF179+AJ179</f>
        <v>0.254181964</v>
      </c>
      <c r="AN179" s="54">
        <f t="shared" si="912"/>
        <v>0.2395702009</v>
      </c>
      <c r="AO179" s="59">
        <f t="shared" si="30"/>
        <v>1.839479876</v>
      </c>
      <c r="AP179" s="39">
        <f t="shared" ref="AP179:AR179" si="913">AL179*$AO179</f>
        <v>0.4210526316</v>
      </c>
      <c r="AQ179" s="40">
        <f t="shared" si="913"/>
        <v>0.4675626076</v>
      </c>
      <c r="AR179" s="54">
        <f t="shared" si="913"/>
        <v>0.4406845636</v>
      </c>
      <c r="AS179" s="39">
        <f t="shared" ref="AS179:AU179" si="914">IF(AP179&lt;0,0,IF(AP179&gt;1,1,AP179))</f>
        <v>0.4210526316</v>
      </c>
      <c r="AT179" s="40">
        <f t="shared" si="914"/>
        <v>0.4675626076</v>
      </c>
      <c r="AU179" s="54">
        <f t="shared" si="914"/>
        <v>0.4406845636</v>
      </c>
      <c r="AV179" s="38"/>
      <c r="AW179" s="38"/>
      <c r="AX179" s="38"/>
      <c r="AY179" s="38"/>
      <c r="AZ179" s="38"/>
      <c r="BA179" s="38"/>
      <c r="BB179" s="38"/>
    </row>
    <row r="180">
      <c r="A180" s="1"/>
      <c r="B180" s="1"/>
      <c r="C180" s="53">
        <v>0.0</v>
      </c>
      <c r="D180" s="42"/>
      <c r="E180" s="42"/>
      <c r="F180" s="2">
        <v>3009.0</v>
      </c>
      <c r="G180" s="43">
        <v>27.0</v>
      </c>
      <c r="H180" s="43">
        <v>30.0</v>
      </c>
      <c r="I180" s="44">
        <v>65.0</v>
      </c>
      <c r="J180" s="44">
        <v>38.0</v>
      </c>
      <c r="K180" s="45">
        <v>22.0</v>
      </c>
      <c r="L180" s="45">
        <v>71.0</v>
      </c>
      <c r="M180" s="39">
        <f t="shared" si="6"/>
        <v>0.4736842105</v>
      </c>
      <c r="N180" s="40">
        <f t="shared" si="7"/>
        <v>0.6310679612</v>
      </c>
      <c r="O180" s="54">
        <f t="shared" si="8"/>
        <v>0.2365591398</v>
      </c>
      <c r="P180" s="40">
        <f t="shared" si="9"/>
        <v>0.5664019391</v>
      </c>
      <c r="Q180" s="54">
        <f t="shared" si="10"/>
        <v>0.2722421053</v>
      </c>
      <c r="R180" s="39">
        <f t="shared" ref="R180:T180" si="915">M180</f>
        <v>0.4736842105</v>
      </c>
      <c r="S180" s="40">
        <f t="shared" si="915"/>
        <v>0.6310679612</v>
      </c>
      <c r="T180" s="54">
        <f t="shared" si="915"/>
        <v>0.2365591398</v>
      </c>
      <c r="U180" s="39">
        <f t="shared" si="12"/>
        <v>0.4736842105</v>
      </c>
      <c r="V180" s="40">
        <f t="shared" si="13"/>
        <v>0.1890679612</v>
      </c>
      <c r="W180" s="54">
        <f t="shared" si="14"/>
        <v>0.01755913978</v>
      </c>
      <c r="X180" s="55">
        <f t="shared" si="15"/>
        <v>0.3797677742</v>
      </c>
      <c r="Y180" s="55">
        <f t="shared" si="16"/>
        <v>0.4056303892</v>
      </c>
      <c r="Z180" s="39">
        <f t="shared" si="17"/>
        <v>0.3606406974</v>
      </c>
      <c r="AA180" s="40">
        <f t="shared" si="18"/>
        <v>0.3606406974</v>
      </c>
      <c r="AB180" s="54">
        <f t="shared" si="19"/>
        <v>0.01755913978</v>
      </c>
      <c r="AC180" s="56">
        <f t="shared" si="20"/>
        <v>0.04865031712</v>
      </c>
      <c r="AD180" s="56">
        <f t="shared" si="21"/>
        <v>0.7367478463</v>
      </c>
      <c r="AE180" s="39">
        <f t="shared" si="22"/>
        <v>0.255313568</v>
      </c>
      <c r="AF180" s="40">
        <f t="shared" si="23"/>
        <v>0.255313568</v>
      </c>
      <c r="AG180" s="54">
        <f t="shared" si="24"/>
        <v>0.255313568</v>
      </c>
      <c r="AH180" s="57">
        <f t="shared" ref="AH180:AI180" si="916">N180-P180</f>
        <v>0.06466602211</v>
      </c>
      <c r="AI180" s="57">
        <f t="shared" si="916"/>
        <v>-0.03568296548</v>
      </c>
      <c r="AJ180" s="58">
        <f t="shared" si="26"/>
        <v>0.03865977563</v>
      </c>
      <c r="AK180" s="58">
        <f t="shared" si="27"/>
        <v>-0.02120849677</v>
      </c>
      <c r="AL180" s="39">
        <f t="shared" si="28"/>
        <v>0.255313568</v>
      </c>
      <c r="AM180" s="40">
        <f t="shared" ref="AM180:AN180" si="917">AF180+AJ180</f>
        <v>0.2939733436</v>
      </c>
      <c r="AN180" s="54">
        <f t="shared" si="917"/>
        <v>0.2341050712</v>
      </c>
      <c r="AO180" s="59">
        <f t="shared" si="30"/>
        <v>1.855303712</v>
      </c>
      <c r="AP180" s="39">
        <f t="shared" ref="AP180:AR180" si="918">AL180*$AO180</f>
        <v>0.4736842105</v>
      </c>
      <c r="AQ180" s="40">
        <f t="shared" si="918"/>
        <v>0.5454098358</v>
      </c>
      <c r="AR180" s="54">
        <f t="shared" si="918"/>
        <v>0.4343360077</v>
      </c>
      <c r="AS180" s="39">
        <f t="shared" ref="AS180:AU180" si="919">IF(AP180&lt;0,0,IF(AP180&gt;1,1,AP180))</f>
        <v>0.4736842105</v>
      </c>
      <c r="AT180" s="40">
        <f t="shared" si="919"/>
        <v>0.5454098358</v>
      </c>
      <c r="AU180" s="54">
        <f t="shared" si="919"/>
        <v>0.4343360077</v>
      </c>
      <c r="AV180" s="38"/>
      <c r="AW180" s="38"/>
      <c r="AX180" s="38"/>
      <c r="AY180" s="38"/>
      <c r="AZ180" s="38"/>
      <c r="BA180" s="38"/>
      <c r="BB180" s="38"/>
    </row>
    <row r="181">
      <c r="A181" s="1"/>
      <c r="B181" s="1"/>
      <c r="C181" s="53">
        <v>0.0</v>
      </c>
      <c r="D181" s="42"/>
      <c r="E181" s="42"/>
      <c r="F181" s="2">
        <v>3011.0</v>
      </c>
      <c r="G181" s="43">
        <v>25.0</v>
      </c>
      <c r="H181" s="43">
        <v>33.0</v>
      </c>
      <c r="I181" s="44">
        <v>49.0</v>
      </c>
      <c r="J181" s="44">
        <v>48.0</v>
      </c>
      <c r="K181" s="45">
        <v>9.0</v>
      </c>
      <c r="L181" s="45">
        <v>58.0</v>
      </c>
      <c r="M181" s="39">
        <f t="shared" si="6"/>
        <v>0.4310344828</v>
      </c>
      <c r="N181" s="40">
        <f t="shared" si="7"/>
        <v>0.5051546392</v>
      </c>
      <c r="O181" s="54">
        <f t="shared" si="8"/>
        <v>0.1343283582</v>
      </c>
      <c r="P181" s="40">
        <f t="shared" si="9"/>
        <v>0.5552543103</v>
      </c>
      <c r="Q181" s="54">
        <f t="shared" si="10"/>
        <v>0.2686358502</v>
      </c>
      <c r="R181" s="39">
        <f t="shared" ref="R181:T181" si="920">M181</f>
        <v>0.4310344828</v>
      </c>
      <c r="S181" s="40">
        <f t="shared" si="920"/>
        <v>0.5051546392</v>
      </c>
      <c r="T181" s="54">
        <f t="shared" si="920"/>
        <v>0.1343283582</v>
      </c>
      <c r="U181" s="39">
        <f t="shared" si="12"/>
        <v>0.4310344828</v>
      </c>
      <c r="V181" s="40">
        <f t="shared" si="13"/>
        <v>0.06315463918</v>
      </c>
      <c r="W181" s="54">
        <f t="shared" si="14"/>
        <v>-0.08467164179</v>
      </c>
      <c r="X181" s="55">
        <f t="shared" si="15"/>
        <v>0.1454835883</v>
      </c>
      <c r="Y181" s="55">
        <f t="shared" si="16"/>
        <v>0.6399145751</v>
      </c>
      <c r="Z181" s="39">
        <f t="shared" si="17"/>
        <v>0.3080415831</v>
      </c>
      <c r="AA181" s="40">
        <f t="shared" si="18"/>
        <v>0.3080415831</v>
      </c>
      <c r="AB181" s="54">
        <f t="shared" si="19"/>
        <v>-0.08467164179</v>
      </c>
      <c r="AC181" s="56">
        <f t="shared" si="20"/>
        <v>-0.2682461071</v>
      </c>
      <c r="AD181" s="56">
        <f t="shared" si="21"/>
        <v>1.05364427</v>
      </c>
      <c r="AE181" s="39">
        <f t="shared" si="22"/>
        <v>0.225896994</v>
      </c>
      <c r="AF181" s="40">
        <f t="shared" si="23"/>
        <v>0.225896994</v>
      </c>
      <c r="AG181" s="54">
        <f t="shared" si="24"/>
        <v>0.225896994</v>
      </c>
      <c r="AH181" s="57">
        <f t="shared" ref="AH181:AI181" si="921">N181-P181</f>
        <v>-0.05009967117</v>
      </c>
      <c r="AI181" s="57">
        <f t="shared" si="921"/>
        <v>-0.134307492</v>
      </c>
      <c r="AJ181" s="58">
        <f t="shared" si="26"/>
        <v>-0.02995146421</v>
      </c>
      <c r="AK181" s="58">
        <f t="shared" si="27"/>
        <v>-0.07982688576</v>
      </c>
      <c r="AL181" s="39">
        <f t="shared" si="28"/>
        <v>0.225896994</v>
      </c>
      <c r="AM181" s="40">
        <f t="shared" ref="AM181:AN181" si="922">AF181+AJ181</f>
        <v>0.1959455298</v>
      </c>
      <c r="AN181" s="54">
        <f t="shared" si="922"/>
        <v>0.1460701083</v>
      </c>
      <c r="AO181" s="59">
        <f t="shared" si="30"/>
        <v>1.908101897</v>
      </c>
      <c r="AP181" s="39">
        <f t="shared" ref="AP181:AR181" si="923">AL181*$AO181</f>
        <v>0.4310344828</v>
      </c>
      <c r="AQ181" s="40">
        <f t="shared" si="923"/>
        <v>0.3738840371</v>
      </c>
      <c r="AR181" s="54">
        <f t="shared" si="923"/>
        <v>0.2787166506</v>
      </c>
      <c r="AS181" s="39">
        <f t="shared" ref="AS181:AU181" si="924">IF(AP181&lt;0,0,IF(AP181&gt;1,1,AP181))</f>
        <v>0.4310344828</v>
      </c>
      <c r="AT181" s="40">
        <f t="shared" si="924"/>
        <v>0.3738840371</v>
      </c>
      <c r="AU181" s="54">
        <f t="shared" si="924"/>
        <v>0.2787166506</v>
      </c>
      <c r="AV181" s="38"/>
      <c r="AW181" s="38"/>
      <c r="AX181" s="38"/>
      <c r="AY181" s="38"/>
      <c r="AZ181" s="38"/>
      <c r="BA181" s="38"/>
      <c r="BB181" s="38"/>
    </row>
    <row r="182">
      <c r="A182" s="1"/>
      <c r="B182" s="1"/>
      <c r="C182" s="53">
        <v>0.0</v>
      </c>
      <c r="D182" s="42"/>
      <c r="E182" s="42"/>
      <c r="F182" s="2">
        <v>3013.0</v>
      </c>
      <c r="G182" s="43">
        <v>14.0</v>
      </c>
      <c r="H182" s="43">
        <v>17.0</v>
      </c>
      <c r="I182" s="44">
        <v>28.0</v>
      </c>
      <c r="J182" s="44">
        <v>33.0</v>
      </c>
      <c r="K182" s="45">
        <v>13.0</v>
      </c>
      <c r="L182" s="45">
        <v>46.0</v>
      </c>
      <c r="M182" s="39">
        <f t="shared" si="6"/>
        <v>0.4516129032</v>
      </c>
      <c r="N182" s="40">
        <f t="shared" si="7"/>
        <v>0.4590163934</v>
      </c>
      <c r="O182" s="54">
        <f t="shared" si="8"/>
        <v>0.2203389831</v>
      </c>
      <c r="P182" s="40">
        <f t="shared" si="9"/>
        <v>0.5606343392</v>
      </c>
      <c r="Q182" s="54">
        <f t="shared" si="10"/>
        <v>0.2704052029</v>
      </c>
      <c r="R182" s="39">
        <f t="shared" ref="R182:T182" si="925">M182</f>
        <v>0.4516129032</v>
      </c>
      <c r="S182" s="40">
        <f t="shared" si="925"/>
        <v>0.4590163934</v>
      </c>
      <c r="T182" s="54">
        <f t="shared" si="925"/>
        <v>0.2203389831</v>
      </c>
      <c r="U182" s="39">
        <f t="shared" si="12"/>
        <v>0.4516129032</v>
      </c>
      <c r="V182" s="40">
        <f t="shared" si="13"/>
        <v>0.01701639344</v>
      </c>
      <c r="W182" s="54">
        <f t="shared" si="14"/>
        <v>0.001338983051</v>
      </c>
      <c r="X182" s="55">
        <f t="shared" si="15"/>
        <v>0.03766134081</v>
      </c>
      <c r="Y182" s="55">
        <f t="shared" si="16"/>
        <v>0.7477368226</v>
      </c>
      <c r="Z182" s="39">
        <f t="shared" si="17"/>
        <v>0.3195651514</v>
      </c>
      <c r="AA182" s="40">
        <f t="shared" si="18"/>
        <v>0.3195651514</v>
      </c>
      <c r="AB182" s="54">
        <f t="shared" si="19"/>
        <v>0.001338983051</v>
      </c>
      <c r="AC182" s="56">
        <f t="shared" si="20"/>
        <v>0.004189991334</v>
      </c>
      <c r="AD182" s="56">
        <f t="shared" si="21"/>
        <v>0.7812081721</v>
      </c>
      <c r="AE182" s="39">
        <f t="shared" si="22"/>
        <v>0.2259686692</v>
      </c>
      <c r="AF182" s="40">
        <f t="shared" si="23"/>
        <v>0.2259686692</v>
      </c>
      <c r="AG182" s="54">
        <f t="shared" si="24"/>
        <v>0.2259686692</v>
      </c>
      <c r="AH182" s="57">
        <f t="shared" ref="AH182:AI182" si="926">N182-P182</f>
        <v>-0.1016179458</v>
      </c>
      <c r="AI182" s="57">
        <f t="shared" si="926"/>
        <v>-0.05006621986</v>
      </c>
      <c r="AJ182" s="58">
        <f t="shared" si="26"/>
        <v>-0.06075102281</v>
      </c>
      <c r="AK182" s="58">
        <f t="shared" si="27"/>
        <v>-0.02975731551</v>
      </c>
      <c r="AL182" s="39">
        <f t="shared" si="28"/>
        <v>0.2259686692</v>
      </c>
      <c r="AM182" s="40">
        <f t="shared" ref="AM182:AN182" si="927">AF182+AJ182</f>
        <v>0.1652176463</v>
      </c>
      <c r="AN182" s="54">
        <f t="shared" si="927"/>
        <v>0.1962113536</v>
      </c>
      <c r="AO182" s="59">
        <f t="shared" si="30"/>
        <v>1.998564247</v>
      </c>
      <c r="AP182" s="39">
        <f t="shared" ref="AP182:AR182" si="928">AL182*$AO182</f>
        <v>0.4516129032</v>
      </c>
      <c r="AQ182" s="40">
        <f t="shared" si="928"/>
        <v>0.330198081</v>
      </c>
      <c r="AR182" s="54">
        <f t="shared" si="928"/>
        <v>0.3921409963</v>
      </c>
      <c r="AS182" s="39">
        <f t="shared" ref="AS182:AU182" si="929">IF(AP182&lt;0,0,IF(AP182&gt;1,1,AP182))</f>
        <v>0.4516129032</v>
      </c>
      <c r="AT182" s="40">
        <f t="shared" si="929"/>
        <v>0.330198081</v>
      </c>
      <c r="AU182" s="54">
        <f t="shared" si="929"/>
        <v>0.3921409963</v>
      </c>
      <c r="AV182" s="38"/>
      <c r="AW182" s="38"/>
      <c r="AX182" s="38"/>
      <c r="AY182" s="38"/>
      <c r="AZ182" s="38"/>
      <c r="BA182" s="38"/>
      <c r="BB182" s="38"/>
    </row>
    <row r="183">
      <c r="A183" s="1"/>
      <c r="B183" s="1"/>
      <c r="C183" s="53">
        <v>0.0</v>
      </c>
      <c r="D183" s="42"/>
      <c r="E183" s="42"/>
      <c r="F183" s="2">
        <v>3014.0</v>
      </c>
      <c r="G183" s="43">
        <v>34.0</v>
      </c>
      <c r="H183" s="43">
        <v>26.0</v>
      </c>
      <c r="I183" s="44">
        <v>90.0</v>
      </c>
      <c r="J183" s="44">
        <v>55.0</v>
      </c>
      <c r="K183" s="45">
        <v>30.0</v>
      </c>
      <c r="L183" s="45">
        <v>93.0</v>
      </c>
      <c r="M183" s="39">
        <f t="shared" si="6"/>
        <v>0.5666666667</v>
      </c>
      <c r="N183" s="40">
        <f t="shared" si="7"/>
        <v>0.6206896552</v>
      </c>
      <c r="O183" s="54">
        <f t="shared" si="8"/>
        <v>0.243902439</v>
      </c>
      <c r="P183" s="40">
        <f t="shared" si="9"/>
        <v>0.5906687778</v>
      </c>
      <c r="Q183" s="54">
        <f t="shared" si="10"/>
        <v>0.2792895556</v>
      </c>
      <c r="R183" s="39">
        <f t="shared" ref="R183:T183" si="930">M183</f>
        <v>0.5666666667</v>
      </c>
      <c r="S183" s="40">
        <f t="shared" si="930"/>
        <v>0.6206896552</v>
      </c>
      <c r="T183" s="54">
        <f t="shared" si="930"/>
        <v>0.243902439</v>
      </c>
      <c r="U183" s="39">
        <f t="shared" si="12"/>
        <v>0.5666666667</v>
      </c>
      <c r="V183" s="40">
        <f t="shared" si="13"/>
        <v>0.1786896552</v>
      </c>
      <c r="W183" s="54">
        <f t="shared" si="14"/>
        <v>0.02490243902</v>
      </c>
      <c r="X183" s="55">
        <f t="shared" si="15"/>
        <v>0.3054652696</v>
      </c>
      <c r="Y183" s="55">
        <f t="shared" si="16"/>
        <v>0.4799328938</v>
      </c>
      <c r="Z183" s="39">
        <f t="shared" si="17"/>
        <v>0.4201434898</v>
      </c>
      <c r="AA183" s="40">
        <f t="shared" si="18"/>
        <v>0.4201434898</v>
      </c>
      <c r="AB183" s="54">
        <f t="shared" si="19"/>
        <v>0.02490243902</v>
      </c>
      <c r="AC183" s="56">
        <f t="shared" si="20"/>
        <v>0.05920200954</v>
      </c>
      <c r="AD183" s="56">
        <f t="shared" si="21"/>
        <v>0.7261961539</v>
      </c>
      <c r="AE183" s="39">
        <f t="shared" si="22"/>
        <v>0.2976076977</v>
      </c>
      <c r="AF183" s="40">
        <f t="shared" si="23"/>
        <v>0.2976076977</v>
      </c>
      <c r="AG183" s="54">
        <f t="shared" si="24"/>
        <v>0.2976076977</v>
      </c>
      <c r="AH183" s="57">
        <f t="shared" ref="AH183:AI183" si="931">N183-P183</f>
        <v>0.03002087739</v>
      </c>
      <c r="AI183" s="57">
        <f t="shared" si="931"/>
        <v>-0.03538711653</v>
      </c>
      <c r="AJ183" s="58">
        <f t="shared" si="26"/>
        <v>0.01794760751</v>
      </c>
      <c r="AK183" s="58">
        <f t="shared" si="27"/>
        <v>-0.02103265624</v>
      </c>
      <c r="AL183" s="39">
        <f t="shared" si="28"/>
        <v>0.2976076977</v>
      </c>
      <c r="AM183" s="40">
        <f t="shared" ref="AM183:AN183" si="932">AF183+AJ183</f>
        <v>0.3155553052</v>
      </c>
      <c r="AN183" s="54">
        <f t="shared" si="932"/>
        <v>0.2765750415</v>
      </c>
      <c r="AO183" s="59">
        <f t="shared" si="30"/>
        <v>1.904072613</v>
      </c>
      <c r="AP183" s="39">
        <f t="shared" ref="AP183:AR183" si="933">AL183*$AO183</f>
        <v>0.5666666667</v>
      </c>
      <c r="AQ183" s="40">
        <f t="shared" si="933"/>
        <v>0.6008402146</v>
      </c>
      <c r="AR183" s="54">
        <f t="shared" si="933"/>
        <v>0.5266189619</v>
      </c>
      <c r="AS183" s="39">
        <f t="shared" ref="AS183:AU183" si="934">IF(AP183&lt;0,0,IF(AP183&gt;1,1,AP183))</f>
        <v>0.5666666667</v>
      </c>
      <c r="AT183" s="40">
        <f t="shared" si="934"/>
        <v>0.6008402146</v>
      </c>
      <c r="AU183" s="54">
        <f t="shared" si="934"/>
        <v>0.5266189619</v>
      </c>
      <c r="AV183" s="38"/>
      <c r="AW183" s="38"/>
      <c r="AX183" s="38"/>
      <c r="AY183" s="38"/>
      <c r="AZ183" s="38"/>
      <c r="BA183" s="38"/>
      <c r="BB183" s="38"/>
    </row>
    <row r="184">
      <c r="A184" s="1"/>
      <c r="B184" s="1"/>
      <c r="C184" s="53">
        <v>0.0</v>
      </c>
      <c r="D184" s="42"/>
      <c r="E184" s="42"/>
      <c r="F184" s="2">
        <v>3016.0</v>
      </c>
      <c r="G184" s="43">
        <v>32.0</v>
      </c>
      <c r="H184" s="43">
        <v>17.0</v>
      </c>
      <c r="I184" s="44">
        <v>67.0</v>
      </c>
      <c r="J184" s="44">
        <v>51.0</v>
      </c>
      <c r="K184" s="45">
        <v>20.0</v>
      </c>
      <c r="L184" s="45">
        <v>54.0</v>
      </c>
      <c r="M184" s="39">
        <f t="shared" si="6"/>
        <v>0.6530612245</v>
      </c>
      <c r="N184" s="40">
        <f t="shared" si="7"/>
        <v>0.5677966102</v>
      </c>
      <c r="O184" s="54">
        <f t="shared" si="8"/>
        <v>0.2702702703</v>
      </c>
      <c r="P184" s="40">
        <f t="shared" si="9"/>
        <v>0.6131713453</v>
      </c>
      <c r="Q184" s="54">
        <f t="shared" si="10"/>
        <v>0.2848365681</v>
      </c>
      <c r="R184" s="39">
        <f t="shared" ref="R184:T184" si="935">M184</f>
        <v>0.6530612245</v>
      </c>
      <c r="S184" s="40">
        <f t="shared" si="935"/>
        <v>0.5677966102</v>
      </c>
      <c r="T184" s="54">
        <f t="shared" si="935"/>
        <v>0.2702702703</v>
      </c>
      <c r="U184" s="39">
        <f t="shared" si="12"/>
        <v>0.6530612245</v>
      </c>
      <c r="V184" s="40">
        <f t="shared" si="13"/>
        <v>0.1257966102</v>
      </c>
      <c r="W184" s="54">
        <f t="shared" si="14"/>
        <v>0.05127027027</v>
      </c>
      <c r="X184" s="55">
        <f t="shared" si="15"/>
        <v>0.1902952828</v>
      </c>
      <c r="Y184" s="55">
        <f t="shared" si="16"/>
        <v>0.5951028806</v>
      </c>
      <c r="Z184" s="39">
        <f t="shared" si="17"/>
        <v>0.4702731919</v>
      </c>
      <c r="AA184" s="40">
        <f t="shared" si="18"/>
        <v>0.4702731919</v>
      </c>
      <c r="AB184" s="54">
        <f t="shared" si="19"/>
        <v>0.05127027027</v>
      </c>
      <c r="AC184" s="56">
        <f t="shared" si="20"/>
        <v>0.1085934242</v>
      </c>
      <c r="AD184" s="56">
        <f t="shared" si="21"/>
        <v>0.6768047392</v>
      </c>
      <c r="AE184" s="39">
        <f t="shared" si="22"/>
        <v>0.3345037486</v>
      </c>
      <c r="AF184" s="40">
        <f t="shared" si="23"/>
        <v>0.3345037486</v>
      </c>
      <c r="AG184" s="54">
        <f t="shared" si="24"/>
        <v>0.3345037486</v>
      </c>
      <c r="AH184" s="57">
        <f t="shared" ref="AH184:AI184" si="936">N184-P184</f>
        <v>-0.0453747351</v>
      </c>
      <c r="AI184" s="57">
        <f t="shared" si="936"/>
        <v>-0.01456629783</v>
      </c>
      <c r="AJ184" s="58">
        <f t="shared" si="26"/>
        <v>-0.02712672005</v>
      </c>
      <c r="AK184" s="58">
        <f t="shared" si="27"/>
        <v>-0.008657612286</v>
      </c>
      <c r="AL184" s="39">
        <f t="shared" si="28"/>
        <v>0.3345037486</v>
      </c>
      <c r="AM184" s="40">
        <f t="shared" ref="AM184:AN184" si="937">AF184+AJ184</f>
        <v>0.3073770285</v>
      </c>
      <c r="AN184" s="54">
        <f t="shared" si="937"/>
        <v>0.3258461363</v>
      </c>
      <c r="AO184" s="59">
        <f t="shared" si="30"/>
        <v>1.952328568</v>
      </c>
      <c r="AP184" s="39">
        <f t="shared" ref="AP184:AR184" si="938">AL184*$AO184</f>
        <v>0.6530612245</v>
      </c>
      <c r="AQ184" s="40">
        <f t="shared" si="938"/>
        <v>0.600100954</v>
      </c>
      <c r="AR184" s="54">
        <f t="shared" si="938"/>
        <v>0.6361587207</v>
      </c>
      <c r="AS184" s="39">
        <f t="shared" ref="AS184:AU184" si="939">IF(AP184&lt;0,0,IF(AP184&gt;1,1,AP184))</f>
        <v>0.6530612245</v>
      </c>
      <c r="AT184" s="40">
        <f t="shared" si="939"/>
        <v>0.600100954</v>
      </c>
      <c r="AU184" s="54">
        <f t="shared" si="939"/>
        <v>0.6361587207</v>
      </c>
      <c r="AV184" s="38"/>
      <c r="AW184" s="38"/>
      <c r="AX184" s="38"/>
      <c r="AY184" s="38"/>
      <c r="AZ184" s="38"/>
      <c r="BA184" s="38"/>
      <c r="BB184" s="38"/>
    </row>
    <row r="185">
      <c r="A185" s="1"/>
      <c r="B185" s="1"/>
      <c r="C185" s="53">
        <v>0.0</v>
      </c>
      <c r="D185" s="42"/>
      <c r="E185" s="42"/>
      <c r="F185" s="2">
        <v>3017.0</v>
      </c>
      <c r="G185" s="43">
        <v>31.0</v>
      </c>
      <c r="H185" s="43">
        <v>30.0</v>
      </c>
      <c r="I185" s="44">
        <v>85.0</v>
      </c>
      <c r="J185" s="44">
        <v>82.0</v>
      </c>
      <c r="K185" s="45">
        <v>34.0</v>
      </c>
      <c r="L185" s="45">
        <v>87.0</v>
      </c>
      <c r="M185" s="39">
        <f t="shared" si="6"/>
        <v>0.5081967213</v>
      </c>
      <c r="N185" s="40">
        <f t="shared" si="7"/>
        <v>0.5089820359</v>
      </c>
      <c r="O185" s="54">
        <f t="shared" si="8"/>
        <v>0.2809917355</v>
      </c>
      <c r="P185" s="40">
        <f t="shared" si="9"/>
        <v>0.5754149691</v>
      </c>
      <c r="Q185" s="54">
        <f t="shared" si="10"/>
        <v>0.2749882827</v>
      </c>
      <c r="R185" s="39">
        <f t="shared" ref="R185:T185" si="940">M185</f>
        <v>0.5081967213</v>
      </c>
      <c r="S185" s="40">
        <f t="shared" si="940"/>
        <v>0.5089820359</v>
      </c>
      <c r="T185" s="54">
        <f t="shared" si="940"/>
        <v>0.2809917355</v>
      </c>
      <c r="U185" s="39">
        <f t="shared" si="12"/>
        <v>0.5081967213</v>
      </c>
      <c r="V185" s="40">
        <f t="shared" si="13"/>
        <v>0.06698203593</v>
      </c>
      <c r="W185" s="54">
        <f t="shared" si="14"/>
        <v>0.06199173554</v>
      </c>
      <c r="X185" s="55">
        <f t="shared" si="15"/>
        <v>0.1310479842</v>
      </c>
      <c r="Y185" s="55">
        <f t="shared" si="16"/>
        <v>0.6543501792</v>
      </c>
      <c r="Z185" s="39">
        <f t="shared" si="17"/>
        <v>0.3624572393</v>
      </c>
      <c r="AA185" s="40">
        <f t="shared" si="18"/>
        <v>0.3624572393</v>
      </c>
      <c r="AB185" s="54">
        <f t="shared" si="19"/>
        <v>0.06199173554</v>
      </c>
      <c r="AC185" s="56">
        <f t="shared" si="20"/>
        <v>0.169392862</v>
      </c>
      <c r="AD185" s="56">
        <f t="shared" si="21"/>
        <v>0.6160053014</v>
      </c>
      <c r="AE185" s="39">
        <f t="shared" si="22"/>
        <v>0.260017524</v>
      </c>
      <c r="AF185" s="40">
        <f t="shared" si="23"/>
        <v>0.260017524</v>
      </c>
      <c r="AG185" s="54">
        <f t="shared" si="24"/>
        <v>0.260017524</v>
      </c>
      <c r="AH185" s="57">
        <f t="shared" ref="AH185:AI185" si="941">N185-P185</f>
        <v>-0.06643293317</v>
      </c>
      <c r="AI185" s="57">
        <f t="shared" si="941"/>
        <v>0.006003452817</v>
      </c>
      <c r="AJ185" s="58">
        <f t="shared" si="26"/>
        <v>-0.03971610139</v>
      </c>
      <c r="AK185" s="58">
        <f t="shared" si="27"/>
        <v>0.003568207069</v>
      </c>
      <c r="AL185" s="39">
        <f t="shared" si="28"/>
        <v>0.260017524</v>
      </c>
      <c r="AM185" s="40">
        <f t="shared" ref="AM185:AN185" si="942">AF185+AJ185</f>
        <v>0.2203014227</v>
      </c>
      <c r="AN185" s="54">
        <f t="shared" si="942"/>
        <v>0.2635857311</v>
      </c>
      <c r="AO185" s="59">
        <f t="shared" si="30"/>
        <v>1.954471043</v>
      </c>
      <c r="AP185" s="39">
        <f t="shared" ref="AP185:AR185" si="943">AL185*$AO185</f>
        <v>0.5081967213</v>
      </c>
      <c r="AQ185" s="40">
        <f t="shared" si="943"/>
        <v>0.4305727512</v>
      </c>
      <c r="AR185" s="54">
        <f t="shared" si="943"/>
        <v>0.5151706787</v>
      </c>
      <c r="AS185" s="39">
        <f t="shared" ref="AS185:AU185" si="944">IF(AP185&lt;0,0,IF(AP185&gt;1,1,AP185))</f>
        <v>0.5081967213</v>
      </c>
      <c r="AT185" s="40">
        <f t="shared" si="944"/>
        <v>0.4305727512</v>
      </c>
      <c r="AU185" s="54">
        <f t="shared" si="944"/>
        <v>0.5151706787</v>
      </c>
      <c r="AV185" s="38"/>
      <c r="AW185" s="38"/>
      <c r="AX185" s="38"/>
      <c r="AY185" s="38"/>
      <c r="AZ185" s="38"/>
      <c r="BA185" s="38"/>
      <c r="BB185" s="38"/>
    </row>
    <row r="186">
      <c r="A186" s="1"/>
      <c r="B186" s="1"/>
      <c r="C186" s="53">
        <v>0.0</v>
      </c>
      <c r="D186" s="42"/>
      <c r="E186" s="42"/>
      <c r="F186" s="2">
        <v>3018.0</v>
      </c>
      <c r="G186" s="43">
        <v>37.0</v>
      </c>
      <c r="H186" s="43">
        <v>33.0</v>
      </c>
      <c r="I186" s="44">
        <v>94.0</v>
      </c>
      <c r="J186" s="44">
        <v>86.0</v>
      </c>
      <c r="K186" s="45">
        <v>37.0</v>
      </c>
      <c r="L186" s="45">
        <v>97.0</v>
      </c>
      <c r="M186" s="39">
        <f t="shared" si="6"/>
        <v>0.5285714286</v>
      </c>
      <c r="N186" s="40">
        <f t="shared" si="7"/>
        <v>0.5222222222</v>
      </c>
      <c r="O186" s="54">
        <f t="shared" si="8"/>
        <v>0.276119403</v>
      </c>
      <c r="P186" s="40">
        <f t="shared" si="9"/>
        <v>0.5807326327</v>
      </c>
      <c r="Q186" s="54">
        <f t="shared" si="10"/>
        <v>0.2765372653</v>
      </c>
      <c r="R186" s="39">
        <f t="shared" ref="R186:T186" si="945">M186</f>
        <v>0.5285714286</v>
      </c>
      <c r="S186" s="40">
        <f t="shared" si="945"/>
        <v>0.5222222222</v>
      </c>
      <c r="T186" s="54">
        <f t="shared" si="945"/>
        <v>0.276119403</v>
      </c>
      <c r="U186" s="39">
        <f t="shared" si="12"/>
        <v>0.5285714286</v>
      </c>
      <c r="V186" s="40">
        <f t="shared" si="13"/>
        <v>0.08022222222</v>
      </c>
      <c r="W186" s="54">
        <f t="shared" si="14"/>
        <v>0.05711940299</v>
      </c>
      <c r="X186" s="55">
        <f t="shared" si="15"/>
        <v>0.1506222797</v>
      </c>
      <c r="Y186" s="55">
        <f t="shared" si="16"/>
        <v>0.6347758837</v>
      </c>
      <c r="Z186" s="39">
        <f t="shared" si="17"/>
        <v>0.378036612</v>
      </c>
      <c r="AA186" s="40">
        <f t="shared" si="18"/>
        <v>0.378036612</v>
      </c>
      <c r="AB186" s="54">
        <f t="shared" si="19"/>
        <v>0.05711940299</v>
      </c>
      <c r="AC186" s="56">
        <f t="shared" si="20"/>
        <v>0.1499605792</v>
      </c>
      <c r="AD186" s="56">
        <f t="shared" si="21"/>
        <v>0.6354375842</v>
      </c>
      <c r="AE186" s="39">
        <f t="shared" si="22"/>
        <v>0.2703463577</v>
      </c>
      <c r="AF186" s="40">
        <f t="shared" si="23"/>
        <v>0.2703463577</v>
      </c>
      <c r="AG186" s="54">
        <f t="shared" si="24"/>
        <v>0.2703463577</v>
      </c>
      <c r="AH186" s="57">
        <f t="shared" ref="AH186:AI186" si="946">N186-P186</f>
        <v>-0.05851041043</v>
      </c>
      <c r="AI186" s="57">
        <f t="shared" si="946"/>
        <v>-0.000417862321</v>
      </c>
      <c r="AJ186" s="58">
        <f t="shared" si="26"/>
        <v>-0.03497971988</v>
      </c>
      <c r="AK186" s="58">
        <f t="shared" si="27"/>
        <v>-0.0002483602908</v>
      </c>
      <c r="AL186" s="39">
        <f t="shared" si="28"/>
        <v>0.2703463577</v>
      </c>
      <c r="AM186" s="40">
        <f t="shared" ref="AM186:AN186" si="947">AF186+AJ186</f>
        <v>0.2353666378</v>
      </c>
      <c r="AN186" s="54">
        <f t="shared" si="947"/>
        <v>0.2700979974</v>
      </c>
      <c r="AO186" s="59">
        <f t="shared" si="30"/>
        <v>1.955163861</v>
      </c>
      <c r="AP186" s="39">
        <f t="shared" ref="AP186:AR186" si="948">AL186*$AO186</f>
        <v>0.5285714286</v>
      </c>
      <c r="AQ186" s="40">
        <f t="shared" si="948"/>
        <v>0.4601803444</v>
      </c>
      <c r="AR186" s="54">
        <f t="shared" si="948"/>
        <v>0.5280858435</v>
      </c>
      <c r="AS186" s="39">
        <f t="shared" ref="AS186:AU186" si="949">IF(AP186&lt;0,0,IF(AP186&gt;1,1,AP186))</f>
        <v>0.5285714286</v>
      </c>
      <c r="AT186" s="40">
        <f t="shared" si="949"/>
        <v>0.4601803444</v>
      </c>
      <c r="AU186" s="54">
        <f t="shared" si="949"/>
        <v>0.5280858435</v>
      </c>
      <c r="AV186" s="38"/>
      <c r="AW186" s="38"/>
      <c r="AX186" s="38"/>
      <c r="AY186" s="38"/>
      <c r="AZ186" s="38"/>
      <c r="BA186" s="38"/>
      <c r="BB186" s="38"/>
    </row>
    <row r="187">
      <c r="A187" s="1"/>
      <c r="B187" s="1"/>
      <c r="C187" s="53">
        <v>0.0</v>
      </c>
      <c r="D187" s="42"/>
      <c r="E187" s="42"/>
      <c r="F187" s="2">
        <v>3021.0</v>
      </c>
      <c r="G187" s="43">
        <v>35.0</v>
      </c>
      <c r="H187" s="43">
        <v>48.0</v>
      </c>
      <c r="I187" s="44">
        <v>76.0</v>
      </c>
      <c r="J187" s="44">
        <v>71.0</v>
      </c>
      <c r="K187" s="45">
        <v>38.0</v>
      </c>
      <c r="L187" s="45">
        <v>88.0</v>
      </c>
      <c r="M187" s="39">
        <f t="shared" si="6"/>
        <v>0.421686747</v>
      </c>
      <c r="N187" s="40">
        <f t="shared" si="7"/>
        <v>0.5170068027</v>
      </c>
      <c r="O187" s="54">
        <f t="shared" si="8"/>
        <v>0.3015873016</v>
      </c>
      <c r="P187" s="40">
        <f t="shared" si="9"/>
        <v>0.552809624</v>
      </c>
      <c r="Q187" s="54">
        <f t="shared" si="10"/>
        <v>0.2678140514</v>
      </c>
      <c r="R187" s="39">
        <f t="shared" ref="R187:T187" si="950">M187</f>
        <v>0.421686747</v>
      </c>
      <c r="S187" s="40">
        <f t="shared" si="950"/>
        <v>0.5170068027</v>
      </c>
      <c r="T187" s="54">
        <f t="shared" si="950"/>
        <v>0.3015873016</v>
      </c>
      <c r="U187" s="39">
        <f t="shared" si="12"/>
        <v>0.421686747</v>
      </c>
      <c r="V187" s="40">
        <f t="shared" si="13"/>
        <v>0.07500680272</v>
      </c>
      <c r="W187" s="54">
        <f t="shared" si="14"/>
        <v>0.08258730159</v>
      </c>
      <c r="X187" s="55">
        <f t="shared" si="15"/>
        <v>0.1760321955</v>
      </c>
      <c r="Y187" s="55">
        <f t="shared" si="16"/>
        <v>0.6093659679</v>
      </c>
      <c r="Z187" s="39">
        <f t="shared" si="17"/>
        <v>0.3028578322</v>
      </c>
      <c r="AA187" s="40">
        <f t="shared" si="18"/>
        <v>0.3028578322</v>
      </c>
      <c r="AB187" s="54">
        <f t="shared" si="19"/>
        <v>0.08258730159</v>
      </c>
      <c r="AC187" s="56">
        <f t="shared" si="20"/>
        <v>0.2662204278</v>
      </c>
      <c r="AD187" s="56">
        <f t="shared" si="21"/>
        <v>0.5191777356</v>
      </c>
      <c r="AE187" s="39">
        <f t="shared" si="22"/>
        <v>0.2219724407</v>
      </c>
      <c r="AF187" s="40">
        <f t="shared" si="23"/>
        <v>0.2219724407</v>
      </c>
      <c r="AG187" s="54">
        <f t="shared" si="24"/>
        <v>0.2219724407</v>
      </c>
      <c r="AH187" s="57">
        <f t="shared" ref="AH187:AI187" si="951">N187-P187</f>
        <v>-0.03580282132</v>
      </c>
      <c r="AI187" s="57">
        <f t="shared" si="951"/>
        <v>0.0337732502</v>
      </c>
      <c r="AJ187" s="58">
        <f t="shared" si="26"/>
        <v>-0.02140427065</v>
      </c>
      <c r="AK187" s="58">
        <f t="shared" si="27"/>
        <v>0.02007344003</v>
      </c>
      <c r="AL187" s="39">
        <f t="shared" si="28"/>
        <v>0.2219724407</v>
      </c>
      <c r="AM187" s="40">
        <f t="shared" ref="AM187:AN187" si="952">AF187+AJ187</f>
        <v>0.2005681701</v>
      </c>
      <c r="AN187" s="54">
        <f t="shared" si="952"/>
        <v>0.2420458808</v>
      </c>
      <c r="AO187" s="59">
        <f t="shared" si="30"/>
        <v>1.899725685</v>
      </c>
      <c r="AP187" s="39">
        <f t="shared" ref="AP187:AR187" si="953">AL187*$AO187</f>
        <v>0.421686747</v>
      </c>
      <c r="AQ187" s="40">
        <f t="shared" si="953"/>
        <v>0.3810245043</v>
      </c>
      <c r="AR187" s="54">
        <f t="shared" si="953"/>
        <v>0.4598207766</v>
      </c>
      <c r="AS187" s="39">
        <f t="shared" ref="AS187:AU187" si="954">IF(AP187&lt;0,0,IF(AP187&gt;1,1,AP187))</f>
        <v>0.421686747</v>
      </c>
      <c r="AT187" s="40">
        <f t="shared" si="954"/>
        <v>0.3810245043</v>
      </c>
      <c r="AU187" s="54">
        <f t="shared" si="954"/>
        <v>0.4598207766</v>
      </c>
      <c r="AV187" s="38"/>
      <c r="AW187" s="38"/>
      <c r="AX187" s="38"/>
      <c r="AY187" s="38"/>
      <c r="AZ187" s="38"/>
      <c r="BA187" s="38"/>
      <c r="BB187" s="38"/>
    </row>
    <row r="188">
      <c r="A188" s="1"/>
      <c r="B188" s="1"/>
      <c r="C188" s="53">
        <v>0.0</v>
      </c>
      <c r="D188" s="42"/>
      <c r="E188" s="42"/>
      <c r="F188" s="2">
        <v>3022.0</v>
      </c>
      <c r="G188" s="43">
        <v>29.0</v>
      </c>
      <c r="H188" s="43">
        <v>68.0</v>
      </c>
      <c r="I188" s="44">
        <v>103.0</v>
      </c>
      <c r="J188" s="44">
        <v>88.0</v>
      </c>
      <c r="K188" s="45">
        <v>25.0</v>
      </c>
      <c r="L188" s="45">
        <v>80.0</v>
      </c>
      <c r="M188" s="39">
        <f t="shared" si="6"/>
        <v>0.2989690722</v>
      </c>
      <c r="N188" s="40">
        <f t="shared" si="7"/>
        <v>0.5392670157</v>
      </c>
      <c r="O188" s="54">
        <f t="shared" si="8"/>
        <v>0.2380952381</v>
      </c>
      <c r="P188" s="40">
        <f t="shared" si="9"/>
        <v>0.5206686258</v>
      </c>
      <c r="Q188" s="54">
        <f t="shared" si="10"/>
        <v>0.2559784674</v>
      </c>
      <c r="R188" s="39">
        <f t="shared" ref="R188:T188" si="955">M188</f>
        <v>0.2989690722</v>
      </c>
      <c r="S188" s="40">
        <f t="shared" si="955"/>
        <v>0.5392670157</v>
      </c>
      <c r="T188" s="54">
        <f t="shared" si="955"/>
        <v>0.2380952381</v>
      </c>
      <c r="U188" s="39">
        <f t="shared" si="12"/>
        <v>0.2989690722</v>
      </c>
      <c r="V188" s="40">
        <f t="shared" si="13"/>
        <v>0.09726701571</v>
      </c>
      <c r="W188" s="54">
        <f t="shared" si="14"/>
        <v>0.0190952381</v>
      </c>
      <c r="X188" s="55">
        <f t="shared" si="15"/>
        <v>0.3145406503</v>
      </c>
      <c r="Y188" s="55">
        <f t="shared" si="16"/>
        <v>0.4708575131</v>
      </c>
      <c r="Z188" s="39">
        <f t="shared" si="17"/>
        <v>0.2223098946</v>
      </c>
      <c r="AA188" s="40">
        <f t="shared" si="18"/>
        <v>0.2223098946</v>
      </c>
      <c r="AB188" s="54">
        <f t="shared" si="19"/>
        <v>0.0190952381</v>
      </c>
      <c r="AC188" s="56">
        <f t="shared" si="20"/>
        <v>0.08568437328</v>
      </c>
      <c r="AD188" s="56">
        <f t="shared" si="21"/>
        <v>0.6997137901</v>
      </c>
      <c r="AE188" s="39">
        <f t="shared" si="22"/>
        <v>0.1577756593</v>
      </c>
      <c r="AF188" s="40">
        <f t="shared" si="23"/>
        <v>0.1577756593</v>
      </c>
      <c r="AG188" s="54">
        <f t="shared" si="24"/>
        <v>0.1577756593</v>
      </c>
      <c r="AH188" s="57">
        <f t="shared" ref="AH188:AI188" si="956">N188-P188</f>
        <v>0.01859838992</v>
      </c>
      <c r="AI188" s="57">
        <f t="shared" si="956"/>
        <v>-0.01788322933</v>
      </c>
      <c r="AJ188" s="58">
        <f t="shared" si="26"/>
        <v>0.01111881569</v>
      </c>
      <c r="AK188" s="58">
        <f t="shared" si="27"/>
        <v>-0.01062906085</v>
      </c>
      <c r="AL188" s="39">
        <f t="shared" si="28"/>
        <v>0.1577756593</v>
      </c>
      <c r="AM188" s="40">
        <f t="shared" ref="AM188:AN188" si="957">AF188+AJ188</f>
        <v>0.168894475</v>
      </c>
      <c r="AN188" s="54">
        <f t="shared" si="957"/>
        <v>0.1471465985</v>
      </c>
      <c r="AO188" s="59">
        <f t="shared" si="30"/>
        <v>1.894899844</v>
      </c>
      <c r="AP188" s="39">
        <f t="shared" ref="AP188:AR188" si="958">AL188*$AO188</f>
        <v>0.2989690722</v>
      </c>
      <c r="AQ188" s="40">
        <f t="shared" si="958"/>
        <v>0.3200381143</v>
      </c>
      <c r="AR188" s="54">
        <f t="shared" si="958"/>
        <v>0.2788280664</v>
      </c>
      <c r="AS188" s="39">
        <f t="shared" ref="AS188:AU188" si="959">IF(AP188&lt;0,0,IF(AP188&gt;1,1,AP188))</f>
        <v>0.2989690722</v>
      </c>
      <c r="AT188" s="40">
        <f t="shared" si="959"/>
        <v>0.3200381143</v>
      </c>
      <c r="AU188" s="54">
        <f t="shared" si="959"/>
        <v>0.2788280664</v>
      </c>
      <c r="AV188" s="38"/>
      <c r="AW188" s="38"/>
      <c r="AX188" s="38"/>
      <c r="AY188" s="38"/>
      <c r="AZ188" s="38"/>
      <c r="BA188" s="38"/>
      <c r="BB188" s="38"/>
    </row>
    <row r="189">
      <c r="A189" s="1"/>
      <c r="B189" s="1"/>
      <c r="C189" s="53">
        <v>0.0</v>
      </c>
      <c r="D189" s="42"/>
      <c r="E189" s="42"/>
      <c r="F189" s="2">
        <v>3027.0</v>
      </c>
      <c r="G189" s="43">
        <v>33.0</v>
      </c>
      <c r="H189" s="43">
        <v>26.0</v>
      </c>
      <c r="I189" s="44">
        <v>95.0</v>
      </c>
      <c r="J189" s="44">
        <v>60.0</v>
      </c>
      <c r="K189" s="45">
        <v>23.0</v>
      </c>
      <c r="L189" s="45">
        <v>95.0</v>
      </c>
      <c r="M189" s="39">
        <f t="shared" si="6"/>
        <v>0.5593220339</v>
      </c>
      <c r="N189" s="40">
        <f t="shared" si="7"/>
        <v>0.6129032258</v>
      </c>
      <c r="O189" s="54">
        <f t="shared" si="8"/>
        <v>0.1949152542</v>
      </c>
      <c r="P189" s="40">
        <f t="shared" si="9"/>
        <v>0.5887537777</v>
      </c>
      <c r="Q189" s="54">
        <f t="shared" si="10"/>
        <v>0.2787735134</v>
      </c>
      <c r="R189" s="39">
        <f t="shared" ref="R189:T189" si="960">M189</f>
        <v>0.5593220339</v>
      </c>
      <c r="S189" s="40">
        <f t="shared" si="960"/>
        <v>0.6129032258</v>
      </c>
      <c r="T189" s="54">
        <f t="shared" si="960"/>
        <v>0.1949152542</v>
      </c>
      <c r="U189" s="39">
        <f t="shared" si="12"/>
        <v>0.5593220339</v>
      </c>
      <c r="V189" s="40">
        <f t="shared" si="13"/>
        <v>0.1709032258</v>
      </c>
      <c r="W189" s="54">
        <f t="shared" si="14"/>
        <v>-0.02408474576</v>
      </c>
      <c r="X189" s="55">
        <f t="shared" si="15"/>
        <v>0.296544617</v>
      </c>
      <c r="Y189" s="55">
        <f t="shared" si="16"/>
        <v>0.4888535464</v>
      </c>
      <c r="Z189" s="39">
        <f t="shared" si="17"/>
        <v>0.4135511155</v>
      </c>
      <c r="AA189" s="40">
        <f t="shared" si="18"/>
        <v>0.4135511155</v>
      </c>
      <c r="AB189" s="54">
        <f t="shared" si="19"/>
        <v>-0.02408474576</v>
      </c>
      <c r="AC189" s="56">
        <f t="shared" si="20"/>
        <v>-0.0581731501</v>
      </c>
      <c r="AD189" s="56">
        <f t="shared" si="21"/>
        <v>0.8435713135</v>
      </c>
      <c r="AE189" s="39">
        <f t="shared" si="22"/>
        <v>0.2929202964</v>
      </c>
      <c r="AF189" s="40">
        <f t="shared" si="23"/>
        <v>0.2929202964</v>
      </c>
      <c r="AG189" s="54">
        <f t="shared" si="24"/>
        <v>0.2929202964</v>
      </c>
      <c r="AH189" s="57">
        <f t="shared" ref="AH189:AI189" si="961">N189-P189</f>
        <v>0.02414944816</v>
      </c>
      <c r="AI189" s="57">
        <f t="shared" si="961"/>
        <v>-0.08385825912</v>
      </c>
      <c r="AJ189" s="58">
        <f t="shared" si="26"/>
        <v>0.0144374467</v>
      </c>
      <c r="AK189" s="58">
        <f t="shared" si="27"/>
        <v>-0.04984192299</v>
      </c>
      <c r="AL189" s="39">
        <f t="shared" si="28"/>
        <v>0.2929202964</v>
      </c>
      <c r="AM189" s="40">
        <f t="shared" ref="AM189:AN189" si="962">AF189+AJ189</f>
        <v>0.3073577431</v>
      </c>
      <c r="AN189" s="54">
        <f t="shared" si="962"/>
        <v>0.2430783734</v>
      </c>
      <c r="AO189" s="59">
        <f t="shared" si="30"/>
        <v>1.909468346</v>
      </c>
      <c r="AP189" s="39">
        <f t="shared" ref="AP189:AR189" si="963">AL189*$AO189</f>
        <v>0.5593220339</v>
      </c>
      <c r="AQ189" s="40">
        <f t="shared" si="963"/>
        <v>0.5868898814</v>
      </c>
      <c r="AR189" s="54">
        <f t="shared" si="963"/>
        <v>0.4641504596</v>
      </c>
      <c r="AS189" s="39">
        <f t="shared" ref="AS189:AU189" si="964">IF(AP189&lt;0,0,IF(AP189&gt;1,1,AP189))</f>
        <v>0.5593220339</v>
      </c>
      <c r="AT189" s="40">
        <f t="shared" si="964"/>
        <v>0.5868898814</v>
      </c>
      <c r="AU189" s="54">
        <f t="shared" si="964"/>
        <v>0.4641504596</v>
      </c>
      <c r="AV189" s="38"/>
      <c r="AW189" s="38"/>
      <c r="AX189" s="38"/>
      <c r="AY189" s="38"/>
      <c r="AZ189" s="38"/>
      <c r="BA189" s="38"/>
      <c r="BB189" s="38"/>
    </row>
    <row r="190">
      <c r="A190" s="1"/>
      <c r="B190" s="1"/>
      <c r="C190" s="53">
        <v>0.0</v>
      </c>
      <c r="D190" s="42"/>
      <c r="E190" s="42"/>
      <c r="F190" s="2">
        <v>3030.0</v>
      </c>
      <c r="G190" s="43">
        <v>18.0</v>
      </c>
      <c r="H190" s="43">
        <v>29.0</v>
      </c>
      <c r="I190" s="44">
        <v>55.0</v>
      </c>
      <c r="J190" s="44">
        <v>31.0</v>
      </c>
      <c r="K190" s="45">
        <v>10.0</v>
      </c>
      <c r="L190" s="45">
        <v>80.0</v>
      </c>
      <c r="M190" s="39">
        <f t="shared" si="6"/>
        <v>0.3829787234</v>
      </c>
      <c r="N190" s="40">
        <f t="shared" si="7"/>
        <v>0.6395348837</v>
      </c>
      <c r="O190" s="54">
        <f t="shared" si="8"/>
        <v>0.1111111111</v>
      </c>
      <c r="P190" s="40">
        <f t="shared" si="9"/>
        <v>0.5426810321</v>
      </c>
      <c r="Q190" s="54">
        <f t="shared" si="10"/>
        <v>0.2642909009</v>
      </c>
      <c r="R190" s="39">
        <f t="shared" ref="R190:T190" si="965">M190</f>
        <v>0.3829787234</v>
      </c>
      <c r="S190" s="40">
        <f t="shared" si="965"/>
        <v>0.6395348837</v>
      </c>
      <c r="T190" s="54">
        <f t="shared" si="965"/>
        <v>0.1111111111</v>
      </c>
      <c r="U190" s="39">
        <f t="shared" si="12"/>
        <v>0.3829787234</v>
      </c>
      <c r="V190" s="40">
        <f t="shared" si="13"/>
        <v>0.1975348837</v>
      </c>
      <c r="W190" s="54">
        <f t="shared" si="14"/>
        <v>-0.1078888889</v>
      </c>
      <c r="X190" s="55">
        <f t="shared" si="15"/>
        <v>0.4761961359</v>
      </c>
      <c r="Y190" s="55">
        <f t="shared" si="16"/>
        <v>0.3092020275</v>
      </c>
      <c r="Z190" s="39">
        <f t="shared" si="17"/>
        <v>0.3047070174</v>
      </c>
      <c r="AA190" s="40">
        <f t="shared" si="18"/>
        <v>0.3047070174</v>
      </c>
      <c r="AB190" s="54">
        <f t="shared" si="19"/>
        <v>-0.1078888889</v>
      </c>
      <c r="AC190" s="56">
        <f t="shared" si="20"/>
        <v>-0.3402997622</v>
      </c>
      <c r="AD190" s="56">
        <f t="shared" si="21"/>
        <v>1.125697926</v>
      </c>
      <c r="AE190" s="39">
        <f t="shared" si="22"/>
        <v>0.228567691</v>
      </c>
      <c r="AF190" s="40">
        <f t="shared" si="23"/>
        <v>0.228567691</v>
      </c>
      <c r="AG190" s="54">
        <f t="shared" si="24"/>
        <v>0.228567691</v>
      </c>
      <c r="AH190" s="57">
        <f t="shared" ref="AH190:AI190" si="966">N190-P190</f>
        <v>0.09685385158</v>
      </c>
      <c r="AI190" s="57">
        <f t="shared" si="966"/>
        <v>-0.1531797897</v>
      </c>
      <c r="AJ190" s="58">
        <f t="shared" si="26"/>
        <v>0.05790286844</v>
      </c>
      <c r="AK190" s="58">
        <f t="shared" si="27"/>
        <v>-0.09104380849</v>
      </c>
      <c r="AL190" s="39">
        <f t="shared" si="28"/>
        <v>0.228567691</v>
      </c>
      <c r="AM190" s="40">
        <f t="shared" ref="AM190:AN190" si="967">AF190+AJ190</f>
        <v>0.2864705595</v>
      </c>
      <c r="AN190" s="54">
        <f t="shared" si="967"/>
        <v>0.1375238826</v>
      </c>
      <c r="AO190" s="59">
        <f t="shared" si="30"/>
        <v>1.675559313</v>
      </c>
      <c r="AP190" s="39">
        <f t="shared" ref="AP190:AR190" si="968">AL190*$AO190</f>
        <v>0.3829787234</v>
      </c>
      <c r="AQ190" s="40">
        <f t="shared" si="968"/>
        <v>0.4799984139</v>
      </c>
      <c r="AR190" s="54">
        <f t="shared" si="968"/>
        <v>0.2304294222</v>
      </c>
      <c r="AS190" s="39">
        <f t="shared" ref="AS190:AU190" si="969">IF(AP190&lt;0,0,IF(AP190&gt;1,1,AP190))</f>
        <v>0.3829787234</v>
      </c>
      <c r="AT190" s="40">
        <f t="shared" si="969"/>
        <v>0.4799984139</v>
      </c>
      <c r="AU190" s="54">
        <f t="shared" si="969"/>
        <v>0.2304294222</v>
      </c>
      <c r="AV190" s="38"/>
      <c r="AW190" s="38"/>
      <c r="AX190" s="38"/>
      <c r="AY190" s="38"/>
      <c r="AZ190" s="38"/>
      <c r="BA190" s="38"/>
      <c r="BB190" s="38"/>
    </row>
    <row r="191">
      <c r="A191" s="1"/>
      <c r="B191" s="1"/>
      <c r="C191" s="53">
        <v>0.0</v>
      </c>
      <c r="D191" s="42"/>
      <c r="E191" s="42"/>
      <c r="F191" s="2">
        <v>3036.0</v>
      </c>
      <c r="G191" s="43">
        <v>30.0</v>
      </c>
      <c r="H191" s="43">
        <v>17.0</v>
      </c>
      <c r="I191" s="44">
        <v>63.0</v>
      </c>
      <c r="J191" s="44">
        <v>60.0</v>
      </c>
      <c r="K191" s="45">
        <v>18.0</v>
      </c>
      <c r="L191" s="45">
        <v>69.0</v>
      </c>
      <c r="M191" s="39">
        <f t="shared" si="6"/>
        <v>0.6382978723</v>
      </c>
      <c r="N191" s="40">
        <f t="shared" si="7"/>
        <v>0.512195122</v>
      </c>
      <c r="O191" s="54">
        <f t="shared" si="8"/>
        <v>0.2068965517</v>
      </c>
      <c r="P191" s="40">
        <f t="shared" si="9"/>
        <v>0.6093291082</v>
      </c>
      <c r="Q191" s="54">
        <f t="shared" si="10"/>
        <v>0.2839569941</v>
      </c>
      <c r="R191" s="39">
        <f t="shared" ref="R191:T191" si="970">M191</f>
        <v>0.6382978723</v>
      </c>
      <c r="S191" s="40">
        <f t="shared" si="970"/>
        <v>0.512195122</v>
      </c>
      <c r="T191" s="54">
        <f t="shared" si="970"/>
        <v>0.2068965517</v>
      </c>
      <c r="U191" s="39">
        <f t="shared" si="12"/>
        <v>0.6382978723</v>
      </c>
      <c r="V191" s="40">
        <f t="shared" si="13"/>
        <v>0.07019512195</v>
      </c>
      <c r="W191" s="54">
        <f t="shared" si="14"/>
        <v>-0.01210344828</v>
      </c>
      <c r="X191" s="55">
        <f t="shared" si="15"/>
        <v>0.1095322149</v>
      </c>
      <c r="Y191" s="55">
        <f t="shared" si="16"/>
        <v>0.6758659485</v>
      </c>
      <c r="Z191" s="39">
        <f t="shared" si="17"/>
        <v>0.4540658152</v>
      </c>
      <c r="AA191" s="40">
        <f t="shared" si="18"/>
        <v>0.4540658152</v>
      </c>
      <c r="AB191" s="54">
        <f t="shared" si="19"/>
        <v>-0.01210344828</v>
      </c>
      <c r="AC191" s="56">
        <f t="shared" si="20"/>
        <v>-0.02664940298</v>
      </c>
      <c r="AD191" s="56">
        <f t="shared" si="21"/>
        <v>0.8120475664</v>
      </c>
      <c r="AE191" s="39">
        <f t="shared" si="22"/>
        <v>0.3211870623</v>
      </c>
      <c r="AF191" s="40">
        <f t="shared" si="23"/>
        <v>0.3211870623</v>
      </c>
      <c r="AG191" s="54">
        <f t="shared" si="24"/>
        <v>0.3211870623</v>
      </c>
      <c r="AH191" s="57">
        <f t="shared" ref="AH191:AI191" si="971">N191-P191</f>
        <v>-0.09713398624</v>
      </c>
      <c r="AI191" s="57">
        <f t="shared" si="971"/>
        <v>-0.07706044239</v>
      </c>
      <c r="AJ191" s="58">
        <f t="shared" si="26"/>
        <v>-0.05807034346</v>
      </c>
      <c r="AK191" s="58">
        <f t="shared" si="27"/>
        <v>-0.04580157846</v>
      </c>
      <c r="AL191" s="39">
        <f t="shared" si="28"/>
        <v>0.3211870623</v>
      </c>
      <c r="AM191" s="40">
        <f t="shared" ref="AM191:AN191" si="972">AF191+AJ191</f>
        <v>0.2631167188</v>
      </c>
      <c r="AN191" s="54">
        <f t="shared" si="972"/>
        <v>0.2753854838</v>
      </c>
      <c r="AO191" s="59">
        <f t="shared" si="30"/>
        <v>1.987308791</v>
      </c>
      <c r="AP191" s="39">
        <f t="shared" ref="AP191:AR191" si="973">AL191*$AO191</f>
        <v>0.6382978723</v>
      </c>
      <c r="AQ191" s="40">
        <f t="shared" si="973"/>
        <v>0.5228941683</v>
      </c>
      <c r="AR191" s="54">
        <f t="shared" si="973"/>
        <v>0.5472759928</v>
      </c>
      <c r="AS191" s="39">
        <f t="shared" ref="AS191:AU191" si="974">IF(AP191&lt;0,0,IF(AP191&gt;1,1,AP191))</f>
        <v>0.6382978723</v>
      </c>
      <c r="AT191" s="40">
        <f t="shared" si="974"/>
        <v>0.5228941683</v>
      </c>
      <c r="AU191" s="54">
        <f t="shared" si="974"/>
        <v>0.5472759928</v>
      </c>
      <c r="AV191" s="38"/>
      <c r="AW191" s="38"/>
      <c r="AX191" s="38"/>
      <c r="AY191" s="38"/>
      <c r="AZ191" s="38"/>
      <c r="BA191" s="38"/>
      <c r="BB191" s="38"/>
    </row>
    <row r="192">
      <c r="A192" s="1"/>
      <c r="B192" s="1"/>
      <c r="C192" s="53">
        <v>0.0</v>
      </c>
      <c r="D192" s="42"/>
      <c r="E192" s="42"/>
      <c r="F192" s="2">
        <v>3037.0</v>
      </c>
      <c r="G192" s="43">
        <v>41.0</v>
      </c>
      <c r="H192" s="43">
        <v>33.0</v>
      </c>
      <c r="I192" s="44">
        <v>215.0</v>
      </c>
      <c r="J192" s="44">
        <v>166.0</v>
      </c>
      <c r="K192" s="45">
        <v>53.0</v>
      </c>
      <c r="L192" s="45">
        <v>164.0</v>
      </c>
      <c r="M192" s="39">
        <f t="shared" si="6"/>
        <v>0.5540540541</v>
      </c>
      <c r="N192" s="40">
        <f t="shared" si="7"/>
        <v>0.5643044619</v>
      </c>
      <c r="O192" s="54">
        <f t="shared" si="8"/>
        <v>0.2442396313</v>
      </c>
      <c r="P192" s="40">
        <f t="shared" si="9"/>
        <v>0.5873800402</v>
      </c>
      <c r="Q192" s="54">
        <f t="shared" si="10"/>
        <v>0.2783990869</v>
      </c>
      <c r="R192" s="39">
        <f t="shared" ref="R192:T192" si="975">M192</f>
        <v>0.5540540541</v>
      </c>
      <c r="S192" s="40">
        <f t="shared" si="975"/>
        <v>0.5643044619</v>
      </c>
      <c r="T192" s="54">
        <f t="shared" si="975"/>
        <v>0.2442396313</v>
      </c>
      <c r="U192" s="39">
        <f t="shared" si="12"/>
        <v>0.5540540541</v>
      </c>
      <c r="V192" s="40">
        <f t="shared" si="13"/>
        <v>0.1223044619</v>
      </c>
      <c r="W192" s="54">
        <f t="shared" si="14"/>
        <v>0.02523963134</v>
      </c>
      <c r="X192" s="55">
        <f t="shared" si="15"/>
        <v>0.2172604558</v>
      </c>
      <c r="Y192" s="55">
        <f t="shared" si="16"/>
        <v>0.5681377076</v>
      </c>
      <c r="Z192" s="39">
        <f t="shared" si="17"/>
        <v>0.4012071013</v>
      </c>
      <c r="AA192" s="40">
        <f t="shared" si="18"/>
        <v>0.4012071013</v>
      </c>
      <c r="AB192" s="54">
        <f t="shared" si="19"/>
        <v>0.02523963134</v>
      </c>
      <c r="AC192" s="56">
        <f t="shared" si="20"/>
        <v>0.06282644104</v>
      </c>
      <c r="AD192" s="56">
        <f t="shared" si="21"/>
        <v>0.7225717224</v>
      </c>
      <c r="AE192" s="39">
        <f t="shared" si="22"/>
        <v>0.2842570818</v>
      </c>
      <c r="AF192" s="40">
        <f t="shared" si="23"/>
        <v>0.2842570818</v>
      </c>
      <c r="AG192" s="54">
        <f t="shared" si="24"/>
        <v>0.2842570818</v>
      </c>
      <c r="AH192" s="57">
        <f t="shared" ref="AH192:AI192" si="976">N192-P192</f>
        <v>-0.02307557823</v>
      </c>
      <c r="AI192" s="57">
        <f t="shared" si="976"/>
        <v>-0.03415945559</v>
      </c>
      <c r="AJ192" s="58">
        <f t="shared" si="26"/>
        <v>-0.01379544694</v>
      </c>
      <c r="AK192" s="58">
        <f t="shared" si="27"/>
        <v>-0.02030298473</v>
      </c>
      <c r="AL192" s="39">
        <f t="shared" si="28"/>
        <v>0.2842570818</v>
      </c>
      <c r="AM192" s="40">
        <f t="shared" ref="AM192:AN192" si="977">AF192+AJ192</f>
        <v>0.2704616349</v>
      </c>
      <c r="AN192" s="54">
        <f t="shared" si="977"/>
        <v>0.2639540971</v>
      </c>
      <c r="AO192" s="59">
        <f t="shared" si="30"/>
        <v>1.94913017</v>
      </c>
      <c r="AP192" s="39">
        <f t="shared" ref="AP192:AR192" si="978">AL192*$AO192</f>
        <v>0.5540540541</v>
      </c>
      <c r="AQ192" s="40">
        <f t="shared" si="978"/>
        <v>0.5271649322</v>
      </c>
      <c r="AR192" s="54">
        <f t="shared" si="978"/>
        <v>0.514480894</v>
      </c>
      <c r="AS192" s="39">
        <f t="shared" ref="AS192:AU192" si="979">IF(AP192&lt;0,0,IF(AP192&gt;1,1,AP192))</f>
        <v>0.5540540541</v>
      </c>
      <c r="AT192" s="40">
        <f t="shared" si="979"/>
        <v>0.5271649322</v>
      </c>
      <c r="AU192" s="54">
        <f t="shared" si="979"/>
        <v>0.514480894</v>
      </c>
      <c r="AV192" s="38"/>
      <c r="AW192" s="38"/>
      <c r="AX192" s="38"/>
      <c r="AY192" s="38"/>
      <c r="AZ192" s="38"/>
      <c r="BA192" s="38"/>
      <c r="BB192" s="38"/>
    </row>
    <row r="193">
      <c r="A193" s="1"/>
      <c r="B193" s="1"/>
      <c r="C193" s="53">
        <v>0.0</v>
      </c>
      <c r="D193" s="42"/>
      <c r="E193" s="42"/>
      <c r="F193" s="2">
        <v>3039.0</v>
      </c>
      <c r="G193" s="43">
        <v>9.0</v>
      </c>
      <c r="H193" s="43">
        <v>8.0</v>
      </c>
      <c r="I193" s="44">
        <v>34.0</v>
      </c>
      <c r="J193" s="44">
        <v>24.0</v>
      </c>
      <c r="K193" s="45">
        <v>7.0</v>
      </c>
      <c r="L193" s="45">
        <v>41.0</v>
      </c>
      <c r="M193" s="39">
        <f t="shared" si="6"/>
        <v>0.5294117647</v>
      </c>
      <c r="N193" s="40">
        <f t="shared" si="7"/>
        <v>0.5862068966</v>
      </c>
      <c r="O193" s="54">
        <f t="shared" si="8"/>
        <v>0.1458333333</v>
      </c>
      <c r="P193" s="40">
        <f t="shared" si="9"/>
        <v>0.5809519031</v>
      </c>
      <c r="Q193" s="54">
        <f t="shared" si="10"/>
        <v>0.2766</v>
      </c>
      <c r="R193" s="39">
        <f t="shared" ref="R193:T193" si="980">M193</f>
        <v>0.5294117647</v>
      </c>
      <c r="S193" s="40">
        <f t="shared" si="980"/>
        <v>0.5862068966</v>
      </c>
      <c r="T193" s="54">
        <f t="shared" si="980"/>
        <v>0.1458333333</v>
      </c>
      <c r="U193" s="39">
        <f t="shared" si="12"/>
        <v>0.5294117647</v>
      </c>
      <c r="V193" s="40">
        <f t="shared" si="13"/>
        <v>0.1442068966</v>
      </c>
      <c r="W193" s="54">
        <f t="shared" si="14"/>
        <v>-0.07316666667</v>
      </c>
      <c r="X193" s="55">
        <f t="shared" si="15"/>
        <v>0.2659388482</v>
      </c>
      <c r="Y193" s="55">
        <f t="shared" si="16"/>
        <v>0.5194593152</v>
      </c>
      <c r="Z193" s="39">
        <f t="shared" si="17"/>
        <v>0.3879899777</v>
      </c>
      <c r="AA193" s="40">
        <f t="shared" si="18"/>
        <v>0.3879899777</v>
      </c>
      <c r="AB193" s="54">
        <f t="shared" si="19"/>
        <v>-0.07316666667</v>
      </c>
      <c r="AC193" s="56">
        <f t="shared" si="20"/>
        <v>-0.1863898634</v>
      </c>
      <c r="AD193" s="56">
        <f t="shared" si="21"/>
        <v>0.9717880268</v>
      </c>
      <c r="AE193" s="39">
        <f t="shared" si="22"/>
        <v>0.2791859451</v>
      </c>
      <c r="AF193" s="40">
        <f t="shared" si="23"/>
        <v>0.2791859451</v>
      </c>
      <c r="AG193" s="54">
        <f t="shared" si="24"/>
        <v>0.2791859451</v>
      </c>
      <c r="AH193" s="57">
        <f t="shared" ref="AH193:AI193" si="981">N193-P193</f>
        <v>0.005254993438</v>
      </c>
      <c r="AI193" s="57">
        <f t="shared" si="981"/>
        <v>-0.1307666667</v>
      </c>
      <c r="AJ193" s="58">
        <f t="shared" si="26"/>
        <v>0.003141632354</v>
      </c>
      <c r="AK193" s="58">
        <f t="shared" si="27"/>
        <v>-0.07772236387</v>
      </c>
      <c r="AL193" s="39">
        <f t="shared" si="28"/>
        <v>0.2791859451</v>
      </c>
      <c r="AM193" s="40">
        <f t="shared" ref="AM193:AN193" si="982">AF193+AJ193</f>
        <v>0.2823275775</v>
      </c>
      <c r="AN193" s="54">
        <f t="shared" si="982"/>
        <v>0.2014635813</v>
      </c>
      <c r="AO193" s="59">
        <f t="shared" si="30"/>
        <v>1.8962694</v>
      </c>
      <c r="AP193" s="39">
        <f t="shared" ref="AP193:AR193" si="983">AL193*$AO193</f>
        <v>0.5294117647</v>
      </c>
      <c r="AQ193" s="40">
        <f t="shared" si="983"/>
        <v>0.535369146</v>
      </c>
      <c r="AR193" s="54">
        <f t="shared" si="983"/>
        <v>0.3820292244</v>
      </c>
      <c r="AS193" s="39">
        <f t="shared" ref="AS193:AU193" si="984">IF(AP193&lt;0,0,IF(AP193&gt;1,1,AP193))</f>
        <v>0.5294117647</v>
      </c>
      <c r="AT193" s="40">
        <f t="shared" si="984"/>
        <v>0.535369146</v>
      </c>
      <c r="AU193" s="54">
        <f t="shared" si="984"/>
        <v>0.3820292244</v>
      </c>
      <c r="AV193" s="38"/>
      <c r="AW193" s="38"/>
      <c r="AX193" s="38"/>
      <c r="AY193" s="38"/>
      <c r="AZ193" s="38"/>
      <c r="BA193" s="38"/>
      <c r="BB193" s="38"/>
    </row>
    <row r="194">
      <c r="A194" s="1"/>
      <c r="B194" s="1"/>
      <c r="C194" s="53">
        <v>0.0</v>
      </c>
      <c r="D194" s="42"/>
      <c r="E194" s="42"/>
      <c r="F194" s="2">
        <v>3040.0</v>
      </c>
      <c r="G194" s="43">
        <v>39.0</v>
      </c>
      <c r="H194" s="43">
        <v>28.0</v>
      </c>
      <c r="I194" s="44">
        <v>182.0</v>
      </c>
      <c r="J194" s="44">
        <v>110.0</v>
      </c>
      <c r="K194" s="45">
        <v>40.0</v>
      </c>
      <c r="L194" s="45">
        <v>117.0</v>
      </c>
      <c r="M194" s="39">
        <f t="shared" si="6"/>
        <v>0.5820895522</v>
      </c>
      <c r="N194" s="40">
        <f t="shared" si="7"/>
        <v>0.6232876712</v>
      </c>
      <c r="O194" s="54">
        <f t="shared" si="8"/>
        <v>0.2547770701</v>
      </c>
      <c r="P194" s="40">
        <f t="shared" si="9"/>
        <v>0.5946890399</v>
      </c>
      <c r="Q194" s="54">
        <f t="shared" si="10"/>
        <v>0.2803505012</v>
      </c>
      <c r="R194" s="39">
        <f t="shared" ref="R194:T194" si="985">M194</f>
        <v>0.5820895522</v>
      </c>
      <c r="S194" s="40">
        <f t="shared" si="985"/>
        <v>0.6232876712</v>
      </c>
      <c r="T194" s="54">
        <f t="shared" si="985"/>
        <v>0.2547770701</v>
      </c>
      <c r="U194" s="39">
        <f t="shared" si="12"/>
        <v>0.5820895522</v>
      </c>
      <c r="V194" s="40">
        <f t="shared" si="13"/>
        <v>0.1812876712</v>
      </c>
      <c r="W194" s="54">
        <f t="shared" si="14"/>
        <v>0.03577707006</v>
      </c>
      <c r="X194" s="55">
        <f t="shared" si="15"/>
        <v>0.3019215472</v>
      </c>
      <c r="Y194" s="55">
        <f t="shared" si="16"/>
        <v>0.4834766162</v>
      </c>
      <c r="Z194" s="39">
        <f t="shared" si="17"/>
        <v>0.4310994471</v>
      </c>
      <c r="AA194" s="40">
        <f t="shared" si="18"/>
        <v>0.4310994471</v>
      </c>
      <c r="AB194" s="54">
        <f t="shared" si="19"/>
        <v>0.03577707006</v>
      </c>
      <c r="AC194" s="56">
        <f t="shared" si="20"/>
        <v>0.08280054916</v>
      </c>
      <c r="AD194" s="56">
        <f t="shared" si="21"/>
        <v>0.7025976142</v>
      </c>
      <c r="AE194" s="39">
        <f t="shared" si="22"/>
        <v>0.305881294</v>
      </c>
      <c r="AF194" s="40">
        <f t="shared" si="23"/>
        <v>0.305881294</v>
      </c>
      <c r="AG194" s="54">
        <f t="shared" si="24"/>
        <v>0.305881294</v>
      </c>
      <c r="AH194" s="57">
        <f t="shared" ref="AH194:AI194" si="986">N194-P194</f>
        <v>0.02859863136</v>
      </c>
      <c r="AI194" s="57">
        <f t="shared" si="986"/>
        <v>-0.02557343116</v>
      </c>
      <c r="AJ194" s="58">
        <f t="shared" si="26"/>
        <v>0.01709733544</v>
      </c>
      <c r="AK194" s="58">
        <f t="shared" si="27"/>
        <v>-0.01519980262</v>
      </c>
      <c r="AL194" s="39">
        <f t="shared" si="28"/>
        <v>0.305881294</v>
      </c>
      <c r="AM194" s="40">
        <f t="shared" ref="AM194:AN194" si="987">AF194+AJ194</f>
        <v>0.3229786294</v>
      </c>
      <c r="AN194" s="54">
        <f t="shared" si="987"/>
        <v>0.2906814914</v>
      </c>
      <c r="AO194" s="59">
        <f t="shared" si="30"/>
        <v>1.902991663</v>
      </c>
      <c r="AP194" s="39">
        <f t="shared" ref="AP194:AR194" si="988">AL194*$AO194</f>
        <v>0.5820895522</v>
      </c>
      <c r="AQ194" s="40">
        <f t="shared" si="988"/>
        <v>0.614625639</v>
      </c>
      <c r="AR194" s="54">
        <f t="shared" si="988"/>
        <v>0.5531644546</v>
      </c>
      <c r="AS194" s="39">
        <f t="shared" ref="AS194:AU194" si="989">IF(AP194&lt;0,0,IF(AP194&gt;1,1,AP194))</f>
        <v>0.5820895522</v>
      </c>
      <c r="AT194" s="40">
        <f t="shared" si="989"/>
        <v>0.614625639</v>
      </c>
      <c r="AU194" s="54">
        <f t="shared" si="989"/>
        <v>0.5531644546</v>
      </c>
      <c r="AV194" s="38"/>
      <c r="AW194" s="38"/>
      <c r="AX194" s="38"/>
      <c r="AY194" s="38"/>
      <c r="AZ194" s="38"/>
      <c r="BA194" s="38"/>
      <c r="BB194" s="38"/>
    </row>
    <row r="195">
      <c r="A195" s="1"/>
      <c r="B195" s="1"/>
      <c r="C195" s="53">
        <v>0.0</v>
      </c>
      <c r="D195" s="42"/>
      <c r="E195" s="42"/>
      <c r="F195" s="2">
        <v>3043.0</v>
      </c>
      <c r="G195" s="43">
        <v>15.0</v>
      </c>
      <c r="H195" s="43">
        <v>9.0</v>
      </c>
      <c r="I195" s="44">
        <v>37.0</v>
      </c>
      <c r="J195" s="44">
        <v>28.0</v>
      </c>
      <c r="K195" s="45">
        <v>10.0</v>
      </c>
      <c r="L195" s="45">
        <v>50.0</v>
      </c>
      <c r="M195" s="39">
        <f t="shared" si="6"/>
        <v>0.625</v>
      </c>
      <c r="N195" s="40">
        <f t="shared" si="7"/>
        <v>0.5692307692</v>
      </c>
      <c r="O195" s="54">
        <f t="shared" si="8"/>
        <v>0.1666666667</v>
      </c>
      <c r="P195" s="40">
        <f t="shared" si="9"/>
        <v>0.6058671875</v>
      </c>
      <c r="Q195" s="54">
        <f t="shared" si="10"/>
        <v>0.283140625</v>
      </c>
      <c r="R195" s="39">
        <f t="shared" ref="R195:T195" si="990">M195</f>
        <v>0.625</v>
      </c>
      <c r="S195" s="40">
        <f t="shared" si="990"/>
        <v>0.5692307692</v>
      </c>
      <c r="T195" s="54">
        <f t="shared" si="990"/>
        <v>0.1666666667</v>
      </c>
      <c r="U195" s="39">
        <f t="shared" si="12"/>
        <v>0.625</v>
      </c>
      <c r="V195" s="40">
        <f t="shared" si="13"/>
        <v>0.1272307692</v>
      </c>
      <c r="W195" s="54">
        <f t="shared" si="14"/>
        <v>-0.05233333333</v>
      </c>
      <c r="X195" s="55">
        <f t="shared" si="15"/>
        <v>0.200825145</v>
      </c>
      <c r="Y195" s="55">
        <f t="shared" si="16"/>
        <v>0.5845730184</v>
      </c>
      <c r="Z195" s="39">
        <f t="shared" si="17"/>
        <v>0.4510059138</v>
      </c>
      <c r="AA195" s="40">
        <f t="shared" si="18"/>
        <v>0.4510059138</v>
      </c>
      <c r="AB195" s="54">
        <f t="shared" si="19"/>
        <v>-0.05233333333</v>
      </c>
      <c r="AC195" s="56">
        <f t="shared" si="20"/>
        <v>-0.1155202834</v>
      </c>
      <c r="AD195" s="56">
        <f t="shared" si="21"/>
        <v>0.9009184468</v>
      </c>
      <c r="AE195" s="39">
        <f t="shared" si="22"/>
        <v>0.321049149</v>
      </c>
      <c r="AF195" s="40">
        <f t="shared" si="23"/>
        <v>0.321049149</v>
      </c>
      <c r="AG195" s="54">
        <f t="shared" si="24"/>
        <v>0.321049149</v>
      </c>
      <c r="AH195" s="57">
        <f t="shared" ref="AH195:AI195" si="991">N195-P195</f>
        <v>-0.03663641827</v>
      </c>
      <c r="AI195" s="57">
        <f t="shared" si="991"/>
        <v>-0.1164739583</v>
      </c>
      <c r="AJ195" s="58">
        <f t="shared" si="26"/>
        <v>-0.0219026262</v>
      </c>
      <c r="AK195" s="58">
        <f t="shared" si="27"/>
        <v>-0.069227362</v>
      </c>
      <c r="AL195" s="39">
        <f t="shared" si="28"/>
        <v>0.321049149</v>
      </c>
      <c r="AM195" s="40">
        <f t="shared" ref="AM195:AN195" si="992">AF195+AJ195</f>
        <v>0.2991465228</v>
      </c>
      <c r="AN195" s="54">
        <f t="shared" si="992"/>
        <v>0.251821787</v>
      </c>
      <c r="AO195" s="59">
        <f t="shared" si="30"/>
        <v>1.946742429</v>
      </c>
      <c r="AP195" s="39">
        <f t="shared" ref="AP195:AR195" si="993">AL195*$AO195</f>
        <v>0.625</v>
      </c>
      <c r="AQ195" s="40">
        <f t="shared" si="993"/>
        <v>0.5823612283</v>
      </c>
      <c r="AR195" s="54">
        <f t="shared" si="993"/>
        <v>0.4902321572</v>
      </c>
      <c r="AS195" s="39">
        <f t="shared" ref="AS195:AU195" si="994">IF(AP195&lt;0,0,IF(AP195&gt;1,1,AP195))</f>
        <v>0.625</v>
      </c>
      <c r="AT195" s="40">
        <f t="shared" si="994"/>
        <v>0.5823612283</v>
      </c>
      <c r="AU195" s="54">
        <f t="shared" si="994"/>
        <v>0.4902321572</v>
      </c>
      <c r="AV195" s="38"/>
      <c r="AW195" s="38"/>
      <c r="AX195" s="38"/>
      <c r="AY195" s="38"/>
      <c r="AZ195" s="38"/>
      <c r="BA195" s="38"/>
      <c r="BB195" s="38"/>
    </row>
    <row r="196">
      <c r="A196" s="1"/>
      <c r="B196" s="1"/>
      <c r="C196" s="53">
        <v>0.0</v>
      </c>
      <c r="D196" s="42"/>
      <c r="E196" s="42"/>
      <c r="F196" s="2">
        <v>3045.0</v>
      </c>
      <c r="G196" s="43">
        <v>11.0</v>
      </c>
      <c r="H196" s="43">
        <v>17.0</v>
      </c>
      <c r="I196" s="44">
        <v>27.0</v>
      </c>
      <c r="J196" s="44">
        <v>20.0</v>
      </c>
      <c r="K196" s="45">
        <v>22.0</v>
      </c>
      <c r="L196" s="45">
        <v>27.0</v>
      </c>
      <c r="M196" s="39">
        <f t="shared" si="6"/>
        <v>0.3928571429</v>
      </c>
      <c r="N196" s="40">
        <f t="shared" si="7"/>
        <v>0.5744680851</v>
      </c>
      <c r="O196" s="54">
        <f t="shared" si="8"/>
        <v>0.4489795918</v>
      </c>
      <c r="P196" s="40">
        <f t="shared" si="9"/>
        <v>0.5452667092</v>
      </c>
      <c r="Q196" s="54">
        <f t="shared" si="10"/>
        <v>0.2652084184</v>
      </c>
      <c r="R196" s="39">
        <f t="shared" ref="R196:T196" si="995">M196</f>
        <v>0.3928571429</v>
      </c>
      <c r="S196" s="40">
        <f t="shared" si="995"/>
        <v>0.5744680851</v>
      </c>
      <c r="T196" s="54">
        <f t="shared" si="995"/>
        <v>0.4489795918</v>
      </c>
      <c r="U196" s="39">
        <f t="shared" si="12"/>
        <v>0.3928571429</v>
      </c>
      <c r="V196" s="40">
        <f t="shared" si="13"/>
        <v>0.1324680851</v>
      </c>
      <c r="W196" s="54">
        <f t="shared" si="14"/>
        <v>0.2299795918</v>
      </c>
      <c r="X196" s="55">
        <f t="shared" si="15"/>
        <v>0.3252188665</v>
      </c>
      <c r="Y196" s="55">
        <f t="shared" si="16"/>
        <v>0.4601792969</v>
      </c>
      <c r="Z196" s="39">
        <f t="shared" si="17"/>
        <v>0.2931591106</v>
      </c>
      <c r="AA196" s="40">
        <f t="shared" si="18"/>
        <v>0.2931591106</v>
      </c>
      <c r="AB196" s="54">
        <f t="shared" si="19"/>
        <v>0.2299795918</v>
      </c>
      <c r="AC196" s="56">
        <f t="shared" si="20"/>
        <v>0.6652101286</v>
      </c>
      <c r="AD196" s="56">
        <f t="shared" si="21"/>
        <v>0.1201880348</v>
      </c>
      <c r="AE196" s="39">
        <f t="shared" si="22"/>
        <v>0.2634699953</v>
      </c>
      <c r="AF196" s="40">
        <f t="shared" si="23"/>
        <v>0.2634699953</v>
      </c>
      <c r="AG196" s="54">
        <f t="shared" si="24"/>
        <v>0.2634699953</v>
      </c>
      <c r="AH196" s="57">
        <f t="shared" ref="AH196:AI196" si="996">N196-P196</f>
        <v>0.02920137592</v>
      </c>
      <c r="AI196" s="57">
        <f t="shared" si="996"/>
        <v>0.1837711735</v>
      </c>
      <c r="AJ196" s="58">
        <f t="shared" si="26"/>
        <v>0.01745767877</v>
      </c>
      <c r="AK196" s="58">
        <f t="shared" si="27"/>
        <v>0.1092260771</v>
      </c>
      <c r="AL196" s="39">
        <f t="shared" si="28"/>
        <v>0.2634699953</v>
      </c>
      <c r="AM196" s="40">
        <f t="shared" ref="AM196:AN196" si="997">AF196+AJ196</f>
        <v>0.280927674</v>
      </c>
      <c r="AN196" s="54">
        <f t="shared" si="997"/>
        <v>0.3726960723</v>
      </c>
      <c r="AO196" s="59">
        <f t="shared" si="30"/>
        <v>1.491088739</v>
      </c>
      <c r="AP196" s="39">
        <f t="shared" ref="AP196:AR196" si="998">AL196*$AO196</f>
        <v>0.3928571429</v>
      </c>
      <c r="AQ196" s="40">
        <f t="shared" si="998"/>
        <v>0.4188880911</v>
      </c>
      <c r="AR196" s="54">
        <f t="shared" si="998"/>
        <v>0.5557229164</v>
      </c>
      <c r="AS196" s="39">
        <f t="shared" ref="AS196:AU196" si="999">IF(AP196&lt;0,0,IF(AP196&gt;1,1,AP196))</f>
        <v>0.3928571429</v>
      </c>
      <c r="AT196" s="40">
        <f t="shared" si="999"/>
        <v>0.4188880911</v>
      </c>
      <c r="AU196" s="54">
        <f t="shared" si="999"/>
        <v>0.5557229164</v>
      </c>
      <c r="AV196" s="38"/>
      <c r="AW196" s="38"/>
      <c r="AX196" s="38"/>
      <c r="AY196" s="38"/>
      <c r="AZ196" s="38"/>
      <c r="BA196" s="38"/>
      <c r="BB196" s="38"/>
    </row>
    <row r="197">
      <c r="A197" s="1"/>
      <c r="B197" s="1"/>
      <c r="C197" s="53">
        <v>0.0</v>
      </c>
      <c r="D197" s="42"/>
      <c r="E197" s="42"/>
      <c r="F197" s="2">
        <v>3050.0</v>
      </c>
      <c r="G197" s="43">
        <v>22.0</v>
      </c>
      <c r="H197" s="43">
        <v>26.0</v>
      </c>
      <c r="I197" s="44">
        <v>117.0</v>
      </c>
      <c r="J197" s="44">
        <v>53.0</v>
      </c>
      <c r="K197" s="45">
        <v>32.0</v>
      </c>
      <c r="L197" s="45">
        <v>53.0</v>
      </c>
      <c r="M197" s="39">
        <f t="shared" si="6"/>
        <v>0.4583333333</v>
      </c>
      <c r="N197" s="40">
        <f t="shared" si="7"/>
        <v>0.6882352941</v>
      </c>
      <c r="O197" s="54">
        <f t="shared" si="8"/>
        <v>0.3764705882</v>
      </c>
      <c r="P197" s="40">
        <f t="shared" si="9"/>
        <v>0.5623907986</v>
      </c>
      <c r="Q197" s="54">
        <f t="shared" si="10"/>
        <v>0.2709711806</v>
      </c>
      <c r="R197" s="39">
        <f t="shared" ref="R197:T197" si="1000">M197</f>
        <v>0.4583333333</v>
      </c>
      <c r="S197" s="40">
        <f t="shared" si="1000"/>
        <v>0.6882352941</v>
      </c>
      <c r="T197" s="54">
        <f t="shared" si="1000"/>
        <v>0.3764705882</v>
      </c>
      <c r="U197" s="39">
        <f t="shared" si="12"/>
        <v>0.4583333333</v>
      </c>
      <c r="V197" s="40">
        <f t="shared" si="13"/>
        <v>0.2462352941</v>
      </c>
      <c r="W197" s="54">
        <f t="shared" si="14"/>
        <v>0.1574705882</v>
      </c>
      <c r="X197" s="55">
        <f t="shared" si="15"/>
        <v>0.4929944116</v>
      </c>
      <c r="Y197" s="55">
        <f t="shared" si="16"/>
        <v>0.2924037518</v>
      </c>
      <c r="Z197" s="39">
        <f t="shared" si="17"/>
        <v>0.3679003021</v>
      </c>
      <c r="AA197" s="40">
        <f t="shared" si="18"/>
        <v>0.3679003021</v>
      </c>
      <c r="AB197" s="54">
        <f t="shared" si="19"/>
        <v>0.1574705882</v>
      </c>
      <c r="AC197" s="56">
        <f t="shared" si="20"/>
        <v>0.4044301982</v>
      </c>
      <c r="AD197" s="56">
        <f t="shared" si="21"/>
        <v>0.3809679652</v>
      </c>
      <c r="AE197" s="39">
        <f t="shared" si="22"/>
        <v>0.2829731599</v>
      </c>
      <c r="AF197" s="40">
        <f t="shared" si="23"/>
        <v>0.2829731599</v>
      </c>
      <c r="AG197" s="54">
        <f t="shared" si="24"/>
        <v>0.2829731599</v>
      </c>
      <c r="AH197" s="57">
        <f t="shared" ref="AH197:AI197" si="1001">N197-P197</f>
        <v>0.1258444955</v>
      </c>
      <c r="AI197" s="57">
        <f t="shared" si="1001"/>
        <v>0.1054994077</v>
      </c>
      <c r="AJ197" s="58">
        <f t="shared" si="26"/>
        <v>0.07523456371</v>
      </c>
      <c r="AK197" s="58">
        <f t="shared" si="27"/>
        <v>0.06270453749</v>
      </c>
      <c r="AL197" s="39">
        <f t="shared" si="28"/>
        <v>0.2829731599</v>
      </c>
      <c r="AM197" s="40">
        <f t="shared" ref="AM197:AN197" si="1002">AF197+AJ197</f>
        <v>0.3582077236</v>
      </c>
      <c r="AN197" s="54">
        <f t="shared" si="1002"/>
        <v>0.3456776974</v>
      </c>
      <c r="AO197" s="59">
        <f t="shared" si="30"/>
        <v>1.61970603</v>
      </c>
      <c r="AP197" s="39">
        <f t="shared" ref="AP197:AR197" si="1003">AL197*$AO197</f>
        <v>0.4583333333</v>
      </c>
      <c r="AQ197" s="40">
        <f t="shared" si="1003"/>
        <v>0.5801912098</v>
      </c>
      <c r="AR197" s="54">
        <f t="shared" si="1003"/>
        <v>0.5598962508</v>
      </c>
      <c r="AS197" s="39">
        <f t="shared" ref="AS197:AU197" si="1004">IF(AP197&lt;0,0,IF(AP197&gt;1,1,AP197))</f>
        <v>0.4583333333</v>
      </c>
      <c r="AT197" s="40">
        <f t="shared" si="1004"/>
        <v>0.5801912098</v>
      </c>
      <c r="AU197" s="54">
        <f t="shared" si="1004"/>
        <v>0.5598962508</v>
      </c>
      <c r="AV197" s="38"/>
      <c r="AW197" s="38"/>
      <c r="AX197" s="38"/>
      <c r="AY197" s="38"/>
      <c r="AZ197" s="38"/>
      <c r="BA197" s="38"/>
      <c r="BB197" s="38"/>
    </row>
    <row r="198">
      <c r="A198" s="1"/>
      <c r="B198" s="1"/>
      <c r="C198" s="53">
        <v>0.0</v>
      </c>
      <c r="D198" s="42"/>
      <c r="E198" s="42"/>
      <c r="F198" s="2">
        <v>3055.0</v>
      </c>
      <c r="G198" s="43">
        <v>23.0</v>
      </c>
      <c r="H198" s="43">
        <v>20.0</v>
      </c>
      <c r="I198" s="44">
        <v>59.0</v>
      </c>
      <c r="J198" s="44">
        <v>48.0</v>
      </c>
      <c r="K198" s="45">
        <v>17.0</v>
      </c>
      <c r="L198" s="45">
        <v>67.0</v>
      </c>
      <c r="M198" s="39">
        <f t="shared" si="6"/>
        <v>0.5348837209</v>
      </c>
      <c r="N198" s="40">
        <f t="shared" si="7"/>
        <v>0.5514018692</v>
      </c>
      <c r="O198" s="54">
        <f t="shared" si="8"/>
        <v>0.2023809524</v>
      </c>
      <c r="P198" s="40">
        <f t="shared" si="9"/>
        <v>0.5823796106</v>
      </c>
      <c r="Q198" s="54">
        <f t="shared" si="10"/>
        <v>0.2770062737</v>
      </c>
      <c r="R198" s="39">
        <f t="shared" ref="R198:T198" si="1005">M198</f>
        <v>0.5348837209</v>
      </c>
      <c r="S198" s="40">
        <f t="shared" si="1005"/>
        <v>0.5514018692</v>
      </c>
      <c r="T198" s="54">
        <f t="shared" si="1005"/>
        <v>0.2023809524</v>
      </c>
      <c r="U198" s="39">
        <f t="shared" si="12"/>
        <v>0.5348837209</v>
      </c>
      <c r="V198" s="40">
        <f t="shared" si="13"/>
        <v>0.1094018692</v>
      </c>
      <c r="W198" s="54">
        <f t="shared" si="14"/>
        <v>-0.01661904762</v>
      </c>
      <c r="X198" s="55">
        <f t="shared" si="15"/>
        <v>0.2017512819</v>
      </c>
      <c r="Y198" s="55">
        <f t="shared" si="16"/>
        <v>0.5836468815</v>
      </c>
      <c r="Z198" s="39">
        <f t="shared" si="17"/>
        <v>0.3860501029</v>
      </c>
      <c r="AA198" s="40">
        <f t="shared" si="18"/>
        <v>0.3860501029</v>
      </c>
      <c r="AB198" s="54">
        <f t="shared" si="19"/>
        <v>-0.01661904762</v>
      </c>
      <c r="AC198" s="56">
        <f t="shared" si="20"/>
        <v>-0.04302237635</v>
      </c>
      <c r="AD198" s="56">
        <f t="shared" si="21"/>
        <v>0.8284205397</v>
      </c>
      <c r="AE198" s="39">
        <f t="shared" si="22"/>
        <v>0.2732314721</v>
      </c>
      <c r="AF198" s="40">
        <f t="shared" si="23"/>
        <v>0.2732314721</v>
      </c>
      <c r="AG198" s="54">
        <f t="shared" si="24"/>
        <v>0.2732314721</v>
      </c>
      <c r="AH198" s="57">
        <f t="shared" ref="AH198:AI198" si="1006">N198-P198</f>
        <v>-0.03097774144</v>
      </c>
      <c r="AI198" s="57">
        <f t="shared" si="1006"/>
        <v>-0.07462532128</v>
      </c>
      <c r="AJ198" s="58">
        <f t="shared" si="26"/>
        <v>-0.01851965676</v>
      </c>
      <c r="AK198" s="58">
        <f t="shared" si="27"/>
        <v>-0.04435424197</v>
      </c>
      <c r="AL198" s="39">
        <f t="shared" si="28"/>
        <v>0.2732314721</v>
      </c>
      <c r="AM198" s="40">
        <f t="shared" ref="AM198:AN198" si="1007">AF198+AJ198</f>
        <v>0.2547118153</v>
      </c>
      <c r="AN198" s="54">
        <f t="shared" si="1007"/>
        <v>0.2288772301</v>
      </c>
      <c r="AO198" s="59">
        <f t="shared" si="30"/>
        <v>1.957621195</v>
      </c>
      <c r="AP198" s="39">
        <f t="shared" ref="AP198:AR198" si="1008">AL198*$AO198</f>
        <v>0.5348837209</v>
      </c>
      <c r="AQ198" s="40">
        <f t="shared" si="1008"/>
        <v>0.4986292483</v>
      </c>
      <c r="AR198" s="54">
        <f t="shared" si="1008"/>
        <v>0.4480549168</v>
      </c>
      <c r="AS198" s="39">
        <f t="shared" ref="AS198:AU198" si="1009">IF(AP198&lt;0,0,IF(AP198&gt;1,1,AP198))</f>
        <v>0.5348837209</v>
      </c>
      <c r="AT198" s="40">
        <f t="shared" si="1009"/>
        <v>0.4986292483</v>
      </c>
      <c r="AU198" s="54">
        <f t="shared" si="1009"/>
        <v>0.4480549168</v>
      </c>
      <c r="AV198" s="38"/>
      <c r="AW198" s="38"/>
      <c r="AX198" s="38"/>
      <c r="AY198" s="38"/>
      <c r="AZ198" s="38"/>
      <c r="BA198" s="38"/>
      <c r="BB198" s="38"/>
    </row>
    <row r="199">
      <c r="A199" s="1"/>
      <c r="B199" s="1"/>
      <c r="C199" s="53">
        <v>0.0</v>
      </c>
      <c r="D199" s="42"/>
      <c r="E199" s="42"/>
      <c r="F199" s="2">
        <v>3057.0</v>
      </c>
      <c r="G199" s="43">
        <v>18.0</v>
      </c>
      <c r="H199" s="43">
        <v>12.0</v>
      </c>
      <c r="I199" s="44">
        <v>65.0</v>
      </c>
      <c r="J199" s="44">
        <v>38.0</v>
      </c>
      <c r="K199" s="45">
        <v>12.0</v>
      </c>
      <c r="L199" s="45">
        <v>25.0</v>
      </c>
      <c r="M199" s="39">
        <f t="shared" si="6"/>
        <v>0.6</v>
      </c>
      <c r="N199" s="40">
        <f t="shared" si="7"/>
        <v>0.6310679612</v>
      </c>
      <c r="O199" s="54">
        <f t="shared" si="8"/>
        <v>0.3243243243</v>
      </c>
      <c r="P199" s="40">
        <f t="shared" si="9"/>
        <v>0.599356</v>
      </c>
      <c r="Q199" s="54">
        <f t="shared" si="10"/>
        <v>0.281544</v>
      </c>
      <c r="R199" s="39">
        <f t="shared" ref="R199:T199" si="1010">M199</f>
        <v>0.6</v>
      </c>
      <c r="S199" s="40">
        <f t="shared" si="1010"/>
        <v>0.6310679612</v>
      </c>
      <c r="T199" s="54">
        <f t="shared" si="1010"/>
        <v>0.3243243243</v>
      </c>
      <c r="U199" s="39">
        <f t="shared" si="12"/>
        <v>0.6</v>
      </c>
      <c r="V199" s="40">
        <f t="shared" si="13"/>
        <v>0.1890679612</v>
      </c>
      <c r="W199" s="54">
        <f t="shared" si="14"/>
        <v>0.1053243243</v>
      </c>
      <c r="X199" s="55">
        <f t="shared" si="15"/>
        <v>0.3052638653</v>
      </c>
      <c r="Y199" s="55">
        <f t="shared" si="16"/>
        <v>0.4801342981</v>
      </c>
      <c r="Z199" s="39">
        <f t="shared" si="17"/>
        <v>0.4448295707</v>
      </c>
      <c r="AA199" s="40">
        <f t="shared" si="18"/>
        <v>0.4448295707</v>
      </c>
      <c r="AB199" s="54">
        <f t="shared" si="19"/>
        <v>0.1053243243</v>
      </c>
      <c r="AC199" s="56">
        <f t="shared" si="20"/>
        <v>0.2324929799</v>
      </c>
      <c r="AD199" s="56">
        <f t="shared" si="21"/>
        <v>0.5529051835</v>
      </c>
      <c r="AE199" s="39">
        <f t="shared" si="22"/>
        <v>0.3232387355</v>
      </c>
      <c r="AF199" s="40">
        <f t="shared" si="23"/>
        <v>0.3232387355</v>
      </c>
      <c r="AG199" s="54">
        <f t="shared" si="24"/>
        <v>0.3232387355</v>
      </c>
      <c r="AH199" s="57">
        <f t="shared" ref="AH199:AI199" si="1011">N199-P199</f>
        <v>0.03171196117</v>
      </c>
      <c r="AI199" s="57">
        <f t="shared" si="1011"/>
        <v>0.04278032432</v>
      </c>
      <c r="AJ199" s="58">
        <f t="shared" si="26"/>
        <v>0.01895860088</v>
      </c>
      <c r="AK199" s="58">
        <f t="shared" si="27"/>
        <v>0.02542687688</v>
      </c>
      <c r="AL199" s="39">
        <f t="shared" si="28"/>
        <v>0.3232387355</v>
      </c>
      <c r="AM199" s="40">
        <f t="shared" ref="AM199:AN199" si="1012">AF199+AJ199</f>
        <v>0.3421973364</v>
      </c>
      <c r="AN199" s="54">
        <f t="shared" si="1012"/>
        <v>0.3486656124</v>
      </c>
      <c r="AO199" s="59">
        <f t="shared" si="30"/>
        <v>1.856213176</v>
      </c>
      <c r="AP199" s="39">
        <f t="shared" ref="AP199:AR199" si="1013">AL199*$AO199</f>
        <v>0.6</v>
      </c>
      <c r="AQ199" s="40">
        <f t="shared" si="1013"/>
        <v>0.6351912048</v>
      </c>
      <c r="AR199" s="54">
        <f t="shared" si="1013"/>
        <v>0.6471977039</v>
      </c>
      <c r="AS199" s="39">
        <f t="shared" ref="AS199:AU199" si="1014">IF(AP199&lt;0,0,IF(AP199&gt;1,1,AP199))</f>
        <v>0.6</v>
      </c>
      <c r="AT199" s="40">
        <f t="shared" si="1014"/>
        <v>0.6351912048</v>
      </c>
      <c r="AU199" s="54">
        <f t="shared" si="1014"/>
        <v>0.6471977039</v>
      </c>
      <c r="AV199" s="38"/>
      <c r="AW199" s="38"/>
      <c r="AX199" s="38"/>
      <c r="AY199" s="38"/>
      <c r="AZ199" s="38"/>
      <c r="BA199" s="38"/>
      <c r="BB199" s="38"/>
    </row>
    <row r="200">
      <c r="A200" s="1"/>
      <c r="B200" s="1"/>
      <c r="C200" s="53">
        <v>0.0</v>
      </c>
      <c r="D200" s="42"/>
      <c r="E200" s="42"/>
      <c r="F200" s="2">
        <v>3058.0</v>
      </c>
      <c r="G200" s="43">
        <v>23.0</v>
      </c>
      <c r="H200" s="43">
        <v>38.0</v>
      </c>
      <c r="I200" s="44">
        <v>51.0</v>
      </c>
      <c r="J200" s="44">
        <v>72.0</v>
      </c>
      <c r="K200" s="45">
        <v>22.0</v>
      </c>
      <c r="L200" s="45">
        <v>67.0</v>
      </c>
      <c r="M200" s="39">
        <f t="shared" si="6"/>
        <v>0.3770491803</v>
      </c>
      <c r="N200" s="40">
        <f t="shared" si="7"/>
        <v>0.4146341463</v>
      </c>
      <c r="O200" s="54">
        <f t="shared" si="8"/>
        <v>0.2471910112</v>
      </c>
      <c r="P200" s="40">
        <f t="shared" si="9"/>
        <v>0.541128702</v>
      </c>
      <c r="Q200" s="54">
        <f t="shared" si="10"/>
        <v>0.2637341037</v>
      </c>
      <c r="R200" s="39">
        <f t="shared" ref="R200:T200" si="1015">M200</f>
        <v>0.3770491803</v>
      </c>
      <c r="S200" s="40">
        <f t="shared" si="1015"/>
        <v>0.4146341463</v>
      </c>
      <c r="T200" s="54">
        <f t="shared" si="1015"/>
        <v>0.2471910112</v>
      </c>
      <c r="U200" s="39">
        <f t="shared" si="12"/>
        <v>0.3770491803</v>
      </c>
      <c r="V200" s="40">
        <f t="shared" si="13"/>
        <v>-0.02736585366</v>
      </c>
      <c r="W200" s="54">
        <f t="shared" si="14"/>
        <v>0.02819101124</v>
      </c>
      <c r="X200" s="55">
        <f t="shared" si="15"/>
        <v>-0.07245196271</v>
      </c>
      <c r="Y200" s="55">
        <f t="shared" si="16"/>
        <v>0.8578501261</v>
      </c>
      <c r="Z200" s="39">
        <f t="shared" si="17"/>
        <v>0.2673153328</v>
      </c>
      <c r="AA200" s="40">
        <f t="shared" si="18"/>
        <v>0.2673153328</v>
      </c>
      <c r="AB200" s="54">
        <f t="shared" si="19"/>
        <v>0.02819101124</v>
      </c>
      <c r="AC200" s="56">
        <f t="shared" si="20"/>
        <v>0.1050713838</v>
      </c>
      <c r="AD200" s="56">
        <f t="shared" si="21"/>
        <v>0.6803267796</v>
      </c>
      <c r="AE200" s="39">
        <f t="shared" si="22"/>
        <v>0.1900686985</v>
      </c>
      <c r="AF200" s="40">
        <f t="shared" si="23"/>
        <v>0.1900686985</v>
      </c>
      <c r="AG200" s="54">
        <f t="shared" si="24"/>
        <v>0.1900686985</v>
      </c>
      <c r="AH200" s="57">
        <f t="shared" ref="AH200:AI200" si="1016">N200-P200</f>
        <v>-0.1264945556</v>
      </c>
      <c r="AI200" s="57">
        <f t="shared" si="1016"/>
        <v>-0.0165430925</v>
      </c>
      <c r="AJ200" s="58">
        <f t="shared" si="26"/>
        <v>-0.07562319405</v>
      </c>
      <c r="AK200" s="58">
        <f t="shared" si="27"/>
        <v>-0.009832538273</v>
      </c>
      <c r="AL200" s="39">
        <f t="shared" si="28"/>
        <v>0.1900686985</v>
      </c>
      <c r="AM200" s="40">
        <f t="shared" ref="AM200:AN200" si="1017">AF200+AJ200</f>
        <v>0.1144455044</v>
      </c>
      <c r="AN200" s="54">
        <f t="shared" si="1017"/>
        <v>0.1802361602</v>
      </c>
      <c r="AO200" s="59">
        <f t="shared" si="30"/>
        <v>1.983752103</v>
      </c>
      <c r="AP200" s="39">
        <f t="shared" ref="AP200:AR200" si="1018">AL200*$AO200</f>
        <v>0.3770491803</v>
      </c>
      <c r="AQ200" s="40">
        <f t="shared" si="1018"/>
        <v>0.2270315101</v>
      </c>
      <c r="AR200" s="54">
        <f t="shared" si="1018"/>
        <v>0.3575438619</v>
      </c>
      <c r="AS200" s="39">
        <f t="shared" ref="AS200:AU200" si="1019">IF(AP200&lt;0,0,IF(AP200&gt;1,1,AP200))</f>
        <v>0.3770491803</v>
      </c>
      <c r="AT200" s="40">
        <f t="shared" si="1019"/>
        <v>0.2270315101</v>
      </c>
      <c r="AU200" s="54">
        <f t="shared" si="1019"/>
        <v>0.3575438619</v>
      </c>
      <c r="AV200" s="38"/>
      <c r="AW200" s="38"/>
      <c r="AX200" s="38"/>
      <c r="AY200" s="38"/>
      <c r="AZ200" s="38"/>
      <c r="BA200" s="38"/>
      <c r="BB200" s="38"/>
    </row>
    <row r="201">
      <c r="A201" s="1"/>
      <c r="B201" s="1"/>
      <c r="C201" s="53">
        <v>0.0</v>
      </c>
      <c r="D201" s="42"/>
      <c r="E201" s="42"/>
      <c r="F201" s="2">
        <v>3059.0</v>
      </c>
      <c r="G201" s="43">
        <v>34.0</v>
      </c>
      <c r="H201" s="43">
        <v>32.0</v>
      </c>
      <c r="I201" s="44">
        <v>67.0</v>
      </c>
      <c r="J201" s="44">
        <v>76.0</v>
      </c>
      <c r="K201" s="45">
        <v>30.0</v>
      </c>
      <c r="L201" s="45">
        <v>103.0</v>
      </c>
      <c r="M201" s="39">
        <f t="shared" si="6"/>
        <v>0.5151515152</v>
      </c>
      <c r="N201" s="40">
        <f t="shared" si="7"/>
        <v>0.4685314685</v>
      </c>
      <c r="O201" s="54">
        <f t="shared" si="8"/>
        <v>0.2255639098</v>
      </c>
      <c r="P201" s="40">
        <f t="shared" si="9"/>
        <v>0.5772303949</v>
      </c>
      <c r="Q201" s="54">
        <f t="shared" si="10"/>
        <v>0.2755230487</v>
      </c>
      <c r="R201" s="39">
        <f t="shared" ref="R201:T201" si="1020">M201</f>
        <v>0.5151515152</v>
      </c>
      <c r="S201" s="40">
        <f t="shared" si="1020"/>
        <v>0.4685314685</v>
      </c>
      <c r="T201" s="54">
        <f t="shared" si="1020"/>
        <v>0.2255639098</v>
      </c>
      <c r="U201" s="39">
        <f t="shared" si="12"/>
        <v>0.5151515152</v>
      </c>
      <c r="V201" s="40">
        <f t="shared" si="13"/>
        <v>0.02653146853</v>
      </c>
      <c r="W201" s="54">
        <f t="shared" si="14"/>
        <v>0.006563909774</v>
      </c>
      <c r="X201" s="55">
        <f t="shared" si="15"/>
        <v>0.05145679848</v>
      </c>
      <c r="Y201" s="55">
        <f t="shared" si="16"/>
        <v>0.7339413649</v>
      </c>
      <c r="Z201" s="39">
        <f t="shared" si="17"/>
        <v>0.364749916</v>
      </c>
      <c r="AA201" s="40">
        <f t="shared" si="18"/>
        <v>0.364749916</v>
      </c>
      <c r="AB201" s="54">
        <f t="shared" si="19"/>
        <v>0.006563909774</v>
      </c>
      <c r="AC201" s="56">
        <f t="shared" si="20"/>
        <v>0.01799370217</v>
      </c>
      <c r="AD201" s="56">
        <f t="shared" si="21"/>
        <v>0.7674044612</v>
      </c>
      <c r="AE201" s="39">
        <f t="shared" si="22"/>
        <v>0.257958898</v>
      </c>
      <c r="AF201" s="40">
        <f t="shared" si="23"/>
        <v>0.257958898</v>
      </c>
      <c r="AG201" s="54">
        <f t="shared" si="24"/>
        <v>0.257958898</v>
      </c>
      <c r="AH201" s="57">
        <f t="shared" ref="AH201:AI201" si="1021">N201-P201</f>
        <v>-0.1086989263</v>
      </c>
      <c r="AI201" s="57">
        <f t="shared" si="1021"/>
        <v>-0.04995913889</v>
      </c>
      <c r="AJ201" s="58">
        <f t="shared" si="26"/>
        <v>-0.0649842988</v>
      </c>
      <c r="AK201" s="58">
        <f t="shared" si="27"/>
        <v>-0.02969367096</v>
      </c>
      <c r="AL201" s="39">
        <f t="shared" si="28"/>
        <v>0.257958898</v>
      </c>
      <c r="AM201" s="40">
        <f t="shared" ref="AM201:AN201" si="1022">AF201+AJ201</f>
        <v>0.1929745992</v>
      </c>
      <c r="AN201" s="54">
        <f t="shared" si="1022"/>
        <v>0.228265227</v>
      </c>
      <c r="AO201" s="59">
        <f t="shared" si="30"/>
        <v>1.997029446</v>
      </c>
      <c r="AP201" s="39">
        <f t="shared" ref="AP201:AR201" si="1023">AL201*$AO201</f>
        <v>0.5151515152</v>
      </c>
      <c r="AQ201" s="40">
        <f t="shared" si="1023"/>
        <v>0.3853759569</v>
      </c>
      <c r="AR201" s="54">
        <f t="shared" si="1023"/>
        <v>0.4558523799</v>
      </c>
      <c r="AS201" s="39">
        <f t="shared" ref="AS201:AU201" si="1024">IF(AP201&lt;0,0,IF(AP201&gt;1,1,AP201))</f>
        <v>0.5151515152</v>
      </c>
      <c r="AT201" s="40">
        <f t="shared" si="1024"/>
        <v>0.3853759569</v>
      </c>
      <c r="AU201" s="54">
        <f t="shared" si="1024"/>
        <v>0.4558523799</v>
      </c>
      <c r="AV201" s="38"/>
      <c r="AW201" s="38"/>
      <c r="AX201" s="38"/>
      <c r="AY201" s="38"/>
      <c r="AZ201" s="38"/>
      <c r="BA201" s="38"/>
      <c r="BB201" s="38"/>
    </row>
    <row r="202">
      <c r="A202" s="1"/>
      <c r="B202" s="1"/>
      <c r="C202" s="53">
        <v>0.0</v>
      </c>
      <c r="D202" s="42"/>
      <c r="E202" s="42"/>
      <c r="F202" s="2">
        <v>3062.0</v>
      </c>
      <c r="G202" s="43">
        <v>27.0</v>
      </c>
      <c r="H202" s="43">
        <v>51.0</v>
      </c>
      <c r="I202" s="44">
        <v>93.0</v>
      </c>
      <c r="J202" s="44">
        <v>55.0</v>
      </c>
      <c r="K202" s="45">
        <v>36.0</v>
      </c>
      <c r="L202" s="45">
        <v>85.0</v>
      </c>
      <c r="M202" s="39">
        <f t="shared" si="6"/>
        <v>0.3461538462</v>
      </c>
      <c r="N202" s="40">
        <f t="shared" si="7"/>
        <v>0.6283783784</v>
      </c>
      <c r="O202" s="54">
        <f t="shared" si="8"/>
        <v>0.2975206612</v>
      </c>
      <c r="P202" s="40">
        <f t="shared" si="9"/>
        <v>0.5330371302</v>
      </c>
      <c r="Q202" s="54">
        <f t="shared" si="10"/>
        <v>0.2607594675</v>
      </c>
      <c r="R202" s="39">
        <f t="shared" ref="R202:T202" si="1025">M202</f>
        <v>0.3461538462</v>
      </c>
      <c r="S202" s="40">
        <f t="shared" si="1025"/>
        <v>0.6283783784</v>
      </c>
      <c r="T202" s="54">
        <f t="shared" si="1025"/>
        <v>0.2975206612</v>
      </c>
      <c r="U202" s="39">
        <f t="shared" si="12"/>
        <v>0.3461538462</v>
      </c>
      <c r="V202" s="40">
        <f t="shared" si="13"/>
        <v>0.1863783784</v>
      </c>
      <c r="W202" s="54">
        <f t="shared" si="14"/>
        <v>0.07852066116</v>
      </c>
      <c r="X202" s="55">
        <f t="shared" si="15"/>
        <v>0.4939141486</v>
      </c>
      <c r="Y202" s="55">
        <f t="shared" si="16"/>
        <v>0.2914840148</v>
      </c>
      <c r="Z202" s="39">
        <f t="shared" si="17"/>
        <v>0.2779922527</v>
      </c>
      <c r="AA202" s="40">
        <f t="shared" si="18"/>
        <v>0.2779922527</v>
      </c>
      <c r="AB202" s="54">
        <f t="shared" si="19"/>
        <v>0.07852066116</v>
      </c>
      <c r="AC202" s="56">
        <f t="shared" si="20"/>
        <v>0.2752849671</v>
      </c>
      <c r="AD202" s="56">
        <f t="shared" si="21"/>
        <v>0.5101131963</v>
      </c>
      <c r="AE202" s="39">
        <f t="shared" si="22"/>
        <v>0.2042610912</v>
      </c>
      <c r="AF202" s="40">
        <f t="shared" si="23"/>
        <v>0.2042610912</v>
      </c>
      <c r="AG202" s="54">
        <f t="shared" si="24"/>
        <v>0.2042610912</v>
      </c>
      <c r="AH202" s="57">
        <f t="shared" ref="AH202:AI202" si="1026">N202-P202</f>
        <v>0.0953412482</v>
      </c>
      <c r="AI202" s="57">
        <f t="shared" si="1026"/>
        <v>0.0367611937</v>
      </c>
      <c r="AJ202" s="58">
        <f t="shared" si="26"/>
        <v>0.05699857736</v>
      </c>
      <c r="AK202" s="58">
        <f t="shared" si="27"/>
        <v>0.02184935157</v>
      </c>
      <c r="AL202" s="39">
        <f t="shared" si="28"/>
        <v>0.2042610912</v>
      </c>
      <c r="AM202" s="40">
        <f t="shared" ref="AM202:AN202" si="1027">AF202+AJ202</f>
        <v>0.2612596686</v>
      </c>
      <c r="AN202" s="54">
        <f t="shared" si="1027"/>
        <v>0.2261104428</v>
      </c>
      <c r="AO202" s="59">
        <f t="shared" si="30"/>
        <v>1.694663649</v>
      </c>
      <c r="AP202" s="39">
        <f t="shared" ref="AP202:AR202" si="1028">AL202*$AO202</f>
        <v>0.3461538462</v>
      </c>
      <c r="AQ202" s="40">
        <f t="shared" si="1028"/>
        <v>0.4427472632</v>
      </c>
      <c r="AR202" s="54">
        <f t="shared" si="1028"/>
        <v>0.383181148</v>
      </c>
      <c r="AS202" s="39">
        <f t="shared" ref="AS202:AU202" si="1029">IF(AP202&lt;0,0,IF(AP202&gt;1,1,AP202))</f>
        <v>0.3461538462</v>
      </c>
      <c r="AT202" s="40">
        <f t="shared" si="1029"/>
        <v>0.4427472632</v>
      </c>
      <c r="AU202" s="54">
        <f t="shared" si="1029"/>
        <v>0.383181148</v>
      </c>
      <c r="AV202" s="38"/>
      <c r="AW202" s="38"/>
      <c r="AX202" s="38"/>
      <c r="AY202" s="38"/>
      <c r="AZ202" s="38"/>
      <c r="BA202" s="38"/>
      <c r="BB202" s="38"/>
    </row>
    <row r="203">
      <c r="A203" s="1"/>
      <c r="B203" s="1"/>
      <c r="C203" s="53">
        <v>0.0</v>
      </c>
      <c r="D203" s="42"/>
      <c r="E203" s="42"/>
      <c r="F203" s="2">
        <v>3068.0</v>
      </c>
      <c r="G203" s="43">
        <v>11.0</v>
      </c>
      <c r="H203" s="43">
        <v>18.0</v>
      </c>
      <c r="I203" s="44">
        <v>33.0</v>
      </c>
      <c r="J203" s="44">
        <v>21.0</v>
      </c>
      <c r="K203" s="45">
        <v>13.0</v>
      </c>
      <c r="L203" s="45">
        <v>25.0</v>
      </c>
      <c r="M203" s="39">
        <f t="shared" si="6"/>
        <v>0.3793103448</v>
      </c>
      <c r="N203" s="40">
        <f t="shared" si="7"/>
        <v>0.6111111111</v>
      </c>
      <c r="O203" s="54">
        <f t="shared" si="8"/>
        <v>0.3421052632</v>
      </c>
      <c r="P203" s="40">
        <f t="shared" si="9"/>
        <v>0.5417206897</v>
      </c>
      <c r="Q203" s="54">
        <f t="shared" si="10"/>
        <v>0.2639469679</v>
      </c>
      <c r="R203" s="39">
        <f t="shared" ref="R203:T203" si="1030">M203</f>
        <v>0.3793103448</v>
      </c>
      <c r="S203" s="40">
        <f t="shared" si="1030"/>
        <v>0.6111111111</v>
      </c>
      <c r="T203" s="54">
        <f t="shared" si="1030"/>
        <v>0.3421052632</v>
      </c>
      <c r="U203" s="39">
        <f t="shared" si="12"/>
        <v>0.3793103448</v>
      </c>
      <c r="V203" s="40">
        <f t="shared" si="13"/>
        <v>0.1691111111</v>
      </c>
      <c r="W203" s="54">
        <f t="shared" si="14"/>
        <v>0.1231052632</v>
      </c>
      <c r="X203" s="55">
        <f t="shared" si="15"/>
        <v>0.4193877384</v>
      </c>
      <c r="Y203" s="55">
        <f t="shared" si="16"/>
        <v>0.366010425</v>
      </c>
      <c r="Z203" s="39">
        <f t="shared" si="17"/>
        <v>0.2936621406</v>
      </c>
      <c r="AA203" s="40">
        <f t="shared" si="18"/>
        <v>0.2936621406</v>
      </c>
      <c r="AB203" s="54">
        <f t="shared" si="19"/>
        <v>0.1231052632</v>
      </c>
      <c r="AC203" s="56">
        <f t="shared" si="20"/>
        <v>0.3969538209</v>
      </c>
      <c r="AD203" s="56">
        <f t="shared" si="21"/>
        <v>0.3884443425</v>
      </c>
      <c r="AE203" s="39">
        <f t="shared" si="22"/>
        <v>0.2251581207</v>
      </c>
      <c r="AF203" s="40">
        <f t="shared" si="23"/>
        <v>0.2251581207</v>
      </c>
      <c r="AG203" s="54">
        <f t="shared" si="24"/>
        <v>0.2251581207</v>
      </c>
      <c r="AH203" s="57">
        <f t="shared" ref="AH203:AI203" si="1031">N203-P203</f>
        <v>0.06939042146</v>
      </c>
      <c r="AI203" s="57">
        <f t="shared" si="1031"/>
        <v>0.07815829526</v>
      </c>
      <c r="AJ203" s="58">
        <f t="shared" si="26"/>
        <v>0.04148419892</v>
      </c>
      <c r="AK203" s="58">
        <f t="shared" si="27"/>
        <v>0.04645409736</v>
      </c>
      <c r="AL203" s="39">
        <f t="shared" si="28"/>
        <v>0.2251581207</v>
      </c>
      <c r="AM203" s="40">
        <f t="shared" ref="AM203:AN203" si="1032">AF203+AJ203</f>
        <v>0.2666423196</v>
      </c>
      <c r="AN203" s="54">
        <f t="shared" si="1032"/>
        <v>0.271612218</v>
      </c>
      <c r="AO203" s="59">
        <f t="shared" si="30"/>
        <v>1.68463986</v>
      </c>
      <c r="AP203" s="39">
        <f t="shared" ref="AP203:AR203" si="1033">AL203*$AO203</f>
        <v>0.3793103448</v>
      </c>
      <c r="AQ203" s="40">
        <f t="shared" si="1033"/>
        <v>0.4491962799</v>
      </c>
      <c r="AR203" s="54">
        <f t="shared" si="1033"/>
        <v>0.4575687689</v>
      </c>
      <c r="AS203" s="39">
        <f t="shared" ref="AS203:AU203" si="1034">IF(AP203&lt;0,0,IF(AP203&gt;1,1,AP203))</f>
        <v>0.3793103448</v>
      </c>
      <c r="AT203" s="40">
        <f t="shared" si="1034"/>
        <v>0.4491962799</v>
      </c>
      <c r="AU203" s="54">
        <f t="shared" si="1034"/>
        <v>0.4575687689</v>
      </c>
      <c r="AV203" s="38"/>
      <c r="AW203" s="38"/>
      <c r="AX203" s="38"/>
      <c r="AY203" s="38"/>
      <c r="AZ203" s="38"/>
      <c r="BA203" s="38"/>
      <c r="BB203" s="38"/>
    </row>
    <row r="204">
      <c r="A204" s="1"/>
      <c r="B204" s="1"/>
      <c r="C204" s="53">
        <v>0.0</v>
      </c>
      <c r="D204" s="42"/>
      <c r="E204" s="42"/>
      <c r="F204" s="2">
        <v>3071.0</v>
      </c>
      <c r="G204" s="43">
        <v>15.0</v>
      </c>
      <c r="H204" s="43">
        <v>10.0</v>
      </c>
      <c r="I204" s="44">
        <v>28.0</v>
      </c>
      <c r="J204" s="44">
        <v>22.0</v>
      </c>
      <c r="K204" s="45">
        <v>17.0</v>
      </c>
      <c r="L204" s="45">
        <v>29.0</v>
      </c>
      <c r="M204" s="39">
        <f t="shared" si="6"/>
        <v>0.6</v>
      </c>
      <c r="N204" s="40">
        <f t="shared" si="7"/>
        <v>0.56</v>
      </c>
      <c r="O204" s="54">
        <f t="shared" si="8"/>
        <v>0.3695652174</v>
      </c>
      <c r="P204" s="40">
        <f t="shared" si="9"/>
        <v>0.599356</v>
      </c>
      <c r="Q204" s="54">
        <f t="shared" si="10"/>
        <v>0.281544</v>
      </c>
      <c r="R204" s="39">
        <f t="shared" ref="R204:T204" si="1035">M204</f>
        <v>0.6</v>
      </c>
      <c r="S204" s="40">
        <f t="shared" si="1035"/>
        <v>0.56</v>
      </c>
      <c r="T204" s="54">
        <f t="shared" si="1035"/>
        <v>0.3695652174</v>
      </c>
      <c r="U204" s="39">
        <f t="shared" si="12"/>
        <v>0.6</v>
      </c>
      <c r="V204" s="40">
        <f t="shared" si="13"/>
        <v>0.118</v>
      </c>
      <c r="W204" s="54">
        <f t="shared" si="14"/>
        <v>0.1505652174</v>
      </c>
      <c r="X204" s="55">
        <f t="shared" si="15"/>
        <v>0.1941883868</v>
      </c>
      <c r="Y204" s="55">
        <f t="shared" si="16"/>
        <v>0.5912097766</v>
      </c>
      <c r="Z204" s="39">
        <f t="shared" si="17"/>
        <v>0.4323910267</v>
      </c>
      <c r="AA204" s="40">
        <f t="shared" si="18"/>
        <v>0.4323910267</v>
      </c>
      <c r="AB204" s="54">
        <f t="shared" si="19"/>
        <v>0.1505652174</v>
      </c>
      <c r="AC204" s="56">
        <f t="shared" si="20"/>
        <v>0.3350840978</v>
      </c>
      <c r="AD204" s="56">
        <f t="shared" si="21"/>
        <v>0.4503140656</v>
      </c>
      <c r="AE204" s="39">
        <f t="shared" si="22"/>
        <v>0.3237529032</v>
      </c>
      <c r="AF204" s="40">
        <f t="shared" si="23"/>
        <v>0.3237529032</v>
      </c>
      <c r="AG204" s="54">
        <f t="shared" si="24"/>
        <v>0.3237529032</v>
      </c>
      <c r="AH204" s="57">
        <f t="shared" ref="AH204:AI204" si="1036">N204-P204</f>
        <v>-0.039356</v>
      </c>
      <c r="AI204" s="57">
        <f t="shared" si="1036"/>
        <v>0.08802121739</v>
      </c>
      <c r="AJ204" s="58">
        <f t="shared" si="26"/>
        <v>-0.02352849426</v>
      </c>
      <c r="AK204" s="58">
        <f t="shared" si="27"/>
        <v>0.05231621529</v>
      </c>
      <c r="AL204" s="39">
        <f t="shared" si="28"/>
        <v>0.3237529032</v>
      </c>
      <c r="AM204" s="40">
        <f t="shared" ref="AM204:AN204" si="1037">AF204+AJ204</f>
        <v>0.300224409</v>
      </c>
      <c r="AN204" s="54">
        <f t="shared" si="1037"/>
        <v>0.3760691185</v>
      </c>
      <c r="AO204" s="59">
        <f t="shared" si="30"/>
        <v>1.853265234</v>
      </c>
      <c r="AP204" s="39">
        <f t="shared" ref="AP204:AR204" si="1038">AL204*$AO204</f>
        <v>0.6</v>
      </c>
      <c r="AQ204" s="40">
        <f t="shared" si="1038"/>
        <v>0.5563954596</v>
      </c>
      <c r="AR204" s="54">
        <f t="shared" si="1038"/>
        <v>0.696955823</v>
      </c>
      <c r="AS204" s="39">
        <f t="shared" ref="AS204:AU204" si="1039">IF(AP204&lt;0,0,IF(AP204&gt;1,1,AP204))</f>
        <v>0.6</v>
      </c>
      <c r="AT204" s="40">
        <f t="shared" si="1039"/>
        <v>0.5563954596</v>
      </c>
      <c r="AU204" s="54">
        <f t="shared" si="1039"/>
        <v>0.696955823</v>
      </c>
      <c r="AV204" s="38"/>
      <c r="AW204" s="38"/>
      <c r="AX204" s="38"/>
      <c r="AY204" s="38"/>
      <c r="AZ204" s="38"/>
      <c r="BA204" s="38"/>
      <c r="BB204" s="38"/>
    </row>
    <row r="205">
      <c r="A205" s="1"/>
      <c r="B205" s="1"/>
      <c r="C205" s="53">
        <v>0.0</v>
      </c>
      <c r="D205" s="42"/>
      <c r="E205" s="42"/>
      <c r="F205" s="2">
        <v>3074.0</v>
      </c>
      <c r="G205" s="43">
        <v>11.0</v>
      </c>
      <c r="H205" s="43">
        <v>11.0</v>
      </c>
      <c r="I205" s="44">
        <v>27.0</v>
      </c>
      <c r="J205" s="44">
        <v>29.0</v>
      </c>
      <c r="K205" s="45">
        <v>10.0</v>
      </c>
      <c r="L205" s="45">
        <v>35.0</v>
      </c>
      <c r="M205" s="39">
        <f t="shared" si="6"/>
        <v>0.5</v>
      </c>
      <c r="N205" s="40">
        <f t="shared" si="7"/>
        <v>0.4821428571</v>
      </c>
      <c r="O205" s="54">
        <f t="shared" si="8"/>
        <v>0.2222222222</v>
      </c>
      <c r="P205" s="40">
        <f t="shared" si="9"/>
        <v>0.573275</v>
      </c>
      <c r="Q205" s="54">
        <f t="shared" si="10"/>
        <v>0.27435</v>
      </c>
      <c r="R205" s="39">
        <f t="shared" ref="R205:T205" si="1040">M205</f>
        <v>0.5</v>
      </c>
      <c r="S205" s="40">
        <f t="shared" si="1040"/>
        <v>0.4821428571</v>
      </c>
      <c r="T205" s="54">
        <f t="shared" si="1040"/>
        <v>0.2222222222</v>
      </c>
      <c r="U205" s="39">
        <f t="shared" si="12"/>
        <v>0.5</v>
      </c>
      <c r="V205" s="40">
        <f t="shared" si="13"/>
        <v>0.04014285714</v>
      </c>
      <c r="W205" s="54">
        <f t="shared" si="14"/>
        <v>0.003222222222</v>
      </c>
      <c r="X205" s="55">
        <f t="shared" si="15"/>
        <v>0.0801138766</v>
      </c>
      <c r="Y205" s="55">
        <f t="shared" si="16"/>
        <v>0.7052842868</v>
      </c>
      <c r="Z205" s="39">
        <f t="shared" si="17"/>
        <v>0.3546910268</v>
      </c>
      <c r="AA205" s="40">
        <f t="shared" si="18"/>
        <v>0.3546910268</v>
      </c>
      <c r="AB205" s="54">
        <f t="shared" si="19"/>
        <v>0.003222222222</v>
      </c>
      <c r="AC205" s="56">
        <f t="shared" si="20"/>
        <v>0.009084339157</v>
      </c>
      <c r="AD205" s="56">
        <f t="shared" si="21"/>
        <v>0.7763138242</v>
      </c>
      <c r="AE205" s="39">
        <f t="shared" si="22"/>
        <v>0.2508147795</v>
      </c>
      <c r="AF205" s="40">
        <f t="shared" si="23"/>
        <v>0.2508147795</v>
      </c>
      <c r="AG205" s="54">
        <f t="shared" si="24"/>
        <v>0.2508147795</v>
      </c>
      <c r="AH205" s="57">
        <f t="shared" ref="AH205:AI205" si="1041">N205-P205</f>
        <v>-0.09113214286</v>
      </c>
      <c r="AI205" s="57">
        <f t="shared" si="1041"/>
        <v>-0.05212777778</v>
      </c>
      <c r="AJ205" s="58">
        <f t="shared" si="26"/>
        <v>-0.05448221617</v>
      </c>
      <c r="AK205" s="58">
        <f t="shared" si="27"/>
        <v>-0.0309826213</v>
      </c>
      <c r="AL205" s="39">
        <f t="shared" si="28"/>
        <v>0.2508147795</v>
      </c>
      <c r="AM205" s="40">
        <f t="shared" ref="AM205:AN205" si="1042">AF205+AJ205</f>
        <v>0.1963325633</v>
      </c>
      <c r="AN205" s="54">
        <f t="shared" si="1042"/>
        <v>0.2198321582</v>
      </c>
      <c r="AO205" s="59">
        <f t="shared" si="30"/>
        <v>1.993502939</v>
      </c>
      <c r="AP205" s="39">
        <f t="shared" ref="AP205:AR205" si="1043">AL205*$AO205</f>
        <v>0.5</v>
      </c>
      <c r="AQ205" s="40">
        <f t="shared" si="1043"/>
        <v>0.3913895419</v>
      </c>
      <c r="AR205" s="54">
        <f t="shared" si="1043"/>
        <v>0.4382360534</v>
      </c>
      <c r="AS205" s="39">
        <f t="shared" ref="AS205:AU205" si="1044">IF(AP205&lt;0,0,IF(AP205&gt;1,1,AP205))</f>
        <v>0.5</v>
      </c>
      <c r="AT205" s="40">
        <f t="shared" si="1044"/>
        <v>0.3913895419</v>
      </c>
      <c r="AU205" s="54">
        <f t="shared" si="1044"/>
        <v>0.4382360534</v>
      </c>
      <c r="AV205" s="38"/>
      <c r="AW205" s="38"/>
      <c r="AX205" s="38"/>
      <c r="AY205" s="38"/>
      <c r="AZ205" s="38"/>
      <c r="BA205" s="38"/>
      <c r="BB205" s="38"/>
    </row>
    <row r="206">
      <c r="A206" s="1"/>
      <c r="B206" s="1"/>
      <c r="C206" s="53">
        <v>0.0</v>
      </c>
      <c r="D206" s="42"/>
      <c r="E206" s="42"/>
      <c r="F206" s="2">
        <v>3217.0</v>
      </c>
      <c r="G206" s="43">
        <v>20.0</v>
      </c>
      <c r="H206" s="43">
        <v>22.0</v>
      </c>
      <c r="I206" s="44">
        <v>72.0</v>
      </c>
      <c r="J206" s="44">
        <v>44.0</v>
      </c>
      <c r="K206" s="45">
        <v>30.0</v>
      </c>
      <c r="L206" s="45">
        <v>37.0</v>
      </c>
      <c r="M206" s="39">
        <f t="shared" si="6"/>
        <v>0.4761904762</v>
      </c>
      <c r="N206" s="40">
        <f t="shared" si="7"/>
        <v>0.6206896552</v>
      </c>
      <c r="O206" s="54">
        <f t="shared" si="8"/>
        <v>0.447761194</v>
      </c>
      <c r="P206" s="40">
        <f t="shared" si="9"/>
        <v>0.5670566893</v>
      </c>
      <c r="Q206" s="54">
        <f t="shared" si="10"/>
        <v>0.272446712</v>
      </c>
      <c r="R206" s="39">
        <f t="shared" ref="R206:T206" si="1045">M206</f>
        <v>0.4761904762</v>
      </c>
      <c r="S206" s="40">
        <f t="shared" si="1045"/>
        <v>0.6206896552</v>
      </c>
      <c r="T206" s="54">
        <f t="shared" si="1045"/>
        <v>0.447761194</v>
      </c>
      <c r="U206" s="39">
        <f t="shared" si="12"/>
        <v>0.4761904762</v>
      </c>
      <c r="V206" s="40">
        <f t="shared" si="13"/>
        <v>0.1786896552</v>
      </c>
      <c r="W206" s="54">
        <f t="shared" si="14"/>
        <v>0.228761194</v>
      </c>
      <c r="X206" s="55">
        <f t="shared" si="15"/>
        <v>0.358988319</v>
      </c>
      <c r="Y206" s="55">
        <f t="shared" si="16"/>
        <v>0.4264098444</v>
      </c>
      <c r="Z206" s="39">
        <f t="shared" si="17"/>
        <v>0.3596438255</v>
      </c>
      <c r="AA206" s="40">
        <f t="shared" si="18"/>
        <v>0.3596438255</v>
      </c>
      <c r="AB206" s="54">
        <f t="shared" si="19"/>
        <v>0.228761194</v>
      </c>
      <c r="AC206" s="56">
        <f t="shared" si="20"/>
        <v>0.5665252296</v>
      </c>
      <c r="AD206" s="56">
        <f t="shared" si="21"/>
        <v>0.2188729337</v>
      </c>
      <c r="AE206" s="39">
        <f t="shared" si="22"/>
        <v>0.301392904</v>
      </c>
      <c r="AF206" s="40">
        <f t="shared" si="23"/>
        <v>0.301392904</v>
      </c>
      <c r="AG206" s="54">
        <f t="shared" si="24"/>
        <v>0.301392904</v>
      </c>
      <c r="AH206" s="57">
        <f t="shared" ref="AH206:AI206" si="1046">N206-P206</f>
        <v>0.05363296583</v>
      </c>
      <c r="AI206" s="57">
        <f t="shared" si="1046"/>
        <v>0.175314482</v>
      </c>
      <c r="AJ206" s="58">
        <f t="shared" si="26"/>
        <v>0.0320638004</v>
      </c>
      <c r="AK206" s="58">
        <f t="shared" si="27"/>
        <v>0.1041997652</v>
      </c>
      <c r="AL206" s="39">
        <f t="shared" si="28"/>
        <v>0.301392904</v>
      </c>
      <c r="AM206" s="40">
        <f t="shared" ref="AM206:AN206" si="1047">AF206+AJ206</f>
        <v>0.3334567044</v>
      </c>
      <c r="AN206" s="54">
        <f t="shared" si="1047"/>
        <v>0.4055926692</v>
      </c>
      <c r="AO206" s="59">
        <f t="shared" si="30"/>
        <v>1.579965785</v>
      </c>
      <c r="AP206" s="39">
        <f t="shared" ref="AP206:AR206" si="1048">AL206*$AO206</f>
        <v>0.4761904762</v>
      </c>
      <c r="AQ206" s="40">
        <f t="shared" si="1048"/>
        <v>0.5268501838</v>
      </c>
      <c r="AR206" s="54">
        <f t="shared" si="1048"/>
        <v>0.64082254</v>
      </c>
      <c r="AS206" s="39">
        <f t="shared" ref="AS206:AU206" si="1049">IF(AP206&lt;0,0,IF(AP206&gt;1,1,AP206))</f>
        <v>0.4761904762</v>
      </c>
      <c r="AT206" s="40">
        <f t="shared" si="1049"/>
        <v>0.5268501838</v>
      </c>
      <c r="AU206" s="54">
        <f t="shared" si="1049"/>
        <v>0.64082254</v>
      </c>
      <c r="AV206" s="38"/>
      <c r="AW206" s="38"/>
      <c r="AX206" s="38"/>
      <c r="AY206" s="38"/>
      <c r="AZ206" s="38"/>
      <c r="BA206" s="38"/>
      <c r="BB206" s="38"/>
    </row>
    <row r="207">
      <c r="A207" s="1"/>
      <c r="B207" s="1"/>
      <c r="C207" s="53">
        <v>0.0</v>
      </c>
      <c r="D207" s="42"/>
      <c r="E207" s="42"/>
      <c r="F207" s="2">
        <v>3361.0</v>
      </c>
      <c r="G207" s="43">
        <v>15.0</v>
      </c>
      <c r="H207" s="43">
        <v>19.0</v>
      </c>
      <c r="I207" s="44">
        <v>75.0</v>
      </c>
      <c r="J207" s="44">
        <v>29.0</v>
      </c>
      <c r="K207" s="45">
        <v>27.0</v>
      </c>
      <c r="L207" s="45">
        <v>57.0</v>
      </c>
      <c r="M207" s="39">
        <f t="shared" si="6"/>
        <v>0.4411764706</v>
      </c>
      <c r="N207" s="40">
        <f t="shared" si="7"/>
        <v>0.7211538462</v>
      </c>
      <c r="O207" s="54">
        <f t="shared" si="8"/>
        <v>0.3214285714</v>
      </c>
      <c r="P207" s="40">
        <f t="shared" si="9"/>
        <v>0.5579061419</v>
      </c>
      <c r="Q207" s="54">
        <f t="shared" si="10"/>
        <v>0.2695147059</v>
      </c>
      <c r="R207" s="39">
        <f t="shared" ref="R207:T207" si="1050">M207</f>
        <v>0.4411764706</v>
      </c>
      <c r="S207" s="40">
        <f t="shared" si="1050"/>
        <v>0.7211538462</v>
      </c>
      <c r="T207" s="54">
        <f t="shared" si="1050"/>
        <v>0.3214285714</v>
      </c>
      <c r="U207" s="39">
        <f t="shared" si="12"/>
        <v>0.4411764706</v>
      </c>
      <c r="V207" s="40">
        <f t="shared" si="13"/>
        <v>0.2791538462</v>
      </c>
      <c r="W207" s="54">
        <f t="shared" si="14"/>
        <v>0.1024285714</v>
      </c>
      <c r="X207" s="55">
        <f t="shared" si="15"/>
        <v>0.5641520321</v>
      </c>
      <c r="Y207" s="55">
        <f t="shared" si="16"/>
        <v>0.2212461313</v>
      </c>
      <c r="Z207" s="39">
        <f t="shared" si="17"/>
        <v>0.3691636141</v>
      </c>
      <c r="AA207" s="40">
        <f t="shared" si="18"/>
        <v>0.3691636141</v>
      </c>
      <c r="AB207" s="54">
        <f t="shared" si="19"/>
        <v>0.1024285714</v>
      </c>
      <c r="AC207" s="56">
        <f t="shared" si="20"/>
        <v>0.2706529061</v>
      </c>
      <c r="AD207" s="56">
        <f t="shared" si="21"/>
        <v>0.5147452573</v>
      </c>
      <c r="AE207" s="39">
        <f t="shared" si="22"/>
        <v>0.2708997843</v>
      </c>
      <c r="AF207" s="40">
        <f t="shared" si="23"/>
        <v>0.2708997843</v>
      </c>
      <c r="AG207" s="54">
        <f t="shared" si="24"/>
        <v>0.2708997843</v>
      </c>
      <c r="AH207" s="57">
        <f t="shared" ref="AH207:AI207" si="1051">N207-P207</f>
        <v>0.1632477043</v>
      </c>
      <c r="AI207" s="57">
        <f t="shared" si="1051"/>
        <v>0.05191386555</v>
      </c>
      <c r="AJ207" s="58">
        <f t="shared" si="26"/>
        <v>0.09759560607</v>
      </c>
      <c r="AK207" s="58">
        <f t="shared" si="27"/>
        <v>0.03085548061</v>
      </c>
      <c r="AL207" s="39">
        <f t="shared" si="28"/>
        <v>0.2708997843</v>
      </c>
      <c r="AM207" s="40">
        <f t="shared" ref="AM207:AN207" si="1052">AF207+AJ207</f>
        <v>0.3684953904</v>
      </c>
      <c r="AN207" s="54">
        <f t="shared" si="1052"/>
        <v>0.3017552649</v>
      </c>
      <c r="AO207" s="59">
        <f t="shared" si="30"/>
        <v>1.628559697</v>
      </c>
      <c r="AP207" s="39">
        <f t="shared" ref="AP207:AR207" si="1053">AL207*$AO207</f>
        <v>0.4411764706</v>
      </c>
      <c r="AQ207" s="40">
        <f t="shared" si="1053"/>
        <v>0.6001167412</v>
      </c>
      <c r="AR207" s="54">
        <f t="shared" si="1053"/>
        <v>0.4914264627</v>
      </c>
      <c r="AS207" s="39">
        <f t="shared" ref="AS207:AU207" si="1054">IF(AP207&lt;0,0,IF(AP207&gt;1,1,AP207))</f>
        <v>0.4411764706</v>
      </c>
      <c r="AT207" s="40">
        <f t="shared" si="1054"/>
        <v>0.6001167412</v>
      </c>
      <c r="AU207" s="54">
        <f t="shared" si="1054"/>
        <v>0.4914264627</v>
      </c>
      <c r="AV207" s="38"/>
      <c r="AW207" s="38"/>
      <c r="AX207" s="38"/>
      <c r="AY207" s="38"/>
      <c r="AZ207" s="38"/>
      <c r="BA207" s="38"/>
      <c r="BB207" s="38"/>
    </row>
    <row r="208">
      <c r="A208" s="1"/>
      <c r="B208" s="1"/>
      <c r="C208" s="53">
        <v>0.0</v>
      </c>
      <c r="D208" s="42"/>
      <c r="E208" s="42"/>
      <c r="F208" s="2">
        <v>3363.0</v>
      </c>
      <c r="G208" s="43">
        <v>29.0</v>
      </c>
      <c r="H208" s="43">
        <v>22.0</v>
      </c>
      <c r="I208" s="44">
        <v>133.0</v>
      </c>
      <c r="J208" s="44">
        <v>62.0</v>
      </c>
      <c r="K208" s="45">
        <v>39.0</v>
      </c>
      <c r="L208" s="45">
        <v>94.0</v>
      </c>
      <c r="M208" s="39">
        <f t="shared" si="6"/>
        <v>0.568627451</v>
      </c>
      <c r="N208" s="40">
        <f t="shared" si="7"/>
        <v>0.6820512821</v>
      </c>
      <c r="O208" s="54">
        <f t="shared" si="8"/>
        <v>0.2932330827</v>
      </c>
      <c r="P208" s="40">
        <f t="shared" si="9"/>
        <v>0.5911799692</v>
      </c>
      <c r="Q208" s="54">
        <f t="shared" si="10"/>
        <v>0.2794261438</v>
      </c>
      <c r="R208" s="39">
        <f t="shared" ref="R208:T208" si="1055">M208</f>
        <v>0.568627451</v>
      </c>
      <c r="S208" s="40">
        <f t="shared" si="1055"/>
        <v>0.6820512821</v>
      </c>
      <c r="T208" s="54">
        <f t="shared" si="1055"/>
        <v>0.2932330827</v>
      </c>
      <c r="U208" s="39">
        <f t="shared" si="12"/>
        <v>0.568627451</v>
      </c>
      <c r="V208" s="40">
        <f t="shared" si="13"/>
        <v>0.2400512821</v>
      </c>
      <c r="W208" s="54">
        <f t="shared" si="14"/>
        <v>0.07423308271</v>
      </c>
      <c r="X208" s="55">
        <f t="shared" si="15"/>
        <v>0.3994619644</v>
      </c>
      <c r="Y208" s="55">
        <f t="shared" si="16"/>
        <v>0.385936199</v>
      </c>
      <c r="Z208" s="39">
        <f t="shared" si="17"/>
        <v>0.4364411736</v>
      </c>
      <c r="AA208" s="40">
        <f t="shared" si="18"/>
        <v>0.4364411736</v>
      </c>
      <c r="AB208" s="54">
        <f t="shared" si="19"/>
        <v>0.07423308271</v>
      </c>
      <c r="AC208" s="56">
        <f t="shared" si="20"/>
        <v>0.1684749635</v>
      </c>
      <c r="AD208" s="56">
        <f t="shared" si="21"/>
        <v>0.6169231999</v>
      </c>
      <c r="AE208" s="39">
        <f t="shared" si="22"/>
        <v>0.3130426876</v>
      </c>
      <c r="AF208" s="40">
        <f t="shared" si="23"/>
        <v>0.3130426876</v>
      </c>
      <c r="AG208" s="54">
        <f t="shared" si="24"/>
        <v>0.3130426876</v>
      </c>
      <c r="AH208" s="57">
        <f t="shared" ref="AH208:AI208" si="1056">N208-P208</f>
        <v>0.09087131281</v>
      </c>
      <c r="AI208" s="57">
        <f t="shared" si="1056"/>
        <v>0.01380693892</v>
      </c>
      <c r="AJ208" s="58">
        <f t="shared" si="26"/>
        <v>0.05432628218</v>
      </c>
      <c r="AK208" s="58">
        <f t="shared" si="27"/>
        <v>0.008206280375</v>
      </c>
      <c r="AL208" s="39">
        <f t="shared" si="28"/>
        <v>0.3130426876</v>
      </c>
      <c r="AM208" s="40">
        <f t="shared" ref="AM208:AN208" si="1057">AF208+AJ208</f>
        <v>0.3673689698</v>
      </c>
      <c r="AN208" s="54">
        <f t="shared" si="1057"/>
        <v>0.321248968</v>
      </c>
      <c r="AO208" s="59">
        <f t="shared" si="30"/>
        <v>1.816453389</v>
      </c>
      <c r="AP208" s="39">
        <f t="shared" ref="AP208:AR208" si="1058">AL208*$AO208</f>
        <v>0.568627451</v>
      </c>
      <c r="AQ208" s="40">
        <f t="shared" si="1058"/>
        <v>0.6673086104</v>
      </c>
      <c r="AR208" s="54">
        <f t="shared" si="1058"/>
        <v>0.5835337768</v>
      </c>
      <c r="AS208" s="39">
        <f t="shared" ref="AS208:AU208" si="1059">IF(AP208&lt;0,0,IF(AP208&gt;1,1,AP208))</f>
        <v>0.568627451</v>
      </c>
      <c r="AT208" s="40">
        <f t="shared" si="1059"/>
        <v>0.6673086104</v>
      </c>
      <c r="AU208" s="54">
        <f t="shared" si="1059"/>
        <v>0.5835337768</v>
      </c>
      <c r="AV208" s="38"/>
      <c r="AW208" s="38"/>
      <c r="AX208" s="38"/>
      <c r="AY208" s="38"/>
      <c r="AZ208" s="38"/>
      <c r="BA208" s="38"/>
      <c r="BB208" s="38"/>
    </row>
    <row r="209">
      <c r="A209" s="1"/>
      <c r="B209" s="1"/>
      <c r="C209" s="53">
        <v>0.0</v>
      </c>
      <c r="D209" s="42"/>
      <c r="E209" s="42"/>
      <c r="F209" s="2">
        <v>3364.0</v>
      </c>
      <c r="G209" s="43">
        <v>23.0</v>
      </c>
      <c r="H209" s="43">
        <v>20.0</v>
      </c>
      <c r="I209" s="44">
        <v>92.0</v>
      </c>
      <c r="J209" s="44">
        <v>50.0</v>
      </c>
      <c r="K209" s="45">
        <v>21.0</v>
      </c>
      <c r="L209" s="45">
        <v>70.0</v>
      </c>
      <c r="M209" s="39">
        <f t="shared" si="6"/>
        <v>0.5348837209</v>
      </c>
      <c r="N209" s="40">
        <f t="shared" si="7"/>
        <v>0.6478873239</v>
      </c>
      <c r="O209" s="54">
        <f t="shared" si="8"/>
        <v>0.2307692308</v>
      </c>
      <c r="P209" s="40">
        <f t="shared" si="9"/>
        <v>0.5823796106</v>
      </c>
      <c r="Q209" s="54">
        <f t="shared" si="10"/>
        <v>0.2770062737</v>
      </c>
      <c r="R209" s="39">
        <f t="shared" ref="R209:T209" si="1060">M209</f>
        <v>0.5348837209</v>
      </c>
      <c r="S209" s="40">
        <f t="shared" si="1060"/>
        <v>0.6478873239</v>
      </c>
      <c r="T209" s="54">
        <f t="shared" si="1060"/>
        <v>0.2307692308</v>
      </c>
      <c r="U209" s="39">
        <f t="shared" si="12"/>
        <v>0.5348837209</v>
      </c>
      <c r="V209" s="40">
        <f t="shared" si="13"/>
        <v>0.2058873239</v>
      </c>
      <c r="W209" s="54">
        <f t="shared" si="14"/>
        <v>0.01176923077</v>
      </c>
      <c r="X209" s="55">
        <f t="shared" si="15"/>
        <v>0.3674389756</v>
      </c>
      <c r="Y209" s="55">
        <f t="shared" si="16"/>
        <v>0.4179591878</v>
      </c>
      <c r="Z209" s="39">
        <f t="shared" si="17"/>
        <v>0.4052716281</v>
      </c>
      <c r="AA209" s="40">
        <f t="shared" si="18"/>
        <v>0.4052716281</v>
      </c>
      <c r="AB209" s="54">
        <f t="shared" si="19"/>
        <v>0.01176923077</v>
      </c>
      <c r="AC209" s="56">
        <f t="shared" si="20"/>
        <v>0.02903219256</v>
      </c>
      <c r="AD209" s="56">
        <f t="shared" si="21"/>
        <v>0.7563659708</v>
      </c>
      <c r="AE209" s="39">
        <f t="shared" si="22"/>
        <v>0.2866911294</v>
      </c>
      <c r="AF209" s="40">
        <f t="shared" si="23"/>
        <v>0.2866911294</v>
      </c>
      <c r="AG209" s="54">
        <f t="shared" si="24"/>
        <v>0.2866911294</v>
      </c>
      <c r="AH209" s="57">
        <f t="shared" ref="AH209:AI209" si="1061">N209-P209</f>
        <v>0.06550771334</v>
      </c>
      <c r="AI209" s="57">
        <f t="shared" si="1061"/>
        <v>-0.04623704289</v>
      </c>
      <c r="AJ209" s="58">
        <f t="shared" si="26"/>
        <v>0.03916297025</v>
      </c>
      <c r="AK209" s="58">
        <f t="shared" si="27"/>
        <v>-0.02748140917</v>
      </c>
      <c r="AL209" s="39">
        <f t="shared" si="28"/>
        <v>0.2866911294</v>
      </c>
      <c r="AM209" s="40">
        <f t="shared" ref="AM209:AN209" si="1062">AF209+AJ209</f>
        <v>0.3258540996</v>
      </c>
      <c r="AN209" s="54">
        <f t="shared" si="1062"/>
        <v>0.2592097202</v>
      </c>
      <c r="AO209" s="59">
        <f t="shared" si="30"/>
        <v>1.865714234</v>
      </c>
      <c r="AP209" s="39">
        <f t="shared" ref="AP209:AR209" si="1063">AL209*$AO209</f>
        <v>0.5348837209</v>
      </c>
      <c r="AQ209" s="40">
        <f t="shared" si="1063"/>
        <v>0.607950632</v>
      </c>
      <c r="AR209" s="54">
        <f t="shared" si="1063"/>
        <v>0.4836112647</v>
      </c>
      <c r="AS209" s="39">
        <f t="shared" ref="AS209:AU209" si="1064">IF(AP209&lt;0,0,IF(AP209&gt;1,1,AP209))</f>
        <v>0.5348837209</v>
      </c>
      <c r="AT209" s="40">
        <f t="shared" si="1064"/>
        <v>0.607950632</v>
      </c>
      <c r="AU209" s="54">
        <f t="shared" si="1064"/>
        <v>0.4836112647</v>
      </c>
      <c r="AV209" s="38"/>
      <c r="AW209" s="38"/>
      <c r="AX209" s="38"/>
      <c r="AY209" s="38"/>
      <c r="AZ209" s="38"/>
      <c r="BA209" s="38"/>
      <c r="BB209" s="38"/>
    </row>
    <row r="210">
      <c r="A210" s="1"/>
      <c r="B210" s="1"/>
      <c r="C210" s="53">
        <v>0.0</v>
      </c>
      <c r="D210" s="42"/>
      <c r="E210" s="42"/>
      <c r="F210" s="2">
        <v>3366.0</v>
      </c>
      <c r="G210" s="43">
        <v>39.0</v>
      </c>
      <c r="H210" s="43">
        <v>48.0</v>
      </c>
      <c r="I210" s="44">
        <v>139.0</v>
      </c>
      <c r="J210" s="44">
        <v>90.0</v>
      </c>
      <c r="K210" s="45">
        <v>46.0</v>
      </c>
      <c r="L210" s="45">
        <v>96.0</v>
      </c>
      <c r="M210" s="39">
        <f t="shared" si="6"/>
        <v>0.4482758621</v>
      </c>
      <c r="N210" s="40">
        <f t="shared" si="7"/>
        <v>0.6069868996</v>
      </c>
      <c r="O210" s="54">
        <f t="shared" si="8"/>
        <v>0.323943662</v>
      </c>
      <c r="P210" s="40">
        <f t="shared" si="9"/>
        <v>0.559762069</v>
      </c>
      <c r="Q210" s="54">
        <f t="shared" si="10"/>
        <v>0.2701219976</v>
      </c>
      <c r="R210" s="39">
        <f t="shared" ref="R210:T210" si="1065">M210</f>
        <v>0.4482758621</v>
      </c>
      <c r="S210" s="40">
        <f t="shared" si="1065"/>
        <v>0.6069868996</v>
      </c>
      <c r="T210" s="54">
        <f t="shared" si="1065"/>
        <v>0.323943662</v>
      </c>
      <c r="U210" s="39">
        <f t="shared" si="12"/>
        <v>0.4482758621</v>
      </c>
      <c r="V210" s="40">
        <f t="shared" si="13"/>
        <v>0.1649868996</v>
      </c>
      <c r="W210" s="54">
        <f t="shared" si="14"/>
        <v>0.104943662</v>
      </c>
      <c r="X210" s="55">
        <f t="shared" si="15"/>
        <v>0.3526616147</v>
      </c>
      <c r="Y210" s="55">
        <f t="shared" si="16"/>
        <v>0.4327365487</v>
      </c>
      <c r="Z210" s="39">
        <f t="shared" si="17"/>
        <v>0.3377661362</v>
      </c>
      <c r="AA210" s="40">
        <f t="shared" si="18"/>
        <v>0.3377661362</v>
      </c>
      <c r="AB210" s="54">
        <f t="shared" si="19"/>
        <v>0.104943662</v>
      </c>
      <c r="AC210" s="56">
        <f t="shared" si="20"/>
        <v>0.3012434247</v>
      </c>
      <c r="AD210" s="56">
        <f t="shared" si="21"/>
        <v>0.4841547387</v>
      </c>
      <c r="AE210" s="39">
        <f t="shared" si="22"/>
        <v>0.2500991153</v>
      </c>
      <c r="AF210" s="40">
        <f t="shared" si="23"/>
        <v>0.2500991153</v>
      </c>
      <c r="AG210" s="54">
        <f t="shared" si="24"/>
        <v>0.2500991153</v>
      </c>
      <c r="AH210" s="57">
        <f t="shared" ref="AH210:AI210" si="1066">N210-P210</f>
        <v>0.0472248306</v>
      </c>
      <c r="AI210" s="57">
        <f t="shared" si="1066"/>
        <v>0.05382166435</v>
      </c>
      <c r="AJ210" s="58">
        <f t="shared" si="26"/>
        <v>0.02823277659</v>
      </c>
      <c r="AK210" s="58">
        <f t="shared" si="27"/>
        <v>0.03198939827</v>
      </c>
      <c r="AL210" s="39">
        <f t="shared" si="28"/>
        <v>0.2500991153</v>
      </c>
      <c r="AM210" s="40">
        <f t="shared" ref="AM210:AN210" si="1067">AF210+AJ210</f>
        <v>0.2783318919</v>
      </c>
      <c r="AN210" s="54">
        <f t="shared" si="1067"/>
        <v>0.2820885136</v>
      </c>
      <c r="AO210" s="59">
        <f t="shared" si="30"/>
        <v>1.792392834</v>
      </c>
      <c r="AP210" s="39">
        <f t="shared" ref="AP210:AR210" si="1068">AL210*$AO210</f>
        <v>0.4482758621</v>
      </c>
      <c r="AQ210" s="40">
        <f t="shared" si="1068"/>
        <v>0.4988800885</v>
      </c>
      <c r="AR210" s="54">
        <f t="shared" si="1068"/>
        <v>0.5056134303</v>
      </c>
      <c r="AS210" s="39">
        <f t="shared" ref="AS210:AU210" si="1069">IF(AP210&lt;0,0,IF(AP210&gt;1,1,AP210))</f>
        <v>0.4482758621</v>
      </c>
      <c r="AT210" s="40">
        <f t="shared" si="1069"/>
        <v>0.4988800885</v>
      </c>
      <c r="AU210" s="54">
        <f t="shared" si="1069"/>
        <v>0.5056134303</v>
      </c>
      <c r="AV210" s="38"/>
      <c r="AW210" s="38"/>
      <c r="AX210" s="38"/>
      <c r="AY210" s="38"/>
      <c r="AZ210" s="38"/>
      <c r="BA210" s="38"/>
      <c r="BB210" s="38"/>
    </row>
    <row r="211">
      <c r="A211" s="1"/>
      <c r="B211" s="1"/>
      <c r="C211" s="53">
        <v>0.0</v>
      </c>
      <c r="D211" s="42"/>
      <c r="E211" s="42"/>
      <c r="F211" s="2">
        <v>3370.0</v>
      </c>
      <c r="G211" s="43">
        <v>23.0</v>
      </c>
      <c r="H211" s="43">
        <v>26.0</v>
      </c>
      <c r="I211" s="44">
        <v>110.0</v>
      </c>
      <c r="J211" s="44">
        <v>96.0</v>
      </c>
      <c r="K211" s="45">
        <v>46.0</v>
      </c>
      <c r="L211" s="45">
        <v>100.0</v>
      </c>
      <c r="M211" s="39">
        <f t="shared" si="6"/>
        <v>0.4693877551</v>
      </c>
      <c r="N211" s="40">
        <f t="shared" si="7"/>
        <v>0.5339805825</v>
      </c>
      <c r="O211" s="54">
        <f t="shared" si="8"/>
        <v>0.3150684932</v>
      </c>
      <c r="P211" s="40">
        <f t="shared" si="9"/>
        <v>0.5652794252</v>
      </c>
      <c r="Q211" s="54">
        <f t="shared" si="10"/>
        <v>0.2718894627</v>
      </c>
      <c r="R211" s="39">
        <f t="shared" ref="R211:T211" si="1070">M211</f>
        <v>0.4693877551</v>
      </c>
      <c r="S211" s="40">
        <f t="shared" si="1070"/>
        <v>0.5339805825</v>
      </c>
      <c r="T211" s="54">
        <f t="shared" si="1070"/>
        <v>0.3150684932</v>
      </c>
      <c r="U211" s="39">
        <f t="shared" si="12"/>
        <v>0.4693877551</v>
      </c>
      <c r="V211" s="40">
        <f t="shared" si="13"/>
        <v>0.09198058252</v>
      </c>
      <c r="W211" s="54">
        <f t="shared" si="14"/>
        <v>0.09606849315</v>
      </c>
      <c r="X211" s="55">
        <f t="shared" si="15"/>
        <v>0.1935066266</v>
      </c>
      <c r="Y211" s="55">
        <f t="shared" si="16"/>
        <v>0.5918915368</v>
      </c>
      <c r="Z211" s="39">
        <f t="shared" si="17"/>
        <v>0.3382198192</v>
      </c>
      <c r="AA211" s="40">
        <f t="shared" si="18"/>
        <v>0.3382198192</v>
      </c>
      <c r="AB211" s="54">
        <f t="shared" si="19"/>
        <v>0.09606849315</v>
      </c>
      <c r="AC211" s="56">
        <f t="shared" si="20"/>
        <v>0.2767525165</v>
      </c>
      <c r="AD211" s="56">
        <f t="shared" si="21"/>
        <v>0.5086456469</v>
      </c>
      <c r="AE211" s="39">
        <f t="shared" si="22"/>
        <v>0.2486179815</v>
      </c>
      <c r="AF211" s="40">
        <f t="shared" si="23"/>
        <v>0.2486179815</v>
      </c>
      <c r="AG211" s="54">
        <f t="shared" si="24"/>
        <v>0.2486179815</v>
      </c>
      <c r="AH211" s="57">
        <f t="shared" ref="AH211:AI211" si="1071">N211-P211</f>
        <v>-0.03129884272</v>
      </c>
      <c r="AI211" s="57">
        <f t="shared" si="1071"/>
        <v>0.04317903043</v>
      </c>
      <c r="AJ211" s="58">
        <f t="shared" si="26"/>
        <v>-0.01871162316</v>
      </c>
      <c r="AK211" s="58">
        <f t="shared" si="27"/>
        <v>0.0256638515</v>
      </c>
      <c r="AL211" s="39">
        <f t="shared" si="28"/>
        <v>0.2486179815</v>
      </c>
      <c r="AM211" s="40">
        <f t="shared" ref="AM211:AN211" si="1072">AF211+AJ211</f>
        <v>0.2299063584</v>
      </c>
      <c r="AN211" s="54">
        <f t="shared" si="1072"/>
        <v>0.274281833</v>
      </c>
      <c r="AO211" s="59">
        <f t="shared" si="30"/>
        <v>1.887987957</v>
      </c>
      <c r="AP211" s="39">
        <f t="shared" ref="AP211:AR211" si="1073">AL211*$AO211</f>
        <v>0.4693877551</v>
      </c>
      <c r="AQ211" s="40">
        <f t="shared" si="1073"/>
        <v>0.4340604359</v>
      </c>
      <c r="AR211" s="54">
        <f t="shared" si="1073"/>
        <v>0.5178407977</v>
      </c>
      <c r="AS211" s="39">
        <f t="shared" ref="AS211:AU211" si="1074">IF(AP211&lt;0,0,IF(AP211&gt;1,1,AP211))</f>
        <v>0.4693877551</v>
      </c>
      <c r="AT211" s="40">
        <f t="shared" si="1074"/>
        <v>0.4340604359</v>
      </c>
      <c r="AU211" s="54">
        <f t="shared" si="1074"/>
        <v>0.5178407977</v>
      </c>
      <c r="AV211" s="38"/>
      <c r="AW211" s="38"/>
      <c r="AX211" s="38"/>
      <c r="AY211" s="38"/>
      <c r="AZ211" s="38"/>
      <c r="BA211" s="38"/>
      <c r="BB211" s="38"/>
    </row>
    <row r="212">
      <c r="A212" s="1"/>
      <c r="B212" s="1"/>
      <c r="C212" s="53">
        <v>0.0</v>
      </c>
      <c r="D212" s="42"/>
      <c r="E212" s="42"/>
      <c r="F212" s="2">
        <v>3373.0</v>
      </c>
      <c r="G212" s="43">
        <v>37.0</v>
      </c>
      <c r="H212" s="43">
        <v>56.0</v>
      </c>
      <c r="I212" s="44">
        <v>168.0</v>
      </c>
      <c r="J212" s="44">
        <v>131.0</v>
      </c>
      <c r="K212" s="45">
        <v>52.0</v>
      </c>
      <c r="L212" s="45">
        <v>110.0</v>
      </c>
      <c r="M212" s="39">
        <f t="shared" si="6"/>
        <v>0.3978494624</v>
      </c>
      <c r="N212" s="40">
        <f t="shared" si="7"/>
        <v>0.5618729097</v>
      </c>
      <c r="O212" s="54">
        <f t="shared" si="8"/>
        <v>0.3209876543</v>
      </c>
      <c r="P212" s="40">
        <f t="shared" si="9"/>
        <v>0.5465732339</v>
      </c>
      <c r="Q212" s="54">
        <f t="shared" si="10"/>
        <v>0.2656673141</v>
      </c>
      <c r="R212" s="39">
        <f t="shared" ref="R212:T212" si="1075">M212</f>
        <v>0.3978494624</v>
      </c>
      <c r="S212" s="40">
        <f t="shared" si="1075"/>
        <v>0.5618729097</v>
      </c>
      <c r="T212" s="54">
        <f t="shared" si="1075"/>
        <v>0.3209876543</v>
      </c>
      <c r="U212" s="39">
        <f t="shared" si="12"/>
        <v>0.3978494624</v>
      </c>
      <c r="V212" s="40">
        <f t="shared" si="13"/>
        <v>0.1198729097</v>
      </c>
      <c r="W212" s="54">
        <f t="shared" si="14"/>
        <v>0.1019876543</v>
      </c>
      <c r="X212" s="55">
        <f t="shared" si="15"/>
        <v>0.292651025</v>
      </c>
      <c r="Y212" s="55">
        <f t="shared" si="16"/>
        <v>0.4927471384</v>
      </c>
      <c r="Z212" s="39">
        <f t="shared" si="17"/>
        <v>0.2938143199</v>
      </c>
      <c r="AA212" s="40">
        <f t="shared" si="18"/>
        <v>0.2938143199</v>
      </c>
      <c r="AB212" s="54">
        <f t="shared" si="19"/>
        <v>0.1019876543</v>
      </c>
      <c r="AC212" s="56">
        <f t="shared" si="20"/>
        <v>0.3341032562</v>
      </c>
      <c r="AD212" s="56">
        <f t="shared" si="21"/>
        <v>0.4512949072</v>
      </c>
      <c r="AE212" s="39">
        <f t="shared" si="22"/>
        <v>0.2199185488</v>
      </c>
      <c r="AF212" s="40">
        <f t="shared" si="23"/>
        <v>0.2199185488</v>
      </c>
      <c r="AG212" s="54">
        <f t="shared" si="24"/>
        <v>0.2199185488</v>
      </c>
      <c r="AH212" s="57">
        <f t="shared" ref="AH212:AI212" si="1076">N212-P212</f>
        <v>0.0152996758</v>
      </c>
      <c r="AI212" s="57">
        <f t="shared" si="1076"/>
        <v>0.05532034018</v>
      </c>
      <c r="AJ212" s="58">
        <f t="shared" si="26"/>
        <v>0.009146720555</v>
      </c>
      <c r="AK212" s="58">
        <f t="shared" si="27"/>
        <v>0.03288014996</v>
      </c>
      <c r="AL212" s="39">
        <f t="shared" si="28"/>
        <v>0.2199185488</v>
      </c>
      <c r="AM212" s="40">
        <f t="shared" ref="AM212:AN212" si="1077">AF212+AJ212</f>
        <v>0.2290652694</v>
      </c>
      <c r="AN212" s="54">
        <f t="shared" si="1077"/>
        <v>0.2527986988</v>
      </c>
      <c r="AO212" s="59">
        <f t="shared" si="30"/>
        <v>1.809076426</v>
      </c>
      <c r="AP212" s="39">
        <f t="shared" ref="AP212:AR212" si="1078">AL212*$AO212</f>
        <v>0.3978494624</v>
      </c>
      <c r="AQ212" s="40">
        <f t="shared" si="1078"/>
        <v>0.4143965789</v>
      </c>
      <c r="AR212" s="54">
        <f t="shared" si="1078"/>
        <v>0.4573321665</v>
      </c>
      <c r="AS212" s="39">
        <f t="shared" ref="AS212:AU212" si="1079">IF(AP212&lt;0,0,IF(AP212&gt;1,1,AP212))</f>
        <v>0.3978494624</v>
      </c>
      <c r="AT212" s="40">
        <f t="shared" si="1079"/>
        <v>0.4143965789</v>
      </c>
      <c r="AU212" s="54">
        <f t="shared" si="1079"/>
        <v>0.4573321665</v>
      </c>
      <c r="AV212" s="38"/>
      <c r="AW212" s="38"/>
      <c r="AX212" s="38"/>
      <c r="AY212" s="38"/>
      <c r="AZ212" s="38"/>
      <c r="BA212" s="38"/>
      <c r="BB212" s="38"/>
    </row>
    <row r="213">
      <c r="A213" s="1"/>
      <c r="B213" s="1"/>
      <c r="C213" s="53">
        <v>0.0</v>
      </c>
      <c r="D213" s="42"/>
      <c r="E213" s="42"/>
      <c r="F213" s="2">
        <v>3374.0</v>
      </c>
      <c r="G213" s="43">
        <v>30.0</v>
      </c>
      <c r="H213" s="43">
        <v>30.0</v>
      </c>
      <c r="I213" s="44">
        <v>104.0</v>
      </c>
      <c r="J213" s="44">
        <v>85.0</v>
      </c>
      <c r="K213" s="45">
        <v>42.0</v>
      </c>
      <c r="L213" s="45">
        <v>100.0</v>
      </c>
      <c r="M213" s="39">
        <f t="shared" si="6"/>
        <v>0.5</v>
      </c>
      <c r="N213" s="40">
        <f t="shared" si="7"/>
        <v>0.5502645503</v>
      </c>
      <c r="O213" s="54">
        <f t="shared" si="8"/>
        <v>0.2957746479</v>
      </c>
      <c r="P213" s="40">
        <f t="shared" si="9"/>
        <v>0.573275</v>
      </c>
      <c r="Q213" s="54">
        <f t="shared" si="10"/>
        <v>0.27435</v>
      </c>
      <c r="R213" s="39">
        <f t="shared" ref="R213:T213" si="1080">M213</f>
        <v>0.5</v>
      </c>
      <c r="S213" s="40">
        <f t="shared" si="1080"/>
        <v>0.5502645503</v>
      </c>
      <c r="T213" s="54">
        <f t="shared" si="1080"/>
        <v>0.2957746479</v>
      </c>
      <c r="U213" s="39">
        <f t="shared" si="12"/>
        <v>0.5</v>
      </c>
      <c r="V213" s="40">
        <f t="shared" si="13"/>
        <v>0.1082645503</v>
      </c>
      <c r="W213" s="54">
        <f t="shared" si="14"/>
        <v>0.07677464789</v>
      </c>
      <c r="X213" s="55">
        <f t="shared" si="15"/>
        <v>0.2132372407</v>
      </c>
      <c r="Y213" s="55">
        <f t="shared" si="16"/>
        <v>0.5721609227</v>
      </c>
      <c r="Z213" s="39">
        <f t="shared" si="17"/>
        <v>0.3617466053</v>
      </c>
      <c r="AA213" s="40">
        <f t="shared" si="18"/>
        <v>0.3617466053</v>
      </c>
      <c r="AB213" s="54">
        <f t="shared" si="19"/>
        <v>0.07677464789</v>
      </c>
      <c r="AC213" s="56">
        <f t="shared" si="20"/>
        <v>0.2091301281</v>
      </c>
      <c r="AD213" s="56">
        <f t="shared" si="21"/>
        <v>0.5762680353</v>
      </c>
      <c r="AE213" s="39">
        <f t="shared" si="22"/>
        <v>0.2614908727</v>
      </c>
      <c r="AF213" s="40">
        <f t="shared" si="23"/>
        <v>0.2614908727</v>
      </c>
      <c r="AG213" s="54">
        <f t="shared" si="24"/>
        <v>0.2614908727</v>
      </c>
      <c r="AH213" s="57">
        <f t="shared" ref="AH213:AI213" si="1081">N213-P213</f>
        <v>-0.02301044974</v>
      </c>
      <c r="AI213" s="57">
        <f t="shared" si="1081"/>
        <v>0.02142464789</v>
      </c>
      <c r="AJ213" s="58">
        <f t="shared" si="26"/>
        <v>-0.01375651068</v>
      </c>
      <c r="AK213" s="58">
        <f t="shared" si="27"/>
        <v>0.01273393535</v>
      </c>
      <c r="AL213" s="39">
        <f t="shared" si="28"/>
        <v>0.2614908727</v>
      </c>
      <c r="AM213" s="40">
        <f t="shared" ref="AM213:AN213" si="1082">AF213+AJ213</f>
        <v>0.247734362</v>
      </c>
      <c r="AN213" s="54">
        <f t="shared" si="1082"/>
        <v>0.274224808</v>
      </c>
      <c r="AO213" s="59">
        <f t="shared" si="30"/>
        <v>1.912112629</v>
      </c>
      <c r="AP213" s="39">
        <f t="shared" ref="AP213:AR213" si="1083">AL213*$AO213</f>
        <v>0.5</v>
      </c>
      <c r="AQ213" s="40">
        <f t="shared" si="1083"/>
        <v>0.4736960022</v>
      </c>
      <c r="AR213" s="54">
        <f t="shared" si="1083"/>
        <v>0.5243487186</v>
      </c>
      <c r="AS213" s="39">
        <f t="shared" ref="AS213:AU213" si="1084">IF(AP213&lt;0,0,IF(AP213&gt;1,1,AP213))</f>
        <v>0.5</v>
      </c>
      <c r="AT213" s="40">
        <f t="shared" si="1084"/>
        <v>0.4736960022</v>
      </c>
      <c r="AU213" s="54">
        <f t="shared" si="1084"/>
        <v>0.5243487186</v>
      </c>
      <c r="AV213" s="38"/>
      <c r="AW213" s="38"/>
      <c r="AX213" s="38"/>
      <c r="AY213" s="38"/>
      <c r="AZ213" s="38"/>
      <c r="BA213" s="38"/>
      <c r="BB213" s="38"/>
    </row>
    <row r="214">
      <c r="A214" s="1"/>
      <c r="B214" s="1"/>
      <c r="C214" s="53">
        <v>0.0</v>
      </c>
      <c r="D214" s="42"/>
      <c r="E214" s="42"/>
      <c r="F214" s="2">
        <v>3382.0</v>
      </c>
      <c r="G214" s="43">
        <v>25.0</v>
      </c>
      <c r="H214" s="43">
        <v>31.0</v>
      </c>
      <c r="I214" s="44">
        <v>93.0</v>
      </c>
      <c r="J214" s="44">
        <v>73.0</v>
      </c>
      <c r="K214" s="45">
        <v>24.0</v>
      </c>
      <c r="L214" s="45">
        <v>83.0</v>
      </c>
      <c r="M214" s="39">
        <f t="shared" si="6"/>
        <v>0.4464285714</v>
      </c>
      <c r="N214" s="40">
        <f t="shared" si="7"/>
        <v>0.5602409639</v>
      </c>
      <c r="O214" s="54">
        <f t="shared" si="8"/>
        <v>0.2242990654</v>
      </c>
      <c r="P214" s="40">
        <f t="shared" si="9"/>
        <v>0.5592791773</v>
      </c>
      <c r="Q214" s="54">
        <f t="shared" si="10"/>
        <v>0.2699646046</v>
      </c>
      <c r="R214" s="39">
        <f t="shared" ref="R214:T214" si="1085">M214</f>
        <v>0.4464285714</v>
      </c>
      <c r="S214" s="40">
        <f t="shared" si="1085"/>
        <v>0.5602409639</v>
      </c>
      <c r="T214" s="54">
        <f t="shared" si="1085"/>
        <v>0.2242990654</v>
      </c>
      <c r="U214" s="39">
        <f t="shared" si="12"/>
        <v>0.4464285714</v>
      </c>
      <c r="V214" s="40">
        <f t="shared" si="13"/>
        <v>0.1182409639</v>
      </c>
      <c r="W214" s="54">
        <f t="shared" si="14"/>
        <v>0.005299065421</v>
      </c>
      <c r="X214" s="55">
        <f t="shared" si="15"/>
        <v>0.2589146872</v>
      </c>
      <c r="Y214" s="55">
        <f t="shared" si="16"/>
        <v>0.5264834762</v>
      </c>
      <c r="Z214" s="39">
        <f t="shared" si="17"/>
        <v>0.3265573418</v>
      </c>
      <c r="AA214" s="40">
        <f t="shared" si="18"/>
        <v>0.3265573418</v>
      </c>
      <c r="AB214" s="54">
        <f t="shared" si="19"/>
        <v>0.005299065421</v>
      </c>
      <c r="AC214" s="56">
        <f t="shared" si="20"/>
        <v>0.01622563545</v>
      </c>
      <c r="AD214" s="56">
        <f t="shared" si="21"/>
        <v>0.7691725279</v>
      </c>
      <c r="AE214" s="39">
        <f t="shared" si="22"/>
        <v>0.2309413102</v>
      </c>
      <c r="AF214" s="40">
        <f t="shared" si="23"/>
        <v>0.2309413102</v>
      </c>
      <c r="AG214" s="54">
        <f t="shared" si="24"/>
        <v>0.2309413102</v>
      </c>
      <c r="AH214" s="57">
        <f t="shared" ref="AH214:AI214" si="1086">N214-P214</f>
        <v>0.0009617865595</v>
      </c>
      <c r="AI214" s="57">
        <f t="shared" si="1086"/>
        <v>-0.04566553917</v>
      </c>
      <c r="AJ214" s="58">
        <f t="shared" si="26"/>
        <v>0.0005749921115</v>
      </c>
      <c r="AK214" s="58">
        <f t="shared" si="27"/>
        <v>-0.02714173071</v>
      </c>
      <c r="AL214" s="39">
        <f t="shared" si="28"/>
        <v>0.2309413102</v>
      </c>
      <c r="AM214" s="40">
        <f t="shared" ref="AM214:AN214" si="1087">AF214+AJ214</f>
        <v>0.2315163024</v>
      </c>
      <c r="AN214" s="54">
        <f t="shared" si="1087"/>
        <v>0.2037995795</v>
      </c>
      <c r="AO214" s="59">
        <f t="shared" si="30"/>
        <v>1.933082353</v>
      </c>
      <c r="AP214" s="39">
        <f t="shared" ref="AP214:AR214" si="1088">AL214*$AO214</f>
        <v>0.4464285714</v>
      </c>
      <c r="AQ214" s="40">
        <f t="shared" si="1088"/>
        <v>0.4475400785</v>
      </c>
      <c r="AR214" s="54">
        <f t="shared" si="1088"/>
        <v>0.3939613708</v>
      </c>
      <c r="AS214" s="39">
        <f t="shared" ref="AS214:AU214" si="1089">IF(AP214&lt;0,0,IF(AP214&gt;1,1,AP214))</f>
        <v>0.4464285714</v>
      </c>
      <c r="AT214" s="40">
        <f t="shared" si="1089"/>
        <v>0.4475400785</v>
      </c>
      <c r="AU214" s="54">
        <f t="shared" si="1089"/>
        <v>0.3939613708</v>
      </c>
      <c r="AV214" s="38"/>
      <c r="AW214" s="38"/>
      <c r="AX214" s="38"/>
      <c r="AY214" s="38"/>
      <c r="AZ214" s="38"/>
      <c r="BA214" s="38"/>
      <c r="BB214" s="38"/>
    </row>
    <row r="215">
      <c r="A215" s="1"/>
      <c r="B215" s="1"/>
      <c r="C215" s="53">
        <v>0.0</v>
      </c>
      <c r="D215" s="42"/>
      <c r="E215" s="42"/>
      <c r="F215" s="2">
        <v>3383.0</v>
      </c>
      <c r="G215" s="43">
        <v>38.0</v>
      </c>
      <c r="H215" s="43">
        <v>34.0</v>
      </c>
      <c r="I215" s="44">
        <v>236.0</v>
      </c>
      <c r="J215" s="44">
        <v>136.0</v>
      </c>
      <c r="K215" s="45">
        <v>31.0</v>
      </c>
      <c r="L215" s="45">
        <v>130.0</v>
      </c>
      <c r="M215" s="39">
        <f t="shared" si="6"/>
        <v>0.5277777778</v>
      </c>
      <c r="N215" s="40">
        <f t="shared" si="7"/>
        <v>0.6344086022</v>
      </c>
      <c r="O215" s="54">
        <f t="shared" si="8"/>
        <v>0.1925465839</v>
      </c>
      <c r="P215" s="40">
        <f t="shared" si="9"/>
        <v>0.5805255401</v>
      </c>
      <c r="Q215" s="54">
        <f t="shared" si="10"/>
        <v>0.2764779321</v>
      </c>
      <c r="R215" s="39">
        <f t="shared" ref="R215:T215" si="1090">M215</f>
        <v>0.5277777778</v>
      </c>
      <c r="S215" s="40">
        <f t="shared" si="1090"/>
        <v>0.6344086022</v>
      </c>
      <c r="T215" s="54">
        <f t="shared" si="1090"/>
        <v>0.1925465839</v>
      </c>
      <c r="U215" s="39">
        <f t="shared" si="12"/>
        <v>0.5277777778</v>
      </c>
      <c r="V215" s="40">
        <f t="shared" si="13"/>
        <v>0.1924086022</v>
      </c>
      <c r="W215" s="54">
        <f t="shared" si="14"/>
        <v>-0.02645341615</v>
      </c>
      <c r="X215" s="55">
        <f t="shared" si="15"/>
        <v>0.3495897649</v>
      </c>
      <c r="Y215" s="55">
        <f t="shared" si="16"/>
        <v>0.4358083985</v>
      </c>
      <c r="Z215" s="39">
        <f t="shared" si="17"/>
        <v>0.3972218857</v>
      </c>
      <c r="AA215" s="40">
        <f t="shared" si="18"/>
        <v>0.3972218857</v>
      </c>
      <c r="AB215" s="54">
        <f t="shared" si="19"/>
        <v>-0.02645341615</v>
      </c>
      <c r="AC215" s="56">
        <f t="shared" si="20"/>
        <v>-0.06649787827</v>
      </c>
      <c r="AD215" s="56">
        <f t="shared" si="21"/>
        <v>0.8518960417</v>
      </c>
      <c r="AE215" s="39">
        <f t="shared" si="22"/>
        <v>0.2815004526</v>
      </c>
      <c r="AF215" s="40">
        <f t="shared" si="23"/>
        <v>0.2815004526</v>
      </c>
      <c r="AG215" s="54">
        <f t="shared" si="24"/>
        <v>0.2815004526</v>
      </c>
      <c r="AH215" s="57">
        <f t="shared" ref="AH215:AI215" si="1091">N215-P215</f>
        <v>0.05388306203</v>
      </c>
      <c r="AI215" s="57">
        <f t="shared" si="1091"/>
        <v>-0.08393134825</v>
      </c>
      <c r="AJ215" s="58">
        <f t="shared" si="26"/>
        <v>0.03221331729</v>
      </c>
      <c r="AK215" s="58">
        <f t="shared" si="27"/>
        <v>-0.04988536418</v>
      </c>
      <c r="AL215" s="39">
        <f t="shared" si="28"/>
        <v>0.2815004526</v>
      </c>
      <c r="AM215" s="40">
        <f t="shared" ref="AM215:AN215" si="1092">AF215+AJ215</f>
        <v>0.3137137699</v>
      </c>
      <c r="AN215" s="54">
        <f t="shared" si="1092"/>
        <v>0.2316150885</v>
      </c>
      <c r="AO215" s="59">
        <f t="shared" si="30"/>
        <v>1.874873638</v>
      </c>
      <c r="AP215" s="39">
        <f t="shared" ref="AP215:AR215" si="1093">AL215*$AO215</f>
        <v>0.5277777778</v>
      </c>
      <c r="AQ215" s="40">
        <f t="shared" si="1093"/>
        <v>0.5881736772</v>
      </c>
      <c r="AR215" s="54">
        <f t="shared" si="1093"/>
        <v>0.4342490236</v>
      </c>
      <c r="AS215" s="39">
        <f t="shared" ref="AS215:AU215" si="1094">IF(AP215&lt;0,0,IF(AP215&gt;1,1,AP215))</f>
        <v>0.5277777778</v>
      </c>
      <c r="AT215" s="40">
        <f t="shared" si="1094"/>
        <v>0.5881736772</v>
      </c>
      <c r="AU215" s="54">
        <f t="shared" si="1094"/>
        <v>0.4342490236</v>
      </c>
      <c r="AV215" s="38"/>
      <c r="AW215" s="38"/>
      <c r="AX215" s="38"/>
      <c r="AY215" s="38"/>
      <c r="AZ215" s="38"/>
      <c r="BA215" s="38"/>
      <c r="BB215" s="38"/>
    </row>
    <row r="216">
      <c r="A216" s="1"/>
      <c r="B216" s="1"/>
      <c r="C216" s="53">
        <v>0.0</v>
      </c>
      <c r="D216" s="42"/>
      <c r="E216" s="42"/>
      <c r="F216" s="2">
        <v>3385.0</v>
      </c>
      <c r="G216" s="43">
        <v>22.0</v>
      </c>
      <c r="H216" s="43">
        <v>24.0</v>
      </c>
      <c r="I216" s="44">
        <v>97.0</v>
      </c>
      <c r="J216" s="44">
        <v>71.0</v>
      </c>
      <c r="K216" s="45">
        <v>31.0</v>
      </c>
      <c r="L216" s="45">
        <v>68.0</v>
      </c>
      <c r="M216" s="39">
        <f t="shared" si="6"/>
        <v>0.4782608696</v>
      </c>
      <c r="N216" s="40">
        <f t="shared" si="7"/>
        <v>0.5773809524</v>
      </c>
      <c r="O216" s="54">
        <f t="shared" si="8"/>
        <v>0.3131313131</v>
      </c>
      <c r="P216" s="40">
        <f t="shared" si="9"/>
        <v>0.5675975425</v>
      </c>
      <c r="Q216" s="54">
        <f t="shared" si="10"/>
        <v>0.2726151229</v>
      </c>
      <c r="R216" s="39">
        <f t="shared" ref="R216:T216" si="1095">M216</f>
        <v>0.4782608696</v>
      </c>
      <c r="S216" s="40">
        <f t="shared" si="1095"/>
        <v>0.5773809524</v>
      </c>
      <c r="T216" s="54">
        <f t="shared" si="1095"/>
        <v>0.3131313131</v>
      </c>
      <c r="U216" s="39">
        <f t="shared" si="12"/>
        <v>0.4782608696</v>
      </c>
      <c r="V216" s="40">
        <f t="shared" si="13"/>
        <v>0.1353809524</v>
      </c>
      <c r="W216" s="54">
        <f t="shared" si="14"/>
        <v>0.09413131313</v>
      </c>
      <c r="X216" s="55">
        <f t="shared" si="15"/>
        <v>0.2758525568</v>
      </c>
      <c r="Y216" s="55">
        <f t="shared" si="16"/>
        <v>0.5095456066</v>
      </c>
      <c r="Z216" s="39">
        <f t="shared" si="17"/>
        <v>0.3514693882</v>
      </c>
      <c r="AA216" s="40">
        <f t="shared" si="18"/>
        <v>0.3514693882</v>
      </c>
      <c r="AB216" s="54">
        <f t="shared" si="19"/>
        <v>0.09413131313</v>
      </c>
      <c r="AC216" s="56">
        <f t="shared" si="20"/>
        <v>0.2616809207</v>
      </c>
      <c r="AD216" s="56">
        <f t="shared" si="21"/>
        <v>0.5237172427</v>
      </c>
      <c r="AE216" s="39">
        <f t="shared" si="22"/>
        <v>0.2572852842</v>
      </c>
      <c r="AF216" s="40">
        <f t="shared" si="23"/>
        <v>0.2572852842</v>
      </c>
      <c r="AG216" s="54">
        <f t="shared" si="24"/>
        <v>0.2572852842</v>
      </c>
      <c r="AH216" s="57">
        <f t="shared" ref="AH216:AI216" si="1096">N216-P216</f>
        <v>0.009783409848</v>
      </c>
      <c r="AI216" s="57">
        <f t="shared" si="1096"/>
        <v>0.04051619026</v>
      </c>
      <c r="AJ216" s="58">
        <f t="shared" si="26"/>
        <v>0.005848889684</v>
      </c>
      <c r="AK216" s="58">
        <f t="shared" si="27"/>
        <v>0.0240811681</v>
      </c>
      <c r="AL216" s="39">
        <f t="shared" si="28"/>
        <v>0.2572852842</v>
      </c>
      <c r="AM216" s="40">
        <f t="shared" ref="AM216:AN216" si="1097">AF216+AJ216</f>
        <v>0.2631341739</v>
      </c>
      <c r="AN216" s="54">
        <f t="shared" si="1097"/>
        <v>0.2813664523</v>
      </c>
      <c r="AO216" s="59">
        <f t="shared" si="30"/>
        <v>1.858873783</v>
      </c>
      <c r="AP216" s="39">
        <f t="shared" ref="AP216:AR216" si="1098">AL216*$AO216</f>
        <v>0.4782608696</v>
      </c>
      <c r="AQ216" s="40">
        <f t="shared" si="1098"/>
        <v>0.4891332173</v>
      </c>
      <c r="AR216" s="54">
        <f t="shared" si="1098"/>
        <v>0.5230247216</v>
      </c>
      <c r="AS216" s="39">
        <f t="shared" ref="AS216:AU216" si="1099">IF(AP216&lt;0,0,IF(AP216&gt;1,1,AP216))</f>
        <v>0.4782608696</v>
      </c>
      <c r="AT216" s="40">
        <f t="shared" si="1099"/>
        <v>0.4891332173</v>
      </c>
      <c r="AU216" s="54">
        <f t="shared" si="1099"/>
        <v>0.5230247216</v>
      </c>
      <c r="AV216" s="38"/>
      <c r="AW216" s="38"/>
      <c r="AX216" s="38"/>
      <c r="AY216" s="38"/>
      <c r="AZ216" s="38"/>
      <c r="BA216" s="38"/>
      <c r="BB216" s="38"/>
    </row>
    <row r="217">
      <c r="A217" s="1"/>
      <c r="B217" s="1"/>
      <c r="C217" s="53">
        <v>0.0</v>
      </c>
      <c r="D217" s="42"/>
      <c r="E217" s="42"/>
      <c r="F217" s="2">
        <v>3391.0</v>
      </c>
      <c r="G217" s="43">
        <v>33.0</v>
      </c>
      <c r="H217" s="43">
        <v>34.0</v>
      </c>
      <c r="I217" s="44">
        <v>100.0</v>
      </c>
      <c r="J217" s="44">
        <v>91.0</v>
      </c>
      <c r="K217" s="45">
        <v>22.0</v>
      </c>
      <c r="L217" s="45">
        <v>95.0</v>
      </c>
      <c r="M217" s="39">
        <f t="shared" si="6"/>
        <v>0.4925373134</v>
      </c>
      <c r="N217" s="40">
        <f t="shared" si="7"/>
        <v>0.5235602094</v>
      </c>
      <c r="O217" s="54">
        <f t="shared" si="8"/>
        <v>0.188034188</v>
      </c>
      <c r="P217" s="40">
        <f t="shared" si="9"/>
        <v>0.571326331</v>
      </c>
      <c r="Q217" s="54">
        <f t="shared" si="10"/>
        <v>0.2737613277</v>
      </c>
      <c r="R217" s="39">
        <f t="shared" ref="R217:T217" si="1100">M217</f>
        <v>0.4925373134</v>
      </c>
      <c r="S217" s="40">
        <f t="shared" si="1100"/>
        <v>0.5235602094</v>
      </c>
      <c r="T217" s="54">
        <f t="shared" si="1100"/>
        <v>0.188034188</v>
      </c>
      <c r="U217" s="39">
        <f t="shared" si="12"/>
        <v>0.4925373134</v>
      </c>
      <c r="V217" s="40">
        <f t="shared" si="13"/>
        <v>0.08156020942</v>
      </c>
      <c r="W217" s="54">
        <f t="shared" si="14"/>
        <v>-0.03096581197</v>
      </c>
      <c r="X217" s="55">
        <f t="shared" si="15"/>
        <v>0.1641028159</v>
      </c>
      <c r="Y217" s="55">
        <f t="shared" si="16"/>
        <v>0.6212953475</v>
      </c>
      <c r="Z217" s="39">
        <f t="shared" si="17"/>
        <v>0.3530191729</v>
      </c>
      <c r="AA217" s="40">
        <f t="shared" si="18"/>
        <v>0.3530191729</v>
      </c>
      <c r="AB217" s="54">
        <f t="shared" si="19"/>
        <v>-0.03096581197</v>
      </c>
      <c r="AC217" s="56">
        <f t="shared" si="20"/>
        <v>-0.08749314212</v>
      </c>
      <c r="AD217" s="56">
        <f t="shared" si="21"/>
        <v>0.8728913055</v>
      </c>
      <c r="AE217" s="39">
        <f t="shared" si="22"/>
        <v>0.2505807434</v>
      </c>
      <c r="AF217" s="40">
        <f t="shared" si="23"/>
        <v>0.2505807434</v>
      </c>
      <c r="AG217" s="54">
        <f t="shared" si="24"/>
        <v>0.2505807434</v>
      </c>
      <c r="AH217" s="57">
        <f t="shared" ref="AH217:AI217" si="1101">N217-P217</f>
        <v>-0.04776612161</v>
      </c>
      <c r="AI217" s="57">
        <f t="shared" si="1101"/>
        <v>-0.08572713966</v>
      </c>
      <c r="AJ217" s="58">
        <f t="shared" si="26"/>
        <v>-0.02855638067</v>
      </c>
      <c r="AK217" s="58">
        <f t="shared" si="27"/>
        <v>-0.05095270922</v>
      </c>
      <c r="AL217" s="39">
        <f t="shared" si="28"/>
        <v>0.2505807434</v>
      </c>
      <c r="AM217" s="40">
        <f t="shared" ref="AM217:AN217" si="1102">AF217+AJ217</f>
        <v>0.2220243628</v>
      </c>
      <c r="AN217" s="54">
        <f t="shared" si="1102"/>
        <v>0.1996280342</v>
      </c>
      <c r="AO217" s="59">
        <f t="shared" si="30"/>
        <v>1.965583256</v>
      </c>
      <c r="AP217" s="39">
        <f t="shared" ref="AP217:AR217" si="1103">AL217*$AO217</f>
        <v>0.4925373134</v>
      </c>
      <c r="AQ217" s="40">
        <f t="shared" si="1103"/>
        <v>0.4364073697</v>
      </c>
      <c r="AR217" s="54">
        <f t="shared" si="1103"/>
        <v>0.3923855214</v>
      </c>
      <c r="AS217" s="39">
        <f t="shared" ref="AS217:AU217" si="1104">IF(AP217&lt;0,0,IF(AP217&gt;1,1,AP217))</f>
        <v>0.4925373134</v>
      </c>
      <c r="AT217" s="40">
        <f t="shared" si="1104"/>
        <v>0.4364073697</v>
      </c>
      <c r="AU217" s="54">
        <f t="shared" si="1104"/>
        <v>0.3923855214</v>
      </c>
      <c r="AV217" s="38"/>
      <c r="AW217" s="38"/>
      <c r="AX217" s="38"/>
      <c r="AY217" s="38"/>
      <c r="AZ217" s="38"/>
      <c r="BA217" s="38"/>
      <c r="BB217" s="38"/>
    </row>
    <row r="218">
      <c r="A218" s="1"/>
      <c r="B218" s="1"/>
      <c r="C218" s="53">
        <v>0.0</v>
      </c>
      <c r="D218" s="42"/>
      <c r="E218" s="42"/>
      <c r="F218" s="2">
        <v>3392.0</v>
      </c>
      <c r="G218" s="43">
        <v>28.0</v>
      </c>
      <c r="H218" s="43">
        <v>15.0</v>
      </c>
      <c r="I218" s="44">
        <v>73.0</v>
      </c>
      <c r="J218" s="44">
        <v>47.0</v>
      </c>
      <c r="K218" s="45">
        <v>30.0</v>
      </c>
      <c r="L218" s="45">
        <v>66.0</v>
      </c>
      <c r="M218" s="39">
        <f t="shared" si="6"/>
        <v>0.6511627907</v>
      </c>
      <c r="N218" s="40">
        <f t="shared" si="7"/>
        <v>0.6083333333</v>
      </c>
      <c r="O218" s="54">
        <f t="shared" si="8"/>
        <v>0.3125</v>
      </c>
      <c r="P218" s="40">
        <f t="shared" si="9"/>
        <v>0.6126773391</v>
      </c>
      <c r="Q218" s="54">
        <f t="shared" si="10"/>
        <v>0.2847250406</v>
      </c>
      <c r="R218" s="39">
        <f t="shared" ref="R218:T218" si="1105">M218</f>
        <v>0.6511627907</v>
      </c>
      <c r="S218" s="40">
        <f t="shared" si="1105"/>
        <v>0.6083333333</v>
      </c>
      <c r="T218" s="54">
        <f t="shared" si="1105"/>
        <v>0.3125</v>
      </c>
      <c r="U218" s="39">
        <f t="shared" si="12"/>
        <v>0.6511627907</v>
      </c>
      <c r="V218" s="40">
        <f t="shared" si="13"/>
        <v>0.1663333333</v>
      </c>
      <c r="W218" s="54">
        <f t="shared" si="14"/>
        <v>0.0935</v>
      </c>
      <c r="X218" s="55">
        <f t="shared" si="15"/>
        <v>0.2500925204</v>
      </c>
      <c r="Y218" s="55">
        <f t="shared" si="16"/>
        <v>0.535305643</v>
      </c>
      <c r="Z218" s="39">
        <f t="shared" si="17"/>
        <v>0.4752261345</v>
      </c>
      <c r="AA218" s="40">
        <f t="shared" si="18"/>
        <v>0.4752261345</v>
      </c>
      <c r="AB218" s="54">
        <f t="shared" si="19"/>
        <v>0.0935</v>
      </c>
      <c r="AC218" s="56">
        <f t="shared" si="20"/>
        <v>0.1942671126</v>
      </c>
      <c r="AD218" s="56">
        <f t="shared" si="21"/>
        <v>0.5911310508</v>
      </c>
      <c r="AE218" s="39">
        <f t="shared" si="22"/>
        <v>0.3424778306</v>
      </c>
      <c r="AF218" s="40">
        <f t="shared" si="23"/>
        <v>0.3424778306</v>
      </c>
      <c r="AG218" s="54">
        <f t="shared" si="24"/>
        <v>0.3424778306</v>
      </c>
      <c r="AH218" s="57">
        <f t="shared" ref="AH218:AI218" si="1106">N218-P218</f>
        <v>-0.004344005769</v>
      </c>
      <c r="AI218" s="57">
        <f t="shared" si="1106"/>
        <v>0.02777495944</v>
      </c>
      <c r="AJ218" s="58">
        <f t="shared" si="26"/>
        <v>-0.002597009726</v>
      </c>
      <c r="AK218" s="58">
        <f t="shared" si="27"/>
        <v>0.01650830108</v>
      </c>
      <c r="AL218" s="39">
        <f t="shared" si="28"/>
        <v>0.3424778306</v>
      </c>
      <c r="AM218" s="40">
        <f t="shared" ref="AM218:AN218" si="1107">AF218+AJ218</f>
        <v>0.3398808209</v>
      </c>
      <c r="AN218" s="54">
        <f t="shared" si="1107"/>
        <v>0.3589861317</v>
      </c>
      <c r="AO218" s="59">
        <f t="shared" si="30"/>
        <v>1.901328298</v>
      </c>
      <c r="AP218" s="39">
        <f t="shared" ref="AP218:AR218" si="1108">AL218*$AO218</f>
        <v>0.6511627907</v>
      </c>
      <c r="AQ218" s="40">
        <f t="shared" si="1108"/>
        <v>0.6462250226</v>
      </c>
      <c r="AR218" s="54">
        <f t="shared" si="1108"/>
        <v>0.6825504907</v>
      </c>
      <c r="AS218" s="39">
        <f t="shared" ref="AS218:AU218" si="1109">IF(AP218&lt;0,0,IF(AP218&gt;1,1,AP218))</f>
        <v>0.6511627907</v>
      </c>
      <c r="AT218" s="40">
        <f t="shared" si="1109"/>
        <v>0.6462250226</v>
      </c>
      <c r="AU218" s="54">
        <f t="shared" si="1109"/>
        <v>0.6825504907</v>
      </c>
      <c r="AV218" s="38"/>
      <c r="AW218" s="38"/>
      <c r="AX218" s="38"/>
      <c r="AY218" s="38"/>
      <c r="AZ218" s="38"/>
      <c r="BA218" s="38"/>
      <c r="BB218" s="38"/>
    </row>
    <row r="219">
      <c r="A219" s="1"/>
      <c r="B219" s="1"/>
      <c r="C219" s="53">
        <v>0.0</v>
      </c>
      <c r="D219" s="42"/>
      <c r="E219" s="42"/>
      <c r="F219" s="2">
        <v>3414.0</v>
      </c>
      <c r="G219" s="43">
        <v>12.0</v>
      </c>
      <c r="H219" s="43">
        <v>13.0</v>
      </c>
      <c r="I219" s="44">
        <v>34.0</v>
      </c>
      <c r="J219" s="44">
        <v>34.0</v>
      </c>
      <c r="K219" s="45">
        <v>13.0</v>
      </c>
      <c r="L219" s="45">
        <v>66.0</v>
      </c>
      <c r="M219" s="39">
        <f t="shared" si="6"/>
        <v>0.48</v>
      </c>
      <c r="N219" s="40">
        <f t="shared" si="7"/>
        <v>0.5</v>
      </c>
      <c r="O219" s="54">
        <f t="shared" si="8"/>
        <v>0.164556962</v>
      </c>
      <c r="P219" s="40">
        <f t="shared" si="9"/>
        <v>0.56805184</v>
      </c>
      <c r="Q219" s="54">
        <f t="shared" si="10"/>
        <v>0.27275616</v>
      </c>
      <c r="R219" s="39">
        <f t="shared" ref="R219:T219" si="1110">M219</f>
        <v>0.48</v>
      </c>
      <c r="S219" s="40">
        <f t="shared" si="1110"/>
        <v>0.5</v>
      </c>
      <c r="T219" s="54">
        <f t="shared" si="1110"/>
        <v>0.164556962</v>
      </c>
      <c r="U219" s="39">
        <f t="shared" si="12"/>
        <v>0.48</v>
      </c>
      <c r="V219" s="40">
        <f t="shared" si="13"/>
        <v>0.058</v>
      </c>
      <c r="W219" s="54">
        <f t="shared" si="14"/>
        <v>-0.05444303797</v>
      </c>
      <c r="X219" s="55">
        <f t="shared" si="15"/>
        <v>0.1202503485</v>
      </c>
      <c r="Y219" s="55">
        <f t="shared" si="16"/>
        <v>0.6651478149</v>
      </c>
      <c r="Z219" s="39">
        <f t="shared" si="17"/>
        <v>0.3418800959</v>
      </c>
      <c r="AA219" s="40">
        <f t="shared" si="18"/>
        <v>0.3418800959</v>
      </c>
      <c r="AB219" s="54">
        <f t="shared" si="19"/>
        <v>-0.05444303797</v>
      </c>
      <c r="AC219" s="56">
        <f t="shared" si="20"/>
        <v>-0.157919997</v>
      </c>
      <c r="AD219" s="56">
        <f t="shared" si="21"/>
        <v>0.9433181604</v>
      </c>
      <c r="AE219" s="39">
        <f t="shared" si="22"/>
        <v>0.2447917936</v>
      </c>
      <c r="AF219" s="40">
        <f t="shared" si="23"/>
        <v>0.2447917936</v>
      </c>
      <c r="AG219" s="54">
        <f t="shared" si="24"/>
        <v>0.2447917936</v>
      </c>
      <c r="AH219" s="57">
        <f t="shared" ref="AH219:AI219" si="1111">N219-P219</f>
        <v>-0.06805184</v>
      </c>
      <c r="AI219" s="57">
        <f t="shared" si="1111"/>
        <v>-0.108199198</v>
      </c>
      <c r="AJ219" s="58">
        <f t="shared" si="26"/>
        <v>-0.04068394467</v>
      </c>
      <c r="AK219" s="58">
        <f t="shared" si="27"/>
        <v>-0.06430918253</v>
      </c>
      <c r="AL219" s="39">
        <f t="shared" si="28"/>
        <v>0.2447917936</v>
      </c>
      <c r="AM219" s="40">
        <f t="shared" ref="AM219:AN219" si="1112">AF219+AJ219</f>
        <v>0.2041078489</v>
      </c>
      <c r="AN219" s="54">
        <f t="shared" si="1112"/>
        <v>0.180482611</v>
      </c>
      <c r="AO219" s="59">
        <f t="shared" si="30"/>
        <v>1.960850047</v>
      </c>
      <c r="AP219" s="39">
        <f t="shared" ref="AP219:AR219" si="1113">AL219*$AO219</f>
        <v>0.48</v>
      </c>
      <c r="AQ219" s="40">
        <f t="shared" si="1113"/>
        <v>0.4002248852</v>
      </c>
      <c r="AR219" s="54">
        <f t="shared" si="1113"/>
        <v>0.3538993364</v>
      </c>
      <c r="AS219" s="39">
        <f t="shared" ref="AS219:AU219" si="1114">IF(AP219&lt;0,0,IF(AP219&gt;1,1,AP219))</f>
        <v>0.48</v>
      </c>
      <c r="AT219" s="40">
        <f t="shared" si="1114"/>
        <v>0.4002248852</v>
      </c>
      <c r="AU219" s="54">
        <f t="shared" si="1114"/>
        <v>0.3538993364</v>
      </c>
      <c r="AV219" s="38"/>
      <c r="AW219" s="38"/>
      <c r="AX219" s="38"/>
      <c r="AY219" s="38"/>
      <c r="AZ219" s="38"/>
      <c r="BA219" s="38"/>
      <c r="BB219" s="38"/>
    </row>
    <row r="220">
      <c r="A220" s="1"/>
      <c r="B220" s="1"/>
      <c r="C220" s="53">
        <v>0.0</v>
      </c>
      <c r="D220" s="42"/>
      <c r="E220" s="42"/>
      <c r="F220" s="2">
        <v>3417.0</v>
      </c>
      <c r="G220" s="43">
        <v>17.0</v>
      </c>
      <c r="H220" s="43">
        <v>25.0</v>
      </c>
      <c r="I220" s="44">
        <v>59.0</v>
      </c>
      <c r="J220" s="44">
        <v>41.0</v>
      </c>
      <c r="K220" s="45">
        <v>19.0</v>
      </c>
      <c r="L220" s="45">
        <v>49.0</v>
      </c>
      <c r="M220" s="39">
        <f t="shared" si="6"/>
        <v>0.4047619048</v>
      </c>
      <c r="N220" s="40">
        <f t="shared" si="7"/>
        <v>0.59</v>
      </c>
      <c r="O220" s="54">
        <f t="shared" si="8"/>
        <v>0.2794117647</v>
      </c>
      <c r="P220" s="40">
        <f t="shared" si="9"/>
        <v>0.5483820295</v>
      </c>
      <c r="Q220" s="54">
        <f t="shared" si="10"/>
        <v>0.2662973923</v>
      </c>
      <c r="R220" s="39">
        <f t="shared" ref="R220:T220" si="1115">M220</f>
        <v>0.4047619048</v>
      </c>
      <c r="S220" s="40">
        <f t="shared" si="1115"/>
        <v>0.59</v>
      </c>
      <c r="T220" s="54">
        <f t="shared" si="1115"/>
        <v>0.2794117647</v>
      </c>
      <c r="U220" s="39">
        <f t="shared" si="12"/>
        <v>0.4047619048</v>
      </c>
      <c r="V220" s="40">
        <f t="shared" si="13"/>
        <v>0.148</v>
      </c>
      <c r="W220" s="54">
        <f t="shared" si="14"/>
        <v>0.06041176471</v>
      </c>
      <c r="X220" s="55">
        <f t="shared" si="15"/>
        <v>0.3505457251</v>
      </c>
      <c r="Y220" s="55">
        <f t="shared" si="16"/>
        <v>0.4348524383</v>
      </c>
      <c r="Z220" s="39">
        <f t="shared" si="17"/>
        <v>0.304742678</v>
      </c>
      <c r="AA220" s="40">
        <f t="shared" si="18"/>
        <v>0.304742678</v>
      </c>
      <c r="AB220" s="54">
        <f t="shared" si="19"/>
        <v>0.06041176471</v>
      </c>
      <c r="AC220" s="56">
        <f t="shared" si="20"/>
        <v>0.1957013428</v>
      </c>
      <c r="AD220" s="56">
        <f t="shared" si="21"/>
        <v>0.5896968206</v>
      </c>
      <c r="AE220" s="39">
        <f t="shared" si="22"/>
        <v>0.2196789488</v>
      </c>
      <c r="AF220" s="40">
        <f t="shared" si="23"/>
        <v>0.2196789488</v>
      </c>
      <c r="AG220" s="54">
        <f t="shared" si="24"/>
        <v>0.2196789488</v>
      </c>
      <c r="AH220" s="57">
        <f t="shared" ref="AH220:AI220" si="1116">N220-P220</f>
        <v>0.04161797052</v>
      </c>
      <c r="AI220" s="57">
        <f t="shared" si="1116"/>
        <v>0.01311437242</v>
      </c>
      <c r="AJ220" s="58">
        <f t="shared" si="26"/>
        <v>0.02488078515</v>
      </c>
      <c r="AK220" s="58">
        <f t="shared" si="27"/>
        <v>0.007794647144</v>
      </c>
      <c r="AL220" s="39">
        <f t="shared" si="28"/>
        <v>0.2196789488</v>
      </c>
      <c r="AM220" s="40">
        <f t="shared" ref="AM220:AN220" si="1117">AF220+AJ220</f>
        <v>0.2445597339</v>
      </c>
      <c r="AN220" s="54">
        <f t="shared" si="1117"/>
        <v>0.2274735959</v>
      </c>
      <c r="AO220" s="59">
        <f t="shared" si="30"/>
        <v>1.842515667</v>
      </c>
      <c r="AP220" s="39">
        <f t="shared" ref="AP220:AR220" si="1118">AL220*$AO220</f>
        <v>0.4047619048</v>
      </c>
      <c r="AQ220" s="40">
        <f t="shared" si="1118"/>
        <v>0.4506051412</v>
      </c>
      <c r="AR220" s="54">
        <f t="shared" si="1118"/>
        <v>0.4191236642</v>
      </c>
      <c r="AS220" s="39">
        <f t="shared" ref="AS220:AU220" si="1119">IF(AP220&lt;0,0,IF(AP220&gt;1,1,AP220))</f>
        <v>0.4047619048</v>
      </c>
      <c r="AT220" s="40">
        <f t="shared" si="1119"/>
        <v>0.4506051412</v>
      </c>
      <c r="AU220" s="54">
        <f t="shared" si="1119"/>
        <v>0.4191236642</v>
      </c>
      <c r="AV220" s="38"/>
      <c r="AW220" s="38"/>
      <c r="AX220" s="38"/>
      <c r="AY220" s="38"/>
      <c r="AZ220" s="38"/>
      <c r="BA220" s="38"/>
      <c r="BB220" s="38"/>
    </row>
    <row r="221">
      <c r="A221" s="1"/>
      <c r="B221" s="1"/>
      <c r="C221" s="53">
        <v>0.0</v>
      </c>
      <c r="D221" s="42"/>
      <c r="E221" s="42"/>
      <c r="F221" s="2">
        <v>3418.0</v>
      </c>
      <c r="G221" s="43">
        <v>6.0</v>
      </c>
      <c r="H221" s="43">
        <v>7.0</v>
      </c>
      <c r="I221" s="44">
        <v>25.0</v>
      </c>
      <c r="J221" s="44">
        <v>29.0</v>
      </c>
      <c r="K221" s="45">
        <v>9.0</v>
      </c>
      <c r="L221" s="45">
        <v>27.0</v>
      </c>
      <c r="M221" s="39">
        <f t="shared" si="6"/>
        <v>0.4615384615</v>
      </c>
      <c r="N221" s="40">
        <f t="shared" si="7"/>
        <v>0.462962963</v>
      </c>
      <c r="O221" s="54">
        <f t="shared" si="8"/>
        <v>0.25</v>
      </c>
      <c r="P221" s="40">
        <f t="shared" si="9"/>
        <v>0.5632284024</v>
      </c>
      <c r="Q221" s="54">
        <f t="shared" si="10"/>
        <v>0.2712390533</v>
      </c>
      <c r="R221" s="39">
        <f t="shared" ref="R221:T221" si="1120">M221</f>
        <v>0.4615384615</v>
      </c>
      <c r="S221" s="40">
        <f t="shared" si="1120"/>
        <v>0.462962963</v>
      </c>
      <c r="T221" s="54">
        <f t="shared" si="1120"/>
        <v>0.25</v>
      </c>
      <c r="U221" s="39">
        <f t="shared" si="12"/>
        <v>0.4615384615</v>
      </c>
      <c r="V221" s="40">
        <f t="shared" si="13"/>
        <v>0.02096296296</v>
      </c>
      <c r="W221" s="54">
        <f t="shared" si="14"/>
        <v>0.031</v>
      </c>
      <c r="X221" s="55">
        <f t="shared" si="15"/>
        <v>0.04538855874</v>
      </c>
      <c r="Y221" s="55">
        <f t="shared" si="16"/>
        <v>0.7400096047</v>
      </c>
      <c r="Z221" s="39">
        <f t="shared" si="17"/>
        <v>0.3266934322</v>
      </c>
      <c r="AA221" s="40">
        <f t="shared" si="18"/>
        <v>0.3266934322</v>
      </c>
      <c r="AB221" s="54">
        <f t="shared" si="19"/>
        <v>0.031</v>
      </c>
      <c r="AC221" s="56">
        <f t="shared" si="20"/>
        <v>0.09460691141</v>
      </c>
      <c r="AD221" s="56">
        <f t="shared" si="21"/>
        <v>0.690791252</v>
      </c>
      <c r="AE221" s="39">
        <f t="shared" si="22"/>
        <v>0.2320448218</v>
      </c>
      <c r="AF221" s="40">
        <f t="shared" si="23"/>
        <v>0.2320448218</v>
      </c>
      <c r="AG221" s="54">
        <f t="shared" si="24"/>
        <v>0.2320448218</v>
      </c>
      <c r="AH221" s="57">
        <f t="shared" ref="AH221:AI221" si="1121">N221-P221</f>
        <v>-0.1002654394</v>
      </c>
      <c r="AI221" s="57">
        <f t="shared" si="1121"/>
        <v>-0.02123905325</v>
      </c>
      <c r="AJ221" s="58">
        <f t="shared" si="26"/>
        <v>-0.05994244372</v>
      </c>
      <c r="AK221" s="58">
        <f t="shared" si="27"/>
        <v>-0.01262362548</v>
      </c>
      <c r="AL221" s="39">
        <f t="shared" si="28"/>
        <v>0.2320448218</v>
      </c>
      <c r="AM221" s="40">
        <f t="shared" ref="AM221:AN221" si="1122">AF221+AJ221</f>
        <v>0.1721023781</v>
      </c>
      <c r="AN221" s="54">
        <f t="shared" si="1122"/>
        <v>0.2194211963</v>
      </c>
      <c r="AO221" s="59">
        <f t="shared" si="30"/>
        <v>1.98900565</v>
      </c>
      <c r="AP221" s="39">
        <f t="shared" ref="AP221:AR221" si="1123">AL221*$AO221</f>
        <v>0.4615384615</v>
      </c>
      <c r="AQ221" s="40">
        <f t="shared" si="1123"/>
        <v>0.3423126023</v>
      </c>
      <c r="AR221" s="54">
        <f t="shared" si="1123"/>
        <v>0.4364299991</v>
      </c>
      <c r="AS221" s="39">
        <f t="shared" ref="AS221:AU221" si="1124">IF(AP221&lt;0,0,IF(AP221&gt;1,1,AP221))</f>
        <v>0.4615384615</v>
      </c>
      <c r="AT221" s="40">
        <f t="shared" si="1124"/>
        <v>0.3423126023</v>
      </c>
      <c r="AU221" s="54">
        <f t="shared" si="1124"/>
        <v>0.4364299991</v>
      </c>
      <c r="AV221" s="38"/>
      <c r="AW221" s="38"/>
      <c r="AX221" s="38"/>
      <c r="AY221" s="38"/>
      <c r="AZ221" s="38"/>
      <c r="BA221" s="38"/>
      <c r="BB221" s="38"/>
    </row>
    <row r="222">
      <c r="A222" s="1"/>
      <c r="B222" s="1"/>
      <c r="C222" s="53">
        <v>0.0</v>
      </c>
      <c r="D222" s="42"/>
      <c r="E222" s="42"/>
      <c r="F222" s="2">
        <v>3435.0</v>
      </c>
      <c r="G222" s="43">
        <v>17.0</v>
      </c>
      <c r="H222" s="43">
        <v>33.0</v>
      </c>
      <c r="I222" s="44">
        <v>81.0</v>
      </c>
      <c r="J222" s="44">
        <v>90.0</v>
      </c>
      <c r="K222" s="45">
        <v>34.0</v>
      </c>
      <c r="L222" s="45">
        <v>104.0</v>
      </c>
      <c r="M222" s="39">
        <f t="shared" si="6"/>
        <v>0.34</v>
      </c>
      <c r="N222" s="40">
        <f t="shared" si="7"/>
        <v>0.4736842105</v>
      </c>
      <c r="O222" s="54">
        <f t="shared" si="8"/>
        <v>0.2463768116</v>
      </c>
      <c r="P222" s="40">
        <f t="shared" si="9"/>
        <v>0.53142476</v>
      </c>
      <c r="Q222" s="54">
        <f t="shared" si="10"/>
        <v>0.26015224</v>
      </c>
      <c r="R222" s="39">
        <f t="shared" ref="R222:T222" si="1125">M222</f>
        <v>0.34</v>
      </c>
      <c r="S222" s="40">
        <f t="shared" si="1125"/>
        <v>0.4736842105</v>
      </c>
      <c r="T222" s="54">
        <f t="shared" si="1125"/>
        <v>0.2463768116</v>
      </c>
      <c r="U222" s="39">
        <f t="shared" si="12"/>
        <v>0.34</v>
      </c>
      <c r="V222" s="40">
        <f t="shared" si="13"/>
        <v>0.03168421053</v>
      </c>
      <c r="W222" s="54">
        <f t="shared" si="14"/>
        <v>0.02737681159</v>
      </c>
      <c r="X222" s="55">
        <f t="shared" si="15"/>
        <v>0.09292049567</v>
      </c>
      <c r="Y222" s="55">
        <f t="shared" si="16"/>
        <v>0.6924776677</v>
      </c>
      <c r="Z222" s="39">
        <f t="shared" si="17"/>
        <v>0.2414579562</v>
      </c>
      <c r="AA222" s="40">
        <f t="shared" si="18"/>
        <v>0.2414579562</v>
      </c>
      <c r="AB222" s="54">
        <f t="shared" si="19"/>
        <v>0.02737681159</v>
      </c>
      <c r="AC222" s="56">
        <f t="shared" si="20"/>
        <v>0.1128991405</v>
      </c>
      <c r="AD222" s="56">
        <f t="shared" si="21"/>
        <v>0.6724990229</v>
      </c>
      <c r="AE222" s="39">
        <f t="shared" si="22"/>
        <v>0.1718304897</v>
      </c>
      <c r="AF222" s="40">
        <f t="shared" si="23"/>
        <v>0.1718304897</v>
      </c>
      <c r="AG222" s="54">
        <f t="shared" si="24"/>
        <v>0.1718304897</v>
      </c>
      <c r="AH222" s="57">
        <f t="shared" ref="AH222:AI222" si="1126">N222-P222</f>
        <v>-0.05774054947</v>
      </c>
      <c r="AI222" s="57">
        <f t="shared" si="1126"/>
        <v>-0.01377542841</v>
      </c>
      <c r="AJ222" s="58">
        <f t="shared" si="26"/>
        <v>-0.0345194681</v>
      </c>
      <c r="AK222" s="58">
        <f t="shared" si="27"/>
        <v>-0.008187551815</v>
      </c>
      <c r="AL222" s="39">
        <f t="shared" si="28"/>
        <v>0.1718304897</v>
      </c>
      <c r="AM222" s="40">
        <f t="shared" ref="AM222:AN222" si="1127">AF222+AJ222</f>
        <v>0.1373110216</v>
      </c>
      <c r="AN222" s="54">
        <f t="shared" si="1127"/>
        <v>0.1636429379</v>
      </c>
      <c r="AO222" s="59">
        <f t="shared" si="30"/>
        <v>1.978694238</v>
      </c>
      <c r="AP222" s="39">
        <f t="shared" ref="AP222:AR222" si="1128">AL222*$AO222</f>
        <v>0.34</v>
      </c>
      <c r="AQ222" s="40">
        <f t="shared" si="1128"/>
        <v>0.2716965274</v>
      </c>
      <c r="AR222" s="54">
        <f t="shared" si="1128"/>
        <v>0.3237993384</v>
      </c>
      <c r="AS222" s="39">
        <f t="shared" ref="AS222:AU222" si="1129">IF(AP222&lt;0,0,IF(AP222&gt;1,1,AP222))</f>
        <v>0.34</v>
      </c>
      <c r="AT222" s="40">
        <f t="shared" si="1129"/>
        <v>0.2716965274</v>
      </c>
      <c r="AU222" s="54">
        <f t="shared" si="1129"/>
        <v>0.3237993384</v>
      </c>
      <c r="AV222" s="38"/>
      <c r="AW222" s="38"/>
      <c r="AX222" s="38"/>
      <c r="AY222" s="38"/>
      <c r="AZ222" s="38"/>
      <c r="BA222" s="38"/>
      <c r="BB222" s="38"/>
    </row>
    <row r="223">
      <c r="A223" s="1"/>
      <c r="B223" s="1"/>
      <c r="C223" s="53">
        <v>0.0</v>
      </c>
      <c r="D223" s="42"/>
      <c r="E223" s="42"/>
      <c r="F223" s="2">
        <v>3464.0</v>
      </c>
      <c r="G223" s="43">
        <v>53.0</v>
      </c>
      <c r="H223" s="43">
        <v>25.0</v>
      </c>
      <c r="I223" s="44">
        <v>161.0</v>
      </c>
      <c r="J223" s="44">
        <v>54.0</v>
      </c>
      <c r="K223" s="45">
        <v>58.0</v>
      </c>
      <c r="L223" s="45">
        <v>90.0</v>
      </c>
      <c r="M223" s="39">
        <f t="shared" si="6"/>
        <v>0.6794871795</v>
      </c>
      <c r="N223" s="40">
        <f t="shared" si="7"/>
        <v>0.7488372093</v>
      </c>
      <c r="O223" s="54">
        <f t="shared" si="8"/>
        <v>0.3918918919</v>
      </c>
      <c r="P223" s="40">
        <f t="shared" si="9"/>
        <v>0.6200456772</v>
      </c>
      <c r="Q223" s="54">
        <f t="shared" si="10"/>
        <v>0.286340664</v>
      </c>
      <c r="R223" s="39">
        <f t="shared" ref="R223:T223" si="1130">M223</f>
        <v>0.6794871795</v>
      </c>
      <c r="S223" s="40">
        <f t="shared" si="1130"/>
        <v>0.7488372093</v>
      </c>
      <c r="T223" s="54">
        <f t="shared" si="1130"/>
        <v>0.3918918919</v>
      </c>
      <c r="U223" s="39">
        <f t="shared" si="12"/>
        <v>0.6794871795</v>
      </c>
      <c r="V223" s="40">
        <f t="shared" si="13"/>
        <v>0.3068372093</v>
      </c>
      <c r="W223" s="54">
        <f t="shared" si="14"/>
        <v>0.1728918919</v>
      </c>
      <c r="X223" s="55">
        <f t="shared" si="15"/>
        <v>0.424160219</v>
      </c>
      <c r="Y223" s="55">
        <f t="shared" si="16"/>
        <v>0.3612379444</v>
      </c>
      <c r="Z223" s="39">
        <f t="shared" si="17"/>
        <v>0.5271868265</v>
      </c>
      <c r="AA223" s="40">
        <f t="shared" si="18"/>
        <v>0.5271868265</v>
      </c>
      <c r="AB223" s="54">
        <f t="shared" si="19"/>
        <v>0.1728918919</v>
      </c>
      <c r="AC223" s="56">
        <f t="shared" si="20"/>
        <v>0.3168994201</v>
      </c>
      <c r="AD223" s="56">
        <f t="shared" si="21"/>
        <v>0.4684987433</v>
      </c>
      <c r="AE223" s="39">
        <f t="shared" si="22"/>
        <v>0.3923120928</v>
      </c>
      <c r="AF223" s="40">
        <f t="shared" si="23"/>
        <v>0.3923120928</v>
      </c>
      <c r="AG223" s="54">
        <f t="shared" si="24"/>
        <v>0.3923120928</v>
      </c>
      <c r="AH223" s="57">
        <f t="shared" ref="AH223:AI223" si="1131">N223-P223</f>
        <v>0.1287915321</v>
      </c>
      <c r="AI223" s="57">
        <f t="shared" si="1131"/>
        <v>0.1055512279</v>
      </c>
      <c r="AJ223" s="58">
        <f t="shared" si="26"/>
        <v>0.07699641283</v>
      </c>
      <c r="AK223" s="58">
        <f t="shared" si="27"/>
        <v>0.06273533728</v>
      </c>
      <c r="AL223" s="39">
        <f t="shared" si="28"/>
        <v>0.3923120928</v>
      </c>
      <c r="AM223" s="40">
        <f t="shared" ref="AM223:AN223" si="1132">AF223+AJ223</f>
        <v>0.4693085056</v>
      </c>
      <c r="AN223" s="54">
        <f t="shared" si="1132"/>
        <v>0.4550474301</v>
      </c>
      <c r="AO223" s="59">
        <f t="shared" si="30"/>
        <v>1.732006716</v>
      </c>
      <c r="AP223" s="39">
        <f t="shared" ref="AP223:AR223" si="1133">AL223*$AO223</f>
        <v>0.6794871795</v>
      </c>
      <c r="AQ223" s="40">
        <f t="shared" si="1133"/>
        <v>0.8128454836</v>
      </c>
      <c r="AR223" s="54">
        <f t="shared" si="1133"/>
        <v>0.788145205</v>
      </c>
      <c r="AS223" s="39">
        <f t="shared" ref="AS223:AU223" si="1134">IF(AP223&lt;0,0,IF(AP223&gt;1,1,AP223))</f>
        <v>0.6794871795</v>
      </c>
      <c r="AT223" s="40">
        <f t="shared" si="1134"/>
        <v>0.8128454836</v>
      </c>
      <c r="AU223" s="54">
        <f t="shared" si="1134"/>
        <v>0.788145205</v>
      </c>
      <c r="AV223" s="38"/>
      <c r="AW223" s="38"/>
      <c r="AX223" s="38"/>
      <c r="AY223" s="38"/>
      <c r="AZ223" s="38"/>
      <c r="BA223" s="38"/>
      <c r="BB223" s="38"/>
    </row>
    <row r="224">
      <c r="A224" s="1"/>
      <c r="B224" s="1"/>
      <c r="C224" s="53">
        <v>0.0</v>
      </c>
      <c r="D224" s="42"/>
      <c r="E224" s="42"/>
      <c r="F224" s="2">
        <v>3540.0</v>
      </c>
      <c r="G224" s="43">
        <v>11.0</v>
      </c>
      <c r="H224" s="43">
        <v>8.0</v>
      </c>
      <c r="I224" s="44">
        <v>23.0</v>
      </c>
      <c r="J224" s="44">
        <v>24.0</v>
      </c>
      <c r="K224" s="45">
        <v>3.0</v>
      </c>
      <c r="L224" s="45">
        <v>17.0</v>
      </c>
      <c r="M224" s="39">
        <f t="shared" si="6"/>
        <v>0.5789473684</v>
      </c>
      <c r="N224" s="40">
        <f t="shared" si="7"/>
        <v>0.4893617021</v>
      </c>
      <c r="O224" s="54">
        <f t="shared" si="8"/>
        <v>0.15</v>
      </c>
      <c r="P224" s="40">
        <f t="shared" si="9"/>
        <v>0.5938700831</v>
      </c>
      <c r="Q224" s="54">
        <f t="shared" si="10"/>
        <v>0.2801368421</v>
      </c>
      <c r="R224" s="39">
        <f t="shared" ref="R224:T224" si="1135">M224</f>
        <v>0.5789473684</v>
      </c>
      <c r="S224" s="40">
        <f t="shared" si="1135"/>
        <v>0.4893617021</v>
      </c>
      <c r="T224" s="54">
        <f t="shared" si="1135"/>
        <v>0.15</v>
      </c>
      <c r="U224" s="39">
        <f t="shared" si="12"/>
        <v>0.5789473684</v>
      </c>
      <c r="V224" s="40">
        <f t="shared" si="13"/>
        <v>0.04736170213</v>
      </c>
      <c r="W224" s="54">
        <f t="shared" si="14"/>
        <v>-0.069</v>
      </c>
      <c r="X224" s="55">
        <f t="shared" si="15"/>
        <v>0.08162481387</v>
      </c>
      <c r="Y224" s="55">
        <f t="shared" si="16"/>
        <v>0.7037733495</v>
      </c>
      <c r="Z224" s="39">
        <f t="shared" si="17"/>
        <v>0.4107451681</v>
      </c>
      <c r="AA224" s="40">
        <f t="shared" si="18"/>
        <v>0.4107451681</v>
      </c>
      <c r="AB224" s="54">
        <f t="shared" si="19"/>
        <v>-0.069</v>
      </c>
      <c r="AC224" s="56">
        <f t="shared" si="20"/>
        <v>-0.166433409</v>
      </c>
      <c r="AD224" s="56">
        <f t="shared" si="21"/>
        <v>0.9518315724</v>
      </c>
      <c r="AE224" s="39">
        <f t="shared" si="22"/>
        <v>0.2945102656</v>
      </c>
      <c r="AF224" s="40">
        <f t="shared" si="23"/>
        <v>0.2945102656</v>
      </c>
      <c r="AG224" s="54">
        <f t="shared" si="24"/>
        <v>0.2945102656</v>
      </c>
      <c r="AH224" s="57">
        <f t="shared" ref="AH224:AI224" si="1136">N224-P224</f>
        <v>-0.104508381</v>
      </c>
      <c r="AI224" s="57">
        <f t="shared" si="1136"/>
        <v>-0.1301368421</v>
      </c>
      <c r="AJ224" s="58">
        <f t="shared" si="26"/>
        <v>-0.06247903347</v>
      </c>
      <c r="AK224" s="58">
        <f t="shared" si="27"/>
        <v>-0.07734802189</v>
      </c>
      <c r="AL224" s="39">
        <f t="shared" si="28"/>
        <v>0.2945102656</v>
      </c>
      <c r="AM224" s="40">
        <f t="shared" ref="AM224:AN224" si="1137">AF224+AJ224</f>
        <v>0.2320312321</v>
      </c>
      <c r="AN224" s="54">
        <f t="shared" si="1137"/>
        <v>0.2171622437</v>
      </c>
      <c r="AO224" s="59">
        <f t="shared" si="30"/>
        <v>1.965796904</v>
      </c>
      <c r="AP224" s="39">
        <f t="shared" ref="AP224:AR224" si="1138">AL224*$AO224</f>
        <v>0.5789473684</v>
      </c>
      <c r="AQ224" s="40">
        <f t="shared" si="1138"/>
        <v>0.4561262778</v>
      </c>
      <c r="AR224" s="54">
        <f t="shared" si="1138"/>
        <v>0.4268968664</v>
      </c>
      <c r="AS224" s="39">
        <f t="shared" ref="AS224:AU224" si="1139">IF(AP224&lt;0,0,IF(AP224&gt;1,1,AP224))</f>
        <v>0.5789473684</v>
      </c>
      <c r="AT224" s="40">
        <f t="shared" si="1139"/>
        <v>0.4561262778</v>
      </c>
      <c r="AU224" s="54">
        <f t="shared" si="1139"/>
        <v>0.4268968664</v>
      </c>
      <c r="AV224" s="38"/>
      <c r="AW224" s="38"/>
      <c r="AX224" s="38"/>
      <c r="AY224" s="38"/>
      <c r="AZ224" s="38"/>
      <c r="BA224" s="38"/>
      <c r="BB224" s="38"/>
    </row>
    <row r="225">
      <c r="A225" s="1"/>
      <c r="B225" s="1"/>
      <c r="C225" s="53">
        <v>0.0</v>
      </c>
      <c r="D225" s="42"/>
      <c r="E225" s="42"/>
      <c r="F225" s="2">
        <v>3544.0</v>
      </c>
      <c r="G225" s="43">
        <v>12.0</v>
      </c>
      <c r="H225" s="43">
        <v>24.0</v>
      </c>
      <c r="I225" s="44">
        <v>41.0</v>
      </c>
      <c r="J225" s="44">
        <v>48.0</v>
      </c>
      <c r="K225" s="45">
        <v>10.0</v>
      </c>
      <c r="L225" s="45">
        <v>30.0</v>
      </c>
      <c r="M225" s="39">
        <f t="shared" si="6"/>
        <v>0.3333333333</v>
      </c>
      <c r="N225" s="40">
        <f t="shared" si="7"/>
        <v>0.4606741573</v>
      </c>
      <c r="O225" s="54">
        <f t="shared" si="8"/>
        <v>0.25</v>
      </c>
      <c r="P225" s="40">
        <f t="shared" si="9"/>
        <v>0.5296777778</v>
      </c>
      <c r="Q225" s="54">
        <f t="shared" si="10"/>
        <v>0.2594888889</v>
      </c>
      <c r="R225" s="39">
        <f t="shared" ref="R225:T225" si="1140">M225</f>
        <v>0.3333333333</v>
      </c>
      <c r="S225" s="40">
        <f t="shared" si="1140"/>
        <v>0.4606741573</v>
      </c>
      <c r="T225" s="54">
        <f t="shared" si="1140"/>
        <v>0.25</v>
      </c>
      <c r="U225" s="39">
        <f t="shared" si="12"/>
        <v>0.3333333333</v>
      </c>
      <c r="V225" s="40">
        <f t="shared" si="13"/>
        <v>0.0186741573</v>
      </c>
      <c r="W225" s="54">
        <f t="shared" si="14"/>
        <v>0.031</v>
      </c>
      <c r="X225" s="55">
        <f t="shared" si="15"/>
        <v>0.05596397286</v>
      </c>
      <c r="Y225" s="55">
        <f t="shared" si="16"/>
        <v>0.7294341905</v>
      </c>
      <c r="Z225" s="39">
        <f t="shared" si="17"/>
        <v>0.2360718485</v>
      </c>
      <c r="AA225" s="40">
        <f t="shared" si="18"/>
        <v>0.2360718485</v>
      </c>
      <c r="AB225" s="54">
        <f t="shared" si="19"/>
        <v>0.031</v>
      </c>
      <c r="AC225" s="56">
        <f t="shared" si="20"/>
        <v>0.1305688697</v>
      </c>
      <c r="AD225" s="56">
        <f t="shared" si="21"/>
        <v>0.6548292937</v>
      </c>
      <c r="AE225" s="39">
        <f t="shared" si="22"/>
        <v>0.1683610965</v>
      </c>
      <c r="AF225" s="40">
        <f t="shared" si="23"/>
        <v>0.1683610965</v>
      </c>
      <c r="AG225" s="54">
        <f t="shared" si="24"/>
        <v>0.1683610965</v>
      </c>
      <c r="AH225" s="57">
        <f t="shared" ref="AH225:AI225" si="1141">N225-P225</f>
        <v>-0.06900362047</v>
      </c>
      <c r="AI225" s="57">
        <f t="shared" si="1141"/>
        <v>-0.009488888889</v>
      </c>
      <c r="AJ225" s="58">
        <f t="shared" si="26"/>
        <v>-0.04125295477</v>
      </c>
      <c r="AK225" s="58">
        <f t="shared" si="27"/>
        <v>-0.005639807864</v>
      </c>
      <c r="AL225" s="39">
        <f t="shared" si="28"/>
        <v>0.1683610965</v>
      </c>
      <c r="AM225" s="40">
        <f t="shared" ref="AM225:AN225" si="1142">AF225+AJ225</f>
        <v>0.1271081417</v>
      </c>
      <c r="AN225" s="54">
        <f t="shared" si="1142"/>
        <v>0.1627212886</v>
      </c>
      <c r="AO225" s="59">
        <f t="shared" si="30"/>
        <v>1.97987148</v>
      </c>
      <c r="AP225" s="39">
        <f t="shared" ref="AP225:AR225" si="1143">AL225*$AO225</f>
        <v>0.3333333333</v>
      </c>
      <c r="AQ225" s="40">
        <f t="shared" si="1143"/>
        <v>0.2516577847</v>
      </c>
      <c r="AR225" s="54">
        <f t="shared" si="1143"/>
        <v>0.3221672386</v>
      </c>
      <c r="AS225" s="39">
        <f t="shared" ref="AS225:AU225" si="1144">IF(AP225&lt;0,0,IF(AP225&gt;1,1,AP225))</f>
        <v>0.3333333333</v>
      </c>
      <c r="AT225" s="40">
        <f t="shared" si="1144"/>
        <v>0.2516577847</v>
      </c>
      <c r="AU225" s="54">
        <f t="shared" si="1144"/>
        <v>0.3221672386</v>
      </c>
      <c r="AV225" s="38"/>
      <c r="AW225" s="38"/>
      <c r="AX225" s="38"/>
      <c r="AY225" s="38"/>
      <c r="AZ225" s="38"/>
      <c r="BA225" s="38"/>
      <c r="BB225" s="38"/>
    </row>
    <row r="226">
      <c r="A226" s="1"/>
      <c r="B226" s="1"/>
      <c r="C226" s="53">
        <v>0.0</v>
      </c>
      <c r="D226" s="42"/>
      <c r="E226" s="42"/>
      <c r="F226" s="2">
        <v>3546.0</v>
      </c>
      <c r="G226" s="43">
        <v>26.0</v>
      </c>
      <c r="H226" s="43">
        <v>39.0</v>
      </c>
      <c r="I226" s="44">
        <v>112.0</v>
      </c>
      <c r="J226" s="44">
        <v>69.0</v>
      </c>
      <c r="K226" s="45">
        <v>44.0</v>
      </c>
      <c r="L226" s="45">
        <v>80.0</v>
      </c>
      <c r="M226" s="39">
        <f t="shared" si="6"/>
        <v>0.4</v>
      </c>
      <c r="N226" s="40">
        <f t="shared" si="7"/>
        <v>0.6187845304</v>
      </c>
      <c r="O226" s="54">
        <f t="shared" si="8"/>
        <v>0.3548387097</v>
      </c>
      <c r="P226" s="40">
        <f t="shared" si="9"/>
        <v>0.547136</v>
      </c>
      <c r="Q226" s="54">
        <f t="shared" si="10"/>
        <v>0.265864</v>
      </c>
      <c r="R226" s="39">
        <f t="shared" ref="R226:T226" si="1145">M226</f>
        <v>0.4</v>
      </c>
      <c r="S226" s="40">
        <f t="shared" si="1145"/>
        <v>0.6187845304</v>
      </c>
      <c r="T226" s="54">
        <f t="shared" si="1145"/>
        <v>0.3548387097</v>
      </c>
      <c r="U226" s="39">
        <f t="shared" si="12"/>
        <v>0.4</v>
      </c>
      <c r="V226" s="40">
        <f t="shared" si="13"/>
        <v>0.1767845304</v>
      </c>
      <c r="W226" s="54">
        <f t="shared" si="14"/>
        <v>0.1358387097</v>
      </c>
      <c r="X226" s="55">
        <f t="shared" si="15"/>
        <v>0.416148888</v>
      </c>
      <c r="Y226" s="55">
        <f t="shared" si="16"/>
        <v>0.3692492754</v>
      </c>
      <c r="Z226" s="39">
        <f t="shared" si="17"/>
        <v>0.3092351615</v>
      </c>
      <c r="AA226" s="40">
        <f t="shared" si="18"/>
        <v>0.3092351615</v>
      </c>
      <c r="AB226" s="54">
        <f t="shared" si="19"/>
        <v>0.1358387097</v>
      </c>
      <c r="AC226" s="56">
        <f t="shared" si="20"/>
        <v>0.4138977722</v>
      </c>
      <c r="AD226" s="56">
        <f t="shared" si="21"/>
        <v>0.3715003912</v>
      </c>
      <c r="AE226" s="39">
        <f t="shared" si="22"/>
        <v>0.2388289557</v>
      </c>
      <c r="AF226" s="40">
        <f t="shared" si="23"/>
        <v>0.2388289557</v>
      </c>
      <c r="AG226" s="54">
        <f t="shared" si="24"/>
        <v>0.2388289557</v>
      </c>
      <c r="AH226" s="57">
        <f t="shared" ref="AH226:AI226" si="1146">N226-P226</f>
        <v>0.07164853039</v>
      </c>
      <c r="AI226" s="57">
        <f t="shared" si="1146"/>
        <v>0.08897470968</v>
      </c>
      <c r="AJ226" s="58">
        <f t="shared" si="26"/>
        <v>0.04283418121</v>
      </c>
      <c r="AK226" s="58">
        <f t="shared" si="27"/>
        <v>0.05288293215</v>
      </c>
      <c r="AL226" s="39">
        <f t="shared" si="28"/>
        <v>0.2388289557</v>
      </c>
      <c r="AM226" s="40">
        <f t="shared" ref="AM226:AN226" si="1147">AF226+AJ226</f>
        <v>0.2816631369</v>
      </c>
      <c r="AN226" s="54">
        <f t="shared" si="1147"/>
        <v>0.2917118878</v>
      </c>
      <c r="AO226" s="59">
        <f t="shared" si="30"/>
        <v>1.674838794</v>
      </c>
      <c r="AP226" s="39">
        <f t="shared" ref="AP226:AR226" si="1148">AL226*$AO226</f>
        <v>0.4</v>
      </c>
      <c r="AQ226" s="40">
        <f t="shared" si="1148"/>
        <v>0.4717403484</v>
      </c>
      <c r="AR226" s="54">
        <f t="shared" si="1148"/>
        <v>0.4885703863</v>
      </c>
      <c r="AS226" s="39">
        <f t="shared" ref="AS226:AU226" si="1149">IF(AP226&lt;0,0,IF(AP226&gt;1,1,AP226))</f>
        <v>0.4</v>
      </c>
      <c r="AT226" s="40">
        <f t="shared" si="1149"/>
        <v>0.4717403484</v>
      </c>
      <c r="AU226" s="54">
        <f t="shared" si="1149"/>
        <v>0.4885703863</v>
      </c>
      <c r="AV226" s="38"/>
      <c r="AW226" s="38"/>
      <c r="AX226" s="38"/>
      <c r="AY226" s="38"/>
      <c r="AZ226" s="38"/>
      <c r="BA226" s="38"/>
      <c r="BB226" s="38"/>
    </row>
    <row r="227">
      <c r="A227" s="1"/>
      <c r="B227" s="1"/>
      <c r="C227" s="53">
        <v>0.0</v>
      </c>
      <c r="D227" s="42"/>
      <c r="E227" s="42"/>
      <c r="F227" s="2">
        <v>3547.0</v>
      </c>
      <c r="G227" s="43">
        <v>26.0</v>
      </c>
      <c r="H227" s="43">
        <v>21.0</v>
      </c>
      <c r="I227" s="44">
        <v>104.0</v>
      </c>
      <c r="J227" s="44">
        <v>63.0</v>
      </c>
      <c r="K227" s="45">
        <v>40.0</v>
      </c>
      <c r="L227" s="45">
        <v>66.0</v>
      </c>
      <c r="M227" s="39">
        <f t="shared" si="6"/>
        <v>0.5531914894</v>
      </c>
      <c r="N227" s="40">
        <f t="shared" si="7"/>
        <v>0.622754491</v>
      </c>
      <c r="O227" s="54">
        <f t="shared" si="8"/>
        <v>0.3773584906</v>
      </c>
      <c r="P227" s="40">
        <f t="shared" si="9"/>
        <v>0.5871550928</v>
      </c>
      <c r="Q227" s="54">
        <f t="shared" si="10"/>
        <v>0.2783374378</v>
      </c>
      <c r="R227" s="39">
        <f t="shared" ref="R227:T227" si="1150">M227</f>
        <v>0.5531914894</v>
      </c>
      <c r="S227" s="40">
        <f t="shared" si="1150"/>
        <v>0.622754491</v>
      </c>
      <c r="T227" s="54">
        <f t="shared" si="1150"/>
        <v>0.3773584906</v>
      </c>
      <c r="U227" s="39">
        <f t="shared" si="12"/>
        <v>0.5531914894</v>
      </c>
      <c r="V227" s="40">
        <f t="shared" si="13"/>
        <v>0.180754491</v>
      </c>
      <c r="W227" s="54">
        <f t="shared" si="14"/>
        <v>0.1583584906</v>
      </c>
      <c r="X227" s="55">
        <f t="shared" si="15"/>
        <v>0.3158125465</v>
      </c>
      <c r="Y227" s="55">
        <f t="shared" si="16"/>
        <v>0.4695856169</v>
      </c>
      <c r="Z227" s="39">
        <f t="shared" si="17"/>
        <v>0.4115173204</v>
      </c>
      <c r="AA227" s="40">
        <f t="shared" si="18"/>
        <v>0.4115173204</v>
      </c>
      <c r="AB227" s="54">
        <f t="shared" si="19"/>
        <v>0.1583584906</v>
      </c>
      <c r="AC227" s="56">
        <f t="shared" si="20"/>
        <v>0.3673486726</v>
      </c>
      <c r="AD227" s="56">
        <f t="shared" si="21"/>
        <v>0.4180494908</v>
      </c>
      <c r="AE227" s="39">
        <f t="shared" si="22"/>
        <v>0.3117883228</v>
      </c>
      <c r="AF227" s="40">
        <f t="shared" si="23"/>
        <v>0.3117883228</v>
      </c>
      <c r="AG227" s="54">
        <f t="shared" si="24"/>
        <v>0.3117883228</v>
      </c>
      <c r="AH227" s="57">
        <f t="shared" ref="AH227:AI227" si="1151">N227-P227</f>
        <v>0.03559939822</v>
      </c>
      <c r="AI227" s="57">
        <f t="shared" si="1151"/>
        <v>0.09902105281</v>
      </c>
      <c r="AJ227" s="58">
        <f t="shared" si="26"/>
        <v>0.02128265668</v>
      </c>
      <c r="AK227" s="58">
        <f t="shared" si="27"/>
        <v>0.05885406804</v>
      </c>
      <c r="AL227" s="39">
        <f t="shared" si="28"/>
        <v>0.3117883228</v>
      </c>
      <c r="AM227" s="40">
        <f t="shared" ref="AM227:AN227" si="1152">AF227+AJ227</f>
        <v>0.3330709795</v>
      </c>
      <c r="AN227" s="54">
        <f t="shared" si="1152"/>
        <v>0.3706423909</v>
      </c>
      <c r="AO227" s="59">
        <f t="shared" si="30"/>
        <v>1.774253392</v>
      </c>
      <c r="AP227" s="39">
        <f t="shared" ref="AP227:AR227" si="1153">AL227*$AO227</f>
        <v>0.5531914894</v>
      </c>
      <c r="AQ227" s="40">
        <f t="shared" si="1153"/>
        <v>0.5909523152</v>
      </c>
      <c r="AR227" s="54">
        <f t="shared" si="1153"/>
        <v>0.6576135192</v>
      </c>
      <c r="AS227" s="39">
        <f t="shared" ref="AS227:AU227" si="1154">IF(AP227&lt;0,0,IF(AP227&gt;1,1,AP227))</f>
        <v>0.5531914894</v>
      </c>
      <c r="AT227" s="40">
        <f t="shared" si="1154"/>
        <v>0.5909523152</v>
      </c>
      <c r="AU227" s="54">
        <f t="shared" si="1154"/>
        <v>0.6576135192</v>
      </c>
      <c r="AV227" s="38"/>
      <c r="AW227" s="38"/>
      <c r="AX227" s="38"/>
      <c r="AY227" s="38"/>
      <c r="AZ227" s="38"/>
      <c r="BA227" s="38"/>
      <c r="BB227" s="38"/>
    </row>
    <row r="228">
      <c r="A228" s="1"/>
      <c r="B228" s="1"/>
      <c r="C228" s="53">
        <v>0.0</v>
      </c>
      <c r="D228" s="42"/>
      <c r="E228" s="42"/>
      <c r="F228" s="2">
        <v>3557.0</v>
      </c>
      <c r="G228" s="43">
        <v>15.0</v>
      </c>
      <c r="H228" s="43">
        <v>23.0</v>
      </c>
      <c r="I228" s="44">
        <v>52.0</v>
      </c>
      <c r="J228" s="44">
        <v>57.0</v>
      </c>
      <c r="K228" s="45">
        <v>26.0</v>
      </c>
      <c r="L228" s="45">
        <v>65.0</v>
      </c>
      <c r="M228" s="39">
        <f t="shared" si="6"/>
        <v>0.3947368421</v>
      </c>
      <c r="N228" s="40">
        <f t="shared" si="7"/>
        <v>0.4770642202</v>
      </c>
      <c r="O228" s="54">
        <f t="shared" si="8"/>
        <v>0.2857142857</v>
      </c>
      <c r="P228" s="40">
        <f t="shared" si="9"/>
        <v>0.5457586565</v>
      </c>
      <c r="Q228" s="54">
        <f t="shared" si="10"/>
        <v>0.2653815789</v>
      </c>
      <c r="R228" s="39">
        <f t="shared" ref="R228:T228" si="1155">M228</f>
        <v>0.3947368421</v>
      </c>
      <c r="S228" s="40">
        <f t="shared" si="1155"/>
        <v>0.4770642202</v>
      </c>
      <c r="T228" s="54">
        <f t="shared" si="1155"/>
        <v>0.2857142857</v>
      </c>
      <c r="U228" s="39">
        <f t="shared" si="12"/>
        <v>0.3947368421</v>
      </c>
      <c r="V228" s="40">
        <f t="shared" si="13"/>
        <v>0.03506422018</v>
      </c>
      <c r="W228" s="54">
        <f t="shared" si="14"/>
        <v>0.06671428571</v>
      </c>
      <c r="X228" s="55">
        <f t="shared" si="15"/>
        <v>0.08859681715</v>
      </c>
      <c r="Y228" s="55">
        <f t="shared" si="16"/>
        <v>0.6968013462</v>
      </c>
      <c r="Z228" s="39">
        <f t="shared" si="17"/>
        <v>0.2802201581</v>
      </c>
      <c r="AA228" s="40">
        <f t="shared" si="18"/>
        <v>0.2802201581</v>
      </c>
      <c r="AB228" s="54">
        <f t="shared" si="19"/>
        <v>0.06671428571</v>
      </c>
      <c r="AC228" s="56">
        <f t="shared" si="20"/>
        <v>0.2337269719</v>
      </c>
      <c r="AD228" s="56">
        <f t="shared" si="21"/>
        <v>0.5516711915</v>
      </c>
      <c r="AE228" s="39">
        <f t="shared" si="22"/>
        <v>0.2036837413</v>
      </c>
      <c r="AF228" s="40">
        <f t="shared" si="23"/>
        <v>0.2036837413</v>
      </c>
      <c r="AG228" s="54">
        <f t="shared" si="24"/>
        <v>0.2036837413</v>
      </c>
      <c r="AH228" s="57">
        <f t="shared" ref="AH228:AI228" si="1156">N228-P228</f>
        <v>-0.06869443633</v>
      </c>
      <c r="AI228" s="57">
        <f t="shared" si="1156"/>
        <v>0.02033270677</v>
      </c>
      <c r="AJ228" s="58">
        <f t="shared" si="26"/>
        <v>-0.04106811288</v>
      </c>
      <c r="AK228" s="58">
        <f t="shared" si="27"/>
        <v>0.01208493016</v>
      </c>
      <c r="AL228" s="39">
        <f t="shared" si="28"/>
        <v>0.2036837413</v>
      </c>
      <c r="AM228" s="40">
        <f t="shared" ref="AM228:AN228" si="1157">AF228+AJ228</f>
        <v>0.1626156284</v>
      </c>
      <c r="AN228" s="54">
        <f t="shared" si="1157"/>
        <v>0.2157686715</v>
      </c>
      <c r="AO228" s="59">
        <f t="shared" si="30"/>
        <v>1.937988961</v>
      </c>
      <c r="AP228" s="39">
        <f t="shared" ref="AP228:AR228" si="1158">AL228*$AO228</f>
        <v>0.3947368421</v>
      </c>
      <c r="AQ228" s="40">
        <f t="shared" si="1158"/>
        <v>0.3151472927</v>
      </c>
      <c r="AR228" s="54">
        <f t="shared" si="1158"/>
        <v>0.4181573033</v>
      </c>
      <c r="AS228" s="39">
        <f t="shared" ref="AS228:AU228" si="1159">IF(AP228&lt;0,0,IF(AP228&gt;1,1,AP228))</f>
        <v>0.3947368421</v>
      </c>
      <c r="AT228" s="40">
        <f t="shared" si="1159"/>
        <v>0.3151472927</v>
      </c>
      <c r="AU228" s="54">
        <f t="shared" si="1159"/>
        <v>0.4181573033</v>
      </c>
      <c r="AV228" s="38"/>
      <c r="AW228" s="38"/>
      <c r="AX228" s="38"/>
      <c r="AY228" s="38"/>
      <c r="AZ228" s="38"/>
      <c r="BA228" s="38"/>
      <c r="BB228" s="38"/>
    </row>
    <row r="229">
      <c r="A229" s="1"/>
      <c r="B229" s="1"/>
      <c r="C229" s="53">
        <v>0.0</v>
      </c>
      <c r="D229" s="42"/>
      <c r="E229" s="42"/>
      <c r="F229" s="2">
        <v>3565.0</v>
      </c>
      <c r="G229" s="43">
        <v>36.0</v>
      </c>
      <c r="H229" s="43">
        <v>36.0</v>
      </c>
      <c r="I229" s="44">
        <v>58.0</v>
      </c>
      <c r="J229" s="44">
        <v>91.0</v>
      </c>
      <c r="K229" s="45">
        <v>24.0</v>
      </c>
      <c r="L229" s="45">
        <v>76.0</v>
      </c>
      <c r="M229" s="39">
        <f t="shared" si="6"/>
        <v>0.5</v>
      </c>
      <c r="N229" s="40">
        <f t="shared" si="7"/>
        <v>0.389261745</v>
      </c>
      <c r="O229" s="54">
        <f t="shared" si="8"/>
        <v>0.24</v>
      </c>
      <c r="P229" s="40">
        <f t="shared" si="9"/>
        <v>0.573275</v>
      </c>
      <c r="Q229" s="54">
        <f t="shared" si="10"/>
        <v>0.27435</v>
      </c>
      <c r="R229" s="39">
        <f t="shared" ref="R229:T229" si="1160">M229</f>
        <v>0.5</v>
      </c>
      <c r="S229" s="40">
        <f t="shared" si="1160"/>
        <v>0.389261745</v>
      </c>
      <c r="T229" s="54">
        <f t="shared" si="1160"/>
        <v>0.24</v>
      </c>
      <c r="U229" s="39">
        <f t="shared" si="12"/>
        <v>0.5</v>
      </c>
      <c r="V229" s="40">
        <f t="shared" si="13"/>
        <v>-0.05273825503</v>
      </c>
      <c r="W229" s="54">
        <f t="shared" si="14"/>
        <v>0.021</v>
      </c>
      <c r="X229" s="55">
        <f t="shared" si="15"/>
        <v>-0.1050879481</v>
      </c>
      <c r="Y229" s="55">
        <f t="shared" si="16"/>
        <v>0.8904861115</v>
      </c>
      <c r="Z229" s="39">
        <f t="shared" si="17"/>
        <v>0.3555146435</v>
      </c>
      <c r="AA229" s="40">
        <f t="shared" si="18"/>
        <v>0.3555146435</v>
      </c>
      <c r="AB229" s="54">
        <f t="shared" si="19"/>
        <v>0.021</v>
      </c>
      <c r="AC229" s="56">
        <f t="shared" si="20"/>
        <v>0.05900073911</v>
      </c>
      <c r="AD229" s="56">
        <f t="shared" si="21"/>
        <v>0.7263974243</v>
      </c>
      <c r="AE229" s="39">
        <f t="shared" si="22"/>
        <v>0.2518250005</v>
      </c>
      <c r="AF229" s="40">
        <f t="shared" si="23"/>
        <v>0.2518250005</v>
      </c>
      <c r="AG229" s="54">
        <f t="shared" si="24"/>
        <v>0.2518250005</v>
      </c>
      <c r="AH229" s="57">
        <f t="shared" ref="AH229:AI229" si="1161">N229-P229</f>
        <v>-0.184013255</v>
      </c>
      <c r="AI229" s="57">
        <f t="shared" si="1161"/>
        <v>-0.03435</v>
      </c>
      <c r="AJ229" s="58">
        <f t="shared" si="26"/>
        <v>-0.1100100319</v>
      </c>
      <c r="AK229" s="58">
        <f t="shared" si="27"/>
        <v>-0.02041623655</v>
      </c>
      <c r="AL229" s="39">
        <f t="shared" si="28"/>
        <v>0.2518250005</v>
      </c>
      <c r="AM229" s="40">
        <f t="shared" ref="AM229:AN229" si="1162">AF229+AJ229</f>
        <v>0.1418149687</v>
      </c>
      <c r="AN229" s="54">
        <f t="shared" si="1162"/>
        <v>0.231408764</v>
      </c>
      <c r="AO229" s="59">
        <f t="shared" si="30"/>
        <v>1.985505804</v>
      </c>
      <c r="AP229" s="39">
        <f t="shared" ref="AP229:AR229" si="1163">AL229*$AO229</f>
        <v>0.5</v>
      </c>
      <c r="AQ229" s="40">
        <f t="shared" si="1163"/>
        <v>0.2815744433</v>
      </c>
      <c r="AR229" s="54">
        <f t="shared" si="1163"/>
        <v>0.4594634439</v>
      </c>
      <c r="AS229" s="39">
        <f t="shared" ref="AS229:AU229" si="1164">IF(AP229&lt;0,0,IF(AP229&gt;1,1,AP229))</f>
        <v>0.5</v>
      </c>
      <c r="AT229" s="40">
        <f t="shared" si="1164"/>
        <v>0.2815744433</v>
      </c>
      <c r="AU229" s="54">
        <f t="shared" si="1164"/>
        <v>0.4594634439</v>
      </c>
      <c r="AV229" s="38"/>
      <c r="AW229" s="38"/>
      <c r="AX229" s="38"/>
      <c r="AY229" s="38"/>
      <c r="AZ229" s="38"/>
      <c r="BA229" s="38"/>
      <c r="BB229" s="38"/>
    </row>
    <row r="230">
      <c r="A230" s="1"/>
      <c r="B230" s="1"/>
      <c r="C230" s="53">
        <v>0.0</v>
      </c>
      <c r="D230" s="42"/>
      <c r="E230" s="42"/>
      <c r="F230" s="2">
        <v>3576.0</v>
      </c>
      <c r="G230" s="43">
        <v>20.0</v>
      </c>
      <c r="H230" s="43">
        <v>42.0</v>
      </c>
      <c r="I230" s="44">
        <v>101.0</v>
      </c>
      <c r="J230" s="44">
        <v>92.0</v>
      </c>
      <c r="K230" s="45">
        <v>23.0</v>
      </c>
      <c r="L230" s="45">
        <v>91.0</v>
      </c>
      <c r="M230" s="39">
        <f t="shared" si="6"/>
        <v>0.3225806452</v>
      </c>
      <c r="N230" s="40">
        <f t="shared" si="7"/>
        <v>0.5233160622</v>
      </c>
      <c r="O230" s="54">
        <f t="shared" si="8"/>
        <v>0.201754386</v>
      </c>
      <c r="P230" s="40">
        <f t="shared" si="9"/>
        <v>0.5268595213</v>
      </c>
      <c r="Q230" s="54">
        <f t="shared" si="10"/>
        <v>0.2584068678</v>
      </c>
      <c r="R230" s="39">
        <f t="shared" ref="R230:T230" si="1165">M230</f>
        <v>0.3225806452</v>
      </c>
      <c r="S230" s="40">
        <f t="shared" si="1165"/>
        <v>0.5233160622</v>
      </c>
      <c r="T230" s="54">
        <f t="shared" si="1165"/>
        <v>0.201754386</v>
      </c>
      <c r="U230" s="39">
        <f t="shared" si="12"/>
        <v>0.3225806452</v>
      </c>
      <c r="V230" s="40">
        <f t="shared" si="13"/>
        <v>0.08131606218</v>
      </c>
      <c r="W230" s="54">
        <f t="shared" si="14"/>
        <v>-0.01724561404</v>
      </c>
      <c r="X230" s="55">
        <f t="shared" si="15"/>
        <v>0.2469351552</v>
      </c>
      <c r="Y230" s="55">
        <f t="shared" si="16"/>
        <v>0.5384630082</v>
      </c>
      <c r="Z230" s="39">
        <f t="shared" si="17"/>
        <v>0.2352345368</v>
      </c>
      <c r="AA230" s="40">
        <f t="shared" si="18"/>
        <v>0.2352345368</v>
      </c>
      <c r="AB230" s="54">
        <f t="shared" si="19"/>
        <v>-0.01724561404</v>
      </c>
      <c r="AC230" s="56">
        <f t="shared" si="20"/>
        <v>-0.07318150129</v>
      </c>
      <c r="AD230" s="56">
        <f t="shared" si="21"/>
        <v>0.8585796647</v>
      </c>
      <c r="AE230" s="39">
        <f t="shared" si="22"/>
        <v>0.1667823409</v>
      </c>
      <c r="AF230" s="40">
        <f t="shared" si="23"/>
        <v>0.1667823409</v>
      </c>
      <c r="AG230" s="54">
        <f t="shared" si="24"/>
        <v>0.1667823409</v>
      </c>
      <c r="AH230" s="57">
        <f t="shared" ref="AH230:AI230" si="1166">N230-P230</f>
        <v>-0.003543459156</v>
      </c>
      <c r="AI230" s="57">
        <f t="shared" si="1166"/>
        <v>-0.05665248188</v>
      </c>
      <c r="AJ230" s="58">
        <f t="shared" si="26"/>
        <v>-0.002118412908</v>
      </c>
      <c r="AK230" s="58">
        <f t="shared" si="27"/>
        <v>-0.03367192055</v>
      </c>
      <c r="AL230" s="39">
        <f t="shared" si="28"/>
        <v>0.1667823409</v>
      </c>
      <c r="AM230" s="40">
        <f t="shared" ref="AM230:AN230" si="1167">AF230+AJ230</f>
        <v>0.164663928</v>
      </c>
      <c r="AN230" s="54">
        <f t="shared" si="1167"/>
        <v>0.1331104204</v>
      </c>
      <c r="AO230" s="59">
        <f t="shared" si="30"/>
        <v>1.934141488</v>
      </c>
      <c r="AP230" s="39">
        <f t="shared" ref="AP230:AR230" si="1168">AL230*$AO230</f>
        <v>0.3225806452</v>
      </c>
      <c r="AQ230" s="40">
        <f t="shared" si="1168"/>
        <v>0.3184833349</v>
      </c>
      <c r="AR230" s="54">
        <f t="shared" si="1168"/>
        <v>0.2574543866</v>
      </c>
      <c r="AS230" s="39">
        <f t="shared" ref="AS230:AU230" si="1169">IF(AP230&lt;0,0,IF(AP230&gt;1,1,AP230))</f>
        <v>0.3225806452</v>
      </c>
      <c r="AT230" s="40">
        <f t="shared" si="1169"/>
        <v>0.3184833349</v>
      </c>
      <c r="AU230" s="54">
        <f t="shared" si="1169"/>
        <v>0.2574543866</v>
      </c>
      <c r="AV230" s="38"/>
      <c r="AW230" s="38"/>
      <c r="AX230" s="38"/>
      <c r="AY230" s="38"/>
      <c r="AZ230" s="38"/>
      <c r="BA230" s="38"/>
      <c r="BB230" s="38"/>
    </row>
    <row r="231">
      <c r="A231" s="1"/>
      <c r="B231" s="1"/>
      <c r="C231" s="53">
        <v>0.0</v>
      </c>
      <c r="D231" s="42"/>
      <c r="E231" s="42"/>
      <c r="F231" s="2">
        <v>3587.0</v>
      </c>
      <c r="G231" s="43">
        <v>22.0</v>
      </c>
      <c r="H231" s="43">
        <v>27.0</v>
      </c>
      <c r="I231" s="44">
        <v>125.0</v>
      </c>
      <c r="J231" s="44">
        <v>55.0</v>
      </c>
      <c r="K231" s="45">
        <v>47.0</v>
      </c>
      <c r="L231" s="45">
        <v>83.0</v>
      </c>
      <c r="M231" s="39">
        <f t="shared" si="6"/>
        <v>0.4489795918</v>
      </c>
      <c r="N231" s="40">
        <f t="shared" si="7"/>
        <v>0.6944444444</v>
      </c>
      <c r="O231" s="54">
        <f t="shared" si="8"/>
        <v>0.3615384615</v>
      </c>
      <c r="P231" s="40">
        <f t="shared" si="9"/>
        <v>0.5599460225</v>
      </c>
      <c r="Q231" s="54">
        <f t="shared" si="10"/>
        <v>0.2701818409</v>
      </c>
      <c r="R231" s="39">
        <f t="shared" ref="R231:T231" si="1170">M231</f>
        <v>0.4489795918</v>
      </c>
      <c r="S231" s="40">
        <f t="shared" si="1170"/>
        <v>0.6944444444</v>
      </c>
      <c r="T231" s="54">
        <f t="shared" si="1170"/>
        <v>0.3615384615</v>
      </c>
      <c r="U231" s="39">
        <f t="shared" si="12"/>
        <v>0.4489795918</v>
      </c>
      <c r="V231" s="40">
        <f t="shared" si="13"/>
        <v>0.2524444444</v>
      </c>
      <c r="W231" s="54">
        <f t="shared" si="14"/>
        <v>0.1425384615</v>
      </c>
      <c r="X231" s="55">
        <f t="shared" si="15"/>
        <v>0.5122091225</v>
      </c>
      <c r="Y231" s="55">
        <f t="shared" si="16"/>
        <v>0.2731890409</v>
      </c>
      <c r="Z231" s="39">
        <f t="shared" si="17"/>
        <v>0.3642189392</v>
      </c>
      <c r="AA231" s="40">
        <f t="shared" si="18"/>
        <v>0.3642189392</v>
      </c>
      <c r="AB231" s="54">
        <f t="shared" si="19"/>
        <v>0.1425384615</v>
      </c>
      <c r="AC231" s="56">
        <f t="shared" si="20"/>
        <v>0.3730305963</v>
      </c>
      <c r="AD231" s="56">
        <f t="shared" si="21"/>
        <v>0.4123675671</v>
      </c>
      <c r="AE231" s="39">
        <f t="shared" si="22"/>
        <v>0.2765616104</v>
      </c>
      <c r="AF231" s="40">
        <f t="shared" si="23"/>
        <v>0.2765616104</v>
      </c>
      <c r="AG231" s="54">
        <f t="shared" si="24"/>
        <v>0.2765616104</v>
      </c>
      <c r="AH231" s="57">
        <f t="shared" ref="AH231:AI231" si="1171">N231-P231</f>
        <v>0.134498422</v>
      </c>
      <c r="AI231" s="57">
        <f t="shared" si="1171"/>
        <v>0.09135662064</v>
      </c>
      <c r="AJ231" s="58">
        <f t="shared" si="26"/>
        <v>0.08040820582</v>
      </c>
      <c r="AK231" s="58">
        <f t="shared" si="27"/>
        <v>0.05429864271</v>
      </c>
      <c r="AL231" s="39">
        <f t="shared" si="28"/>
        <v>0.2765616104</v>
      </c>
      <c r="AM231" s="40">
        <f t="shared" ref="AM231:AN231" si="1172">AF231+AJ231</f>
        <v>0.3569698162</v>
      </c>
      <c r="AN231" s="54">
        <f t="shared" si="1172"/>
        <v>0.3308602531</v>
      </c>
      <c r="AO231" s="59">
        <f t="shared" si="30"/>
        <v>1.623434254</v>
      </c>
      <c r="AP231" s="39">
        <f t="shared" ref="AP231:AR231" si="1173">AL231*$AO231</f>
        <v>0.4489795918</v>
      </c>
      <c r="AQ231" s="40">
        <f t="shared" si="1173"/>
        <v>0.5795170275</v>
      </c>
      <c r="AR231" s="54">
        <f t="shared" si="1173"/>
        <v>0.5371298684</v>
      </c>
      <c r="AS231" s="39">
        <f t="shared" ref="AS231:AU231" si="1174">IF(AP231&lt;0,0,IF(AP231&gt;1,1,AP231))</f>
        <v>0.4489795918</v>
      </c>
      <c r="AT231" s="40">
        <f t="shared" si="1174"/>
        <v>0.5795170275</v>
      </c>
      <c r="AU231" s="54">
        <f t="shared" si="1174"/>
        <v>0.5371298684</v>
      </c>
      <c r="AV231" s="38"/>
      <c r="AW231" s="38"/>
      <c r="AX231" s="38"/>
      <c r="AY231" s="38"/>
      <c r="AZ231" s="38"/>
      <c r="BA231" s="38"/>
      <c r="BB231" s="38"/>
    </row>
    <row r="232">
      <c r="A232" s="1"/>
      <c r="B232" s="1"/>
      <c r="C232" s="53">
        <v>0.0</v>
      </c>
      <c r="D232" s="42"/>
      <c r="E232" s="42"/>
      <c r="F232" s="2">
        <v>3588.0</v>
      </c>
      <c r="G232" s="43">
        <v>24.0</v>
      </c>
      <c r="H232" s="43">
        <v>45.0</v>
      </c>
      <c r="I232" s="44">
        <v>88.0</v>
      </c>
      <c r="J232" s="44">
        <v>90.0</v>
      </c>
      <c r="K232" s="45">
        <v>48.0</v>
      </c>
      <c r="L232" s="45">
        <v>94.0</v>
      </c>
      <c r="M232" s="39">
        <f t="shared" si="6"/>
        <v>0.347826087</v>
      </c>
      <c r="N232" s="40">
        <f t="shared" si="7"/>
        <v>0.4943820225</v>
      </c>
      <c r="O232" s="54">
        <f t="shared" si="8"/>
        <v>0.338028169</v>
      </c>
      <c r="P232" s="40">
        <f t="shared" si="9"/>
        <v>0.5334752363</v>
      </c>
      <c r="Q232" s="54">
        <f t="shared" si="10"/>
        <v>0.2609236295</v>
      </c>
      <c r="R232" s="39">
        <f t="shared" ref="R232:T232" si="1175">M232</f>
        <v>0.347826087</v>
      </c>
      <c r="S232" s="40">
        <f t="shared" si="1175"/>
        <v>0.4943820225</v>
      </c>
      <c r="T232" s="54">
        <f t="shared" si="1175"/>
        <v>0.338028169</v>
      </c>
      <c r="U232" s="39">
        <f t="shared" si="12"/>
        <v>0.347826087</v>
      </c>
      <c r="V232" s="40">
        <f t="shared" si="13"/>
        <v>0.05238202247</v>
      </c>
      <c r="W232" s="54">
        <f t="shared" si="14"/>
        <v>0.119028169</v>
      </c>
      <c r="X232" s="55">
        <f t="shared" si="15"/>
        <v>0.1494750449</v>
      </c>
      <c r="Y232" s="55">
        <f t="shared" si="16"/>
        <v>0.6359231185</v>
      </c>
      <c r="Z232" s="39">
        <f t="shared" si="17"/>
        <v>0.2487236047</v>
      </c>
      <c r="AA232" s="40">
        <f t="shared" si="18"/>
        <v>0.2487236047</v>
      </c>
      <c r="AB232" s="54">
        <f t="shared" si="19"/>
        <v>0.119028169</v>
      </c>
      <c r="AC232" s="56">
        <f t="shared" si="20"/>
        <v>0.4463456979</v>
      </c>
      <c r="AD232" s="56">
        <f t="shared" si="21"/>
        <v>0.3390524655</v>
      </c>
      <c r="AE232" s="39">
        <f t="shared" si="22"/>
        <v>0.1949758146</v>
      </c>
      <c r="AF232" s="40">
        <f t="shared" si="23"/>
        <v>0.1949758146</v>
      </c>
      <c r="AG232" s="54">
        <f t="shared" si="24"/>
        <v>0.1949758146</v>
      </c>
      <c r="AH232" s="57">
        <f t="shared" ref="AH232:AI232" si="1176">N232-P232</f>
        <v>-0.03909321382</v>
      </c>
      <c r="AI232" s="57">
        <f t="shared" si="1176"/>
        <v>0.07710453952</v>
      </c>
      <c r="AJ232" s="58">
        <f t="shared" si="26"/>
        <v>-0.02337139081</v>
      </c>
      <c r="AK232" s="58">
        <f t="shared" si="27"/>
        <v>0.045827788</v>
      </c>
      <c r="AL232" s="39">
        <f t="shared" si="28"/>
        <v>0.1949758146</v>
      </c>
      <c r="AM232" s="40">
        <f t="shared" ref="AM232:AN232" si="1177">AF232+AJ232</f>
        <v>0.1716044238</v>
      </c>
      <c r="AN232" s="54">
        <f t="shared" si="1177"/>
        <v>0.2408036026</v>
      </c>
      <c r="AO232" s="59">
        <f t="shared" si="30"/>
        <v>1.783944782</v>
      </c>
      <c r="AP232" s="39">
        <f t="shared" ref="AP232:AR232" si="1178">AL232*$AO232</f>
        <v>0.347826087</v>
      </c>
      <c r="AQ232" s="40">
        <f t="shared" si="1178"/>
        <v>0.3061328163</v>
      </c>
      <c r="AR232" s="54">
        <f t="shared" si="1178"/>
        <v>0.4295803302</v>
      </c>
      <c r="AS232" s="39">
        <f t="shared" ref="AS232:AU232" si="1179">IF(AP232&lt;0,0,IF(AP232&gt;1,1,AP232))</f>
        <v>0.347826087</v>
      </c>
      <c r="AT232" s="40">
        <f t="shared" si="1179"/>
        <v>0.3061328163</v>
      </c>
      <c r="AU232" s="54">
        <f t="shared" si="1179"/>
        <v>0.4295803302</v>
      </c>
      <c r="AV232" s="38"/>
      <c r="AW232" s="38"/>
      <c r="AX232" s="38"/>
      <c r="AY232" s="38"/>
      <c r="AZ232" s="38"/>
      <c r="BA232" s="38"/>
      <c r="BB232" s="38"/>
    </row>
    <row r="233">
      <c r="A233" s="1"/>
      <c r="B233" s="1"/>
      <c r="C233" s="53">
        <v>0.0</v>
      </c>
      <c r="D233" s="42"/>
      <c r="E233" s="42"/>
      <c r="F233" s="2">
        <v>3602.0</v>
      </c>
      <c r="G233" s="43">
        <v>38.0</v>
      </c>
      <c r="H233" s="43">
        <v>30.0</v>
      </c>
      <c r="I233" s="44">
        <v>101.0</v>
      </c>
      <c r="J233" s="44">
        <v>61.0</v>
      </c>
      <c r="K233" s="45">
        <v>37.0</v>
      </c>
      <c r="L233" s="45">
        <v>58.0</v>
      </c>
      <c r="M233" s="39">
        <f t="shared" si="6"/>
        <v>0.5588235294</v>
      </c>
      <c r="N233" s="40">
        <f t="shared" si="7"/>
        <v>0.6234567901</v>
      </c>
      <c r="O233" s="54">
        <f t="shared" si="8"/>
        <v>0.3894736842</v>
      </c>
      <c r="P233" s="40">
        <f t="shared" si="9"/>
        <v>0.5886237889</v>
      </c>
      <c r="Q233" s="54">
        <f t="shared" si="10"/>
        <v>0.2787382353</v>
      </c>
      <c r="R233" s="39">
        <f t="shared" ref="R233:T233" si="1180">M233</f>
        <v>0.5588235294</v>
      </c>
      <c r="S233" s="40">
        <f t="shared" si="1180"/>
        <v>0.6234567901</v>
      </c>
      <c r="T233" s="54">
        <f t="shared" si="1180"/>
        <v>0.3894736842</v>
      </c>
      <c r="U233" s="39">
        <f t="shared" si="12"/>
        <v>0.5588235294</v>
      </c>
      <c r="V233" s="40">
        <f t="shared" si="13"/>
        <v>0.1814567901</v>
      </c>
      <c r="W233" s="54">
        <f t="shared" si="14"/>
        <v>0.1704736842</v>
      </c>
      <c r="X233" s="55">
        <f t="shared" si="15"/>
        <v>0.3139715273</v>
      </c>
      <c r="Y233" s="55">
        <f t="shared" si="16"/>
        <v>0.4714266361</v>
      </c>
      <c r="Z233" s="39">
        <f t="shared" si="17"/>
        <v>0.4154577618</v>
      </c>
      <c r="AA233" s="40">
        <f t="shared" si="18"/>
        <v>0.4154577618</v>
      </c>
      <c r="AB233" s="54">
        <f t="shared" si="19"/>
        <v>0.1704736842</v>
      </c>
      <c r="AC233" s="56">
        <f t="shared" si="20"/>
        <v>0.3893774439</v>
      </c>
      <c r="AD233" s="56">
        <f t="shared" si="21"/>
        <v>0.3960207195</v>
      </c>
      <c r="AE233" s="39">
        <f t="shared" si="22"/>
        <v>0.3175424608</v>
      </c>
      <c r="AF233" s="40">
        <f t="shared" si="23"/>
        <v>0.3175424608</v>
      </c>
      <c r="AG233" s="54">
        <f t="shared" si="24"/>
        <v>0.3175424608</v>
      </c>
      <c r="AH233" s="57">
        <f t="shared" ref="AH233:AI233" si="1181">N233-P233</f>
        <v>0.0348330012</v>
      </c>
      <c r="AI233" s="57">
        <f t="shared" si="1181"/>
        <v>0.1107354489</v>
      </c>
      <c r="AJ233" s="58">
        <f t="shared" si="26"/>
        <v>0.02082447577</v>
      </c>
      <c r="AK233" s="58">
        <f t="shared" si="27"/>
        <v>0.06581662647</v>
      </c>
      <c r="AL233" s="39">
        <f t="shared" si="28"/>
        <v>0.3175424608</v>
      </c>
      <c r="AM233" s="40">
        <f t="shared" ref="AM233:AN233" si="1182">AF233+AJ233</f>
        <v>0.3383669366</v>
      </c>
      <c r="AN233" s="54">
        <f t="shared" si="1182"/>
        <v>0.3833590873</v>
      </c>
      <c r="AO233" s="59">
        <f t="shared" si="30"/>
        <v>1.759838757</v>
      </c>
      <c r="AP233" s="39">
        <f t="shared" ref="AP233:AR233" si="1183">AL233*$AO233</f>
        <v>0.5588235294</v>
      </c>
      <c r="AQ233" s="40">
        <f t="shared" si="1183"/>
        <v>0.595471249</v>
      </c>
      <c r="AR233" s="54">
        <f t="shared" si="1183"/>
        <v>0.6746501795</v>
      </c>
      <c r="AS233" s="39">
        <f t="shared" ref="AS233:AU233" si="1184">IF(AP233&lt;0,0,IF(AP233&gt;1,1,AP233))</f>
        <v>0.5588235294</v>
      </c>
      <c r="AT233" s="40">
        <f t="shared" si="1184"/>
        <v>0.595471249</v>
      </c>
      <c r="AU233" s="54">
        <f t="shared" si="1184"/>
        <v>0.6746501795</v>
      </c>
      <c r="AV233" s="38"/>
      <c r="AW233" s="38"/>
      <c r="AX233" s="38"/>
      <c r="AY233" s="38"/>
      <c r="AZ233" s="38"/>
      <c r="BA233" s="38"/>
      <c r="BB233" s="38"/>
    </row>
    <row r="234">
      <c r="A234" s="1"/>
      <c r="B234" s="1"/>
      <c r="C234" s="53">
        <v>0.0</v>
      </c>
      <c r="D234" s="42"/>
      <c r="E234" s="42"/>
      <c r="F234" s="2">
        <v>3604.0</v>
      </c>
      <c r="G234" s="43">
        <v>21.0</v>
      </c>
      <c r="H234" s="43">
        <v>24.0</v>
      </c>
      <c r="I234" s="44">
        <v>53.0</v>
      </c>
      <c r="J234" s="44">
        <v>32.0</v>
      </c>
      <c r="K234" s="45">
        <v>26.0</v>
      </c>
      <c r="L234" s="45">
        <v>45.0</v>
      </c>
      <c r="M234" s="39">
        <f t="shared" si="6"/>
        <v>0.4666666667</v>
      </c>
      <c r="N234" s="40">
        <f t="shared" si="7"/>
        <v>0.6235294118</v>
      </c>
      <c r="O234" s="54">
        <f t="shared" si="8"/>
        <v>0.3661971831</v>
      </c>
      <c r="P234" s="40">
        <f t="shared" si="9"/>
        <v>0.5645684444</v>
      </c>
      <c r="Q234" s="54">
        <f t="shared" si="10"/>
        <v>0.2716648889</v>
      </c>
      <c r="R234" s="39">
        <f t="shared" ref="R234:T234" si="1185">M234</f>
        <v>0.4666666667</v>
      </c>
      <c r="S234" s="40">
        <f t="shared" si="1185"/>
        <v>0.6235294118</v>
      </c>
      <c r="T234" s="54">
        <f t="shared" si="1185"/>
        <v>0.3661971831</v>
      </c>
      <c r="U234" s="39">
        <f t="shared" si="12"/>
        <v>0.4666666667</v>
      </c>
      <c r="V234" s="40">
        <f t="shared" si="13"/>
        <v>0.1815294118</v>
      </c>
      <c r="W234" s="54">
        <f t="shared" si="14"/>
        <v>0.1471971831</v>
      </c>
      <c r="X234" s="55">
        <f t="shared" si="15"/>
        <v>0.370980501</v>
      </c>
      <c r="Y234" s="55">
        <f t="shared" si="16"/>
        <v>0.4144176624</v>
      </c>
      <c r="Z234" s="39">
        <f t="shared" si="17"/>
        <v>0.3540697001</v>
      </c>
      <c r="AA234" s="40">
        <f t="shared" si="18"/>
        <v>0.3540697001</v>
      </c>
      <c r="AB234" s="54">
        <f t="shared" si="19"/>
        <v>0.1471971831</v>
      </c>
      <c r="AC234" s="56">
        <f t="shared" si="20"/>
        <v>0.3939922341</v>
      </c>
      <c r="AD234" s="56">
        <f t="shared" si="21"/>
        <v>0.3914059293</v>
      </c>
      <c r="AE234" s="39">
        <f t="shared" si="22"/>
        <v>0.271138676</v>
      </c>
      <c r="AF234" s="40">
        <f t="shared" si="23"/>
        <v>0.271138676</v>
      </c>
      <c r="AG234" s="54">
        <f t="shared" si="24"/>
        <v>0.271138676</v>
      </c>
      <c r="AH234" s="57">
        <f t="shared" ref="AH234:AI234" si="1186">N234-P234</f>
        <v>0.05896096732</v>
      </c>
      <c r="AI234" s="57">
        <f t="shared" si="1186"/>
        <v>0.09453229421</v>
      </c>
      <c r="AJ234" s="58">
        <f t="shared" si="26"/>
        <v>0.03524907971</v>
      </c>
      <c r="AK234" s="58">
        <f t="shared" si="27"/>
        <v>0.05618613333</v>
      </c>
      <c r="AL234" s="39">
        <f t="shared" si="28"/>
        <v>0.271138676</v>
      </c>
      <c r="AM234" s="40">
        <f t="shared" ref="AM234:AN234" si="1187">AF234+AJ234</f>
        <v>0.3063877557</v>
      </c>
      <c r="AN234" s="54">
        <f t="shared" si="1187"/>
        <v>0.3273248094</v>
      </c>
      <c r="AO234" s="59">
        <f t="shared" si="30"/>
        <v>1.721136481</v>
      </c>
      <c r="AP234" s="39">
        <f t="shared" ref="AP234:AR234" si="1188">AL234*$AO234</f>
        <v>0.4666666667</v>
      </c>
      <c r="AQ234" s="40">
        <f t="shared" si="1188"/>
        <v>0.5273351437</v>
      </c>
      <c r="AR234" s="54">
        <f t="shared" si="1188"/>
        <v>0.5633706705</v>
      </c>
      <c r="AS234" s="39">
        <f t="shared" ref="AS234:AU234" si="1189">IF(AP234&lt;0,0,IF(AP234&gt;1,1,AP234))</f>
        <v>0.4666666667</v>
      </c>
      <c r="AT234" s="40">
        <f t="shared" si="1189"/>
        <v>0.5273351437</v>
      </c>
      <c r="AU234" s="54">
        <f t="shared" si="1189"/>
        <v>0.5633706705</v>
      </c>
      <c r="AV234" s="38"/>
      <c r="AW234" s="38"/>
      <c r="AX234" s="38"/>
      <c r="AY234" s="38"/>
      <c r="AZ234" s="38"/>
      <c r="BA234" s="38"/>
      <c r="BB234" s="38"/>
    </row>
    <row r="235">
      <c r="A235" s="1"/>
      <c r="B235" s="1"/>
      <c r="C235" s="53">
        <v>0.0</v>
      </c>
      <c r="D235" s="42"/>
      <c r="E235" s="42"/>
      <c r="F235" s="2">
        <v>3606.0</v>
      </c>
      <c r="G235" s="43">
        <v>42.0</v>
      </c>
      <c r="H235" s="43">
        <v>34.0</v>
      </c>
      <c r="I235" s="44">
        <v>135.0</v>
      </c>
      <c r="J235" s="44">
        <v>72.0</v>
      </c>
      <c r="K235" s="45">
        <v>56.0</v>
      </c>
      <c r="L235" s="45">
        <v>83.0</v>
      </c>
      <c r="M235" s="39">
        <f t="shared" si="6"/>
        <v>0.5526315789</v>
      </c>
      <c r="N235" s="40">
        <f t="shared" si="7"/>
        <v>0.652173913</v>
      </c>
      <c r="O235" s="54">
        <f t="shared" si="8"/>
        <v>0.4028776978</v>
      </c>
      <c r="P235" s="40">
        <f t="shared" si="9"/>
        <v>0.587009072</v>
      </c>
      <c r="Q235" s="54">
        <f t="shared" si="10"/>
        <v>0.2782973684</v>
      </c>
      <c r="R235" s="39">
        <f t="shared" ref="R235:T235" si="1190">M235</f>
        <v>0.5526315789</v>
      </c>
      <c r="S235" s="40">
        <f t="shared" si="1190"/>
        <v>0.652173913</v>
      </c>
      <c r="T235" s="54">
        <f t="shared" si="1190"/>
        <v>0.4028776978</v>
      </c>
      <c r="U235" s="39">
        <f t="shared" si="12"/>
        <v>0.5526315789</v>
      </c>
      <c r="V235" s="40">
        <f t="shared" si="13"/>
        <v>0.210173913</v>
      </c>
      <c r="W235" s="54">
        <f t="shared" si="14"/>
        <v>0.1838776978</v>
      </c>
      <c r="X235" s="55">
        <f t="shared" si="15"/>
        <v>0.3634219723</v>
      </c>
      <c r="Y235" s="55">
        <f t="shared" si="16"/>
        <v>0.4219761911</v>
      </c>
      <c r="Z235" s="39">
        <f t="shared" si="17"/>
        <v>0.418075792</v>
      </c>
      <c r="AA235" s="40">
        <f t="shared" si="18"/>
        <v>0.418075792</v>
      </c>
      <c r="AB235" s="54">
        <f t="shared" si="19"/>
        <v>0.1838776978</v>
      </c>
      <c r="AC235" s="56">
        <f t="shared" si="20"/>
        <v>0.4143552646</v>
      </c>
      <c r="AD235" s="56">
        <f t="shared" si="21"/>
        <v>0.3710428988</v>
      </c>
      <c r="AE235" s="39">
        <f t="shared" si="22"/>
        <v>0.3229538478</v>
      </c>
      <c r="AF235" s="40">
        <f t="shared" si="23"/>
        <v>0.3229538478</v>
      </c>
      <c r="AG235" s="54">
        <f t="shared" si="24"/>
        <v>0.3229538478</v>
      </c>
      <c r="AH235" s="57">
        <f t="shared" ref="AH235:AI235" si="1191">N235-P235</f>
        <v>0.06516484102</v>
      </c>
      <c r="AI235" s="57">
        <f t="shared" si="1191"/>
        <v>0.1245803294</v>
      </c>
      <c r="AJ235" s="58">
        <f t="shared" si="26"/>
        <v>0.0389579883</v>
      </c>
      <c r="AK235" s="58">
        <f t="shared" si="27"/>
        <v>0.07404545777</v>
      </c>
      <c r="AL235" s="39">
        <f t="shared" si="28"/>
        <v>0.3229538478</v>
      </c>
      <c r="AM235" s="40">
        <f t="shared" ref="AM235:AN235" si="1192">AF235+AJ235</f>
        <v>0.3619118361</v>
      </c>
      <c r="AN235" s="54">
        <f t="shared" si="1192"/>
        <v>0.3969993056</v>
      </c>
      <c r="AO235" s="59">
        <f t="shared" si="30"/>
        <v>1.711178184</v>
      </c>
      <c r="AP235" s="39">
        <f t="shared" ref="AP235:AR235" si="1193">AL235*$AO235</f>
        <v>0.5526315789</v>
      </c>
      <c r="AQ235" s="40">
        <f t="shared" si="1193"/>
        <v>0.6192956386</v>
      </c>
      <c r="AR235" s="54">
        <f t="shared" si="1193"/>
        <v>0.6793365509</v>
      </c>
      <c r="AS235" s="39">
        <f t="shared" ref="AS235:AU235" si="1194">IF(AP235&lt;0,0,IF(AP235&gt;1,1,AP235))</f>
        <v>0.5526315789</v>
      </c>
      <c r="AT235" s="40">
        <f t="shared" si="1194"/>
        <v>0.6192956386</v>
      </c>
      <c r="AU235" s="54">
        <f t="shared" si="1194"/>
        <v>0.6793365509</v>
      </c>
      <c r="AV235" s="38"/>
      <c r="AW235" s="38"/>
      <c r="AX235" s="38"/>
      <c r="AY235" s="38"/>
      <c r="AZ235" s="38"/>
      <c r="BA235" s="38"/>
      <c r="BB235" s="38"/>
    </row>
    <row r="236">
      <c r="A236" s="1"/>
      <c r="B236" s="1"/>
      <c r="C236" s="53">
        <v>0.0</v>
      </c>
      <c r="D236" s="42"/>
      <c r="E236" s="42"/>
      <c r="F236" s="2">
        <v>3607.0</v>
      </c>
      <c r="G236" s="43">
        <v>3.0</v>
      </c>
      <c r="H236" s="43">
        <v>14.0</v>
      </c>
      <c r="I236" s="44">
        <v>30.0</v>
      </c>
      <c r="J236" s="44">
        <v>20.0</v>
      </c>
      <c r="K236" s="45">
        <v>13.0</v>
      </c>
      <c r="L236" s="45">
        <v>49.0</v>
      </c>
      <c r="M236" s="39">
        <f t="shared" si="6"/>
        <v>0.1764705882</v>
      </c>
      <c r="N236" s="40">
        <f t="shared" si="7"/>
        <v>0.6</v>
      </c>
      <c r="O236" s="54">
        <f t="shared" si="8"/>
        <v>0.2096774194</v>
      </c>
      <c r="P236" s="40">
        <f t="shared" si="9"/>
        <v>0.4884979239</v>
      </c>
      <c r="Q236" s="54">
        <f t="shared" si="10"/>
        <v>0.2422235294</v>
      </c>
      <c r="R236" s="39">
        <f t="shared" ref="R236:T236" si="1195">M236</f>
        <v>0.1764705882</v>
      </c>
      <c r="S236" s="40">
        <f t="shared" si="1195"/>
        <v>0.6</v>
      </c>
      <c r="T236" s="54">
        <f t="shared" si="1195"/>
        <v>0.2096774194</v>
      </c>
      <c r="U236" s="39">
        <f t="shared" si="12"/>
        <v>0.1764705882</v>
      </c>
      <c r="V236" s="40">
        <f t="shared" si="13"/>
        <v>0.158</v>
      </c>
      <c r="W236" s="54">
        <f t="shared" si="14"/>
        <v>-0.009322580645</v>
      </c>
      <c r="X236" s="55">
        <f t="shared" si="15"/>
        <v>0.730230842</v>
      </c>
      <c r="Y236" s="55">
        <f t="shared" si="16"/>
        <v>0.05516732137</v>
      </c>
      <c r="Z236" s="39">
        <f t="shared" si="17"/>
        <v>0.167490102</v>
      </c>
      <c r="AA236" s="40">
        <f t="shared" si="18"/>
        <v>0.167490102</v>
      </c>
      <c r="AB236" s="54">
        <f t="shared" si="19"/>
        <v>-0.009322580645</v>
      </c>
      <c r="AC236" s="56">
        <f t="shared" si="20"/>
        <v>-0.05560311323</v>
      </c>
      <c r="AD236" s="56">
        <f t="shared" si="21"/>
        <v>0.8410012766</v>
      </c>
      <c r="AE236" s="39">
        <f t="shared" si="22"/>
        <v>0.1186167036</v>
      </c>
      <c r="AF236" s="40">
        <f t="shared" si="23"/>
        <v>0.1186167036</v>
      </c>
      <c r="AG236" s="54">
        <f t="shared" si="24"/>
        <v>0.1186167036</v>
      </c>
      <c r="AH236" s="57">
        <f t="shared" ref="AH236:AI236" si="1196">N236-P236</f>
        <v>0.1115020761</v>
      </c>
      <c r="AI236" s="57">
        <f t="shared" si="1196"/>
        <v>-0.03254611006</v>
      </c>
      <c r="AJ236" s="58">
        <f t="shared" si="26"/>
        <v>0.06666012698</v>
      </c>
      <c r="AK236" s="58">
        <f t="shared" si="27"/>
        <v>-0.01934407807</v>
      </c>
      <c r="AL236" s="39">
        <f t="shared" si="28"/>
        <v>0.1186167036</v>
      </c>
      <c r="AM236" s="40">
        <f t="shared" ref="AM236:AN236" si="1197">AF236+AJ236</f>
        <v>0.1852768306</v>
      </c>
      <c r="AN236" s="54">
        <f t="shared" si="1197"/>
        <v>0.09927262558</v>
      </c>
      <c r="AO236" s="59">
        <f t="shared" si="30"/>
        <v>1.487738091</v>
      </c>
      <c r="AP236" s="39">
        <f t="shared" ref="AP236:AR236" si="1198">AL236*$AO236</f>
        <v>0.1764705882</v>
      </c>
      <c r="AQ236" s="40">
        <f t="shared" si="1198"/>
        <v>0.2756433983</v>
      </c>
      <c r="AR236" s="54">
        <f t="shared" si="1198"/>
        <v>0.1476916665</v>
      </c>
      <c r="AS236" s="39">
        <f t="shared" ref="AS236:AU236" si="1199">IF(AP236&lt;0,0,IF(AP236&gt;1,1,AP236))</f>
        <v>0.1764705882</v>
      </c>
      <c r="AT236" s="40">
        <f t="shared" si="1199"/>
        <v>0.2756433983</v>
      </c>
      <c r="AU236" s="54">
        <f t="shared" si="1199"/>
        <v>0.1476916665</v>
      </c>
      <c r="AV236" s="38"/>
      <c r="AW236" s="38"/>
      <c r="AX236" s="38"/>
      <c r="AY236" s="38"/>
      <c r="AZ236" s="38"/>
      <c r="BA236" s="38"/>
      <c r="BB236" s="38"/>
    </row>
    <row r="237">
      <c r="A237" s="1"/>
      <c r="B237" s="1"/>
      <c r="C237" s="53">
        <v>0.0</v>
      </c>
      <c r="D237" s="42"/>
      <c r="E237" s="42"/>
      <c r="F237" s="2">
        <v>3609.0</v>
      </c>
      <c r="G237" s="43">
        <v>37.0</v>
      </c>
      <c r="H237" s="43">
        <v>31.0</v>
      </c>
      <c r="I237" s="44">
        <v>126.0</v>
      </c>
      <c r="J237" s="44">
        <v>82.0</v>
      </c>
      <c r="K237" s="45">
        <v>21.0</v>
      </c>
      <c r="L237" s="45">
        <v>32.0</v>
      </c>
      <c r="M237" s="39">
        <f t="shared" si="6"/>
        <v>0.5441176471</v>
      </c>
      <c r="N237" s="40">
        <f t="shared" si="7"/>
        <v>0.6057692308</v>
      </c>
      <c r="O237" s="54">
        <f t="shared" si="8"/>
        <v>0.3962264151</v>
      </c>
      <c r="P237" s="40">
        <f t="shared" si="9"/>
        <v>0.5847884732</v>
      </c>
      <c r="Q237" s="54">
        <f t="shared" si="10"/>
        <v>0.2776830882</v>
      </c>
      <c r="R237" s="39">
        <f t="shared" ref="R237:T237" si="1200">M237</f>
        <v>0.5441176471</v>
      </c>
      <c r="S237" s="40">
        <f t="shared" si="1200"/>
        <v>0.6057692308</v>
      </c>
      <c r="T237" s="54">
        <f t="shared" si="1200"/>
        <v>0.3962264151</v>
      </c>
      <c r="U237" s="39">
        <f t="shared" si="12"/>
        <v>0.5441176471</v>
      </c>
      <c r="V237" s="40">
        <f t="shared" si="13"/>
        <v>0.1637692308</v>
      </c>
      <c r="W237" s="54">
        <f t="shared" si="14"/>
        <v>0.1772264151</v>
      </c>
      <c r="X237" s="55">
        <f t="shared" si="15"/>
        <v>0.2923568163</v>
      </c>
      <c r="Y237" s="55">
        <f t="shared" si="16"/>
        <v>0.4930413471</v>
      </c>
      <c r="Z237" s="39">
        <f t="shared" si="17"/>
        <v>0.4017986901</v>
      </c>
      <c r="AA237" s="40">
        <f t="shared" si="18"/>
        <v>0.4017986901</v>
      </c>
      <c r="AB237" s="54">
        <f t="shared" si="19"/>
        <v>0.1772264151</v>
      </c>
      <c r="AC237" s="56">
        <f t="shared" si="20"/>
        <v>0.4154135252</v>
      </c>
      <c r="AD237" s="56">
        <f t="shared" si="21"/>
        <v>0.3699846382</v>
      </c>
      <c r="AE237" s="39">
        <f t="shared" si="22"/>
        <v>0.3105248699</v>
      </c>
      <c r="AF237" s="40">
        <f t="shared" si="23"/>
        <v>0.3105248699</v>
      </c>
      <c r="AG237" s="54">
        <f t="shared" si="24"/>
        <v>0.3105248699</v>
      </c>
      <c r="AH237" s="57">
        <f t="shared" ref="AH237:AI237" si="1201">N237-P237</f>
        <v>0.02098075759</v>
      </c>
      <c r="AI237" s="57">
        <f t="shared" si="1201"/>
        <v>0.1185433269</v>
      </c>
      <c r="AJ237" s="58">
        <f t="shared" si="26"/>
        <v>0.01254308452</v>
      </c>
      <c r="AK237" s="58">
        <f t="shared" si="27"/>
        <v>0.07045731011</v>
      </c>
      <c r="AL237" s="39">
        <f t="shared" si="28"/>
        <v>0.3105248699</v>
      </c>
      <c r="AM237" s="40">
        <f t="shared" ref="AM237:AN237" si="1202">AF237+AJ237</f>
        <v>0.3230679544</v>
      </c>
      <c r="AN237" s="54">
        <f t="shared" si="1202"/>
        <v>0.38098218</v>
      </c>
      <c r="AO237" s="59">
        <f t="shared" si="30"/>
        <v>1.752251429</v>
      </c>
      <c r="AP237" s="39">
        <f t="shared" ref="AP237:AR237" si="1203">AL237*$AO237</f>
        <v>0.5441176471</v>
      </c>
      <c r="AQ237" s="40">
        <f t="shared" si="1203"/>
        <v>0.5660962848</v>
      </c>
      <c r="AR237" s="54">
        <f t="shared" si="1203"/>
        <v>0.6675765694</v>
      </c>
      <c r="AS237" s="39">
        <f t="shared" ref="AS237:AU237" si="1204">IF(AP237&lt;0,0,IF(AP237&gt;1,1,AP237))</f>
        <v>0.5441176471</v>
      </c>
      <c r="AT237" s="40">
        <f t="shared" si="1204"/>
        <v>0.5660962848</v>
      </c>
      <c r="AU237" s="54">
        <f t="shared" si="1204"/>
        <v>0.6675765694</v>
      </c>
      <c r="AV237" s="38"/>
      <c r="AW237" s="38"/>
      <c r="AX237" s="38"/>
      <c r="AY237" s="38"/>
      <c r="AZ237" s="38"/>
      <c r="BA237" s="38"/>
      <c r="BB237" s="38"/>
    </row>
    <row r="238">
      <c r="A238" s="1"/>
      <c r="B238" s="1"/>
      <c r="C238" s="53">
        <v>0.0</v>
      </c>
      <c r="D238" s="42"/>
      <c r="E238" s="42"/>
      <c r="F238" s="2">
        <v>3613.0</v>
      </c>
      <c r="G238" s="43">
        <v>17.0</v>
      </c>
      <c r="H238" s="43">
        <v>8.0</v>
      </c>
      <c r="I238" s="44">
        <v>15.0</v>
      </c>
      <c r="J238" s="44">
        <v>21.0</v>
      </c>
      <c r="K238" s="45">
        <v>10.0</v>
      </c>
      <c r="L238" s="45">
        <v>37.0</v>
      </c>
      <c r="M238" s="39">
        <f t="shared" si="6"/>
        <v>0.68</v>
      </c>
      <c r="N238" s="40">
        <f t="shared" si="7"/>
        <v>0.4166666667</v>
      </c>
      <c r="O238" s="54">
        <f t="shared" si="8"/>
        <v>0.2127659574</v>
      </c>
      <c r="P238" s="40">
        <f t="shared" si="9"/>
        <v>0.62017904</v>
      </c>
      <c r="Q238" s="54">
        <f t="shared" si="10"/>
        <v>0.28636896</v>
      </c>
      <c r="R238" s="39">
        <f t="shared" ref="R238:T238" si="1205">M238</f>
        <v>0.68</v>
      </c>
      <c r="S238" s="40">
        <f t="shared" si="1205"/>
        <v>0.4166666667</v>
      </c>
      <c r="T238" s="54">
        <f t="shared" si="1205"/>
        <v>0.2127659574</v>
      </c>
      <c r="U238" s="39">
        <f t="shared" si="12"/>
        <v>0.68</v>
      </c>
      <c r="V238" s="40">
        <f t="shared" si="13"/>
        <v>-0.02533333333</v>
      </c>
      <c r="W238" s="54">
        <f t="shared" si="14"/>
        <v>-0.006234042553</v>
      </c>
      <c r="X238" s="55">
        <f t="shared" si="15"/>
        <v>-0.0372376806</v>
      </c>
      <c r="Y238" s="55">
        <f t="shared" si="16"/>
        <v>0.822635844</v>
      </c>
      <c r="Z238" s="39">
        <f t="shared" si="17"/>
        <v>0.481166176</v>
      </c>
      <c r="AA238" s="40">
        <f t="shared" si="18"/>
        <v>0.481166176</v>
      </c>
      <c r="AB238" s="54">
        <f t="shared" si="19"/>
        <v>-0.006234042553</v>
      </c>
      <c r="AC238" s="56">
        <f t="shared" si="20"/>
        <v>-0.01295538648</v>
      </c>
      <c r="AD238" s="56">
        <f t="shared" si="21"/>
        <v>0.7983535499</v>
      </c>
      <c r="AE238" s="39">
        <f t="shared" si="22"/>
        <v>0.3402644208</v>
      </c>
      <c r="AF238" s="40">
        <f t="shared" si="23"/>
        <v>0.3402644208</v>
      </c>
      <c r="AG238" s="54">
        <f t="shared" si="24"/>
        <v>0.3402644208</v>
      </c>
      <c r="AH238" s="57">
        <f t="shared" ref="AH238:AI238" si="1206">N238-P238</f>
        <v>-0.2035123733</v>
      </c>
      <c r="AI238" s="57">
        <f t="shared" si="1206"/>
        <v>-0.07360300255</v>
      </c>
      <c r="AJ238" s="58">
        <f t="shared" si="26"/>
        <v>-0.1216673368</v>
      </c>
      <c r="AK238" s="58">
        <f t="shared" si="27"/>
        <v>-0.04374661749</v>
      </c>
      <c r="AL238" s="39">
        <f t="shared" si="28"/>
        <v>0.3402644208</v>
      </c>
      <c r="AM238" s="40">
        <f t="shared" ref="AM238:AN238" si="1207">AF238+AJ238</f>
        <v>0.218597084</v>
      </c>
      <c r="AN238" s="54">
        <f t="shared" si="1207"/>
        <v>0.2965178034</v>
      </c>
      <c r="AO238" s="59">
        <f t="shared" si="30"/>
        <v>1.998445792</v>
      </c>
      <c r="AP238" s="39">
        <f t="shared" ref="AP238:AR238" si="1208">AL238*$AO238</f>
        <v>0.68</v>
      </c>
      <c r="AQ238" s="40">
        <f t="shared" si="1208"/>
        <v>0.4368544228</v>
      </c>
      <c r="AR238" s="54">
        <f t="shared" si="1208"/>
        <v>0.5925747564</v>
      </c>
      <c r="AS238" s="39">
        <f t="shared" ref="AS238:AU238" si="1209">IF(AP238&lt;0,0,IF(AP238&gt;1,1,AP238))</f>
        <v>0.68</v>
      </c>
      <c r="AT238" s="40">
        <f t="shared" si="1209"/>
        <v>0.4368544228</v>
      </c>
      <c r="AU238" s="54">
        <f t="shared" si="1209"/>
        <v>0.5925747564</v>
      </c>
      <c r="AV238" s="38"/>
      <c r="AW238" s="38"/>
      <c r="AX238" s="38"/>
      <c r="AY238" s="38"/>
      <c r="AZ238" s="38"/>
      <c r="BA238" s="38"/>
      <c r="BB238" s="38"/>
    </row>
    <row r="239">
      <c r="A239" s="1"/>
      <c r="B239" s="1"/>
      <c r="C239" s="53">
        <v>0.0</v>
      </c>
      <c r="D239" s="42"/>
      <c r="E239" s="42"/>
      <c r="F239" s="2">
        <v>3705.0</v>
      </c>
      <c r="G239" s="43">
        <v>11.0</v>
      </c>
      <c r="H239" s="43">
        <v>28.0</v>
      </c>
      <c r="I239" s="44">
        <v>45.0</v>
      </c>
      <c r="J239" s="44">
        <v>33.0</v>
      </c>
      <c r="K239" s="45">
        <v>18.0</v>
      </c>
      <c r="L239" s="45">
        <v>40.0</v>
      </c>
      <c r="M239" s="39">
        <f t="shared" si="6"/>
        <v>0.2820512821</v>
      </c>
      <c r="N239" s="40">
        <f t="shared" si="7"/>
        <v>0.5769230769</v>
      </c>
      <c r="O239" s="54">
        <f t="shared" si="8"/>
        <v>0.3103448276</v>
      </c>
      <c r="P239" s="40">
        <f t="shared" si="9"/>
        <v>0.516230835</v>
      </c>
      <c r="Q239" s="54">
        <f t="shared" si="10"/>
        <v>0.2541942143</v>
      </c>
      <c r="R239" s="39">
        <f t="shared" ref="R239:T239" si="1210">M239</f>
        <v>0.2820512821</v>
      </c>
      <c r="S239" s="40">
        <f t="shared" si="1210"/>
        <v>0.5769230769</v>
      </c>
      <c r="T239" s="54">
        <f t="shared" si="1210"/>
        <v>0.3103448276</v>
      </c>
      <c r="U239" s="39">
        <f t="shared" si="12"/>
        <v>0.2820512821</v>
      </c>
      <c r="V239" s="40">
        <f t="shared" si="13"/>
        <v>0.1349230769</v>
      </c>
      <c r="W239" s="54">
        <f t="shared" si="14"/>
        <v>0.09134482759</v>
      </c>
      <c r="X239" s="55">
        <f t="shared" si="15"/>
        <v>0.446189182</v>
      </c>
      <c r="Y239" s="55">
        <f t="shared" si="16"/>
        <v>0.3392089814</v>
      </c>
      <c r="Z239" s="39">
        <f t="shared" si="17"/>
        <v>0.221085009</v>
      </c>
      <c r="AA239" s="40">
        <f t="shared" si="18"/>
        <v>0.221085009</v>
      </c>
      <c r="AB239" s="54">
        <f t="shared" si="19"/>
        <v>0.09134482759</v>
      </c>
      <c r="AC239" s="56">
        <f t="shared" si="20"/>
        <v>0.3918046727</v>
      </c>
      <c r="AD239" s="56">
        <f t="shared" si="21"/>
        <v>0.3935934907</v>
      </c>
      <c r="AE239" s="39">
        <f t="shared" si="22"/>
        <v>0.1691485423</v>
      </c>
      <c r="AF239" s="40">
        <f t="shared" si="23"/>
        <v>0.1691485423</v>
      </c>
      <c r="AG239" s="54">
        <f t="shared" si="24"/>
        <v>0.1691485423</v>
      </c>
      <c r="AH239" s="57">
        <f t="shared" ref="AH239:AI239" si="1211">N239-P239</f>
        <v>0.06069224195</v>
      </c>
      <c r="AI239" s="57">
        <f t="shared" si="1211"/>
        <v>0.05615061325</v>
      </c>
      <c r="AJ239" s="58">
        <f t="shared" si="26"/>
        <v>0.03628410067</v>
      </c>
      <c r="AK239" s="58">
        <f t="shared" si="27"/>
        <v>0.03337363035</v>
      </c>
      <c r="AL239" s="39">
        <f t="shared" si="28"/>
        <v>0.1691485423</v>
      </c>
      <c r="AM239" s="40">
        <f t="shared" ref="AM239:AN239" si="1212">AF239+AJ239</f>
        <v>0.205432643</v>
      </c>
      <c r="AN239" s="54">
        <f t="shared" si="1212"/>
        <v>0.2025221726</v>
      </c>
      <c r="AO239" s="59">
        <f t="shared" si="30"/>
        <v>1.667476871</v>
      </c>
      <c r="AP239" s="39">
        <f t="shared" ref="AP239:AR239" si="1213">AL239*$AO239</f>
        <v>0.2820512821</v>
      </c>
      <c r="AQ239" s="40">
        <f t="shared" si="1213"/>
        <v>0.3425541807</v>
      </c>
      <c r="AR239" s="54">
        <f t="shared" si="1213"/>
        <v>0.3377010388</v>
      </c>
      <c r="AS239" s="39">
        <f t="shared" ref="AS239:AU239" si="1214">IF(AP239&lt;0,0,IF(AP239&gt;1,1,AP239))</f>
        <v>0.2820512821</v>
      </c>
      <c r="AT239" s="40">
        <f t="shared" si="1214"/>
        <v>0.3425541807</v>
      </c>
      <c r="AU239" s="54">
        <f t="shared" si="1214"/>
        <v>0.3377010388</v>
      </c>
      <c r="AV239" s="38"/>
      <c r="AW239" s="38"/>
      <c r="AX239" s="38"/>
      <c r="AY239" s="38"/>
      <c r="AZ239" s="38"/>
      <c r="BA239" s="38"/>
      <c r="BB239" s="38"/>
    </row>
    <row r="240">
      <c r="A240" s="1"/>
      <c r="B240" s="1"/>
      <c r="C240" s="53">
        <v>0.0</v>
      </c>
      <c r="D240" s="42"/>
      <c r="E240" s="42"/>
      <c r="F240" s="2">
        <v>3706.0</v>
      </c>
      <c r="G240" s="43">
        <v>27.0</v>
      </c>
      <c r="H240" s="43">
        <v>22.0</v>
      </c>
      <c r="I240" s="44">
        <v>57.0</v>
      </c>
      <c r="J240" s="44">
        <v>41.0</v>
      </c>
      <c r="K240" s="45">
        <v>31.0</v>
      </c>
      <c r="L240" s="45">
        <v>69.0</v>
      </c>
      <c r="M240" s="39">
        <f t="shared" si="6"/>
        <v>0.5510204082</v>
      </c>
      <c r="N240" s="40">
        <f t="shared" si="7"/>
        <v>0.5816326531</v>
      </c>
      <c r="O240" s="54">
        <f t="shared" si="8"/>
        <v>0.31</v>
      </c>
      <c r="P240" s="40">
        <f t="shared" si="9"/>
        <v>0.5865888796</v>
      </c>
      <c r="Q240" s="54">
        <f t="shared" si="10"/>
        <v>0.2781818409</v>
      </c>
      <c r="R240" s="39">
        <f t="shared" ref="R240:T240" si="1215">M240</f>
        <v>0.5510204082</v>
      </c>
      <c r="S240" s="40">
        <f t="shared" si="1215"/>
        <v>0.5816326531</v>
      </c>
      <c r="T240" s="54">
        <f t="shared" si="1215"/>
        <v>0.31</v>
      </c>
      <c r="U240" s="39">
        <f t="shared" si="12"/>
        <v>0.5510204082</v>
      </c>
      <c r="V240" s="40">
        <f t="shared" si="13"/>
        <v>0.1396326531</v>
      </c>
      <c r="W240" s="54">
        <f t="shared" si="14"/>
        <v>0.091</v>
      </c>
      <c r="X240" s="55">
        <f t="shared" si="15"/>
        <v>0.2481830547</v>
      </c>
      <c r="Y240" s="55">
        <f t="shared" si="16"/>
        <v>0.5372151087</v>
      </c>
      <c r="Z240" s="39">
        <f t="shared" si="17"/>
        <v>0.4019457476</v>
      </c>
      <c r="AA240" s="40">
        <f t="shared" si="18"/>
        <v>0.4019457476</v>
      </c>
      <c r="AB240" s="54">
        <f t="shared" si="19"/>
        <v>0.091</v>
      </c>
      <c r="AC240" s="56">
        <f t="shared" si="20"/>
        <v>0.2226453582</v>
      </c>
      <c r="AD240" s="56">
        <f t="shared" si="21"/>
        <v>0.5627528052</v>
      </c>
      <c r="AE240" s="39">
        <f t="shared" si="22"/>
        <v>0.2914115509</v>
      </c>
      <c r="AF240" s="40">
        <f t="shared" si="23"/>
        <v>0.2914115509</v>
      </c>
      <c r="AG240" s="54">
        <f t="shared" si="24"/>
        <v>0.2914115509</v>
      </c>
      <c r="AH240" s="57">
        <f t="shared" ref="AH240:AI240" si="1216">N240-P240</f>
        <v>-0.004956226572</v>
      </c>
      <c r="AI240" s="57">
        <f t="shared" si="1216"/>
        <v>0.0318181591</v>
      </c>
      <c r="AJ240" s="58">
        <f t="shared" si="26"/>
        <v>-0.002963018306</v>
      </c>
      <c r="AK240" s="58">
        <f t="shared" si="27"/>
        <v>0.01891141376</v>
      </c>
      <c r="AL240" s="39">
        <f t="shared" si="28"/>
        <v>0.2914115509</v>
      </c>
      <c r="AM240" s="40">
        <f t="shared" ref="AM240:AN240" si="1217">AF240+AJ240</f>
        <v>0.2884485326</v>
      </c>
      <c r="AN240" s="54">
        <f t="shared" si="1217"/>
        <v>0.3103229647</v>
      </c>
      <c r="AO240" s="59">
        <f t="shared" si="30"/>
        <v>1.890866736</v>
      </c>
      <c r="AP240" s="39">
        <f t="shared" ref="AP240:AR240" si="1218">AL240*$AO240</f>
        <v>0.5510204082</v>
      </c>
      <c r="AQ240" s="40">
        <f t="shared" si="1218"/>
        <v>0.5454177354</v>
      </c>
      <c r="AR240" s="54">
        <f t="shared" si="1218"/>
        <v>0.5867793714</v>
      </c>
      <c r="AS240" s="39">
        <f t="shared" ref="AS240:AU240" si="1219">IF(AP240&lt;0,0,IF(AP240&gt;1,1,AP240))</f>
        <v>0.5510204082</v>
      </c>
      <c r="AT240" s="40">
        <f t="shared" si="1219"/>
        <v>0.5454177354</v>
      </c>
      <c r="AU240" s="54">
        <f t="shared" si="1219"/>
        <v>0.5867793714</v>
      </c>
      <c r="AV240" s="38"/>
      <c r="AW240" s="38"/>
      <c r="AX240" s="38"/>
      <c r="AY240" s="38"/>
      <c r="AZ240" s="38"/>
      <c r="BA240" s="38"/>
      <c r="BB240" s="38"/>
    </row>
    <row r="241">
      <c r="A241" s="1"/>
      <c r="B241" s="1"/>
      <c r="C241" s="53">
        <v>0.0</v>
      </c>
      <c r="D241" s="42"/>
      <c r="E241" s="42"/>
      <c r="F241" s="2">
        <v>3710.0</v>
      </c>
      <c r="G241" s="43">
        <v>22.0</v>
      </c>
      <c r="H241" s="43">
        <v>12.0</v>
      </c>
      <c r="I241" s="44">
        <v>34.0</v>
      </c>
      <c r="J241" s="44">
        <v>25.0</v>
      </c>
      <c r="K241" s="45">
        <v>6.0</v>
      </c>
      <c r="L241" s="45">
        <v>21.0</v>
      </c>
      <c r="M241" s="39">
        <f t="shared" si="6"/>
        <v>0.6470588235</v>
      </c>
      <c r="N241" s="40">
        <f t="shared" si="7"/>
        <v>0.5762711864</v>
      </c>
      <c r="O241" s="54">
        <f t="shared" si="8"/>
        <v>0.2222222222</v>
      </c>
      <c r="P241" s="40">
        <f t="shared" si="9"/>
        <v>0.6116093426</v>
      </c>
      <c r="Q241" s="54">
        <f t="shared" si="10"/>
        <v>0.2844823529</v>
      </c>
      <c r="R241" s="39">
        <f t="shared" ref="R241:T241" si="1220">M241</f>
        <v>0.6470588235</v>
      </c>
      <c r="S241" s="40">
        <f t="shared" si="1220"/>
        <v>0.5762711864</v>
      </c>
      <c r="T241" s="54">
        <f t="shared" si="1220"/>
        <v>0.2222222222</v>
      </c>
      <c r="U241" s="39">
        <f t="shared" si="12"/>
        <v>0.6470588235</v>
      </c>
      <c r="V241" s="40">
        <f t="shared" si="13"/>
        <v>0.1342711864</v>
      </c>
      <c r="W241" s="54">
        <f t="shared" si="14"/>
        <v>0.003222222222</v>
      </c>
      <c r="X241" s="55">
        <f t="shared" si="15"/>
        <v>0.2046061895</v>
      </c>
      <c r="Y241" s="55">
        <f t="shared" si="16"/>
        <v>0.5807919739</v>
      </c>
      <c r="Z241" s="39">
        <f t="shared" si="17"/>
        <v>0.4672867817</v>
      </c>
      <c r="AA241" s="40">
        <f t="shared" si="18"/>
        <v>0.4672867817</v>
      </c>
      <c r="AB241" s="54">
        <f t="shared" si="19"/>
        <v>0.003222222222</v>
      </c>
      <c r="AC241" s="56">
        <f t="shared" si="20"/>
        <v>0.00689548962</v>
      </c>
      <c r="AD241" s="56">
        <f t="shared" si="21"/>
        <v>0.7785026738</v>
      </c>
      <c r="AE241" s="39">
        <f t="shared" si="22"/>
        <v>0.3304295076</v>
      </c>
      <c r="AF241" s="40">
        <f t="shared" si="23"/>
        <v>0.3304295076</v>
      </c>
      <c r="AG241" s="54">
        <f t="shared" si="24"/>
        <v>0.3304295076</v>
      </c>
      <c r="AH241" s="57">
        <f t="shared" ref="AH241:AI241" si="1221">N241-P241</f>
        <v>-0.03533815612</v>
      </c>
      <c r="AI241" s="57">
        <f t="shared" si="1221"/>
        <v>-0.06226013072</v>
      </c>
      <c r="AJ241" s="58">
        <f t="shared" si="26"/>
        <v>-0.02112647635</v>
      </c>
      <c r="AK241" s="58">
        <f t="shared" si="27"/>
        <v>-0.03700487791</v>
      </c>
      <c r="AL241" s="39">
        <f t="shared" si="28"/>
        <v>0.3304295076</v>
      </c>
      <c r="AM241" s="40">
        <f t="shared" ref="AM241:AN241" si="1222">AF241+AJ241</f>
        <v>0.3093030313</v>
      </c>
      <c r="AN241" s="54">
        <f t="shared" si="1222"/>
        <v>0.2934246297</v>
      </c>
      <c r="AO241" s="59">
        <f t="shared" si="30"/>
        <v>1.958235595</v>
      </c>
      <c r="AP241" s="39">
        <f t="shared" ref="AP241:AR241" si="1223">AL241*$AO241</f>
        <v>0.6470588235</v>
      </c>
      <c r="AQ241" s="40">
        <f t="shared" si="1223"/>
        <v>0.6056882055</v>
      </c>
      <c r="AR241" s="54">
        <f t="shared" si="1223"/>
        <v>0.5745945544</v>
      </c>
      <c r="AS241" s="39">
        <f t="shared" ref="AS241:AU241" si="1224">IF(AP241&lt;0,0,IF(AP241&gt;1,1,AP241))</f>
        <v>0.6470588235</v>
      </c>
      <c r="AT241" s="40">
        <f t="shared" si="1224"/>
        <v>0.6056882055</v>
      </c>
      <c r="AU241" s="54">
        <f t="shared" si="1224"/>
        <v>0.5745945544</v>
      </c>
      <c r="AV241" s="38"/>
      <c r="AW241" s="38"/>
      <c r="AX241" s="38"/>
      <c r="AY241" s="38"/>
      <c r="AZ241" s="38"/>
      <c r="BA241" s="38"/>
      <c r="BB241" s="38"/>
    </row>
    <row r="242">
      <c r="A242" s="1"/>
      <c r="B242" s="1"/>
      <c r="C242" s="53">
        <v>0.0</v>
      </c>
      <c r="D242" s="42"/>
      <c r="E242" s="42"/>
      <c r="F242" s="2">
        <v>3715.0</v>
      </c>
      <c r="G242" s="43">
        <v>60.0</v>
      </c>
      <c r="H242" s="43">
        <v>44.0</v>
      </c>
      <c r="I242" s="44">
        <v>121.0</v>
      </c>
      <c r="J242" s="44">
        <v>77.0</v>
      </c>
      <c r="K242" s="45">
        <v>42.0</v>
      </c>
      <c r="L242" s="45">
        <v>75.0</v>
      </c>
      <c r="M242" s="39">
        <f t="shared" si="6"/>
        <v>0.5769230769</v>
      </c>
      <c r="N242" s="40">
        <f t="shared" si="7"/>
        <v>0.6111111111</v>
      </c>
      <c r="O242" s="54">
        <f t="shared" si="8"/>
        <v>0.358974359</v>
      </c>
      <c r="P242" s="40">
        <f t="shared" si="9"/>
        <v>0.5933424556</v>
      </c>
      <c r="Q242" s="54">
        <f t="shared" si="10"/>
        <v>0.2799985207</v>
      </c>
      <c r="R242" s="39">
        <f t="shared" ref="R242:T242" si="1225">M242</f>
        <v>0.5769230769</v>
      </c>
      <c r="S242" s="40">
        <f t="shared" si="1225"/>
        <v>0.6111111111</v>
      </c>
      <c r="T242" s="54">
        <f t="shared" si="1225"/>
        <v>0.358974359</v>
      </c>
      <c r="U242" s="39">
        <f t="shared" si="12"/>
        <v>0.5769230769</v>
      </c>
      <c r="V242" s="40">
        <f t="shared" si="13"/>
        <v>0.1691111111</v>
      </c>
      <c r="W242" s="54">
        <f t="shared" si="14"/>
        <v>0.139974359</v>
      </c>
      <c r="X242" s="55">
        <f t="shared" si="15"/>
        <v>0.2851384344</v>
      </c>
      <c r="Y242" s="55">
        <f t="shared" si="16"/>
        <v>0.500259729</v>
      </c>
      <c r="Z242" s="39">
        <f t="shared" si="17"/>
        <v>0.425111047</v>
      </c>
      <c r="AA242" s="40">
        <f t="shared" si="18"/>
        <v>0.425111047</v>
      </c>
      <c r="AB242" s="54">
        <f t="shared" si="19"/>
        <v>0.139974359</v>
      </c>
      <c r="AC242" s="56">
        <f t="shared" si="20"/>
        <v>0.3180849574</v>
      </c>
      <c r="AD242" s="56">
        <f t="shared" si="21"/>
        <v>0.467313206</v>
      </c>
      <c r="AE242" s="39">
        <f t="shared" si="22"/>
        <v>0.3164745041</v>
      </c>
      <c r="AF242" s="40">
        <f t="shared" si="23"/>
        <v>0.3164745041</v>
      </c>
      <c r="AG242" s="54">
        <f t="shared" si="24"/>
        <v>0.3164745041</v>
      </c>
      <c r="AH242" s="57">
        <f t="shared" ref="AH242:AI242" si="1226">N242-P242</f>
        <v>0.01776865549</v>
      </c>
      <c r="AI242" s="57">
        <f t="shared" si="1226"/>
        <v>0.07897583826</v>
      </c>
      <c r="AJ242" s="58">
        <f t="shared" si="26"/>
        <v>0.0106227693</v>
      </c>
      <c r="AK242" s="58">
        <f t="shared" si="27"/>
        <v>0.04694001151</v>
      </c>
      <c r="AL242" s="39">
        <f t="shared" si="28"/>
        <v>0.3164745041</v>
      </c>
      <c r="AM242" s="40">
        <f t="shared" ref="AM242:AN242" si="1227">AF242+AJ242</f>
        <v>0.3270972734</v>
      </c>
      <c r="AN242" s="54">
        <f t="shared" si="1227"/>
        <v>0.3634145156</v>
      </c>
      <c r="AO242" s="59">
        <f t="shared" si="30"/>
        <v>1.822968579</v>
      </c>
      <c r="AP242" s="39">
        <f t="shared" ref="AP242:AR242" si="1228">AL242*$AO242</f>
        <v>0.5769230769</v>
      </c>
      <c r="AQ242" s="40">
        <f t="shared" si="1228"/>
        <v>0.5962880516</v>
      </c>
      <c r="AR242" s="54">
        <f t="shared" si="1228"/>
        <v>0.662493243</v>
      </c>
      <c r="AS242" s="39">
        <f t="shared" ref="AS242:AU242" si="1229">IF(AP242&lt;0,0,IF(AP242&gt;1,1,AP242))</f>
        <v>0.5769230769</v>
      </c>
      <c r="AT242" s="40">
        <f t="shared" si="1229"/>
        <v>0.5962880516</v>
      </c>
      <c r="AU242" s="54">
        <f t="shared" si="1229"/>
        <v>0.662493243</v>
      </c>
      <c r="AV242" s="38"/>
      <c r="AW242" s="38"/>
      <c r="AX242" s="38"/>
      <c r="AY242" s="38"/>
      <c r="AZ242" s="38"/>
      <c r="BA242" s="38"/>
      <c r="BB242" s="38"/>
    </row>
    <row r="243">
      <c r="A243" s="1"/>
      <c r="B243" s="1"/>
      <c r="C243" s="53">
        <v>0.0</v>
      </c>
      <c r="D243" s="42"/>
      <c r="E243" s="42"/>
      <c r="F243" s="2">
        <v>3717.0</v>
      </c>
      <c r="G243" s="43">
        <v>41.0</v>
      </c>
      <c r="H243" s="43">
        <v>22.0</v>
      </c>
      <c r="I243" s="44">
        <v>64.0</v>
      </c>
      <c r="J243" s="44">
        <v>44.0</v>
      </c>
      <c r="K243" s="45">
        <v>22.0</v>
      </c>
      <c r="L243" s="45">
        <v>30.0</v>
      </c>
      <c r="M243" s="39">
        <f t="shared" si="6"/>
        <v>0.6507936508</v>
      </c>
      <c r="N243" s="40">
        <f t="shared" si="7"/>
        <v>0.5925925926</v>
      </c>
      <c r="O243" s="54">
        <f t="shared" si="8"/>
        <v>0.4230769231</v>
      </c>
      <c r="P243" s="40">
        <f t="shared" si="9"/>
        <v>0.6125812799</v>
      </c>
      <c r="Q243" s="54">
        <f t="shared" si="10"/>
        <v>0.2847033006</v>
      </c>
      <c r="R243" s="39">
        <f t="shared" ref="R243:T243" si="1230">M243</f>
        <v>0.6507936508</v>
      </c>
      <c r="S243" s="40">
        <f t="shared" si="1230"/>
        <v>0.5925925926</v>
      </c>
      <c r="T243" s="54">
        <f t="shared" si="1230"/>
        <v>0.4230769231</v>
      </c>
      <c r="U243" s="39">
        <f t="shared" si="12"/>
        <v>0.6507936508</v>
      </c>
      <c r="V243" s="40">
        <f t="shared" si="13"/>
        <v>0.1505925926</v>
      </c>
      <c r="W243" s="54">
        <f t="shared" si="14"/>
        <v>0.2040769231</v>
      </c>
      <c r="X243" s="55">
        <f t="shared" si="15"/>
        <v>0.2273960983</v>
      </c>
      <c r="Y243" s="55">
        <f t="shared" si="16"/>
        <v>0.5580020651</v>
      </c>
      <c r="Z243" s="39">
        <f t="shared" si="17"/>
        <v>0.4723401872</v>
      </c>
      <c r="AA243" s="40">
        <f t="shared" si="18"/>
        <v>0.4723401872</v>
      </c>
      <c r="AB243" s="54">
        <f t="shared" si="19"/>
        <v>0.2040769231</v>
      </c>
      <c r="AC243" s="56">
        <f t="shared" si="20"/>
        <v>0.4078310583</v>
      </c>
      <c r="AD243" s="56">
        <f t="shared" si="21"/>
        <v>0.3775671051</v>
      </c>
      <c r="AE243" s="39">
        <f t="shared" si="22"/>
        <v>0.3638355693</v>
      </c>
      <c r="AF243" s="40">
        <f t="shared" si="23"/>
        <v>0.3638355693</v>
      </c>
      <c r="AG243" s="54">
        <f t="shared" si="24"/>
        <v>0.3638355693</v>
      </c>
      <c r="AH243" s="57">
        <f t="shared" ref="AH243:AI243" si="1231">N243-P243</f>
        <v>-0.01998868733</v>
      </c>
      <c r="AI243" s="57">
        <f t="shared" si="1231"/>
        <v>0.1383736225</v>
      </c>
      <c r="AJ243" s="58">
        <f t="shared" si="26"/>
        <v>-0.01194998767</v>
      </c>
      <c r="AK243" s="58">
        <f t="shared" si="27"/>
        <v>0.08224362762</v>
      </c>
      <c r="AL243" s="39">
        <f t="shared" si="28"/>
        <v>0.3638355693</v>
      </c>
      <c r="AM243" s="40">
        <f t="shared" ref="AM243:AN243" si="1232">AF243+AJ243</f>
        <v>0.3518855816</v>
      </c>
      <c r="AN243" s="54">
        <f t="shared" si="1232"/>
        <v>0.4460791969</v>
      </c>
      <c r="AO243" s="59">
        <f t="shared" si="30"/>
        <v>1.788702661</v>
      </c>
      <c r="AP243" s="39">
        <f t="shared" ref="AP243:AR243" si="1233">AL243*$AO243</f>
        <v>0.6507936508</v>
      </c>
      <c r="AQ243" s="40">
        <f t="shared" si="1233"/>
        <v>0.629418676</v>
      </c>
      <c r="AR243" s="54">
        <f t="shared" si="1233"/>
        <v>0.7979030463</v>
      </c>
      <c r="AS243" s="39">
        <f t="shared" ref="AS243:AU243" si="1234">IF(AP243&lt;0,0,IF(AP243&gt;1,1,AP243))</f>
        <v>0.6507936508</v>
      </c>
      <c r="AT243" s="40">
        <f t="shared" si="1234"/>
        <v>0.629418676</v>
      </c>
      <c r="AU243" s="54">
        <f t="shared" si="1234"/>
        <v>0.7979030463</v>
      </c>
      <c r="AV243" s="38"/>
      <c r="AW243" s="38"/>
      <c r="AX243" s="38"/>
      <c r="AY243" s="38"/>
      <c r="AZ243" s="38"/>
      <c r="BA243" s="38"/>
      <c r="BB243" s="38"/>
    </row>
    <row r="244">
      <c r="A244" s="1"/>
      <c r="B244" s="1"/>
      <c r="C244" s="53">
        <v>0.0</v>
      </c>
      <c r="D244" s="42"/>
      <c r="E244" s="42"/>
      <c r="F244" s="2">
        <v>3719.0</v>
      </c>
      <c r="G244" s="43">
        <v>24.0</v>
      </c>
      <c r="H244" s="43">
        <v>44.0</v>
      </c>
      <c r="I244" s="44">
        <v>105.0</v>
      </c>
      <c r="J244" s="44">
        <v>94.0</v>
      </c>
      <c r="K244" s="45">
        <v>45.0</v>
      </c>
      <c r="L244" s="45">
        <v>105.0</v>
      </c>
      <c r="M244" s="39">
        <f t="shared" si="6"/>
        <v>0.3529411765</v>
      </c>
      <c r="N244" s="40">
        <f t="shared" si="7"/>
        <v>0.527638191</v>
      </c>
      <c r="O244" s="54">
        <f t="shared" si="8"/>
        <v>0.3</v>
      </c>
      <c r="P244" s="40">
        <f t="shared" si="9"/>
        <v>0.5348152249</v>
      </c>
      <c r="Q244" s="54">
        <f t="shared" si="10"/>
        <v>0.2614235294</v>
      </c>
      <c r="R244" s="39">
        <f t="shared" ref="R244:T244" si="1235">M244</f>
        <v>0.3529411765</v>
      </c>
      <c r="S244" s="40">
        <f t="shared" si="1235"/>
        <v>0.527638191</v>
      </c>
      <c r="T244" s="54">
        <f t="shared" si="1235"/>
        <v>0.3</v>
      </c>
      <c r="U244" s="39">
        <f t="shared" si="12"/>
        <v>0.3529411765</v>
      </c>
      <c r="V244" s="40">
        <f t="shared" si="13"/>
        <v>0.08563819095</v>
      </c>
      <c r="W244" s="54">
        <f t="shared" si="14"/>
        <v>0.081</v>
      </c>
      <c r="X244" s="55">
        <f t="shared" si="15"/>
        <v>0.2380411542</v>
      </c>
      <c r="Y244" s="55">
        <f t="shared" si="16"/>
        <v>0.5473570092</v>
      </c>
      <c r="Z244" s="39">
        <f t="shared" si="17"/>
        <v>0.2568086581</v>
      </c>
      <c r="AA244" s="40">
        <f t="shared" si="18"/>
        <v>0.2568086581</v>
      </c>
      <c r="AB244" s="54">
        <f t="shared" si="19"/>
        <v>0.081</v>
      </c>
      <c r="AC244" s="56">
        <f t="shared" si="20"/>
        <v>0.305533704</v>
      </c>
      <c r="AD244" s="56">
        <f t="shared" si="21"/>
        <v>0.4798644594</v>
      </c>
      <c r="AE244" s="39">
        <f t="shared" si="22"/>
        <v>0.1904096727</v>
      </c>
      <c r="AF244" s="40">
        <f t="shared" si="23"/>
        <v>0.1904096727</v>
      </c>
      <c r="AG244" s="54">
        <f t="shared" si="24"/>
        <v>0.1904096727</v>
      </c>
      <c r="AH244" s="57">
        <f t="shared" ref="AH244:AI244" si="1236">N244-P244</f>
        <v>-0.007177033959</v>
      </c>
      <c r="AI244" s="57">
        <f t="shared" si="1236"/>
        <v>0.03857647059</v>
      </c>
      <c r="AJ244" s="58">
        <f t="shared" si="26"/>
        <v>-0.004290700332</v>
      </c>
      <c r="AK244" s="58">
        <f t="shared" si="27"/>
        <v>0.02292827798</v>
      </c>
      <c r="AL244" s="39">
        <f t="shared" si="28"/>
        <v>0.1904096727</v>
      </c>
      <c r="AM244" s="40">
        <f t="shared" ref="AM244:AN244" si="1237">AF244+AJ244</f>
        <v>0.1861189723</v>
      </c>
      <c r="AN244" s="54">
        <f t="shared" si="1237"/>
        <v>0.2133379507</v>
      </c>
      <c r="AO244" s="59">
        <f t="shared" si="30"/>
        <v>1.853588484</v>
      </c>
      <c r="AP244" s="39">
        <f t="shared" ref="AP244:AR244" si="1238">AL244*$AO244</f>
        <v>0.3529411765</v>
      </c>
      <c r="AQ244" s="40">
        <f t="shared" si="1238"/>
        <v>0.3449879837</v>
      </c>
      <c r="AR244" s="54">
        <f t="shared" si="1238"/>
        <v>0.3954407685</v>
      </c>
      <c r="AS244" s="39">
        <f t="shared" ref="AS244:AU244" si="1239">IF(AP244&lt;0,0,IF(AP244&gt;1,1,AP244))</f>
        <v>0.3529411765</v>
      </c>
      <c r="AT244" s="40">
        <f t="shared" si="1239"/>
        <v>0.3449879837</v>
      </c>
      <c r="AU244" s="54">
        <f t="shared" si="1239"/>
        <v>0.3954407685</v>
      </c>
      <c r="AV244" s="38"/>
      <c r="AW244" s="38"/>
      <c r="AX244" s="38"/>
      <c r="AY244" s="38"/>
      <c r="AZ244" s="38"/>
      <c r="BA244" s="38"/>
      <c r="BB244" s="38"/>
    </row>
    <row r="245">
      <c r="A245" s="1"/>
      <c r="B245" s="1"/>
      <c r="C245" s="53">
        <v>0.0</v>
      </c>
      <c r="D245" s="42"/>
      <c r="E245" s="42"/>
      <c r="F245" s="2">
        <v>3724.0</v>
      </c>
      <c r="G245" s="43">
        <v>34.0</v>
      </c>
      <c r="H245" s="43">
        <v>34.0</v>
      </c>
      <c r="I245" s="44">
        <v>108.0</v>
      </c>
      <c r="J245" s="44">
        <v>75.0</v>
      </c>
      <c r="K245" s="45">
        <v>40.0</v>
      </c>
      <c r="L245" s="45">
        <v>79.0</v>
      </c>
      <c r="M245" s="39">
        <f t="shared" si="6"/>
        <v>0.5</v>
      </c>
      <c r="N245" s="40">
        <f t="shared" si="7"/>
        <v>0.5901639344</v>
      </c>
      <c r="O245" s="54">
        <f t="shared" si="8"/>
        <v>0.3361344538</v>
      </c>
      <c r="P245" s="40">
        <f t="shared" si="9"/>
        <v>0.573275</v>
      </c>
      <c r="Q245" s="54">
        <f t="shared" si="10"/>
        <v>0.27435</v>
      </c>
      <c r="R245" s="39">
        <f t="shared" ref="R245:T245" si="1240">M245</f>
        <v>0.5</v>
      </c>
      <c r="S245" s="40">
        <f t="shared" si="1240"/>
        <v>0.5901639344</v>
      </c>
      <c r="T245" s="54">
        <f t="shared" si="1240"/>
        <v>0.3361344538</v>
      </c>
      <c r="U245" s="39">
        <f t="shared" si="12"/>
        <v>0.5</v>
      </c>
      <c r="V245" s="40">
        <f t="shared" si="13"/>
        <v>0.1481639344</v>
      </c>
      <c r="W245" s="54">
        <f t="shared" si="14"/>
        <v>0.1171344538</v>
      </c>
      <c r="X245" s="55">
        <f t="shared" si="15"/>
        <v>0.2880844713</v>
      </c>
      <c r="Y245" s="55">
        <f t="shared" si="16"/>
        <v>0.4973136921</v>
      </c>
      <c r="Z245" s="39">
        <f t="shared" si="17"/>
        <v>0.3687496112</v>
      </c>
      <c r="AA245" s="40">
        <f t="shared" si="18"/>
        <v>0.3687496112</v>
      </c>
      <c r="AB245" s="54">
        <f t="shared" si="19"/>
        <v>0.1171344538</v>
      </c>
      <c r="AC245" s="56">
        <f t="shared" si="20"/>
        <v>0.3075725877</v>
      </c>
      <c r="AD245" s="56">
        <f t="shared" si="21"/>
        <v>0.4778255757</v>
      </c>
      <c r="AE245" s="39">
        <f t="shared" si="22"/>
        <v>0.2735843161</v>
      </c>
      <c r="AF245" s="40">
        <f t="shared" si="23"/>
        <v>0.2735843161</v>
      </c>
      <c r="AG245" s="54">
        <f t="shared" si="24"/>
        <v>0.2735843161</v>
      </c>
      <c r="AH245" s="57">
        <f t="shared" ref="AH245:AI245" si="1241">N245-P245</f>
        <v>0.01688893443</v>
      </c>
      <c r="AI245" s="57">
        <f t="shared" si="1241"/>
        <v>0.06178445378</v>
      </c>
      <c r="AJ245" s="58">
        <f t="shared" si="26"/>
        <v>0.01009683902</v>
      </c>
      <c r="AK245" s="58">
        <f t="shared" si="27"/>
        <v>0.03672215497</v>
      </c>
      <c r="AL245" s="39">
        <f t="shared" si="28"/>
        <v>0.2735843161</v>
      </c>
      <c r="AM245" s="40">
        <f t="shared" ref="AM245:AN245" si="1242">AF245+AJ245</f>
        <v>0.2836811551</v>
      </c>
      <c r="AN245" s="54">
        <f t="shared" si="1242"/>
        <v>0.310306471</v>
      </c>
      <c r="AO245" s="59">
        <f t="shared" si="30"/>
        <v>1.827590145</v>
      </c>
      <c r="AP245" s="39">
        <f t="shared" ref="AP245:AR245" si="1243">AL245*$AO245</f>
        <v>0.5</v>
      </c>
      <c r="AQ245" s="40">
        <f t="shared" si="1243"/>
        <v>0.5184528835</v>
      </c>
      <c r="AR245" s="54">
        <f t="shared" si="1243"/>
        <v>0.5671130485</v>
      </c>
      <c r="AS245" s="39">
        <f t="shared" ref="AS245:AU245" si="1244">IF(AP245&lt;0,0,IF(AP245&gt;1,1,AP245))</f>
        <v>0.5</v>
      </c>
      <c r="AT245" s="40">
        <f t="shared" si="1244"/>
        <v>0.5184528835</v>
      </c>
      <c r="AU245" s="54">
        <f t="shared" si="1244"/>
        <v>0.5671130485</v>
      </c>
      <c r="AV245" s="38"/>
      <c r="AW245" s="38"/>
      <c r="AX245" s="38"/>
      <c r="AY245" s="38"/>
      <c r="AZ245" s="38"/>
      <c r="BA245" s="38"/>
      <c r="BB245" s="38"/>
    </row>
    <row r="246">
      <c r="A246" s="1"/>
      <c r="B246" s="1"/>
      <c r="C246" s="53">
        <v>0.0</v>
      </c>
      <c r="D246" s="42"/>
      <c r="E246" s="42"/>
      <c r="F246" s="2">
        <v>3727.0</v>
      </c>
      <c r="G246" s="43">
        <v>26.0</v>
      </c>
      <c r="H246" s="43">
        <v>42.0</v>
      </c>
      <c r="I246" s="44">
        <v>155.0</v>
      </c>
      <c r="J246" s="44">
        <v>160.0</v>
      </c>
      <c r="K246" s="45">
        <v>35.0</v>
      </c>
      <c r="L246" s="45">
        <v>104.0</v>
      </c>
      <c r="M246" s="39">
        <f t="shared" si="6"/>
        <v>0.3823529412</v>
      </c>
      <c r="N246" s="40">
        <f t="shared" si="7"/>
        <v>0.4920634921</v>
      </c>
      <c r="O246" s="54">
        <f t="shared" si="8"/>
        <v>0.2517985612</v>
      </c>
      <c r="P246" s="40">
        <f t="shared" si="9"/>
        <v>0.5425172145</v>
      </c>
      <c r="Q246" s="54">
        <f t="shared" si="10"/>
        <v>0.2642323529</v>
      </c>
      <c r="R246" s="39">
        <f t="shared" ref="R246:T246" si="1245">M246</f>
        <v>0.3823529412</v>
      </c>
      <c r="S246" s="40">
        <f t="shared" si="1245"/>
        <v>0.4920634921</v>
      </c>
      <c r="T246" s="54">
        <f t="shared" si="1245"/>
        <v>0.2517985612</v>
      </c>
      <c r="U246" s="39">
        <f t="shared" si="12"/>
        <v>0.3823529412</v>
      </c>
      <c r="V246" s="40">
        <f t="shared" si="13"/>
        <v>0.05006349206</v>
      </c>
      <c r="W246" s="54">
        <f t="shared" si="14"/>
        <v>0.03279856115</v>
      </c>
      <c r="X246" s="55">
        <f t="shared" si="15"/>
        <v>0.1301946371</v>
      </c>
      <c r="Y246" s="55">
        <f t="shared" si="16"/>
        <v>0.6552035263</v>
      </c>
      <c r="Z246" s="39">
        <f t="shared" si="17"/>
        <v>0.2726720786</v>
      </c>
      <c r="AA246" s="40">
        <f t="shared" si="18"/>
        <v>0.2726720786</v>
      </c>
      <c r="AB246" s="54">
        <f t="shared" si="19"/>
        <v>0.03279856115</v>
      </c>
      <c r="AC246" s="56">
        <f t="shared" si="20"/>
        <v>0.1197105945</v>
      </c>
      <c r="AD246" s="56">
        <f t="shared" si="21"/>
        <v>0.6656875689</v>
      </c>
      <c r="AE246" s="39">
        <f t="shared" si="22"/>
        <v>0.1941981051</v>
      </c>
      <c r="AF246" s="40">
        <f t="shared" si="23"/>
        <v>0.1941981051</v>
      </c>
      <c r="AG246" s="54">
        <f t="shared" si="24"/>
        <v>0.1941981051</v>
      </c>
      <c r="AH246" s="57">
        <f t="shared" ref="AH246:AI246" si="1246">N246-P246</f>
        <v>-0.05045372247</v>
      </c>
      <c r="AI246" s="57">
        <f t="shared" si="1246"/>
        <v>-0.01243379179</v>
      </c>
      <c r="AJ246" s="58">
        <f t="shared" si="26"/>
        <v>-0.03016312936</v>
      </c>
      <c r="AK246" s="58">
        <f t="shared" si="27"/>
        <v>-0.007390137827</v>
      </c>
      <c r="AL246" s="39">
        <f t="shared" si="28"/>
        <v>0.1941981051</v>
      </c>
      <c r="AM246" s="40">
        <f t="shared" ref="AM246:AN246" si="1247">AF246+AJ246</f>
        <v>0.1640349757</v>
      </c>
      <c r="AN246" s="54">
        <f t="shared" si="1247"/>
        <v>0.1868079673</v>
      </c>
      <c r="AO246" s="59">
        <f t="shared" si="30"/>
        <v>1.968880906</v>
      </c>
      <c r="AP246" s="39">
        <f t="shared" ref="AP246:AR246" si="1248">AL246*$AO246</f>
        <v>0.3823529412</v>
      </c>
      <c r="AQ246" s="40">
        <f t="shared" si="1248"/>
        <v>0.3229653317</v>
      </c>
      <c r="AR246" s="54">
        <f t="shared" si="1248"/>
        <v>0.3678026399</v>
      </c>
      <c r="AS246" s="39">
        <f t="shared" ref="AS246:AU246" si="1249">IF(AP246&lt;0,0,IF(AP246&gt;1,1,AP246))</f>
        <v>0.3823529412</v>
      </c>
      <c r="AT246" s="40">
        <f t="shared" si="1249"/>
        <v>0.3229653317</v>
      </c>
      <c r="AU246" s="54">
        <f t="shared" si="1249"/>
        <v>0.3678026399</v>
      </c>
      <c r="AV246" s="38"/>
      <c r="AW246" s="38"/>
      <c r="AX246" s="38"/>
      <c r="AY246" s="38"/>
      <c r="AZ246" s="38"/>
      <c r="BA246" s="38"/>
      <c r="BB246" s="38"/>
    </row>
    <row r="247">
      <c r="A247" s="1"/>
      <c r="B247" s="1"/>
      <c r="C247" s="53">
        <v>0.0</v>
      </c>
      <c r="D247" s="42"/>
      <c r="E247" s="42"/>
      <c r="F247" s="2">
        <v>3729.0</v>
      </c>
      <c r="G247" s="43">
        <v>11.0</v>
      </c>
      <c r="H247" s="43">
        <v>18.0</v>
      </c>
      <c r="I247" s="44">
        <v>40.0</v>
      </c>
      <c r="J247" s="44">
        <v>27.0</v>
      </c>
      <c r="K247" s="45">
        <v>10.0</v>
      </c>
      <c r="L247" s="45">
        <v>32.0</v>
      </c>
      <c r="M247" s="39">
        <f t="shared" si="6"/>
        <v>0.3793103448</v>
      </c>
      <c r="N247" s="40">
        <f t="shared" si="7"/>
        <v>0.5970149254</v>
      </c>
      <c r="O247" s="54">
        <f t="shared" si="8"/>
        <v>0.2380952381</v>
      </c>
      <c r="P247" s="40">
        <f t="shared" si="9"/>
        <v>0.5417206897</v>
      </c>
      <c r="Q247" s="54">
        <f t="shared" si="10"/>
        <v>0.2639469679</v>
      </c>
      <c r="R247" s="39">
        <f t="shared" ref="R247:T247" si="1250">M247</f>
        <v>0.3793103448</v>
      </c>
      <c r="S247" s="40">
        <f t="shared" si="1250"/>
        <v>0.5970149254</v>
      </c>
      <c r="T247" s="54">
        <f t="shared" si="1250"/>
        <v>0.2380952381</v>
      </c>
      <c r="U247" s="39">
        <f t="shared" si="12"/>
        <v>0.3793103448</v>
      </c>
      <c r="V247" s="40">
        <f t="shared" si="13"/>
        <v>0.1550149254</v>
      </c>
      <c r="W247" s="54">
        <f t="shared" si="14"/>
        <v>0.0190952381</v>
      </c>
      <c r="X247" s="55">
        <f t="shared" si="15"/>
        <v>0.3879629935</v>
      </c>
      <c r="Y247" s="55">
        <f t="shared" si="16"/>
        <v>0.3974351699</v>
      </c>
      <c r="Z247" s="39">
        <f t="shared" si="17"/>
        <v>0.2897464105</v>
      </c>
      <c r="AA247" s="40">
        <f t="shared" si="18"/>
        <v>0.2897464105</v>
      </c>
      <c r="AB247" s="54">
        <f t="shared" si="19"/>
        <v>0.0190952381</v>
      </c>
      <c r="AC247" s="56">
        <f t="shared" si="20"/>
        <v>0.06580811407</v>
      </c>
      <c r="AD247" s="56">
        <f t="shared" si="21"/>
        <v>0.7195900493</v>
      </c>
      <c r="AE247" s="39">
        <f t="shared" si="22"/>
        <v>0.2053260949</v>
      </c>
      <c r="AF247" s="40">
        <f t="shared" si="23"/>
        <v>0.2053260949</v>
      </c>
      <c r="AG247" s="54">
        <f t="shared" si="24"/>
        <v>0.2053260949</v>
      </c>
      <c r="AH247" s="57">
        <f t="shared" ref="AH247:AI247" si="1251">N247-P247</f>
        <v>0.05529423572</v>
      </c>
      <c r="AI247" s="57">
        <f t="shared" si="1251"/>
        <v>-0.0258517298</v>
      </c>
      <c r="AJ247" s="58">
        <f t="shared" si="26"/>
        <v>0.0330569699</v>
      </c>
      <c r="AK247" s="58">
        <f t="shared" si="27"/>
        <v>-0.01536521196</v>
      </c>
      <c r="AL247" s="39">
        <f t="shared" si="28"/>
        <v>0.2053260949</v>
      </c>
      <c r="AM247" s="40">
        <f t="shared" ref="AM247:AN247" si="1252">AF247+AJ247</f>
        <v>0.2383830648</v>
      </c>
      <c r="AN247" s="54">
        <f t="shared" si="1252"/>
        <v>0.189960883</v>
      </c>
      <c r="AO247" s="59">
        <f t="shared" si="30"/>
        <v>1.847355763</v>
      </c>
      <c r="AP247" s="39">
        <f t="shared" ref="AP247:AR247" si="1253">AL247*$AO247</f>
        <v>0.3793103448</v>
      </c>
      <c r="AQ247" s="40">
        <f t="shared" si="1253"/>
        <v>0.4403783287</v>
      </c>
      <c r="AR247" s="54">
        <f t="shared" si="1253"/>
        <v>0.350925332</v>
      </c>
      <c r="AS247" s="39">
        <f t="shared" ref="AS247:AU247" si="1254">IF(AP247&lt;0,0,IF(AP247&gt;1,1,AP247))</f>
        <v>0.3793103448</v>
      </c>
      <c r="AT247" s="40">
        <f t="shared" si="1254"/>
        <v>0.4403783287</v>
      </c>
      <c r="AU247" s="54">
        <f t="shared" si="1254"/>
        <v>0.350925332</v>
      </c>
      <c r="AV247" s="38"/>
      <c r="AW247" s="38"/>
      <c r="AX247" s="38"/>
      <c r="AY247" s="38"/>
      <c r="AZ247" s="38"/>
      <c r="BA247" s="38"/>
      <c r="BB247" s="38"/>
    </row>
    <row r="248">
      <c r="A248" s="1"/>
      <c r="B248" s="1"/>
      <c r="C248" s="53">
        <v>0.0</v>
      </c>
      <c r="D248" s="42"/>
      <c r="E248" s="42"/>
      <c r="F248" s="2">
        <v>3730.0</v>
      </c>
      <c r="G248" s="43">
        <v>17.0</v>
      </c>
      <c r="H248" s="43">
        <v>20.0</v>
      </c>
      <c r="I248" s="44">
        <v>52.0</v>
      </c>
      <c r="J248" s="44">
        <v>45.0</v>
      </c>
      <c r="K248" s="45">
        <v>23.0</v>
      </c>
      <c r="L248" s="45">
        <v>46.0</v>
      </c>
      <c r="M248" s="39">
        <f t="shared" si="6"/>
        <v>0.4594594595</v>
      </c>
      <c r="N248" s="40">
        <f t="shared" si="7"/>
        <v>0.5360824742</v>
      </c>
      <c r="O248" s="54">
        <f t="shared" si="8"/>
        <v>0.3333333333</v>
      </c>
      <c r="P248" s="40">
        <f t="shared" si="9"/>
        <v>0.5626850986</v>
      </c>
      <c r="Q248" s="54">
        <f t="shared" si="10"/>
        <v>0.2710654492</v>
      </c>
      <c r="R248" s="39">
        <f t="shared" ref="R248:T248" si="1255">M248</f>
        <v>0.4594594595</v>
      </c>
      <c r="S248" s="40">
        <f t="shared" si="1255"/>
        <v>0.5360824742</v>
      </c>
      <c r="T248" s="54">
        <f t="shared" si="1255"/>
        <v>0.3333333333</v>
      </c>
      <c r="U248" s="39">
        <f t="shared" si="12"/>
        <v>0.4594594595</v>
      </c>
      <c r="V248" s="40">
        <f t="shared" si="13"/>
        <v>0.09408247423</v>
      </c>
      <c r="W248" s="54">
        <f t="shared" si="14"/>
        <v>0.1143333333</v>
      </c>
      <c r="X248" s="55">
        <f t="shared" si="15"/>
        <v>0.2019756919</v>
      </c>
      <c r="Y248" s="55">
        <f t="shared" si="16"/>
        <v>0.5834224715</v>
      </c>
      <c r="Z248" s="39">
        <f t="shared" si="17"/>
        <v>0.3316281855</v>
      </c>
      <c r="AA248" s="40">
        <f t="shared" si="18"/>
        <v>0.3316281855</v>
      </c>
      <c r="AB248" s="54">
        <f t="shared" si="19"/>
        <v>0.1143333333</v>
      </c>
      <c r="AC248" s="56">
        <f t="shared" si="20"/>
        <v>0.3320022968</v>
      </c>
      <c r="AD248" s="56">
        <f t="shared" si="21"/>
        <v>0.4533958666</v>
      </c>
      <c r="AE248" s="39">
        <f t="shared" si="22"/>
        <v>0.2480416946</v>
      </c>
      <c r="AF248" s="40">
        <f t="shared" si="23"/>
        <v>0.2480416946</v>
      </c>
      <c r="AG248" s="54">
        <f t="shared" si="24"/>
        <v>0.2480416946</v>
      </c>
      <c r="AH248" s="57">
        <f t="shared" ref="AH248:AI248" si="1256">N248-P248</f>
        <v>-0.02660262439</v>
      </c>
      <c r="AI248" s="57">
        <f t="shared" si="1256"/>
        <v>0.0622678841</v>
      </c>
      <c r="AJ248" s="58">
        <f t="shared" si="26"/>
        <v>-0.01590404754</v>
      </c>
      <c r="AK248" s="58">
        <f t="shared" si="27"/>
        <v>0.0370094862</v>
      </c>
      <c r="AL248" s="39">
        <f t="shared" si="28"/>
        <v>0.2480416946</v>
      </c>
      <c r="AM248" s="40">
        <f t="shared" ref="AM248:AN248" si="1257">AF248+AJ248</f>
        <v>0.2321376471</v>
      </c>
      <c r="AN248" s="54">
        <f t="shared" si="1257"/>
        <v>0.2850511808</v>
      </c>
      <c r="AO248" s="59">
        <f t="shared" si="30"/>
        <v>1.852347688</v>
      </c>
      <c r="AP248" s="39">
        <f t="shared" ref="AP248:AR248" si="1258">AL248*$AO248</f>
        <v>0.4594594595</v>
      </c>
      <c r="AQ248" s="40">
        <f t="shared" si="1258"/>
        <v>0.4299996338</v>
      </c>
      <c r="AR248" s="54">
        <f t="shared" si="1258"/>
        <v>0.5280138956</v>
      </c>
      <c r="AS248" s="39">
        <f t="shared" ref="AS248:AU248" si="1259">IF(AP248&lt;0,0,IF(AP248&gt;1,1,AP248))</f>
        <v>0.4594594595</v>
      </c>
      <c r="AT248" s="40">
        <f t="shared" si="1259"/>
        <v>0.4299996338</v>
      </c>
      <c r="AU248" s="54">
        <f t="shared" si="1259"/>
        <v>0.5280138956</v>
      </c>
      <c r="AV248" s="38"/>
      <c r="AW248" s="38"/>
      <c r="AX248" s="38"/>
      <c r="AY248" s="38"/>
      <c r="AZ248" s="38"/>
      <c r="BA248" s="38"/>
      <c r="BB248" s="38"/>
    </row>
    <row r="249">
      <c r="A249" s="1"/>
      <c r="B249" s="1"/>
      <c r="C249" s="53">
        <v>0.0</v>
      </c>
      <c r="D249" s="42"/>
      <c r="E249" s="42"/>
      <c r="F249" s="2">
        <v>3732.0</v>
      </c>
      <c r="G249" s="43">
        <v>43.0</v>
      </c>
      <c r="H249" s="43">
        <v>30.0</v>
      </c>
      <c r="I249" s="44">
        <v>116.0</v>
      </c>
      <c r="J249" s="44">
        <v>79.0</v>
      </c>
      <c r="K249" s="45">
        <v>44.0</v>
      </c>
      <c r="L249" s="45">
        <v>118.0</v>
      </c>
      <c r="M249" s="39">
        <f t="shared" si="6"/>
        <v>0.5890410959</v>
      </c>
      <c r="N249" s="40">
        <f t="shared" si="7"/>
        <v>0.5948717949</v>
      </c>
      <c r="O249" s="54">
        <f t="shared" si="8"/>
        <v>0.2716049383</v>
      </c>
      <c r="P249" s="40">
        <f t="shared" si="9"/>
        <v>0.596500638</v>
      </c>
      <c r="Q249" s="54">
        <f t="shared" si="10"/>
        <v>0.2808186527</v>
      </c>
      <c r="R249" s="39">
        <f t="shared" ref="R249:T249" si="1260">M249</f>
        <v>0.5890410959</v>
      </c>
      <c r="S249" s="40">
        <f t="shared" si="1260"/>
        <v>0.5948717949</v>
      </c>
      <c r="T249" s="54">
        <f t="shared" si="1260"/>
        <v>0.2716049383</v>
      </c>
      <c r="U249" s="39">
        <f t="shared" si="12"/>
        <v>0.5890410959</v>
      </c>
      <c r="V249" s="40">
        <f t="shared" si="13"/>
        <v>0.1528717949</v>
      </c>
      <c r="W249" s="54">
        <f t="shared" si="14"/>
        <v>0.05260493827</v>
      </c>
      <c r="X249" s="55">
        <f t="shared" si="15"/>
        <v>0.2539245225</v>
      </c>
      <c r="Y249" s="55">
        <f t="shared" si="16"/>
        <v>0.5314736409</v>
      </c>
      <c r="Z249" s="39">
        <f t="shared" si="17"/>
        <v>0.4303133732</v>
      </c>
      <c r="AA249" s="40">
        <f t="shared" si="18"/>
        <v>0.4303133732</v>
      </c>
      <c r="AB249" s="54">
        <f t="shared" si="19"/>
        <v>0.05260493827</v>
      </c>
      <c r="AC249" s="56">
        <f t="shared" si="20"/>
        <v>0.1216443964</v>
      </c>
      <c r="AD249" s="56">
        <f t="shared" si="21"/>
        <v>0.663753767</v>
      </c>
      <c r="AE249" s="39">
        <f t="shared" si="22"/>
        <v>0.3065427203</v>
      </c>
      <c r="AF249" s="40">
        <f t="shared" si="23"/>
        <v>0.3065427203</v>
      </c>
      <c r="AG249" s="54">
        <f t="shared" si="24"/>
        <v>0.3065427203</v>
      </c>
      <c r="AH249" s="57">
        <f t="shared" ref="AH249:AI249" si="1261">N249-P249</f>
        <v>-0.001628843147</v>
      </c>
      <c r="AI249" s="57">
        <f t="shared" si="1261"/>
        <v>-0.009213714384</v>
      </c>
      <c r="AJ249" s="58">
        <f t="shared" si="26"/>
        <v>-0.0009737835811</v>
      </c>
      <c r="AK249" s="58">
        <f t="shared" si="27"/>
        <v>-0.005476255381</v>
      </c>
      <c r="AL249" s="39">
        <f t="shared" si="28"/>
        <v>0.3065427203</v>
      </c>
      <c r="AM249" s="40">
        <f t="shared" ref="AM249:AN249" si="1262">AF249+AJ249</f>
        <v>0.3055689367</v>
      </c>
      <c r="AN249" s="54">
        <f t="shared" si="1262"/>
        <v>0.3010664649</v>
      </c>
      <c r="AO249" s="59">
        <f t="shared" si="30"/>
        <v>1.921562826</v>
      </c>
      <c r="AP249" s="39">
        <f t="shared" ref="AP249:AR249" si="1263">AL249*$AO249</f>
        <v>0.5890410959</v>
      </c>
      <c r="AQ249" s="40">
        <f t="shared" si="1263"/>
        <v>0.5871699096</v>
      </c>
      <c r="AR249" s="54">
        <f t="shared" si="1263"/>
        <v>0.5785181271</v>
      </c>
      <c r="AS249" s="39">
        <f t="shared" ref="AS249:AU249" si="1264">IF(AP249&lt;0,0,IF(AP249&gt;1,1,AP249))</f>
        <v>0.5890410959</v>
      </c>
      <c r="AT249" s="40">
        <f t="shared" si="1264"/>
        <v>0.5871699096</v>
      </c>
      <c r="AU249" s="54">
        <f t="shared" si="1264"/>
        <v>0.5785181271</v>
      </c>
      <c r="AV249" s="38"/>
      <c r="AW249" s="38"/>
      <c r="AX249" s="38"/>
      <c r="AY249" s="38"/>
      <c r="AZ249" s="38"/>
      <c r="BA249" s="38"/>
      <c r="BB249" s="38"/>
    </row>
    <row r="250">
      <c r="A250" s="1"/>
      <c r="B250" s="1"/>
      <c r="C250" s="53">
        <v>0.0</v>
      </c>
      <c r="D250" s="42"/>
      <c r="E250" s="42"/>
      <c r="F250" s="2">
        <v>3740.0</v>
      </c>
      <c r="G250" s="43">
        <v>23.0</v>
      </c>
      <c r="H250" s="43">
        <v>38.0</v>
      </c>
      <c r="I250" s="44">
        <v>85.0</v>
      </c>
      <c r="J250" s="44">
        <v>102.0</v>
      </c>
      <c r="K250" s="45">
        <v>28.0</v>
      </c>
      <c r="L250" s="45">
        <v>139.0</v>
      </c>
      <c r="M250" s="39">
        <f t="shared" si="6"/>
        <v>0.3770491803</v>
      </c>
      <c r="N250" s="40">
        <f t="shared" si="7"/>
        <v>0.4545454545</v>
      </c>
      <c r="O250" s="54">
        <f t="shared" si="8"/>
        <v>0.1676646707</v>
      </c>
      <c r="P250" s="40">
        <f t="shared" si="9"/>
        <v>0.541128702</v>
      </c>
      <c r="Q250" s="54">
        <f t="shared" si="10"/>
        <v>0.2637341037</v>
      </c>
      <c r="R250" s="39">
        <f t="shared" ref="R250:T250" si="1265">M250</f>
        <v>0.3770491803</v>
      </c>
      <c r="S250" s="40">
        <f t="shared" si="1265"/>
        <v>0.4545454545</v>
      </c>
      <c r="T250" s="54">
        <f t="shared" si="1265"/>
        <v>0.1676646707</v>
      </c>
      <c r="U250" s="39">
        <f t="shared" si="12"/>
        <v>0.3770491803</v>
      </c>
      <c r="V250" s="40">
        <f t="shared" si="13"/>
        <v>0.01254545455</v>
      </c>
      <c r="W250" s="54">
        <f t="shared" si="14"/>
        <v>-0.05133532934</v>
      </c>
      <c r="X250" s="55">
        <f t="shared" si="15"/>
        <v>0.03326045696</v>
      </c>
      <c r="Y250" s="55">
        <f t="shared" si="16"/>
        <v>0.7521377064</v>
      </c>
      <c r="Z250" s="39">
        <f t="shared" si="17"/>
        <v>0.2667615722</v>
      </c>
      <c r="AA250" s="40">
        <f t="shared" si="18"/>
        <v>0.2667615722</v>
      </c>
      <c r="AB250" s="54">
        <f t="shared" si="19"/>
        <v>-0.05133532934</v>
      </c>
      <c r="AC250" s="56">
        <f t="shared" si="20"/>
        <v>-0.1901149066</v>
      </c>
      <c r="AD250" s="56">
        <f t="shared" si="21"/>
        <v>0.97551307</v>
      </c>
      <c r="AE250" s="39">
        <f t="shared" si="22"/>
        <v>0.192089891</v>
      </c>
      <c r="AF250" s="40">
        <f t="shared" si="23"/>
        <v>0.192089891</v>
      </c>
      <c r="AG250" s="54">
        <f t="shared" si="24"/>
        <v>0.192089891</v>
      </c>
      <c r="AH250" s="57">
        <f t="shared" ref="AH250:AI250" si="1266">N250-P250</f>
        <v>-0.08658324742</v>
      </c>
      <c r="AI250" s="57">
        <f t="shared" si="1266"/>
        <v>-0.09606943308</v>
      </c>
      <c r="AJ250" s="58">
        <f t="shared" si="26"/>
        <v>-0.05176271571</v>
      </c>
      <c r="AK250" s="58">
        <f t="shared" si="27"/>
        <v>-0.05709974587</v>
      </c>
      <c r="AL250" s="39">
        <f t="shared" si="28"/>
        <v>0.192089891</v>
      </c>
      <c r="AM250" s="40">
        <f t="shared" ref="AM250:AN250" si="1267">AF250+AJ250</f>
        <v>0.1403271753</v>
      </c>
      <c r="AN250" s="54">
        <f t="shared" si="1267"/>
        <v>0.1349901451</v>
      </c>
      <c r="AO250" s="59">
        <f t="shared" si="30"/>
        <v>1.962878829</v>
      </c>
      <c r="AP250" s="39">
        <f t="shared" ref="AP250:AR250" si="1268">AL250*$AO250</f>
        <v>0.3770491803</v>
      </c>
      <c r="AQ250" s="40">
        <f t="shared" si="1268"/>
        <v>0.2754452415</v>
      </c>
      <c r="AR250" s="54">
        <f t="shared" si="1268"/>
        <v>0.264969298</v>
      </c>
      <c r="AS250" s="39">
        <f t="shared" ref="AS250:AU250" si="1269">IF(AP250&lt;0,0,IF(AP250&gt;1,1,AP250))</f>
        <v>0.3770491803</v>
      </c>
      <c r="AT250" s="40">
        <f t="shared" si="1269"/>
        <v>0.2754452415</v>
      </c>
      <c r="AU250" s="54">
        <f t="shared" si="1269"/>
        <v>0.264969298</v>
      </c>
      <c r="AV250" s="38"/>
      <c r="AW250" s="38"/>
      <c r="AX250" s="38"/>
      <c r="AY250" s="38"/>
      <c r="AZ250" s="38"/>
      <c r="BA250" s="38"/>
      <c r="BB250" s="38"/>
    </row>
    <row r="251">
      <c r="A251" s="1"/>
      <c r="B251" s="1"/>
      <c r="C251" s="53">
        <v>0.0</v>
      </c>
      <c r="D251" s="42"/>
      <c r="E251" s="42"/>
      <c r="F251" s="2">
        <v>3747.0</v>
      </c>
      <c r="G251" s="43">
        <v>24.0</v>
      </c>
      <c r="H251" s="43">
        <v>23.0</v>
      </c>
      <c r="I251" s="44">
        <v>84.0</v>
      </c>
      <c r="J251" s="44">
        <v>68.0</v>
      </c>
      <c r="K251" s="45">
        <v>27.0</v>
      </c>
      <c r="L251" s="45">
        <v>80.0</v>
      </c>
      <c r="M251" s="39">
        <f t="shared" si="6"/>
        <v>0.5106382979</v>
      </c>
      <c r="N251" s="40">
        <f t="shared" si="7"/>
        <v>0.5526315789</v>
      </c>
      <c r="O251" s="54">
        <f t="shared" si="8"/>
        <v>0.2523364486</v>
      </c>
      <c r="P251" s="40">
        <f t="shared" si="9"/>
        <v>0.5760523314</v>
      </c>
      <c r="Q251" s="54">
        <f t="shared" si="10"/>
        <v>0.2751767316</v>
      </c>
      <c r="R251" s="39">
        <f t="shared" ref="R251:T251" si="1270">M251</f>
        <v>0.5106382979</v>
      </c>
      <c r="S251" s="40">
        <f t="shared" si="1270"/>
        <v>0.5526315789</v>
      </c>
      <c r="T251" s="54">
        <f t="shared" si="1270"/>
        <v>0.2523364486</v>
      </c>
      <c r="U251" s="39">
        <f t="shared" si="12"/>
        <v>0.5106382979</v>
      </c>
      <c r="V251" s="40">
        <f t="shared" si="13"/>
        <v>0.1106315789</v>
      </c>
      <c r="W251" s="54">
        <f t="shared" si="14"/>
        <v>0.0333364486</v>
      </c>
      <c r="X251" s="55">
        <f t="shared" si="15"/>
        <v>0.2133560742</v>
      </c>
      <c r="Y251" s="55">
        <f t="shared" si="16"/>
        <v>0.5720420892</v>
      </c>
      <c r="Z251" s="39">
        <f t="shared" si="17"/>
        <v>0.3694528505</v>
      </c>
      <c r="AA251" s="40">
        <f t="shared" si="18"/>
        <v>0.3694528505</v>
      </c>
      <c r="AB251" s="54">
        <f t="shared" si="19"/>
        <v>0.0333364486</v>
      </c>
      <c r="AC251" s="56">
        <f t="shared" si="20"/>
        <v>0.08998824891</v>
      </c>
      <c r="AD251" s="56">
        <f t="shared" si="21"/>
        <v>0.6954099145</v>
      </c>
      <c r="AE251" s="39">
        <f t="shared" si="22"/>
        <v>0.262303953</v>
      </c>
      <c r="AF251" s="40">
        <f t="shared" si="23"/>
        <v>0.262303953</v>
      </c>
      <c r="AG251" s="54">
        <f t="shared" si="24"/>
        <v>0.262303953</v>
      </c>
      <c r="AH251" s="57">
        <f t="shared" ref="AH251:AI251" si="1271">N251-P251</f>
        <v>-0.02342075242</v>
      </c>
      <c r="AI251" s="57">
        <f t="shared" si="1271"/>
        <v>-0.02284028295</v>
      </c>
      <c r="AJ251" s="58">
        <f t="shared" si="26"/>
        <v>-0.01400180503</v>
      </c>
      <c r="AK251" s="58">
        <f t="shared" si="27"/>
        <v>-0.01357533099</v>
      </c>
      <c r="AL251" s="39">
        <f t="shared" si="28"/>
        <v>0.262303953</v>
      </c>
      <c r="AM251" s="40">
        <f t="shared" ref="AM251:AN251" si="1272">AF251+AJ251</f>
        <v>0.248302148</v>
      </c>
      <c r="AN251" s="54">
        <f t="shared" si="1272"/>
        <v>0.248728622</v>
      </c>
      <c r="AO251" s="59">
        <f t="shared" si="30"/>
        <v>1.94674267</v>
      </c>
      <c r="AP251" s="39">
        <f t="shared" ref="AP251:AR251" si="1273">AL251*$AO251</f>
        <v>0.5106382979</v>
      </c>
      <c r="AQ251" s="40">
        <f t="shared" si="1273"/>
        <v>0.4833803866</v>
      </c>
      <c r="AR251" s="54">
        <f t="shared" si="1273"/>
        <v>0.4842106218</v>
      </c>
      <c r="AS251" s="39">
        <f t="shared" ref="AS251:AU251" si="1274">IF(AP251&lt;0,0,IF(AP251&gt;1,1,AP251))</f>
        <v>0.5106382979</v>
      </c>
      <c r="AT251" s="40">
        <f t="shared" si="1274"/>
        <v>0.4833803866</v>
      </c>
      <c r="AU251" s="54">
        <f t="shared" si="1274"/>
        <v>0.4842106218</v>
      </c>
      <c r="AV251" s="38"/>
      <c r="AW251" s="38"/>
      <c r="AX251" s="38"/>
      <c r="AY251" s="38"/>
      <c r="AZ251" s="38"/>
      <c r="BA251" s="38"/>
      <c r="BB251" s="38"/>
    </row>
    <row r="252">
      <c r="A252" s="1"/>
      <c r="B252" s="1"/>
      <c r="C252" s="53">
        <v>0.0</v>
      </c>
      <c r="D252" s="42"/>
      <c r="E252" s="42"/>
      <c r="F252" s="2">
        <v>3748.0</v>
      </c>
      <c r="G252" s="43">
        <v>47.0</v>
      </c>
      <c r="H252" s="43">
        <v>33.0</v>
      </c>
      <c r="I252" s="44">
        <v>113.0</v>
      </c>
      <c r="J252" s="44">
        <v>78.0</v>
      </c>
      <c r="K252" s="45">
        <v>45.0</v>
      </c>
      <c r="L252" s="45">
        <v>91.0</v>
      </c>
      <c r="M252" s="39">
        <f t="shared" si="6"/>
        <v>0.5875</v>
      </c>
      <c r="N252" s="40">
        <f t="shared" si="7"/>
        <v>0.5916230366</v>
      </c>
      <c r="O252" s="54">
        <f t="shared" si="8"/>
        <v>0.3308823529</v>
      </c>
      <c r="P252" s="40">
        <f t="shared" si="9"/>
        <v>0.5960990469</v>
      </c>
      <c r="Q252" s="54">
        <f t="shared" si="10"/>
        <v>0.2807154063</v>
      </c>
      <c r="R252" s="39">
        <f t="shared" ref="R252:T252" si="1275">M252</f>
        <v>0.5875</v>
      </c>
      <c r="S252" s="40">
        <f t="shared" si="1275"/>
        <v>0.5916230366</v>
      </c>
      <c r="T252" s="54">
        <f t="shared" si="1275"/>
        <v>0.3308823529</v>
      </c>
      <c r="U252" s="39">
        <f t="shared" si="12"/>
        <v>0.5875</v>
      </c>
      <c r="V252" s="40">
        <f t="shared" si="13"/>
        <v>0.1496230366</v>
      </c>
      <c r="W252" s="54">
        <f t="shared" si="14"/>
        <v>0.1118823529</v>
      </c>
      <c r="X252" s="55">
        <f t="shared" si="15"/>
        <v>0.2493761565</v>
      </c>
      <c r="Y252" s="55">
        <f t="shared" si="16"/>
        <v>0.5360220069</v>
      </c>
      <c r="Z252" s="39">
        <f t="shared" si="17"/>
        <v>0.4286859591</v>
      </c>
      <c r="AA252" s="40">
        <f t="shared" si="18"/>
        <v>0.4286859591</v>
      </c>
      <c r="AB252" s="54">
        <f t="shared" si="19"/>
        <v>0.1118823529</v>
      </c>
      <c r="AC252" s="56">
        <f t="shared" si="20"/>
        <v>0.2552942845</v>
      </c>
      <c r="AD252" s="56">
        <f t="shared" si="21"/>
        <v>0.5301038788</v>
      </c>
      <c r="AE252" s="39">
        <f t="shared" si="22"/>
        <v>0.3132804753</v>
      </c>
      <c r="AF252" s="40">
        <f t="shared" si="23"/>
        <v>0.3132804753</v>
      </c>
      <c r="AG252" s="54">
        <f t="shared" si="24"/>
        <v>0.3132804753</v>
      </c>
      <c r="AH252" s="57">
        <f t="shared" ref="AH252:AI252" si="1276">N252-P252</f>
        <v>-0.004476010226</v>
      </c>
      <c r="AI252" s="57">
        <f t="shared" si="1276"/>
        <v>0.05016694669</v>
      </c>
      <c r="AJ252" s="58">
        <f t="shared" si="26"/>
        <v>-0.002675926946</v>
      </c>
      <c r="AK252" s="58">
        <f t="shared" si="27"/>
        <v>0.02981718342</v>
      </c>
      <c r="AL252" s="39">
        <f t="shared" si="28"/>
        <v>0.3132804753</v>
      </c>
      <c r="AM252" s="40">
        <f t="shared" ref="AM252:AN252" si="1277">AF252+AJ252</f>
        <v>0.3106045484</v>
      </c>
      <c r="AN252" s="54">
        <f t="shared" si="1277"/>
        <v>0.3430976588</v>
      </c>
      <c r="AO252" s="59">
        <f t="shared" si="30"/>
        <v>1.875316358</v>
      </c>
      <c r="AP252" s="39">
        <f t="shared" ref="AP252:AR252" si="1278">AL252*$AO252</f>
        <v>0.5875</v>
      </c>
      <c r="AQ252" s="40">
        <f t="shared" si="1278"/>
        <v>0.5824817904</v>
      </c>
      <c r="AR252" s="54">
        <f t="shared" si="1278"/>
        <v>0.6434166518</v>
      </c>
      <c r="AS252" s="39">
        <f t="shared" ref="AS252:AU252" si="1279">IF(AP252&lt;0,0,IF(AP252&gt;1,1,AP252))</f>
        <v>0.5875</v>
      </c>
      <c r="AT252" s="40">
        <f t="shared" si="1279"/>
        <v>0.5824817904</v>
      </c>
      <c r="AU252" s="54">
        <f t="shared" si="1279"/>
        <v>0.6434166518</v>
      </c>
      <c r="AV252" s="38"/>
      <c r="AW252" s="38"/>
      <c r="AX252" s="38"/>
      <c r="AY252" s="38"/>
      <c r="AZ252" s="38"/>
      <c r="BA252" s="38"/>
      <c r="BB252" s="38"/>
    </row>
    <row r="253">
      <c r="A253" s="1"/>
      <c r="B253" s="1"/>
      <c r="C253" s="53">
        <v>0.0</v>
      </c>
      <c r="D253" s="42"/>
      <c r="E253" s="42"/>
      <c r="F253" s="2">
        <v>3754.0</v>
      </c>
      <c r="G253" s="43">
        <v>17.0</v>
      </c>
      <c r="H253" s="43">
        <v>21.0</v>
      </c>
      <c r="I253" s="44">
        <v>38.0</v>
      </c>
      <c r="J253" s="44">
        <v>35.0</v>
      </c>
      <c r="K253" s="45">
        <v>25.0</v>
      </c>
      <c r="L253" s="45">
        <v>36.0</v>
      </c>
      <c r="M253" s="39">
        <f t="shared" si="6"/>
        <v>0.4473684211</v>
      </c>
      <c r="N253" s="40">
        <f t="shared" si="7"/>
        <v>0.5205479452</v>
      </c>
      <c r="O253" s="54">
        <f t="shared" si="8"/>
        <v>0.4098360656</v>
      </c>
      <c r="P253" s="40">
        <f t="shared" si="9"/>
        <v>0.5595248615</v>
      </c>
      <c r="Q253" s="54">
        <f t="shared" si="10"/>
        <v>0.2700447368</v>
      </c>
      <c r="R253" s="39">
        <f t="shared" ref="R253:T253" si="1280">M253</f>
        <v>0.4473684211</v>
      </c>
      <c r="S253" s="40">
        <f t="shared" si="1280"/>
        <v>0.5205479452</v>
      </c>
      <c r="T253" s="54">
        <f t="shared" si="1280"/>
        <v>0.4098360656</v>
      </c>
      <c r="U253" s="39">
        <f t="shared" si="12"/>
        <v>0.4473684211</v>
      </c>
      <c r="V253" s="40">
        <f t="shared" si="13"/>
        <v>0.07854794521</v>
      </c>
      <c r="W253" s="54">
        <f t="shared" si="14"/>
        <v>0.1908360656</v>
      </c>
      <c r="X253" s="55">
        <f t="shared" si="15"/>
        <v>0.1738062032</v>
      </c>
      <c r="Y253" s="55">
        <f t="shared" si="16"/>
        <v>0.6115919602</v>
      </c>
      <c r="Z253" s="39">
        <f t="shared" si="17"/>
        <v>0.3211761852</v>
      </c>
      <c r="AA253" s="40">
        <f t="shared" si="18"/>
        <v>0.3211761852</v>
      </c>
      <c r="AB253" s="54">
        <f t="shared" si="19"/>
        <v>0.1908360656</v>
      </c>
      <c r="AC253" s="56">
        <f t="shared" si="20"/>
        <v>0.5361281778</v>
      </c>
      <c r="AD253" s="56">
        <f t="shared" si="21"/>
        <v>0.2492699856</v>
      </c>
      <c r="AE253" s="39">
        <f t="shared" si="22"/>
        <v>0.2641709161</v>
      </c>
      <c r="AF253" s="40">
        <f t="shared" si="23"/>
        <v>0.2641709161</v>
      </c>
      <c r="AG253" s="54">
        <f t="shared" si="24"/>
        <v>0.2641709161</v>
      </c>
      <c r="AH253" s="57">
        <f t="shared" ref="AH253:AI253" si="1281">N253-P253</f>
        <v>-0.03897691629</v>
      </c>
      <c r="AI253" s="57">
        <f t="shared" si="1281"/>
        <v>0.1397913287</v>
      </c>
      <c r="AJ253" s="58">
        <f t="shared" si="26"/>
        <v>-0.02330186378</v>
      </c>
      <c r="AK253" s="58">
        <f t="shared" si="27"/>
        <v>0.08308625428</v>
      </c>
      <c r="AL253" s="39">
        <f t="shared" si="28"/>
        <v>0.2641709161</v>
      </c>
      <c r="AM253" s="40">
        <f t="shared" ref="AM253:AN253" si="1282">AF253+AJ253</f>
        <v>0.2408690523</v>
      </c>
      <c r="AN253" s="54">
        <f t="shared" si="1282"/>
        <v>0.3472571704</v>
      </c>
      <c r="AO253" s="59">
        <f t="shared" si="30"/>
        <v>1.693480977</v>
      </c>
      <c r="AP253" s="39">
        <f t="shared" ref="AP253:AR253" si="1283">AL253*$AO253</f>
        <v>0.4473684211</v>
      </c>
      <c r="AQ253" s="40">
        <f t="shared" si="1283"/>
        <v>0.407907158</v>
      </c>
      <c r="AR253" s="54">
        <f t="shared" si="1283"/>
        <v>0.5880734121</v>
      </c>
      <c r="AS253" s="39">
        <f t="shared" ref="AS253:AU253" si="1284">IF(AP253&lt;0,0,IF(AP253&gt;1,1,AP253))</f>
        <v>0.4473684211</v>
      </c>
      <c r="AT253" s="40">
        <f t="shared" si="1284"/>
        <v>0.407907158</v>
      </c>
      <c r="AU253" s="54">
        <f t="shared" si="1284"/>
        <v>0.5880734121</v>
      </c>
      <c r="AV253" s="38"/>
      <c r="AW253" s="38"/>
      <c r="AX253" s="38"/>
      <c r="AY253" s="38"/>
      <c r="AZ253" s="38"/>
      <c r="BA253" s="38"/>
      <c r="BB253" s="38"/>
    </row>
    <row r="254">
      <c r="A254" s="1"/>
      <c r="B254" s="1"/>
      <c r="C254" s="53">
        <v>0.0</v>
      </c>
      <c r="D254" s="42"/>
      <c r="E254" s="42"/>
      <c r="F254" s="2">
        <v>3755.0</v>
      </c>
      <c r="G254" s="43">
        <v>17.0</v>
      </c>
      <c r="H254" s="43">
        <v>33.0</v>
      </c>
      <c r="I254" s="44">
        <v>67.0</v>
      </c>
      <c r="J254" s="44">
        <v>46.0</v>
      </c>
      <c r="K254" s="45">
        <v>27.0</v>
      </c>
      <c r="L254" s="45">
        <v>66.0</v>
      </c>
      <c r="M254" s="39">
        <f t="shared" si="6"/>
        <v>0.34</v>
      </c>
      <c r="N254" s="40">
        <f t="shared" si="7"/>
        <v>0.592920354</v>
      </c>
      <c r="O254" s="54">
        <f t="shared" si="8"/>
        <v>0.2903225806</v>
      </c>
      <c r="P254" s="40">
        <f t="shared" si="9"/>
        <v>0.53142476</v>
      </c>
      <c r="Q254" s="54">
        <f t="shared" si="10"/>
        <v>0.26015224</v>
      </c>
      <c r="R254" s="39">
        <f t="shared" ref="R254:T254" si="1285">M254</f>
        <v>0.34</v>
      </c>
      <c r="S254" s="40">
        <f t="shared" si="1285"/>
        <v>0.592920354</v>
      </c>
      <c r="T254" s="54">
        <f t="shared" si="1285"/>
        <v>0.2903225806</v>
      </c>
      <c r="U254" s="39">
        <f t="shared" si="12"/>
        <v>0.34</v>
      </c>
      <c r="V254" s="40">
        <f t="shared" si="13"/>
        <v>0.150920354</v>
      </c>
      <c r="W254" s="54">
        <f t="shared" si="14"/>
        <v>0.07132258065</v>
      </c>
      <c r="X254" s="55">
        <f t="shared" si="15"/>
        <v>0.4177557261</v>
      </c>
      <c r="Y254" s="55">
        <f t="shared" si="16"/>
        <v>0.3676424373</v>
      </c>
      <c r="Z254" s="39">
        <f t="shared" si="17"/>
        <v>0.2630370252</v>
      </c>
      <c r="AA254" s="40">
        <f t="shared" si="18"/>
        <v>0.2630370252</v>
      </c>
      <c r="AB254" s="54">
        <f t="shared" si="19"/>
        <v>0.07132258065</v>
      </c>
      <c r="AC254" s="56">
        <f t="shared" si="20"/>
        <v>0.2647837085</v>
      </c>
      <c r="AD254" s="56">
        <f t="shared" si="21"/>
        <v>0.5206144549</v>
      </c>
      <c r="AE254" s="39">
        <f t="shared" si="22"/>
        <v>0.1927114256</v>
      </c>
      <c r="AF254" s="40">
        <f t="shared" si="23"/>
        <v>0.1927114256</v>
      </c>
      <c r="AG254" s="54">
        <f t="shared" si="24"/>
        <v>0.1927114256</v>
      </c>
      <c r="AH254" s="57">
        <f t="shared" ref="AH254:AI254" si="1286">N254-P254</f>
        <v>0.06149559398</v>
      </c>
      <c r="AI254" s="57">
        <f t="shared" si="1286"/>
        <v>0.03017034065</v>
      </c>
      <c r="AJ254" s="58">
        <f t="shared" si="26"/>
        <v>0.03676437468</v>
      </c>
      <c r="AK254" s="58">
        <f t="shared" si="27"/>
        <v>0.0179320178</v>
      </c>
      <c r="AL254" s="39">
        <f t="shared" si="28"/>
        <v>0.1927114256</v>
      </c>
      <c r="AM254" s="40">
        <f t="shared" ref="AM254:AN254" si="1287">AF254+AJ254</f>
        <v>0.2294758003</v>
      </c>
      <c r="AN254" s="54">
        <f t="shared" si="1287"/>
        <v>0.2106434434</v>
      </c>
      <c r="AO254" s="59">
        <f t="shared" si="30"/>
        <v>1.764296014</v>
      </c>
      <c r="AP254" s="39">
        <f t="shared" ref="AP254:AR254" si="1288">AL254*$AO254</f>
        <v>0.34</v>
      </c>
      <c r="AQ254" s="40">
        <f t="shared" si="1288"/>
        <v>0.4048632397</v>
      </c>
      <c r="AR254" s="54">
        <f t="shared" si="1288"/>
        <v>0.3716373875</v>
      </c>
      <c r="AS254" s="39">
        <f t="shared" ref="AS254:AU254" si="1289">IF(AP254&lt;0,0,IF(AP254&gt;1,1,AP254))</f>
        <v>0.34</v>
      </c>
      <c r="AT254" s="40">
        <f t="shared" si="1289"/>
        <v>0.4048632397</v>
      </c>
      <c r="AU254" s="54">
        <f t="shared" si="1289"/>
        <v>0.3716373875</v>
      </c>
      <c r="AV254" s="38"/>
      <c r="AW254" s="38"/>
      <c r="AX254" s="38"/>
      <c r="AY254" s="38"/>
      <c r="AZ254" s="38"/>
      <c r="BA254" s="38"/>
      <c r="BB254" s="38"/>
    </row>
    <row r="255">
      <c r="A255" s="1"/>
      <c r="B255" s="1"/>
      <c r="C255" s="53">
        <v>0.0</v>
      </c>
      <c r="D255" s="42"/>
      <c r="E255" s="42"/>
      <c r="F255" s="2">
        <v>3757.0</v>
      </c>
      <c r="G255" s="43">
        <v>33.0</v>
      </c>
      <c r="H255" s="43">
        <v>27.0</v>
      </c>
      <c r="I255" s="44">
        <v>67.0</v>
      </c>
      <c r="J255" s="44">
        <v>49.0</v>
      </c>
      <c r="K255" s="45">
        <v>30.0</v>
      </c>
      <c r="L255" s="45">
        <v>36.0</v>
      </c>
      <c r="M255" s="39">
        <f t="shared" si="6"/>
        <v>0.55</v>
      </c>
      <c r="N255" s="40">
        <f t="shared" si="7"/>
        <v>0.5775862069</v>
      </c>
      <c r="O255" s="54">
        <f t="shared" si="8"/>
        <v>0.4545454545</v>
      </c>
      <c r="P255" s="40">
        <f t="shared" si="9"/>
        <v>0.58632275</v>
      </c>
      <c r="Q255" s="54">
        <f t="shared" si="10"/>
        <v>0.2781085</v>
      </c>
      <c r="R255" s="39">
        <f t="shared" ref="R255:T255" si="1290">M255</f>
        <v>0.55</v>
      </c>
      <c r="S255" s="40">
        <f t="shared" si="1290"/>
        <v>0.5775862069</v>
      </c>
      <c r="T255" s="54">
        <f t="shared" si="1290"/>
        <v>0.4545454545</v>
      </c>
      <c r="U255" s="39">
        <f t="shared" si="12"/>
        <v>0.55</v>
      </c>
      <c r="V255" s="40">
        <f t="shared" si="13"/>
        <v>0.1355862069</v>
      </c>
      <c r="W255" s="54">
        <f t="shared" si="14"/>
        <v>0.2355454545</v>
      </c>
      <c r="X255" s="55">
        <f t="shared" si="15"/>
        <v>0.2417010513</v>
      </c>
      <c r="Y255" s="55">
        <f t="shared" si="16"/>
        <v>0.5436971121</v>
      </c>
      <c r="Z255" s="39">
        <f t="shared" si="17"/>
        <v>0.4005518815</v>
      </c>
      <c r="AA255" s="40">
        <f t="shared" si="18"/>
        <v>0.4005518815</v>
      </c>
      <c r="AB255" s="54">
        <f t="shared" si="19"/>
        <v>0.2355454545</v>
      </c>
      <c r="AC255" s="56">
        <f t="shared" si="20"/>
        <v>0.5315881033</v>
      </c>
      <c r="AD255" s="56">
        <f t="shared" si="21"/>
        <v>0.2538100601</v>
      </c>
      <c r="AE255" s="39">
        <f t="shared" si="22"/>
        <v>0.3285753117</v>
      </c>
      <c r="AF255" s="40">
        <f t="shared" si="23"/>
        <v>0.3285753117</v>
      </c>
      <c r="AG255" s="54">
        <f t="shared" si="24"/>
        <v>0.3285753117</v>
      </c>
      <c r="AH255" s="57">
        <f t="shared" ref="AH255:AI255" si="1291">N255-P255</f>
        <v>-0.008736543103</v>
      </c>
      <c r="AI255" s="57">
        <f t="shared" si="1291"/>
        <v>0.1764369545</v>
      </c>
      <c r="AJ255" s="58">
        <f t="shared" si="26"/>
        <v>-0.005223033444</v>
      </c>
      <c r="AK255" s="58">
        <f t="shared" si="27"/>
        <v>0.104866917</v>
      </c>
      <c r="AL255" s="39">
        <f t="shared" si="28"/>
        <v>0.3285753117</v>
      </c>
      <c r="AM255" s="40">
        <f t="shared" ref="AM255:AN255" si="1292">AF255+AJ255</f>
        <v>0.3233522782</v>
      </c>
      <c r="AN255" s="54">
        <f t="shared" si="1292"/>
        <v>0.4334422287</v>
      </c>
      <c r="AO255" s="59">
        <f t="shared" si="30"/>
        <v>1.673893261</v>
      </c>
      <c r="AP255" s="39">
        <f t="shared" ref="AP255:AR255" si="1293">AL255*$AO255</f>
        <v>0.55</v>
      </c>
      <c r="AQ255" s="40">
        <f t="shared" si="1293"/>
        <v>0.5412571995</v>
      </c>
      <c r="AR255" s="54">
        <f t="shared" si="1293"/>
        <v>0.7255360257</v>
      </c>
      <c r="AS255" s="39">
        <f t="shared" ref="AS255:AU255" si="1294">IF(AP255&lt;0,0,IF(AP255&gt;1,1,AP255))</f>
        <v>0.55</v>
      </c>
      <c r="AT255" s="40">
        <f t="shared" si="1294"/>
        <v>0.5412571995</v>
      </c>
      <c r="AU255" s="54">
        <f t="shared" si="1294"/>
        <v>0.7255360257</v>
      </c>
      <c r="AV255" s="38"/>
      <c r="AW255" s="38"/>
      <c r="AX255" s="38"/>
      <c r="AY255" s="38"/>
      <c r="AZ255" s="38"/>
      <c r="BA255" s="38"/>
      <c r="BB255" s="38"/>
    </row>
    <row r="256">
      <c r="A256" s="1"/>
      <c r="B256" s="1"/>
      <c r="C256" s="53">
        <v>0.0</v>
      </c>
      <c r="D256" s="42"/>
      <c r="E256" s="42"/>
      <c r="F256" s="2">
        <v>3758.0</v>
      </c>
      <c r="G256" s="43">
        <v>2.0</v>
      </c>
      <c r="H256" s="43">
        <v>14.0</v>
      </c>
      <c r="I256" s="44">
        <v>28.0</v>
      </c>
      <c r="J256" s="44">
        <v>22.0</v>
      </c>
      <c r="K256" s="45">
        <v>7.0</v>
      </c>
      <c r="L256" s="45">
        <v>6.0</v>
      </c>
      <c r="M256" s="39">
        <f t="shared" si="6"/>
        <v>0.125</v>
      </c>
      <c r="N256" s="40">
        <f t="shared" si="7"/>
        <v>0.56</v>
      </c>
      <c r="O256" s="54">
        <f t="shared" si="8"/>
        <v>0.5384615385</v>
      </c>
      <c r="P256" s="40">
        <f t="shared" si="9"/>
        <v>0.4749546875</v>
      </c>
      <c r="Q256" s="54">
        <f t="shared" si="10"/>
        <v>0.235865625</v>
      </c>
      <c r="R256" s="39">
        <f t="shared" ref="R256:T256" si="1295">M256</f>
        <v>0.125</v>
      </c>
      <c r="S256" s="40">
        <f t="shared" si="1295"/>
        <v>0.56</v>
      </c>
      <c r="T256" s="54">
        <f t="shared" si="1295"/>
        <v>0.5384615385</v>
      </c>
      <c r="U256" s="39">
        <f t="shared" si="12"/>
        <v>0.125</v>
      </c>
      <c r="V256" s="40">
        <f t="shared" si="13"/>
        <v>0.118</v>
      </c>
      <c r="W256" s="54">
        <f t="shared" si="14"/>
        <v>0.3194615385</v>
      </c>
      <c r="X256" s="55">
        <f t="shared" si="15"/>
        <v>0.7565995432</v>
      </c>
      <c r="Y256" s="55">
        <f t="shared" si="16"/>
        <v>0.02879862024</v>
      </c>
      <c r="Z256" s="39">
        <f t="shared" si="17"/>
        <v>0.1215504011</v>
      </c>
      <c r="AA256" s="40">
        <f t="shared" si="18"/>
        <v>0.1215504011</v>
      </c>
      <c r="AB256" s="54">
        <f t="shared" si="19"/>
        <v>0.3194615385</v>
      </c>
      <c r="AC256" s="56">
        <f t="shared" si="20"/>
        <v>1.20722537</v>
      </c>
      <c r="AD256" s="56">
        <f t="shared" si="21"/>
        <v>-0.4218272066</v>
      </c>
      <c r="AE256" s="39">
        <f t="shared" si="22"/>
        <v>0.2416921333</v>
      </c>
      <c r="AF256" s="40">
        <f t="shared" si="23"/>
        <v>0.2416921333</v>
      </c>
      <c r="AG256" s="54">
        <f t="shared" si="24"/>
        <v>0.2416921333</v>
      </c>
      <c r="AH256" s="57">
        <f t="shared" ref="AH256:AI256" si="1296">N256-P256</f>
        <v>0.0850453125</v>
      </c>
      <c r="AI256" s="57">
        <f t="shared" si="1296"/>
        <v>0.3025959135</v>
      </c>
      <c r="AJ256" s="58">
        <f t="shared" si="26"/>
        <v>0.05084328048</v>
      </c>
      <c r="AK256" s="58">
        <f t="shared" si="27"/>
        <v>0.1798506477</v>
      </c>
      <c r="AL256" s="39">
        <f t="shared" si="28"/>
        <v>0.2416921333</v>
      </c>
      <c r="AM256" s="40">
        <f t="shared" ref="AM256:AN256" si="1297">AF256+AJ256</f>
        <v>0.2925354137</v>
      </c>
      <c r="AN256" s="54">
        <f t="shared" si="1297"/>
        <v>0.4215427809</v>
      </c>
      <c r="AO256" s="59">
        <f t="shared" si="30"/>
        <v>0.5171868787</v>
      </c>
      <c r="AP256" s="39">
        <f t="shared" ref="AP256:AR256" si="1298">AL256*$AO256</f>
        <v>0.125</v>
      </c>
      <c r="AQ256" s="40">
        <f t="shared" si="1298"/>
        <v>0.1512954775</v>
      </c>
      <c r="AR256" s="54">
        <f t="shared" si="1298"/>
        <v>0.2180163951</v>
      </c>
      <c r="AS256" s="39">
        <f t="shared" ref="AS256:AU256" si="1299">IF(AP256&lt;0,0,IF(AP256&gt;1,1,AP256))</f>
        <v>0.125</v>
      </c>
      <c r="AT256" s="40">
        <f t="shared" si="1299"/>
        <v>0.1512954775</v>
      </c>
      <c r="AU256" s="54">
        <f t="shared" si="1299"/>
        <v>0.2180163951</v>
      </c>
      <c r="AV256" s="38"/>
      <c r="AW256" s="38"/>
      <c r="AX256" s="38"/>
      <c r="AY256" s="38"/>
      <c r="AZ256" s="38"/>
      <c r="BA256" s="38"/>
      <c r="BB256" s="38"/>
    </row>
    <row r="257">
      <c r="A257" s="1"/>
      <c r="B257" s="1"/>
      <c r="C257" s="53">
        <v>0.0</v>
      </c>
      <c r="D257" s="42"/>
      <c r="E257" s="42"/>
      <c r="F257" s="2">
        <v>3762.0</v>
      </c>
      <c r="G257" s="43">
        <v>17.0</v>
      </c>
      <c r="H257" s="43">
        <v>26.0</v>
      </c>
      <c r="I257" s="44">
        <v>78.0</v>
      </c>
      <c r="J257" s="44">
        <v>40.0</v>
      </c>
      <c r="K257" s="45">
        <v>29.0</v>
      </c>
      <c r="L257" s="45">
        <v>63.0</v>
      </c>
      <c r="M257" s="39">
        <f t="shared" si="6"/>
        <v>0.3953488372</v>
      </c>
      <c r="N257" s="40">
        <f t="shared" si="7"/>
        <v>0.6610169492</v>
      </c>
      <c r="O257" s="54">
        <f t="shared" si="8"/>
        <v>0.3152173913</v>
      </c>
      <c r="P257" s="40">
        <f t="shared" si="9"/>
        <v>0.545918821</v>
      </c>
      <c r="Q257" s="54">
        <f t="shared" si="10"/>
        <v>0.2654378583</v>
      </c>
      <c r="R257" s="39">
        <f t="shared" ref="R257:T257" si="1300">M257</f>
        <v>0.3953488372</v>
      </c>
      <c r="S257" s="40">
        <f t="shared" si="1300"/>
        <v>0.6610169492</v>
      </c>
      <c r="T257" s="54">
        <f t="shared" si="1300"/>
        <v>0.3152173913</v>
      </c>
      <c r="U257" s="39">
        <f t="shared" si="12"/>
        <v>0.3953488372</v>
      </c>
      <c r="V257" s="40">
        <f t="shared" si="13"/>
        <v>0.2190169492</v>
      </c>
      <c r="W257" s="54">
        <f t="shared" si="14"/>
        <v>0.0962173913</v>
      </c>
      <c r="X257" s="55">
        <f t="shared" si="15"/>
        <v>0.5058968342</v>
      </c>
      <c r="Y257" s="55">
        <f t="shared" si="16"/>
        <v>0.2795013292</v>
      </c>
      <c r="Z257" s="39">
        <f t="shared" si="17"/>
        <v>0.3195849864</v>
      </c>
      <c r="AA257" s="40">
        <f t="shared" si="18"/>
        <v>0.3195849864</v>
      </c>
      <c r="AB257" s="54">
        <f t="shared" si="19"/>
        <v>0.0962173913</v>
      </c>
      <c r="AC257" s="56">
        <f t="shared" si="20"/>
        <v>0.2924379828</v>
      </c>
      <c r="AD257" s="56">
        <f t="shared" si="21"/>
        <v>0.4929601806</v>
      </c>
      <c r="AE257" s="39">
        <f t="shared" si="22"/>
        <v>0.2360003707</v>
      </c>
      <c r="AF257" s="40">
        <f t="shared" si="23"/>
        <v>0.2360003707</v>
      </c>
      <c r="AG257" s="54">
        <f t="shared" si="24"/>
        <v>0.2360003707</v>
      </c>
      <c r="AH257" s="57">
        <f t="shared" ref="AH257:AI257" si="1301">N257-P257</f>
        <v>0.1150981282</v>
      </c>
      <c r="AI257" s="57">
        <f t="shared" si="1301"/>
        <v>0.049779533</v>
      </c>
      <c r="AJ257" s="58">
        <f t="shared" si="26"/>
        <v>0.06880998189</v>
      </c>
      <c r="AK257" s="58">
        <f t="shared" si="27"/>
        <v>0.02958692055</v>
      </c>
      <c r="AL257" s="39">
        <f t="shared" si="28"/>
        <v>0.2360003707</v>
      </c>
      <c r="AM257" s="40">
        <f t="shared" ref="AM257:AN257" si="1302">AF257+AJ257</f>
        <v>0.3048103526</v>
      </c>
      <c r="AN257" s="54">
        <f t="shared" si="1302"/>
        <v>0.2655872912</v>
      </c>
      <c r="AO257" s="59">
        <f t="shared" si="30"/>
        <v>1.675204306</v>
      </c>
      <c r="AP257" s="39">
        <f t="shared" ref="AP257:AR257" si="1303">AL257*$AO257</f>
        <v>0.3953488372</v>
      </c>
      <c r="AQ257" s="40">
        <f t="shared" si="1303"/>
        <v>0.5106196152</v>
      </c>
      <c r="AR257" s="54">
        <f t="shared" si="1303"/>
        <v>0.4449129739</v>
      </c>
      <c r="AS257" s="39">
        <f t="shared" ref="AS257:AU257" si="1304">IF(AP257&lt;0,0,IF(AP257&gt;1,1,AP257))</f>
        <v>0.3953488372</v>
      </c>
      <c r="AT257" s="40">
        <f t="shared" si="1304"/>
        <v>0.5106196152</v>
      </c>
      <c r="AU257" s="54">
        <f t="shared" si="1304"/>
        <v>0.4449129739</v>
      </c>
      <c r="AV257" s="38"/>
      <c r="AW257" s="38"/>
      <c r="AX257" s="38"/>
      <c r="AY257" s="38"/>
      <c r="AZ257" s="38"/>
      <c r="BA257" s="38"/>
      <c r="BB257" s="38"/>
    </row>
    <row r="258">
      <c r="A258" s="1"/>
      <c r="B258" s="1"/>
      <c r="C258" s="53">
        <v>0.0</v>
      </c>
      <c r="D258" s="42"/>
      <c r="E258" s="42"/>
      <c r="F258" s="2">
        <v>3763.0</v>
      </c>
      <c r="G258" s="43">
        <v>9.0</v>
      </c>
      <c r="H258" s="43">
        <v>7.0</v>
      </c>
      <c r="I258" s="44">
        <v>12.0</v>
      </c>
      <c r="J258" s="44">
        <v>10.0</v>
      </c>
      <c r="K258" s="45">
        <v>6.0</v>
      </c>
      <c r="L258" s="45">
        <v>19.0</v>
      </c>
      <c r="M258" s="39">
        <f t="shared" si="6"/>
        <v>0.5625</v>
      </c>
      <c r="N258" s="40">
        <f t="shared" si="7"/>
        <v>0.5454545455</v>
      </c>
      <c r="O258" s="54">
        <f t="shared" si="8"/>
        <v>0.24</v>
      </c>
      <c r="P258" s="40">
        <f t="shared" si="9"/>
        <v>0.5895824219</v>
      </c>
      <c r="Q258" s="54">
        <f t="shared" si="10"/>
        <v>0.2789976563</v>
      </c>
      <c r="R258" s="39">
        <f t="shared" ref="R258:T258" si="1305">M258</f>
        <v>0.5625</v>
      </c>
      <c r="S258" s="40">
        <f t="shared" si="1305"/>
        <v>0.5454545455</v>
      </c>
      <c r="T258" s="54">
        <f t="shared" si="1305"/>
        <v>0.24</v>
      </c>
      <c r="U258" s="39">
        <f t="shared" si="12"/>
        <v>0.5625</v>
      </c>
      <c r="V258" s="40">
        <f t="shared" si="13"/>
        <v>0.1034545455</v>
      </c>
      <c r="W258" s="54">
        <f t="shared" si="14"/>
        <v>0.021</v>
      </c>
      <c r="X258" s="55">
        <f t="shared" si="15"/>
        <v>0.181886523</v>
      </c>
      <c r="Y258" s="55">
        <f t="shared" si="16"/>
        <v>0.6035116404</v>
      </c>
      <c r="Z258" s="39">
        <f t="shared" si="17"/>
        <v>0.4044187761</v>
      </c>
      <c r="AA258" s="40">
        <f t="shared" si="18"/>
        <v>0.4044187761</v>
      </c>
      <c r="AB258" s="54">
        <f t="shared" si="19"/>
        <v>0.021</v>
      </c>
      <c r="AC258" s="56">
        <f t="shared" si="20"/>
        <v>0.05187977729</v>
      </c>
      <c r="AD258" s="56">
        <f t="shared" si="21"/>
        <v>0.7335183861</v>
      </c>
      <c r="AE258" s="39">
        <f t="shared" si="22"/>
        <v>0.2863525332</v>
      </c>
      <c r="AF258" s="40">
        <f t="shared" si="23"/>
        <v>0.2863525332</v>
      </c>
      <c r="AG258" s="54">
        <f t="shared" si="24"/>
        <v>0.2863525332</v>
      </c>
      <c r="AH258" s="57">
        <f t="shared" ref="AH258:AI258" si="1306">N258-P258</f>
        <v>-0.04412787642</v>
      </c>
      <c r="AI258" s="57">
        <f t="shared" si="1306"/>
        <v>-0.03899765625</v>
      </c>
      <c r="AJ258" s="58">
        <f t="shared" si="26"/>
        <v>-0.02638130112</v>
      </c>
      <c r="AK258" s="58">
        <f t="shared" si="27"/>
        <v>-0.02317861353</v>
      </c>
      <c r="AL258" s="39">
        <f t="shared" si="28"/>
        <v>0.2863525332</v>
      </c>
      <c r="AM258" s="40">
        <f t="shared" ref="AM258:AN258" si="1307">AF258+AJ258</f>
        <v>0.259971232</v>
      </c>
      <c r="AN258" s="54">
        <f t="shared" si="1307"/>
        <v>0.2631739196</v>
      </c>
      <c r="AO258" s="59">
        <f t="shared" si="30"/>
        <v>1.964361879</v>
      </c>
      <c r="AP258" s="39">
        <f t="shared" ref="AP258:AR258" si="1308">AL258*$AO258</f>
        <v>0.5625</v>
      </c>
      <c r="AQ258" s="40">
        <f t="shared" si="1308"/>
        <v>0.5106775778</v>
      </c>
      <c r="AR258" s="54">
        <f t="shared" si="1308"/>
        <v>0.5169688152</v>
      </c>
      <c r="AS258" s="39">
        <f t="shared" ref="AS258:AU258" si="1309">IF(AP258&lt;0,0,IF(AP258&gt;1,1,AP258))</f>
        <v>0.5625</v>
      </c>
      <c r="AT258" s="40">
        <f t="shared" si="1309"/>
        <v>0.5106775778</v>
      </c>
      <c r="AU258" s="54">
        <f t="shared" si="1309"/>
        <v>0.5169688152</v>
      </c>
      <c r="AV258" s="38"/>
      <c r="AW258" s="38"/>
      <c r="AX258" s="38"/>
      <c r="AY258" s="38"/>
      <c r="AZ258" s="38"/>
      <c r="BA258" s="38"/>
      <c r="BB258" s="38"/>
    </row>
    <row r="259">
      <c r="A259" s="1"/>
      <c r="B259" s="1"/>
      <c r="C259" s="53">
        <v>0.0</v>
      </c>
      <c r="D259" s="42"/>
      <c r="E259" s="42"/>
      <c r="F259" s="2">
        <v>3764.0</v>
      </c>
      <c r="G259" s="43">
        <v>30.0</v>
      </c>
      <c r="H259" s="43">
        <v>30.0</v>
      </c>
      <c r="I259" s="44">
        <v>98.0</v>
      </c>
      <c r="J259" s="44">
        <v>60.0</v>
      </c>
      <c r="K259" s="45">
        <v>20.0</v>
      </c>
      <c r="L259" s="45">
        <v>82.0</v>
      </c>
      <c r="M259" s="39">
        <f t="shared" si="6"/>
        <v>0.5</v>
      </c>
      <c r="N259" s="40">
        <f t="shared" si="7"/>
        <v>0.6202531646</v>
      </c>
      <c r="O259" s="54">
        <f t="shared" si="8"/>
        <v>0.1960784314</v>
      </c>
      <c r="P259" s="40">
        <f t="shared" si="9"/>
        <v>0.573275</v>
      </c>
      <c r="Q259" s="54">
        <f t="shared" si="10"/>
        <v>0.27435</v>
      </c>
      <c r="R259" s="39">
        <f t="shared" ref="R259:T259" si="1310">M259</f>
        <v>0.5</v>
      </c>
      <c r="S259" s="40">
        <f t="shared" si="1310"/>
        <v>0.6202531646</v>
      </c>
      <c r="T259" s="54">
        <f t="shared" si="1310"/>
        <v>0.1960784314</v>
      </c>
      <c r="U259" s="39">
        <f t="shared" si="12"/>
        <v>0.5</v>
      </c>
      <c r="V259" s="40">
        <f t="shared" si="13"/>
        <v>0.1782531646</v>
      </c>
      <c r="W259" s="54">
        <f t="shared" si="14"/>
        <v>-0.02292156863</v>
      </c>
      <c r="X259" s="55">
        <f t="shared" si="15"/>
        <v>0.342459304</v>
      </c>
      <c r="Y259" s="55">
        <f t="shared" si="16"/>
        <v>0.4429388594</v>
      </c>
      <c r="Z259" s="39">
        <f t="shared" si="17"/>
        <v>0.3753492978</v>
      </c>
      <c r="AA259" s="40">
        <f t="shared" si="18"/>
        <v>0.3753492978</v>
      </c>
      <c r="AB259" s="54">
        <f t="shared" si="19"/>
        <v>-0.02292156863</v>
      </c>
      <c r="AC259" s="56">
        <f t="shared" si="20"/>
        <v>-0.06099155958</v>
      </c>
      <c r="AD259" s="56">
        <f t="shared" si="21"/>
        <v>0.846389723</v>
      </c>
      <c r="AE259" s="39">
        <f t="shared" si="22"/>
        <v>0.2659064625</v>
      </c>
      <c r="AF259" s="40">
        <f t="shared" si="23"/>
        <v>0.2659064625</v>
      </c>
      <c r="AG259" s="54">
        <f t="shared" si="24"/>
        <v>0.2659064625</v>
      </c>
      <c r="AH259" s="57">
        <f t="shared" ref="AH259:AI259" si="1311">N259-P259</f>
        <v>0.04697816456</v>
      </c>
      <c r="AI259" s="57">
        <f t="shared" si="1311"/>
        <v>-0.07827156863</v>
      </c>
      <c r="AJ259" s="58">
        <f t="shared" si="26"/>
        <v>0.02808531037</v>
      </c>
      <c r="AK259" s="58">
        <f t="shared" si="27"/>
        <v>-0.04652142242</v>
      </c>
      <c r="AL259" s="39">
        <f t="shared" si="28"/>
        <v>0.2659064625</v>
      </c>
      <c r="AM259" s="40">
        <f t="shared" ref="AM259:AN259" si="1312">AF259+AJ259</f>
        <v>0.2939917729</v>
      </c>
      <c r="AN259" s="54">
        <f t="shared" si="1312"/>
        <v>0.2193850401</v>
      </c>
      <c r="AO259" s="59">
        <f t="shared" si="30"/>
        <v>1.880360467</v>
      </c>
      <c r="AP259" s="39">
        <f t="shared" ref="AP259:AR259" si="1313">AL259*$AO259</f>
        <v>0.5</v>
      </c>
      <c r="AQ259" s="40">
        <f t="shared" si="1313"/>
        <v>0.5528105073</v>
      </c>
      <c r="AR259" s="54">
        <f t="shared" si="1313"/>
        <v>0.4125229564</v>
      </c>
      <c r="AS259" s="39">
        <f t="shared" ref="AS259:AU259" si="1314">IF(AP259&lt;0,0,IF(AP259&gt;1,1,AP259))</f>
        <v>0.5</v>
      </c>
      <c r="AT259" s="40">
        <f t="shared" si="1314"/>
        <v>0.5528105073</v>
      </c>
      <c r="AU259" s="54">
        <f t="shared" si="1314"/>
        <v>0.4125229564</v>
      </c>
      <c r="AV259" s="38"/>
      <c r="AW259" s="38"/>
      <c r="AX259" s="38"/>
      <c r="AY259" s="38"/>
      <c r="AZ259" s="38"/>
      <c r="BA259" s="38"/>
      <c r="BB259" s="38"/>
    </row>
    <row r="260">
      <c r="A260" s="1"/>
      <c r="B260" s="1"/>
      <c r="C260" s="53">
        <v>0.0</v>
      </c>
      <c r="D260" s="42"/>
      <c r="E260" s="42"/>
      <c r="F260" s="2">
        <v>3765.0</v>
      </c>
      <c r="G260" s="43">
        <v>16.0</v>
      </c>
      <c r="H260" s="43">
        <v>8.0</v>
      </c>
      <c r="I260" s="44">
        <v>50.0</v>
      </c>
      <c r="J260" s="44">
        <v>26.0</v>
      </c>
      <c r="K260" s="45">
        <v>33.0</v>
      </c>
      <c r="L260" s="45">
        <v>34.0</v>
      </c>
      <c r="M260" s="39">
        <f t="shared" si="6"/>
        <v>0.6666666667</v>
      </c>
      <c r="N260" s="40">
        <f t="shared" si="7"/>
        <v>0.6578947368</v>
      </c>
      <c r="O260" s="54">
        <f t="shared" si="8"/>
        <v>0.4925373134</v>
      </c>
      <c r="P260" s="40">
        <f t="shared" si="9"/>
        <v>0.6167111111</v>
      </c>
      <c r="Q260" s="54">
        <f t="shared" si="10"/>
        <v>0.2856222222</v>
      </c>
      <c r="R260" s="39">
        <f t="shared" ref="R260:T260" si="1315">M260</f>
        <v>0.6666666667</v>
      </c>
      <c r="S260" s="40">
        <f t="shared" si="1315"/>
        <v>0.6578947368</v>
      </c>
      <c r="T260" s="54">
        <f t="shared" si="1315"/>
        <v>0.4925373134</v>
      </c>
      <c r="U260" s="39">
        <f t="shared" si="12"/>
        <v>0.6666666667</v>
      </c>
      <c r="V260" s="40">
        <f t="shared" si="13"/>
        <v>0.2158947368</v>
      </c>
      <c r="W260" s="54">
        <f t="shared" si="14"/>
        <v>0.2735373134</v>
      </c>
      <c r="X260" s="55">
        <f t="shared" si="15"/>
        <v>0.3131842667</v>
      </c>
      <c r="Y260" s="55">
        <f t="shared" si="16"/>
        <v>0.4722138967</v>
      </c>
      <c r="Z260" s="39">
        <f t="shared" si="17"/>
        <v>0.4955073066</v>
      </c>
      <c r="AA260" s="40">
        <f t="shared" si="18"/>
        <v>0.4955073066</v>
      </c>
      <c r="AB260" s="54">
        <f t="shared" si="19"/>
        <v>0.2735373134</v>
      </c>
      <c r="AC260" s="56">
        <f t="shared" si="20"/>
        <v>0.5044041515</v>
      </c>
      <c r="AD260" s="56">
        <f t="shared" si="21"/>
        <v>0.2809940119</v>
      </c>
      <c r="AE260" s="39">
        <f t="shared" si="22"/>
        <v>0.4002187856</v>
      </c>
      <c r="AF260" s="40">
        <f t="shared" si="23"/>
        <v>0.4002187856</v>
      </c>
      <c r="AG260" s="54">
        <f t="shared" si="24"/>
        <v>0.4002187856</v>
      </c>
      <c r="AH260" s="57">
        <f t="shared" ref="AH260:AI260" si="1316">N260-P260</f>
        <v>0.04118362573</v>
      </c>
      <c r="AI260" s="57">
        <f t="shared" si="1316"/>
        <v>0.2069150912</v>
      </c>
      <c r="AJ260" s="58">
        <f t="shared" si="26"/>
        <v>0.02462111753</v>
      </c>
      <c r="AK260" s="58">
        <f t="shared" si="27"/>
        <v>0.1229818762</v>
      </c>
      <c r="AL260" s="39">
        <f t="shared" si="28"/>
        <v>0.4002187856</v>
      </c>
      <c r="AM260" s="40">
        <f t="shared" ref="AM260:AN260" si="1317">AF260+AJ260</f>
        <v>0.4248399032</v>
      </c>
      <c r="AN260" s="54">
        <f t="shared" si="1317"/>
        <v>0.5232006618</v>
      </c>
      <c r="AO260" s="59">
        <f t="shared" si="30"/>
        <v>1.665755558</v>
      </c>
      <c r="AP260" s="39">
        <f t="shared" ref="AP260:AR260" si="1318">AL260*$AO260</f>
        <v>0.6666666667</v>
      </c>
      <c r="AQ260" s="40">
        <f t="shared" si="1318"/>
        <v>0.70767943</v>
      </c>
      <c r="AR260" s="54">
        <f t="shared" si="1318"/>
        <v>0.8715244105</v>
      </c>
      <c r="AS260" s="39">
        <f t="shared" ref="AS260:AU260" si="1319">IF(AP260&lt;0,0,IF(AP260&gt;1,1,AP260))</f>
        <v>0.6666666667</v>
      </c>
      <c r="AT260" s="40">
        <f t="shared" si="1319"/>
        <v>0.70767943</v>
      </c>
      <c r="AU260" s="54">
        <f t="shared" si="1319"/>
        <v>0.8715244105</v>
      </c>
      <c r="AV260" s="38"/>
      <c r="AW260" s="38"/>
      <c r="AX260" s="38"/>
      <c r="AY260" s="38"/>
      <c r="AZ260" s="38"/>
      <c r="BA260" s="38"/>
      <c r="BB260" s="38"/>
    </row>
    <row r="261">
      <c r="A261" s="1"/>
      <c r="B261" s="1"/>
      <c r="C261" s="53">
        <v>0.0</v>
      </c>
      <c r="D261" s="42"/>
      <c r="E261" s="42"/>
      <c r="F261" s="2">
        <v>3766.0</v>
      </c>
      <c r="G261" s="43">
        <v>30.0</v>
      </c>
      <c r="H261" s="43">
        <v>31.0</v>
      </c>
      <c r="I261" s="44">
        <v>146.0</v>
      </c>
      <c r="J261" s="44">
        <v>104.0</v>
      </c>
      <c r="K261" s="45">
        <v>39.0</v>
      </c>
      <c r="L261" s="45">
        <v>95.0</v>
      </c>
      <c r="M261" s="39">
        <f t="shared" si="6"/>
        <v>0.4918032787</v>
      </c>
      <c r="N261" s="40">
        <f t="shared" si="7"/>
        <v>0.584</v>
      </c>
      <c r="O261" s="54">
        <f t="shared" si="8"/>
        <v>0.2910447761</v>
      </c>
      <c r="P261" s="40">
        <f t="shared" si="9"/>
        <v>0.5711346412</v>
      </c>
      <c r="Q261" s="54">
        <f t="shared" si="10"/>
        <v>0.2737030368</v>
      </c>
      <c r="R261" s="39">
        <f t="shared" ref="R261:T261" si="1320">M261</f>
        <v>0.4918032787</v>
      </c>
      <c r="S261" s="40">
        <f t="shared" si="1320"/>
        <v>0.584</v>
      </c>
      <c r="T261" s="54">
        <f t="shared" si="1320"/>
        <v>0.2910447761</v>
      </c>
      <c r="U261" s="39">
        <f t="shared" si="12"/>
        <v>0.4918032787</v>
      </c>
      <c r="V261" s="40">
        <f t="shared" si="13"/>
        <v>0.142</v>
      </c>
      <c r="W261" s="54">
        <f t="shared" si="14"/>
        <v>0.07204477612</v>
      </c>
      <c r="X261" s="55">
        <f t="shared" si="15"/>
        <v>0.2810886226</v>
      </c>
      <c r="Y261" s="55">
        <f t="shared" si="16"/>
        <v>0.5043095408</v>
      </c>
      <c r="Z261" s="39">
        <f t="shared" si="17"/>
        <v>0.3619630264</v>
      </c>
      <c r="AA261" s="40">
        <f t="shared" si="18"/>
        <v>0.3619630264</v>
      </c>
      <c r="AB261" s="54">
        <f t="shared" si="19"/>
        <v>0.07204477612</v>
      </c>
      <c r="AC261" s="56">
        <f t="shared" si="20"/>
        <v>0.1964713969</v>
      </c>
      <c r="AD261" s="56">
        <f t="shared" si="21"/>
        <v>0.5889267665</v>
      </c>
      <c r="AE261" s="39">
        <f t="shared" si="22"/>
        <v>0.2609671265</v>
      </c>
      <c r="AF261" s="40">
        <f t="shared" si="23"/>
        <v>0.2609671265</v>
      </c>
      <c r="AG261" s="54">
        <f t="shared" si="24"/>
        <v>0.2609671265</v>
      </c>
      <c r="AH261" s="57">
        <f t="shared" ref="AH261:AI261" si="1321">N261-P261</f>
        <v>0.01286535877</v>
      </c>
      <c r="AI261" s="57">
        <f t="shared" si="1321"/>
        <v>0.0173417393</v>
      </c>
      <c r="AJ261" s="58">
        <f t="shared" si="26"/>
        <v>0.007691394451</v>
      </c>
      <c r="AK261" s="58">
        <f t="shared" si="27"/>
        <v>0.0103072213</v>
      </c>
      <c r="AL261" s="39">
        <f t="shared" si="28"/>
        <v>0.2609671265</v>
      </c>
      <c r="AM261" s="40">
        <f t="shared" ref="AM261:AN261" si="1322">AF261+AJ261</f>
        <v>0.268658521</v>
      </c>
      <c r="AN261" s="54">
        <f t="shared" si="1322"/>
        <v>0.2712743478</v>
      </c>
      <c r="AO261" s="59">
        <f t="shared" si="30"/>
        <v>1.884541112</v>
      </c>
      <c r="AP261" s="39">
        <f t="shared" ref="AP261:AR261" si="1323">AL261*$AO261</f>
        <v>0.4918032787</v>
      </c>
      <c r="AQ261" s="40">
        <f t="shared" si="1323"/>
        <v>0.5062980277</v>
      </c>
      <c r="AR261" s="54">
        <f t="shared" si="1323"/>
        <v>0.511227661</v>
      </c>
      <c r="AS261" s="39">
        <f t="shared" ref="AS261:AU261" si="1324">IF(AP261&lt;0,0,IF(AP261&gt;1,1,AP261))</f>
        <v>0.4918032787</v>
      </c>
      <c r="AT261" s="40">
        <f t="shared" si="1324"/>
        <v>0.5062980277</v>
      </c>
      <c r="AU261" s="54">
        <f t="shared" si="1324"/>
        <v>0.511227661</v>
      </c>
      <c r="AV261" s="38"/>
      <c r="AW261" s="38"/>
      <c r="AX261" s="38"/>
      <c r="AY261" s="38"/>
      <c r="AZ261" s="38"/>
      <c r="BA261" s="38"/>
      <c r="BB261" s="38"/>
    </row>
    <row r="262">
      <c r="A262" s="1"/>
      <c r="B262" s="1"/>
      <c r="C262" s="53">
        <v>0.0</v>
      </c>
      <c r="D262" s="42"/>
      <c r="E262" s="42"/>
      <c r="F262" s="2">
        <v>3769.0</v>
      </c>
      <c r="G262" s="43">
        <v>7.0</v>
      </c>
      <c r="H262" s="43">
        <v>18.0</v>
      </c>
      <c r="I262" s="44">
        <v>53.0</v>
      </c>
      <c r="J262" s="44">
        <v>41.0</v>
      </c>
      <c r="K262" s="45">
        <v>13.0</v>
      </c>
      <c r="L262" s="45">
        <v>39.0</v>
      </c>
      <c r="M262" s="39">
        <f t="shared" si="6"/>
        <v>0.28</v>
      </c>
      <c r="N262" s="40">
        <f t="shared" si="7"/>
        <v>0.5638297872</v>
      </c>
      <c r="O262" s="54">
        <f t="shared" si="8"/>
        <v>0.25</v>
      </c>
      <c r="P262" s="40">
        <f t="shared" si="9"/>
        <v>0.51569264</v>
      </c>
      <c r="Q262" s="54">
        <f t="shared" si="10"/>
        <v>0.25397536</v>
      </c>
      <c r="R262" s="39">
        <f t="shared" ref="R262:T262" si="1325">M262</f>
        <v>0.28</v>
      </c>
      <c r="S262" s="40">
        <f t="shared" si="1325"/>
        <v>0.5638297872</v>
      </c>
      <c r="T262" s="54">
        <f t="shared" si="1325"/>
        <v>0.25</v>
      </c>
      <c r="U262" s="39">
        <f t="shared" si="12"/>
        <v>0.28</v>
      </c>
      <c r="V262" s="40">
        <f t="shared" si="13"/>
        <v>0.1218297872</v>
      </c>
      <c r="W262" s="54">
        <f t="shared" si="14"/>
        <v>0.031</v>
      </c>
      <c r="X262" s="55">
        <f t="shared" si="15"/>
        <v>0.4103996081</v>
      </c>
      <c r="Y262" s="55">
        <f t="shared" si="16"/>
        <v>0.3749985553</v>
      </c>
      <c r="Z262" s="39">
        <f t="shared" si="17"/>
        <v>0.2159195418</v>
      </c>
      <c r="AA262" s="40">
        <f t="shared" si="18"/>
        <v>0.2159195418</v>
      </c>
      <c r="AB262" s="54">
        <f t="shared" si="19"/>
        <v>0.031</v>
      </c>
      <c r="AC262" s="56">
        <f t="shared" si="20"/>
        <v>0.1425975423</v>
      </c>
      <c r="AD262" s="56">
        <f t="shared" si="21"/>
        <v>0.6428006211</v>
      </c>
      <c r="AE262" s="39">
        <f t="shared" si="22"/>
        <v>0.1542437171</v>
      </c>
      <c r="AF262" s="40">
        <f t="shared" si="23"/>
        <v>0.1542437171</v>
      </c>
      <c r="AG262" s="54">
        <f t="shared" si="24"/>
        <v>0.1542437171</v>
      </c>
      <c r="AH262" s="57">
        <f t="shared" ref="AH262:AI262" si="1326">N262-P262</f>
        <v>0.04813714723</v>
      </c>
      <c r="AI262" s="57">
        <f t="shared" si="1326"/>
        <v>-0.00397536</v>
      </c>
      <c r="AJ262" s="58">
        <f t="shared" si="26"/>
        <v>0.02877819372</v>
      </c>
      <c r="AK262" s="58">
        <f t="shared" si="27"/>
        <v>-0.002362791561</v>
      </c>
      <c r="AL262" s="39">
        <f t="shared" si="28"/>
        <v>0.1542437171</v>
      </c>
      <c r="AM262" s="40">
        <f t="shared" ref="AM262:AN262" si="1327">AF262+AJ262</f>
        <v>0.1830219108</v>
      </c>
      <c r="AN262" s="54">
        <f t="shared" si="1327"/>
        <v>0.1518809255</v>
      </c>
      <c r="AO262" s="59">
        <f t="shared" si="30"/>
        <v>1.815308949</v>
      </c>
      <c r="AP262" s="39">
        <f t="shared" ref="AP262:AR262" si="1328">AL262*$AO262</f>
        <v>0.28</v>
      </c>
      <c r="AQ262" s="40">
        <f t="shared" si="1328"/>
        <v>0.3322413126</v>
      </c>
      <c r="AR262" s="54">
        <f t="shared" si="1328"/>
        <v>0.2757108033</v>
      </c>
      <c r="AS262" s="39">
        <f t="shared" ref="AS262:AU262" si="1329">IF(AP262&lt;0,0,IF(AP262&gt;1,1,AP262))</f>
        <v>0.28</v>
      </c>
      <c r="AT262" s="40">
        <f t="shared" si="1329"/>
        <v>0.3322413126</v>
      </c>
      <c r="AU262" s="54">
        <f t="shared" si="1329"/>
        <v>0.2757108033</v>
      </c>
      <c r="AV262" s="38"/>
      <c r="AW262" s="38"/>
      <c r="AX262" s="38"/>
      <c r="AY262" s="38"/>
      <c r="AZ262" s="38"/>
      <c r="BA262" s="38"/>
      <c r="BB262" s="38"/>
    </row>
    <row r="263">
      <c r="A263" s="1"/>
      <c r="B263" s="1"/>
      <c r="C263" s="53">
        <v>0.0</v>
      </c>
      <c r="D263" s="42"/>
      <c r="E263" s="42"/>
      <c r="F263" s="2">
        <v>3771.0</v>
      </c>
      <c r="G263" s="43">
        <v>16.0</v>
      </c>
      <c r="H263" s="43">
        <v>14.0</v>
      </c>
      <c r="I263" s="44">
        <v>36.0</v>
      </c>
      <c r="J263" s="44">
        <v>14.0</v>
      </c>
      <c r="K263" s="45">
        <v>16.0</v>
      </c>
      <c r="L263" s="45">
        <v>26.0</v>
      </c>
      <c r="M263" s="39">
        <f t="shared" si="6"/>
        <v>0.5333333333</v>
      </c>
      <c r="N263" s="40">
        <f t="shared" si="7"/>
        <v>0.72</v>
      </c>
      <c r="O263" s="54">
        <f t="shared" si="8"/>
        <v>0.380952381</v>
      </c>
      <c r="P263" s="40">
        <f t="shared" si="9"/>
        <v>0.5819751111</v>
      </c>
      <c r="Q263" s="54">
        <f t="shared" si="10"/>
        <v>0.2768915556</v>
      </c>
      <c r="R263" s="39">
        <f t="shared" ref="R263:T263" si="1330">M263</f>
        <v>0.5333333333</v>
      </c>
      <c r="S263" s="40">
        <f t="shared" si="1330"/>
        <v>0.72</v>
      </c>
      <c r="T263" s="54">
        <f t="shared" si="1330"/>
        <v>0.380952381</v>
      </c>
      <c r="U263" s="39">
        <f t="shared" si="12"/>
        <v>0.5333333333</v>
      </c>
      <c r="V263" s="40">
        <f t="shared" si="13"/>
        <v>0.278</v>
      </c>
      <c r="W263" s="54">
        <f t="shared" si="14"/>
        <v>0.161952381</v>
      </c>
      <c r="X263" s="55">
        <f t="shared" si="15"/>
        <v>0.4805027306</v>
      </c>
      <c r="Y263" s="55">
        <f t="shared" si="16"/>
        <v>0.3048954328</v>
      </c>
      <c r="Z263" s="39">
        <f t="shared" si="17"/>
        <v>0.4252813448</v>
      </c>
      <c r="AA263" s="40">
        <f t="shared" si="18"/>
        <v>0.4252813448</v>
      </c>
      <c r="AB263" s="54">
        <f t="shared" si="19"/>
        <v>0.161952381</v>
      </c>
      <c r="AC263" s="56">
        <f t="shared" si="20"/>
        <v>0.3638566512</v>
      </c>
      <c r="AD263" s="56">
        <f t="shared" si="21"/>
        <v>0.4215415122</v>
      </c>
      <c r="AE263" s="39">
        <f t="shared" si="22"/>
        <v>0.3217862613</v>
      </c>
      <c r="AF263" s="40">
        <f t="shared" si="23"/>
        <v>0.3217862613</v>
      </c>
      <c r="AG263" s="54">
        <f t="shared" si="24"/>
        <v>0.3217862613</v>
      </c>
      <c r="AH263" s="57">
        <f t="shared" ref="AH263:AI263" si="1331">N263-P263</f>
        <v>0.1380248889</v>
      </c>
      <c r="AI263" s="57">
        <f t="shared" si="1331"/>
        <v>0.1040608254</v>
      </c>
      <c r="AJ263" s="58">
        <f t="shared" si="26"/>
        <v>0.08251646014</v>
      </c>
      <c r="AK263" s="58">
        <f t="shared" si="27"/>
        <v>0.06184950296</v>
      </c>
      <c r="AL263" s="39">
        <f t="shared" si="28"/>
        <v>0.3217862613</v>
      </c>
      <c r="AM263" s="40">
        <f t="shared" ref="AM263:AN263" si="1332">AF263+AJ263</f>
        <v>0.4043027214</v>
      </c>
      <c r="AN263" s="54">
        <f t="shared" si="1332"/>
        <v>0.3836357643</v>
      </c>
      <c r="AO263" s="59">
        <f t="shared" si="30"/>
        <v>1.657414867</v>
      </c>
      <c r="AP263" s="39">
        <f t="shared" ref="AP263:AR263" si="1333">AL263*$AO263</f>
        <v>0.5333333333</v>
      </c>
      <c r="AQ263" s="40">
        <f t="shared" si="1333"/>
        <v>0.6700973411</v>
      </c>
      <c r="AR263" s="54">
        <f t="shared" si="1333"/>
        <v>0.635843619</v>
      </c>
      <c r="AS263" s="39">
        <f t="shared" ref="AS263:AU263" si="1334">IF(AP263&lt;0,0,IF(AP263&gt;1,1,AP263))</f>
        <v>0.5333333333</v>
      </c>
      <c r="AT263" s="40">
        <f t="shared" si="1334"/>
        <v>0.6700973411</v>
      </c>
      <c r="AU263" s="54">
        <f t="shared" si="1334"/>
        <v>0.635843619</v>
      </c>
      <c r="AV263" s="38"/>
      <c r="AW263" s="38"/>
      <c r="AX263" s="38"/>
      <c r="AY263" s="38"/>
      <c r="AZ263" s="38"/>
      <c r="BA263" s="38"/>
      <c r="BB263" s="38"/>
    </row>
    <row r="264">
      <c r="A264" s="1"/>
      <c r="B264" s="1"/>
      <c r="C264" s="53">
        <v>0.0</v>
      </c>
      <c r="D264" s="42"/>
      <c r="E264" s="42"/>
      <c r="F264" s="2">
        <v>3773.0</v>
      </c>
      <c r="G264" s="43">
        <v>8.0</v>
      </c>
      <c r="H264" s="43">
        <v>11.0</v>
      </c>
      <c r="I264" s="44">
        <v>41.0</v>
      </c>
      <c r="J264" s="44">
        <v>24.0</v>
      </c>
      <c r="K264" s="45">
        <v>9.0</v>
      </c>
      <c r="L264" s="45">
        <v>35.0</v>
      </c>
      <c r="M264" s="39">
        <f t="shared" si="6"/>
        <v>0.4210526316</v>
      </c>
      <c r="N264" s="40">
        <f t="shared" si="7"/>
        <v>0.6307692308</v>
      </c>
      <c r="O264" s="54">
        <f t="shared" si="8"/>
        <v>0.2045454545</v>
      </c>
      <c r="P264" s="40">
        <f t="shared" si="9"/>
        <v>0.5526437673</v>
      </c>
      <c r="Q264" s="54">
        <f t="shared" si="10"/>
        <v>0.2677578947</v>
      </c>
      <c r="R264" s="39">
        <f t="shared" ref="R264:T264" si="1335">M264</f>
        <v>0.4210526316</v>
      </c>
      <c r="S264" s="40">
        <f t="shared" si="1335"/>
        <v>0.6307692308</v>
      </c>
      <c r="T264" s="54">
        <f t="shared" si="1335"/>
        <v>0.2045454545</v>
      </c>
      <c r="U264" s="39">
        <f t="shared" si="12"/>
        <v>0.4210526316</v>
      </c>
      <c r="V264" s="40">
        <f t="shared" si="13"/>
        <v>0.1887692308</v>
      </c>
      <c r="W264" s="54">
        <f t="shared" si="14"/>
        <v>-0.01445454545</v>
      </c>
      <c r="X264" s="55">
        <f t="shared" si="15"/>
        <v>0.4214617232</v>
      </c>
      <c r="Y264" s="55">
        <f t="shared" si="16"/>
        <v>0.3639364402</v>
      </c>
      <c r="Z264" s="39">
        <f t="shared" si="17"/>
        <v>0.3262814284</v>
      </c>
      <c r="AA264" s="40">
        <f t="shared" si="18"/>
        <v>0.3262814284</v>
      </c>
      <c r="AB264" s="54">
        <f t="shared" si="19"/>
        <v>-0.01445454545</v>
      </c>
      <c r="AC264" s="56">
        <f t="shared" si="20"/>
        <v>-0.04427190553</v>
      </c>
      <c r="AD264" s="56">
        <f t="shared" si="21"/>
        <v>0.8296700689</v>
      </c>
      <c r="AE264" s="39">
        <f t="shared" si="22"/>
        <v>0.2309420971</v>
      </c>
      <c r="AF264" s="40">
        <f t="shared" si="23"/>
        <v>0.2309420971</v>
      </c>
      <c r="AG264" s="54">
        <f t="shared" si="24"/>
        <v>0.2309420971</v>
      </c>
      <c r="AH264" s="57">
        <f t="shared" ref="AH264:AI264" si="1336">N264-P264</f>
        <v>0.07812546346</v>
      </c>
      <c r="AI264" s="57">
        <f t="shared" si="1336"/>
        <v>-0.06321244019</v>
      </c>
      <c r="AJ264" s="58">
        <f t="shared" si="26"/>
        <v>0.04670633495</v>
      </c>
      <c r="AK264" s="58">
        <f t="shared" si="27"/>
        <v>-0.03757089175</v>
      </c>
      <c r="AL264" s="39">
        <f t="shared" si="28"/>
        <v>0.2309420971</v>
      </c>
      <c r="AM264" s="40">
        <f t="shared" ref="AM264:AN264" si="1337">AF264+AJ264</f>
        <v>0.277648432</v>
      </c>
      <c r="AN264" s="54">
        <f t="shared" si="1337"/>
        <v>0.1933712053</v>
      </c>
      <c r="AO264" s="59">
        <f t="shared" si="30"/>
        <v>1.823195671</v>
      </c>
      <c r="AP264" s="39">
        <f t="shared" ref="AP264:AR264" si="1338">AL264*$AO264</f>
        <v>0.4210526316</v>
      </c>
      <c r="AQ264" s="40">
        <f t="shared" si="1338"/>
        <v>0.5062074192</v>
      </c>
      <c r="AR264" s="54">
        <f t="shared" si="1338"/>
        <v>0.3525535444</v>
      </c>
      <c r="AS264" s="39">
        <f t="shared" ref="AS264:AU264" si="1339">IF(AP264&lt;0,0,IF(AP264&gt;1,1,AP264))</f>
        <v>0.4210526316</v>
      </c>
      <c r="AT264" s="40">
        <f t="shared" si="1339"/>
        <v>0.5062074192</v>
      </c>
      <c r="AU264" s="54">
        <f t="shared" si="1339"/>
        <v>0.3525535444</v>
      </c>
      <c r="AV264" s="38"/>
      <c r="AW264" s="38"/>
      <c r="AX264" s="38"/>
      <c r="AY264" s="38"/>
      <c r="AZ264" s="38"/>
      <c r="BA264" s="38"/>
      <c r="BB264" s="38"/>
    </row>
    <row r="265">
      <c r="A265" s="1"/>
      <c r="B265" s="1"/>
      <c r="C265" s="53">
        <v>0.0</v>
      </c>
      <c r="D265" s="42"/>
      <c r="E265" s="42"/>
      <c r="F265" s="2">
        <v>3780.0</v>
      </c>
      <c r="G265" s="43">
        <v>9.0</v>
      </c>
      <c r="H265" s="43">
        <v>29.0</v>
      </c>
      <c r="I265" s="44">
        <v>90.0</v>
      </c>
      <c r="J265" s="44">
        <v>64.0</v>
      </c>
      <c r="K265" s="45">
        <v>33.0</v>
      </c>
      <c r="L265" s="45">
        <v>44.0</v>
      </c>
      <c r="M265" s="39">
        <f t="shared" si="6"/>
        <v>0.2368421053</v>
      </c>
      <c r="N265" s="40">
        <f t="shared" si="7"/>
        <v>0.5844155844</v>
      </c>
      <c r="O265" s="54">
        <f t="shared" si="8"/>
        <v>0.4285714286</v>
      </c>
      <c r="P265" s="40">
        <f t="shared" si="9"/>
        <v>0.5043636427</v>
      </c>
      <c r="Q265" s="54">
        <f t="shared" si="10"/>
        <v>0.2492447368</v>
      </c>
      <c r="R265" s="39">
        <f t="shared" ref="R265:T265" si="1340">M265</f>
        <v>0.2368421053</v>
      </c>
      <c r="S265" s="40">
        <f t="shared" si="1340"/>
        <v>0.5844155844</v>
      </c>
      <c r="T265" s="54">
        <f t="shared" si="1340"/>
        <v>0.4285714286</v>
      </c>
      <c r="U265" s="39">
        <f t="shared" si="12"/>
        <v>0.2368421053</v>
      </c>
      <c r="V265" s="40">
        <f t="shared" si="13"/>
        <v>0.1424155844</v>
      </c>
      <c r="W265" s="54">
        <f t="shared" si="14"/>
        <v>0.2095714286</v>
      </c>
      <c r="X265" s="55">
        <f t="shared" si="15"/>
        <v>0.5413823591</v>
      </c>
      <c r="Y265" s="55">
        <f t="shared" si="16"/>
        <v>0.2440158043</v>
      </c>
      <c r="Z265" s="39">
        <f t="shared" si="17"/>
        <v>0.1954179898</v>
      </c>
      <c r="AA265" s="40">
        <f t="shared" si="18"/>
        <v>0.1954179898</v>
      </c>
      <c r="AB265" s="54">
        <f t="shared" si="19"/>
        <v>0.2095714286</v>
      </c>
      <c r="AC265" s="56">
        <f t="shared" si="20"/>
        <v>0.8203316215</v>
      </c>
      <c r="AD265" s="56">
        <f t="shared" si="21"/>
        <v>-0.03493345813</v>
      </c>
      <c r="AE265" s="39">
        <f t="shared" si="22"/>
        <v>0.2026183289</v>
      </c>
      <c r="AF265" s="40">
        <f t="shared" si="23"/>
        <v>0.2026183289</v>
      </c>
      <c r="AG265" s="54">
        <f t="shared" si="24"/>
        <v>0.2026183289</v>
      </c>
      <c r="AH265" s="57">
        <f t="shared" ref="AH265:AI265" si="1341">N265-P265</f>
        <v>0.08005194176</v>
      </c>
      <c r="AI265" s="57">
        <f t="shared" si="1341"/>
        <v>0.1793266917</v>
      </c>
      <c r="AJ265" s="58">
        <f t="shared" si="26"/>
        <v>0.04785805599</v>
      </c>
      <c r="AK265" s="58">
        <f t="shared" si="27"/>
        <v>0.1065844587</v>
      </c>
      <c r="AL265" s="39">
        <f t="shared" si="28"/>
        <v>0.2026183289</v>
      </c>
      <c r="AM265" s="40">
        <f t="shared" ref="AM265:AN265" si="1342">AF265+AJ265</f>
        <v>0.2504763849</v>
      </c>
      <c r="AN265" s="54">
        <f t="shared" si="1342"/>
        <v>0.3092027877</v>
      </c>
      <c r="AO265" s="59">
        <f t="shared" si="30"/>
        <v>1.168907603</v>
      </c>
      <c r="AP265" s="39">
        <f t="shared" ref="AP265:AR265" si="1343">AL265*$AO265</f>
        <v>0.2368421053</v>
      </c>
      <c r="AQ265" s="40">
        <f t="shared" si="1343"/>
        <v>0.2927837508</v>
      </c>
      <c r="AR265" s="54">
        <f t="shared" si="1343"/>
        <v>0.3614294895</v>
      </c>
      <c r="AS265" s="39">
        <f t="shared" ref="AS265:AU265" si="1344">IF(AP265&lt;0,0,IF(AP265&gt;1,1,AP265))</f>
        <v>0.2368421053</v>
      </c>
      <c r="AT265" s="40">
        <f t="shared" si="1344"/>
        <v>0.2927837508</v>
      </c>
      <c r="AU265" s="54">
        <f t="shared" si="1344"/>
        <v>0.3614294895</v>
      </c>
      <c r="AV265" s="38"/>
      <c r="AW265" s="38"/>
      <c r="AX265" s="38"/>
      <c r="AY265" s="38"/>
      <c r="AZ265" s="38"/>
      <c r="BA265" s="38"/>
      <c r="BB265" s="38"/>
    </row>
    <row r="266">
      <c r="A266" s="1"/>
      <c r="B266" s="1"/>
      <c r="C266" s="53">
        <v>0.0</v>
      </c>
      <c r="D266" s="42"/>
      <c r="E266" s="42"/>
      <c r="F266" s="2">
        <v>3781.0</v>
      </c>
      <c r="G266" s="43">
        <v>24.0</v>
      </c>
      <c r="H266" s="43">
        <v>19.0</v>
      </c>
      <c r="I266" s="44">
        <v>45.0</v>
      </c>
      <c r="J266" s="44">
        <v>53.0</v>
      </c>
      <c r="K266" s="45">
        <v>22.0</v>
      </c>
      <c r="L266" s="45">
        <v>78.0</v>
      </c>
      <c r="M266" s="39">
        <f t="shared" si="6"/>
        <v>0.5581395349</v>
      </c>
      <c r="N266" s="40">
        <f t="shared" si="7"/>
        <v>0.4591836735</v>
      </c>
      <c r="O266" s="54">
        <f t="shared" si="8"/>
        <v>0.22</v>
      </c>
      <c r="P266" s="40">
        <f t="shared" si="9"/>
        <v>0.58844543</v>
      </c>
      <c r="Q266" s="54">
        <f t="shared" si="10"/>
        <v>0.2786897783</v>
      </c>
      <c r="R266" s="39">
        <f t="shared" ref="R266:T266" si="1345">M266</f>
        <v>0.5581395349</v>
      </c>
      <c r="S266" s="40">
        <f t="shared" si="1345"/>
        <v>0.4591836735</v>
      </c>
      <c r="T266" s="54">
        <f t="shared" si="1345"/>
        <v>0.22</v>
      </c>
      <c r="U266" s="39">
        <f t="shared" si="12"/>
        <v>0.5581395349</v>
      </c>
      <c r="V266" s="40">
        <f t="shared" si="13"/>
        <v>0.01718367347</v>
      </c>
      <c r="W266" s="54">
        <f t="shared" si="14"/>
        <v>0.001</v>
      </c>
      <c r="X266" s="55">
        <f t="shared" si="15"/>
        <v>0.03077769306</v>
      </c>
      <c r="Y266" s="55">
        <f t="shared" si="16"/>
        <v>0.7546204703</v>
      </c>
      <c r="Z266" s="39">
        <f t="shared" si="17"/>
        <v>0.3948512499</v>
      </c>
      <c r="AA266" s="40">
        <f t="shared" si="18"/>
        <v>0.3948512499</v>
      </c>
      <c r="AB266" s="54">
        <f t="shared" si="19"/>
        <v>0.001</v>
      </c>
      <c r="AC266" s="56">
        <f t="shared" si="20"/>
        <v>0.002532593888</v>
      </c>
      <c r="AD266" s="56">
        <f t="shared" si="21"/>
        <v>0.7828655695</v>
      </c>
      <c r="AE266" s="39">
        <f t="shared" si="22"/>
        <v>0.2792028917</v>
      </c>
      <c r="AF266" s="40">
        <f t="shared" si="23"/>
        <v>0.2792028917</v>
      </c>
      <c r="AG266" s="54">
        <f t="shared" si="24"/>
        <v>0.2792028917</v>
      </c>
      <c r="AH266" s="57">
        <f t="shared" ref="AH266:AI266" si="1346">N266-P266</f>
        <v>-0.1292617565</v>
      </c>
      <c r="AI266" s="57">
        <f t="shared" si="1346"/>
        <v>-0.05868977826</v>
      </c>
      <c r="AJ266" s="58">
        <f t="shared" si="26"/>
        <v>-0.07727753062</v>
      </c>
      <c r="AK266" s="58">
        <f t="shared" si="27"/>
        <v>-0.03488280628</v>
      </c>
      <c r="AL266" s="39">
        <f t="shared" si="28"/>
        <v>0.2792028917</v>
      </c>
      <c r="AM266" s="40">
        <f t="shared" ref="AM266:AN266" si="1347">AF266+AJ266</f>
        <v>0.2019253611</v>
      </c>
      <c r="AN266" s="54">
        <f t="shared" si="1347"/>
        <v>0.2443200855</v>
      </c>
      <c r="AO266" s="59">
        <f t="shared" si="30"/>
        <v>1.999046397</v>
      </c>
      <c r="AP266" s="39">
        <f t="shared" ref="AP266:AR266" si="1348">AL266*$AO266</f>
        <v>0.5581395349</v>
      </c>
      <c r="AQ266" s="40">
        <f t="shared" si="1348"/>
        <v>0.4036581657</v>
      </c>
      <c r="AR266" s="54">
        <f t="shared" si="1348"/>
        <v>0.4884071867</v>
      </c>
      <c r="AS266" s="39">
        <f t="shared" ref="AS266:AU266" si="1349">IF(AP266&lt;0,0,IF(AP266&gt;1,1,AP266))</f>
        <v>0.5581395349</v>
      </c>
      <c r="AT266" s="40">
        <f t="shared" si="1349"/>
        <v>0.4036581657</v>
      </c>
      <c r="AU266" s="54">
        <f t="shared" si="1349"/>
        <v>0.4884071867</v>
      </c>
      <c r="AV266" s="38"/>
      <c r="AW266" s="38"/>
      <c r="AX266" s="38"/>
      <c r="AY266" s="38"/>
      <c r="AZ266" s="38"/>
      <c r="BA266" s="38"/>
      <c r="BB266" s="38"/>
    </row>
    <row r="267">
      <c r="A267" s="1"/>
      <c r="B267" s="1"/>
      <c r="C267" s="53">
        <v>0.0</v>
      </c>
      <c r="D267" s="42"/>
      <c r="E267" s="42"/>
      <c r="F267" s="2">
        <v>3787.0</v>
      </c>
      <c r="G267" s="43">
        <v>21.0</v>
      </c>
      <c r="H267" s="43">
        <v>15.0</v>
      </c>
      <c r="I267" s="44">
        <v>68.0</v>
      </c>
      <c r="J267" s="44">
        <v>52.0</v>
      </c>
      <c r="K267" s="45">
        <v>17.0</v>
      </c>
      <c r="L267" s="45">
        <v>50.0</v>
      </c>
      <c r="M267" s="39">
        <f t="shared" si="6"/>
        <v>0.5833333333</v>
      </c>
      <c r="N267" s="40">
        <f t="shared" si="7"/>
        <v>0.5666666667</v>
      </c>
      <c r="O267" s="54">
        <f t="shared" si="8"/>
        <v>0.2537313433</v>
      </c>
      <c r="P267" s="40">
        <f t="shared" si="9"/>
        <v>0.5950131944</v>
      </c>
      <c r="Q267" s="54">
        <f t="shared" si="10"/>
        <v>0.2804347222</v>
      </c>
      <c r="R267" s="39">
        <f t="shared" ref="R267:T267" si="1350">M267</f>
        <v>0.5833333333</v>
      </c>
      <c r="S267" s="40">
        <f t="shared" si="1350"/>
        <v>0.5666666667</v>
      </c>
      <c r="T267" s="54">
        <f t="shared" si="1350"/>
        <v>0.2537313433</v>
      </c>
      <c r="U267" s="39">
        <f t="shared" si="12"/>
        <v>0.5833333333</v>
      </c>
      <c r="V267" s="40">
        <f t="shared" si="13"/>
        <v>0.1246666667</v>
      </c>
      <c r="W267" s="54">
        <f t="shared" si="14"/>
        <v>0.03473134328</v>
      </c>
      <c r="X267" s="55">
        <f t="shared" si="15"/>
        <v>0.2105469278</v>
      </c>
      <c r="Y267" s="55">
        <f t="shared" si="16"/>
        <v>0.5748512356</v>
      </c>
      <c r="Z267" s="39">
        <f t="shared" si="17"/>
        <v>0.4217935251</v>
      </c>
      <c r="AA267" s="40">
        <f t="shared" si="18"/>
        <v>0.4217935251</v>
      </c>
      <c r="AB267" s="54">
        <f t="shared" si="19"/>
        <v>0.03473134328</v>
      </c>
      <c r="AC267" s="56">
        <f t="shared" si="20"/>
        <v>0.08215670396</v>
      </c>
      <c r="AD267" s="56">
        <f t="shared" si="21"/>
        <v>0.7032414594</v>
      </c>
      <c r="AE267" s="39">
        <f t="shared" si="22"/>
        <v>0.2992624634</v>
      </c>
      <c r="AF267" s="40">
        <f t="shared" si="23"/>
        <v>0.2992624634</v>
      </c>
      <c r="AG267" s="54">
        <f t="shared" si="24"/>
        <v>0.2992624634</v>
      </c>
      <c r="AH267" s="57">
        <f t="shared" ref="AH267:AI267" si="1351">N267-P267</f>
        <v>-0.02834652778</v>
      </c>
      <c r="AI267" s="57">
        <f t="shared" si="1351"/>
        <v>-0.02670337894</v>
      </c>
      <c r="AJ267" s="58">
        <f t="shared" si="26"/>
        <v>-0.01694661846</v>
      </c>
      <c r="AK267" s="58">
        <f t="shared" si="27"/>
        <v>-0.01587139741</v>
      </c>
      <c r="AL267" s="39">
        <f t="shared" si="28"/>
        <v>0.2992624634</v>
      </c>
      <c r="AM267" s="40">
        <f t="shared" ref="AM267:AN267" si="1352">AF267+AJ267</f>
        <v>0.2823158449</v>
      </c>
      <c r="AN267" s="54">
        <f t="shared" si="1352"/>
        <v>0.283391066</v>
      </c>
      <c r="AO267" s="59">
        <f t="shared" si="30"/>
        <v>1.949236556</v>
      </c>
      <c r="AP267" s="39">
        <f t="shared" ref="AP267:AR267" si="1353">AL267*$AO267</f>
        <v>0.5833333333</v>
      </c>
      <c r="AQ267" s="40">
        <f t="shared" si="1353"/>
        <v>0.5503003651</v>
      </c>
      <c r="AR267" s="54">
        <f t="shared" si="1353"/>
        <v>0.5523962253</v>
      </c>
      <c r="AS267" s="39">
        <f t="shared" ref="AS267:AU267" si="1354">IF(AP267&lt;0,0,IF(AP267&gt;1,1,AP267))</f>
        <v>0.5833333333</v>
      </c>
      <c r="AT267" s="40">
        <f t="shared" si="1354"/>
        <v>0.5503003651</v>
      </c>
      <c r="AU267" s="54">
        <f t="shared" si="1354"/>
        <v>0.5523962253</v>
      </c>
      <c r="AV267" s="38"/>
      <c r="AW267" s="38"/>
      <c r="AX267" s="38"/>
      <c r="AY267" s="38"/>
      <c r="AZ267" s="38"/>
      <c r="BA267" s="38"/>
      <c r="BB267" s="38"/>
    </row>
    <row r="268">
      <c r="A268" s="1"/>
      <c r="B268" s="1"/>
      <c r="C268" s="53">
        <v>0.0</v>
      </c>
      <c r="D268" s="42"/>
      <c r="E268" s="42"/>
      <c r="F268" s="2">
        <v>3793.0</v>
      </c>
      <c r="G268" s="43">
        <v>15.0</v>
      </c>
      <c r="H268" s="43">
        <v>20.0</v>
      </c>
      <c r="I268" s="44">
        <v>30.0</v>
      </c>
      <c r="J268" s="44">
        <v>78.0</v>
      </c>
      <c r="K268" s="45">
        <v>19.0</v>
      </c>
      <c r="L268" s="45">
        <v>91.0</v>
      </c>
      <c r="M268" s="39">
        <f t="shared" si="6"/>
        <v>0.4285714286</v>
      </c>
      <c r="N268" s="40">
        <f t="shared" si="7"/>
        <v>0.2777777778</v>
      </c>
      <c r="O268" s="54">
        <f t="shared" si="8"/>
        <v>0.1727272727</v>
      </c>
      <c r="P268" s="40">
        <f t="shared" si="9"/>
        <v>0.5546102041</v>
      </c>
      <c r="Q268" s="54">
        <f t="shared" si="10"/>
        <v>0.2684204082</v>
      </c>
      <c r="R268" s="39">
        <f t="shared" ref="R268:T268" si="1355">M268</f>
        <v>0.4285714286</v>
      </c>
      <c r="S268" s="40">
        <f t="shared" si="1355"/>
        <v>0.2777777778</v>
      </c>
      <c r="T268" s="54">
        <f t="shared" si="1355"/>
        <v>0.1727272727</v>
      </c>
      <c r="U268" s="39">
        <f t="shared" si="12"/>
        <v>0.4285714286</v>
      </c>
      <c r="V268" s="40">
        <f t="shared" si="13"/>
        <v>-0.1642222222</v>
      </c>
      <c r="W268" s="54">
        <f t="shared" si="14"/>
        <v>-0.04627272727</v>
      </c>
      <c r="X268" s="55">
        <f t="shared" si="15"/>
        <v>-0.3659273418</v>
      </c>
      <c r="Y268" s="55">
        <f t="shared" si="16"/>
        <v>1.151325505</v>
      </c>
      <c r="Z268" s="39">
        <f t="shared" si="17"/>
        <v>0.3245322847</v>
      </c>
      <c r="AA268" s="40">
        <f t="shared" si="18"/>
        <v>0.3245322847</v>
      </c>
      <c r="AB268" s="54">
        <f t="shared" si="19"/>
        <v>-0.04627272727</v>
      </c>
      <c r="AC268" s="56">
        <f t="shared" si="20"/>
        <v>-0.1416282047</v>
      </c>
      <c r="AD268" s="56">
        <f t="shared" si="21"/>
        <v>0.9270263681</v>
      </c>
      <c r="AE268" s="39">
        <f t="shared" si="22"/>
        <v>0.2317998804</v>
      </c>
      <c r="AF268" s="40">
        <f t="shared" si="23"/>
        <v>0.2317998804</v>
      </c>
      <c r="AG268" s="54">
        <f t="shared" si="24"/>
        <v>0.2317998804</v>
      </c>
      <c r="AH268" s="57">
        <f t="shared" ref="AH268:AI268" si="1356">N268-P268</f>
        <v>-0.2768324263</v>
      </c>
      <c r="AI268" s="57">
        <f t="shared" si="1356"/>
        <v>-0.09569313544</v>
      </c>
      <c r="AJ268" s="58">
        <f t="shared" si="26"/>
        <v>-0.165500817</v>
      </c>
      <c r="AK268" s="58">
        <f t="shared" si="27"/>
        <v>-0.05687608993</v>
      </c>
      <c r="AL268" s="39">
        <f t="shared" si="28"/>
        <v>0.2317998804</v>
      </c>
      <c r="AM268" s="40">
        <f t="shared" ref="AM268:AN268" si="1357">AF268+AJ268</f>
        <v>0.06629906346</v>
      </c>
      <c r="AN268" s="54">
        <f t="shared" si="1357"/>
        <v>0.1749237905</v>
      </c>
      <c r="AO268" s="59">
        <f t="shared" si="30"/>
        <v>1.84888546</v>
      </c>
      <c r="AP268" s="39">
        <f t="shared" ref="AP268:AR268" si="1358">AL268*$AO268</f>
        <v>0.4285714286</v>
      </c>
      <c r="AQ268" s="40">
        <f t="shared" si="1358"/>
        <v>0.1225793745</v>
      </c>
      <c r="AR268" s="54">
        <f t="shared" si="1358"/>
        <v>0.3234140529</v>
      </c>
      <c r="AS268" s="39">
        <f t="shared" ref="AS268:AU268" si="1359">IF(AP268&lt;0,0,IF(AP268&gt;1,1,AP268))</f>
        <v>0.4285714286</v>
      </c>
      <c r="AT268" s="40">
        <f t="shared" si="1359"/>
        <v>0.1225793745</v>
      </c>
      <c r="AU268" s="54">
        <f t="shared" si="1359"/>
        <v>0.3234140529</v>
      </c>
      <c r="AV268" s="38"/>
      <c r="AW268" s="38"/>
      <c r="AX268" s="38"/>
      <c r="AY268" s="38"/>
      <c r="AZ268" s="38"/>
      <c r="BA268" s="38"/>
      <c r="BB268" s="38"/>
    </row>
    <row r="269">
      <c r="A269" s="1"/>
      <c r="B269" s="1"/>
      <c r="C269" s="53">
        <v>0.0</v>
      </c>
      <c r="D269" s="42"/>
      <c r="E269" s="42"/>
      <c r="F269" s="2">
        <v>3800.0</v>
      </c>
      <c r="G269" s="43">
        <v>52.0</v>
      </c>
      <c r="H269" s="43">
        <v>50.0</v>
      </c>
      <c r="I269" s="44">
        <v>129.0</v>
      </c>
      <c r="J269" s="44">
        <v>87.0</v>
      </c>
      <c r="K269" s="45">
        <v>55.0</v>
      </c>
      <c r="L269" s="45">
        <v>96.0</v>
      </c>
      <c r="M269" s="39">
        <f t="shared" si="6"/>
        <v>0.5098039216</v>
      </c>
      <c r="N269" s="40">
        <f t="shared" si="7"/>
        <v>0.5972222222</v>
      </c>
      <c r="O269" s="54">
        <f t="shared" si="8"/>
        <v>0.3642384106</v>
      </c>
      <c r="P269" s="40">
        <f t="shared" si="9"/>
        <v>0.5758345252</v>
      </c>
      <c r="Q269" s="54">
        <f t="shared" si="10"/>
        <v>0.2751124183</v>
      </c>
      <c r="R269" s="39">
        <f t="shared" ref="R269:T269" si="1360">M269</f>
        <v>0.5098039216</v>
      </c>
      <c r="S269" s="40">
        <f t="shared" si="1360"/>
        <v>0.5972222222</v>
      </c>
      <c r="T269" s="54">
        <f t="shared" si="1360"/>
        <v>0.3642384106</v>
      </c>
      <c r="U269" s="39">
        <f t="shared" si="12"/>
        <v>0.5098039216</v>
      </c>
      <c r="V269" s="40">
        <f t="shared" si="13"/>
        <v>0.1552222222</v>
      </c>
      <c r="W269" s="54">
        <f t="shared" si="14"/>
        <v>0.1452384106</v>
      </c>
      <c r="X269" s="55">
        <f t="shared" si="15"/>
        <v>0.2955566391</v>
      </c>
      <c r="Y269" s="55">
        <f t="shared" si="16"/>
        <v>0.4898415243</v>
      </c>
      <c r="Z269" s="39">
        <f t="shared" si="17"/>
        <v>0.3768248776</v>
      </c>
      <c r="AA269" s="40">
        <f t="shared" si="18"/>
        <v>0.3768248776</v>
      </c>
      <c r="AB269" s="54">
        <f t="shared" si="19"/>
        <v>0.1452384106</v>
      </c>
      <c r="AC269" s="56">
        <f t="shared" si="20"/>
        <v>0.3678805021</v>
      </c>
      <c r="AD269" s="56">
        <f t="shared" si="21"/>
        <v>0.4175176613</v>
      </c>
      <c r="AE269" s="39">
        <f t="shared" si="22"/>
        <v>0.2855618885</v>
      </c>
      <c r="AF269" s="40">
        <f t="shared" si="23"/>
        <v>0.2855618885</v>
      </c>
      <c r="AG269" s="54">
        <f t="shared" si="24"/>
        <v>0.2855618885</v>
      </c>
      <c r="AH269" s="57">
        <f t="shared" ref="AH269:AI269" si="1361">N269-P269</f>
        <v>0.02138769704</v>
      </c>
      <c r="AI269" s="57">
        <f t="shared" si="1361"/>
        <v>0.0891259923</v>
      </c>
      <c r="AJ269" s="58">
        <f t="shared" si="26"/>
        <v>0.0127863682</v>
      </c>
      <c r="AK269" s="58">
        <f t="shared" si="27"/>
        <v>0.05297284836</v>
      </c>
      <c r="AL269" s="39">
        <f t="shared" si="28"/>
        <v>0.2855618885</v>
      </c>
      <c r="AM269" s="40">
        <f t="shared" ref="AM269:AN269" si="1362">AF269+AJ269</f>
        <v>0.2983482567</v>
      </c>
      <c r="AN269" s="54">
        <f t="shared" si="1362"/>
        <v>0.3385347368</v>
      </c>
      <c r="AO269" s="59">
        <f t="shared" si="30"/>
        <v>1.785265969</v>
      </c>
      <c r="AP269" s="39">
        <f t="shared" ref="AP269:AR269" si="1363">AL269*$AO269</f>
        <v>0.5098039216</v>
      </c>
      <c r="AQ269" s="40">
        <f t="shared" si="1363"/>
        <v>0.5326309896</v>
      </c>
      <c r="AR269" s="54">
        <f t="shared" si="1363"/>
        <v>0.604374545</v>
      </c>
      <c r="AS269" s="39">
        <f t="shared" ref="AS269:AU269" si="1364">IF(AP269&lt;0,0,IF(AP269&gt;1,1,AP269))</f>
        <v>0.5098039216</v>
      </c>
      <c r="AT269" s="40">
        <f t="shared" si="1364"/>
        <v>0.5326309896</v>
      </c>
      <c r="AU269" s="54">
        <f t="shared" si="1364"/>
        <v>0.604374545</v>
      </c>
      <c r="AV269" s="38"/>
      <c r="AW269" s="38"/>
      <c r="AX269" s="38"/>
      <c r="AY269" s="38"/>
      <c r="AZ269" s="38"/>
      <c r="BA269" s="38"/>
      <c r="BB269" s="38"/>
    </row>
    <row r="270">
      <c r="A270" s="1"/>
      <c r="B270" s="1"/>
      <c r="C270" s="53">
        <v>0.0</v>
      </c>
      <c r="D270" s="42"/>
      <c r="E270" s="42"/>
      <c r="F270" s="2">
        <v>3863.0</v>
      </c>
      <c r="G270" s="43">
        <v>24.0</v>
      </c>
      <c r="H270" s="43">
        <v>42.0</v>
      </c>
      <c r="I270" s="44">
        <v>73.0</v>
      </c>
      <c r="J270" s="44">
        <v>87.0</v>
      </c>
      <c r="K270" s="45">
        <v>31.0</v>
      </c>
      <c r="L270" s="45">
        <v>59.0</v>
      </c>
      <c r="M270" s="39">
        <f t="shared" si="6"/>
        <v>0.3636363636</v>
      </c>
      <c r="N270" s="40">
        <f t="shared" si="7"/>
        <v>0.45625</v>
      </c>
      <c r="O270" s="54">
        <f t="shared" si="8"/>
        <v>0.3444444444</v>
      </c>
      <c r="P270" s="40">
        <f t="shared" si="9"/>
        <v>0.5376165289</v>
      </c>
      <c r="Q270" s="54">
        <f t="shared" si="10"/>
        <v>0.2624578512</v>
      </c>
      <c r="R270" s="39">
        <f t="shared" ref="R270:T270" si="1365">M270</f>
        <v>0.3636363636</v>
      </c>
      <c r="S270" s="40">
        <f t="shared" si="1365"/>
        <v>0.45625</v>
      </c>
      <c r="T270" s="54">
        <f t="shared" si="1365"/>
        <v>0.3444444444</v>
      </c>
      <c r="U270" s="39">
        <f t="shared" si="12"/>
        <v>0.3636363636</v>
      </c>
      <c r="V270" s="40">
        <f t="shared" si="13"/>
        <v>0.01425</v>
      </c>
      <c r="W270" s="54">
        <f t="shared" si="14"/>
        <v>0.1254444444</v>
      </c>
      <c r="X270" s="55">
        <f t="shared" si="15"/>
        <v>0.0391674589</v>
      </c>
      <c r="Y270" s="55">
        <f t="shared" si="16"/>
        <v>0.7462307045</v>
      </c>
      <c r="Z270" s="39">
        <f t="shared" si="17"/>
        <v>0.2573270948</v>
      </c>
      <c r="AA270" s="40">
        <f t="shared" si="18"/>
        <v>0.2573270948</v>
      </c>
      <c r="AB270" s="54">
        <f t="shared" si="19"/>
        <v>0.1254444444</v>
      </c>
      <c r="AC270" s="56">
        <f t="shared" si="20"/>
        <v>0.4535898015</v>
      </c>
      <c r="AD270" s="56">
        <f t="shared" si="21"/>
        <v>0.3318083619</v>
      </c>
      <c r="AE270" s="39">
        <f t="shared" si="22"/>
        <v>0.2024271997</v>
      </c>
      <c r="AF270" s="40">
        <f t="shared" si="23"/>
        <v>0.2024271997</v>
      </c>
      <c r="AG270" s="54">
        <f t="shared" si="24"/>
        <v>0.2024271997</v>
      </c>
      <c r="AH270" s="57">
        <f t="shared" ref="AH270:AI270" si="1366">N270-P270</f>
        <v>-0.08136652893</v>
      </c>
      <c r="AI270" s="57">
        <f t="shared" si="1366"/>
        <v>0.0819865932</v>
      </c>
      <c r="AJ270" s="58">
        <f t="shared" si="26"/>
        <v>-0.04864396556</v>
      </c>
      <c r="AK270" s="58">
        <f t="shared" si="27"/>
        <v>0.04872948124</v>
      </c>
      <c r="AL270" s="39">
        <f t="shared" si="28"/>
        <v>0.2024271997</v>
      </c>
      <c r="AM270" s="40">
        <f t="shared" ref="AM270:AN270" si="1367">AF270+AJ270</f>
        <v>0.1537832342</v>
      </c>
      <c r="AN270" s="54">
        <f t="shared" si="1367"/>
        <v>0.251156681</v>
      </c>
      <c r="AO270" s="59">
        <f t="shared" si="30"/>
        <v>1.796380942</v>
      </c>
      <c r="AP270" s="39">
        <f t="shared" ref="AP270:AR270" si="1368">AL270*$AO270</f>
        <v>0.3636363636</v>
      </c>
      <c r="AQ270" s="40">
        <f t="shared" si="1368"/>
        <v>0.276253271</v>
      </c>
      <c r="AR270" s="54">
        <f t="shared" si="1368"/>
        <v>0.451173075</v>
      </c>
      <c r="AS270" s="39">
        <f t="shared" ref="AS270:AU270" si="1369">IF(AP270&lt;0,0,IF(AP270&gt;1,1,AP270))</f>
        <v>0.3636363636</v>
      </c>
      <c r="AT270" s="40">
        <f t="shared" si="1369"/>
        <v>0.276253271</v>
      </c>
      <c r="AU270" s="54">
        <f t="shared" si="1369"/>
        <v>0.451173075</v>
      </c>
      <c r="AV270" s="38"/>
      <c r="AW270" s="38"/>
      <c r="AX270" s="38"/>
      <c r="AY270" s="38"/>
      <c r="AZ270" s="38"/>
      <c r="BA270" s="38"/>
      <c r="BB270" s="38"/>
    </row>
    <row r="271">
      <c r="A271" s="1"/>
      <c r="B271" s="1"/>
      <c r="C271" s="53">
        <v>0.0</v>
      </c>
      <c r="D271" s="42"/>
      <c r="E271" s="42"/>
      <c r="F271" s="2">
        <v>4000.0</v>
      </c>
      <c r="G271" s="43">
        <v>6.0</v>
      </c>
      <c r="H271" s="43">
        <v>12.0</v>
      </c>
      <c r="I271" s="44">
        <v>20.0</v>
      </c>
      <c r="J271" s="44">
        <v>12.0</v>
      </c>
      <c r="K271" s="45">
        <v>9.0</v>
      </c>
      <c r="L271" s="45">
        <v>14.0</v>
      </c>
      <c r="M271" s="39">
        <f t="shared" si="6"/>
        <v>0.3333333333</v>
      </c>
      <c r="N271" s="40">
        <f t="shared" si="7"/>
        <v>0.625</v>
      </c>
      <c r="O271" s="54">
        <f t="shared" si="8"/>
        <v>0.3913043478</v>
      </c>
      <c r="P271" s="40">
        <f t="shared" si="9"/>
        <v>0.5296777778</v>
      </c>
      <c r="Q271" s="54">
        <f t="shared" si="10"/>
        <v>0.2594888889</v>
      </c>
      <c r="R271" s="39">
        <f t="shared" ref="R271:T271" si="1370">M271</f>
        <v>0.3333333333</v>
      </c>
      <c r="S271" s="40">
        <f t="shared" si="1370"/>
        <v>0.625</v>
      </c>
      <c r="T271" s="54">
        <f t="shared" si="1370"/>
        <v>0.3913043478</v>
      </c>
      <c r="U271" s="39">
        <f t="shared" si="12"/>
        <v>0.3333333333</v>
      </c>
      <c r="V271" s="40">
        <f t="shared" si="13"/>
        <v>0.183</v>
      </c>
      <c r="W271" s="54">
        <f t="shared" si="14"/>
        <v>0.1723043478</v>
      </c>
      <c r="X271" s="55">
        <f t="shared" si="15"/>
        <v>0.5020751324</v>
      </c>
      <c r="Y271" s="55">
        <f t="shared" si="16"/>
        <v>0.283323031</v>
      </c>
      <c r="Z271" s="39">
        <f t="shared" si="17"/>
        <v>0.2688866965</v>
      </c>
      <c r="AA271" s="40">
        <f t="shared" si="18"/>
        <v>0.2688866965</v>
      </c>
      <c r="AB271" s="54">
        <f t="shared" si="19"/>
        <v>0.1723043478</v>
      </c>
      <c r="AC271" s="56">
        <f t="shared" si="20"/>
        <v>0.5698851428</v>
      </c>
      <c r="AD271" s="56">
        <f t="shared" si="21"/>
        <v>0.2155130206</v>
      </c>
      <c r="AE271" s="39">
        <f t="shared" si="22"/>
        <v>0.2258194454</v>
      </c>
      <c r="AF271" s="40">
        <f t="shared" si="23"/>
        <v>0.2258194454</v>
      </c>
      <c r="AG271" s="54">
        <f t="shared" si="24"/>
        <v>0.2258194454</v>
      </c>
      <c r="AH271" s="57">
        <f t="shared" ref="AH271:AI271" si="1371">N271-P271</f>
        <v>0.09532222222</v>
      </c>
      <c r="AI271" s="57">
        <f t="shared" si="1371"/>
        <v>0.1318154589</v>
      </c>
      <c r="AJ271" s="58">
        <f t="shared" si="26"/>
        <v>0.05698720292</v>
      </c>
      <c r="AK271" s="58">
        <f t="shared" si="27"/>
        <v>0.07834572315</v>
      </c>
      <c r="AL271" s="39">
        <f t="shared" si="28"/>
        <v>0.2258194454</v>
      </c>
      <c r="AM271" s="40">
        <f t="shared" ref="AM271:AN271" si="1372">AF271+AJ271</f>
        <v>0.2828066483</v>
      </c>
      <c r="AN271" s="54">
        <f t="shared" si="1372"/>
        <v>0.3041651685</v>
      </c>
      <c r="AO271" s="59">
        <f t="shared" si="30"/>
        <v>1.476105535</v>
      </c>
      <c r="AP271" s="39">
        <f t="shared" ref="AP271:AR271" si="1373">AL271*$AO271</f>
        <v>0.3333333333</v>
      </c>
      <c r="AQ271" s="40">
        <f t="shared" si="1373"/>
        <v>0.417452459</v>
      </c>
      <c r="AR271" s="54">
        <f t="shared" si="1373"/>
        <v>0.4489798889</v>
      </c>
      <c r="AS271" s="39">
        <f t="shared" ref="AS271:AU271" si="1374">IF(AP271&lt;0,0,IF(AP271&gt;1,1,AP271))</f>
        <v>0.3333333333</v>
      </c>
      <c r="AT271" s="40">
        <f t="shared" si="1374"/>
        <v>0.417452459</v>
      </c>
      <c r="AU271" s="54">
        <f t="shared" si="1374"/>
        <v>0.4489798889</v>
      </c>
      <c r="AV271" s="38"/>
      <c r="AW271" s="38"/>
      <c r="AX271" s="38"/>
      <c r="AY271" s="38"/>
      <c r="AZ271" s="38"/>
      <c r="BA271" s="38"/>
      <c r="BB271" s="38"/>
    </row>
    <row r="272">
      <c r="A272" s="1"/>
      <c r="B272" s="1"/>
      <c r="C272" s="53">
        <v>0.0</v>
      </c>
      <c r="D272" s="42"/>
      <c r="E272" s="42"/>
      <c r="F272" s="2">
        <v>4007.0</v>
      </c>
      <c r="G272" s="43">
        <v>4.0</v>
      </c>
      <c r="H272" s="43">
        <v>9.0</v>
      </c>
      <c r="I272" s="44">
        <v>29.0</v>
      </c>
      <c r="J272" s="44">
        <v>21.0</v>
      </c>
      <c r="K272" s="45">
        <v>10.0</v>
      </c>
      <c r="L272" s="45">
        <v>20.0</v>
      </c>
      <c r="M272" s="39">
        <f t="shared" si="6"/>
        <v>0.3076923077</v>
      </c>
      <c r="N272" s="40">
        <f t="shared" si="7"/>
        <v>0.58</v>
      </c>
      <c r="O272" s="54">
        <f t="shared" si="8"/>
        <v>0.3333333333</v>
      </c>
      <c r="P272" s="40">
        <f t="shared" si="9"/>
        <v>0.522956213</v>
      </c>
      <c r="Q272" s="54">
        <f t="shared" si="10"/>
        <v>0.2568840237</v>
      </c>
      <c r="R272" s="39">
        <f t="shared" ref="R272:T272" si="1375">M272</f>
        <v>0.3076923077</v>
      </c>
      <c r="S272" s="40">
        <f t="shared" si="1375"/>
        <v>0.58</v>
      </c>
      <c r="T272" s="54">
        <f t="shared" si="1375"/>
        <v>0.3333333333</v>
      </c>
      <c r="U272" s="39">
        <f t="shared" si="12"/>
        <v>0.3076923077</v>
      </c>
      <c r="V272" s="40">
        <f t="shared" si="13"/>
        <v>0.138</v>
      </c>
      <c r="W272" s="54">
        <f t="shared" si="14"/>
        <v>0.1143333333</v>
      </c>
      <c r="X272" s="55">
        <f t="shared" si="15"/>
        <v>0.4216058249</v>
      </c>
      <c r="Y272" s="55">
        <f t="shared" si="16"/>
        <v>0.3637923385</v>
      </c>
      <c r="Z272" s="39">
        <f t="shared" si="17"/>
        <v>0.238451836</v>
      </c>
      <c r="AA272" s="40">
        <f t="shared" si="18"/>
        <v>0.238451836</v>
      </c>
      <c r="AB272" s="54">
        <f t="shared" si="19"/>
        <v>0.1143333333</v>
      </c>
      <c r="AC272" s="56">
        <f t="shared" si="20"/>
        <v>0.4470987868</v>
      </c>
      <c r="AD272" s="56">
        <f t="shared" si="21"/>
        <v>0.3382993766</v>
      </c>
      <c r="AE272" s="39">
        <f t="shared" si="22"/>
        <v>0.1869911618</v>
      </c>
      <c r="AF272" s="40">
        <f t="shared" si="23"/>
        <v>0.1869911618</v>
      </c>
      <c r="AG272" s="54">
        <f t="shared" si="24"/>
        <v>0.1869911618</v>
      </c>
      <c r="AH272" s="57">
        <f t="shared" ref="AH272:AI272" si="1376">N272-P272</f>
        <v>0.05704378698</v>
      </c>
      <c r="AI272" s="57">
        <f t="shared" si="1376"/>
        <v>0.07644930966</v>
      </c>
      <c r="AJ272" s="58">
        <f t="shared" si="26"/>
        <v>0.03410291733</v>
      </c>
      <c r="AK272" s="58">
        <f t="shared" si="27"/>
        <v>0.04543834614</v>
      </c>
      <c r="AL272" s="39">
        <f t="shared" si="28"/>
        <v>0.1869911618</v>
      </c>
      <c r="AM272" s="40">
        <f t="shared" ref="AM272:AN272" si="1377">AF272+AJ272</f>
        <v>0.2210940792</v>
      </c>
      <c r="AN272" s="54">
        <f t="shared" si="1377"/>
        <v>0.232429508</v>
      </c>
      <c r="AO272" s="59">
        <f t="shared" si="30"/>
        <v>1.645491181</v>
      </c>
      <c r="AP272" s="39">
        <f t="shared" ref="AP272:AR272" si="1378">AL272*$AO272</f>
        <v>0.3076923077</v>
      </c>
      <c r="AQ272" s="40">
        <f t="shared" si="1378"/>
        <v>0.3638083574</v>
      </c>
      <c r="AR272" s="54">
        <f t="shared" si="1378"/>
        <v>0.3824607055</v>
      </c>
      <c r="AS272" s="39">
        <f t="shared" ref="AS272:AU272" si="1379">IF(AP272&lt;0,0,IF(AP272&gt;1,1,AP272))</f>
        <v>0.3076923077</v>
      </c>
      <c r="AT272" s="40">
        <f t="shared" si="1379"/>
        <v>0.3638083574</v>
      </c>
      <c r="AU272" s="54">
        <f t="shared" si="1379"/>
        <v>0.3824607055</v>
      </c>
      <c r="AV272" s="38"/>
      <c r="AW272" s="38"/>
      <c r="AX272" s="38"/>
      <c r="AY272" s="38"/>
      <c r="AZ272" s="38"/>
      <c r="BA272" s="38"/>
      <c r="BB272" s="38"/>
    </row>
    <row r="273">
      <c r="A273" s="1"/>
      <c r="B273" s="1"/>
      <c r="C273" s="53">
        <v>0.0</v>
      </c>
      <c r="D273" s="42"/>
      <c r="E273" s="42"/>
      <c r="F273" s="2">
        <v>4009.0</v>
      </c>
      <c r="G273" s="43">
        <v>2.0</v>
      </c>
      <c r="H273" s="43">
        <v>11.0</v>
      </c>
      <c r="I273" s="44">
        <v>25.0</v>
      </c>
      <c r="J273" s="44">
        <v>17.0</v>
      </c>
      <c r="K273" s="45">
        <v>9.0</v>
      </c>
      <c r="L273" s="45">
        <v>20.0</v>
      </c>
      <c r="M273" s="39">
        <f t="shared" si="6"/>
        <v>0.1538461538</v>
      </c>
      <c r="N273" s="40">
        <f t="shared" si="7"/>
        <v>0.5952380952</v>
      </c>
      <c r="O273" s="54">
        <f t="shared" si="8"/>
        <v>0.3103448276</v>
      </c>
      <c r="P273" s="40">
        <f t="shared" si="9"/>
        <v>0.4825467456</v>
      </c>
      <c r="Q273" s="54">
        <f t="shared" si="10"/>
        <v>0.2394710059</v>
      </c>
      <c r="R273" s="39">
        <f t="shared" ref="R273:T273" si="1380">M273</f>
        <v>0.1538461538</v>
      </c>
      <c r="S273" s="40">
        <f t="shared" si="1380"/>
        <v>0.5952380952</v>
      </c>
      <c r="T273" s="54">
        <f t="shared" si="1380"/>
        <v>0.3103448276</v>
      </c>
      <c r="U273" s="39">
        <f t="shared" si="12"/>
        <v>0.1538461538</v>
      </c>
      <c r="V273" s="40">
        <f t="shared" si="13"/>
        <v>0.1532380952</v>
      </c>
      <c r="W273" s="54">
        <f t="shared" si="14"/>
        <v>0.09134482759</v>
      </c>
      <c r="X273" s="55">
        <f t="shared" si="15"/>
        <v>0.7834180624</v>
      </c>
      <c r="Y273" s="55">
        <f t="shared" si="16"/>
        <v>0.00198010095</v>
      </c>
      <c r="Z273" s="39">
        <f t="shared" si="17"/>
        <v>0.1535424255</v>
      </c>
      <c r="AA273" s="40">
        <f t="shared" si="18"/>
        <v>0.1535424255</v>
      </c>
      <c r="AB273" s="54">
        <f t="shared" si="19"/>
        <v>0.09134482759</v>
      </c>
      <c r="AC273" s="56">
        <f t="shared" si="20"/>
        <v>0.5366727922</v>
      </c>
      <c r="AD273" s="56">
        <f t="shared" si="21"/>
        <v>0.2487253712</v>
      </c>
      <c r="AE273" s="39">
        <f t="shared" si="22"/>
        <v>0.1263312194</v>
      </c>
      <c r="AF273" s="40">
        <f t="shared" si="23"/>
        <v>0.1263312194</v>
      </c>
      <c r="AG273" s="54">
        <f t="shared" si="24"/>
        <v>0.1263312194</v>
      </c>
      <c r="AH273" s="57">
        <f t="shared" ref="AH273:AI273" si="1381">N273-P273</f>
        <v>0.1126913497</v>
      </c>
      <c r="AI273" s="57">
        <f t="shared" si="1381"/>
        <v>0.07087382167</v>
      </c>
      <c r="AJ273" s="58">
        <f t="shared" si="26"/>
        <v>0.06737111936</v>
      </c>
      <c r="AK273" s="58">
        <f t="shared" si="27"/>
        <v>0.04212450388</v>
      </c>
      <c r="AL273" s="39">
        <f t="shared" si="28"/>
        <v>0.1263312194</v>
      </c>
      <c r="AM273" s="40">
        <f t="shared" ref="AM273:AN273" si="1382">AF273+AJ273</f>
        <v>0.1937023387</v>
      </c>
      <c r="AN273" s="54">
        <f t="shared" si="1382"/>
        <v>0.1684557232</v>
      </c>
      <c r="AO273" s="59">
        <f t="shared" si="30"/>
        <v>1.21779996</v>
      </c>
      <c r="AP273" s="39">
        <f t="shared" ref="AP273:AR273" si="1383">AL273*$AO273</f>
        <v>0.1538461538</v>
      </c>
      <c r="AQ273" s="40">
        <f t="shared" si="1383"/>
        <v>0.2358907003</v>
      </c>
      <c r="AR273" s="54">
        <f t="shared" si="1383"/>
        <v>0.205145373</v>
      </c>
      <c r="AS273" s="39">
        <f t="shared" ref="AS273:AU273" si="1384">IF(AP273&lt;0,0,IF(AP273&gt;1,1,AP273))</f>
        <v>0.1538461538</v>
      </c>
      <c r="AT273" s="40">
        <f t="shared" si="1384"/>
        <v>0.2358907003</v>
      </c>
      <c r="AU273" s="54">
        <f t="shared" si="1384"/>
        <v>0.205145373</v>
      </c>
      <c r="AV273" s="38"/>
      <c r="AW273" s="38"/>
      <c r="AX273" s="38"/>
      <c r="AY273" s="38"/>
      <c r="AZ273" s="38"/>
      <c r="BA273" s="38"/>
      <c r="BB273" s="38"/>
    </row>
    <row r="274">
      <c r="A274" s="1"/>
      <c r="B274" s="1"/>
      <c r="C274" s="53">
        <v>0.0</v>
      </c>
      <c r="D274" s="42"/>
      <c r="E274" s="42"/>
      <c r="F274" s="2">
        <v>4010.0</v>
      </c>
      <c r="G274" s="43">
        <v>38.0</v>
      </c>
      <c r="H274" s="43">
        <v>43.0</v>
      </c>
      <c r="I274" s="44">
        <v>124.0</v>
      </c>
      <c r="J274" s="44">
        <v>84.0</v>
      </c>
      <c r="K274" s="45">
        <v>47.0</v>
      </c>
      <c r="L274" s="45">
        <v>97.0</v>
      </c>
      <c r="M274" s="39">
        <f t="shared" si="6"/>
        <v>0.4691358025</v>
      </c>
      <c r="N274" s="40">
        <f t="shared" si="7"/>
        <v>0.5961538462</v>
      </c>
      <c r="O274" s="54">
        <f t="shared" si="8"/>
        <v>0.3263888889</v>
      </c>
      <c r="P274" s="40">
        <f t="shared" si="9"/>
        <v>0.5652135955</v>
      </c>
      <c r="Q274" s="54">
        <f t="shared" si="10"/>
        <v>0.271868709</v>
      </c>
      <c r="R274" s="39">
        <f t="shared" ref="R274:T274" si="1385">M274</f>
        <v>0.4691358025</v>
      </c>
      <c r="S274" s="40">
        <f t="shared" si="1385"/>
        <v>0.5961538462</v>
      </c>
      <c r="T274" s="54">
        <f t="shared" si="1385"/>
        <v>0.3263888889</v>
      </c>
      <c r="U274" s="39">
        <f t="shared" si="12"/>
        <v>0.4691358025</v>
      </c>
      <c r="V274" s="40">
        <f t="shared" si="13"/>
        <v>0.1541538462</v>
      </c>
      <c r="W274" s="54">
        <f t="shared" si="14"/>
        <v>0.1073888889</v>
      </c>
      <c r="X274" s="55">
        <f t="shared" si="15"/>
        <v>0.3174764836</v>
      </c>
      <c r="Y274" s="55">
        <f t="shared" si="16"/>
        <v>0.4679216798</v>
      </c>
      <c r="Z274" s="39">
        <f t="shared" si="17"/>
        <v>0.3491789007</v>
      </c>
      <c r="AA274" s="40">
        <f t="shared" si="18"/>
        <v>0.3491789007</v>
      </c>
      <c r="AB274" s="54">
        <f t="shared" si="19"/>
        <v>0.1073888889</v>
      </c>
      <c r="AC274" s="56">
        <f t="shared" si="20"/>
        <v>0.2983660954</v>
      </c>
      <c r="AD274" s="56">
        <f t="shared" si="21"/>
        <v>0.487032068</v>
      </c>
      <c r="AE274" s="39">
        <f t="shared" si="22"/>
        <v>0.2583198387</v>
      </c>
      <c r="AF274" s="40">
        <f t="shared" si="23"/>
        <v>0.2583198387</v>
      </c>
      <c r="AG274" s="54">
        <f t="shared" si="24"/>
        <v>0.2583198387</v>
      </c>
      <c r="AH274" s="57">
        <f t="shared" ref="AH274:AI274" si="1386">N274-P274</f>
        <v>0.03094025067</v>
      </c>
      <c r="AI274" s="57">
        <f t="shared" si="1386"/>
        <v>0.05452017985</v>
      </c>
      <c r="AJ274" s="58">
        <f t="shared" si="26"/>
        <v>0.01849724337</v>
      </c>
      <c r="AK274" s="58">
        <f t="shared" si="27"/>
        <v>0.03240456735</v>
      </c>
      <c r="AL274" s="39">
        <f t="shared" si="28"/>
        <v>0.2583198387</v>
      </c>
      <c r="AM274" s="40">
        <f t="shared" ref="AM274:AN274" si="1387">AF274+AJ274</f>
        <v>0.2768170821</v>
      </c>
      <c r="AN274" s="54">
        <f t="shared" si="1387"/>
        <v>0.2907244061</v>
      </c>
      <c r="AO274" s="59">
        <f t="shared" si="30"/>
        <v>1.816104426</v>
      </c>
      <c r="AP274" s="39">
        <f t="shared" ref="AP274:AR274" si="1388">AL274*$AO274</f>
        <v>0.4691358025</v>
      </c>
      <c r="AQ274" s="40">
        <f t="shared" si="1388"/>
        <v>0.502728728</v>
      </c>
      <c r="AR274" s="54">
        <f t="shared" si="1388"/>
        <v>0.5279858807</v>
      </c>
      <c r="AS274" s="39">
        <f t="shared" ref="AS274:AU274" si="1389">IF(AP274&lt;0,0,IF(AP274&gt;1,1,AP274))</f>
        <v>0.4691358025</v>
      </c>
      <c r="AT274" s="40">
        <f t="shared" si="1389"/>
        <v>0.502728728</v>
      </c>
      <c r="AU274" s="54">
        <f t="shared" si="1389"/>
        <v>0.5279858807</v>
      </c>
      <c r="AV274" s="38"/>
      <c r="AW274" s="38"/>
      <c r="AX274" s="38"/>
      <c r="AY274" s="38"/>
      <c r="AZ274" s="38"/>
      <c r="BA274" s="38"/>
      <c r="BB274" s="38"/>
    </row>
    <row r="275">
      <c r="A275" s="1"/>
      <c r="B275" s="1"/>
      <c r="C275" s="53">
        <v>0.0</v>
      </c>
      <c r="D275" s="42"/>
      <c r="E275" s="42"/>
      <c r="F275" s="2">
        <v>4011.0</v>
      </c>
      <c r="G275" s="43">
        <v>7.0</v>
      </c>
      <c r="H275" s="43">
        <v>7.0</v>
      </c>
      <c r="I275" s="44">
        <v>18.0</v>
      </c>
      <c r="J275" s="44">
        <v>22.0</v>
      </c>
      <c r="K275" s="45">
        <v>19.0</v>
      </c>
      <c r="L275" s="45">
        <v>28.0</v>
      </c>
      <c r="M275" s="39">
        <f t="shared" si="6"/>
        <v>0.5</v>
      </c>
      <c r="N275" s="40">
        <f t="shared" si="7"/>
        <v>0.45</v>
      </c>
      <c r="O275" s="54">
        <f t="shared" si="8"/>
        <v>0.4042553191</v>
      </c>
      <c r="P275" s="40">
        <f t="shared" si="9"/>
        <v>0.573275</v>
      </c>
      <c r="Q275" s="54">
        <f t="shared" si="10"/>
        <v>0.27435</v>
      </c>
      <c r="R275" s="39">
        <f t="shared" ref="R275:T275" si="1390">M275</f>
        <v>0.5</v>
      </c>
      <c r="S275" s="40">
        <f t="shared" si="1390"/>
        <v>0.45</v>
      </c>
      <c r="T275" s="54">
        <f t="shared" si="1390"/>
        <v>0.4042553191</v>
      </c>
      <c r="U275" s="39">
        <f t="shared" si="12"/>
        <v>0.5</v>
      </c>
      <c r="V275" s="40">
        <f t="shared" si="13"/>
        <v>0.008</v>
      </c>
      <c r="W275" s="54">
        <f t="shared" si="14"/>
        <v>0.1852553191</v>
      </c>
      <c r="X275" s="55">
        <f t="shared" si="15"/>
        <v>0.01599863488</v>
      </c>
      <c r="Y275" s="55">
        <f t="shared" si="16"/>
        <v>0.7693995285</v>
      </c>
      <c r="Z275" s="39">
        <f t="shared" si="17"/>
        <v>0.3535986425</v>
      </c>
      <c r="AA275" s="40">
        <f t="shared" si="18"/>
        <v>0.3535986425</v>
      </c>
      <c r="AB275" s="54">
        <f t="shared" si="19"/>
        <v>0.1852553191</v>
      </c>
      <c r="AC275" s="56">
        <f t="shared" si="20"/>
        <v>0.4825953623</v>
      </c>
      <c r="AD275" s="56">
        <f t="shared" si="21"/>
        <v>0.3028028011</v>
      </c>
      <c r="AE275" s="39">
        <f t="shared" si="22"/>
        <v>0.2822689615</v>
      </c>
      <c r="AF275" s="40">
        <f t="shared" si="23"/>
        <v>0.2822689615</v>
      </c>
      <c r="AG275" s="54">
        <f t="shared" si="24"/>
        <v>0.2822689615</v>
      </c>
      <c r="AH275" s="57">
        <f t="shared" ref="AH275:AI275" si="1391">N275-P275</f>
        <v>-0.123275</v>
      </c>
      <c r="AI275" s="57">
        <f t="shared" si="1391"/>
        <v>0.1299053191</v>
      </c>
      <c r="AJ275" s="58">
        <f t="shared" si="26"/>
        <v>-0.07369842284</v>
      </c>
      <c r="AK275" s="58">
        <f t="shared" si="27"/>
        <v>0.0772104141</v>
      </c>
      <c r="AL275" s="39">
        <f t="shared" si="28"/>
        <v>0.2822689615</v>
      </c>
      <c r="AM275" s="40">
        <f t="shared" ref="AM275:AN275" si="1392">AF275+AJ275</f>
        <v>0.2085705387</v>
      </c>
      <c r="AN275" s="54">
        <f t="shared" si="1392"/>
        <v>0.3594793756</v>
      </c>
      <c r="AO275" s="59">
        <f t="shared" si="30"/>
        <v>1.771360185</v>
      </c>
      <c r="AP275" s="39">
        <f t="shared" ref="AP275:AR275" si="1393">AL275*$AO275</f>
        <v>0.5</v>
      </c>
      <c r="AQ275" s="40">
        <f t="shared" si="1393"/>
        <v>0.3694535481</v>
      </c>
      <c r="AR275" s="54">
        <f t="shared" si="1393"/>
        <v>0.6367674534</v>
      </c>
      <c r="AS275" s="39">
        <f t="shared" ref="AS275:AU275" si="1394">IF(AP275&lt;0,0,IF(AP275&gt;1,1,AP275))</f>
        <v>0.5</v>
      </c>
      <c r="AT275" s="40">
        <f t="shared" si="1394"/>
        <v>0.3694535481</v>
      </c>
      <c r="AU275" s="54">
        <f t="shared" si="1394"/>
        <v>0.6367674534</v>
      </c>
      <c r="AV275" s="38"/>
      <c r="AW275" s="38"/>
      <c r="AX275" s="38"/>
      <c r="AY275" s="38"/>
      <c r="AZ275" s="38"/>
      <c r="BA275" s="38"/>
      <c r="BB275" s="38"/>
    </row>
    <row r="276">
      <c r="A276" s="1"/>
      <c r="B276" s="1"/>
      <c r="C276" s="53">
        <v>0.0</v>
      </c>
      <c r="D276" s="42"/>
      <c r="E276" s="42"/>
      <c r="F276" s="2">
        <v>4012.0</v>
      </c>
      <c r="G276" s="43">
        <v>38.0</v>
      </c>
      <c r="H276" s="43">
        <v>22.0</v>
      </c>
      <c r="I276" s="44">
        <v>97.0</v>
      </c>
      <c r="J276" s="44">
        <v>54.0</v>
      </c>
      <c r="K276" s="45">
        <v>37.0</v>
      </c>
      <c r="L276" s="45">
        <v>97.0</v>
      </c>
      <c r="M276" s="39">
        <f t="shared" si="6"/>
        <v>0.6333333333</v>
      </c>
      <c r="N276" s="40">
        <f t="shared" si="7"/>
        <v>0.642384106</v>
      </c>
      <c r="O276" s="54">
        <f t="shared" si="8"/>
        <v>0.276119403</v>
      </c>
      <c r="P276" s="40">
        <f t="shared" si="9"/>
        <v>0.6080367778</v>
      </c>
      <c r="Q276" s="54">
        <f t="shared" si="10"/>
        <v>0.2836548889</v>
      </c>
      <c r="R276" s="39">
        <f t="shared" ref="R276:T276" si="1395">M276</f>
        <v>0.6333333333</v>
      </c>
      <c r="S276" s="40">
        <f t="shared" si="1395"/>
        <v>0.642384106</v>
      </c>
      <c r="T276" s="54">
        <f t="shared" si="1395"/>
        <v>0.276119403</v>
      </c>
      <c r="U276" s="39">
        <f t="shared" si="12"/>
        <v>0.6333333333</v>
      </c>
      <c r="V276" s="40">
        <f t="shared" si="13"/>
        <v>0.200384106</v>
      </c>
      <c r="W276" s="54">
        <f t="shared" si="14"/>
        <v>0.05711940299</v>
      </c>
      <c r="X276" s="55">
        <f t="shared" si="15"/>
        <v>0.3064302625</v>
      </c>
      <c r="Y276" s="55">
        <f t="shared" si="16"/>
        <v>0.4789679009</v>
      </c>
      <c r="Z276" s="39">
        <f t="shared" si="17"/>
        <v>0.4697152867</v>
      </c>
      <c r="AA276" s="40">
        <f t="shared" si="18"/>
        <v>0.4697152867</v>
      </c>
      <c r="AB276" s="54">
        <f t="shared" si="19"/>
        <v>0.05711940299</v>
      </c>
      <c r="AC276" s="56">
        <f t="shared" si="20"/>
        <v>0.1210101598</v>
      </c>
      <c r="AD276" s="56">
        <f t="shared" si="21"/>
        <v>0.6643880036</v>
      </c>
      <c r="AE276" s="39">
        <f t="shared" si="22"/>
        <v>0.3345856219</v>
      </c>
      <c r="AF276" s="40">
        <f t="shared" si="23"/>
        <v>0.3345856219</v>
      </c>
      <c r="AG276" s="54">
        <f t="shared" si="24"/>
        <v>0.3345856219</v>
      </c>
      <c r="AH276" s="57">
        <f t="shared" ref="AH276:AI276" si="1396">N276-P276</f>
        <v>0.03434732818</v>
      </c>
      <c r="AI276" s="57">
        <f t="shared" si="1396"/>
        <v>-0.007535485904</v>
      </c>
      <c r="AJ276" s="58">
        <f t="shared" si="26"/>
        <v>0.02053412221</v>
      </c>
      <c r="AK276" s="58">
        <f t="shared" si="27"/>
        <v>-0.00447878494</v>
      </c>
      <c r="AL276" s="39">
        <f t="shared" si="28"/>
        <v>0.3345856219</v>
      </c>
      <c r="AM276" s="40">
        <f t="shared" ref="AM276:AN276" si="1397">AF276+AJ276</f>
        <v>0.3551197441</v>
      </c>
      <c r="AN276" s="54">
        <f t="shared" si="1397"/>
        <v>0.3301068369</v>
      </c>
      <c r="AO276" s="59">
        <f t="shared" si="30"/>
        <v>1.892888672</v>
      </c>
      <c r="AP276" s="39">
        <f t="shared" ref="AP276:AR276" si="1398">AL276*$AO276</f>
        <v>0.6333333333</v>
      </c>
      <c r="AQ276" s="40">
        <f t="shared" si="1398"/>
        <v>0.6722021407</v>
      </c>
      <c r="AR276" s="54">
        <f t="shared" si="1398"/>
        <v>0.6248554921</v>
      </c>
      <c r="AS276" s="39">
        <f t="shared" ref="AS276:AU276" si="1399">IF(AP276&lt;0,0,IF(AP276&gt;1,1,AP276))</f>
        <v>0.6333333333</v>
      </c>
      <c r="AT276" s="40">
        <f t="shared" si="1399"/>
        <v>0.6722021407</v>
      </c>
      <c r="AU276" s="54">
        <f t="shared" si="1399"/>
        <v>0.6248554921</v>
      </c>
      <c r="AV276" s="38"/>
      <c r="AW276" s="38"/>
      <c r="AX276" s="38"/>
      <c r="AY276" s="38"/>
      <c r="AZ276" s="38"/>
      <c r="BA276" s="38"/>
      <c r="BB276" s="38"/>
    </row>
    <row r="277">
      <c r="A277" s="1"/>
      <c r="B277" s="1"/>
      <c r="C277" s="53">
        <v>0.0</v>
      </c>
      <c r="D277" s="42"/>
      <c r="E277" s="42"/>
      <c r="F277" s="2">
        <v>4013.0</v>
      </c>
      <c r="G277" s="43">
        <v>30.0</v>
      </c>
      <c r="H277" s="43">
        <v>27.0</v>
      </c>
      <c r="I277" s="44">
        <v>98.0</v>
      </c>
      <c r="J277" s="44">
        <v>50.0</v>
      </c>
      <c r="K277" s="45">
        <v>48.0</v>
      </c>
      <c r="L277" s="45">
        <v>85.0</v>
      </c>
      <c r="M277" s="39">
        <f t="shared" si="6"/>
        <v>0.5263157895</v>
      </c>
      <c r="N277" s="40">
        <f t="shared" si="7"/>
        <v>0.6621621622</v>
      </c>
      <c r="O277" s="54">
        <f t="shared" si="8"/>
        <v>0.3609022556</v>
      </c>
      <c r="P277" s="40">
        <f t="shared" si="9"/>
        <v>0.5801440443</v>
      </c>
      <c r="Q277" s="54">
        <f t="shared" si="10"/>
        <v>0.2763684211</v>
      </c>
      <c r="R277" s="39">
        <f t="shared" ref="R277:T277" si="1400">M277</f>
        <v>0.5263157895</v>
      </c>
      <c r="S277" s="40">
        <f t="shared" si="1400"/>
        <v>0.6621621622</v>
      </c>
      <c r="T277" s="54">
        <f t="shared" si="1400"/>
        <v>0.3609022556</v>
      </c>
      <c r="U277" s="39">
        <f t="shared" si="12"/>
        <v>0.5263157895</v>
      </c>
      <c r="V277" s="40">
        <f t="shared" si="13"/>
        <v>0.2201621622</v>
      </c>
      <c r="W277" s="54">
        <f t="shared" si="14"/>
        <v>0.1419022556</v>
      </c>
      <c r="X277" s="55">
        <f t="shared" si="15"/>
        <v>0.3961889289</v>
      </c>
      <c r="Y277" s="55">
        <f t="shared" si="16"/>
        <v>0.3892092345</v>
      </c>
      <c r="Z277" s="39">
        <f t="shared" si="17"/>
        <v>0.4034102675</v>
      </c>
      <c r="AA277" s="40">
        <f t="shared" si="18"/>
        <v>0.4034102675</v>
      </c>
      <c r="AB277" s="54">
        <f t="shared" si="19"/>
        <v>0.1419022556</v>
      </c>
      <c r="AC277" s="56">
        <f t="shared" si="20"/>
        <v>0.3382389308</v>
      </c>
      <c r="AD277" s="56">
        <f t="shared" si="21"/>
        <v>0.4471592326</v>
      </c>
      <c r="AE277" s="39">
        <f t="shared" si="22"/>
        <v>0.3023872468</v>
      </c>
      <c r="AF277" s="40">
        <f t="shared" si="23"/>
        <v>0.3023872468</v>
      </c>
      <c r="AG277" s="54">
        <f t="shared" si="24"/>
        <v>0.3023872468</v>
      </c>
      <c r="AH277" s="57">
        <f t="shared" ref="AH277:AI277" si="1401">N277-P277</f>
        <v>0.08201811784</v>
      </c>
      <c r="AI277" s="57">
        <f t="shared" si="1401"/>
        <v>0.08453383459</v>
      </c>
      <c r="AJ277" s="58">
        <f t="shared" si="26"/>
        <v>0.04903350987</v>
      </c>
      <c r="AK277" s="58">
        <f t="shared" si="27"/>
        <v>0.05024345744</v>
      </c>
      <c r="AL277" s="39">
        <f t="shared" si="28"/>
        <v>0.3023872468</v>
      </c>
      <c r="AM277" s="40">
        <f t="shared" ref="AM277:AN277" si="1402">AF277+AJ277</f>
        <v>0.3514207567</v>
      </c>
      <c r="AN277" s="54">
        <f t="shared" si="1402"/>
        <v>0.3526307043</v>
      </c>
      <c r="AO277" s="59">
        <f t="shared" si="30"/>
        <v>1.740535671</v>
      </c>
      <c r="AP277" s="39">
        <f t="shared" ref="AP277:AR277" si="1403">AL277*$AO277</f>
        <v>0.5263157895</v>
      </c>
      <c r="AQ277" s="40">
        <f t="shared" si="1403"/>
        <v>0.6116603625</v>
      </c>
      <c r="AR277" s="54">
        <f t="shared" si="1403"/>
        <v>0.6137663194</v>
      </c>
      <c r="AS277" s="39">
        <f t="shared" ref="AS277:AU277" si="1404">IF(AP277&lt;0,0,IF(AP277&gt;1,1,AP277))</f>
        <v>0.5263157895</v>
      </c>
      <c r="AT277" s="40">
        <f t="shared" si="1404"/>
        <v>0.6116603625</v>
      </c>
      <c r="AU277" s="54">
        <f t="shared" si="1404"/>
        <v>0.6137663194</v>
      </c>
      <c r="AV277" s="38"/>
      <c r="AW277" s="38"/>
      <c r="AX277" s="38"/>
      <c r="AY277" s="38"/>
      <c r="AZ277" s="38"/>
      <c r="BA277" s="38"/>
      <c r="BB277" s="38"/>
    </row>
    <row r="278">
      <c r="A278" s="1"/>
      <c r="B278" s="1"/>
      <c r="C278" s="53">
        <v>0.0</v>
      </c>
      <c r="D278" s="42"/>
      <c r="E278" s="42"/>
      <c r="F278" s="2">
        <v>4017.0</v>
      </c>
      <c r="G278" s="43">
        <v>15.0</v>
      </c>
      <c r="H278" s="43">
        <v>13.0</v>
      </c>
      <c r="I278" s="44">
        <v>67.0</v>
      </c>
      <c r="J278" s="44">
        <v>41.0</v>
      </c>
      <c r="K278" s="45">
        <v>28.0</v>
      </c>
      <c r="L278" s="45">
        <v>62.0</v>
      </c>
      <c r="M278" s="39">
        <f t="shared" si="6"/>
        <v>0.5357142857</v>
      </c>
      <c r="N278" s="40">
        <f t="shared" si="7"/>
        <v>0.6203703704</v>
      </c>
      <c r="O278" s="54">
        <f t="shared" si="8"/>
        <v>0.3111111111</v>
      </c>
      <c r="P278" s="40">
        <f t="shared" si="9"/>
        <v>0.582596301</v>
      </c>
      <c r="Q278" s="54">
        <f t="shared" si="10"/>
        <v>0.277067602</v>
      </c>
      <c r="R278" s="39">
        <f t="shared" ref="R278:T278" si="1405">M278</f>
        <v>0.5357142857</v>
      </c>
      <c r="S278" s="40">
        <f t="shared" si="1405"/>
        <v>0.6203703704</v>
      </c>
      <c r="T278" s="54">
        <f t="shared" si="1405"/>
        <v>0.3111111111</v>
      </c>
      <c r="U278" s="39">
        <f t="shared" si="12"/>
        <v>0.5357142857</v>
      </c>
      <c r="V278" s="40">
        <f t="shared" si="13"/>
        <v>0.1783703704</v>
      </c>
      <c r="W278" s="54">
        <f t="shared" si="14"/>
        <v>0.09211111111</v>
      </c>
      <c r="X278" s="55">
        <f t="shared" si="15"/>
        <v>0.3214127386</v>
      </c>
      <c r="Y278" s="55">
        <f t="shared" si="16"/>
        <v>0.4639854248</v>
      </c>
      <c r="Z278" s="39">
        <f t="shared" si="17"/>
        <v>0.3992529179</v>
      </c>
      <c r="AA278" s="40">
        <f t="shared" si="18"/>
        <v>0.3992529179</v>
      </c>
      <c r="AB278" s="54">
        <f t="shared" si="19"/>
        <v>0.09211111111</v>
      </c>
      <c r="AC278" s="56">
        <f t="shared" si="20"/>
        <v>0.226741352</v>
      </c>
      <c r="AD278" s="56">
        <f t="shared" si="21"/>
        <v>0.5586568114</v>
      </c>
      <c r="AE278" s="39">
        <f t="shared" si="22"/>
        <v>0.2897303481</v>
      </c>
      <c r="AF278" s="40">
        <f t="shared" si="23"/>
        <v>0.2897303481</v>
      </c>
      <c r="AG278" s="54">
        <f t="shared" si="24"/>
        <v>0.2897303481</v>
      </c>
      <c r="AH278" s="57">
        <f t="shared" ref="AH278:AI278" si="1406">N278-P278</f>
        <v>0.03777406935</v>
      </c>
      <c r="AI278" s="57">
        <f t="shared" si="1406"/>
        <v>0.03404350907</v>
      </c>
      <c r="AJ278" s="58">
        <f t="shared" si="26"/>
        <v>0.02258275673</v>
      </c>
      <c r="AK278" s="58">
        <f t="shared" si="27"/>
        <v>0.02023407086</v>
      </c>
      <c r="AL278" s="39">
        <f t="shared" si="28"/>
        <v>0.2897303481</v>
      </c>
      <c r="AM278" s="40">
        <f t="shared" ref="AM278:AN278" si="1407">AF278+AJ278</f>
        <v>0.3123131049</v>
      </c>
      <c r="AN278" s="54">
        <f t="shared" si="1407"/>
        <v>0.309964419</v>
      </c>
      <c r="AO278" s="59">
        <f t="shared" si="30"/>
        <v>1.849009913</v>
      </c>
      <c r="AP278" s="39">
        <f t="shared" ref="AP278:AR278" si="1408">AL278*$AO278</f>
        <v>0.5357142857</v>
      </c>
      <c r="AQ278" s="40">
        <f t="shared" si="1408"/>
        <v>0.5774700268</v>
      </c>
      <c r="AR278" s="54">
        <f t="shared" si="1408"/>
        <v>0.5731272833</v>
      </c>
      <c r="AS278" s="39">
        <f t="shared" ref="AS278:AU278" si="1409">IF(AP278&lt;0,0,IF(AP278&gt;1,1,AP278))</f>
        <v>0.5357142857</v>
      </c>
      <c r="AT278" s="40">
        <f t="shared" si="1409"/>
        <v>0.5774700268</v>
      </c>
      <c r="AU278" s="54">
        <f t="shared" si="1409"/>
        <v>0.5731272833</v>
      </c>
      <c r="AV278" s="38"/>
      <c r="AW278" s="38"/>
      <c r="AX278" s="38"/>
      <c r="AY278" s="38"/>
      <c r="AZ278" s="38"/>
      <c r="BA278" s="38"/>
      <c r="BB278" s="38"/>
    </row>
    <row r="279">
      <c r="A279" s="1"/>
      <c r="B279" s="1"/>
      <c r="C279" s="53">
        <v>0.0</v>
      </c>
      <c r="D279" s="42"/>
      <c r="E279" s="42"/>
      <c r="F279" s="2">
        <v>4018.0</v>
      </c>
      <c r="G279" s="43">
        <v>7.0</v>
      </c>
      <c r="H279" s="43">
        <v>18.0</v>
      </c>
      <c r="I279" s="44">
        <v>17.0</v>
      </c>
      <c r="J279" s="44">
        <v>23.0</v>
      </c>
      <c r="K279" s="45">
        <v>2.0</v>
      </c>
      <c r="L279" s="45">
        <v>20.0</v>
      </c>
      <c r="M279" s="39">
        <f t="shared" si="6"/>
        <v>0.28</v>
      </c>
      <c r="N279" s="40">
        <f t="shared" si="7"/>
        <v>0.425</v>
      </c>
      <c r="O279" s="54">
        <f t="shared" si="8"/>
        <v>0.09090909091</v>
      </c>
      <c r="P279" s="40">
        <f t="shared" si="9"/>
        <v>0.51569264</v>
      </c>
      <c r="Q279" s="54">
        <f t="shared" si="10"/>
        <v>0.25397536</v>
      </c>
      <c r="R279" s="39">
        <f t="shared" ref="R279:T279" si="1410">M279</f>
        <v>0.28</v>
      </c>
      <c r="S279" s="40">
        <f t="shared" si="1410"/>
        <v>0.425</v>
      </c>
      <c r="T279" s="54">
        <f t="shared" si="1410"/>
        <v>0.09090909091</v>
      </c>
      <c r="U279" s="39">
        <f t="shared" si="12"/>
        <v>0.28</v>
      </c>
      <c r="V279" s="40">
        <f t="shared" si="13"/>
        <v>-0.017</v>
      </c>
      <c r="W279" s="54">
        <f t="shared" si="14"/>
        <v>-0.1280909091</v>
      </c>
      <c r="X279" s="55">
        <f t="shared" si="15"/>
        <v>-0.06063984812</v>
      </c>
      <c r="Y279" s="55">
        <f t="shared" si="16"/>
        <v>0.8460380115</v>
      </c>
      <c r="Z279" s="39">
        <f t="shared" si="17"/>
        <v>0.1983544807</v>
      </c>
      <c r="AA279" s="40">
        <f t="shared" si="18"/>
        <v>0.1983544807</v>
      </c>
      <c r="AB279" s="54">
        <f t="shared" si="19"/>
        <v>-0.1280909091</v>
      </c>
      <c r="AC279" s="56">
        <f t="shared" si="20"/>
        <v>-0.5733941822</v>
      </c>
      <c r="AD279" s="56">
        <f t="shared" si="21"/>
        <v>1.358792346</v>
      </c>
      <c r="AE279" s="39">
        <f t="shared" si="22"/>
        <v>0.1669607454</v>
      </c>
      <c r="AF279" s="40">
        <f t="shared" si="23"/>
        <v>0.1669607454</v>
      </c>
      <c r="AG279" s="54">
        <f t="shared" si="24"/>
        <v>0.1669607454</v>
      </c>
      <c r="AH279" s="57">
        <f t="shared" ref="AH279:AI279" si="1411">N279-P279</f>
        <v>-0.09069264</v>
      </c>
      <c r="AI279" s="57">
        <f t="shared" si="1411"/>
        <v>-0.1630662691</v>
      </c>
      <c r="AJ279" s="58">
        <f t="shared" si="26"/>
        <v>-0.05421946486</v>
      </c>
      <c r="AK279" s="58">
        <f t="shared" si="27"/>
        <v>-0.09691992787</v>
      </c>
      <c r="AL279" s="39">
        <f t="shared" si="28"/>
        <v>0.1669607454</v>
      </c>
      <c r="AM279" s="40">
        <f t="shared" ref="AM279:AN279" si="1412">AF279+AJ279</f>
        <v>0.1127412805</v>
      </c>
      <c r="AN279" s="54">
        <f t="shared" si="1412"/>
        <v>0.0700408175</v>
      </c>
      <c r="AO279" s="59">
        <f t="shared" si="30"/>
        <v>1.677040908</v>
      </c>
      <c r="AP279" s="39">
        <f t="shared" ref="AP279:AR279" si="1413">AL279*$AO279</f>
        <v>0.28</v>
      </c>
      <c r="AQ279" s="40">
        <f t="shared" si="1413"/>
        <v>0.1890717394</v>
      </c>
      <c r="AR279" s="54">
        <f t="shared" si="1413"/>
        <v>0.1174613162</v>
      </c>
      <c r="AS279" s="39">
        <f t="shared" ref="AS279:AU279" si="1414">IF(AP279&lt;0,0,IF(AP279&gt;1,1,AP279))</f>
        <v>0.28</v>
      </c>
      <c r="AT279" s="40">
        <f t="shared" si="1414"/>
        <v>0.1890717394</v>
      </c>
      <c r="AU279" s="54">
        <f t="shared" si="1414"/>
        <v>0.1174613162</v>
      </c>
      <c r="AV279" s="38"/>
      <c r="AW279" s="38"/>
      <c r="AX279" s="38"/>
      <c r="AY279" s="38"/>
      <c r="AZ279" s="38"/>
      <c r="BA279" s="38"/>
      <c r="BB279" s="38"/>
    </row>
    <row r="280">
      <c r="A280" s="1"/>
      <c r="B280" s="1"/>
      <c r="C280" s="53">
        <v>0.0</v>
      </c>
      <c r="D280" s="42"/>
      <c r="E280" s="42"/>
      <c r="F280" s="2">
        <v>4019.0</v>
      </c>
      <c r="G280" s="43">
        <v>5.0</v>
      </c>
      <c r="H280" s="43">
        <v>9.0</v>
      </c>
      <c r="I280" s="44">
        <v>21.0</v>
      </c>
      <c r="J280" s="44">
        <v>14.0</v>
      </c>
      <c r="K280" s="45">
        <v>16.0</v>
      </c>
      <c r="L280" s="45">
        <v>49.0</v>
      </c>
      <c r="M280" s="39">
        <f t="shared" si="6"/>
        <v>0.3571428571</v>
      </c>
      <c r="N280" s="40">
        <f t="shared" si="7"/>
        <v>0.6</v>
      </c>
      <c r="O280" s="54">
        <f t="shared" si="8"/>
        <v>0.2461538462</v>
      </c>
      <c r="P280" s="40">
        <f t="shared" si="9"/>
        <v>0.5359158163</v>
      </c>
      <c r="Q280" s="54">
        <f t="shared" si="10"/>
        <v>0.2618316327</v>
      </c>
      <c r="R280" s="39">
        <f t="shared" ref="R280:T280" si="1415">M280</f>
        <v>0.3571428571</v>
      </c>
      <c r="S280" s="40">
        <f t="shared" si="1415"/>
        <v>0.6</v>
      </c>
      <c r="T280" s="54">
        <f t="shared" si="1415"/>
        <v>0.2461538462</v>
      </c>
      <c r="U280" s="39">
        <f t="shared" si="12"/>
        <v>0.3571428571</v>
      </c>
      <c r="V280" s="40">
        <f t="shared" si="13"/>
        <v>0.158</v>
      </c>
      <c r="W280" s="54">
        <f t="shared" si="14"/>
        <v>0.02715384615</v>
      </c>
      <c r="X280" s="55">
        <f t="shared" si="15"/>
        <v>0.4165158184</v>
      </c>
      <c r="Y280" s="55">
        <f t="shared" si="16"/>
        <v>0.368882345</v>
      </c>
      <c r="Z280" s="39">
        <f t="shared" si="17"/>
        <v>0.2761476239</v>
      </c>
      <c r="AA280" s="40">
        <f t="shared" si="18"/>
        <v>0.2761476239</v>
      </c>
      <c r="AB280" s="54">
        <f t="shared" si="19"/>
        <v>0.02715384615</v>
      </c>
      <c r="AC280" s="56">
        <f t="shared" si="20"/>
        <v>0.0980158129</v>
      </c>
      <c r="AD280" s="56">
        <f t="shared" si="21"/>
        <v>0.6873823505</v>
      </c>
      <c r="AE280" s="39">
        <f t="shared" si="22"/>
        <v>0.1962075961</v>
      </c>
      <c r="AF280" s="40">
        <f t="shared" si="23"/>
        <v>0.1962075961</v>
      </c>
      <c r="AG280" s="54">
        <f t="shared" si="24"/>
        <v>0.1962075961</v>
      </c>
      <c r="AH280" s="57">
        <f t="shared" ref="AH280:AI280" si="1416">N280-P280</f>
        <v>0.06408418367</v>
      </c>
      <c r="AI280" s="57">
        <f t="shared" si="1416"/>
        <v>-0.0156777865</v>
      </c>
      <c r="AJ280" s="58">
        <f t="shared" si="26"/>
        <v>0.03831193077</v>
      </c>
      <c r="AK280" s="58">
        <f t="shared" si="27"/>
        <v>-0.009318235741</v>
      </c>
      <c r="AL280" s="39">
        <f t="shared" si="28"/>
        <v>0.1962075961</v>
      </c>
      <c r="AM280" s="40">
        <f t="shared" ref="AM280:AN280" si="1417">AF280+AJ280</f>
        <v>0.2345195269</v>
      </c>
      <c r="AN280" s="54">
        <f t="shared" si="1417"/>
        <v>0.1868893604</v>
      </c>
      <c r="AO280" s="59">
        <f t="shared" si="30"/>
        <v>1.820229513</v>
      </c>
      <c r="AP280" s="39">
        <f t="shared" ref="AP280:AR280" si="1418">AL280*$AO280</f>
        <v>0.3571428571</v>
      </c>
      <c r="AQ280" s="40">
        <f t="shared" si="1418"/>
        <v>0.4268793642</v>
      </c>
      <c r="AR280" s="54">
        <f t="shared" si="1418"/>
        <v>0.3401815294</v>
      </c>
      <c r="AS280" s="39">
        <f t="shared" ref="AS280:AU280" si="1419">IF(AP280&lt;0,0,IF(AP280&gt;1,1,AP280))</f>
        <v>0.3571428571</v>
      </c>
      <c r="AT280" s="40">
        <f t="shared" si="1419"/>
        <v>0.4268793642</v>
      </c>
      <c r="AU280" s="54">
        <f t="shared" si="1419"/>
        <v>0.3401815294</v>
      </c>
      <c r="AV280" s="38"/>
      <c r="AW280" s="38"/>
      <c r="AX280" s="38"/>
      <c r="AY280" s="38"/>
      <c r="AZ280" s="38"/>
      <c r="BA280" s="38"/>
      <c r="BB280" s="38"/>
    </row>
    <row r="281">
      <c r="A281" s="1"/>
      <c r="B281" s="1"/>
      <c r="C281" s="53">
        <v>0.0</v>
      </c>
      <c r="D281" s="42"/>
      <c r="E281" s="42"/>
      <c r="F281" s="2">
        <v>4020.0</v>
      </c>
      <c r="G281" s="43">
        <v>4.0</v>
      </c>
      <c r="H281" s="43">
        <v>10.0</v>
      </c>
      <c r="I281" s="44">
        <v>9.0</v>
      </c>
      <c r="J281" s="44">
        <v>19.0</v>
      </c>
      <c r="K281" s="45">
        <v>4.0</v>
      </c>
      <c r="L281" s="45">
        <v>47.0</v>
      </c>
      <c r="M281" s="39">
        <f t="shared" si="6"/>
        <v>0.2857142857</v>
      </c>
      <c r="N281" s="40">
        <f t="shared" si="7"/>
        <v>0.3214285714</v>
      </c>
      <c r="O281" s="54">
        <f t="shared" si="8"/>
        <v>0.07843137255</v>
      </c>
      <c r="P281" s="40">
        <f t="shared" si="9"/>
        <v>0.5171918367</v>
      </c>
      <c r="Q281" s="54">
        <f t="shared" si="10"/>
        <v>0.2545836735</v>
      </c>
      <c r="R281" s="39">
        <f t="shared" ref="R281:T281" si="1420">M281</f>
        <v>0.2857142857</v>
      </c>
      <c r="S281" s="40">
        <f t="shared" si="1420"/>
        <v>0.3214285714</v>
      </c>
      <c r="T281" s="54">
        <f t="shared" si="1420"/>
        <v>0.07843137255</v>
      </c>
      <c r="U281" s="39">
        <f t="shared" si="12"/>
        <v>0.2857142857</v>
      </c>
      <c r="V281" s="40">
        <f t="shared" si="13"/>
        <v>-0.1205714286</v>
      </c>
      <c r="W281" s="54">
        <f t="shared" si="14"/>
        <v>-0.1405686275</v>
      </c>
      <c r="X281" s="55">
        <f t="shared" si="15"/>
        <v>-0.3993268788</v>
      </c>
      <c r="Y281" s="55">
        <f t="shared" si="16"/>
        <v>1.184725042</v>
      </c>
      <c r="Z281" s="39">
        <f t="shared" si="17"/>
        <v>0.2192830619</v>
      </c>
      <c r="AA281" s="40">
        <f t="shared" si="18"/>
        <v>0.2192830619</v>
      </c>
      <c r="AB281" s="54">
        <f t="shared" si="19"/>
        <v>-0.1405686275</v>
      </c>
      <c r="AC281" s="56">
        <f t="shared" si="20"/>
        <v>-0.570048745</v>
      </c>
      <c r="AD281" s="56">
        <f t="shared" si="21"/>
        <v>1.355446908</v>
      </c>
      <c r="AE281" s="39">
        <f t="shared" si="22"/>
        <v>0.1841800753</v>
      </c>
      <c r="AF281" s="40">
        <f t="shared" si="23"/>
        <v>0.1841800753</v>
      </c>
      <c r="AG281" s="54">
        <f t="shared" si="24"/>
        <v>0.1841800753</v>
      </c>
      <c r="AH281" s="57">
        <f t="shared" ref="AH281:AI281" si="1421">N281-P281</f>
        <v>-0.1957632653</v>
      </c>
      <c r="AI281" s="57">
        <f t="shared" si="1421"/>
        <v>-0.1761523009</v>
      </c>
      <c r="AJ281" s="58">
        <f t="shared" si="26"/>
        <v>-0.1170346291</v>
      </c>
      <c r="AK281" s="58">
        <f t="shared" si="27"/>
        <v>-0.1046977305</v>
      </c>
      <c r="AL281" s="39">
        <f t="shared" si="28"/>
        <v>0.1841800753</v>
      </c>
      <c r="AM281" s="40">
        <f t="shared" ref="AM281:AN281" si="1422">AF281+AJ281</f>
        <v>0.06714544616</v>
      </c>
      <c r="AN281" s="54">
        <f t="shared" si="1422"/>
        <v>0.07948234473</v>
      </c>
      <c r="AO281" s="59">
        <f t="shared" si="30"/>
        <v>1.551276843</v>
      </c>
      <c r="AP281" s="39">
        <f t="shared" ref="AP281:AR281" si="1423">AL281*$AO281</f>
        <v>0.2857142857</v>
      </c>
      <c r="AQ281" s="40">
        <f t="shared" si="1423"/>
        <v>0.1041611757</v>
      </c>
      <c r="AR281" s="54">
        <f t="shared" si="1423"/>
        <v>0.1232991208</v>
      </c>
      <c r="AS281" s="39">
        <f t="shared" ref="AS281:AU281" si="1424">IF(AP281&lt;0,0,IF(AP281&gt;1,1,AP281))</f>
        <v>0.2857142857</v>
      </c>
      <c r="AT281" s="40">
        <f t="shared" si="1424"/>
        <v>0.1041611757</v>
      </c>
      <c r="AU281" s="54">
        <f t="shared" si="1424"/>
        <v>0.1232991208</v>
      </c>
      <c r="AV281" s="38"/>
      <c r="AW281" s="38"/>
      <c r="AX281" s="38"/>
      <c r="AY281" s="38"/>
      <c r="AZ281" s="38"/>
      <c r="BA281" s="38"/>
      <c r="BB281" s="38"/>
    </row>
    <row r="282">
      <c r="A282" s="1"/>
      <c r="B282" s="1"/>
      <c r="C282" s="53">
        <v>0.0</v>
      </c>
      <c r="D282" s="42"/>
      <c r="E282" s="42"/>
      <c r="F282" s="2">
        <v>4021.0</v>
      </c>
      <c r="G282" s="43">
        <v>14.0</v>
      </c>
      <c r="H282" s="43">
        <v>12.0</v>
      </c>
      <c r="I282" s="44">
        <v>42.0</v>
      </c>
      <c r="J282" s="44">
        <v>14.0</v>
      </c>
      <c r="K282" s="45">
        <v>19.0</v>
      </c>
      <c r="L282" s="45">
        <v>41.0</v>
      </c>
      <c r="M282" s="39">
        <f t="shared" si="6"/>
        <v>0.5384615385</v>
      </c>
      <c r="N282" s="40">
        <f t="shared" si="7"/>
        <v>0.75</v>
      </c>
      <c r="O282" s="54">
        <f t="shared" si="8"/>
        <v>0.3166666667</v>
      </c>
      <c r="P282" s="40">
        <f t="shared" si="9"/>
        <v>0.5833130178</v>
      </c>
      <c r="Q282" s="54">
        <f t="shared" si="10"/>
        <v>0.2772698225</v>
      </c>
      <c r="R282" s="39">
        <f t="shared" ref="R282:T282" si="1425">M282</f>
        <v>0.5384615385</v>
      </c>
      <c r="S282" s="40">
        <f t="shared" si="1425"/>
        <v>0.75</v>
      </c>
      <c r="T282" s="54">
        <f t="shared" si="1425"/>
        <v>0.3166666667</v>
      </c>
      <c r="U282" s="39">
        <f t="shared" si="12"/>
        <v>0.5384615385</v>
      </c>
      <c r="V282" s="40">
        <f t="shared" si="13"/>
        <v>0.308</v>
      </c>
      <c r="W282" s="54">
        <f t="shared" si="14"/>
        <v>0.09766666667</v>
      </c>
      <c r="X282" s="55">
        <f t="shared" si="15"/>
        <v>0.5195767774</v>
      </c>
      <c r="Y282" s="55">
        <f t="shared" si="16"/>
        <v>0.265821386</v>
      </c>
      <c r="Z282" s="39">
        <f t="shared" si="17"/>
        <v>0.4386369959</v>
      </c>
      <c r="AA282" s="40">
        <f t="shared" si="18"/>
        <v>0.4386369959</v>
      </c>
      <c r="AB282" s="54">
        <f t="shared" si="19"/>
        <v>0.09766666667</v>
      </c>
      <c r="AC282" s="56">
        <f t="shared" si="20"/>
        <v>0.2190855475</v>
      </c>
      <c r="AD282" s="56">
        <f t="shared" si="21"/>
        <v>0.5663126159</v>
      </c>
      <c r="AE282" s="39">
        <f t="shared" si="22"/>
        <v>0.3177587072</v>
      </c>
      <c r="AF282" s="40">
        <f t="shared" si="23"/>
        <v>0.3177587072</v>
      </c>
      <c r="AG282" s="54">
        <f t="shared" si="24"/>
        <v>0.3177587072</v>
      </c>
      <c r="AH282" s="57">
        <f t="shared" ref="AH282:AI282" si="1426">N282-P282</f>
        <v>0.1666869822</v>
      </c>
      <c r="AI282" s="57">
        <f t="shared" si="1426"/>
        <v>0.03939684418</v>
      </c>
      <c r="AJ282" s="58">
        <f t="shared" si="26"/>
        <v>0.09965173555</v>
      </c>
      <c r="AK282" s="58">
        <f t="shared" si="27"/>
        <v>0.02341587453</v>
      </c>
      <c r="AL282" s="39">
        <f t="shared" si="28"/>
        <v>0.3177587072</v>
      </c>
      <c r="AM282" s="40">
        <f t="shared" ref="AM282:AN282" si="1427">AF282+AJ282</f>
        <v>0.4174104427</v>
      </c>
      <c r="AN282" s="54">
        <f t="shared" si="1427"/>
        <v>0.3411745817</v>
      </c>
      <c r="AO282" s="59">
        <f t="shared" si="30"/>
        <v>1.694561081</v>
      </c>
      <c r="AP282" s="39">
        <f t="shared" ref="AP282:AR282" si="1428">AL282*$AO282</f>
        <v>0.5384615385</v>
      </c>
      <c r="AQ282" s="40">
        <f t="shared" si="1428"/>
        <v>0.7073274912</v>
      </c>
      <c r="AR282" s="54">
        <f t="shared" si="1428"/>
        <v>0.5781411681</v>
      </c>
      <c r="AS282" s="39">
        <f t="shared" ref="AS282:AU282" si="1429">IF(AP282&lt;0,0,IF(AP282&gt;1,1,AP282))</f>
        <v>0.5384615385</v>
      </c>
      <c r="AT282" s="40">
        <f t="shared" si="1429"/>
        <v>0.7073274912</v>
      </c>
      <c r="AU282" s="54">
        <f t="shared" si="1429"/>
        <v>0.5781411681</v>
      </c>
      <c r="AV282" s="38"/>
      <c r="AW282" s="38"/>
      <c r="AX282" s="38"/>
      <c r="AY282" s="38"/>
      <c r="AZ282" s="38"/>
      <c r="BA282" s="38"/>
      <c r="BB282" s="38"/>
    </row>
    <row r="283">
      <c r="A283" s="1"/>
      <c r="B283" s="1"/>
      <c r="C283" s="53">
        <v>0.0</v>
      </c>
      <c r="D283" s="42"/>
      <c r="E283" s="42"/>
      <c r="F283" s="2">
        <v>4022.0</v>
      </c>
      <c r="G283" s="43">
        <v>17.0</v>
      </c>
      <c r="H283" s="43">
        <v>13.0</v>
      </c>
      <c r="I283" s="44">
        <v>51.0</v>
      </c>
      <c r="J283" s="44">
        <v>32.0</v>
      </c>
      <c r="K283" s="45">
        <v>9.0</v>
      </c>
      <c r="L283" s="45">
        <v>55.0</v>
      </c>
      <c r="M283" s="39">
        <f t="shared" si="6"/>
        <v>0.5666666667</v>
      </c>
      <c r="N283" s="40">
        <f t="shared" si="7"/>
        <v>0.6144578313</v>
      </c>
      <c r="O283" s="54">
        <f t="shared" si="8"/>
        <v>0.140625</v>
      </c>
      <c r="P283" s="40">
        <f t="shared" si="9"/>
        <v>0.5906687778</v>
      </c>
      <c r="Q283" s="54">
        <f t="shared" si="10"/>
        <v>0.2792895556</v>
      </c>
      <c r="R283" s="39">
        <f t="shared" ref="R283:T283" si="1430">M283</f>
        <v>0.5666666667</v>
      </c>
      <c r="S283" s="40">
        <f t="shared" si="1430"/>
        <v>0.6144578313</v>
      </c>
      <c r="T283" s="54">
        <f t="shared" si="1430"/>
        <v>0.140625</v>
      </c>
      <c r="U283" s="39">
        <f t="shared" si="12"/>
        <v>0.5666666667</v>
      </c>
      <c r="V283" s="40">
        <f t="shared" si="13"/>
        <v>0.1724578313</v>
      </c>
      <c r="W283" s="54">
        <f t="shared" si="14"/>
        <v>-0.078375</v>
      </c>
      <c r="X283" s="55">
        <f t="shared" si="15"/>
        <v>0.2954312486</v>
      </c>
      <c r="Y283" s="55">
        <f t="shared" si="16"/>
        <v>0.4899669148</v>
      </c>
      <c r="Z283" s="39">
        <f t="shared" si="17"/>
        <v>0.4188393574</v>
      </c>
      <c r="AA283" s="40">
        <f t="shared" si="18"/>
        <v>0.4188393574</v>
      </c>
      <c r="AB283" s="54">
        <f t="shared" si="19"/>
        <v>-0.078375</v>
      </c>
      <c r="AC283" s="56">
        <f t="shared" si="20"/>
        <v>-0.1849849352</v>
      </c>
      <c r="AD283" s="56">
        <f t="shared" si="21"/>
        <v>0.9703830986</v>
      </c>
      <c r="AE283" s="39">
        <f t="shared" si="22"/>
        <v>0.3013047029</v>
      </c>
      <c r="AF283" s="40">
        <f t="shared" si="23"/>
        <v>0.3013047029</v>
      </c>
      <c r="AG283" s="54">
        <f t="shared" si="24"/>
        <v>0.3013047029</v>
      </c>
      <c r="AH283" s="57">
        <f t="shared" ref="AH283:AI283" si="1431">N283-P283</f>
        <v>0.02378905355</v>
      </c>
      <c r="AI283" s="57">
        <f t="shared" si="1431"/>
        <v>-0.1386645556</v>
      </c>
      <c r="AJ283" s="58">
        <f t="shared" si="26"/>
        <v>0.01422198927</v>
      </c>
      <c r="AK283" s="58">
        <f t="shared" si="27"/>
        <v>-0.08241654634</v>
      </c>
      <c r="AL283" s="39">
        <f t="shared" si="28"/>
        <v>0.3013047029</v>
      </c>
      <c r="AM283" s="40">
        <f t="shared" ref="AM283:AN283" si="1432">AF283+AJ283</f>
        <v>0.3155266922</v>
      </c>
      <c r="AN283" s="54">
        <f t="shared" si="1432"/>
        <v>0.2188881566</v>
      </c>
      <c r="AO283" s="59">
        <f t="shared" si="30"/>
        <v>1.880709664</v>
      </c>
      <c r="AP283" s="39">
        <f t="shared" ref="AP283:AR283" si="1433">AL283*$AO283</f>
        <v>0.5666666667</v>
      </c>
      <c r="AQ283" s="40">
        <f t="shared" si="1433"/>
        <v>0.5934140993</v>
      </c>
      <c r="AR283" s="54">
        <f t="shared" si="1433"/>
        <v>0.4116650715</v>
      </c>
      <c r="AS283" s="39">
        <f t="shared" ref="AS283:AU283" si="1434">IF(AP283&lt;0,0,IF(AP283&gt;1,1,AP283))</f>
        <v>0.5666666667</v>
      </c>
      <c r="AT283" s="40">
        <f t="shared" si="1434"/>
        <v>0.5934140993</v>
      </c>
      <c r="AU283" s="54">
        <f t="shared" si="1434"/>
        <v>0.4116650715</v>
      </c>
      <c r="AV283" s="38"/>
      <c r="AW283" s="38"/>
      <c r="AX283" s="38"/>
      <c r="AY283" s="38"/>
      <c r="AZ283" s="38"/>
      <c r="BA283" s="38"/>
      <c r="BB283" s="38"/>
    </row>
    <row r="284">
      <c r="A284" s="1"/>
      <c r="B284" s="1"/>
      <c r="C284" s="53">
        <v>0.0</v>
      </c>
      <c r="D284" s="42"/>
      <c r="E284" s="42"/>
      <c r="F284" s="2">
        <v>4024.0</v>
      </c>
      <c r="G284" s="43">
        <v>13.0</v>
      </c>
      <c r="H284" s="43">
        <v>8.0</v>
      </c>
      <c r="I284" s="44">
        <v>29.0</v>
      </c>
      <c r="J284" s="44">
        <v>30.0</v>
      </c>
      <c r="K284" s="45">
        <v>25.0</v>
      </c>
      <c r="L284" s="45">
        <v>52.0</v>
      </c>
      <c r="M284" s="39">
        <f t="shared" si="6"/>
        <v>0.619047619</v>
      </c>
      <c r="N284" s="40">
        <f t="shared" si="7"/>
        <v>0.4915254237</v>
      </c>
      <c r="O284" s="54">
        <f t="shared" si="8"/>
        <v>0.3246753247</v>
      </c>
      <c r="P284" s="40">
        <f t="shared" si="9"/>
        <v>0.6043172336</v>
      </c>
      <c r="Q284" s="54">
        <f t="shared" si="10"/>
        <v>0.2827678005</v>
      </c>
      <c r="R284" s="39">
        <f t="shared" ref="R284:T284" si="1435">M284</f>
        <v>0.619047619</v>
      </c>
      <c r="S284" s="40">
        <f t="shared" si="1435"/>
        <v>0.4915254237</v>
      </c>
      <c r="T284" s="54">
        <f t="shared" si="1435"/>
        <v>0.3246753247</v>
      </c>
      <c r="U284" s="39">
        <f t="shared" si="12"/>
        <v>0.619047619</v>
      </c>
      <c r="V284" s="40">
        <f t="shared" si="13"/>
        <v>0.04952542373</v>
      </c>
      <c r="W284" s="54">
        <f t="shared" si="14"/>
        <v>0.1056753247</v>
      </c>
      <c r="X284" s="55">
        <f t="shared" si="15"/>
        <v>0.07983257669</v>
      </c>
      <c r="Y284" s="55">
        <f t="shared" si="16"/>
        <v>0.7055655867</v>
      </c>
      <c r="Z284" s="39">
        <f t="shared" si="17"/>
        <v>0.4391313711</v>
      </c>
      <c r="AA284" s="40">
        <f t="shared" si="18"/>
        <v>0.4391313711</v>
      </c>
      <c r="AB284" s="54">
        <f t="shared" si="19"/>
        <v>0.1056753247</v>
      </c>
      <c r="AC284" s="56">
        <f t="shared" si="20"/>
        <v>0.2361559593</v>
      </c>
      <c r="AD284" s="56">
        <f t="shared" si="21"/>
        <v>0.5492422041</v>
      </c>
      <c r="AE284" s="39">
        <f t="shared" si="22"/>
        <v>0.3193772341</v>
      </c>
      <c r="AF284" s="40">
        <f t="shared" si="23"/>
        <v>0.3193772341</v>
      </c>
      <c r="AG284" s="54">
        <f t="shared" si="24"/>
        <v>0.3193772341</v>
      </c>
      <c r="AH284" s="57">
        <f t="shared" ref="AH284:AI284" si="1436">N284-P284</f>
        <v>-0.1127918098</v>
      </c>
      <c r="AI284" s="57">
        <f t="shared" si="1436"/>
        <v>0.04190752422</v>
      </c>
      <c r="AJ284" s="58">
        <f t="shared" si="26"/>
        <v>-0.06743117821</v>
      </c>
      <c r="AK284" s="58">
        <f t="shared" si="27"/>
        <v>0.02490812016</v>
      </c>
      <c r="AL284" s="39">
        <f t="shared" si="28"/>
        <v>0.3193772341</v>
      </c>
      <c r="AM284" s="40">
        <f t="shared" ref="AM284:AN284" si="1437">AF284+AJ284</f>
        <v>0.2519460559</v>
      </c>
      <c r="AN284" s="54">
        <f t="shared" si="1437"/>
        <v>0.3442853543</v>
      </c>
      <c r="AO284" s="59">
        <f t="shared" si="30"/>
        <v>1.938296011</v>
      </c>
      <c r="AP284" s="39">
        <f t="shared" ref="AP284:AR284" si="1438">AL284*$AO284</f>
        <v>0.619047619</v>
      </c>
      <c r="AQ284" s="40">
        <f t="shared" si="1438"/>
        <v>0.4883460353</v>
      </c>
      <c r="AR284" s="54">
        <f t="shared" si="1438"/>
        <v>0.667326929</v>
      </c>
      <c r="AS284" s="39">
        <f t="shared" ref="AS284:AU284" si="1439">IF(AP284&lt;0,0,IF(AP284&gt;1,1,AP284))</f>
        <v>0.619047619</v>
      </c>
      <c r="AT284" s="40">
        <f t="shared" si="1439"/>
        <v>0.4883460353</v>
      </c>
      <c r="AU284" s="54">
        <f t="shared" si="1439"/>
        <v>0.667326929</v>
      </c>
      <c r="AV284" s="38"/>
      <c r="AW284" s="38"/>
      <c r="AX284" s="38"/>
      <c r="AY284" s="38"/>
      <c r="AZ284" s="38"/>
      <c r="BA284" s="38"/>
      <c r="BB284" s="38"/>
    </row>
    <row r="285">
      <c r="A285" s="1"/>
      <c r="B285" s="1"/>
      <c r="C285" s="53">
        <v>0.0</v>
      </c>
      <c r="D285" s="42"/>
      <c r="E285" s="42"/>
      <c r="F285" s="2">
        <v>4027.0</v>
      </c>
      <c r="G285" s="43">
        <v>7.0</v>
      </c>
      <c r="H285" s="43">
        <v>7.0</v>
      </c>
      <c r="I285" s="44">
        <v>25.0</v>
      </c>
      <c r="J285" s="44">
        <v>26.0</v>
      </c>
      <c r="K285" s="45">
        <v>15.0</v>
      </c>
      <c r="L285" s="45">
        <v>43.0</v>
      </c>
      <c r="M285" s="39">
        <f t="shared" si="6"/>
        <v>0.5</v>
      </c>
      <c r="N285" s="40">
        <f t="shared" si="7"/>
        <v>0.4901960784</v>
      </c>
      <c r="O285" s="54">
        <f t="shared" si="8"/>
        <v>0.2586206897</v>
      </c>
      <c r="P285" s="40">
        <f t="shared" si="9"/>
        <v>0.573275</v>
      </c>
      <c r="Q285" s="54">
        <f t="shared" si="10"/>
        <v>0.27435</v>
      </c>
      <c r="R285" s="39">
        <f t="shared" ref="R285:T285" si="1440">M285</f>
        <v>0.5</v>
      </c>
      <c r="S285" s="40">
        <f t="shared" si="1440"/>
        <v>0.4901960784</v>
      </c>
      <c r="T285" s="54">
        <f t="shared" si="1440"/>
        <v>0.2586206897</v>
      </c>
      <c r="U285" s="39">
        <f t="shared" si="12"/>
        <v>0.5</v>
      </c>
      <c r="V285" s="40">
        <f t="shared" si="13"/>
        <v>0.04819607843</v>
      </c>
      <c r="W285" s="54">
        <f t="shared" si="14"/>
        <v>0.03962068966</v>
      </c>
      <c r="X285" s="55">
        <f t="shared" si="15"/>
        <v>0.09609526932</v>
      </c>
      <c r="Y285" s="55">
        <f t="shared" si="16"/>
        <v>0.6893028941</v>
      </c>
      <c r="Z285" s="39">
        <f t="shared" si="17"/>
        <v>0.3551921043</v>
      </c>
      <c r="AA285" s="40">
        <f t="shared" si="18"/>
        <v>0.3551921043</v>
      </c>
      <c r="AB285" s="54">
        <f t="shared" si="19"/>
        <v>0.03962068966</v>
      </c>
      <c r="AC285" s="56">
        <f t="shared" si="20"/>
        <v>0.111087985</v>
      </c>
      <c r="AD285" s="56">
        <f t="shared" si="21"/>
        <v>0.6743101784</v>
      </c>
      <c r="AE285" s="39">
        <f t="shared" si="22"/>
        <v>0.2527164716</v>
      </c>
      <c r="AF285" s="40">
        <f t="shared" si="23"/>
        <v>0.2527164716</v>
      </c>
      <c r="AG285" s="54">
        <f t="shared" si="24"/>
        <v>0.2527164716</v>
      </c>
      <c r="AH285" s="57">
        <f t="shared" ref="AH285:AI285" si="1441">N285-P285</f>
        <v>-0.08307892157</v>
      </c>
      <c r="AI285" s="57">
        <f t="shared" si="1441"/>
        <v>-0.01572931034</v>
      </c>
      <c r="AJ285" s="58">
        <f t="shared" si="26"/>
        <v>-0.04966769816</v>
      </c>
      <c r="AK285" s="58">
        <f t="shared" si="27"/>
        <v>-0.009348859409</v>
      </c>
      <c r="AL285" s="39">
        <f t="shared" si="28"/>
        <v>0.2527164716</v>
      </c>
      <c r="AM285" s="40">
        <f t="shared" ref="AM285:AN285" si="1442">AF285+AJ285</f>
        <v>0.2030487734</v>
      </c>
      <c r="AN285" s="54">
        <f t="shared" si="1442"/>
        <v>0.2433676122</v>
      </c>
      <c r="AO285" s="59">
        <f t="shared" si="30"/>
        <v>1.978501824</v>
      </c>
      <c r="AP285" s="39">
        <f t="shared" ref="AP285:AR285" si="1443">AL285*$AO285</f>
        <v>0.5</v>
      </c>
      <c r="AQ285" s="40">
        <f t="shared" si="1443"/>
        <v>0.4017323686</v>
      </c>
      <c r="AR285" s="54">
        <f t="shared" si="1443"/>
        <v>0.4815032646</v>
      </c>
      <c r="AS285" s="39">
        <f t="shared" ref="AS285:AU285" si="1444">IF(AP285&lt;0,0,IF(AP285&gt;1,1,AP285))</f>
        <v>0.5</v>
      </c>
      <c r="AT285" s="40">
        <f t="shared" si="1444"/>
        <v>0.4017323686</v>
      </c>
      <c r="AU285" s="54">
        <f t="shared" si="1444"/>
        <v>0.4815032646</v>
      </c>
      <c r="AV285" s="38"/>
      <c r="AW285" s="38"/>
      <c r="AX285" s="38"/>
      <c r="AY285" s="38"/>
      <c r="AZ285" s="38"/>
      <c r="BA285" s="38"/>
      <c r="BB285" s="38"/>
    </row>
    <row r="286">
      <c r="A286" s="1"/>
      <c r="B286" s="1"/>
      <c r="C286" s="53">
        <v>0.0</v>
      </c>
      <c r="D286" s="42"/>
      <c r="E286" s="42"/>
      <c r="F286" s="2">
        <v>4028.0</v>
      </c>
      <c r="G286" s="43">
        <v>5.0</v>
      </c>
      <c r="H286" s="43">
        <v>8.0</v>
      </c>
      <c r="I286" s="44">
        <v>31.0</v>
      </c>
      <c r="J286" s="44">
        <v>32.0</v>
      </c>
      <c r="K286" s="45">
        <v>14.0</v>
      </c>
      <c r="L286" s="45">
        <v>25.0</v>
      </c>
      <c r="M286" s="39">
        <f t="shared" si="6"/>
        <v>0.3846153846</v>
      </c>
      <c r="N286" s="40">
        <f t="shared" si="7"/>
        <v>0.4920634921</v>
      </c>
      <c r="O286" s="54">
        <f t="shared" si="8"/>
        <v>0.358974359</v>
      </c>
      <c r="P286" s="40">
        <f t="shared" si="9"/>
        <v>0.5431094675</v>
      </c>
      <c r="Q286" s="54">
        <f t="shared" si="10"/>
        <v>0.264443787</v>
      </c>
      <c r="R286" s="39">
        <f t="shared" ref="R286:T286" si="1445">M286</f>
        <v>0.3846153846</v>
      </c>
      <c r="S286" s="40">
        <f t="shared" si="1445"/>
        <v>0.4920634921</v>
      </c>
      <c r="T286" s="54">
        <f t="shared" si="1445"/>
        <v>0.358974359</v>
      </c>
      <c r="U286" s="39">
        <f t="shared" si="12"/>
        <v>0.3846153846</v>
      </c>
      <c r="V286" s="40">
        <f t="shared" si="13"/>
        <v>0.05006349206</v>
      </c>
      <c r="W286" s="54">
        <f t="shared" si="14"/>
        <v>0.139974359</v>
      </c>
      <c r="X286" s="55">
        <f t="shared" si="15"/>
        <v>0.1294373365</v>
      </c>
      <c r="Y286" s="55">
        <f t="shared" si="16"/>
        <v>0.6559608269</v>
      </c>
      <c r="Z286" s="39">
        <f t="shared" si="17"/>
        <v>0.2742584067</v>
      </c>
      <c r="AA286" s="40">
        <f t="shared" si="18"/>
        <v>0.2742584067</v>
      </c>
      <c r="AB286" s="54">
        <f t="shared" si="19"/>
        <v>0.139974359</v>
      </c>
      <c r="AC286" s="56">
        <f t="shared" si="20"/>
        <v>0.4719123216</v>
      </c>
      <c r="AD286" s="56">
        <f t="shared" si="21"/>
        <v>0.3134858418</v>
      </c>
      <c r="AE286" s="39">
        <f t="shared" si="22"/>
        <v>0.2177274613</v>
      </c>
      <c r="AF286" s="40">
        <f t="shared" si="23"/>
        <v>0.2177274613</v>
      </c>
      <c r="AG286" s="54">
        <f t="shared" si="24"/>
        <v>0.2177274613</v>
      </c>
      <c r="AH286" s="57">
        <f t="shared" ref="AH286:AI286" si="1446">N286-P286</f>
        <v>-0.05104597539</v>
      </c>
      <c r="AI286" s="57">
        <f t="shared" si="1446"/>
        <v>0.09453057199</v>
      </c>
      <c r="AJ286" s="58">
        <f t="shared" si="26"/>
        <v>-0.0305172004</v>
      </c>
      <c r="AK286" s="58">
        <f t="shared" si="27"/>
        <v>0.05618510971</v>
      </c>
      <c r="AL286" s="39">
        <f t="shared" si="28"/>
        <v>0.2177274613</v>
      </c>
      <c r="AM286" s="40">
        <f t="shared" ref="AM286:AN286" si="1447">AF286+AJ286</f>
        <v>0.1872102609</v>
      </c>
      <c r="AN286" s="54">
        <f t="shared" si="1447"/>
        <v>0.273912571</v>
      </c>
      <c r="AO286" s="59">
        <f t="shared" si="30"/>
        <v>1.766499192</v>
      </c>
      <c r="AP286" s="39">
        <f t="shared" ref="AP286:AR286" si="1448">AL286*$AO286</f>
        <v>0.3846153846</v>
      </c>
      <c r="AQ286" s="40">
        <f t="shared" si="1448"/>
        <v>0.3307067748</v>
      </c>
      <c r="AR286" s="54">
        <f t="shared" si="1448"/>
        <v>0.4838663356</v>
      </c>
      <c r="AS286" s="39">
        <f t="shared" ref="AS286:AU286" si="1449">IF(AP286&lt;0,0,IF(AP286&gt;1,1,AP286))</f>
        <v>0.3846153846</v>
      </c>
      <c r="AT286" s="40">
        <f t="shared" si="1449"/>
        <v>0.3307067748</v>
      </c>
      <c r="AU286" s="54">
        <f t="shared" si="1449"/>
        <v>0.4838663356</v>
      </c>
      <c r="AV286" s="38"/>
      <c r="AW286" s="38"/>
      <c r="AX286" s="38"/>
      <c r="AY286" s="38"/>
      <c r="AZ286" s="38"/>
      <c r="BA286" s="38"/>
      <c r="BB286" s="38"/>
    </row>
    <row r="287">
      <c r="A287" s="1"/>
      <c r="B287" s="1"/>
      <c r="C287" s="53">
        <v>0.0</v>
      </c>
      <c r="D287" s="42"/>
      <c r="E287" s="42"/>
      <c r="F287" s="2">
        <v>4030.0</v>
      </c>
      <c r="G287" s="43">
        <v>4.0</v>
      </c>
      <c r="H287" s="43">
        <v>7.0</v>
      </c>
      <c r="I287" s="44">
        <v>32.0</v>
      </c>
      <c r="J287" s="44">
        <v>21.0</v>
      </c>
      <c r="K287" s="45">
        <v>7.0</v>
      </c>
      <c r="L287" s="45">
        <v>45.0</v>
      </c>
      <c r="M287" s="39">
        <f t="shared" si="6"/>
        <v>0.3636363636</v>
      </c>
      <c r="N287" s="40">
        <f t="shared" si="7"/>
        <v>0.6037735849</v>
      </c>
      <c r="O287" s="54">
        <f t="shared" si="8"/>
        <v>0.1346153846</v>
      </c>
      <c r="P287" s="40">
        <f t="shared" si="9"/>
        <v>0.5376165289</v>
      </c>
      <c r="Q287" s="54">
        <f t="shared" si="10"/>
        <v>0.2624578512</v>
      </c>
      <c r="R287" s="39">
        <f t="shared" ref="R287:T287" si="1450">M287</f>
        <v>0.3636363636</v>
      </c>
      <c r="S287" s="40">
        <f t="shared" si="1450"/>
        <v>0.6037735849</v>
      </c>
      <c r="T287" s="54">
        <f t="shared" si="1450"/>
        <v>0.1346153846</v>
      </c>
      <c r="U287" s="39">
        <f t="shared" si="12"/>
        <v>0.3636363636</v>
      </c>
      <c r="V287" s="40">
        <f t="shared" si="13"/>
        <v>0.1617735849</v>
      </c>
      <c r="W287" s="54">
        <f t="shared" si="14"/>
        <v>-0.08438461538</v>
      </c>
      <c r="X287" s="55">
        <f t="shared" si="15"/>
        <v>0.418585777</v>
      </c>
      <c r="Y287" s="55">
        <f t="shared" si="16"/>
        <v>0.3668123864</v>
      </c>
      <c r="Z287" s="39">
        <f t="shared" si="17"/>
        <v>0.2814268091</v>
      </c>
      <c r="AA287" s="40">
        <f t="shared" si="18"/>
        <v>0.2814268091</v>
      </c>
      <c r="AB287" s="54">
        <f t="shared" si="19"/>
        <v>-0.08438461538</v>
      </c>
      <c r="AC287" s="56">
        <f t="shared" si="20"/>
        <v>-0.2913152185</v>
      </c>
      <c r="AD287" s="56">
        <f t="shared" si="21"/>
        <v>1.076713382</v>
      </c>
      <c r="AE287" s="39">
        <f t="shared" si="22"/>
        <v>0.2077520303</v>
      </c>
      <c r="AF287" s="40">
        <f t="shared" si="23"/>
        <v>0.2077520303</v>
      </c>
      <c r="AG287" s="54">
        <f t="shared" si="24"/>
        <v>0.2077520303</v>
      </c>
      <c r="AH287" s="57">
        <f t="shared" ref="AH287:AI287" si="1451">N287-P287</f>
        <v>0.06615705598</v>
      </c>
      <c r="AI287" s="57">
        <f t="shared" si="1451"/>
        <v>-0.1278424666</v>
      </c>
      <c r="AJ287" s="58">
        <f t="shared" si="26"/>
        <v>0.03955117165</v>
      </c>
      <c r="AK287" s="58">
        <f t="shared" si="27"/>
        <v>-0.07598433884</v>
      </c>
      <c r="AL287" s="39">
        <f t="shared" si="28"/>
        <v>0.2077520303</v>
      </c>
      <c r="AM287" s="40">
        <f t="shared" ref="AM287:AN287" si="1452">AF287+AJ287</f>
        <v>0.2473032019</v>
      </c>
      <c r="AN287" s="54">
        <f t="shared" si="1452"/>
        <v>0.1317676914</v>
      </c>
      <c r="AO287" s="59">
        <f t="shared" si="30"/>
        <v>1.750338435</v>
      </c>
      <c r="AP287" s="39">
        <f t="shared" ref="AP287:AR287" si="1453">AL287*$AO287</f>
        <v>0.3636363636</v>
      </c>
      <c r="AQ287" s="40">
        <f t="shared" si="1453"/>
        <v>0.4328642995</v>
      </c>
      <c r="AR287" s="54">
        <f t="shared" si="1453"/>
        <v>0.2306380549</v>
      </c>
      <c r="AS287" s="39">
        <f t="shared" ref="AS287:AU287" si="1454">IF(AP287&lt;0,0,IF(AP287&gt;1,1,AP287))</f>
        <v>0.3636363636</v>
      </c>
      <c r="AT287" s="40">
        <f t="shared" si="1454"/>
        <v>0.4328642995</v>
      </c>
      <c r="AU287" s="54">
        <f t="shared" si="1454"/>
        <v>0.2306380549</v>
      </c>
      <c r="AV287" s="38"/>
      <c r="AW287" s="38"/>
      <c r="AX287" s="38"/>
      <c r="AY287" s="38"/>
      <c r="AZ287" s="38"/>
      <c r="BA287" s="38"/>
      <c r="BB287" s="38"/>
    </row>
    <row r="288">
      <c r="A288" s="1"/>
      <c r="B288" s="1"/>
      <c r="C288" s="53">
        <v>0.0</v>
      </c>
      <c r="D288" s="42"/>
      <c r="E288" s="42"/>
      <c r="F288" s="2">
        <v>4032.0</v>
      </c>
      <c r="G288" s="43">
        <v>18.0</v>
      </c>
      <c r="H288" s="43">
        <v>13.0</v>
      </c>
      <c r="I288" s="44">
        <v>23.0</v>
      </c>
      <c r="J288" s="44">
        <v>13.0</v>
      </c>
      <c r="K288" s="45">
        <v>12.0</v>
      </c>
      <c r="L288" s="45">
        <v>33.0</v>
      </c>
      <c r="M288" s="39">
        <f t="shared" si="6"/>
        <v>0.5806451613</v>
      </c>
      <c r="N288" s="40">
        <f t="shared" si="7"/>
        <v>0.6388888889</v>
      </c>
      <c r="O288" s="54">
        <f t="shared" si="8"/>
        <v>0.2666666667</v>
      </c>
      <c r="P288" s="40">
        <f t="shared" si="9"/>
        <v>0.5943125911</v>
      </c>
      <c r="Q288" s="54">
        <f t="shared" si="10"/>
        <v>0.2802524454</v>
      </c>
      <c r="R288" s="39">
        <f t="shared" ref="R288:T288" si="1455">M288</f>
        <v>0.5806451613</v>
      </c>
      <c r="S288" s="40">
        <f t="shared" si="1455"/>
        <v>0.6388888889</v>
      </c>
      <c r="T288" s="54">
        <f t="shared" si="1455"/>
        <v>0.2666666667</v>
      </c>
      <c r="U288" s="39">
        <f t="shared" si="12"/>
        <v>0.5806451613</v>
      </c>
      <c r="V288" s="40">
        <f t="shared" si="13"/>
        <v>0.1968888889</v>
      </c>
      <c r="W288" s="54">
        <f t="shared" si="14"/>
        <v>0.04766666667</v>
      </c>
      <c r="X288" s="55">
        <f t="shared" si="15"/>
        <v>0.3269193651</v>
      </c>
      <c r="Y288" s="55">
        <f t="shared" si="16"/>
        <v>0.4584787983</v>
      </c>
      <c r="Z288" s="39">
        <f t="shared" si="17"/>
        <v>0.4335401007</v>
      </c>
      <c r="AA288" s="40">
        <f t="shared" si="18"/>
        <v>0.4335401007</v>
      </c>
      <c r="AB288" s="54">
        <f t="shared" si="19"/>
        <v>0.04766666667</v>
      </c>
      <c r="AC288" s="56">
        <f t="shared" si="20"/>
        <v>0.1095076916</v>
      </c>
      <c r="AD288" s="56">
        <f t="shared" si="21"/>
        <v>0.6758904718</v>
      </c>
      <c r="AE288" s="39">
        <f t="shared" si="22"/>
        <v>0.3084064932</v>
      </c>
      <c r="AF288" s="40">
        <f t="shared" si="23"/>
        <v>0.3084064932</v>
      </c>
      <c r="AG288" s="54">
        <f t="shared" si="24"/>
        <v>0.3084064932</v>
      </c>
      <c r="AH288" s="57">
        <f t="shared" ref="AH288:AI288" si="1456">N288-P288</f>
        <v>0.04457629784</v>
      </c>
      <c r="AI288" s="57">
        <f t="shared" si="1456"/>
        <v>-0.0135857787</v>
      </c>
      <c r="AJ288" s="58">
        <f t="shared" si="26"/>
        <v>0.02664938428</v>
      </c>
      <c r="AK288" s="58">
        <f t="shared" si="27"/>
        <v>-0.008074831781</v>
      </c>
      <c r="AL288" s="39">
        <f t="shared" si="28"/>
        <v>0.3084064932</v>
      </c>
      <c r="AM288" s="40">
        <f t="shared" ref="AM288:AN288" si="1457">AF288+AJ288</f>
        <v>0.3350558774</v>
      </c>
      <c r="AN288" s="54">
        <f t="shared" si="1457"/>
        <v>0.3003316614</v>
      </c>
      <c r="AO288" s="59">
        <f t="shared" si="30"/>
        <v>1.882726772</v>
      </c>
      <c r="AP288" s="39">
        <f t="shared" ref="AP288:AR288" si="1458">AL288*$AO288</f>
        <v>0.5806451613</v>
      </c>
      <c r="AQ288" s="40">
        <f t="shared" si="1458"/>
        <v>0.6308186705</v>
      </c>
      <c r="AR288" s="54">
        <f t="shared" si="1458"/>
        <v>0.5654424593</v>
      </c>
      <c r="AS288" s="39">
        <f t="shared" ref="AS288:AU288" si="1459">IF(AP288&lt;0,0,IF(AP288&gt;1,1,AP288))</f>
        <v>0.5806451613</v>
      </c>
      <c r="AT288" s="40">
        <f t="shared" si="1459"/>
        <v>0.6308186705</v>
      </c>
      <c r="AU288" s="54">
        <f t="shared" si="1459"/>
        <v>0.5654424593</v>
      </c>
      <c r="AV288" s="38"/>
      <c r="AW288" s="38"/>
      <c r="AX288" s="38"/>
      <c r="AY288" s="38"/>
      <c r="AZ288" s="38"/>
      <c r="BA288" s="38"/>
      <c r="BB288" s="38"/>
    </row>
    <row r="289">
      <c r="A289" s="1"/>
      <c r="B289" s="1"/>
      <c r="C289" s="53">
        <v>0.0</v>
      </c>
      <c r="D289" s="42"/>
      <c r="E289" s="42"/>
      <c r="F289" s="2">
        <v>4036.0</v>
      </c>
      <c r="G289" s="43">
        <v>1.0</v>
      </c>
      <c r="H289" s="43">
        <v>9.0</v>
      </c>
      <c r="I289" s="44">
        <v>41.0</v>
      </c>
      <c r="J289" s="44">
        <v>22.0</v>
      </c>
      <c r="K289" s="45">
        <v>11.0</v>
      </c>
      <c r="L289" s="45">
        <v>31.0</v>
      </c>
      <c r="M289" s="39">
        <f t="shared" si="6"/>
        <v>0.1</v>
      </c>
      <c r="N289" s="40">
        <f t="shared" si="7"/>
        <v>0.6507936508</v>
      </c>
      <c r="O289" s="54">
        <f t="shared" si="8"/>
        <v>0.2619047619</v>
      </c>
      <c r="P289" s="40">
        <f t="shared" si="9"/>
        <v>0.468371</v>
      </c>
      <c r="Q289" s="54">
        <f t="shared" si="10"/>
        <v>0.232654</v>
      </c>
      <c r="R289" s="39">
        <f t="shared" ref="R289:T289" si="1460">M289</f>
        <v>0.1</v>
      </c>
      <c r="S289" s="40">
        <f t="shared" si="1460"/>
        <v>0.6507936508</v>
      </c>
      <c r="T289" s="54">
        <f t="shared" si="1460"/>
        <v>0.2619047619</v>
      </c>
      <c r="U289" s="39">
        <f t="shared" si="12"/>
        <v>0.1</v>
      </c>
      <c r="V289" s="40">
        <f t="shared" si="13"/>
        <v>0.2087936508</v>
      </c>
      <c r="W289" s="54">
        <f t="shared" si="14"/>
        <v>0.0429047619</v>
      </c>
      <c r="X289" s="55">
        <f t="shared" si="15"/>
        <v>1.124136779</v>
      </c>
      <c r="Y289" s="55">
        <f t="shared" si="16"/>
        <v>-0.3387386158</v>
      </c>
      <c r="Z289" s="39">
        <f t="shared" si="17"/>
        <v>0.1636990968</v>
      </c>
      <c r="AA289" s="40">
        <f t="shared" si="18"/>
        <v>0.1636990968</v>
      </c>
      <c r="AB289" s="54">
        <f t="shared" si="19"/>
        <v>0.0429047619</v>
      </c>
      <c r="AC289" s="56">
        <f t="shared" si="20"/>
        <v>0.2563296701</v>
      </c>
      <c r="AD289" s="56">
        <f t="shared" si="21"/>
        <v>0.5290684933</v>
      </c>
      <c r="AE289" s="39">
        <f t="shared" si="22"/>
        <v>0.1196624688</v>
      </c>
      <c r="AF289" s="40">
        <f t="shared" si="23"/>
        <v>0.1196624688</v>
      </c>
      <c r="AG289" s="54">
        <f t="shared" si="24"/>
        <v>0.1196624688</v>
      </c>
      <c r="AH289" s="57">
        <f t="shared" ref="AH289:AI289" si="1461">N289-P289</f>
        <v>0.1824226508</v>
      </c>
      <c r="AI289" s="57">
        <f t="shared" si="1461"/>
        <v>0.0292507619</v>
      </c>
      <c r="AJ289" s="58">
        <f t="shared" si="26"/>
        <v>0.1090591089</v>
      </c>
      <c r="AK289" s="58">
        <f t="shared" si="27"/>
        <v>0.01738545776</v>
      </c>
      <c r="AL289" s="39">
        <f t="shared" si="28"/>
        <v>0.1196624688</v>
      </c>
      <c r="AM289" s="40">
        <f t="shared" ref="AM289:AN289" si="1462">AF289+AJ289</f>
        <v>0.2287215778</v>
      </c>
      <c r="AN289" s="54">
        <f t="shared" si="1462"/>
        <v>0.1370479266</v>
      </c>
      <c r="AO289" s="59">
        <f t="shared" si="30"/>
        <v>0.8356839113</v>
      </c>
      <c r="AP289" s="39">
        <f t="shared" ref="AP289:AR289" si="1463">AL289*$AO289</f>
        <v>0.1</v>
      </c>
      <c r="AQ289" s="40">
        <f t="shared" si="1463"/>
        <v>0.1911389427</v>
      </c>
      <c r="AR289" s="54">
        <f t="shared" si="1463"/>
        <v>0.1145287473</v>
      </c>
      <c r="AS289" s="39">
        <f t="shared" ref="AS289:AU289" si="1464">IF(AP289&lt;0,0,IF(AP289&gt;1,1,AP289))</f>
        <v>0.1</v>
      </c>
      <c r="AT289" s="40">
        <f t="shared" si="1464"/>
        <v>0.1911389427</v>
      </c>
      <c r="AU289" s="54">
        <f t="shared" si="1464"/>
        <v>0.1145287473</v>
      </c>
      <c r="AV289" s="38"/>
      <c r="AW289" s="38"/>
      <c r="AX289" s="38"/>
      <c r="AY289" s="38"/>
      <c r="AZ289" s="38"/>
      <c r="BA289" s="38"/>
      <c r="BB289" s="38"/>
    </row>
    <row r="290">
      <c r="A290" s="1"/>
      <c r="B290" s="1"/>
      <c r="C290" s="53">
        <v>0.0</v>
      </c>
      <c r="D290" s="42"/>
      <c r="E290" s="42"/>
      <c r="F290" s="2">
        <v>4044.0</v>
      </c>
      <c r="G290" s="43">
        <v>20.0</v>
      </c>
      <c r="H290" s="43">
        <v>33.0</v>
      </c>
      <c r="I290" s="44">
        <v>51.0</v>
      </c>
      <c r="J290" s="44">
        <v>45.0</v>
      </c>
      <c r="K290" s="45">
        <v>25.0</v>
      </c>
      <c r="L290" s="45">
        <v>54.0</v>
      </c>
      <c r="M290" s="39">
        <f t="shared" si="6"/>
        <v>0.3773584906</v>
      </c>
      <c r="N290" s="40">
        <f t="shared" si="7"/>
        <v>0.53125</v>
      </c>
      <c r="O290" s="54">
        <f t="shared" si="8"/>
        <v>0.3164556962</v>
      </c>
      <c r="P290" s="40">
        <f t="shared" si="9"/>
        <v>0.5412096832</v>
      </c>
      <c r="Q290" s="54">
        <f t="shared" si="10"/>
        <v>0.2637632609</v>
      </c>
      <c r="R290" s="39">
        <f t="shared" ref="R290:T290" si="1465">M290</f>
        <v>0.3773584906</v>
      </c>
      <c r="S290" s="40">
        <f t="shared" si="1465"/>
        <v>0.53125</v>
      </c>
      <c r="T290" s="54">
        <f t="shared" si="1465"/>
        <v>0.3164556962</v>
      </c>
      <c r="U290" s="39">
        <f t="shared" si="12"/>
        <v>0.3773584906</v>
      </c>
      <c r="V290" s="40">
        <f t="shared" si="13"/>
        <v>0.08925</v>
      </c>
      <c r="W290" s="54">
        <f t="shared" si="14"/>
        <v>0.0974556962</v>
      </c>
      <c r="X290" s="55">
        <f t="shared" si="15"/>
        <v>0.2322448204</v>
      </c>
      <c r="Y290" s="55">
        <f t="shared" si="16"/>
        <v>0.553153343</v>
      </c>
      <c r="Z290" s="39">
        <f t="shared" si="17"/>
        <v>0.2741942677</v>
      </c>
      <c r="AA290" s="40">
        <f t="shared" si="18"/>
        <v>0.2741942677</v>
      </c>
      <c r="AB290" s="54">
        <f t="shared" si="19"/>
        <v>0.0974556962</v>
      </c>
      <c r="AC290" s="56">
        <f t="shared" si="20"/>
        <v>0.3415002258</v>
      </c>
      <c r="AD290" s="56">
        <f t="shared" si="21"/>
        <v>0.4438979376</v>
      </c>
      <c r="AE290" s="39">
        <f t="shared" si="22"/>
        <v>0.205766991</v>
      </c>
      <c r="AF290" s="40">
        <f t="shared" si="23"/>
        <v>0.205766991</v>
      </c>
      <c r="AG290" s="54">
        <f t="shared" si="24"/>
        <v>0.205766991</v>
      </c>
      <c r="AH290" s="57">
        <f t="shared" ref="AH290:AI290" si="1466">N290-P290</f>
        <v>-0.009959683161</v>
      </c>
      <c r="AI290" s="57">
        <f t="shared" si="1466"/>
        <v>0.05269243526</v>
      </c>
      <c r="AJ290" s="58">
        <f t="shared" si="26"/>
        <v>-0.005954272488</v>
      </c>
      <c r="AK290" s="58">
        <f t="shared" si="27"/>
        <v>0.03131823064</v>
      </c>
      <c r="AL290" s="39">
        <f t="shared" si="28"/>
        <v>0.205766991</v>
      </c>
      <c r="AM290" s="40">
        <f t="shared" ref="AM290:AN290" si="1467">AF290+AJ290</f>
        <v>0.1998127185</v>
      </c>
      <c r="AN290" s="54">
        <f t="shared" si="1467"/>
        <v>0.2370852216</v>
      </c>
      <c r="AO290" s="59">
        <f t="shared" si="30"/>
        <v>1.833911692</v>
      </c>
      <c r="AP290" s="39">
        <f t="shared" ref="AP290:AR290" si="1468">AL290*$AO290</f>
        <v>0.3773584906</v>
      </c>
      <c r="AQ290" s="40">
        <f t="shared" si="1468"/>
        <v>0.3664388806</v>
      </c>
      <c r="AR290" s="54">
        <f t="shared" si="1468"/>
        <v>0.4347933599</v>
      </c>
      <c r="AS290" s="39">
        <f t="shared" ref="AS290:AU290" si="1469">IF(AP290&lt;0,0,IF(AP290&gt;1,1,AP290))</f>
        <v>0.3773584906</v>
      </c>
      <c r="AT290" s="40">
        <f t="shared" si="1469"/>
        <v>0.3664388806</v>
      </c>
      <c r="AU290" s="54">
        <f t="shared" si="1469"/>
        <v>0.4347933599</v>
      </c>
      <c r="AV290" s="38"/>
      <c r="AW290" s="38"/>
      <c r="AX290" s="38"/>
      <c r="AY290" s="38"/>
      <c r="AZ290" s="38"/>
      <c r="BA290" s="38"/>
      <c r="BB290" s="38"/>
    </row>
    <row r="291">
      <c r="A291" s="1"/>
      <c r="B291" s="1"/>
      <c r="C291" s="53">
        <v>0.0</v>
      </c>
      <c r="D291" s="42"/>
      <c r="E291" s="42"/>
      <c r="F291" s="2">
        <v>4046.0</v>
      </c>
      <c r="G291" s="43">
        <v>10.0</v>
      </c>
      <c r="H291" s="43">
        <v>6.0</v>
      </c>
      <c r="I291" s="44">
        <v>53.0</v>
      </c>
      <c r="J291" s="44">
        <v>29.0</v>
      </c>
      <c r="K291" s="45">
        <v>22.0</v>
      </c>
      <c r="L291" s="45">
        <v>26.0</v>
      </c>
      <c r="M291" s="39">
        <f t="shared" si="6"/>
        <v>0.625</v>
      </c>
      <c r="N291" s="40">
        <f t="shared" si="7"/>
        <v>0.6463414634</v>
      </c>
      <c r="O291" s="54">
        <f t="shared" si="8"/>
        <v>0.4583333333</v>
      </c>
      <c r="P291" s="40">
        <f t="shared" si="9"/>
        <v>0.6058671875</v>
      </c>
      <c r="Q291" s="54">
        <f t="shared" si="10"/>
        <v>0.283140625</v>
      </c>
      <c r="R291" s="39">
        <f t="shared" ref="R291:T291" si="1470">M291</f>
        <v>0.625</v>
      </c>
      <c r="S291" s="40">
        <f t="shared" si="1470"/>
        <v>0.6463414634</v>
      </c>
      <c r="T291" s="54">
        <f t="shared" si="1470"/>
        <v>0.4583333333</v>
      </c>
      <c r="U291" s="39">
        <f t="shared" si="12"/>
        <v>0.625</v>
      </c>
      <c r="V291" s="40">
        <f t="shared" si="13"/>
        <v>0.2043414634</v>
      </c>
      <c r="W291" s="54">
        <f t="shared" si="14"/>
        <v>0.2393333333</v>
      </c>
      <c r="X291" s="55">
        <f t="shared" si="15"/>
        <v>0.31599129</v>
      </c>
      <c r="Y291" s="55">
        <f t="shared" si="16"/>
        <v>0.4694068734</v>
      </c>
      <c r="Z291" s="39">
        <f t="shared" si="17"/>
        <v>0.4649625972</v>
      </c>
      <c r="AA291" s="40">
        <f t="shared" si="18"/>
        <v>0.4649625972</v>
      </c>
      <c r="AB291" s="54">
        <f t="shared" si="19"/>
        <v>0.2393333333</v>
      </c>
      <c r="AC291" s="56">
        <f t="shared" si="20"/>
        <v>0.4753673798</v>
      </c>
      <c r="AD291" s="56">
        <f t="shared" si="21"/>
        <v>0.3100307836</v>
      </c>
      <c r="AE291" s="39">
        <f t="shared" si="22"/>
        <v>0.3697774069</v>
      </c>
      <c r="AF291" s="40">
        <f t="shared" si="23"/>
        <v>0.3697774069</v>
      </c>
      <c r="AG291" s="54">
        <f t="shared" si="24"/>
        <v>0.3697774069</v>
      </c>
      <c r="AH291" s="57">
        <f t="shared" ref="AH291:AI291" si="1471">N291-P291</f>
        <v>0.04047427591</v>
      </c>
      <c r="AI291" s="57">
        <f t="shared" si="1471"/>
        <v>0.1751927083</v>
      </c>
      <c r="AJ291" s="58">
        <f t="shared" si="26"/>
        <v>0.02419704158</v>
      </c>
      <c r="AK291" s="58">
        <f t="shared" si="27"/>
        <v>0.1041273879</v>
      </c>
      <c r="AL291" s="39">
        <f t="shared" si="28"/>
        <v>0.3697774069</v>
      </c>
      <c r="AM291" s="40">
        <f t="shared" ref="AM291:AN291" si="1472">AF291+AJ291</f>
        <v>0.3939744485</v>
      </c>
      <c r="AN291" s="54">
        <f t="shared" si="1472"/>
        <v>0.4739047948</v>
      </c>
      <c r="AO291" s="59">
        <f t="shared" si="30"/>
        <v>1.690206022</v>
      </c>
      <c r="AP291" s="39">
        <f t="shared" ref="AP291:AR291" si="1473">AL291*$AO291</f>
        <v>0.625</v>
      </c>
      <c r="AQ291" s="40">
        <f t="shared" si="1473"/>
        <v>0.6658979854</v>
      </c>
      <c r="AR291" s="54">
        <f t="shared" si="1473"/>
        <v>0.8009967381</v>
      </c>
      <c r="AS291" s="39">
        <f t="shared" ref="AS291:AU291" si="1474">IF(AP291&lt;0,0,IF(AP291&gt;1,1,AP291))</f>
        <v>0.625</v>
      </c>
      <c r="AT291" s="40">
        <f t="shared" si="1474"/>
        <v>0.6658979854</v>
      </c>
      <c r="AU291" s="54">
        <f t="shared" si="1474"/>
        <v>0.8009967381</v>
      </c>
      <c r="AV291" s="38"/>
      <c r="AW291" s="38"/>
      <c r="AX291" s="38"/>
      <c r="AY291" s="38"/>
      <c r="AZ291" s="38"/>
      <c r="BA291" s="38"/>
      <c r="BB291" s="38"/>
    </row>
    <row r="292">
      <c r="A292" s="1"/>
      <c r="B292" s="1"/>
      <c r="C292" s="53">
        <v>0.0</v>
      </c>
      <c r="D292" s="42"/>
      <c r="E292" s="42"/>
      <c r="F292" s="2">
        <v>4304.0</v>
      </c>
      <c r="G292" s="43">
        <v>21.0</v>
      </c>
      <c r="H292" s="43">
        <v>19.0</v>
      </c>
      <c r="I292" s="44">
        <v>78.0</v>
      </c>
      <c r="J292" s="44">
        <v>46.0</v>
      </c>
      <c r="K292" s="45">
        <v>25.0</v>
      </c>
      <c r="L292" s="45">
        <v>78.0</v>
      </c>
      <c r="M292" s="39">
        <f t="shared" si="6"/>
        <v>0.525</v>
      </c>
      <c r="N292" s="40">
        <f t="shared" si="7"/>
        <v>0.6290322581</v>
      </c>
      <c r="O292" s="54">
        <f t="shared" si="8"/>
        <v>0.2427184466</v>
      </c>
      <c r="P292" s="40">
        <f t="shared" si="9"/>
        <v>0.5798006875</v>
      </c>
      <c r="Q292" s="54">
        <f t="shared" si="10"/>
        <v>0.276269625</v>
      </c>
      <c r="R292" s="39">
        <f t="shared" ref="R292:T292" si="1475">M292</f>
        <v>0.525</v>
      </c>
      <c r="S292" s="40">
        <f t="shared" si="1475"/>
        <v>0.6290322581</v>
      </c>
      <c r="T292" s="54">
        <f t="shared" si="1475"/>
        <v>0.2427184466</v>
      </c>
      <c r="U292" s="39">
        <f t="shared" si="12"/>
        <v>0.525</v>
      </c>
      <c r="V292" s="40">
        <f t="shared" si="13"/>
        <v>0.1870322581</v>
      </c>
      <c r="W292" s="54">
        <f t="shared" si="14"/>
        <v>0.0237184466</v>
      </c>
      <c r="X292" s="55">
        <f t="shared" si="15"/>
        <v>0.3422335653</v>
      </c>
      <c r="Y292" s="55">
        <f t="shared" si="16"/>
        <v>0.4431645981</v>
      </c>
      <c r="Z292" s="39">
        <f t="shared" si="17"/>
        <v>0.3940850578</v>
      </c>
      <c r="AA292" s="40">
        <f t="shared" si="18"/>
        <v>0.3940850578</v>
      </c>
      <c r="AB292" s="54">
        <f t="shared" si="19"/>
        <v>0.0237184466</v>
      </c>
      <c r="AC292" s="56">
        <f t="shared" si="20"/>
        <v>0.06011359537</v>
      </c>
      <c r="AD292" s="56">
        <f t="shared" si="21"/>
        <v>0.725284568</v>
      </c>
      <c r="AE292" s="39">
        <f t="shared" si="22"/>
        <v>0.2791644654</v>
      </c>
      <c r="AF292" s="40">
        <f t="shared" si="23"/>
        <v>0.2791644654</v>
      </c>
      <c r="AG292" s="54">
        <f t="shared" si="24"/>
        <v>0.2791644654</v>
      </c>
      <c r="AH292" s="57">
        <f t="shared" ref="AH292:AI292" si="1476">N292-P292</f>
        <v>0.04923157056</v>
      </c>
      <c r="AI292" s="57">
        <f t="shared" si="1476"/>
        <v>-0.0335511784</v>
      </c>
      <c r="AJ292" s="58">
        <f t="shared" si="26"/>
        <v>0.02943248108</v>
      </c>
      <c r="AK292" s="58">
        <f t="shared" si="27"/>
        <v>-0.01994144962</v>
      </c>
      <c r="AL292" s="39">
        <f t="shared" si="28"/>
        <v>0.2791644654</v>
      </c>
      <c r="AM292" s="40">
        <f t="shared" ref="AM292:AN292" si="1477">AF292+AJ292</f>
        <v>0.3085969465</v>
      </c>
      <c r="AN292" s="54">
        <f t="shared" si="1477"/>
        <v>0.2592230158</v>
      </c>
      <c r="AO292" s="59">
        <f t="shared" si="30"/>
        <v>1.880611844</v>
      </c>
      <c r="AP292" s="39">
        <f t="shared" ref="AP292:AR292" si="1478">AL292*$AO292</f>
        <v>0.525</v>
      </c>
      <c r="AQ292" s="40">
        <f t="shared" si="1478"/>
        <v>0.5803510725</v>
      </c>
      <c r="AR292" s="54">
        <f t="shared" si="1478"/>
        <v>0.4874978737</v>
      </c>
      <c r="AS292" s="39">
        <f t="shared" ref="AS292:AU292" si="1479">IF(AP292&lt;0,0,IF(AP292&gt;1,1,AP292))</f>
        <v>0.525</v>
      </c>
      <c r="AT292" s="40">
        <f t="shared" si="1479"/>
        <v>0.5803510725</v>
      </c>
      <c r="AU292" s="54">
        <f t="shared" si="1479"/>
        <v>0.4874978737</v>
      </c>
      <c r="AV292" s="38"/>
      <c r="AW292" s="38"/>
      <c r="AX292" s="38"/>
      <c r="AY292" s="38"/>
      <c r="AZ292" s="38"/>
      <c r="BA292" s="38"/>
      <c r="BB292" s="38"/>
    </row>
    <row r="293">
      <c r="A293" s="1"/>
      <c r="B293" s="1"/>
      <c r="C293" s="53">
        <v>0.0</v>
      </c>
      <c r="D293" s="42"/>
      <c r="E293" s="42"/>
      <c r="F293" s="2">
        <v>4306.0</v>
      </c>
      <c r="G293" s="43">
        <v>7.0</v>
      </c>
      <c r="H293" s="43">
        <v>11.0</v>
      </c>
      <c r="I293" s="44">
        <v>38.0</v>
      </c>
      <c r="J293" s="44">
        <v>33.0</v>
      </c>
      <c r="K293" s="45">
        <v>17.0</v>
      </c>
      <c r="L293" s="45">
        <v>41.0</v>
      </c>
      <c r="M293" s="39">
        <f t="shared" si="6"/>
        <v>0.3888888889</v>
      </c>
      <c r="N293" s="40">
        <f t="shared" si="7"/>
        <v>0.5352112676</v>
      </c>
      <c r="O293" s="54">
        <f t="shared" si="8"/>
        <v>0.2931034483</v>
      </c>
      <c r="P293" s="40">
        <f t="shared" si="9"/>
        <v>0.5442280864</v>
      </c>
      <c r="Q293" s="54">
        <f t="shared" si="10"/>
        <v>0.264841358</v>
      </c>
      <c r="R293" s="39">
        <f t="shared" ref="R293:T293" si="1480">M293</f>
        <v>0.3888888889</v>
      </c>
      <c r="S293" s="40">
        <f t="shared" si="1480"/>
        <v>0.5352112676</v>
      </c>
      <c r="T293" s="54">
        <f t="shared" si="1480"/>
        <v>0.2931034483</v>
      </c>
      <c r="U293" s="39">
        <f t="shared" si="12"/>
        <v>0.3888888889</v>
      </c>
      <c r="V293" s="40">
        <f t="shared" si="13"/>
        <v>0.09321126761</v>
      </c>
      <c r="W293" s="54">
        <f t="shared" si="14"/>
        <v>0.07410344828</v>
      </c>
      <c r="X293" s="55">
        <f t="shared" si="15"/>
        <v>0.2352481713</v>
      </c>
      <c r="Y293" s="55">
        <f t="shared" si="16"/>
        <v>0.5501499921</v>
      </c>
      <c r="Z293" s="39">
        <f t="shared" si="17"/>
        <v>0.2827745642</v>
      </c>
      <c r="AA293" s="40">
        <f t="shared" si="18"/>
        <v>0.2827745642</v>
      </c>
      <c r="AB293" s="54">
        <f t="shared" si="19"/>
        <v>0.07410344828</v>
      </c>
      <c r="AC293" s="56">
        <f t="shared" si="20"/>
        <v>0.2562951478</v>
      </c>
      <c r="AD293" s="56">
        <f t="shared" si="21"/>
        <v>0.5291030156</v>
      </c>
      <c r="AE293" s="39">
        <f t="shared" si="22"/>
        <v>0.2067036226</v>
      </c>
      <c r="AF293" s="40">
        <f t="shared" si="23"/>
        <v>0.2067036226</v>
      </c>
      <c r="AG293" s="54">
        <f t="shared" si="24"/>
        <v>0.2067036226</v>
      </c>
      <c r="AH293" s="57">
        <f t="shared" ref="AH293:AI293" si="1481">N293-P293</f>
        <v>-0.009016818814</v>
      </c>
      <c r="AI293" s="57">
        <f t="shared" si="1481"/>
        <v>0.02826209025</v>
      </c>
      <c r="AJ293" s="58">
        <f t="shared" si="26"/>
        <v>-0.005390592786</v>
      </c>
      <c r="AK293" s="58">
        <f t="shared" si="27"/>
        <v>0.01679783173</v>
      </c>
      <c r="AL293" s="39">
        <f t="shared" si="28"/>
        <v>0.2067036226</v>
      </c>
      <c r="AM293" s="40">
        <f t="shared" ref="AM293:AN293" si="1482">AF293+AJ293</f>
        <v>0.2013130298</v>
      </c>
      <c r="AN293" s="54">
        <f t="shared" si="1482"/>
        <v>0.2235014543</v>
      </c>
      <c r="AO293" s="59">
        <f t="shared" si="30"/>
        <v>1.881384003</v>
      </c>
      <c r="AP293" s="39">
        <f t="shared" ref="AP293:AR293" si="1483">AL293*$AO293</f>
        <v>0.3888888889</v>
      </c>
      <c r="AQ293" s="40">
        <f t="shared" si="1483"/>
        <v>0.3787471139</v>
      </c>
      <c r="AR293" s="54">
        <f t="shared" si="1483"/>
        <v>0.4204920608</v>
      </c>
      <c r="AS293" s="39">
        <f t="shared" ref="AS293:AU293" si="1484">IF(AP293&lt;0,0,IF(AP293&gt;1,1,AP293))</f>
        <v>0.3888888889</v>
      </c>
      <c r="AT293" s="40">
        <f t="shared" si="1484"/>
        <v>0.3787471139</v>
      </c>
      <c r="AU293" s="54">
        <f t="shared" si="1484"/>
        <v>0.4204920608</v>
      </c>
      <c r="AV293" s="38"/>
      <c r="AW293" s="38"/>
      <c r="AX293" s="38"/>
      <c r="AY293" s="38"/>
      <c r="AZ293" s="38"/>
      <c r="BA293" s="38"/>
      <c r="BB293" s="38"/>
    </row>
    <row r="294">
      <c r="A294" s="1"/>
      <c r="B294" s="1"/>
      <c r="C294" s="53">
        <v>0.0</v>
      </c>
      <c r="D294" s="42"/>
      <c r="E294" s="42"/>
      <c r="F294" s="2">
        <v>4309.0</v>
      </c>
      <c r="G294" s="43">
        <v>6.0</v>
      </c>
      <c r="H294" s="43">
        <v>4.0</v>
      </c>
      <c r="I294" s="44">
        <v>28.0</v>
      </c>
      <c r="J294" s="44">
        <v>18.0</v>
      </c>
      <c r="K294" s="45">
        <v>9.0</v>
      </c>
      <c r="L294" s="45">
        <v>22.0</v>
      </c>
      <c r="M294" s="39">
        <f t="shared" si="6"/>
        <v>0.6</v>
      </c>
      <c r="N294" s="40">
        <f t="shared" si="7"/>
        <v>0.6086956522</v>
      </c>
      <c r="O294" s="54">
        <f t="shared" si="8"/>
        <v>0.2903225806</v>
      </c>
      <c r="P294" s="40">
        <f t="shared" si="9"/>
        <v>0.599356</v>
      </c>
      <c r="Q294" s="54">
        <f t="shared" si="10"/>
        <v>0.281544</v>
      </c>
      <c r="R294" s="39">
        <f t="shared" ref="R294:T294" si="1485">M294</f>
        <v>0.6</v>
      </c>
      <c r="S294" s="40">
        <f t="shared" si="1485"/>
        <v>0.6086956522</v>
      </c>
      <c r="T294" s="54">
        <f t="shared" si="1485"/>
        <v>0.2903225806</v>
      </c>
      <c r="U294" s="39">
        <f t="shared" si="12"/>
        <v>0.6</v>
      </c>
      <c r="V294" s="40">
        <f t="shared" si="13"/>
        <v>0.1666956522</v>
      </c>
      <c r="W294" s="54">
        <f t="shared" si="14"/>
        <v>0.07132258065</v>
      </c>
      <c r="X294" s="55">
        <f t="shared" si="15"/>
        <v>0.2709916984</v>
      </c>
      <c r="Y294" s="55">
        <f t="shared" si="16"/>
        <v>0.514406465</v>
      </c>
      <c r="Z294" s="39">
        <f t="shared" si="17"/>
        <v>0.4403336465</v>
      </c>
      <c r="AA294" s="40">
        <f t="shared" si="18"/>
        <v>0.4403336465</v>
      </c>
      <c r="AB294" s="54">
        <f t="shared" si="19"/>
        <v>0.07132258065</v>
      </c>
      <c r="AC294" s="56">
        <f t="shared" si="20"/>
        <v>0.1605793469</v>
      </c>
      <c r="AD294" s="56">
        <f t="shared" si="21"/>
        <v>0.6248188165</v>
      </c>
      <c r="AE294" s="39">
        <f t="shared" si="22"/>
        <v>0.3154208544</v>
      </c>
      <c r="AF294" s="40">
        <f t="shared" si="23"/>
        <v>0.3154208544</v>
      </c>
      <c r="AG294" s="54">
        <f t="shared" si="24"/>
        <v>0.3154208544</v>
      </c>
      <c r="AH294" s="57">
        <f t="shared" ref="AH294:AI294" si="1486">N294-P294</f>
        <v>0.009339652174</v>
      </c>
      <c r="AI294" s="57">
        <f t="shared" si="1486"/>
        <v>0.008778580645</v>
      </c>
      <c r="AJ294" s="58">
        <f t="shared" si="26"/>
        <v>0.005583594687</v>
      </c>
      <c r="AK294" s="58">
        <f t="shared" si="27"/>
        <v>0.005217629665</v>
      </c>
      <c r="AL294" s="39">
        <f t="shared" si="28"/>
        <v>0.3154208544</v>
      </c>
      <c r="AM294" s="40">
        <f t="shared" ref="AM294:AN294" si="1487">AF294+AJ294</f>
        <v>0.3210044491</v>
      </c>
      <c r="AN294" s="54">
        <f t="shared" si="1487"/>
        <v>0.320638484</v>
      </c>
      <c r="AO294" s="59">
        <f t="shared" si="30"/>
        <v>1.902220451</v>
      </c>
      <c r="AP294" s="39">
        <f t="shared" ref="AP294:AR294" si="1488">AL294*$AO294</f>
        <v>0.6</v>
      </c>
      <c r="AQ294" s="40">
        <f t="shared" si="1488"/>
        <v>0.610621228</v>
      </c>
      <c r="AR294" s="54">
        <f t="shared" si="1488"/>
        <v>0.6099250819</v>
      </c>
      <c r="AS294" s="39">
        <f t="shared" ref="AS294:AU294" si="1489">IF(AP294&lt;0,0,IF(AP294&gt;1,1,AP294))</f>
        <v>0.6</v>
      </c>
      <c r="AT294" s="40">
        <f t="shared" si="1489"/>
        <v>0.610621228</v>
      </c>
      <c r="AU294" s="54">
        <f t="shared" si="1489"/>
        <v>0.6099250819</v>
      </c>
      <c r="AV294" s="38"/>
      <c r="AW294" s="38"/>
      <c r="AX294" s="38"/>
      <c r="AY294" s="38"/>
      <c r="AZ294" s="38"/>
      <c r="BA294" s="38"/>
      <c r="BB294" s="38"/>
    </row>
    <row r="295">
      <c r="A295" s="1"/>
      <c r="B295" s="1"/>
      <c r="C295" s="53">
        <v>0.0</v>
      </c>
      <c r="D295" s="42"/>
      <c r="E295" s="42"/>
      <c r="F295" s="2">
        <v>4387.0</v>
      </c>
      <c r="G295" s="43">
        <v>3.0</v>
      </c>
      <c r="H295" s="43">
        <v>6.0</v>
      </c>
      <c r="I295" s="44">
        <v>14.0</v>
      </c>
      <c r="J295" s="44">
        <v>10.0</v>
      </c>
      <c r="K295" s="45">
        <v>9.0</v>
      </c>
      <c r="L295" s="45">
        <v>30.0</v>
      </c>
      <c r="M295" s="39">
        <f t="shared" si="6"/>
        <v>0.3333333333</v>
      </c>
      <c r="N295" s="40">
        <f t="shared" si="7"/>
        <v>0.5833333333</v>
      </c>
      <c r="O295" s="54">
        <f t="shared" si="8"/>
        <v>0.2307692308</v>
      </c>
      <c r="P295" s="40">
        <f t="shared" si="9"/>
        <v>0.5296777778</v>
      </c>
      <c r="Q295" s="54">
        <f t="shared" si="10"/>
        <v>0.2594888889</v>
      </c>
      <c r="R295" s="39">
        <f t="shared" ref="R295:T295" si="1490">M295</f>
        <v>0.3333333333</v>
      </c>
      <c r="S295" s="40">
        <f t="shared" si="1490"/>
        <v>0.5833333333</v>
      </c>
      <c r="T295" s="54">
        <f t="shared" si="1490"/>
        <v>0.2307692308</v>
      </c>
      <c r="U295" s="39">
        <f t="shared" si="12"/>
        <v>0.3333333333</v>
      </c>
      <c r="V295" s="40">
        <f t="shared" si="13"/>
        <v>0.1413333333</v>
      </c>
      <c r="W295" s="54">
        <f t="shared" si="14"/>
        <v>0.01176923077</v>
      </c>
      <c r="X295" s="55">
        <f t="shared" si="15"/>
        <v>0.4010233336</v>
      </c>
      <c r="Y295" s="55">
        <f t="shared" si="16"/>
        <v>0.3843748298</v>
      </c>
      <c r="Z295" s="39">
        <f t="shared" si="17"/>
        <v>0.2560138885</v>
      </c>
      <c r="AA295" s="40">
        <f t="shared" si="18"/>
        <v>0.2560138885</v>
      </c>
      <c r="AB295" s="54">
        <f t="shared" si="19"/>
        <v>0.01176923077</v>
      </c>
      <c r="AC295" s="56">
        <f t="shared" si="20"/>
        <v>0.04593872053</v>
      </c>
      <c r="AD295" s="56">
        <f t="shared" si="21"/>
        <v>0.7394594429</v>
      </c>
      <c r="AE295" s="39">
        <f t="shared" si="22"/>
        <v>0.1812203436</v>
      </c>
      <c r="AF295" s="40">
        <f t="shared" si="23"/>
        <v>0.1812203436</v>
      </c>
      <c r="AG295" s="54">
        <f t="shared" si="24"/>
        <v>0.1812203436</v>
      </c>
      <c r="AH295" s="57">
        <f t="shared" ref="AH295:AI295" si="1491">N295-P295</f>
        <v>0.05365555556</v>
      </c>
      <c r="AI295" s="57">
        <f t="shared" si="1491"/>
        <v>-0.02871965812</v>
      </c>
      <c r="AJ295" s="58">
        <f t="shared" si="26"/>
        <v>0.03207730538</v>
      </c>
      <c r="AK295" s="58">
        <f t="shared" si="27"/>
        <v>-0.01706979137</v>
      </c>
      <c r="AL295" s="39">
        <f t="shared" si="28"/>
        <v>0.1812203436</v>
      </c>
      <c r="AM295" s="40">
        <f t="shared" ref="AM295:AN295" si="1492">AF295+AJ295</f>
        <v>0.213297649</v>
      </c>
      <c r="AN295" s="54">
        <f t="shared" si="1492"/>
        <v>0.1641505523</v>
      </c>
      <c r="AO295" s="59">
        <f t="shared" si="30"/>
        <v>1.839381422</v>
      </c>
      <c r="AP295" s="39">
        <f t="shared" ref="AP295:AR295" si="1493">AL295*$AO295</f>
        <v>0.3333333333</v>
      </c>
      <c r="AQ295" s="40">
        <f t="shared" si="1493"/>
        <v>0.3923357329</v>
      </c>
      <c r="AR295" s="54">
        <f t="shared" si="1493"/>
        <v>0.3019354762</v>
      </c>
      <c r="AS295" s="39">
        <f t="shared" ref="AS295:AU295" si="1494">IF(AP295&lt;0,0,IF(AP295&gt;1,1,AP295))</f>
        <v>0.3333333333</v>
      </c>
      <c r="AT295" s="40">
        <f t="shared" si="1494"/>
        <v>0.3923357329</v>
      </c>
      <c r="AU295" s="54">
        <f t="shared" si="1494"/>
        <v>0.3019354762</v>
      </c>
      <c r="AV295" s="38"/>
      <c r="AW295" s="38"/>
      <c r="AX295" s="38"/>
      <c r="AY295" s="38"/>
      <c r="AZ295" s="38"/>
      <c r="BA295" s="38"/>
      <c r="BB295" s="38"/>
    </row>
    <row r="296">
      <c r="A296" s="1"/>
      <c r="B296" s="1"/>
      <c r="C296" s="53">
        <v>0.0</v>
      </c>
      <c r="D296" s="42"/>
      <c r="E296" s="42"/>
      <c r="F296" s="2">
        <v>4400.0</v>
      </c>
      <c r="G296" s="43">
        <v>28.0</v>
      </c>
      <c r="H296" s="43">
        <v>22.0</v>
      </c>
      <c r="I296" s="44">
        <v>69.0</v>
      </c>
      <c r="J296" s="44">
        <v>46.0</v>
      </c>
      <c r="K296" s="45">
        <v>23.0</v>
      </c>
      <c r="L296" s="45">
        <v>79.0</v>
      </c>
      <c r="M296" s="39">
        <f t="shared" si="6"/>
        <v>0.56</v>
      </c>
      <c r="N296" s="40">
        <f t="shared" si="7"/>
        <v>0.6</v>
      </c>
      <c r="O296" s="54">
        <f t="shared" si="8"/>
        <v>0.2254901961</v>
      </c>
      <c r="P296" s="40">
        <f t="shared" si="9"/>
        <v>0.58893056</v>
      </c>
      <c r="Q296" s="54">
        <f t="shared" si="10"/>
        <v>0.27882144</v>
      </c>
      <c r="R296" s="39">
        <f t="shared" ref="R296:T296" si="1495">M296</f>
        <v>0.56</v>
      </c>
      <c r="S296" s="40">
        <f t="shared" si="1495"/>
        <v>0.6</v>
      </c>
      <c r="T296" s="54">
        <f t="shared" si="1495"/>
        <v>0.2254901961</v>
      </c>
      <c r="U296" s="39">
        <f t="shared" si="12"/>
        <v>0.56</v>
      </c>
      <c r="V296" s="40">
        <f t="shared" si="13"/>
        <v>0.158</v>
      </c>
      <c r="W296" s="54">
        <f t="shared" si="14"/>
        <v>0.006490196078</v>
      </c>
      <c r="X296" s="55">
        <f t="shared" si="15"/>
        <v>0.2749946663</v>
      </c>
      <c r="Y296" s="55">
        <f t="shared" si="16"/>
        <v>0.5104034971</v>
      </c>
      <c r="Z296" s="39">
        <f t="shared" si="17"/>
        <v>0.4114389384</v>
      </c>
      <c r="AA296" s="40">
        <f t="shared" si="18"/>
        <v>0.4114389384</v>
      </c>
      <c r="AB296" s="54">
        <f t="shared" si="19"/>
        <v>0.006490196078</v>
      </c>
      <c r="AC296" s="56">
        <f t="shared" si="20"/>
        <v>0.01577307647</v>
      </c>
      <c r="AD296" s="56">
        <f t="shared" si="21"/>
        <v>0.7696250869</v>
      </c>
      <c r="AE296" s="39">
        <f t="shared" si="22"/>
        <v>0.2909674575</v>
      </c>
      <c r="AF296" s="40">
        <f t="shared" si="23"/>
        <v>0.2909674575</v>
      </c>
      <c r="AG296" s="54">
        <f t="shared" si="24"/>
        <v>0.2909674575</v>
      </c>
      <c r="AH296" s="57">
        <f t="shared" ref="AH296:AI296" si="1496">N296-P296</f>
        <v>0.01106944</v>
      </c>
      <c r="AI296" s="57">
        <f t="shared" si="1496"/>
        <v>-0.05333124392</v>
      </c>
      <c r="AJ296" s="58">
        <f t="shared" si="26"/>
        <v>0.006617726787</v>
      </c>
      <c r="AK296" s="58">
        <f t="shared" si="27"/>
        <v>-0.03169791241</v>
      </c>
      <c r="AL296" s="39">
        <f t="shared" si="28"/>
        <v>0.2909674575</v>
      </c>
      <c r="AM296" s="40">
        <f t="shared" ref="AM296:AN296" si="1497">AF296+AJ296</f>
        <v>0.2975851843</v>
      </c>
      <c r="AN296" s="54">
        <f t="shared" si="1497"/>
        <v>0.2592695451</v>
      </c>
      <c r="AO296" s="59">
        <f t="shared" si="30"/>
        <v>1.924613855</v>
      </c>
      <c r="AP296" s="39">
        <f t="shared" ref="AP296:AR296" si="1498">AL296*$AO296</f>
        <v>0.56</v>
      </c>
      <c r="AQ296" s="40">
        <f t="shared" si="1498"/>
        <v>0.5727365687</v>
      </c>
      <c r="AR296" s="54">
        <f t="shared" si="1498"/>
        <v>0.4989937586</v>
      </c>
      <c r="AS296" s="39">
        <f t="shared" ref="AS296:AU296" si="1499">IF(AP296&lt;0,0,IF(AP296&gt;1,1,AP296))</f>
        <v>0.56</v>
      </c>
      <c r="AT296" s="40">
        <f t="shared" si="1499"/>
        <v>0.5727365687</v>
      </c>
      <c r="AU296" s="54">
        <f t="shared" si="1499"/>
        <v>0.4989937586</v>
      </c>
      <c r="AV296" s="38"/>
      <c r="AW296" s="38"/>
      <c r="AX296" s="38"/>
      <c r="AY296" s="38"/>
      <c r="AZ296" s="38"/>
      <c r="BA296" s="38"/>
      <c r="BB296" s="38"/>
    </row>
    <row r="297">
      <c r="A297" s="1"/>
      <c r="B297" s="1"/>
      <c r="C297" s="53">
        <v>0.0</v>
      </c>
      <c r="D297" s="42"/>
      <c r="E297" s="42"/>
      <c r="F297" s="2">
        <v>4402.0</v>
      </c>
      <c r="G297" s="43">
        <v>8.0</v>
      </c>
      <c r="H297" s="43">
        <v>9.0</v>
      </c>
      <c r="I297" s="44">
        <v>30.0</v>
      </c>
      <c r="J297" s="44">
        <v>7.0</v>
      </c>
      <c r="K297" s="45">
        <v>19.0</v>
      </c>
      <c r="L297" s="45">
        <v>20.0</v>
      </c>
      <c r="M297" s="39">
        <f t="shared" si="6"/>
        <v>0.4705882353</v>
      </c>
      <c r="N297" s="40">
        <f t="shared" si="7"/>
        <v>0.8108108108</v>
      </c>
      <c r="O297" s="54">
        <f t="shared" si="8"/>
        <v>0.4871794872</v>
      </c>
      <c r="P297" s="40">
        <f t="shared" si="9"/>
        <v>0.5655930796</v>
      </c>
      <c r="Q297" s="54">
        <f t="shared" si="10"/>
        <v>0.2719882353</v>
      </c>
      <c r="R297" s="39">
        <f t="shared" ref="R297:T297" si="1500">M297</f>
        <v>0.4705882353</v>
      </c>
      <c r="S297" s="40">
        <f t="shared" si="1500"/>
        <v>0.8108108108</v>
      </c>
      <c r="T297" s="54">
        <f t="shared" si="1500"/>
        <v>0.4871794872</v>
      </c>
      <c r="U297" s="39">
        <f t="shared" si="12"/>
        <v>0.4705882353</v>
      </c>
      <c r="V297" s="40">
        <f t="shared" si="13"/>
        <v>0.3688108108</v>
      </c>
      <c r="W297" s="54">
        <f t="shared" si="14"/>
        <v>0.2681794872</v>
      </c>
      <c r="X297" s="55">
        <f t="shared" si="15"/>
        <v>0.664736824</v>
      </c>
      <c r="Y297" s="55">
        <f t="shared" si="16"/>
        <v>0.1206613394</v>
      </c>
      <c r="Z297" s="39">
        <f t="shared" si="17"/>
        <v>0.4227734035</v>
      </c>
      <c r="AA297" s="40">
        <f t="shared" si="18"/>
        <v>0.4227734035</v>
      </c>
      <c r="AB297" s="54">
        <f t="shared" si="19"/>
        <v>0.2681794872</v>
      </c>
      <c r="AC297" s="56">
        <f t="shared" si="20"/>
        <v>0.5652831697</v>
      </c>
      <c r="AD297" s="56">
        <f t="shared" si="21"/>
        <v>0.2201149937</v>
      </c>
      <c r="AE297" s="39">
        <f t="shared" si="22"/>
        <v>0.3540180702</v>
      </c>
      <c r="AF297" s="40">
        <f t="shared" si="23"/>
        <v>0.3540180702</v>
      </c>
      <c r="AG297" s="54">
        <f t="shared" si="24"/>
        <v>0.3540180702</v>
      </c>
      <c r="AH297" s="57">
        <f t="shared" ref="AH297:AI297" si="1501">N297-P297</f>
        <v>0.2452177312</v>
      </c>
      <c r="AI297" s="57">
        <f t="shared" si="1501"/>
        <v>0.2151912519</v>
      </c>
      <c r="AJ297" s="58">
        <f t="shared" si="26"/>
        <v>0.1466003654</v>
      </c>
      <c r="AK297" s="58">
        <f t="shared" si="27"/>
        <v>0.127900888</v>
      </c>
      <c r="AL297" s="39">
        <f t="shared" si="28"/>
        <v>0.3540180702</v>
      </c>
      <c r="AM297" s="40">
        <f t="shared" ref="AM297:AN297" si="1502">AF297+AJ297</f>
        <v>0.5006184356</v>
      </c>
      <c r="AN297" s="54">
        <f t="shared" si="1502"/>
        <v>0.4819189581</v>
      </c>
      <c r="AO297" s="59">
        <f t="shared" si="30"/>
        <v>1.329277444</v>
      </c>
      <c r="AP297" s="39">
        <f t="shared" ref="AP297:AR297" si="1503">AL297*$AO297</f>
        <v>0.4705882353</v>
      </c>
      <c r="AQ297" s="40">
        <f t="shared" si="1503"/>
        <v>0.6654607942</v>
      </c>
      <c r="AR297" s="54">
        <f t="shared" si="1503"/>
        <v>0.6406040007</v>
      </c>
      <c r="AS297" s="39">
        <f t="shared" ref="AS297:AU297" si="1504">IF(AP297&lt;0,0,IF(AP297&gt;1,1,AP297))</f>
        <v>0.4705882353</v>
      </c>
      <c r="AT297" s="40">
        <f t="shared" si="1504"/>
        <v>0.6654607942</v>
      </c>
      <c r="AU297" s="54">
        <f t="shared" si="1504"/>
        <v>0.6406040007</v>
      </c>
      <c r="AV297" s="38"/>
      <c r="AW297" s="38"/>
      <c r="AX297" s="38"/>
      <c r="AY297" s="38"/>
      <c r="AZ297" s="38"/>
      <c r="BA297" s="38"/>
      <c r="BB297" s="38"/>
    </row>
    <row r="298">
      <c r="A298" s="1"/>
      <c r="B298" s="1"/>
      <c r="C298" s="53">
        <v>0.0</v>
      </c>
      <c r="D298" s="42"/>
      <c r="E298" s="42"/>
      <c r="F298" s="2">
        <v>4404.0</v>
      </c>
      <c r="G298" s="43">
        <v>15.0</v>
      </c>
      <c r="H298" s="43">
        <v>11.0</v>
      </c>
      <c r="I298" s="44">
        <v>70.0</v>
      </c>
      <c r="J298" s="44">
        <v>45.0</v>
      </c>
      <c r="K298" s="45">
        <v>29.0</v>
      </c>
      <c r="L298" s="45">
        <v>79.0</v>
      </c>
      <c r="M298" s="39">
        <f t="shared" si="6"/>
        <v>0.5769230769</v>
      </c>
      <c r="N298" s="40">
        <f t="shared" si="7"/>
        <v>0.6086956522</v>
      </c>
      <c r="O298" s="54">
        <f t="shared" si="8"/>
        <v>0.2685185185</v>
      </c>
      <c r="P298" s="40">
        <f t="shared" si="9"/>
        <v>0.5933424556</v>
      </c>
      <c r="Q298" s="54">
        <f t="shared" si="10"/>
        <v>0.2799985207</v>
      </c>
      <c r="R298" s="39">
        <f t="shared" ref="R298:T298" si="1505">M298</f>
        <v>0.5769230769</v>
      </c>
      <c r="S298" s="40">
        <f t="shared" si="1505"/>
        <v>0.6086956522</v>
      </c>
      <c r="T298" s="54">
        <f t="shared" si="1505"/>
        <v>0.2685185185</v>
      </c>
      <c r="U298" s="39">
        <f t="shared" si="12"/>
        <v>0.5769230769</v>
      </c>
      <c r="V298" s="40">
        <f t="shared" si="13"/>
        <v>0.1666956522</v>
      </c>
      <c r="W298" s="54">
        <f t="shared" si="14"/>
        <v>0.04951851852</v>
      </c>
      <c r="X298" s="55">
        <f t="shared" si="15"/>
        <v>0.2812785728</v>
      </c>
      <c r="Y298" s="55">
        <f t="shared" si="16"/>
        <v>0.5041195906</v>
      </c>
      <c r="Z298" s="39">
        <f t="shared" si="17"/>
        <v>0.4246337699</v>
      </c>
      <c r="AA298" s="40">
        <f t="shared" si="18"/>
        <v>0.4246337699</v>
      </c>
      <c r="AB298" s="54">
        <f t="shared" si="19"/>
        <v>0.04951851852</v>
      </c>
      <c r="AC298" s="56">
        <f t="shared" si="20"/>
        <v>0.1160903085</v>
      </c>
      <c r="AD298" s="56">
        <f t="shared" si="21"/>
        <v>0.6693078549</v>
      </c>
      <c r="AE298" s="39">
        <f t="shared" si="22"/>
        <v>0.302296148</v>
      </c>
      <c r="AF298" s="40">
        <f t="shared" si="23"/>
        <v>0.302296148</v>
      </c>
      <c r="AG298" s="54">
        <f t="shared" si="24"/>
        <v>0.302296148</v>
      </c>
      <c r="AH298" s="57">
        <f t="shared" ref="AH298:AI298" si="1506">N298-P298</f>
        <v>0.01535319655</v>
      </c>
      <c r="AI298" s="57">
        <f t="shared" si="1506"/>
        <v>-0.01148000219</v>
      </c>
      <c r="AJ298" s="58">
        <f t="shared" si="26"/>
        <v>0.00917871727</v>
      </c>
      <c r="AK298" s="58">
        <f t="shared" si="27"/>
        <v>-0.006823244259</v>
      </c>
      <c r="AL298" s="39">
        <f t="shared" si="28"/>
        <v>0.302296148</v>
      </c>
      <c r="AM298" s="40">
        <f t="shared" ref="AM298:AN298" si="1507">AF298+AJ298</f>
        <v>0.3114748653</v>
      </c>
      <c r="AN298" s="54">
        <f t="shared" si="1507"/>
        <v>0.2954729038</v>
      </c>
      <c r="AO298" s="59">
        <f t="shared" si="30"/>
        <v>1.908469826</v>
      </c>
      <c r="AP298" s="39">
        <f t="shared" ref="AP298:AR298" si="1508">AL298*$AO298</f>
        <v>0.5769230769</v>
      </c>
      <c r="AQ298" s="40">
        <f t="shared" si="1508"/>
        <v>0.5944403819</v>
      </c>
      <c r="AR298" s="54">
        <f t="shared" si="1508"/>
        <v>0.5639011211</v>
      </c>
      <c r="AS298" s="39">
        <f t="shared" ref="AS298:AU298" si="1509">IF(AP298&lt;0,0,IF(AP298&gt;1,1,AP298))</f>
        <v>0.5769230769</v>
      </c>
      <c r="AT298" s="40">
        <f t="shared" si="1509"/>
        <v>0.5944403819</v>
      </c>
      <c r="AU298" s="54">
        <f t="shared" si="1509"/>
        <v>0.5639011211</v>
      </c>
      <c r="AV298" s="38"/>
      <c r="AW298" s="38"/>
      <c r="AX298" s="38"/>
      <c r="AY298" s="38"/>
      <c r="AZ298" s="38"/>
      <c r="BA298" s="38"/>
      <c r="BB298" s="38"/>
    </row>
    <row r="299">
      <c r="A299" s="1"/>
      <c r="B299" s="1"/>
      <c r="C299" s="53">
        <v>0.0</v>
      </c>
      <c r="D299" s="42"/>
      <c r="E299" s="42"/>
      <c r="F299" s="2">
        <v>4411.0</v>
      </c>
      <c r="G299" s="43">
        <v>20.0</v>
      </c>
      <c r="H299" s="43">
        <v>7.0</v>
      </c>
      <c r="I299" s="44">
        <v>45.0</v>
      </c>
      <c r="J299" s="44">
        <v>35.0</v>
      </c>
      <c r="K299" s="45">
        <v>22.0</v>
      </c>
      <c r="L299" s="45">
        <v>49.0</v>
      </c>
      <c r="M299" s="39">
        <f t="shared" si="6"/>
        <v>0.7407407407</v>
      </c>
      <c r="N299" s="40">
        <f t="shared" si="7"/>
        <v>0.5625</v>
      </c>
      <c r="O299" s="54">
        <f t="shared" si="8"/>
        <v>0.3098591549</v>
      </c>
      <c r="P299" s="40">
        <f t="shared" si="9"/>
        <v>0.6359643347</v>
      </c>
      <c r="Q299" s="54">
        <f t="shared" si="10"/>
        <v>0.2894801097</v>
      </c>
      <c r="R299" s="39">
        <f t="shared" ref="R299:T299" si="1510">M299</f>
        <v>0.7407407407</v>
      </c>
      <c r="S299" s="40">
        <f t="shared" si="1510"/>
        <v>0.5625</v>
      </c>
      <c r="T299" s="54">
        <f t="shared" si="1510"/>
        <v>0.3098591549</v>
      </c>
      <c r="U299" s="39">
        <f t="shared" si="12"/>
        <v>0.7407407407</v>
      </c>
      <c r="V299" s="40">
        <f t="shared" si="13"/>
        <v>0.1205</v>
      </c>
      <c r="W299" s="54">
        <f t="shared" si="14"/>
        <v>0.09085915493</v>
      </c>
      <c r="X299" s="55">
        <f t="shared" si="15"/>
        <v>0.1612623976</v>
      </c>
      <c r="Y299" s="55">
        <f t="shared" si="16"/>
        <v>0.6241357658</v>
      </c>
      <c r="Z299" s="39">
        <f t="shared" si="17"/>
        <v>0.53066802</v>
      </c>
      <c r="AA299" s="40">
        <f t="shared" si="18"/>
        <v>0.53066802</v>
      </c>
      <c r="AB299" s="54">
        <f t="shared" si="19"/>
        <v>0.09085915493</v>
      </c>
      <c r="AC299" s="56">
        <f t="shared" si="20"/>
        <v>0.1695723117</v>
      </c>
      <c r="AD299" s="56">
        <f t="shared" si="21"/>
        <v>0.6158258517</v>
      </c>
      <c r="AE299" s="39">
        <f t="shared" si="22"/>
        <v>0.3806993128</v>
      </c>
      <c r="AF299" s="40">
        <f t="shared" si="23"/>
        <v>0.3806993128</v>
      </c>
      <c r="AG299" s="54">
        <f t="shared" si="24"/>
        <v>0.3806993128</v>
      </c>
      <c r="AH299" s="57">
        <f t="shared" ref="AH299:AI299" si="1511">N299-P299</f>
        <v>-0.07346433471</v>
      </c>
      <c r="AI299" s="57">
        <f t="shared" si="1511"/>
        <v>0.02037904519</v>
      </c>
      <c r="AJ299" s="58">
        <f t="shared" si="26"/>
        <v>-0.0439197372</v>
      </c>
      <c r="AK299" s="58">
        <f t="shared" si="27"/>
        <v>0.01211247183</v>
      </c>
      <c r="AL299" s="39">
        <f t="shared" si="28"/>
        <v>0.3806993128</v>
      </c>
      <c r="AM299" s="40">
        <f t="shared" ref="AM299:AN299" si="1512">AF299+AJ299</f>
        <v>0.3367795756</v>
      </c>
      <c r="AN299" s="54">
        <f t="shared" si="1512"/>
        <v>0.3928117846</v>
      </c>
      <c r="AO299" s="59">
        <f t="shared" si="30"/>
        <v>1.945737005</v>
      </c>
      <c r="AP299" s="39">
        <f t="shared" ref="AP299:AR299" si="1513">AL299*$AO299</f>
        <v>0.7407407407</v>
      </c>
      <c r="AQ299" s="40">
        <f t="shared" si="1513"/>
        <v>0.6552844828</v>
      </c>
      <c r="AR299" s="54">
        <f t="shared" si="1513"/>
        <v>0.7643084254</v>
      </c>
      <c r="AS299" s="39">
        <f t="shared" ref="AS299:AU299" si="1514">IF(AP299&lt;0,0,IF(AP299&gt;1,1,AP299))</f>
        <v>0.7407407407</v>
      </c>
      <c r="AT299" s="40">
        <f t="shared" si="1514"/>
        <v>0.6552844828</v>
      </c>
      <c r="AU299" s="54">
        <f t="shared" si="1514"/>
        <v>0.7643084254</v>
      </c>
      <c r="AV299" s="38"/>
      <c r="AW299" s="38"/>
      <c r="AX299" s="38"/>
      <c r="AY299" s="38"/>
      <c r="AZ299" s="38"/>
      <c r="BA299" s="38"/>
      <c r="BB299" s="38"/>
    </row>
    <row r="300">
      <c r="A300" s="1"/>
      <c r="B300" s="1"/>
      <c r="C300" s="53">
        <v>0.0</v>
      </c>
      <c r="D300" s="42"/>
      <c r="E300" s="42"/>
      <c r="F300" s="2">
        <v>4413.0</v>
      </c>
      <c r="G300" s="43">
        <v>20.0</v>
      </c>
      <c r="H300" s="43">
        <v>13.0</v>
      </c>
      <c r="I300" s="44">
        <v>43.0</v>
      </c>
      <c r="J300" s="44">
        <v>19.0</v>
      </c>
      <c r="K300" s="45">
        <v>19.0</v>
      </c>
      <c r="L300" s="45">
        <v>20.0</v>
      </c>
      <c r="M300" s="39">
        <f t="shared" si="6"/>
        <v>0.6060606061</v>
      </c>
      <c r="N300" s="40">
        <f t="shared" si="7"/>
        <v>0.6935483871</v>
      </c>
      <c r="O300" s="54">
        <f t="shared" si="8"/>
        <v>0.4871794872</v>
      </c>
      <c r="P300" s="40">
        <f t="shared" si="9"/>
        <v>0.6009348026</v>
      </c>
      <c r="Q300" s="54">
        <f t="shared" si="10"/>
        <v>0.2819384757</v>
      </c>
      <c r="R300" s="39">
        <f t="shared" ref="R300:T300" si="1515">M300</f>
        <v>0.6060606061</v>
      </c>
      <c r="S300" s="40">
        <f t="shared" si="1515"/>
        <v>0.6935483871</v>
      </c>
      <c r="T300" s="54">
        <f t="shared" si="1515"/>
        <v>0.4871794872</v>
      </c>
      <c r="U300" s="39">
        <f t="shared" si="12"/>
        <v>0.6060606061</v>
      </c>
      <c r="V300" s="40">
        <f t="shared" si="13"/>
        <v>0.2515483871</v>
      </c>
      <c r="W300" s="54">
        <f t="shared" si="14"/>
        <v>0.2681794872</v>
      </c>
      <c r="X300" s="55">
        <f t="shared" si="15"/>
        <v>0.3934169423</v>
      </c>
      <c r="Y300" s="55">
        <f t="shared" si="16"/>
        <v>0.3919812211</v>
      </c>
      <c r="Z300" s="39">
        <f t="shared" si="17"/>
        <v>0.4639967938</v>
      </c>
      <c r="AA300" s="40">
        <f t="shared" si="18"/>
        <v>0.4639967938</v>
      </c>
      <c r="AB300" s="54">
        <f t="shared" si="19"/>
        <v>0.2681794872</v>
      </c>
      <c r="AC300" s="56">
        <f t="shared" si="20"/>
        <v>0.524068716</v>
      </c>
      <c r="AD300" s="56">
        <f t="shared" si="21"/>
        <v>0.2613294474</v>
      </c>
      <c r="AE300" s="39">
        <f t="shared" si="22"/>
        <v>0.3789546556</v>
      </c>
      <c r="AF300" s="40">
        <f t="shared" si="23"/>
        <v>0.3789546556</v>
      </c>
      <c r="AG300" s="54">
        <f t="shared" si="24"/>
        <v>0.3789546556</v>
      </c>
      <c r="AH300" s="57">
        <f t="shared" ref="AH300:AI300" si="1516">N300-P300</f>
        <v>0.09261358453</v>
      </c>
      <c r="AI300" s="57">
        <f t="shared" si="1516"/>
        <v>0.2052410115</v>
      </c>
      <c r="AJ300" s="58">
        <f t="shared" si="26"/>
        <v>0.05536787762</v>
      </c>
      <c r="AK300" s="58">
        <f t="shared" si="27"/>
        <v>0.1219868716</v>
      </c>
      <c r="AL300" s="39">
        <f t="shared" si="28"/>
        <v>0.3789546556</v>
      </c>
      <c r="AM300" s="40">
        <f t="shared" ref="AM300:AN300" si="1517">AF300+AJ300</f>
        <v>0.4343225332</v>
      </c>
      <c r="AN300" s="54">
        <f t="shared" si="1517"/>
        <v>0.5009415272</v>
      </c>
      <c r="AO300" s="59">
        <f t="shared" si="30"/>
        <v>1.599295845</v>
      </c>
      <c r="AP300" s="39">
        <f t="shared" ref="AP300:AR300" si="1518">AL300*$AO300</f>
        <v>0.6060606061</v>
      </c>
      <c r="AQ300" s="40">
        <f t="shared" si="1518"/>
        <v>0.6946102227</v>
      </c>
      <c r="AR300" s="54">
        <f t="shared" si="1518"/>
        <v>0.801153703</v>
      </c>
      <c r="AS300" s="39">
        <f t="shared" ref="AS300:AU300" si="1519">IF(AP300&lt;0,0,IF(AP300&gt;1,1,AP300))</f>
        <v>0.6060606061</v>
      </c>
      <c r="AT300" s="40">
        <f t="shared" si="1519"/>
        <v>0.6946102227</v>
      </c>
      <c r="AU300" s="54">
        <f t="shared" si="1519"/>
        <v>0.801153703</v>
      </c>
      <c r="AV300" s="38"/>
      <c r="AW300" s="38"/>
      <c r="AX300" s="38"/>
      <c r="AY300" s="38"/>
      <c r="AZ300" s="38"/>
      <c r="BA300" s="38"/>
      <c r="BB300" s="38"/>
    </row>
    <row r="301">
      <c r="A301" s="1"/>
      <c r="B301" s="1"/>
      <c r="C301" s="53">
        <v>0.0</v>
      </c>
      <c r="D301" s="42"/>
      <c r="E301" s="42"/>
      <c r="F301" s="2">
        <v>4414.0</v>
      </c>
      <c r="G301" s="43">
        <v>40.0</v>
      </c>
      <c r="H301" s="43">
        <v>35.0</v>
      </c>
      <c r="I301" s="44">
        <v>75.0</v>
      </c>
      <c r="J301" s="44">
        <v>73.0</v>
      </c>
      <c r="K301" s="45">
        <v>36.0</v>
      </c>
      <c r="L301" s="45">
        <v>86.0</v>
      </c>
      <c r="M301" s="39">
        <f t="shared" si="6"/>
        <v>0.5333333333</v>
      </c>
      <c r="N301" s="40">
        <f t="shared" si="7"/>
        <v>0.5067567568</v>
      </c>
      <c r="O301" s="54">
        <f t="shared" si="8"/>
        <v>0.2950819672</v>
      </c>
      <c r="P301" s="40">
        <f t="shared" si="9"/>
        <v>0.5819751111</v>
      </c>
      <c r="Q301" s="54">
        <f t="shared" si="10"/>
        <v>0.2768915556</v>
      </c>
      <c r="R301" s="39">
        <f t="shared" ref="R301:T301" si="1520">M301</f>
        <v>0.5333333333</v>
      </c>
      <c r="S301" s="40">
        <f t="shared" si="1520"/>
        <v>0.5067567568</v>
      </c>
      <c r="T301" s="54">
        <f t="shared" si="1520"/>
        <v>0.2950819672</v>
      </c>
      <c r="U301" s="39">
        <f t="shared" si="12"/>
        <v>0.5333333333</v>
      </c>
      <c r="V301" s="40">
        <f t="shared" si="13"/>
        <v>0.06475675676</v>
      </c>
      <c r="W301" s="54">
        <f t="shared" si="14"/>
        <v>0.07608196721</v>
      </c>
      <c r="X301" s="55">
        <f t="shared" si="15"/>
        <v>0.1208274669</v>
      </c>
      <c r="Y301" s="55">
        <f t="shared" si="16"/>
        <v>0.6645706965</v>
      </c>
      <c r="Z301" s="39">
        <f t="shared" si="17"/>
        <v>0.3798933284</v>
      </c>
      <c r="AA301" s="40">
        <f t="shared" si="18"/>
        <v>0.3798933284</v>
      </c>
      <c r="AB301" s="54">
        <f t="shared" si="19"/>
        <v>0.07608196721</v>
      </c>
      <c r="AC301" s="56">
        <f t="shared" si="20"/>
        <v>0.1976570101</v>
      </c>
      <c r="AD301" s="56">
        <f t="shared" si="21"/>
        <v>0.5877411533</v>
      </c>
      <c r="AE301" s="39">
        <f t="shared" si="22"/>
        <v>0.2739593097</v>
      </c>
      <c r="AF301" s="40">
        <f t="shared" si="23"/>
        <v>0.2739593097</v>
      </c>
      <c r="AG301" s="54">
        <f t="shared" si="24"/>
        <v>0.2739593097</v>
      </c>
      <c r="AH301" s="57">
        <f t="shared" ref="AH301:AI301" si="1521">N301-P301</f>
        <v>-0.07521835435</v>
      </c>
      <c r="AI301" s="57">
        <f t="shared" si="1521"/>
        <v>0.01819041166</v>
      </c>
      <c r="AJ301" s="58">
        <f t="shared" si="26"/>
        <v>-0.04496835599</v>
      </c>
      <c r="AK301" s="58">
        <f t="shared" si="27"/>
        <v>0.01081163748</v>
      </c>
      <c r="AL301" s="39">
        <f t="shared" si="28"/>
        <v>0.2739593097</v>
      </c>
      <c r="AM301" s="40">
        <f t="shared" ref="AM301:AN301" si="1522">AF301+AJ301</f>
        <v>0.2289909537</v>
      </c>
      <c r="AN301" s="54">
        <f t="shared" si="1522"/>
        <v>0.2847709472</v>
      </c>
      <c r="AO301" s="59">
        <f t="shared" si="30"/>
        <v>1.946761123</v>
      </c>
      <c r="AP301" s="39">
        <f t="shared" ref="AP301:AR301" si="1523">AL301*$AO301</f>
        <v>0.5333333333</v>
      </c>
      <c r="AQ301" s="40">
        <f t="shared" si="1523"/>
        <v>0.4457906861</v>
      </c>
      <c r="AR301" s="54">
        <f t="shared" si="1523"/>
        <v>0.5543810088</v>
      </c>
      <c r="AS301" s="39">
        <f t="shared" ref="AS301:AU301" si="1524">IF(AP301&lt;0,0,IF(AP301&gt;1,1,AP301))</f>
        <v>0.5333333333</v>
      </c>
      <c r="AT301" s="40">
        <f t="shared" si="1524"/>
        <v>0.4457906861</v>
      </c>
      <c r="AU301" s="54">
        <f t="shared" si="1524"/>
        <v>0.5543810088</v>
      </c>
      <c r="AV301" s="38"/>
      <c r="AW301" s="38"/>
      <c r="AX301" s="38"/>
      <c r="AY301" s="38"/>
      <c r="AZ301" s="38"/>
      <c r="BA301" s="38"/>
      <c r="BB301" s="38"/>
    </row>
    <row r="302">
      <c r="A302" s="1"/>
      <c r="B302" s="1"/>
      <c r="C302" s="53">
        <v>0.0</v>
      </c>
      <c r="D302" s="42"/>
      <c r="E302" s="42"/>
      <c r="F302" s="2">
        <v>4415.0</v>
      </c>
      <c r="G302" s="43">
        <v>7.0</v>
      </c>
      <c r="H302" s="43">
        <v>5.0</v>
      </c>
      <c r="I302" s="44">
        <v>23.0</v>
      </c>
      <c r="J302" s="44">
        <v>11.0</v>
      </c>
      <c r="K302" s="45">
        <v>8.0</v>
      </c>
      <c r="L302" s="45">
        <v>24.0</v>
      </c>
      <c r="M302" s="39">
        <f t="shared" si="6"/>
        <v>0.5833333333</v>
      </c>
      <c r="N302" s="40">
        <f t="shared" si="7"/>
        <v>0.6764705882</v>
      </c>
      <c r="O302" s="54">
        <f t="shared" si="8"/>
        <v>0.25</v>
      </c>
      <c r="P302" s="40">
        <f t="shared" si="9"/>
        <v>0.5950131944</v>
      </c>
      <c r="Q302" s="54">
        <f t="shared" si="10"/>
        <v>0.2804347222</v>
      </c>
      <c r="R302" s="39">
        <f t="shared" ref="R302:T302" si="1525">M302</f>
        <v>0.5833333333</v>
      </c>
      <c r="S302" s="40">
        <f t="shared" si="1525"/>
        <v>0.6764705882</v>
      </c>
      <c r="T302" s="54">
        <f t="shared" si="1525"/>
        <v>0.25</v>
      </c>
      <c r="U302" s="39">
        <f t="shared" si="12"/>
        <v>0.5833333333</v>
      </c>
      <c r="V302" s="40">
        <f t="shared" si="13"/>
        <v>0.2344705882</v>
      </c>
      <c r="W302" s="54">
        <f t="shared" si="14"/>
        <v>0.031</v>
      </c>
      <c r="X302" s="55">
        <f t="shared" si="15"/>
        <v>0.3821859187</v>
      </c>
      <c r="Y302" s="55">
        <f t="shared" si="16"/>
        <v>0.4032122447</v>
      </c>
      <c r="Z302" s="39">
        <f t="shared" si="17"/>
        <v>0.444552716</v>
      </c>
      <c r="AA302" s="40">
        <f t="shared" si="18"/>
        <v>0.444552716</v>
      </c>
      <c r="AB302" s="54">
        <f t="shared" si="19"/>
        <v>0.031</v>
      </c>
      <c r="AC302" s="56">
        <f t="shared" si="20"/>
        <v>0.06962031084</v>
      </c>
      <c r="AD302" s="56">
        <f t="shared" si="21"/>
        <v>0.7157778526</v>
      </c>
      <c r="AE302" s="39">
        <f t="shared" si="22"/>
        <v>0.3151095978</v>
      </c>
      <c r="AF302" s="40">
        <f t="shared" si="23"/>
        <v>0.3151095978</v>
      </c>
      <c r="AG302" s="54">
        <f t="shared" si="24"/>
        <v>0.3151095978</v>
      </c>
      <c r="AH302" s="57">
        <f t="shared" ref="AH302:AI302" si="1526">N302-P302</f>
        <v>0.08145739379</v>
      </c>
      <c r="AI302" s="57">
        <f t="shared" si="1526"/>
        <v>-0.03043472222</v>
      </c>
      <c r="AJ302" s="58">
        <f t="shared" si="26"/>
        <v>0.04869828798</v>
      </c>
      <c r="AK302" s="58">
        <f t="shared" si="27"/>
        <v>-0.0180891554</v>
      </c>
      <c r="AL302" s="39">
        <f t="shared" si="28"/>
        <v>0.3151095978</v>
      </c>
      <c r="AM302" s="40">
        <f t="shared" ref="AM302:AN302" si="1527">AF302+AJ302</f>
        <v>0.3638078858</v>
      </c>
      <c r="AN302" s="54">
        <f t="shared" si="1527"/>
        <v>0.2970204424</v>
      </c>
      <c r="AO302" s="59">
        <f t="shared" si="30"/>
        <v>1.851207762</v>
      </c>
      <c r="AP302" s="39">
        <f t="shared" ref="AP302:AR302" si="1528">AL302*$AO302</f>
        <v>0.5833333333</v>
      </c>
      <c r="AQ302" s="40">
        <f t="shared" si="1528"/>
        <v>0.673483982</v>
      </c>
      <c r="AR302" s="54">
        <f t="shared" si="1528"/>
        <v>0.5498465484</v>
      </c>
      <c r="AS302" s="39">
        <f t="shared" ref="AS302:AU302" si="1529">IF(AP302&lt;0,0,IF(AP302&gt;1,1,AP302))</f>
        <v>0.5833333333</v>
      </c>
      <c r="AT302" s="40">
        <f t="shared" si="1529"/>
        <v>0.673483982</v>
      </c>
      <c r="AU302" s="54">
        <f t="shared" si="1529"/>
        <v>0.5498465484</v>
      </c>
      <c r="AV302" s="38"/>
      <c r="AW302" s="38"/>
      <c r="AX302" s="38"/>
      <c r="AY302" s="38"/>
      <c r="AZ302" s="38"/>
      <c r="BA302" s="38"/>
      <c r="BB302" s="38"/>
    </row>
    <row r="303">
      <c r="A303" s="1"/>
      <c r="B303" s="1"/>
      <c r="C303" s="53">
        <v>0.0</v>
      </c>
      <c r="D303" s="42"/>
      <c r="E303" s="42"/>
      <c r="F303" s="2">
        <v>4417.0</v>
      </c>
      <c r="G303" s="43">
        <v>30.0</v>
      </c>
      <c r="H303" s="43">
        <v>29.0</v>
      </c>
      <c r="I303" s="44">
        <v>98.0</v>
      </c>
      <c r="J303" s="44">
        <v>57.0</v>
      </c>
      <c r="K303" s="45">
        <v>34.0</v>
      </c>
      <c r="L303" s="45">
        <v>62.0</v>
      </c>
      <c r="M303" s="39">
        <f t="shared" si="6"/>
        <v>0.5084745763</v>
      </c>
      <c r="N303" s="40">
        <f t="shared" si="7"/>
        <v>0.6322580645</v>
      </c>
      <c r="O303" s="54">
        <f t="shared" si="8"/>
        <v>0.3541666667</v>
      </c>
      <c r="P303" s="40">
        <f t="shared" si="9"/>
        <v>0.5754875036</v>
      </c>
      <c r="Q303" s="54">
        <f t="shared" si="10"/>
        <v>0.2750097673</v>
      </c>
      <c r="R303" s="39">
        <f t="shared" ref="R303:T303" si="1530">M303</f>
        <v>0.5084745763</v>
      </c>
      <c r="S303" s="40">
        <f t="shared" si="1530"/>
        <v>0.6322580645</v>
      </c>
      <c r="T303" s="54">
        <f t="shared" si="1530"/>
        <v>0.3541666667</v>
      </c>
      <c r="U303" s="39">
        <f t="shared" si="12"/>
        <v>0.5084745763</v>
      </c>
      <c r="V303" s="40">
        <f t="shared" si="13"/>
        <v>0.1902580645</v>
      </c>
      <c r="W303" s="54">
        <f t="shared" si="14"/>
        <v>0.1351666667</v>
      </c>
      <c r="X303" s="55">
        <f t="shared" si="15"/>
        <v>0.3580464791</v>
      </c>
      <c r="Y303" s="55">
        <f t="shared" si="16"/>
        <v>0.4273516843</v>
      </c>
      <c r="Z303" s="39">
        <f t="shared" si="17"/>
        <v>0.3838909519</v>
      </c>
      <c r="AA303" s="40">
        <f t="shared" si="18"/>
        <v>0.3838909519</v>
      </c>
      <c r="AB303" s="54">
        <f t="shared" si="19"/>
        <v>0.1351666667</v>
      </c>
      <c r="AC303" s="56">
        <f t="shared" si="20"/>
        <v>0.3385413173</v>
      </c>
      <c r="AD303" s="56">
        <f t="shared" si="21"/>
        <v>0.4468568461</v>
      </c>
      <c r="AE303" s="39">
        <f t="shared" si="22"/>
        <v>0.2877866316</v>
      </c>
      <c r="AF303" s="40">
        <f t="shared" si="23"/>
        <v>0.2877866316</v>
      </c>
      <c r="AG303" s="54">
        <f t="shared" si="24"/>
        <v>0.2877866316</v>
      </c>
      <c r="AH303" s="57">
        <f t="shared" ref="AH303:AI303" si="1531">N303-P303</f>
        <v>0.05677056093</v>
      </c>
      <c r="AI303" s="57">
        <f t="shared" si="1531"/>
        <v>0.07915689936</v>
      </c>
      <c r="AJ303" s="58">
        <f t="shared" si="26"/>
        <v>0.03393957253</v>
      </c>
      <c r="AK303" s="58">
        <f t="shared" si="27"/>
        <v>0.04704762683</v>
      </c>
      <c r="AL303" s="39">
        <f t="shared" si="28"/>
        <v>0.2877866316</v>
      </c>
      <c r="AM303" s="40">
        <f t="shared" ref="AM303:AN303" si="1532">AF303+AJ303</f>
        <v>0.3217262042</v>
      </c>
      <c r="AN303" s="54">
        <f t="shared" si="1532"/>
        <v>0.3348342585</v>
      </c>
      <c r="AO303" s="59">
        <f t="shared" si="30"/>
        <v>1.766845713</v>
      </c>
      <c r="AP303" s="39">
        <f t="shared" ref="AP303:AR303" si="1533">AL303*$AO303</f>
        <v>0.5084745763</v>
      </c>
      <c r="AQ303" s="40">
        <f t="shared" si="1533"/>
        <v>0.5684405645</v>
      </c>
      <c r="AR303" s="54">
        <f t="shared" si="1533"/>
        <v>0.591600474</v>
      </c>
      <c r="AS303" s="39">
        <f t="shared" ref="AS303:AU303" si="1534">IF(AP303&lt;0,0,IF(AP303&gt;1,1,AP303))</f>
        <v>0.5084745763</v>
      </c>
      <c r="AT303" s="40">
        <f t="shared" si="1534"/>
        <v>0.5684405645</v>
      </c>
      <c r="AU303" s="54">
        <f t="shared" si="1534"/>
        <v>0.591600474</v>
      </c>
      <c r="AV303" s="38"/>
      <c r="AW303" s="38"/>
      <c r="AX303" s="38"/>
      <c r="AY303" s="38"/>
      <c r="AZ303" s="38"/>
      <c r="BA303" s="38"/>
      <c r="BB303" s="38"/>
    </row>
    <row r="304">
      <c r="A304" s="1"/>
      <c r="B304" s="1"/>
      <c r="C304" s="53">
        <v>0.0</v>
      </c>
      <c r="D304" s="42"/>
      <c r="E304" s="42"/>
      <c r="F304" s="2">
        <v>4421.0</v>
      </c>
      <c r="G304" s="43">
        <v>41.0</v>
      </c>
      <c r="H304" s="43">
        <v>28.0</v>
      </c>
      <c r="I304" s="44">
        <v>61.0</v>
      </c>
      <c r="J304" s="44">
        <v>40.0</v>
      </c>
      <c r="K304" s="45">
        <v>23.0</v>
      </c>
      <c r="L304" s="45">
        <v>78.0</v>
      </c>
      <c r="M304" s="39">
        <f t="shared" si="6"/>
        <v>0.5942028986</v>
      </c>
      <c r="N304" s="40">
        <f t="shared" si="7"/>
        <v>0.603960396</v>
      </c>
      <c r="O304" s="54">
        <f t="shared" si="8"/>
        <v>0.2277227723</v>
      </c>
      <c r="P304" s="40">
        <f t="shared" si="9"/>
        <v>0.5978456417</v>
      </c>
      <c r="Q304" s="54">
        <f t="shared" si="10"/>
        <v>0.2811622348</v>
      </c>
      <c r="R304" s="39">
        <f t="shared" ref="R304:T304" si="1535">M304</f>
        <v>0.5942028986</v>
      </c>
      <c r="S304" s="40">
        <f t="shared" si="1535"/>
        <v>0.603960396</v>
      </c>
      <c r="T304" s="54">
        <f t="shared" si="1535"/>
        <v>0.2277227723</v>
      </c>
      <c r="U304" s="39">
        <f t="shared" si="12"/>
        <v>0.5942028986</v>
      </c>
      <c r="V304" s="40">
        <f t="shared" si="13"/>
        <v>0.161960396</v>
      </c>
      <c r="W304" s="54">
        <f t="shared" si="14"/>
        <v>0.008722772277</v>
      </c>
      <c r="X304" s="55">
        <f t="shared" si="15"/>
        <v>0.2661033276</v>
      </c>
      <c r="Y304" s="55">
        <f t="shared" si="16"/>
        <v>0.5192948357</v>
      </c>
      <c r="Z304" s="39">
        <f t="shared" si="17"/>
        <v>0.4354929704</v>
      </c>
      <c r="AA304" s="40">
        <f t="shared" si="18"/>
        <v>0.4354929704</v>
      </c>
      <c r="AB304" s="54">
        <f t="shared" si="19"/>
        <v>0.008722772277</v>
      </c>
      <c r="AC304" s="56">
        <f t="shared" si="20"/>
        <v>0.02002697325</v>
      </c>
      <c r="AD304" s="56">
        <f t="shared" si="21"/>
        <v>0.7653711901</v>
      </c>
      <c r="AE304" s="39">
        <f t="shared" si="22"/>
        <v>0.3080017971</v>
      </c>
      <c r="AF304" s="40">
        <f t="shared" si="23"/>
        <v>0.3080017971</v>
      </c>
      <c r="AG304" s="54">
        <f t="shared" si="24"/>
        <v>0.3080017971</v>
      </c>
      <c r="AH304" s="57">
        <f t="shared" ref="AH304:AI304" si="1536">N304-P304</f>
        <v>0.006114754368</v>
      </c>
      <c r="AI304" s="57">
        <f t="shared" si="1536"/>
        <v>-0.05343946255</v>
      </c>
      <c r="AJ304" s="58">
        <f t="shared" si="26"/>
        <v>0.003655629714</v>
      </c>
      <c r="AK304" s="58">
        <f t="shared" si="27"/>
        <v>-0.03176223314</v>
      </c>
      <c r="AL304" s="39">
        <f t="shared" si="28"/>
        <v>0.3080017971</v>
      </c>
      <c r="AM304" s="40">
        <f t="shared" ref="AM304:AN304" si="1537">AF304+AJ304</f>
        <v>0.3116574268</v>
      </c>
      <c r="AN304" s="54">
        <f t="shared" si="1537"/>
        <v>0.276239564</v>
      </c>
      <c r="AO304" s="59">
        <f t="shared" si="30"/>
        <v>1.929218934</v>
      </c>
      <c r="AP304" s="39">
        <f t="shared" ref="AP304:AR304" si="1538">AL304*$AO304</f>
        <v>0.5942028986</v>
      </c>
      <c r="AQ304" s="40">
        <f t="shared" si="1538"/>
        <v>0.6012554086</v>
      </c>
      <c r="AR304" s="54">
        <f t="shared" si="1538"/>
        <v>0.532926597</v>
      </c>
      <c r="AS304" s="39">
        <f t="shared" ref="AS304:AU304" si="1539">IF(AP304&lt;0,0,IF(AP304&gt;1,1,AP304))</f>
        <v>0.5942028986</v>
      </c>
      <c r="AT304" s="40">
        <f t="shared" si="1539"/>
        <v>0.6012554086</v>
      </c>
      <c r="AU304" s="54">
        <f t="shared" si="1539"/>
        <v>0.532926597</v>
      </c>
      <c r="AV304" s="38"/>
      <c r="AW304" s="38"/>
      <c r="AX304" s="38"/>
      <c r="AY304" s="38"/>
      <c r="AZ304" s="38"/>
      <c r="BA304" s="38"/>
      <c r="BB304" s="38"/>
    </row>
    <row r="305">
      <c r="A305" s="1"/>
      <c r="B305" s="1"/>
      <c r="C305" s="53">
        <v>0.0</v>
      </c>
      <c r="D305" s="42"/>
      <c r="E305" s="42"/>
      <c r="F305" s="2">
        <v>4422.0</v>
      </c>
      <c r="G305" s="43">
        <v>18.0</v>
      </c>
      <c r="H305" s="43">
        <v>28.0</v>
      </c>
      <c r="I305" s="44">
        <v>52.0</v>
      </c>
      <c r="J305" s="44">
        <v>40.0</v>
      </c>
      <c r="K305" s="45">
        <v>30.0</v>
      </c>
      <c r="L305" s="45">
        <v>78.0</v>
      </c>
      <c r="M305" s="39">
        <f t="shared" si="6"/>
        <v>0.3913043478</v>
      </c>
      <c r="N305" s="40">
        <f t="shared" si="7"/>
        <v>0.5652173913</v>
      </c>
      <c r="O305" s="54">
        <f t="shared" si="8"/>
        <v>0.2777777778</v>
      </c>
      <c r="P305" s="40">
        <f t="shared" si="9"/>
        <v>0.5448603025</v>
      </c>
      <c r="Q305" s="54">
        <f t="shared" si="10"/>
        <v>0.2650650284</v>
      </c>
      <c r="R305" s="39">
        <f t="shared" ref="R305:T305" si="1540">M305</f>
        <v>0.3913043478</v>
      </c>
      <c r="S305" s="40">
        <f t="shared" si="1540"/>
        <v>0.5652173913</v>
      </c>
      <c r="T305" s="54">
        <f t="shared" si="1540"/>
        <v>0.2777777778</v>
      </c>
      <c r="U305" s="39">
        <f t="shared" si="12"/>
        <v>0.3913043478</v>
      </c>
      <c r="V305" s="40">
        <f t="shared" si="13"/>
        <v>0.1232173913</v>
      </c>
      <c r="W305" s="54">
        <f t="shared" si="14"/>
        <v>0.05877777778</v>
      </c>
      <c r="X305" s="55">
        <f t="shared" si="15"/>
        <v>0.3050597401</v>
      </c>
      <c r="Y305" s="55">
        <f t="shared" si="16"/>
        <v>0.4803384233</v>
      </c>
      <c r="Z305" s="39">
        <f t="shared" si="17"/>
        <v>0.2900875886</v>
      </c>
      <c r="AA305" s="40">
        <f t="shared" si="18"/>
        <v>0.2900875886</v>
      </c>
      <c r="AB305" s="54">
        <f t="shared" si="19"/>
        <v>0.05877777778</v>
      </c>
      <c r="AC305" s="56">
        <f t="shared" si="20"/>
        <v>0.1999142801</v>
      </c>
      <c r="AD305" s="56">
        <f t="shared" si="21"/>
        <v>0.5854838833</v>
      </c>
      <c r="AE305" s="39">
        <f t="shared" si="22"/>
        <v>0.209291228</v>
      </c>
      <c r="AF305" s="40">
        <f t="shared" si="23"/>
        <v>0.209291228</v>
      </c>
      <c r="AG305" s="54">
        <f t="shared" si="24"/>
        <v>0.209291228</v>
      </c>
      <c r="AH305" s="57">
        <f t="shared" ref="AH305:AI305" si="1541">N305-P305</f>
        <v>0.02035708885</v>
      </c>
      <c r="AI305" s="57">
        <f t="shared" si="1541"/>
        <v>0.01271274942</v>
      </c>
      <c r="AJ305" s="58">
        <f t="shared" si="26"/>
        <v>0.01217023193</v>
      </c>
      <c r="AK305" s="58">
        <f t="shared" si="27"/>
        <v>0.007555938846</v>
      </c>
      <c r="AL305" s="39">
        <f t="shared" si="28"/>
        <v>0.209291228</v>
      </c>
      <c r="AM305" s="40">
        <f t="shared" ref="AM305:AN305" si="1542">AF305+AJ305</f>
        <v>0.2214614599</v>
      </c>
      <c r="AN305" s="54">
        <f t="shared" si="1542"/>
        <v>0.2168471668</v>
      </c>
      <c r="AO305" s="59">
        <f t="shared" si="30"/>
        <v>1.86966435</v>
      </c>
      <c r="AP305" s="39">
        <f t="shared" ref="AP305:AR305" si="1543">AL305*$AO305</f>
        <v>0.3913043478</v>
      </c>
      <c r="AQ305" s="40">
        <f t="shared" si="1543"/>
        <v>0.4140585966</v>
      </c>
      <c r="AR305" s="54">
        <f t="shared" si="1543"/>
        <v>0.4054314173</v>
      </c>
      <c r="AS305" s="39">
        <f t="shared" ref="AS305:AU305" si="1544">IF(AP305&lt;0,0,IF(AP305&gt;1,1,AP305))</f>
        <v>0.3913043478</v>
      </c>
      <c r="AT305" s="40">
        <f t="shared" si="1544"/>
        <v>0.4140585966</v>
      </c>
      <c r="AU305" s="54">
        <f t="shared" si="1544"/>
        <v>0.4054314173</v>
      </c>
      <c r="AV305" s="38"/>
      <c r="AW305" s="38"/>
      <c r="AX305" s="38"/>
      <c r="AY305" s="38"/>
      <c r="AZ305" s="38"/>
      <c r="BA305" s="38"/>
      <c r="BB305" s="38"/>
    </row>
    <row r="306">
      <c r="A306" s="1"/>
      <c r="B306" s="1"/>
      <c r="C306" s="53">
        <v>0.0</v>
      </c>
      <c r="D306" s="42"/>
      <c r="E306" s="42"/>
      <c r="F306" s="2">
        <v>4423.0</v>
      </c>
      <c r="G306" s="43">
        <v>34.0</v>
      </c>
      <c r="H306" s="43">
        <v>20.0</v>
      </c>
      <c r="I306" s="44">
        <v>100.0</v>
      </c>
      <c r="J306" s="44">
        <v>51.0</v>
      </c>
      <c r="K306" s="45">
        <v>46.0</v>
      </c>
      <c r="L306" s="45">
        <v>95.0</v>
      </c>
      <c r="M306" s="39">
        <f t="shared" si="6"/>
        <v>0.6296296296</v>
      </c>
      <c r="N306" s="40">
        <f t="shared" si="7"/>
        <v>0.6622516556</v>
      </c>
      <c r="O306" s="54">
        <f t="shared" si="8"/>
        <v>0.3262411348</v>
      </c>
      <c r="P306" s="40">
        <f t="shared" si="9"/>
        <v>0.6070725652</v>
      </c>
      <c r="Q306" s="54">
        <f t="shared" si="10"/>
        <v>0.2834274348</v>
      </c>
      <c r="R306" s="39">
        <f t="shared" ref="R306:T306" si="1545">M306</f>
        <v>0.6296296296</v>
      </c>
      <c r="S306" s="40">
        <f t="shared" si="1545"/>
        <v>0.6622516556</v>
      </c>
      <c r="T306" s="54">
        <f t="shared" si="1545"/>
        <v>0.3262411348</v>
      </c>
      <c r="U306" s="39">
        <f t="shared" si="12"/>
        <v>0.6296296296</v>
      </c>
      <c r="V306" s="40">
        <f t="shared" si="13"/>
        <v>0.2202516556</v>
      </c>
      <c r="W306" s="54">
        <f t="shared" si="14"/>
        <v>0.1072411348</v>
      </c>
      <c r="X306" s="55">
        <f t="shared" si="15"/>
        <v>0.336506839</v>
      </c>
      <c r="Y306" s="55">
        <f t="shared" si="16"/>
        <v>0.4488913244</v>
      </c>
      <c r="Z306" s="39">
        <f t="shared" si="17"/>
        <v>0.4716695148</v>
      </c>
      <c r="AA306" s="40">
        <f t="shared" si="18"/>
        <v>0.4716695148</v>
      </c>
      <c r="AB306" s="54">
        <f t="shared" si="19"/>
        <v>0.1072411348</v>
      </c>
      <c r="AC306" s="56">
        <f t="shared" si="20"/>
        <v>0.223564331</v>
      </c>
      <c r="AD306" s="56">
        <f t="shared" si="21"/>
        <v>0.5618338324</v>
      </c>
      <c r="AE306" s="39">
        <f t="shared" si="22"/>
        <v>0.3420327412</v>
      </c>
      <c r="AF306" s="40">
        <f t="shared" si="23"/>
        <v>0.3420327412</v>
      </c>
      <c r="AG306" s="54">
        <f t="shared" si="24"/>
        <v>0.3420327412</v>
      </c>
      <c r="AH306" s="57">
        <f t="shared" ref="AH306:AI306" si="1546">N306-P306</f>
        <v>0.05517909047</v>
      </c>
      <c r="AI306" s="57">
        <f t="shared" si="1546"/>
        <v>0.04281369991</v>
      </c>
      <c r="AJ306" s="58">
        <f t="shared" si="26"/>
        <v>0.03298813175</v>
      </c>
      <c r="AK306" s="58">
        <f t="shared" si="27"/>
        <v>0.02544671397</v>
      </c>
      <c r="AL306" s="39">
        <f t="shared" si="28"/>
        <v>0.3420327412</v>
      </c>
      <c r="AM306" s="40">
        <f t="shared" ref="AM306:AN306" si="1547">AF306+AJ306</f>
        <v>0.375020873</v>
      </c>
      <c r="AN306" s="54">
        <f t="shared" si="1547"/>
        <v>0.3674794552</v>
      </c>
      <c r="AO306" s="59">
        <f t="shared" si="30"/>
        <v>1.840846076</v>
      </c>
      <c r="AP306" s="39">
        <f t="shared" ref="AP306:AR306" si="1548">AL306*$AO306</f>
        <v>0.6296296296</v>
      </c>
      <c r="AQ306" s="40">
        <f t="shared" si="1548"/>
        <v>0.6903557025</v>
      </c>
      <c r="AR306" s="54">
        <f t="shared" si="1548"/>
        <v>0.6764731132</v>
      </c>
      <c r="AS306" s="39">
        <f t="shared" ref="AS306:AU306" si="1549">IF(AP306&lt;0,0,IF(AP306&gt;1,1,AP306))</f>
        <v>0.6296296296</v>
      </c>
      <c r="AT306" s="40">
        <f t="shared" si="1549"/>
        <v>0.6903557025</v>
      </c>
      <c r="AU306" s="54">
        <f t="shared" si="1549"/>
        <v>0.6764731132</v>
      </c>
      <c r="AV306" s="38"/>
      <c r="AW306" s="38"/>
      <c r="AX306" s="38"/>
      <c r="AY306" s="38"/>
      <c r="AZ306" s="38"/>
      <c r="BA306" s="38"/>
      <c r="BB306" s="38"/>
    </row>
    <row r="307">
      <c r="A307" s="1"/>
      <c r="B307" s="1"/>
      <c r="C307" s="53">
        <v>0.0</v>
      </c>
      <c r="D307" s="42"/>
      <c r="E307" s="42"/>
      <c r="F307" s="2">
        <v>4461.0</v>
      </c>
      <c r="G307" s="43">
        <v>2.0</v>
      </c>
      <c r="H307" s="43">
        <v>9.0</v>
      </c>
      <c r="I307" s="44">
        <v>25.0</v>
      </c>
      <c r="J307" s="44">
        <v>22.0</v>
      </c>
      <c r="K307" s="45">
        <v>12.0</v>
      </c>
      <c r="L307" s="45">
        <v>30.0</v>
      </c>
      <c r="M307" s="39">
        <f t="shared" si="6"/>
        <v>0.1818181818</v>
      </c>
      <c r="N307" s="40">
        <f t="shared" si="7"/>
        <v>0.5319148936</v>
      </c>
      <c r="O307" s="54">
        <f t="shared" si="8"/>
        <v>0.2857142857</v>
      </c>
      <c r="P307" s="40">
        <f t="shared" si="9"/>
        <v>0.4899041322</v>
      </c>
      <c r="Q307" s="54">
        <f t="shared" si="10"/>
        <v>0.2428644628</v>
      </c>
      <c r="R307" s="39">
        <f t="shared" ref="R307:T307" si="1550">M307</f>
        <v>0.1818181818</v>
      </c>
      <c r="S307" s="40">
        <f t="shared" si="1550"/>
        <v>0.5319148936</v>
      </c>
      <c r="T307" s="54">
        <f t="shared" si="1550"/>
        <v>0.2857142857</v>
      </c>
      <c r="U307" s="39">
        <f t="shared" si="12"/>
        <v>0.1818181818</v>
      </c>
      <c r="V307" s="40">
        <f t="shared" si="13"/>
        <v>0.08991489362</v>
      </c>
      <c r="W307" s="54">
        <f t="shared" si="14"/>
        <v>0.06671428571</v>
      </c>
      <c r="X307" s="55">
        <f t="shared" si="15"/>
        <v>0.45926358</v>
      </c>
      <c r="Y307" s="55">
        <f t="shared" si="16"/>
        <v>0.3261345834</v>
      </c>
      <c r="Z307" s="39">
        <f t="shared" si="17"/>
        <v>0.1434268792</v>
      </c>
      <c r="AA307" s="40">
        <f t="shared" si="18"/>
        <v>0.1434268792</v>
      </c>
      <c r="AB307" s="54">
        <f t="shared" si="19"/>
        <v>0.06671428571</v>
      </c>
      <c r="AC307" s="56">
        <f t="shared" si="20"/>
        <v>0.4353768303</v>
      </c>
      <c r="AD307" s="56">
        <f t="shared" si="21"/>
        <v>0.3500213331</v>
      </c>
      <c r="AE307" s="39">
        <f t="shared" si="22"/>
        <v>0.1118527281</v>
      </c>
      <c r="AF307" s="40">
        <f t="shared" si="23"/>
        <v>0.1118527281</v>
      </c>
      <c r="AG307" s="54">
        <f t="shared" si="24"/>
        <v>0.1118527281</v>
      </c>
      <c r="AH307" s="57">
        <f t="shared" ref="AH307:AI307" si="1551">N307-P307</f>
        <v>0.04201076139</v>
      </c>
      <c r="AI307" s="57">
        <f t="shared" si="1551"/>
        <v>0.0428498229</v>
      </c>
      <c r="AJ307" s="58">
        <f t="shared" si="26"/>
        <v>0.02511561027</v>
      </c>
      <c r="AK307" s="58">
        <f t="shared" si="27"/>
        <v>0.025468184</v>
      </c>
      <c r="AL307" s="39">
        <f t="shared" si="28"/>
        <v>0.1118527281</v>
      </c>
      <c r="AM307" s="40">
        <f t="shared" ref="AM307:AN307" si="1552">AF307+AJ307</f>
        <v>0.1369683384</v>
      </c>
      <c r="AN307" s="54">
        <f t="shared" si="1552"/>
        <v>0.1373209121</v>
      </c>
      <c r="AO307" s="59">
        <f t="shared" si="30"/>
        <v>1.625514056</v>
      </c>
      <c r="AP307" s="39">
        <f t="shared" ref="AP307:AR307" si="1553">AL307*$AO307</f>
        <v>0.1818181818</v>
      </c>
      <c r="AQ307" s="40">
        <f t="shared" si="1553"/>
        <v>0.2226439593</v>
      </c>
      <c r="AR307" s="54">
        <f t="shared" si="1553"/>
        <v>0.2232170729</v>
      </c>
      <c r="AS307" s="39">
        <f t="shared" ref="AS307:AU307" si="1554">IF(AP307&lt;0,0,IF(AP307&gt;1,1,AP307))</f>
        <v>0.1818181818</v>
      </c>
      <c r="AT307" s="40">
        <f t="shared" si="1554"/>
        <v>0.2226439593</v>
      </c>
      <c r="AU307" s="54">
        <f t="shared" si="1554"/>
        <v>0.2232170729</v>
      </c>
      <c r="AV307" s="38"/>
      <c r="AW307" s="38"/>
      <c r="AX307" s="38"/>
      <c r="AY307" s="38"/>
      <c r="AZ307" s="38"/>
      <c r="BA307" s="38"/>
      <c r="BB307" s="38"/>
    </row>
    <row r="308">
      <c r="A308" s="1"/>
      <c r="B308" s="1"/>
      <c r="C308" s="53">
        <v>0.0</v>
      </c>
      <c r="D308" s="42"/>
      <c r="E308" s="42"/>
      <c r="F308" s="2">
        <v>4501.0</v>
      </c>
      <c r="G308" s="43">
        <v>24.0</v>
      </c>
      <c r="H308" s="43">
        <v>17.0</v>
      </c>
      <c r="I308" s="44">
        <v>75.0</v>
      </c>
      <c r="J308" s="44">
        <v>44.0</v>
      </c>
      <c r="K308" s="45">
        <v>35.0</v>
      </c>
      <c r="L308" s="45">
        <v>73.0</v>
      </c>
      <c r="M308" s="39">
        <f t="shared" si="6"/>
        <v>0.5853658537</v>
      </c>
      <c r="N308" s="40">
        <f t="shared" si="7"/>
        <v>0.6302521008</v>
      </c>
      <c r="O308" s="54">
        <f t="shared" si="8"/>
        <v>0.3240740741</v>
      </c>
      <c r="P308" s="40">
        <f t="shared" si="9"/>
        <v>0.5955428911</v>
      </c>
      <c r="Q308" s="54">
        <f t="shared" si="10"/>
        <v>0.2805719215</v>
      </c>
      <c r="R308" s="39">
        <f t="shared" ref="R308:T308" si="1555">M308</f>
        <v>0.5853658537</v>
      </c>
      <c r="S308" s="40">
        <f t="shared" si="1555"/>
        <v>0.6302521008</v>
      </c>
      <c r="T308" s="54">
        <f t="shared" si="1555"/>
        <v>0.3240740741</v>
      </c>
      <c r="U308" s="39">
        <f t="shared" si="12"/>
        <v>0.5853658537</v>
      </c>
      <c r="V308" s="40">
        <f t="shared" si="13"/>
        <v>0.1882521008</v>
      </c>
      <c r="W308" s="54">
        <f t="shared" si="14"/>
        <v>0.1050740741</v>
      </c>
      <c r="X308" s="55">
        <f t="shared" si="15"/>
        <v>0.3111512369</v>
      </c>
      <c r="Y308" s="55">
        <f t="shared" si="16"/>
        <v>0.4742469265</v>
      </c>
      <c r="Z308" s="39">
        <f t="shared" si="17"/>
        <v>0.434794225</v>
      </c>
      <c r="AA308" s="40">
        <f t="shared" si="18"/>
        <v>0.434794225</v>
      </c>
      <c r="AB308" s="54">
        <f t="shared" si="19"/>
        <v>0.1050740741</v>
      </c>
      <c r="AC308" s="56">
        <f t="shared" si="20"/>
        <v>0.2371176777</v>
      </c>
      <c r="AD308" s="56">
        <f t="shared" si="21"/>
        <v>0.5482804857</v>
      </c>
      <c r="AE308" s="39">
        <f t="shared" si="22"/>
        <v>0.3162962054</v>
      </c>
      <c r="AF308" s="40">
        <f t="shared" si="23"/>
        <v>0.3162962054</v>
      </c>
      <c r="AG308" s="54">
        <f t="shared" si="24"/>
        <v>0.3162962054</v>
      </c>
      <c r="AH308" s="57">
        <f t="shared" ref="AH308:AI308" si="1556">N308-P308</f>
        <v>0.0347092097</v>
      </c>
      <c r="AI308" s="57">
        <f t="shared" si="1556"/>
        <v>0.0435021526</v>
      </c>
      <c r="AJ308" s="58">
        <f t="shared" si="26"/>
        <v>0.02075046857</v>
      </c>
      <c r="AK308" s="58">
        <f t="shared" si="27"/>
        <v>0.02585590212</v>
      </c>
      <c r="AL308" s="39">
        <f t="shared" si="28"/>
        <v>0.3162962054</v>
      </c>
      <c r="AM308" s="40">
        <f t="shared" ref="AM308:AN308" si="1557">AF308+AJ308</f>
        <v>0.337046674</v>
      </c>
      <c r="AN308" s="54">
        <f t="shared" si="1557"/>
        <v>0.3421521075</v>
      </c>
      <c r="AO308" s="59">
        <f t="shared" si="30"/>
        <v>1.850688828</v>
      </c>
      <c r="AP308" s="39">
        <f t="shared" ref="AP308:AR308" si="1558">AL308*$AO308</f>
        <v>0.5853658537</v>
      </c>
      <c r="AQ308" s="40">
        <f t="shared" si="1558"/>
        <v>0.623768514</v>
      </c>
      <c r="AR308" s="54">
        <f t="shared" si="1558"/>
        <v>0.6332170828</v>
      </c>
      <c r="AS308" s="39">
        <f t="shared" ref="AS308:AU308" si="1559">IF(AP308&lt;0,0,IF(AP308&gt;1,1,AP308))</f>
        <v>0.5853658537</v>
      </c>
      <c r="AT308" s="40">
        <f t="shared" si="1559"/>
        <v>0.623768514</v>
      </c>
      <c r="AU308" s="54">
        <f t="shared" si="1559"/>
        <v>0.6332170828</v>
      </c>
      <c r="AV308" s="38"/>
      <c r="AW308" s="38"/>
      <c r="AX308" s="38"/>
      <c r="AY308" s="38"/>
      <c r="AZ308" s="38"/>
      <c r="BA308" s="38"/>
      <c r="BB308" s="38"/>
    </row>
    <row r="309">
      <c r="A309" s="1"/>
      <c r="B309" s="1"/>
      <c r="C309" s="53">
        <v>0.0</v>
      </c>
      <c r="D309" s="42"/>
      <c r="E309" s="42"/>
      <c r="F309" s="2">
        <v>4502.0</v>
      </c>
      <c r="G309" s="43">
        <v>7.0</v>
      </c>
      <c r="H309" s="43">
        <v>7.0</v>
      </c>
      <c r="I309" s="44">
        <v>35.0</v>
      </c>
      <c r="J309" s="44">
        <v>33.0</v>
      </c>
      <c r="K309" s="45">
        <v>9.0</v>
      </c>
      <c r="L309" s="45">
        <v>26.0</v>
      </c>
      <c r="M309" s="39">
        <f t="shared" si="6"/>
        <v>0.5</v>
      </c>
      <c r="N309" s="40">
        <f t="shared" si="7"/>
        <v>0.5147058824</v>
      </c>
      <c r="O309" s="54">
        <f t="shared" si="8"/>
        <v>0.2571428571</v>
      </c>
      <c r="P309" s="40">
        <f t="shared" si="9"/>
        <v>0.573275</v>
      </c>
      <c r="Q309" s="54">
        <f t="shared" si="10"/>
        <v>0.27435</v>
      </c>
      <c r="R309" s="39">
        <f t="shared" ref="R309:T309" si="1560">M309</f>
        <v>0.5</v>
      </c>
      <c r="S309" s="40">
        <f t="shared" si="1560"/>
        <v>0.5147058824</v>
      </c>
      <c r="T309" s="54">
        <f t="shared" si="1560"/>
        <v>0.2571428571</v>
      </c>
      <c r="U309" s="39">
        <f t="shared" si="12"/>
        <v>0.5</v>
      </c>
      <c r="V309" s="40">
        <f t="shared" si="13"/>
        <v>0.07270588235</v>
      </c>
      <c r="W309" s="54">
        <f t="shared" si="14"/>
        <v>0.03814285714</v>
      </c>
      <c r="X309" s="55">
        <f t="shared" si="15"/>
        <v>0.1443996837</v>
      </c>
      <c r="Y309" s="55">
        <f t="shared" si="16"/>
        <v>0.6409984797</v>
      </c>
      <c r="Z309" s="39">
        <f t="shared" si="17"/>
        <v>0.3572717071</v>
      </c>
      <c r="AA309" s="40">
        <f t="shared" si="18"/>
        <v>0.3572717071</v>
      </c>
      <c r="AB309" s="54">
        <f t="shared" si="19"/>
        <v>0.03814285714</v>
      </c>
      <c r="AC309" s="56">
        <f t="shared" si="20"/>
        <v>0.1063586112</v>
      </c>
      <c r="AD309" s="56">
        <f t="shared" si="21"/>
        <v>0.6790395522</v>
      </c>
      <c r="AE309" s="39">
        <f t="shared" si="22"/>
        <v>0.2540649033</v>
      </c>
      <c r="AF309" s="40">
        <f t="shared" si="23"/>
        <v>0.2540649033</v>
      </c>
      <c r="AG309" s="54">
        <f t="shared" si="24"/>
        <v>0.2540649033</v>
      </c>
      <c r="AH309" s="57">
        <f t="shared" ref="AH309:AI309" si="1561">N309-P309</f>
        <v>-0.05856911765</v>
      </c>
      <c r="AI309" s="57">
        <f t="shared" si="1561"/>
        <v>-0.01720714286</v>
      </c>
      <c r="AJ309" s="58">
        <f t="shared" si="26"/>
        <v>-0.03501481726</v>
      </c>
      <c r="AK309" s="58">
        <f t="shared" si="27"/>
        <v>-0.01022722267</v>
      </c>
      <c r="AL309" s="39">
        <f t="shared" si="28"/>
        <v>0.2540649033</v>
      </c>
      <c r="AM309" s="40">
        <f t="shared" ref="AM309:AN309" si="1562">AF309+AJ309</f>
        <v>0.2190500861</v>
      </c>
      <c r="AN309" s="54">
        <f t="shared" si="1562"/>
        <v>0.2438376807</v>
      </c>
      <c r="AO309" s="59">
        <f t="shared" si="30"/>
        <v>1.968001064</v>
      </c>
      <c r="AP309" s="39">
        <f t="shared" ref="AP309:AR309" si="1563">AL309*$AO309</f>
        <v>0.5</v>
      </c>
      <c r="AQ309" s="40">
        <f t="shared" si="1563"/>
        <v>0.4310908024</v>
      </c>
      <c r="AR309" s="54">
        <f t="shared" si="1563"/>
        <v>0.4798728149</v>
      </c>
      <c r="AS309" s="39">
        <f t="shared" ref="AS309:AU309" si="1564">IF(AP309&lt;0,0,IF(AP309&gt;1,1,AP309))</f>
        <v>0.5</v>
      </c>
      <c r="AT309" s="40">
        <f t="shared" si="1564"/>
        <v>0.4310908024</v>
      </c>
      <c r="AU309" s="54">
        <f t="shared" si="1564"/>
        <v>0.4798728149</v>
      </c>
      <c r="AV309" s="38"/>
      <c r="AW309" s="38"/>
      <c r="AX309" s="38"/>
      <c r="AY309" s="38"/>
      <c r="AZ309" s="38"/>
      <c r="BA309" s="38"/>
      <c r="BB309" s="38"/>
    </row>
    <row r="310">
      <c r="A310" s="1"/>
      <c r="B310" s="1"/>
      <c r="C310" s="53">
        <v>0.0</v>
      </c>
      <c r="D310" s="42"/>
      <c r="E310" s="42"/>
      <c r="F310" s="2">
        <v>4504.0</v>
      </c>
      <c r="G310" s="43">
        <v>9.0</v>
      </c>
      <c r="H310" s="43">
        <v>17.0</v>
      </c>
      <c r="I310" s="44">
        <v>48.0</v>
      </c>
      <c r="J310" s="44">
        <v>32.0</v>
      </c>
      <c r="K310" s="45">
        <v>18.0</v>
      </c>
      <c r="L310" s="45">
        <v>47.0</v>
      </c>
      <c r="M310" s="39">
        <f t="shared" si="6"/>
        <v>0.3461538462</v>
      </c>
      <c r="N310" s="40">
        <f t="shared" si="7"/>
        <v>0.6</v>
      </c>
      <c r="O310" s="54">
        <f t="shared" si="8"/>
        <v>0.2769230769</v>
      </c>
      <c r="P310" s="40">
        <f t="shared" si="9"/>
        <v>0.5330371302</v>
      </c>
      <c r="Q310" s="54">
        <f t="shared" si="10"/>
        <v>0.2607594675</v>
      </c>
      <c r="R310" s="39">
        <f t="shared" ref="R310:T310" si="1565">M310</f>
        <v>0.3461538462</v>
      </c>
      <c r="S310" s="40">
        <f t="shared" si="1565"/>
        <v>0.6</v>
      </c>
      <c r="T310" s="54">
        <f t="shared" si="1565"/>
        <v>0.2769230769</v>
      </c>
      <c r="U310" s="39">
        <f t="shared" si="12"/>
        <v>0.3461538462</v>
      </c>
      <c r="V310" s="40">
        <f t="shared" si="13"/>
        <v>0.158</v>
      </c>
      <c r="W310" s="54">
        <f t="shared" si="14"/>
        <v>0.05792307692</v>
      </c>
      <c r="X310" s="55">
        <f t="shared" si="15"/>
        <v>0.4282001872</v>
      </c>
      <c r="Y310" s="55">
        <f t="shared" si="16"/>
        <v>0.3571979762</v>
      </c>
      <c r="Z310" s="39">
        <f t="shared" si="17"/>
        <v>0.2690599238</v>
      </c>
      <c r="AA310" s="40">
        <f t="shared" si="18"/>
        <v>0.2690599238</v>
      </c>
      <c r="AB310" s="54">
        <f t="shared" si="19"/>
        <v>0.05792307692</v>
      </c>
      <c r="AC310" s="56">
        <f t="shared" si="20"/>
        <v>0.2120432638</v>
      </c>
      <c r="AD310" s="56">
        <f t="shared" si="21"/>
        <v>0.5733548996</v>
      </c>
      <c r="AE310" s="39">
        <f t="shared" si="22"/>
        <v>0.1946128534</v>
      </c>
      <c r="AF310" s="40">
        <f t="shared" si="23"/>
        <v>0.1946128534</v>
      </c>
      <c r="AG310" s="54">
        <f t="shared" si="24"/>
        <v>0.1946128534</v>
      </c>
      <c r="AH310" s="57">
        <f t="shared" ref="AH310:AI310" si="1566">N310-P310</f>
        <v>0.06696286982</v>
      </c>
      <c r="AI310" s="57">
        <f t="shared" si="1566"/>
        <v>0.01616360947</v>
      </c>
      <c r="AJ310" s="58">
        <f t="shared" si="26"/>
        <v>0.04003291742</v>
      </c>
      <c r="AK310" s="58">
        <f t="shared" si="27"/>
        <v>0.009606989064</v>
      </c>
      <c r="AL310" s="39">
        <f t="shared" si="28"/>
        <v>0.1946128534</v>
      </c>
      <c r="AM310" s="40">
        <f t="shared" ref="AM310:AN310" si="1567">AF310+AJ310</f>
        <v>0.2346457709</v>
      </c>
      <c r="AN310" s="54">
        <f t="shared" si="1567"/>
        <v>0.2042198425</v>
      </c>
      <c r="AO310" s="59">
        <f t="shared" si="30"/>
        <v>1.77867926</v>
      </c>
      <c r="AP310" s="39">
        <f t="shared" ref="AP310:AR310" si="1568">AL310*$AO310</f>
        <v>0.3461538462</v>
      </c>
      <c r="AQ310" s="40">
        <f t="shared" si="1568"/>
        <v>0.4173595661</v>
      </c>
      <c r="AR310" s="54">
        <f t="shared" si="1568"/>
        <v>0.3632415984</v>
      </c>
      <c r="AS310" s="39">
        <f t="shared" ref="AS310:AU310" si="1569">IF(AP310&lt;0,0,IF(AP310&gt;1,1,AP310))</f>
        <v>0.3461538462</v>
      </c>
      <c r="AT310" s="40">
        <f t="shared" si="1569"/>
        <v>0.4173595661</v>
      </c>
      <c r="AU310" s="54">
        <f t="shared" si="1569"/>
        <v>0.3632415984</v>
      </c>
      <c r="AV310" s="38"/>
      <c r="AW310" s="38"/>
      <c r="AX310" s="38"/>
      <c r="AY310" s="38"/>
      <c r="AZ310" s="38"/>
      <c r="BA310" s="38"/>
      <c r="BB310" s="38"/>
    </row>
    <row r="311">
      <c r="A311" s="1"/>
      <c r="B311" s="1"/>
      <c r="C311" s="53">
        <v>0.0</v>
      </c>
      <c r="D311" s="42"/>
      <c r="E311" s="42"/>
      <c r="F311" s="2">
        <v>4505.0</v>
      </c>
      <c r="G311" s="43">
        <v>11.0</v>
      </c>
      <c r="H311" s="43">
        <v>9.0</v>
      </c>
      <c r="I311" s="44">
        <v>32.0</v>
      </c>
      <c r="J311" s="44">
        <v>19.0</v>
      </c>
      <c r="K311" s="45">
        <v>22.0</v>
      </c>
      <c r="L311" s="45">
        <v>26.0</v>
      </c>
      <c r="M311" s="39">
        <f t="shared" si="6"/>
        <v>0.55</v>
      </c>
      <c r="N311" s="40">
        <f t="shared" si="7"/>
        <v>0.6274509804</v>
      </c>
      <c r="O311" s="54">
        <f t="shared" si="8"/>
        <v>0.4583333333</v>
      </c>
      <c r="P311" s="40">
        <f t="shared" si="9"/>
        <v>0.58632275</v>
      </c>
      <c r="Q311" s="54">
        <f t="shared" si="10"/>
        <v>0.2781085</v>
      </c>
      <c r="R311" s="39">
        <f t="shared" ref="R311:T311" si="1570">M311</f>
        <v>0.55</v>
      </c>
      <c r="S311" s="40">
        <f t="shared" si="1570"/>
        <v>0.6274509804</v>
      </c>
      <c r="T311" s="54">
        <f t="shared" si="1570"/>
        <v>0.4583333333</v>
      </c>
      <c r="U311" s="39">
        <f t="shared" si="12"/>
        <v>0.55</v>
      </c>
      <c r="V311" s="40">
        <f t="shared" si="13"/>
        <v>0.1854509804</v>
      </c>
      <c r="W311" s="54">
        <f t="shared" si="14"/>
        <v>0.2393333333</v>
      </c>
      <c r="X311" s="55">
        <f t="shared" si="15"/>
        <v>0.3252117832</v>
      </c>
      <c r="Y311" s="55">
        <f t="shared" si="16"/>
        <v>0.4601863802</v>
      </c>
      <c r="Z311" s="39">
        <f t="shared" si="17"/>
        <v>0.4104217746</v>
      </c>
      <c r="AA311" s="40">
        <f t="shared" si="18"/>
        <v>0.4104217746</v>
      </c>
      <c r="AB311" s="54">
        <f t="shared" si="19"/>
        <v>0.2393333333</v>
      </c>
      <c r="AC311" s="56">
        <f t="shared" si="20"/>
        <v>0.5279301507</v>
      </c>
      <c r="AD311" s="56">
        <f t="shared" si="21"/>
        <v>0.2574680127</v>
      </c>
      <c r="AE311" s="39">
        <f t="shared" si="22"/>
        <v>0.3359512446</v>
      </c>
      <c r="AF311" s="40">
        <f t="shared" si="23"/>
        <v>0.3359512446</v>
      </c>
      <c r="AG311" s="54">
        <f t="shared" si="24"/>
        <v>0.3359512446</v>
      </c>
      <c r="AH311" s="57">
        <f t="shared" ref="AH311:AI311" si="1571">N311-P311</f>
        <v>0.04112823039</v>
      </c>
      <c r="AI311" s="57">
        <f t="shared" si="1571"/>
        <v>0.1802248333</v>
      </c>
      <c r="AJ311" s="58">
        <f t="shared" si="26"/>
        <v>0.02458800011</v>
      </c>
      <c r="AK311" s="58">
        <f t="shared" si="27"/>
        <v>0.1071182774</v>
      </c>
      <c r="AL311" s="39">
        <f t="shared" si="28"/>
        <v>0.3359512446</v>
      </c>
      <c r="AM311" s="40">
        <f t="shared" ref="AM311:AN311" si="1572">AF311+AJ311</f>
        <v>0.3605392447</v>
      </c>
      <c r="AN311" s="54">
        <f t="shared" si="1572"/>
        <v>0.443069522</v>
      </c>
      <c r="AO311" s="59">
        <f t="shared" si="30"/>
        <v>1.63714232</v>
      </c>
      <c r="AP311" s="39">
        <f t="shared" ref="AP311:AR311" si="1573">AL311*$AO311</f>
        <v>0.55</v>
      </c>
      <c r="AQ311" s="40">
        <f t="shared" si="1573"/>
        <v>0.5902540556</v>
      </c>
      <c r="AR311" s="54">
        <f t="shared" si="1573"/>
        <v>0.7253678652</v>
      </c>
      <c r="AS311" s="39">
        <f t="shared" ref="AS311:AU311" si="1574">IF(AP311&lt;0,0,IF(AP311&gt;1,1,AP311))</f>
        <v>0.55</v>
      </c>
      <c r="AT311" s="40">
        <f t="shared" si="1574"/>
        <v>0.5902540556</v>
      </c>
      <c r="AU311" s="54">
        <f t="shared" si="1574"/>
        <v>0.7253678652</v>
      </c>
      <c r="AV311" s="38"/>
      <c r="AW311" s="38"/>
      <c r="AX311" s="38"/>
      <c r="AY311" s="38"/>
      <c r="AZ311" s="38"/>
      <c r="BA311" s="38"/>
      <c r="BB311" s="38"/>
    </row>
    <row r="312">
      <c r="A312" s="1"/>
      <c r="B312" s="1"/>
      <c r="C312" s="53">
        <v>0.0</v>
      </c>
      <c r="D312" s="42"/>
      <c r="E312" s="42"/>
      <c r="F312" s="2">
        <v>4506.0</v>
      </c>
      <c r="G312" s="43">
        <v>13.0</v>
      </c>
      <c r="H312" s="43">
        <v>21.0</v>
      </c>
      <c r="I312" s="44">
        <v>25.0</v>
      </c>
      <c r="J312" s="44">
        <v>29.0</v>
      </c>
      <c r="K312" s="45">
        <v>17.0</v>
      </c>
      <c r="L312" s="45">
        <v>38.0</v>
      </c>
      <c r="M312" s="39">
        <f t="shared" si="6"/>
        <v>0.3823529412</v>
      </c>
      <c r="N312" s="40">
        <f t="shared" si="7"/>
        <v>0.462962963</v>
      </c>
      <c r="O312" s="54">
        <f t="shared" si="8"/>
        <v>0.3090909091</v>
      </c>
      <c r="P312" s="40">
        <f t="shared" si="9"/>
        <v>0.5425172145</v>
      </c>
      <c r="Q312" s="54">
        <f t="shared" si="10"/>
        <v>0.2642323529</v>
      </c>
      <c r="R312" s="39">
        <f t="shared" ref="R312:T312" si="1575">M312</f>
        <v>0.3823529412</v>
      </c>
      <c r="S312" s="40">
        <f t="shared" si="1575"/>
        <v>0.462962963</v>
      </c>
      <c r="T312" s="54">
        <f t="shared" si="1575"/>
        <v>0.3090909091</v>
      </c>
      <c r="U312" s="39">
        <f t="shared" si="12"/>
        <v>0.3823529412</v>
      </c>
      <c r="V312" s="40">
        <f t="shared" si="13"/>
        <v>0.02096296296</v>
      </c>
      <c r="W312" s="54">
        <f t="shared" si="14"/>
        <v>0.09009090909</v>
      </c>
      <c r="X312" s="55">
        <f t="shared" si="15"/>
        <v>0.05477137541</v>
      </c>
      <c r="Y312" s="55">
        <f t="shared" si="16"/>
        <v>0.730626788</v>
      </c>
      <c r="Z312" s="39">
        <f t="shared" si="17"/>
        <v>0.2707703985</v>
      </c>
      <c r="AA312" s="40">
        <f t="shared" si="18"/>
        <v>0.2707703985</v>
      </c>
      <c r="AB312" s="54">
        <f t="shared" si="19"/>
        <v>0.09009090909</v>
      </c>
      <c r="AC312" s="56">
        <f t="shared" si="20"/>
        <v>0.3211990583</v>
      </c>
      <c r="AD312" s="56">
        <f t="shared" si="21"/>
        <v>0.4641991051</v>
      </c>
      <c r="AE312" s="39">
        <f t="shared" si="22"/>
        <v>0.2017832756</v>
      </c>
      <c r="AF312" s="40">
        <f t="shared" si="23"/>
        <v>0.2017832756</v>
      </c>
      <c r="AG312" s="54">
        <f t="shared" si="24"/>
        <v>0.2017832756</v>
      </c>
      <c r="AH312" s="57">
        <f t="shared" ref="AH312:AI312" si="1576">N312-P312</f>
        <v>-0.07955425157</v>
      </c>
      <c r="AI312" s="57">
        <f t="shared" si="1576"/>
        <v>0.04485855615</v>
      </c>
      <c r="AJ312" s="58">
        <f t="shared" si="26"/>
        <v>-0.04756051812</v>
      </c>
      <c r="AK312" s="58">
        <f t="shared" si="27"/>
        <v>0.02666209297</v>
      </c>
      <c r="AL312" s="39">
        <f t="shared" si="28"/>
        <v>0.2017832756</v>
      </c>
      <c r="AM312" s="40">
        <f t="shared" ref="AM312:AN312" si="1577">AF312+AJ312</f>
        <v>0.1542227575</v>
      </c>
      <c r="AN312" s="54">
        <f t="shared" si="1577"/>
        <v>0.2284453686</v>
      </c>
      <c r="AO312" s="59">
        <f t="shared" si="30"/>
        <v>1.894869335</v>
      </c>
      <c r="AP312" s="39">
        <f t="shared" ref="AP312:AR312" si="1578">AL312*$AO312</f>
        <v>0.3823529412</v>
      </c>
      <c r="AQ312" s="40">
        <f t="shared" si="1578"/>
        <v>0.2922319739</v>
      </c>
      <c r="AR312" s="54">
        <f t="shared" si="1578"/>
        <v>0.4328741235</v>
      </c>
      <c r="AS312" s="39">
        <f t="shared" ref="AS312:AU312" si="1579">IF(AP312&lt;0,0,IF(AP312&gt;1,1,AP312))</f>
        <v>0.3823529412</v>
      </c>
      <c r="AT312" s="40">
        <f t="shared" si="1579"/>
        <v>0.2922319739</v>
      </c>
      <c r="AU312" s="54">
        <f t="shared" si="1579"/>
        <v>0.4328741235</v>
      </c>
      <c r="AV312" s="38"/>
      <c r="AW312" s="38"/>
      <c r="AX312" s="38"/>
      <c r="AY312" s="38"/>
      <c r="AZ312" s="38"/>
      <c r="BA312" s="38"/>
      <c r="BB312" s="38"/>
    </row>
    <row r="313">
      <c r="A313" s="1"/>
      <c r="B313" s="1"/>
      <c r="C313" s="53">
        <v>0.0</v>
      </c>
      <c r="D313" s="42"/>
      <c r="E313" s="42"/>
      <c r="F313" s="2">
        <v>4508.0</v>
      </c>
      <c r="G313" s="43">
        <v>12.0</v>
      </c>
      <c r="H313" s="43">
        <v>7.0</v>
      </c>
      <c r="I313" s="44">
        <v>65.0</v>
      </c>
      <c r="J313" s="44">
        <v>48.0</v>
      </c>
      <c r="K313" s="45">
        <v>15.0</v>
      </c>
      <c r="L313" s="45">
        <v>65.0</v>
      </c>
      <c r="M313" s="39">
        <f t="shared" si="6"/>
        <v>0.6315789474</v>
      </c>
      <c r="N313" s="40">
        <f t="shared" si="7"/>
        <v>0.5752212389</v>
      </c>
      <c r="O313" s="54">
        <f t="shared" si="8"/>
        <v>0.1875</v>
      </c>
      <c r="P313" s="40">
        <f t="shared" si="9"/>
        <v>0.6075800554</v>
      </c>
      <c r="Q313" s="54">
        <f t="shared" si="10"/>
        <v>0.2835473684</v>
      </c>
      <c r="R313" s="39">
        <f t="shared" ref="R313:T313" si="1580">M313</f>
        <v>0.6315789474</v>
      </c>
      <c r="S313" s="40">
        <f t="shared" si="1580"/>
        <v>0.5752212389</v>
      </c>
      <c r="T313" s="54">
        <f t="shared" si="1580"/>
        <v>0.1875</v>
      </c>
      <c r="U313" s="39">
        <f t="shared" si="12"/>
        <v>0.6315789474</v>
      </c>
      <c r="V313" s="40">
        <f t="shared" si="13"/>
        <v>0.1332212389</v>
      </c>
      <c r="W313" s="54">
        <f t="shared" si="14"/>
        <v>-0.0315</v>
      </c>
      <c r="X313" s="55">
        <f t="shared" si="15"/>
        <v>0.2078862204</v>
      </c>
      <c r="Y313" s="55">
        <f t="shared" si="16"/>
        <v>0.5775119429</v>
      </c>
      <c r="Z313" s="39">
        <f t="shared" si="17"/>
        <v>0.4564207846</v>
      </c>
      <c r="AA313" s="40">
        <f t="shared" si="18"/>
        <v>0.4564207846</v>
      </c>
      <c r="AB313" s="54">
        <f t="shared" si="19"/>
        <v>-0.0315</v>
      </c>
      <c r="AC313" s="56">
        <f t="shared" si="20"/>
        <v>-0.06890599834</v>
      </c>
      <c r="AD313" s="56">
        <f t="shared" si="21"/>
        <v>0.8543041617</v>
      </c>
      <c r="AE313" s="39">
        <f t="shared" si="22"/>
        <v>0.3235059371</v>
      </c>
      <c r="AF313" s="40">
        <f t="shared" si="23"/>
        <v>0.3235059371</v>
      </c>
      <c r="AG313" s="54">
        <f t="shared" si="24"/>
        <v>0.3235059371</v>
      </c>
      <c r="AH313" s="57">
        <f t="shared" ref="AH313:AI313" si="1581">N313-P313</f>
        <v>-0.03235881646</v>
      </c>
      <c r="AI313" s="57">
        <f t="shared" si="1581"/>
        <v>-0.09604736842</v>
      </c>
      <c r="AJ313" s="58">
        <f t="shared" si="26"/>
        <v>-0.01934531526</v>
      </c>
      <c r="AK313" s="58">
        <f t="shared" si="27"/>
        <v>-0.05708663154</v>
      </c>
      <c r="AL313" s="39">
        <f t="shared" si="28"/>
        <v>0.3235059371</v>
      </c>
      <c r="AM313" s="40">
        <f t="shared" ref="AM313:AN313" si="1582">AF313+AJ313</f>
        <v>0.3041606218</v>
      </c>
      <c r="AN313" s="54">
        <f t="shared" si="1582"/>
        <v>0.2664193055</v>
      </c>
      <c r="AO313" s="59">
        <f t="shared" si="30"/>
        <v>1.952294765</v>
      </c>
      <c r="AP313" s="39">
        <f t="shared" ref="AP313:AR313" si="1583">AL313*$AO313</f>
        <v>0.6315789474</v>
      </c>
      <c r="AQ313" s="40">
        <f t="shared" si="1583"/>
        <v>0.5938111897</v>
      </c>
      <c r="AR313" s="54">
        <f t="shared" si="1583"/>
        <v>0.5201290155</v>
      </c>
      <c r="AS313" s="39">
        <f t="shared" ref="AS313:AU313" si="1584">IF(AP313&lt;0,0,IF(AP313&gt;1,1,AP313))</f>
        <v>0.6315789474</v>
      </c>
      <c r="AT313" s="40">
        <f t="shared" si="1584"/>
        <v>0.5938111897</v>
      </c>
      <c r="AU313" s="54">
        <f t="shared" si="1584"/>
        <v>0.5201290155</v>
      </c>
      <c r="AV313" s="38"/>
      <c r="AW313" s="38"/>
      <c r="AX313" s="38"/>
      <c r="AY313" s="38"/>
      <c r="AZ313" s="38"/>
      <c r="BA313" s="38"/>
      <c r="BB313" s="38"/>
    </row>
    <row r="314">
      <c r="A314" s="1"/>
      <c r="B314" s="1"/>
      <c r="C314" s="53">
        <v>0.0</v>
      </c>
      <c r="D314" s="42"/>
      <c r="E314" s="42"/>
      <c r="F314" s="2">
        <v>4512.0</v>
      </c>
      <c r="G314" s="43">
        <v>36.0</v>
      </c>
      <c r="H314" s="43">
        <v>27.0</v>
      </c>
      <c r="I314" s="44">
        <v>78.0</v>
      </c>
      <c r="J314" s="44">
        <v>57.0</v>
      </c>
      <c r="K314" s="45">
        <v>19.0</v>
      </c>
      <c r="L314" s="45">
        <v>70.0</v>
      </c>
      <c r="M314" s="39">
        <f t="shared" si="6"/>
        <v>0.5714285714</v>
      </c>
      <c r="N314" s="40">
        <f t="shared" si="7"/>
        <v>0.5777777778</v>
      </c>
      <c r="O314" s="54">
        <f t="shared" si="8"/>
        <v>0.2134831461</v>
      </c>
      <c r="P314" s="40">
        <f t="shared" si="9"/>
        <v>0.5919102041</v>
      </c>
      <c r="Q314" s="54">
        <f t="shared" si="10"/>
        <v>0.2796204082</v>
      </c>
      <c r="R314" s="39">
        <f t="shared" ref="R314:T314" si="1585">M314</f>
        <v>0.5714285714</v>
      </c>
      <c r="S314" s="40">
        <f t="shared" si="1585"/>
        <v>0.5777777778</v>
      </c>
      <c r="T314" s="54">
        <f t="shared" si="1585"/>
        <v>0.2134831461</v>
      </c>
      <c r="U314" s="39">
        <f t="shared" si="12"/>
        <v>0.5714285714</v>
      </c>
      <c r="V314" s="40">
        <f t="shared" si="13"/>
        <v>0.1357777778</v>
      </c>
      <c r="W314" s="54">
        <f t="shared" si="14"/>
        <v>-0.005516853933</v>
      </c>
      <c r="X314" s="55">
        <f t="shared" si="15"/>
        <v>0.2332849764</v>
      </c>
      <c r="Y314" s="55">
        <f t="shared" si="16"/>
        <v>0.552113187</v>
      </c>
      <c r="Z314" s="39">
        <f t="shared" si="17"/>
        <v>0.4153108578</v>
      </c>
      <c r="AA314" s="40">
        <f t="shared" si="18"/>
        <v>0.4153108578</v>
      </c>
      <c r="AB314" s="54">
        <f t="shared" si="19"/>
        <v>-0.005516853933</v>
      </c>
      <c r="AC314" s="56">
        <f t="shared" si="20"/>
        <v>-0.01328289249</v>
      </c>
      <c r="AD314" s="56">
        <f t="shared" si="21"/>
        <v>0.7986810559</v>
      </c>
      <c r="AE314" s="39">
        <f t="shared" si="22"/>
        <v>0.2936950325</v>
      </c>
      <c r="AF314" s="40">
        <f t="shared" si="23"/>
        <v>0.2936950325</v>
      </c>
      <c r="AG314" s="54">
        <f t="shared" si="24"/>
        <v>0.2936950325</v>
      </c>
      <c r="AH314" s="57">
        <f t="shared" ref="AH314:AI314" si="1586">N314-P314</f>
        <v>-0.0141324263</v>
      </c>
      <c r="AI314" s="57">
        <f t="shared" si="1586"/>
        <v>-0.0661372621</v>
      </c>
      <c r="AJ314" s="58">
        <f t="shared" si="26"/>
        <v>-0.008448894987</v>
      </c>
      <c r="AK314" s="58">
        <f t="shared" si="27"/>
        <v>-0.03930928639</v>
      </c>
      <c r="AL314" s="39">
        <f t="shared" si="28"/>
        <v>0.2936950325</v>
      </c>
      <c r="AM314" s="40">
        <f t="shared" ref="AM314:AN314" si="1587">AF314+AJ314</f>
        <v>0.2852461375</v>
      </c>
      <c r="AN314" s="54">
        <f t="shared" si="1587"/>
        <v>0.2543857461</v>
      </c>
      <c r="AO314" s="59">
        <f t="shared" si="30"/>
        <v>1.945652831</v>
      </c>
      <c r="AP314" s="39">
        <f t="shared" ref="AP314:AR314" si="1588">AL314*$AO314</f>
        <v>0.5714285714</v>
      </c>
      <c r="AQ314" s="40">
        <f t="shared" si="1588"/>
        <v>0.554989955</v>
      </c>
      <c r="AR314" s="54">
        <f t="shared" si="1588"/>
        <v>0.4949463471</v>
      </c>
      <c r="AS314" s="39">
        <f t="shared" ref="AS314:AU314" si="1589">IF(AP314&lt;0,0,IF(AP314&gt;1,1,AP314))</f>
        <v>0.5714285714</v>
      </c>
      <c r="AT314" s="40">
        <f t="shared" si="1589"/>
        <v>0.554989955</v>
      </c>
      <c r="AU314" s="54">
        <f t="shared" si="1589"/>
        <v>0.4949463471</v>
      </c>
      <c r="AV314" s="38"/>
      <c r="AW314" s="38"/>
      <c r="AX314" s="38"/>
      <c r="AY314" s="38"/>
      <c r="AZ314" s="38"/>
      <c r="BA314" s="38"/>
      <c r="BB314" s="38"/>
    </row>
    <row r="315">
      <c r="A315" s="1"/>
      <c r="B315" s="1"/>
      <c r="C315" s="53">
        <v>0.0</v>
      </c>
      <c r="D315" s="42"/>
      <c r="E315" s="42"/>
      <c r="F315" s="2">
        <v>4526.0</v>
      </c>
      <c r="G315" s="43">
        <v>12.0</v>
      </c>
      <c r="H315" s="43">
        <v>12.0</v>
      </c>
      <c r="I315" s="44">
        <v>67.0</v>
      </c>
      <c r="J315" s="44">
        <v>33.0</v>
      </c>
      <c r="K315" s="45">
        <v>23.0</v>
      </c>
      <c r="L315" s="45">
        <v>66.0</v>
      </c>
      <c r="M315" s="39">
        <f t="shared" si="6"/>
        <v>0.5</v>
      </c>
      <c r="N315" s="40">
        <f t="shared" si="7"/>
        <v>0.67</v>
      </c>
      <c r="O315" s="54">
        <f t="shared" si="8"/>
        <v>0.2584269663</v>
      </c>
      <c r="P315" s="40">
        <f t="shared" si="9"/>
        <v>0.573275</v>
      </c>
      <c r="Q315" s="54">
        <f t="shared" si="10"/>
        <v>0.27435</v>
      </c>
      <c r="R315" s="39">
        <f t="shared" ref="R315:T315" si="1590">M315</f>
        <v>0.5</v>
      </c>
      <c r="S315" s="40">
        <f t="shared" si="1590"/>
        <v>0.67</v>
      </c>
      <c r="T315" s="54">
        <f t="shared" si="1590"/>
        <v>0.2584269663</v>
      </c>
      <c r="U315" s="39">
        <f t="shared" si="12"/>
        <v>0.5</v>
      </c>
      <c r="V315" s="40">
        <f t="shared" si="13"/>
        <v>0.228</v>
      </c>
      <c r="W315" s="54">
        <f t="shared" si="14"/>
        <v>0.03942696629</v>
      </c>
      <c r="X315" s="55">
        <f t="shared" si="15"/>
        <v>0.4278323118</v>
      </c>
      <c r="Y315" s="55">
        <f t="shared" si="16"/>
        <v>0.3575658516</v>
      </c>
      <c r="Z315" s="39">
        <f t="shared" si="17"/>
        <v>0.3885768907</v>
      </c>
      <c r="AA315" s="40">
        <f t="shared" si="18"/>
        <v>0.3885768907</v>
      </c>
      <c r="AB315" s="54">
        <f t="shared" si="19"/>
        <v>0.03942696629</v>
      </c>
      <c r="AC315" s="56">
        <f t="shared" si="20"/>
        <v>0.1011189669</v>
      </c>
      <c r="AD315" s="56">
        <f t="shared" si="21"/>
        <v>0.6842791965</v>
      </c>
      <c r="AE315" s="39">
        <f t="shared" si="22"/>
        <v>0.2761761084</v>
      </c>
      <c r="AF315" s="40">
        <f t="shared" si="23"/>
        <v>0.2761761084</v>
      </c>
      <c r="AG315" s="54">
        <f t="shared" si="24"/>
        <v>0.2761761084</v>
      </c>
      <c r="AH315" s="57">
        <f t="shared" ref="AH315:AI315" si="1591">N315-P315</f>
        <v>0.096725</v>
      </c>
      <c r="AI315" s="57">
        <f t="shared" si="1591"/>
        <v>-0.01592303371</v>
      </c>
      <c r="AJ315" s="58">
        <f t="shared" si="26"/>
        <v>0.05782583613</v>
      </c>
      <c r="AK315" s="58">
        <f t="shared" si="27"/>
        <v>-0.009464000661</v>
      </c>
      <c r="AL315" s="39">
        <f t="shared" si="28"/>
        <v>0.2761761084</v>
      </c>
      <c r="AM315" s="40">
        <f t="shared" ref="AM315:AN315" si="1592">AF315+AJ315</f>
        <v>0.3340019445</v>
      </c>
      <c r="AN315" s="54">
        <f t="shared" si="1592"/>
        <v>0.2667121077</v>
      </c>
      <c r="AO315" s="59">
        <f t="shared" si="30"/>
        <v>1.810439009</v>
      </c>
      <c r="AP315" s="39">
        <f t="shared" ref="AP315:AR315" si="1593">AL315*$AO315</f>
        <v>0.5</v>
      </c>
      <c r="AQ315" s="40">
        <f t="shared" si="1593"/>
        <v>0.6046901495</v>
      </c>
      <c r="AR315" s="54">
        <f t="shared" si="1593"/>
        <v>0.482866004</v>
      </c>
      <c r="AS315" s="39">
        <f t="shared" ref="AS315:AU315" si="1594">IF(AP315&lt;0,0,IF(AP315&gt;1,1,AP315))</f>
        <v>0.5</v>
      </c>
      <c r="AT315" s="40">
        <f t="shared" si="1594"/>
        <v>0.6046901495</v>
      </c>
      <c r="AU315" s="54">
        <f t="shared" si="1594"/>
        <v>0.482866004</v>
      </c>
      <c r="AV315" s="38"/>
      <c r="AW315" s="38"/>
      <c r="AX315" s="38"/>
      <c r="AY315" s="38"/>
      <c r="AZ315" s="38"/>
      <c r="BA315" s="38"/>
      <c r="BB315" s="38"/>
    </row>
    <row r="316">
      <c r="A316" s="1"/>
      <c r="B316" s="1"/>
      <c r="C316" s="53">
        <v>0.0</v>
      </c>
      <c r="D316" s="42"/>
      <c r="E316" s="42"/>
      <c r="F316" s="2">
        <v>4528.0</v>
      </c>
      <c r="G316" s="43">
        <v>10.0</v>
      </c>
      <c r="H316" s="43">
        <v>6.0</v>
      </c>
      <c r="I316" s="44">
        <v>42.0</v>
      </c>
      <c r="J316" s="44">
        <v>21.0</v>
      </c>
      <c r="K316" s="45">
        <v>15.0</v>
      </c>
      <c r="L316" s="45">
        <v>33.0</v>
      </c>
      <c r="M316" s="39">
        <f t="shared" si="6"/>
        <v>0.625</v>
      </c>
      <c r="N316" s="40">
        <f t="shared" si="7"/>
        <v>0.6666666667</v>
      </c>
      <c r="O316" s="54">
        <f t="shared" si="8"/>
        <v>0.3125</v>
      </c>
      <c r="P316" s="40">
        <f t="shared" si="9"/>
        <v>0.6058671875</v>
      </c>
      <c r="Q316" s="54">
        <f t="shared" si="10"/>
        <v>0.283140625</v>
      </c>
      <c r="R316" s="39">
        <f t="shared" ref="R316:T316" si="1595">M316</f>
        <v>0.625</v>
      </c>
      <c r="S316" s="40">
        <f t="shared" si="1595"/>
        <v>0.6666666667</v>
      </c>
      <c r="T316" s="54">
        <f t="shared" si="1595"/>
        <v>0.3125</v>
      </c>
      <c r="U316" s="39">
        <f t="shared" si="12"/>
        <v>0.625</v>
      </c>
      <c r="V316" s="40">
        <f t="shared" si="13"/>
        <v>0.2246666667</v>
      </c>
      <c r="W316" s="54">
        <f t="shared" si="14"/>
        <v>0.0935</v>
      </c>
      <c r="X316" s="55">
        <f t="shared" si="15"/>
        <v>0.3450833568</v>
      </c>
      <c r="Y316" s="55">
        <f t="shared" si="16"/>
        <v>0.4403148066</v>
      </c>
      <c r="Z316" s="39">
        <f t="shared" si="17"/>
        <v>0.4696275711</v>
      </c>
      <c r="AA316" s="40">
        <f t="shared" si="18"/>
        <v>0.4696275711</v>
      </c>
      <c r="AB316" s="54">
        <f t="shared" si="19"/>
        <v>0.0935</v>
      </c>
      <c r="AC316" s="56">
        <f t="shared" si="20"/>
        <v>0.1965241896</v>
      </c>
      <c r="AD316" s="56">
        <f t="shared" si="21"/>
        <v>0.5888739738</v>
      </c>
      <c r="AE316" s="39">
        <f t="shared" si="22"/>
        <v>0.3385943779</v>
      </c>
      <c r="AF316" s="40">
        <f t="shared" si="23"/>
        <v>0.3385943779</v>
      </c>
      <c r="AG316" s="54">
        <f t="shared" si="24"/>
        <v>0.3385943779</v>
      </c>
      <c r="AH316" s="57">
        <f t="shared" ref="AH316:AI316" si="1596">N316-P316</f>
        <v>0.06079947917</v>
      </c>
      <c r="AI316" s="57">
        <f t="shared" si="1596"/>
        <v>0.029359375</v>
      </c>
      <c r="AJ316" s="58">
        <f t="shared" si="26"/>
        <v>0.03634821111</v>
      </c>
      <c r="AK316" s="58">
        <f t="shared" si="27"/>
        <v>0.01745001295</v>
      </c>
      <c r="AL316" s="39">
        <f t="shared" si="28"/>
        <v>0.3385943779</v>
      </c>
      <c r="AM316" s="40">
        <f t="shared" ref="AM316:AN316" si="1597">AF316+AJ316</f>
        <v>0.3749425891</v>
      </c>
      <c r="AN316" s="54">
        <f t="shared" si="1597"/>
        <v>0.3560443909</v>
      </c>
      <c r="AO316" s="59">
        <f t="shared" si="30"/>
        <v>1.845866443</v>
      </c>
      <c r="AP316" s="39">
        <f t="shared" ref="AP316:AR316" si="1598">AL316*$AO316</f>
        <v>0.625</v>
      </c>
      <c r="AQ316" s="40">
        <f t="shared" si="1598"/>
        <v>0.6920939431</v>
      </c>
      <c r="AR316" s="54">
        <f t="shared" si="1598"/>
        <v>0.6572103933</v>
      </c>
      <c r="AS316" s="39">
        <f t="shared" ref="AS316:AU316" si="1599">IF(AP316&lt;0,0,IF(AP316&gt;1,1,AP316))</f>
        <v>0.625</v>
      </c>
      <c r="AT316" s="40">
        <f t="shared" si="1599"/>
        <v>0.6920939431</v>
      </c>
      <c r="AU316" s="54">
        <f t="shared" si="1599"/>
        <v>0.6572103933</v>
      </c>
      <c r="AV316" s="38"/>
      <c r="AW316" s="38"/>
      <c r="AX316" s="38"/>
      <c r="AY316" s="38"/>
      <c r="AZ316" s="38"/>
      <c r="BA316" s="38"/>
      <c r="BB316" s="38"/>
    </row>
    <row r="317">
      <c r="A317" s="1"/>
      <c r="B317" s="1"/>
      <c r="C317" s="53">
        <v>0.0</v>
      </c>
      <c r="D317" s="42"/>
      <c r="E317" s="42"/>
      <c r="F317" s="2">
        <v>4529.0</v>
      </c>
      <c r="G317" s="43">
        <v>13.0</v>
      </c>
      <c r="H317" s="43">
        <v>6.0</v>
      </c>
      <c r="I317" s="44">
        <v>20.0</v>
      </c>
      <c r="J317" s="44">
        <v>22.0</v>
      </c>
      <c r="K317" s="45">
        <v>11.0</v>
      </c>
      <c r="L317" s="45">
        <v>40.0</v>
      </c>
      <c r="M317" s="39">
        <f t="shared" si="6"/>
        <v>0.6842105263</v>
      </c>
      <c r="N317" s="40">
        <f t="shared" si="7"/>
        <v>0.4761904762</v>
      </c>
      <c r="O317" s="54">
        <f t="shared" si="8"/>
        <v>0.2156862745</v>
      </c>
      <c r="P317" s="40">
        <f t="shared" si="9"/>
        <v>0.6212739612</v>
      </c>
      <c r="Q317" s="54">
        <f t="shared" si="10"/>
        <v>0.2866</v>
      </c>
      <c r="R317" s="39">
        <f t="shared" ref="R317:T317" si="1600">M317</f>
        <v>0.6842105263</v>
      </c>
      <c r="S317" s="40">
        <f t="shared" si="1600"/>
        <v>0.4761904762</v>
      </c>
      <c r="T317" s="54">
        <f t="shared" si="1600"/>
        <v>0.2156862745</v>
      </c>
      <c r="U317" s="39">
        <f t="shared" si="12"/>
        <v>0.6842105263</v>
      </c>
      <c r="V317" s="40">
        <f t="shared" si="13"/>
        <v>0.03419047619</v>
      </c>
      <c r="W317" s="54">
        <f t="shared" si="14"/>
        <v>-0.00331372549</v>
      </c>
      <c r="X317" s="55">
        <f t="shared" si="15"/>
        <v>0.04992916473</v>
      </c>
      <c r="Y317" s="55">
        <f t="shared" si="16"/>
        <v>0.7354689987</v>
      </c>
      <c r="Z317" s="39">
        <f t="shared" si="17"/>
        <v>0.48441358</v>
      </c>
      <c r="AA317" s="40">
        <f t="shared" si="18"/>
        <v>0.48441358</v>
      </c>
      <c r="AB317" s="54">
        <f t="shared" si="19"/>
        <v>-0.00331372549</v>
      </c>
      <c r="AC317" s="56">
        <f t="shared" si="20"/>
        <v>-0.006840588166</v>
      </c>
      <c r="AD317" s="56">
        <f t="shared" si="21"/>
        <v>0.7922387516</v>
      </c>
      <c r="AE317" s="39">
        <f t="shared" si="22"/>
        <v>0.3425401416</v>
      </c>
      <c r="AF317" s="40">
        <f t="shared" si="23"/>
        <v>0.3425401416</v>
      </c>
      <c r="AG317" s="54">
        <f t="shared" si="24"/>
        <v>0.3425401416</v>
      </c>
      <c r="AH317" s="57">
        <f t="shared" ref="AH317:AI317" si="1601">N317-P317</f>
        <v>-0.145083485</v>
      </c>
      <c r="AI317" s="57">
        <f t="shared" si="1601"/>
        <v>-0.07091372549</v>
      </c>
      <c r="AJ317" s="58">
        <f t="shared" si="26"/>
        <v>-0.0867363539</v>
      </c>
      <c r="AK317" s="58">
        <f t="shared" si="27"/>
        <v>-0.04214822108</v>
      </c>
      <c r="AL317" s="39">
        <f t="shared" si="28"/>
        <v>0.3425401416</v>
      </c>
      <c r="AM317" s="40">
        <f t="shared" ref="AM317:AN317" si="1602">AF317+AJ317</f>
        <v>0.2558037877</v>
      </c>
      <c r="AN317" s="54">
        <f t="shared" si="1602"/>
        <v>0.3003919206</v>
      </c>
      <c r="AO317" s="59">
        <f t="shared" si="30"/>
        <v>1.997460861</v>
      </c>
      <c r="AP317" s="39">
        <f t="shared" ref="AP317:AR317" si="1603">AL317*$AO317</f>
        <v>0.6842105263</v>
      </c>
      <c r="AQ317" s="40">
        <f t="shared" si="1603"/>
        <v>0.5109580542</v>
      </c>
      <c r="AR317" s="54">
        <f t="shared" si="1603"/>
        <v>0.6000211043</v>
      </c>
      <c r="AS317" s="39">
        <f t="shared" ref="AS317:AU317" si="1604">IF(AP317&lt;0,0,IF(AP317&gt;1,1,AP317))</f>
        <v>0.6842105263</v>
      </c>
      <c r="AT317" s="40">
        <f t="shared" si="1604"/>
        <v>0.5109580542</v>
      </c>
      <c r="AU317" s="54">
        <f t="shared" si="1604"/>
        <v>0.6000211043</v>
      </c>
      <c r="AV317" s="38"/>
      <c r="AW317" s="38"/>
      <c r="AX317" s="38"/>
      <c r="AY317" s="38"/>
      <c r="AZ317" s="38"/>
      <c r="BA317" s="38"/>
      <c r="BB317" s="38"/>
    </row>
    <row r="318">
      <c r="A318" s="1"/>
      <c r="B318" s="1"/>
      <c r="C318" s="53">
        <v>0.0</v>
      </c>
      <c r="D318" s="42"/>
      <c r="E318" s="42"/>
      <c r="F318" s="2">
        <v>4541.0</v>
      </c>
      <c r="G318" s="43">
        <v>10.0</v>
      </c>
      <c r="H318" s="43">
        <v>18.0</v>
      </c>
      <c r="I318" s="44">
        <v>53.0</v>
      </c>
      <c r="J318" s="44">
        <v>35.0</v>
      </c>
      <c r="K318" s="45">
        <v>23.0</v>
      </c>
      <c r="L318" s="45">
        <v>66.0</v>
      </c>
      <c r="M318" s="39">
        <f t="shared" si="6"/>
        <v>0.3571428571</v>
      </c>
      <c r="N318" s="40">
        <f t="shared" si="7"/>
        <v>0.6022727273</v>
      </c>
      <c r="O318" s="54">
        <f t="shared" si="8"/>
        <v>0.2584269663</v>
      </c>
      <c r="P318" s="40">
        <f t="shared" si="9"/>
        <v>0.5359158163</v>
      </c>
      <c r="Q318" s="54">
        <f t="shared" si="10"/>
        <v>0.2618316327</v>
      </c>
      <c r="R318" s="39">
        <f t="shared" ref="R318:T318" si="1605">M318</f>
        <v>0.3571428571</v>
      </c>
      <c r="S318" s="40">
        <f t="shared" si="1605"/>
        <v>0.6022727273</v>
      </c>
      <c r="T318" s="54">
        <f t="shared" si="1605"/>
        <v>0.2584269663</v>
      </c>
      <c r="U318" s="39">
        <f t="shared" si="12"/>
        <v>0.3571428571</v>
      </c>
      <c r="V318" s="40">
        <f t="shared" si="13"/>
        <v>0.1602727273</v>
      </c>
      <c r="W318" s="54">
        <f t="shared" si="14"/>
        <v>0.03942696629</v>
      </c>
      <c r="X318" s="55">
        <f t="shared" si="15"/>
        <v>0.4218252895</v>
      </c>
      <c r="Y318" s="55">
        <f t="shared" si="16"/>
        <v>0.3635728739</v>
      </c>
      <c r="Z318" s="39">
        <f t="shared" si="17"/>
        <v>0.2768017048</v>
      </c>
      <c r="AA318" s="40">
        <f t="shared" si="18"/>
        <v>0.2768017048</v>
      </c>
      <c r="AB318" s="54">
        <f t="shared" si="19"/>
        <v>0.03942696629</v>
      </c>
      <c r="AC318" s="56">
        <f t="shared" si="20"/>
        <v>0.1414858636</v>
      </c>
      <c r="AD318" s="56">
        <f t="shared" si="21"/>
        <v>0.6439122998</v>
      </c>
      <c r="AE318" s="39">
        <f t="shared" si="22"/>
        <v>0.1977039067</v>
      </c>
      <c r="AF318" s="40">
        <f t="shared" si="23"/>
        <v>0.1977039067</v>
      </c>
      <c r="AG318" s="54">
        <f t="shared" si="24"/>
        <v>0.1977039067</v>
      </c>
      <c r="AH318" s="57">
        <f t="shared" ref="AH318:AI318" si="1606">N318-P318</f>
        <v>0.06635691095</v>
      </c>
      <c r="AI318" s="57">
        <f t="shared" si="1606"/>
        <v>-0.003404666361</v>
      </c>
      <c r="AJ318" s="58">
        <f t="shared" si="26"/>
        <v>0.03967065245</v>
      </c>
      <c r="AK318" s="58">
        <f t="shared" si="27"/>
        <v>-0.002023594579</v>
      </c>
      <c r="AL318" s="39">
        <f t="shared" si="28"/>
        <v>0.1977039067</v>
      </c>
      <c r="AM318" s="40">
        <f t="shared" ref="AM318:AN318" si="1607">AF318+AJ318</f>
        <v>0.2373745591</v>
      </c>
      <c r="AN318" s="54">
        <f t="shared" si="1607"/>
        <v>0.1956803121</v>
      </c>
      <c r="AO318" s="59">
        <f t="shared" si="30"/>
        <v>1.806453212</v>
      </c>
      <c r="AP318" s="39">
        <f t="shared" ref="AP318:AR318" si="1608">AL318*$AO318</f>
        <v>0.3571428571</v>
      </c>
      <c r="AQ318" s="40">
        <f t="shared" si="1608"/>
        <v>0.4288060347</v>
      </c>
      <c r="AR318" s="54">
        <f t="shared" si="1608"/>
        <v>0.3534873282</v>
      </c>
      <c r="AS318" s="39">
        <f t="shared" ref="AS318:AU318" si="1609">IF(AP318&lt;0,0,IF(AP318&gt;1,1,AP318))</f>
        <v>0.3571428571</v>
      </c>
      <c r="AT318" s="40">
        <f t="shared" si="1609"/>
        <v>0.4288060347</v>
      </c>
      <c r="AU318" s="54">
        <f t="shared" si="1609"/>
        <v>0.3534873282</v>
      </c>
      <c r="AV318" s="38"/>
      <c r="AW318" s="38"/>
      <c r="AX318" s="38"/>
      <c r="AY318" s="38"/>
      <c r="AZ318" s="38"/>
      <c r="BA318" s="38"/>
      <c r="BB318" s="38"/>
    </row>
    <row r="319">
      <c r="A319" s="1"/>
      <c r="B319" s="1"/>
      <c r="C319" s="53">
        <v>0.0</v>
      </c>
      <c r="D319" s="42"/>
      <c r="E319" s="42"/>
      <c r="F319" s="2">
        <v>4543.0</v>
      </c>
      <c r="G319" s="43">
        <v>4.0</v>
      </c>
      <c r="H319" s="43">
        <v>3.0</v>
      </c>
      <c r="I319" s="44">
        <v>15.0</v>
      </c>
      <c r="J319" s="44">
        <v>8.0</v>
      </c>
      <c r="K319" s="45">
        <v>12.0</v>
      </c>
      <c r="L319" s="45">
        <v>31.0</v>
      </c>
      <c r="M319" s="39">
        <f t="shared" si="6"/>
        <v>0.5714285714</v>
      </c>
      <c r="N319" s="40">
        <f t="shared" si="7"/>
        <v>0.652173913</v>
      </c>
      <c r="O319" s="54">
        <f t="shared" si="8"/>
        <v>0.2790697674</v>
      </c>
      <c r="P319" s="40">
        <f t="shared" si="9"/>
        <v>0.5919102041</v>
      </c>
      <c r="Q319" s="54">
        <f t="shared" si="10"/>
        <v>0.2796204082</v>
      </c>
      <c r="R319" s="39">
        <f t="shared" ref="R319:T319" si="1610">M319</f>
        <v>0.5714285714</v>
      </c>
      <c r="S319" s="40">
        <f t="shared" si="1610"/>
        <v>0.652173913</v>
      </c>
      <c r="T319" s="54">
        <f t="shared" si="1610"/>
        <v>0.2790697674</v>
      </c>
      <c r="U319" s="39">
        <f t="shared" si="12"/>
        <v>0.5714285714</v>
      </c>
      <c r="V319" s="40">
        <f t="shared" si="13"/>
        <v>0.210173913</v>
      </c>
      <c r="W319" s="54">
        <f t="shared" si="14"/>
        <v>0.06006976744</v>
      </c>
      <c r="X319" s="55">
        <f t="shared" si="15"/>
        <v>0.3524472782</v>
      </c>
      <c r="Y319" s="55">
        <f t="shared" si="16"/>
        <v>0.4329508852</v>
      </c>
      <c r="Z319" s="39">
        <f t="shared" si="17"/>
        <v>0.4305250782</v>
      </c>
      <c r="AA319" s="40">
        <f t="shared" si="18"/>
        <v>0.4305250782</v>
      </c>
      <c r="AB319" s="54">
        <f t="shared" si="19"/>
        <v>0.06006976744</v>
      </c>
      <c r="AC319" s="56">
        <f t="shared" si="20"/>
        <v>0.1386317644</v>
      </c>
      <c r="AD319" s="56">
        <f t="shared" si="21"/>
        <v>0.646766399</v>
      </c>
      <c r="AE319" s="39">
        <f t="shared" si="22"/>
        <v>0.3073761701</v>
      </c>
      <c r="AF319" s="40">
        <f t="shared" si="23"/>
        <v>0.3073761701</v>
      </c>
      <c r="AG319" s="54">
        <f t="shared" si="24"/>
        <v>0.3073761701</v>
      </c>
      <c r="AH319" s="57">
        <f t="shared" ref="AH319:AI319" si="1611">N319-P319</f>
        <v>0.06026370896</v>
      </c>
      <c r="AI319" s="57">
        <f t="shared" si="1611"/>
        <v>-0.0005506407214</v>
      </c>
      <c r="AJ319" s="58">
        <f t="shared" si="26"/>
        <v>0.03602790756</v>
      </c>
      <c r="AK319" s="58">
        <f t="shared" si="27"/>
        <v>-0.000327278347</v>
      </c>
      <c r="AL319" s="39">
        <f t="shared" si="28"/>
        <v>0.3073761701</v>
      </c>
      <c r="AM319" s="40">
        <f t="shared" ref="AM319:AN319" si="1612">AF319+AJ319</f>
        <v>0.3434040777</v>
      </c>
      <c r="AN319" s="54">
        <f t="shared" si="1612"/>
        <v>0.3070488918</v>
      </c>
      <c r="AO319" s="59">
        <f t="shared" si="30"/>
        <v>1.859052936</v>
      </c>
      <c r="AP319" s="39">
        <f t="shared" ref="AP319:AR319" si="1613">AL319*$AO319</f>
        <v>0.5714285714</v>
      </c>
      <c r="AQ319" s="40">
        <f t="shared" si="1613"/>
        <v>0.6384063587</v>
      </c>
      <c r="AR319" s="54">
        <f t="shared" si="1613"/>
        <v>0.5708201437</v>
      </c>
      <c r="AS319" s="39">
        <f t="shared" ref="AS319:AU319" si="1614">IF(AP319&lt;0,0,IF(AP319&gt;1,1,AP319))</f>
        <v>0.5714285714</v>
      </c>
      <c r="AT319" s="40">
        <f t="shared" si="1614"/>
        <v>0.6384063587</v>
      </c>
      <c r="AU319" s="54">
        <f t="shared" si="1614"/>
        <v>0.5708201437</v>
      </c>
      <c r="AV319" s="38"/>
      <c r="AW319" s="38"/>
      <c r="AX319" s="38"/>
      <c r="AY319" s="38"/>
      <c r="AZ319" s="38"/>
      <c r="BA319" s="38"/>
      <c r="BB319" s="38"/>
    </row>
    <row r="320">
      <c r="A320" s="1"/>
      <c r="B320" s="1"/>
      <c r="C320" s="53">
        <v>0.0</v>
      </c>
      <c r="D320" s="42"/>
      <c r="E320" s="42"/>
      <c r="F320" s="2">
        <v>4547.0</v>
      </c>
      <c r="G320" s="43">
        <v>8.0</v>
      </c>
      <c r="H320" s="43">
        <v>17.0</v>
      </c>
      <c r="I320" s="44">
        <v>20.0</v>
      </c>
      <c r="J320" s="44">
        <v>24.0</v>
      </c>
      <c r="K320" s="45">
        <v>12.0</v>
      </c>
      <c r="L320" s="45">
        <v>54.0</v>
      </c>
      <c r="M320" s="39">
        <f t="shared" si="6"/>
        <v>0.32</v>
      </c>
      <c r="N320" s="40">
        <f t="shared" si="7"/>
        <v>0.4545454545</v>
      </c>
      <c r="O320" s="54">
        <f t="shared" si="8"/>
        <v>0.1818181818</v>
      </c>
      <c r="P320" s="40">
        <f t="shared" si="9"/>
        <v>0.52618304</v>
      </c>
      <c r="Q320" s="54">
        <f t="shared" si="10"/>
        <v>0.25814496</v>
      </c>
      <c r="R320" s="39">
        <f t="shared" ref="R320:T320" si="1615">M320</f>
        <v>0.32</v>
      </c>
      <c r="S320" s="40">
        <f t="shared" si="1615"/>
        <v>0.4545454545</v>
      </c>
      <c r="T320" s="54">
        <f t="shared" si="1615"/>
        <v>0.1818181818</v>
      </c>
      <c r="U320" s="39">
        <f t="shared" si="12"/>
        <v>0.32</v>
      </c>
      <c r="V320" s="40">
        <f t="shared" si="13"/>
        <v>0.01254545455</v>
      </c>
      <c r="W320" s="54">
        <f t="shared" si="14"/>
        <v>-0.03718181818</v>
      </c>
      <c r="X320" s="55">
        <f t="shared" si="15"/>
        <v>0.03918447821</v>
      </c>
      <c r="Y320" s="55">
        <f t="shared" si="16"/>
        <v>0.7462136852</v>
      </c>
      <c r="Z320" s="39">
        <f t="shared" si="17"/>
        <v>0.2264479945</v>
      </c>
      <c r="AA320" s="40">
        <f t="shared" si="18"/>
        <v>0.2264479945</v>
      </c>
      <c r="AB320" s="54">
        <f t="shared" si="19"/>
        <v>-0.03718181818</v>
      </c>
      <c r="AC320" s="56">
        <f t="shared" si="20"/>
        <v>-0.1627436687</v>
      </c>
      <c r="AD320" s="56">
        <f t="shared" si="21"/>
        <v>0.9481418321</v>
      </c>
      <c r="AE320" s="39">
        <f t="shared" si="22"/>
        <v>0.1622670358</v>
      </c>
      <c r="AF320" s="40">
        <f t="shared" si="23"/>
        <v>0.1622670358</v>
      </c>
      <c r="AG320" s="54">
        <f t="shared" si="24"/>
        <v>0.1622670358</v>
      </c>
      <c r="AH320" s="57">
        <f t="shared" ref="AH320:AI320" si="1616">N320-P320</f>
        <v>-0.07163758545</v>
      </c>
      <c r="AI320" s="57">
        <f t="shared" si="1616"/>
        <v>-0.07632677818</v>
      </c>
      <c r="AJ320" s="58">
        <f t="shared" si="26"/>
        <v>-0.04282763792</v>
      </c>
      <c r="AK320" s="58">
        <f t="shared" si="27"/>
        <v>-0.04536551843</v>
      </c>
      <c r="AL320" s="39">
        <f t="shared" si="28"/>
        <v>0.1622670358</v>
      </c>
      <c r="AM320" s="40">
        <f t="shared" ref="AM320:AN320" si="1617">AF320+AJ320</f>
        <v>0.1194393979</v>
      </c>
      <c r="AN320" s="54">
        <f t="shared" si="1617"/>
        <v>0.1169015174</v>
      </c>
      <c r="AO320" s="59">
        <f t="shared" si="30"/>
        <v>1.972057962</v>
      </c>
      <c r="AP320" s="39">
        <f t="shared" ref="AP320:AR320" si="1618">AL320*$AO320</f>
        <v>0.32</v>
      </c>
      <c r="AQ320" s="40">
        <f t="shared" si="1618"/>
        <v>0.2355414156</v>
      </c>
      <c r="AR320" s="54">
        <f t="shared" si="1618"/>
        <v>0.2305365682</v>
      </c>
      <c r="AS320" s="39">
        <f t="shared" ref="AS320:AU320" si="1619">IF(AP320&lt;0,0,IF(AP320&gt;1,1,AP320))</f>
        <v>0.32</v>
      </c>
      <c r="AT320" s="40">
        <f t="shared" si="1619"/>
        <v>0.2355414156</v>
      </c>
      <c r="AU320" s="54">
        <f t="shared" si="1619"/>
        <v>0.2305365682</v>
      </c>
      <c r="AV320" s="38"/>
      <c r="AW320" s="38"/>
      <c r="AX320" s="38"/>
      <c r="AY320" s="38"/>
      <c r="AZ320" s="38"/>
      <c r="BA320" s="38"/>
      <c r="BB320" s="38"/>
    </row>
    <row r="321">
      <c r="A321" s="1"/>
      <c r="B321" s="1"/>
      <c r="C321" s="53">
        <v>0.0</v>
      </c>
      <c r="D321" s="42"/>
      <c r="E321" s="42"/>
      <c r="F321" s="2">
        <v>4548.0</v>
      </c>
      <c r="G321" s="43">
        <v>3.0</v>
      </c>
      <c r="H321" s="43">
        <v>5.0</v>
      </c>
      <c r="I321" s="44">
        <v>36.0</v>
      </c>
      <c r="J321" s="44">
        <v>10.0</v>
      </c>
      <c r="K321" s="45">
        <v>8.0</v>
      </c>
      <c r="L321" s="45">
        <v>39.0</v>
      </c>
      <c r="M321" s="39">
        <f t="shared" si="6"/>
        <v>0.375</v>
      </c>
      <c r="N321" s="40">
        <f t="shared" si="7"/>
        <v>0.7826086957</v>
      </c>
      <c r="O321" s="54">
        <f t="shared" si="8"/>
        <v>0.170212766</v>
      </c>
      <c r="P321" s="40">
        <f t="shared" si="9"/>
        <v>0.5405921875</v>
      </c>
      <c r="Q321" s="54">
        <f t="shared" si="10"/>
        <v>0.263540625</v>
      </c>
      <c r="R321" s="39">
        <f t="shared" ref="R321:T321" si="1620">M321</f>
        <v>0.375</v>
      </c>
      <c r="S321" s="40">
        <f t="shared" si="1620"/>
        <v>0.7826086957</v>
      </c>
      <c r="T321" s="54">
        <f t="shared" si="1620"/>
        <v>0.170212766</v>
      </c>
      <c r="U321" s="39">
        <f t="shared" si="12"/>
        <v>0.375</v>
      </c>
      <c r="V321" s="40">
        <f t="shared" si="13"/>
        <v>0.3406086957</v>
      </c>
      <c r="W321" s="54">
        <f t="shared" si="14"/>
        <v>-0.04878723404</v>
      </c>
      <c r="X321" s="55">
        <f t="shared" si="15"/>
        <v>0.7373762991</v>
      </c>
      <c r="Y321" s="55">
        <f t="shared" si="16"/>
        <v>0.04802186433</v>
      </c>
      <c r="Z321" s="39">
        <f t="shared" si="17"/>
        <v>0.3582173108</v>
      </c>
      <c r="AA321" s="40">
        <f t="shared" si="18"/>
        <v>0.3582173108</v>
      </c>
      <c r="AB321" s="54">
        <f t="shared" si="19"/>
        <v>-0.04878723404</v>
      </c>
      <c r="AC321" s="56">
        <f t="shared" si="20"/>
        <v>-0.1353616794</v>
      </c>
      <c r="AD321" s="56">
        <f t="shared" si="21"/>
        <v>0.9207598428</v>
      </c>
      <c r="AE321" s="39">
        <f t="shared" si="22"/>
        <v>0.2556363002</v>
      </c>
      <c r="AF321" s="40">
        <f t="shared" si="23"/>
        <v>0.2556363002</v>
      </c>
      <c r="AG321" s="54">
        <f t="shared" si="24"/>
        <v>0.2556363002</v>
      </c>
      <c r="AH321" s="57">
        <f t="shared" ref="AH321:AI321" si="1621">N321-P321</f>
        <v>0.2420165082</v>
      </c>
      <c r="AI321" s="57">
        <f t="shared" si="1621"/>
        <v>-0.09332785904</v>
      </c>
      <c r="AJ321" s="58">
        <f t="shared" si="26"/>
        <v>0.1446865541</v>
      </c>
      <c r="AK321" s="58">
        <f t="shared" si="27"/>
        <v>-0.05547026628</v>
      </c>
      <c r="AL321" s="39">
        <f t="shared" si="28"/>
        <v>0.2556363002</v>
      </c>
      <c r="AM321" s="40">
        <f t="shared" ref="AM321:AN321" si="1622">AF321+AJ321</f>
        <v>0.4003228543</v>
      </c>
      <c r="AN321" s="54">
        <f t="shared" si="1622"/>
        <v>0.2001660339</v>
      </c>
      <c r="AO321" s="59">
        <f t="shared" si="30"/>
        <v>1.466927818</v>
      </c>
      <c r="AP321" s="39">
        <f t="shared" ref="AP321:AR321" si="1623">AL321*$AO321</f>
        <v>0.375</v>
      </c>
      <c r="AQ321" s="40">
        <f t="shared" si="1623"/>
        <v>0.587244731</v>
      </c>
      <c r="AR321" s="54">
        <f t="shared" si="1623"/>
        <v>0.2936291233</v>
      </c>
      <c r="AS321" s="39">
        <f t="shared" ref="AS321:AU321" si="1624">IF(AP321&lt;0,0,IF(AP321&gt;1,1,AP321))</f>
        <v>0.375</v>
      </c>
      <c r="AT321" s="40">
        <f t="shared" si="1624"/>
        <v>0.587244731</v>
      </c>
      <c r="AU321" s="54">
        <f t="shared" si="1624"/>
        <v>0.2936291233</v>
      </c>
      <c r="AV321" s="38"/>
      <c r="AW321" s="38"/>
      <c r="AX321" s="38"/>
      <c r="AY321" s="38"/>
      <c r="AZ321" s="38"/>
      <c r="BA321" s="38"/>
      <c r="BB321" s="38"/>
    </row>
    <row r="322">
      <c r="A322" s="1"/>
      <c r="B322" s="1"/>
      <c r="C322" s="53">
        <v>0.0</v>
      </c>
      <c r="D322" s="42"/>
      <c r="E322" s="42"/>
      <c r="F322" s="2">
        <v>4553.0</v>
      </c>
      <c r="G322" s="43">
        <v>3.0</v>
      </c>
      <c r="H322" s="43">
        <v>4.0</v>
      </c>
      <c r="I322" s="44">
        <v>15.0</v>
      </c>
      <c r="J322" s="44">
        <v>16.0</v>
      </c>
      <c r="K322" s="45">
        <v>5.0</v>
      </c>
      <c r="L322" s="45">
        <v>20.0</v>
      </c>
      <c r="M322" s="39">
        <f t="shared" si="6"/>
        <v>0.4285714286</v>
      </c>
      <c r="N322" s="40">
        <f t="shared" si="7"/>
        <v>0.4838709677</v>
      </c>
      <c r="O322" s="54">
        <f t="shared" si="8"/>
        <v>0.2</v>
      </c>
      <c r="P322" s="40">
        <f t="shared" si="9"/>
        <v>0.5546102041</v>
      </c>
      <c r="Q322" s="54">
        <f t="shared" si="10"/>
        <v>0.2684204082</v>
      </c>
      <c r="R322" s="39">
        <f t="shared" ref="R322:T322" si="1625">M322</f>
        <v>0.4285714286</v>
      </c>
      <c r="S322" s="40">
        <f t="shared" si="1625"/>
        <v>0.4838709677</v>
      </c>
      <c r="T322" s="54">
        <f t="shared" si="1625"/>
        <v>0.2</v>
      </c>
      <c r="U322" s="39">
        <f t="shared" si="12"/>
        <v>0.4285714286</v>
      </c>
      <c r="V322" s="40">
        <f t="shared" si="13"/>
        <v>0.04187096774</v>
      </c>
      <c r="W322" s="54">
        <f t="shared" si="14"/>
        <v>-0.019</v>
      </c>
      <c r="X322" s="55">
        <f t="shared" si="15"/>
        <v>0.09738984491</v>
      </c>
      <c r="Y322" s="55">
        <f t="shared" si="16"/>
        <v>0.6880083185</v>
      </c>
      <c r="Z322" s="39">
        <f t="shared" si="17"/>
        <v>0.3044886265</v>
      </c>
      <c r="AA322" s="40">
        <f t="shared" si="18"/>
        <v>0.3044886265</v>
      </c>
      <c r="AB322" s="54">
        <f t="shared" si="19"/>
        <v>-0.019</v>
      </c>
      <c r="AC322" s="56">
        <f t="shared" si="20"/>
        <v>-0.06231890309</v>
      </c>
      <c r="AD322" s="56">
        <f t="shared" si="21"/>
        <v>0.8477170665</v>
      </c>
      <c r="AE322" s="39">
        <f t="shared" si="22"/>
        <v>0.2157247363</v>
      </c>
      <c r="AF322" s="40">
        <f t="shared" si="23"/>
        <v>0.2157247363</v>
      </c>
      <c r="AG322" s="54">
        <f t="shared" si="24"/>
        <v>0.2157247363</v>
      </c>
      <c r="AH322" s="57">
        <f t="shared" ref="AH322:AI322" si="1626">N322-P322</f>
        <v>-0.07073923634</v>
      </c>
      <c r="AI322" s="57">
        <f t="shared" si="1626"/>
        <v>-0.06842040816</v>
      </c>
      <c r="AJ322" s="58">
        <f t="shared" si="26"/>
        <v>-0.04229057109</v>
      </c>
      <c r="AK322" s="58">
        <f t="shared" si="27"/>
        <v>-0.04066629513</v>
      </c>
      <c r="AL322" s="39">
        <f t="shared" si="28"/>
        <v>0.2157247363</v>
      </c>
      <c r="AM322" s="40">
        <f t="shared" ref="AM322:AN322" si="1627">AF322+AJ322</f>
        <v>0.1734341652</v>
      </c>
      <c r="AN322" s="54">
        <f t="shared" si="1627"/>
        <v>0.1750584411</v>
      </c>
      <c r="AO322" s="59">
        <f t="shared" si="30"/>
        <v>1.986658721</v>
      </c>
      <c r="AP322" s="39">
        <f t="shared" ref="AP322:AR322" si="1628">AL322*$AO322</f>
        <v>0.4285714286</v>
      </c>
      <c r="AQ322" s="40">
        <f t="shared" si="1628"/>
        <v>0.3445544967</v>
      </c>
      <c r="AR322" s="54">
        <f t="shared" si="1628"/>
        <v>0.3477813787</v>
      </c>
      <c r="AS322" s="39">
        <f t="shared" ref="AS322:AU322" si="1629">IF(AP322&lt;0,0,IF(AP322&gt;1,1,AP322))</f>
        <v>0.4285714286</v>
      </c>
      <c r="AT322" s="40">
        <f t="shared" si="1629"/>
        <v>0.3445544967</v>
      </c>
      <c r="AU322" s="54">
        <f t="shared" si="1629"/>
        <v>0.3477813787</v>
      </c>
      <c r="AV322" s="38"/>
      <c r="AW322" s="38"/>
      <c r="AX322" s="38"/>
      <c r="AY322" s="38"/>
      <c r="AZ322" s="38"/>
      <c r="BA322" s="38"/>
      <c r="BB322" s="38"/>
    </row>
    <row r="323">
      <c r="A323" s="1"/>
      <c r="B323" s="1"/>
      <c r="C323" s="53">
        <v>0.0</v>
      </c>
      <c r="D323" s="42"/>
      <c r="E323" s="42"/>
      <c r="F323" s="2">
        <v>4555.0</v>
      </c>
      <c r="G323" s="43">
        <v>16.0</v>
      </c>
      <c r="H323" s="43">
        <v>20.0</v>
      </c>
      <c r="I323" s="44">
        <v>34.0</v>
      </c>
      <c r="J323" s="44">
        <v>34.0</v>
      </c>
      <c r="K323" s="45">
        <v>23.0</v>
      </c>
      <c r="L323" s="45">
        <v>55.0</v>
      </c>
      <c r="M323" s="39">
        <f t="shared" si="6"/>
        <v>0.4444444444</v>
      </c>
      <c r="N323" s="40">
        <f t="shared" si="7"/>
        <v>0.5</v>
      </c>
      <c r="O323" s="54">
        <f t="shared" si="8"/>
        <v>0.2948717949</v>
      </c>
      <c r="P323" s="40">
        <f t="shared" si="9"/>
        <v>0.5587604938</v>
      </c>
      <c r="Q323" s="54">
        <f t="shared" si="10"/>
        <v>0.2697950617</v>
      </c>
      <c r="R323" s="39">
        <f t="shared" ref="R323:T323" si="1630">M323</f>
        <v>0.4444444444</v>
      </c>
      <c r="S323" s="40">
        <f t="shared" si="1630"/>
        <v>0.5</v>
      </c>
      <c r="T323" s="54">
        <f t="shared" si="1630"/>
        <v>0.2948717949</v>
      </c>
      <c r="U323" s="39">
        <f t="shared" si="12"/>
        <v>0.4444444444</v>
      </c>
      <c r="V323" s="40">
        <f t="shared" si="13"/>
        <v>0.058</v>
      </c>
      <c r="W323" s="54">
        <f t="shared" si="14"/>
        <v>0.07587179487</v>
      </c>
      <c r="X323" s="55">
        <f t="shared" si="15"/>
        <v>0.129766663</v>
      </c>
      <c r="Y323" s="55">
        <f t="shared" si="16"/>
        <v>0.6556315004</v>
      </c>
      <c r="Z323" s="39">
        <f t="shared" si="17"/>
        <v>0.3169344287</v>
      </c>
      <c r="AA323" s="40">
        <f t="shared" si="18"/>
        <v>0.3169344287</v>
      </c>
      <c r="AB323" s="54">
        <f t="shared" si="19"/>
        <v>0.07587179487</v>
      </c>
      <c r="AC323" s="56">
        <f t="shared" si="20"/>
        <v>0.2349706957</v>
      </c>
      <c r="AD323" s="56">
        <f t="shared" si="21"/>
        <v>0.5504274677</v>
      </c>
      <c r="AE323" s="39">
        <f t="shared" si="22"/>
        <v>0.2304386701</v>
      </c>
      <c r="AF323" s="40">
        <f t="shared" si="23"/>
        <v>0.2304386701</v>
      </c>
      <c r="AG323" s="54">
        <f t="shared" si="24"/>
        <v>0.2304386701</v>
      </c>
      <c r="AH323" s="57">
        <f t="shared" ref="AH323:AI323" si="1631">N323-P323</f>
        <v>-0.05876049383</v>
      </c>
      <c r="AI323" s="57">
        <f t="shared" si="1631"/>
        <v>0.02507673314</v>
      </c>
      <c r="AJ323" s="58">
        <f t="shared" si="26"/>
        <v>-0.03512922912</v>
      </c>
      <c r="AK323" s="58">
        <f t="shared" si="27"/>
        <v>0.01490458561</v>
      </c>
      <c r="AL323" s="39">
        <f t="shared" si="28"/>
        <v>0.2304386701</v>
      </c>
      <c r="AM323" s="40">
        <f t="shared" ref="AM323:AN323" si="1632">AF323+AJ323</f>
        <v>0.195309441</v>
      </c>
      <c r="AN323" s="54">
        <f t="shared" si="1632"/>
        <v>0.2453432557</v>
      </c>
      <c r="AO323" s="59">
        <f t="shared" si="30"/>
        <v>1.928688637</v>
      </c>
      <c r="AP323" s="39">
        <f t="shared" ref="AP323:AR323" si="1633">AL323*$AO323</f>
        <v>0.4444444444</v>
      </c>
      <c r="AQ323" s="40">
        <f t="shared" si="1633"/>
        <v>0.3766910994</v>
      </c>
      <c r="AR323" s="54">
        <f t="shared" si="1633"/>
        <v>0.4731907493</v>
      </c>
      <c r="AS323" s="39">
        <f t="shared" ref="AS323:AU323" si="1634">IF(AP323&lt;0,0,IF(AP323&gt;1,1,AP323))</f>
        <v>0.4444444444</v>
      </c>
      <c r="AT323" s="40">
        <f t="shared" si="1634"/>
        <v>0.3766910994</v>
      </c>
      <c r="AU323" s="54">
        <f t="shared" si="1634"/>
        <v>0.4731907493</v>
      </c>
      <c r="AV323" s="38"/>
      <c r="AW323" s="38"/>
      <c r="AX323" s="38"/>
      <c r="AY323" s="38"/>
      <c r="AZ323" s="38"/>
      <c r="BA323" s="38"/>
      <c r="BB323" s="38"/>
    </row>
    <row r="324">
      <c r="A324" s="1"/>
      <c r="B324" s="1"/>
      <c r="C324" s="53">
        <v>0.0</v>
      </c>
      <c r="D324" s="42"/>
      <c r="E324" s="42"/>
      <c r="F324" s="2">
        <v>4559.0</v>
      </c>
      <c r="G324" s="43">
        <v>12.0</v>
      </c>
      <c r="H324" s="43">
        <v>5.0</v>
      </c>
      <c r="I324" s="44">
        <v>30.0</v>
      </c>
      <c r="J324" s="44">
        <v>28.0</v>
      </c>
      <c r="K324" s="45">
        <v>2.0</v>
      </c>
      <c r="L324" s="45">
        <v>34.0</v>
      </c>
      <c r="M324" s="39">
        <f t="shared" si="6"/>
        <v>0.7058823529</v>
      </c>
      <c r="N324" s="40">
        <f t="shared" si="7"/>
        <v>0.5172413793</v>
      </c>
      <c r="O324" s="54">
        <f t="shared" si="8"/>
        <v>0.05555555556</v>
      </c>
      <c r="P324" s="40">
        <f t="shared" si="9"/>
        <v>0.6269079585</v>
      </c>
      <c r="Q324" s="54">
        <f t="shared" si="10"/>
        <v>0.2877529412</v>
      </c>
      <c r="R324" s="39">
        <f t="shared" ref="R324:T324" si="1635">M324</f>
        <v>0.7058823529</v>
      </c>
      <c r="S324" s="40">
        <f t="shared" si="1635"/>
        <v>0.5172413793</v>
      </c>
      <c r="T324" s="54">
        <f t="shared" si="1635"/>
        <v>0.05555555556</v>
      </c>
      <c r="U324" s="39">
        <f t="shared" si="12"/>
        <v>0.7058823529</v>
      </c>
      <c r="V324" s="40">
        <f t="shared" si="13"/>
        <v>0.07524137931</v>
      </c>
      <c r="W324" s="54">
        <f t="shared" si="14"/>
        <v>-0.1634444444</v>
      </c>
      <c r="X324" s="55">
        <f t="shared" si="15"/>
        <v>0.1061909902</v>
      </c>
      <c r="Y324" s="55">
        <f t="shared" si="16"/>
        <v>0.6792071732</v>
      </c>
      <c r="Z324" s="39">
        <f t="shared" si="17"/>
        <v>0.5019617323</v>
      </c>
      <c r="AA324" s="40">
        <f t="shared" si="18"/>
        <v>0.5019617323</v>
      </c>
      <c r="AB324" s="54">
        <f t="shared" si="19"/>
        <v>-0.1634444444</v>
      </c>
      <c r="AC324" s="56">
        <f t="shared" si="20"/>
        <v>-0.3147847577</v>
      </c>
      <c r="AD324" s="56">
        <f t="shared" si="21"/>
        <v>1.100182921</v>
      </c>
      <c r="AE324" s="39">
        <f t="shared" si="22"/>
        <v>0.3732825117</v>
      </c>
      <c r="AF324" s="40">
        <f t="shared" si="23"/>
        <v>0.3732825117</v>
      </c>
      <c r="AG324" s="54">
        <f t="shared" si="24"/>
        <v>0.3732825117</v>
      </c>
      <c r="AH324" s="57">
        <f t="shared" ref="AH324:AI324" si="1636">N324-P324</f>
        <v>-0.1096665792</v>
      </c>
      <c r="AI324" s="57">
        <f t="shared" si="1636"/>
        <v>-0.2321973856</v>
      </c>
      <c r="AJ324" s="58">
        <f t="shared" si="26"/>
        <v>-0.065562798</v>
      </c>
      <c r="AK324" s="58">
        <f t="shared" si="27"/>
        <v>-0.138008639</v>
      </c>
      <c r="AL324" s="39">
        <f t="shared" si="28"/>
        <v>0.3732825117</v>
      </c>
      <c r="AM324" s="40">
        <f t="shared" ref="AM324:AN324" si="1637">AF324+AJ324</f>
        <v>0.3077197137</v>
      </c>
      <c r="AN324" s="54">
        <f t="shared" si="1637"/>
        <v>0.2352738727</v>
      </c>
      <c r="AO324" s="59">
        <f t="shared" si="30"/>
        <v>1.891013725</v>
      </c>
      <c r="AP324" s="39">
        <f t="shared" ref="AP324:AR324" si="1638">AL324*$AO324</f>
        <v>0.7058823529</v>
      </c>
      <c r="AQ324" s="40">
        <f t="shared" si="1638"/>
        <v>0.5819022021</v>
      </c>
      <c r="AR324" s="54">
        <f t="shared" si="1638"/>
        <v>0.4449061224</v>
      </c>
      <c r="AS324" s="39">
        <f t="shared" ref="AS324:AU324" si="1639">IF(AP324&lt;0,0,IF(AP324&gt;1,1,AP324))</f>
        <v>0.7058823529</v>
      </c>
      <c r="AT324" s="40">
        <f t="shared" si="1639"/>
        <v>0.5819022021</v>
      </c>
      <c r="AU324" s="54">
        <f t="shared" si="1639"/>
        <v>0.4449061224</v>
      </c>
      <c r="AV324" s="38"/>
      <c r="AW324" s="38"/>
      <c r="AX324" s="38"/>
      <c r="AY324" s="38"/>
      <c r="AZ324" s="38"/>
      <c r="BA324" s="38"/>
      <c r="BB324" s="38"/>
    </row>
    <row r="325">
      <c r="A325" s="1"/>
      <c r="B325" s="1"/>
      <c r="C325" s="53">
        <v>0.0</v>
      </c>
      <c r="D325" s="42"/>
      <c r="E325" s="42"/>
      <c r="F325" s="2">
        <v>4562.0</v>
      </c>
      <c r="G325" s="43">
        <v>4.0</v>
      </c>
      <c r="H325" s="43">
        <v>7.0</v>
      </c>
      <c r="I325" s="44">
        <v>17.0</v>
      </c>
      <c r="J325" s="44">
        <v>16.0</v>
      </c>
      <c r="K325" s="45">
        <v>16.0</v>
      </c>
      <c r="L325" s="45">
        <v>24.0</v>
      </c>
      <c r="M325" s="39">
        <f t="shared" si="6"/>
        <v>0.3636363636</v>
      </c>
      <c r="N325" s="40">
        <f t="shared" si="7"/>
        <v>0.5151515152</v>
      </c>
      <c r="O325" s="54">
        <f t="shared" si="8"/>
        <v>0.4</v>
      </c>
      <c r="P325" s="40">
        <f t="shared" si="9"/>
        <v>0.5376165289</v>
      </c>
      <c r="Q325" s="54">
        <f t="shared" si="10"/>
        <v>0.2624578512</v>
      </c>
      <c r="R325" s="39">
        <f t="shared" ref="R325:T325" si="1640">M325</f>
        <v>0.3636363636</v>
      </c>
      <c r="S325" s="40">
        <f t="shared" si="1640"/>
        <v>0.5151515152</v>
      </c>
      <c r="T325" s="54">
        <f t="shared" si="1640"/>
        <v>0.4</v>
      </c>
      <c r="U325" s="39">
        <f t="shared" si="12"/>
        <v>0.3636363636</v>
      </c>
      <c r="V325" s="40">
        <f t="shared" si="13"/>
        <v>0.07315151515</v>
      </c>
      <c r="W325" s="54">
        <f t="shared" si="14"/>
        <v>0.181</v>
      </c>
      <c r="X325" s="55">
        <f t="shared" si="15"/>
        <v>0.1985171026</v>
      </c>
      <c r="Y325" s="55">
        <f t="shared" si="16"/>
        <v>0.5868810608</v>
      </c>
      <c r="Z325" s="39">
        <f t="shared" si="17"/>
        <v>0.2622809077</v>
      </c>
      <c r="AA325" s="40">
        <f t="shared" si="18"/>
        <v>0.2622809077</v>
      </c>
      <c r="AB325" s="54">
        <f t="shared" si="19"/>
        <v>0.181</v>
      </c>
      <c r="AC325" s="56">
        <f t="shared" si="20"/>
        <v>0.6040505806</v>
      </c>
      <c r="AD325" s="56">
        <f t="shared" si="21"/>
        <v>0.1813475828</v>
      </c>
      <c r="AE325" s="39">
        <f t="shared" si="22"/>
        <v>0.2253356103</v>
      </c>
      <c r="AF325" s="40">
        <f t="shared" si="23"/>
        <v>0.2253356103</v>
      </c>
      <c r="AG325" s="54">
        <f t="shared" si="24"/>
        <v>0.2253356103</v>
      </c>
      <c r="AH325" s="57">
        <f t="shared" ref="AH325:AI325" si="1641">N325-P325</f>
        <v>-0.02246501377</v>
      </c>
      <c r="AI325" s="57">
        <f t="shared" si="1641"/>
        <v>0.1375421488</v>
      </c>
      <c r="AJ325" s="58">
        <f t="shared" si="26"/>
        <v>-0.01343042859</v>
      </c>
      <c r="AK325" s="58">
        <f t="shared" si="27"/>
        <v>0.0817494336</v>
      </c>
      <c r="AL325" s="39">
        <f t="shared" si="28"/>
        <v>0.2253356103</v>
      </c>
      <c r="AM325" s="40">
        <f t="shared" ref="AM325:AN325" si="1642">AF325+AJ325</f>
        <v>0.2119051817</v>
      </c>
      <c r="AN325" s="54">
        <f t="shared" si="1642"/>
        <v>0.3070850439</v>
      </c>
      <c r="AO325" s="59">
        <f t="shared" si="30"/>
        <v>1.613754538</v>
      </c>
      <c r="AP325" s="39">
        <f t="shared" ref="AP325:AR325" si="1643">AL325*$AO325</f>
        <v>0.3636363636</v>
      </c>
      <c r="AQ325" s="40">
        <f t="shared" si="1643"/>
        <v>0.3419629486</v>
      </c>
      <c r="AR325" s="54">
        <f t="shared" si="1643"/>
        <v>0.4955598831</v>
      </c>
      <c r="AS325" s="39">
        <f t="shared" ref="AS325:AU325" si="1644">IF(AP325&lt;0,0,IF(AP325&gt;1,1,AP325))</f>
        <v>0.3636363636</v>
      </c>
      <c r="AT325" s="40">
        <f t="shared" si="1644"/>
        <v>0.3419629486</v>
      </c>
      <c r="AU325" s="54">
        <f t="shared" si="1644"/>
        <v>0.4955598831</v>
      </c>
      <c r="AV325" s="38"/>
      <c r="AW325" s="38"/>
      <c r="AX325" s="38"/>
      <c r="AY325" s="38"/>
      <c r="AZ325" s="38"/>
      <c r="BA325" s="38"/>
      <c r="BB325" s="38"/>
    </row>
    <row r="326">
      <c r="A326" s="1"/>
      <c r="B326" s="1"/>
      <c r="C326" s="53">
        <v>0.0</v>
      </c>
      <c r="D326" s="42"/>
      <c r="E326" s="42"/>
      <c r="F326" s="2">
        <v>4564.0</v>
      </c>
      <c r="G326" s="43">
        <v>6.0</v>
      </c>
      <c r="H326" s="43">
        <v>9.0</v>
      </c>
      <c r="I326" s="44">
        <v>35.0</v>
      </c>
      <c r="J326" s="44">
        <v>25.0</v>
      </c>
      <c r="K326" s="45">
        <v>20.0</v>
      </c>
      <c r="L326" s="45">
        <v>42.0</v>
      </c>
      <c r="M326" s="39">
        <f t="shared" si="6"/>
        <v>0.4</v>
      </c>
      <c r="N326" s="40">
        <f t="shared" si="7"/>
        <v>0.5833333333</v>
      </c>
      <c r="O326" s="54">
        <f t="shared" si="8"/>
        <v>0.3225806452</v>
      </c>
      <c r="P326" s="40">
        <f t="shared" si="9"/>
        <v>0.547136</v>
      </c>
      <c r="Q326" s="54">
        <f t="shared" si="10"/>
        <v>0.265864</v>
      </c>
      <c r="R326" s="39">
        <f t="shared" ref="R326:T326" si="1645">M326</f>
        <v>0.4</v>
      </c>
      <c r="S326" s="40">
        <f t="shared" si="1645"/>
        <v>0.5833333333</v>
      </c>
      <c r="T326" s="54">
        <f t="shared" si="1645"/>
        <v>0.3225806452</v>
      </c>
      <c r="U326" s="39">
        <f t="shared" si="12"/>
        <v>0.4</v>
      </c>
      <c r="V326" s="40">
        <f t="shared" si="13"/>
        <v>0.1413333333</v>
      </c>
      <c r="W326" s="54">
        <f t="shared" si="14"/>
        <v>0.1035806452</v>
      </c>
      <c r="X326" s="55">
        <f t="shared" si="15"/>
        <v>0.3396412895</v>
      </c>
      <c r="Y326" s="55">
        <f t="shared" si="16"/>
        <v>0.4457568739</v>
      </c>
      <c r="Z326" s="39">
        <f t="shared" si="17"/>
        <v>0.2999792585</v>
      </c>
      <c r="AA326" s="40">
        <f t="shared" si="18"/>
        <v>0.2999792585</v>
      </c>
      <c r="AB326" s="54">
        <f t="shared" si="19"/>
        <v>0.1035806452</v>
      </c>
      <c r="AC326" s="56">
        <f t="shared" si="20"/>
        <v>0.3324750853</v>
      </c>
      <c r="AD326" s="56">
        <f t="shared" si="21"/>
        <v>0.4529230781</v>
      </c>
      <c r="AE326" s="39">
        <f t="shared" si="22"/>
        <v>0.2244064455</v>
      </c>
      <c r="AF326" s="40">
        <f t="shared" si="23"/>
        <v>0.2244064455</v>
      </c>
      <c r="AG326" s="54">
        <f t="shared" si="24"/>
        <v>0.2244064455</v>
      </c>
      <c r="AH326" s="57">
        <f t="shared" ref="AH326:AI326" si="1646">N326-P326</f>
        <v>0.03619733333</v>
      </c>
      <c r="AI326" s="57">
        <f t="shared" si="1646"/>
        <v>0.05671664516</v>
      </c>
      <c r="AJ326" s="58">
        <f t="shared" si="26"/>
        <v>0.02164012474</v>
      </c>
      <c r="AK326" s="58">
        <f t="shared" si="27"/>
        <v>0.03371005659</v>
      </c>
      <c r="AL326" s="39">
        <f t="shared" si="28"/>
        <v>0.2244064455</v>
      </c>
      <c r="AM326" s="40">
        <f t="shared" ref="AM326:AN326" si="1647">AF326+AJ326</f>
        <v>0.2460465703</v>
      </c>
      <c r="AN326" s="54">
        <f t="shared" si="1647"/>
        <v>0.2581165021</v>
      </c>
      <c r="AO326" s="59">
        <f t="shared" si="30"/>
        <v>1.782479995</v>
      </c>
      <c r="AP326" s="39">
        <f t="shared" ref="AP326:AR326" si="1648">AL326*$AO326</f>
        <v>0.4</v>
      </c>
      <c r="AQ326" s="40">
        <f t="shared" si="1648"/>
        <v>0.4385730894</v>
      </c>
      <c r="AR326" s="54">
        <f t="shared" si="1648"/>
        <v>0.4600875015</v>
      </c>
      <c r="AS326" s="39">
        <f t="shared" ref="AS326:AU326" si="1649">IF(AP326&lt;0,0,IF(AP326&gt;1,1,AP326))</f>
        <v>0.4</v>
      </c>
      <c r="AT326" s="40">
        <f t="shared" si="1649"/>
        <v>0.4385730894</v>
      </c>
      <c r="AU326" s="54">
        <f t="shared" si="1649"/>
        <v>0.4600875015</v>
      </c>
      <c r="AV326" s="38"/>
      <c r="AW326" s="38"/>
      <c r="AX326" s="38"/>
      <c r="AY326" s="38"/>
      <c r="AZ326" s="38"/>
      <c r="BA326" s="38"/>
      <c r="BB326" s="38"/>
    </row>
    <row r="327">
      <c r="A327" s="1"/>
      <c r="B327" s="1"/>
      <c r="C327" s="53">
        <v>0.0</v>
      </c>
      <c r="D327" s="42"/>
      <c r="E327" s="42"/>
      <c r="F327" s="2">
        <v>4581.0</v>
      </c>
      <c r="G327" s="43">
        <v>15.0</v>
      </c>
      <c r="H327" s="43">
        <v>22.0</v>
      </c>
      <c r="I327" s="44">
        <v>64.0</v>
      </c>
      <c r="J327" s="44">
        <v>42.0</v>
      </c>
      <c r="K327" s="45">
        <v>29.0</v>
      </c>
      <c r="L327" s="45">
        <v>76.0</v>
      </c>
      <c r="M327" s="39">
        <f t="shared" si="6"/>
        <v>0.4054054054</v>
      </c>
      <c r="N327" s="40">
        <f t="shared" si="7"/>
        <v>0.6037735849</v>
      </c>
      <c r="O327" s="54">
        <f t="shared" si="8"/>
        <v>0.2761904762</v>
      </c>
      <c r="P327" s="40">
        <f t="shared" si="9"/>
        <v>0.5485504018</v>
      </c>
      <c r="Q327" s="54">
        <f t="shared" si="10"/>
        <v>0.2663557341</v>
      </c>
      <c r="R327" s="39">
        <f t="shared" ref="R327:T327" si="1650">M327</f>
        <v>0.4054054054</v>
      </c>
      <c r="S327" s="40">
        <f t="shared" si="1650"/>
        <v>0.6037735849</v>
      </c>
      <c r="T327" s="54">
        <f t="shared" si="1650"/>
        <v>0.2761904762</v>
      </c>
      <c r="U327" s="39">
        <f t="shared" si="12"/>
        <v>0.4054054054</v>
      </c>
      <c r="V327" s="40">
        <f t="shared" si="13"/>
        <v>0.1617735849</v>
      </c>
      <c r="W327" s="54">
        <f t="shared" si="14"/>
        <v>0.05719047619</v>
      </c>
      <c r="X327" s="55">
        <f t="shared" si="15"/>
        <v>0.3796798191</v>
      </c>
      <c r="Y327" s="55">
        <f t="shared" si="16"/>
        <v>0.4057183443</v>
      </c>
      <c r="Z327" s="39">
        <f t="shared" si="17"/>
        <v>0.3086456184</v>
      </c>
      <c r="AA327" s="40">
        <f t="shared" si="18"/>
        <v>0.3086456184</v>
      </c>
      <c r="AB327" s="54">
        <f t="shared" si="19"/>
        <v>0.05719047619</v>
      </c>
      <c r="AC327" s="56">
        <f t="shared" si="20"/>
        <v>0.1832169461</v>
      </c>
      <c r="AD327" s="56">
        <f t="shared" si="21"/>
        <v>0.6021812173</v>
      </c>
      <c r="AE327" s="39">
        <f t="shared" si="22"/>
        <v>0.2219604338</v>
      </c>
      <c r="AF327" s="40">
        <f t="shared" si="23"/>
        <v>0.2219604338</v>
      </c>
      <c r="AG327" s="54">
        <f t="shared" si="24"/>
        <v>0.2219604338</v>
      </c>
      <c r="AH327" s="57">
        <f t="shared" ref="AH327:AI327" si="1651">N327-P327</f>
        <v>0.05522318315</v>
      </c>
      <c r="AI327" s="57">
        <f t="shared" si="1651"/>
        <v>0.009834742078</v>
      </c>
      <c r="AJ327" s="58">
        <f t="shared" si="26"/>
        <v>0.03301449201</v>
      </c>
      <c r="AK327" s="58">
        <f t="shared" si="27"/>
        <v>0.005845368869</v>
      </c>
      <c r="AL327" s="39">
        <f t="shared" si="28"/>
        <v>0.2219604338</v>
      </c>
      <c r="AM327" s="40">
        <f t="shared" ref="AM327:AN327" si="1652">AF327+AJ327</f>
        <v>0.2549749258</v>
      </c>
      <c r="AN327" s="54">
        <f t="shared" si="1652"/>
        <v>0.2278058026</v>
      </c>
      <c r="AO327" s="59">
        <f t="shared" si="30"/>
        <v>1.826476001</v>
      </c>
      <c r="AP327" s="39">
        <f t="shared" ref="AP327:AR327" si="1653">AL327*$AO327</f>
        <v>0.4054054054</v>
      </c>
      <c r="AQ327" s="40">
        <f t="shared" si="1653"/>
        <v>0.4657055827</v>
      </c>
      <c r="AR327" s="54">
        <f t="shared" si="1653"/>
        <v>0.4160818314</v>
      </c>
      <c r="AS327" s="39">
        <f t="shared" ref="AS327:AU327" si="1654">IF(AP327&lt;0,0,IF(AP327&gt;1,1,AP327))</f>
        <v>0.4054054054</v>
      </c>
      <c r="AT327" s="40">
        <f t="shared" si="1654"/>
        <v>0.4657055827</v>
      </c>
      <c r="AU327" s="54">
        <f t="shared" si="1654"/>
        <v>0.4160818314</v>
      </c>
      <c r="AV327" s="38"/>
      <c r="AW327" s="38"/>
      <c r="AX327" s="38"/>
      <c r="AY327" s="38"/>
      <c r="AZ327" s="38"/>
      <c r="BA327" s="38"/>
      <c r="BB327" s="38"/>
    </row>
    <row r="328">
      <c r="A328" s="1"/>
      <c r="B328" s="1"/>
      <c r="C328" s="53">
        <v>0.0</v>
      </c>
      <c r="D328" s="42"/>
      <c r="E328" s="42"/>
      <c r="F328" s="2">
        <v>4583.0</v>
      </c>
      <c r="G328" s="43">
        <v>21.0</v>
      </c>
      <c r="H328" s="43">
        <v>19.0</v>
      </c>
      <c r="I328" s="44">
        <v>71.0</v>
      </c>
      <c r="J328" s="44">
        <v>38.0</v>
      </c>
      <c r="K328" s="45">
        <v>22.0</v>
      </c>
      <c r="L328" s="45">
        <v>85.0</v>
      </c>
      <c r="M328" s="39">
        <f t="shared" si="6"/>
        <v>0.525</v>
      </c>
      <c r="N328" s="40">
        <f t="shared" si="7"/>
        <v>0.6513761468</v>
      </c>
      <c r="O328" s="54">
        <f t="shared" si="8"/>
        <v>0.2056074766</v>
      </c>
      <c r="P328" s="40">
        <f t="shared" si="9"/>
        <v>0.5798006875</v>
      </c>
      <c r="Q328" s="54">
        <f t="shared" si="10"/>
        <v>0.276269625</v>
      </c>
      <c r="R328" s="39">
        <f t="shared" ref="R328:T328" si="1655">M328</f>
        <v>0.525</v>
      </c>
      <c r="S328" s="40">
        <f t="shared" si="1655"/>
        <v>0.6513761468</v>
      </c>
      <c r="T328" s="54">
        <f t="shared" si="1655"/>
        <v>0.2056074766</v>
      </c>
      <c r="U328" s="39">
        <f t="shared" si="12"/>
        <v>0.525</v>
      </c>
      <c r="V328" s="40">
        <f t="shared" si="13"/>
        <v>0.2093761468</v>
      </c>
      <c r="W328" s="54">
        <f t="shared" si="14"/>
        <v>-0.01339252336</v>
      </c>
      <c r="X328" s="55">
        <f t="shared" si="15"/>
        <v>0.379481568</v>
      </c>
      <c r="Y328" s="55">
        <f t="shared" si="16"/>
        <v>0.4059165954</v>
      </c>
      <c r="Z328" s="39">
        <f t="shared" si="17"/>
        <v>0.399664466</v>
      </c>
      <c r="AA328" s="40">
        <f t="shared" si="18"/>
        <v>0.399664466</v>
      </c>
      <c r="AB328" s="54">
        <f t="shared" si="19"/>
        <v>-0.01339252336</v>
      </c>
      <c r="AC328" s="56">
        <f t="shared" si="20"/>
        <v>-0.03349688336</v>
      </c>
      <c r="AD328" s="56">
        <f t="shared" si="21"/>
        <v>0.8188950468</v>
      </c>
      <c r="AE328" s="39">
        <f t="shared" si="22"/>
        <v>0.2827640758</v>
      </c>
      <c r="AF328" s="40">
        <f t="shared" si="23"/>
        <v>0.2827640758</v>
      </c>
      <c r="AG328" s="54">
        <f t="shared" si="24"/>
        <v>0.2827640758</v>
      </c>
      <c r="AH328" s="57">
        <f t="shared" ref="AH328:AI328" si="1656">N328-P328</f>
        <v>0.07157545929</v>
      </c>
      <c r="AI328" s="57">
        <f t="shared" si="1656"/>
        <v>-0.07066214836</v>
      </c>
      <c r="AJ328" s="58">
        <f t="shared" si="26"/>
        <v>0.04279049656</v>
      </c>
      <c r="AK328" s="58">
        <f t="shared" si="27"/>
        <v>-0.04199869391</v>
      </c>
      <c r="AL328" s="39">
        <f t="shared" si="28"/>
        <v>0.2827640758</v>
      </c>
      <c r="AM328" s="40">
        <f t="shared" ref="AM328:AN328" si="1657">AF328+AJ328</f>
        <v>0.3255545723</v>
      </c>
      <c r="AN328" s="54">
        <f t="shared" si="1657"/>
        <v>0.2407653819</v>
      </c>
      <c r="AO328" s="59">
        <f t="shared" si="30"/>
        <v>1.856671497</v>
      </c>
      <c r="AP328" s="39">
        <f t="shared" ref="AP328:AR328" si="1658">AL328*$AO328</f>
        <v>0.525</v>
      </c>
      <c r="AQ328" s="40">
        <f t="shared" si="1658"/>
        <v>0.6044478953</v>
      </c>
      <c r="AR328" s="54">
        <f t="shared" si="1658"/>
        <v>0.4470222221</v>
      </c>
      <c r="AS328" s="39">
        <f t="shared" ref="AS328:AU328" si="1659">IF(AP328&lt;0,0,IF(AP328&gt;1,1,AP328))</f>
        <v>0.525</v>
      </c>
      <c r="AT328" s="40">
        <f t="shared" si="1659"/>
        <v>0.6044478953</v>
      </c>
      <c r="AU328" s="54">
        <f t="shared" si="1659"/>
        <v>0.4470222221</v>
      </c>
      <c r="AV328" s="38"/>
      <c r="AW328" s="38"/>
      <c r="AX328" s="38"/>
      <c r="AY328" s="38"/>
      <c r="AZ328" s="38"/>
      <c r="BA328" s="38"/>
      <c r="BB328" s="38"/>
    </row>
    <row r="329">
      <c r="A329" s="1"/>
      <c r="B329" s="1"/>
      <c r="C329" s="53">
        <v>0.0</v>
      </c>
      <c r="D329" s="42"/>
      <c r="E329" s="42"/>
      <c r="F329" s="2">
        <v>4585.0</v>
      </c>
      <c r="G329" s="43">
        <v>6.0</v>
      </c>
      <c r="H329" s="43">
        <v>12.0</v>
      </c>
      <c r="I329" s="44">
        <v>15.0</v>
      </c>
      <c r="J329" s="44">
        <v>18.0</v>
      </c>
      <c r="K329" s="45">
        <v>8.0</v>
      </c>
      <c r="L329" s="45">
        <v>20.0</v>
      </c>
      <c r="M329" s="39">
        <f t="shared" si="6"/>
        <v>0.3333333333</v>
      </c>
      <c r="N329" s="40">
        <f t="shared" si="7"/>
        <v>0.4545454545</v>
      </c>
      <c r="O329" s="54">
        <f t="shared" si="8"/>
        <v>0.2857142857</v>
      </c>
      <c r="P329" s="40">
        <f t="shared" si="9"/>
        <v>0.5296777778</v>
      </c>
      <c r="Q329" s="54">
        <f t="shared" si="10"/>
        <v>0.2594888889</v>
      </c>
      <c r="R329" s="39">
        <f t="shared" ref="R329:T329" si="1660">M329</f>
        <v>0.3333333333</v>
      </c>
      <c r="S329" s="40">
        <f t="shared" si="1660"/>
        <v>0.4545454545</v>
      </c>
      <c r="T329" s="54">
        <f t="shared" si="1660"/>
        <v>0.2857142857</v>
      </c>
      <c r="U329" s="39">
        <f t="shared" si="12"/>
        <v>0.3333333333</v>
      </c>
      <c r="V329" s="40">
        <f t="shared" si="13"/>
        <v>0.01254545455</v>
      </c>
      <c r="W329" s="54">
        <f t="shared" si="14"/>
        <v>0.06671428571</v>
      </c>
      <c r="X329" s="55">
        <f t="shared" si="15"/>
        <v>0.03761860814</v>
      </c>
      <c r="Y329" s="55">
        <f t="shared" si="16"/>
        <v>0.7477795553</v>
      </c>
      <c r="Z329" s="39">
        <f t="shared" si="17"/>
        <v>0.235869137</v>
      </c>
      <c r="AA329" s="40">
        <f t="shared" si="18"/>
        <v>0.235869137</v>
      </c>
      <c r="AB329" s="54">
        <f t="shared" si="19"/>
        <v>0.06671428571</v>
      </c>
      <c r="AC329" s="56">
        <f t="shared" si="20"/>
        <v>0.2756444449</v>
      </c>
      <c r="AD329" s="56">
        <f t="shared" si="21"/>
        <v>0.5097537185</v>
      </c>
      <c r="AE329" s="39">
        <f t="shared" si="22"/>
        <v>0.1733277902</v>
      </c>
      <c r="AF329" s="40">
        <f t="shared" si="23"/>
        <v>0.1733277902</v>
      </c>
      <c r="AG329" s="54">
        <f t="shared" si="24"/>
        <v>0.1733277902</v>
      </c>
      <c r="AH329" s="57">
        <f t="shared" ref="AH329:AI329" si="1661">N329-P329</f>
        <v>-0.07513232323</v>
      </c>
      <c r="AI329" s="57">
        <f t="shared" si="1661"/>
        <v>0.02622539683</v>
      </c>
      <c r="AJ329" s="58">
        <f t="shared" si="26"/>
        <v>-0.04491692335</v>
      </c>
      <c r="AK329" s="58">
        <f t="shared" si="27"/>
        <v>0.01558730437</v>
      </c>
      <c r="AL329" s="39">
        <f t="shared" si="28"/>
        <v>0.1733277902</v>
      </c>
      <c r="AM329" s="40">
        <f t="shared" ref="AM329:AN329" si="1662">AF329+AJ329</f>
        <v>0.1284108668</v>
      </c>
      <c r="AN329" s="54">
        <f t="shared" si="1662"/>
        <v>0.1889150945</v>
      </c>
      <c r="AO329" s="59">
        <f t="shared" si="30"/>
        <v>1.923138425</v>
      </c>
      <c r="AP329" s="39">
        <f t="shared" ref="AP329:AR329" si="1663">AL329*$AO329</f>
        <v>0.3333333333</v>
      </c>
      <c r="AQ329" s="40">
        <f t="shared" si="1663"/>
        <v>0.2469518721</v>
      </c>
      <c r="AR329" s="54">
        <f t="shared" si="1663"/>
        <v>0.3633098773</v>
      </c>
      <c r="AS329" s="39">
        <f t="shared" ref="AS329:AU329" si="1664">IF(AP329&lt;0,0,IF(AP329&gt;1,1,AP329))</f>
        <v>0.3333333333</v>
      </c>
      <c r="AT329" s="40">
        <f t="shared" si="1664"/>
        <v>0.2469518721</v>
      </c>
      <c r="AU329" s="54">
        <f t="shared" si="1664"/>
        <v>0.3633098773</v>
      </c>
      <c r="AV329" s="38"/>
      <c r="AW329" s="38"/>
      <c r="AX329" s="38"/>
      <c r="AY329" s="38"/>
      <c r="AZ329" s="38"/>
      <c r="BA329" s="38"/>
      <c r="BB329" s="38"/>
    </row>
    <row r="330">
      <c r="A330" s="1"/>
      <c r="B330" s="1"/>
      <c r="C330" s="53">
        <v>0.0</v>
      </c>
      <c r="D330" s="42"/>
      <c r="E330" s="42"/>
      <c r="F330" s="2">
        <v>4586.0</v>
      </c>
      <c r="G330" s="43">
        <v>16.0</v>
      </c>
      <c r="H330" s="43">
        <v>24.0</v>
      </c>
      <c r="I330" s="44">
        <v>92.0</v>
      </c>
      <c r="J330" s="44">
        <v>54.0</v>
      </c>
      <c r="K330" s="45">
        <v>20.0</v>
      </c>
      <c r="L330" s="45">
        <v>74.0</v>
      </c>
      <c r="M330" s="39">
        <f t="shared" si="6"/>
        <v>0.4</v>
      </c>
      <c r="N330" s="40">
        <f t="shared" si="7"/>
        <v>0.6301369863</v>
      </c>
      <c r="O330" s="54">
        <f t="shared" si="8"/>
        <v>0.2127659574</v>
      </c>
      <c r="P330" s="40">
        <f t="shared" si="9"/>
        <v>0.547136</v>
      </c>
      <c r="Q330" s="54">
        <f t="shared" si="10"/>
        <v>0.265864</v>
      </c>
      <c r="R330" s="39">
        <f t="shared" ref="R330:T330" si="1665">M330</f>
        <v>0.4</v>
      </c>
      <c r="S330" s="40">
        <f t="shared" si="1665"/>
        <v>0.6301369863</v>
      </c>
      <c r="T330" s="54">
        <f t="shared" si="1665"/>
        <v>0.2127659574</v>
      </c>
      <c r="U330" s="39">
        <f t="shared" si="12"/>
        <v>0.4</v>
      </c>
      <c r="V330" s="40">
        <f t="shared" si="13"/>
        <v>0.1881369863</v>
      </c>
      <c r="W330" s="54">
        <f t="shared" si="14"/>
        <v>-0.006234042553</v>
      </c>
      <c r="X330" s="55">
        <f t="shared" si="15"/>
        <v>0.439641353</v>
      </c>
      <c r="Y330" s="55">
        <f t="shared" si="16"/>
        <v>0.3457568104</v>
      </c>
      <c r="Z330" s="39">
        <f t="shared" si="17"/>
        <v>0.3125664134</v>
      </c>
      <c r="AA330" s="40">
        <f t="shared" si="18"/>
        <v>0.3125664134</v>
      </c>
      <c r="AB330" s="54">
        <f t="shared" si="19"/>
        <v>-0.006234042553</v>
      </c>
      <c r="AC330" s="56">
        <f t="shared" si="20"/>
        <v>-0.01994205349</v>
      </c>
      <c r="AD330" s="56">
        <f t="shared" si="21"/>
        <v>0.8053402169</v>
      </c>
      <c r="AE330" s="39">
        <f t="shared" si="22"/>
        <v>0.2210617856</v>
      </c>
      <c r="AF330" s="40">
        <f t="shared" si="23"/>
        <v>0.2210617856</v>
      </c>
      <c r="AG330" s="54">
        <f t="shared" si="24"/>
        <v>0.2210617856</v>
      </c>
      <c r="AH330" s="57">
        <f t="shared" ref="AH330:AI330" si="1666">N330-P330</f>
        <v>0.0830009863</v>
      </c>
      <c r="AI330" s="57">
        <f t="shared" si="1666"/>
        <v>-0.05309804255</v>
      </c>
      <c r="AJ330" s="58">
        <f t="shared" si="26"/>
        <v>0.04962110553</v>
      </c>
      <c r="AK330" s="58">
        <f t="shared" si="27"/>
        <v>-0.03155930704</v>
      </c>
      <c r="AL330" s="39">
        <f t="shared" si="28"/>
        <v>0.2210617856</v>
      </c>
      <c r="AM330" s="40">
        <f t="shared" ref="AM330:AN330" si="1667">AF330+AJ330</f>
        <v>0.2706828911</v>
      </c>
      <c r="AN330" s="54">
        <f t="shared" si="1667"/>
        <v>0.1895024785</v>
      </c>
      <c r="AO330" s="59">
        <f t="shared" si="30"/>
        <v>1.809448878</v>
      </c>
      <c r="AP330" s="39">
        <f t="shared" ref="AP330:AR330" si="1668">AL330*$AO330</f>
        <v>0.4</v>
      </c>
      <c r="AQ330" s="40">
        <f t="shared" si="1668"/>
        <v>0.4897868538</v>
      </c>
      <c r="AR330" s="54">
        <f t="shared" si="1668"/>
        <v>0.3428950473</v>
      </c>
      <c r="AS330" s="39">
        <f t="shared" ref="AS330:AU330" si="1669">IF(AP330&lt;0,0,IF(AP330&gt;1,1,AP330))</f>
        <v>0.4</v>
      </c>
      <c r="AT330" s="40">
        <f t="shared" si="1669"/>
        <v>0.4897868538</v>
      </c>
      <c r="AU330" s="54">
        <f t="shared" si="1669"/>
        <v>0.3428950473</v>
      </c>
      <c r="AV330" s="38"/>
      <c r="AW330" s="38"/>
      <c r="AX330" s="38"/>
      <c r="AY330" s="38"/>
      <c r="AZ330" s="38"/>
      <c r="BA330" s="38"/>
      <c r="BB330" s="38"/>
    </row>
    <row r="331">
      <c r="A331" s="1"/>
      <c r="B331" s="1"/>
      <c r="C331" s="53">
        <v>0.0</v>
      </c>
      <c r="D331" s="42"/>
      <c r="E331" s="42"/>
      <c r="F331" s="2">
        <v>4597.0</v>
      </c>
      <c r="G331" s="43">
        <v>8.0</v>
      </c>
      <c r="H331" s="43">
        <v>12.0</v>
      </c>
      <c r="I331" s="44">
        <v>38.0</v>
      </c>
      <c r="J331" s="44">
        <v>32.0</v>
      </c>
      <c r="K331" s="45">
        <v>12.0</v>
      </c>
      <c r="L331" s="45">
        <v>44.0</v>
      </c>
      <c r="M331" s="39">
        <f t="shared" si="6"/>
        <v>0.4</v>
      </c>
      <c r="N331" s="40">
        <f t="shared" si="7"/>
        <v>0.5428571429</v>
      </c>
      <c r="O331" s="54">
        <f t="shared" si="8"/>
        <v>0.2142857143</v>
      </c>
      <c r="P331" s="40">
        <f t="shared" si="9"/>
        <v>0.547136</v>
      </c>
      <c r="Q331" s="54">
        <f t="shared" si="10"/>
        <v>0.265864</v>
      </c>
      <c r="R331" s="39">
        <f t="shared" ref="R331:T331" si="1670">M331</f>
        <v>0.4</v>
      </c>
      <c r="S331" s="40">
        <f t="shared" si="1670"/>
        <v>0.5428571429</v>
      </c>
      <c r="T331" s="54">
        <f t="shared" si="1670"/>
        <v>0.2142857143</v>
      </c>
      <c r="U331" s="39">
        <f t="shared" si="12"/>
        <v>0.4</v>
      </c>
      <c r="V331" s="40">
        <f t="shared" si="13"/>
        <v>0.1008571429</v>
      </c>
      <c r="W331" s="54">
        <f t="shared" si="14"/>
        <v>-0.004714285714</v>
      </c>
      <c r="X331" s="55">
        <f t="shared" si="15"/>
        <v>0.2469944508</v>
      </c>
      <c r="Y331" s="55">
        <f t="shared" si="16"/>
        <v>0.5384037126</v>
      </c>
      <c r="Z331" s="39">
        <f t="shared" si="17"/>
        <v>0.2916951862</v>
      </c>
      <c r="AA331" s="40">
        <f t="shared" si="18"/>
        <v>0.2916951862</v>
      </c>
      <c r="AB331" s="54">
        <f t="shared" si="19"/>
        <v>-0.004714285714</v>
      </c>
      <c r="AC331" s="56">
        <f t="shared" si="20"/>
        <v>-0.01616027807</v>
      </c>
      <c r="AD331" s="56">
        <f t="shared" si="21"/>
        <v>0.8015584415</v>
      </c>
      <c r="AE331" s="39">
        <f t="shared" si="22"/>
        <v>0.2062865799</v>
      </c>
      <c r="AF331" s="40">
        <f t="shared" si="23"/>
        <v>0.2062865799</v>
      </c>
      <c r="AG331" s="54">
        <f t="shared" si="24"/>
        <v>0.2062865799</v>
      </c>
      <c r="AH331" s="57">
        <f t="shared" ref="AH331:AI331" si="1671">N331-P331</f>
        <v>-0.004278857143</v>
      </c>
      <c r="AI331" s="57">
        <f t="shared" si="1671"/>
        <v>-0.05157828571</v>
      </c>
      <c r="AJ331" s="58">
        <f t="shared" si="26"/>
        <v>-0.002558061432</v>
      </c>
      <c r="AK331" s="58">
        <f t="shared" si="27"/>
        <v>-0.03065602567</v>
      </c>
      <c r="AL331" s="39">
        <f t="shared" si="28"/>
        <v>0.2062865799</v>
      </c>
      <c r="AM331" s="40">
        <f t="shared" ref="AM331:AN331" si="1672">AF331+AJ331</f>
        <v>0.2037285185</v>
      </c>
      <c r="AN331" s="54">
        <f t="shared" si="1672"/>
        <v>0.1756305543</v>
      </c>
      <c r="AO331" s="59">
        <f t="shared" si="30"/>
        <v>1.939050035</v>
      </c>
      <c r="AP331" s="39">
        <f t="shared" ref="AP331:AR331" si="1673">AL331*$AO331</f>
        <v>0.4</v>
      </c>
      <c r="AQ331" s="40">
        <f t="shared" si="1673"/>
        <v>0.3950397909</v>
      </c>
      <c r="AR331" s="54">
        <f t="shared" si="1673"/>
        <v>0.3405564324</v>
      </c>
      <c r="AS331" s="39">
        <f t="shared" ref="AS331:AU331" si="1674">IF(AP331&lt;0,0,IF(AP331&gt;1,1,AP331))</f>
        <v>0.4</v>
      </c>
      <c r="AT331" s="40">
        <f t="shared" si="1674"/>
        <v>0.3950397909</v>
      </c>
      <c r="AU331" s="54">
        <f t="shared" si="1674"/>
        <v>0.3405564324</v>
      </c>
      <c r="AV331" s="38"/>
      <c r="AW331" s="38"/>
      <c r="AX331" s="38"/>
      <c r="AY331" s="38"/>
      <c r="AZ331" s="38"/>
      <c r="BA331" s="38"/>
      <c r="BB331" s="38"/>
    </row>
    <row r="332">
      <c r="A332" s="1"/>
      <c r="B332" s="1"/>
      <c r="C332" s="53">
        <v>0.0</v>
      </c>
      <c r="D332" s="42"/>
      <c r="E332" s="42"/>
      <c r="F332" s="2">
        <v>4605.0</v>
      </c>
      <c r="G332" s="43">
        <v>3.0</v>
      </c>
      <c r="H332" s="43">
        <v>5.0</v>
      </c>
      <c r="I332" s="44">
        <v>11.0</v>
      </c>
      <c r="J332" s="44">
        <v>11.0</v>
      </c>
      <c r="K332" s="45">
        <v>6.0</v>
      </c>
      <c r="L332" s="45">
        <v>29.0</v>
      </c>
      <c r="M332" s="39">
        <f t="shared" si="6"/>
        <v>0.375</v>
      </c>
      <c r="N332" s="40">
        <f t="shared" si="7"/>
        <v>0.5</v>
      </c>
      <c r="O332" s="54">
        <f t="shared" si="8"/>
        <v>0.1714285714</v>
      </c>
      <c r="P332" s="40">
        <f t="shared" si="9"/>
        <v>0.5405921875</v>
      </c>
      <c r="Q332" s="54">
        <f t="shared" si="10"/>
        <v>0.263540625</v>
      </c>
      <c r="R332" s="39">
        <f t="shared" ref="R332:T332" si="1675">M332</f>
        <v>0.375</v>
      </c>
      <c r="S332" s="40">
        <f t="shared" si="1675"/>
        <v>0.5</v>
      </c>
      <c r="T332" s="54">
        <f t="shared" si="1675"/>
        <v>0.1714285714</v>
      </c>
      <c r="U332" s="39">
        <f t="shared" si="12"/>
        <v>0.375</v>
      </c>
      <c r="V332" s="40">
        <f t="shared" si="13"/>
        <v>0.058</v>
      </c>
      <c r="W332" s="54">
        <f t="shared" si="14"/>
        <v>-0.04757142857</v>
      </c>
      <c r="X332" s="55">
        <f t="shared" si="15"/>
        <v>0.1534507708</v>
      </c>
      <c r="Y332" s="55">
        <f t="shared" si="16"/>
        <v>0.6319473926</v>
      </c>
      <c r="Z332" s="39">
        <f t="shared" si="17"/>
        <v>0.2683179085</v>
      </c>
      <c r="AA332" s="40">
        <f t="shared" si="18"/>
        <v>0.2683179085</v>
      </c>
      <c r="AB332" s="54">
        <f t="shared" si="19"/>
        <v>-0.04757142857</v>
      </c>
      <c r="AC332" s="56">
        <f t="shared" si="20"/>
        <v>-0.1754716175</v>
      </c>
      <c r="AD332" s="56">
        <f t="shared" si="21"/>
        <v>0.9608697809</v>
      </c>
      <c r="AE332" s="39">
        <f t="shared" si="22"/>
        <v>0.1926882726</v>
      </c>
      <c r="AF332" s="40">
        <f t="shared" si="23"/>
        <v>0.1926882726</v>
      </c>
      <c r="AG332" s="54">
        <f t="shared" si="24"/>
        <v>0.1926882726</v>
      </c>
      <c r="AH332" s="57">
        <f t="shared" ref="AH332:AI332" si="1676">N332-P332</f>
        <v>-0.0405921875</v>
      </c>
      <c r="AI332" s="57">
        <f t="shared" si="1676"/>
        <v>-0.09211205357</v>
      </c>
      <c r="AJ332" s="58">
        <f t="shared" si="26"/>
        <v>-0.02426753355</v>
      </c>
      <c r="AK332" s="58">
        <f t="shared" si="27"/>
        <v>-0.05474764118</v>
      </c>
      <c r="AL332" s="39">
        <f t="shared" si="28"/>
        <v>0.1926882726</v>
      </c>
      <c r="AM332" s="40">
        <f t="shared" ref="AM332:AN332" si="1677">AF332+AJ332</f>
        <v>0.1684207391</v>
      </c>
      <c r="AN332" s="54">
        <f t="shared" si="1677"/>
        <v>0.1379406314</v>
      </c>
      <c r="AO332" s="59">
        <f t="shared" si="30"/>
        <v>1.946148538</v>
      </c>
      <c r="AP332" s="39">
        <f t="shared" ref="AP332:AR332" si="1678">AL332*$AO332</f>
        <v>0.375</v>
      </c>
      <c r="AQ332" s="40">
        <f t="shared" si="1678"/>
        <v>0.3277717751</v>
      </c>
      <c r="AR332" s="54">
        <f t="shared" si="1678"/>
        <v>0.2684529582</v>
      </c>
      <c r="AS332" s="39">
        <f t="shared" ref="AS332:AU332" si="1679">IF(AP332&lt;0,0,IF(AP332&gt;1,1,AP332))</f>
        <v>0.375</v>
      </c>
      <c r="AT332" s="40">
        <f t="shared" si="1679"/>
        <v>0.3277717751</v>
      </c>
      <c r="AU332" s="54">
        <f t="shared" si="1679"/>
        <v>0.2684529582</v>
      </c>
      <c r="AV332" s="38"/>
      <c r="AW332" s="38"/>
      <c r="AX332" s="38"/>
      <c r="AY332" s="38"/>
      <c r="AZ332" s="38"/>
      <c r="BA332" s="38"/>
      <c r="BB332" s="38"/>
    </row>
    <row r="333">
      <c r="A333" s="1"/>
      <c r="B333" s="1"/>
      <c r="C333" s="53">
        <v>0.0</v>
      </c>
      <c r="D333" s="42"/>
      <c r="E333" s="42"/>
      <c r="F333" s="2">
        <v>4623.0</v>
      </c>
      <c r="G333" s="43">
        <v>9.0</v>
      </c>
      <c r="H333" s="43">
        <v>20.0</v>
      </c>
      <c r="I333" s="44">
        <v>78.0</v>
      </c>
      <c r="J333" s="44">
        <v>56.0</v>
      </c>
      <c r="K333" s="45">
        <v>14.0</v>
      </c>
      <c r="L333" s="45">
        <v>36.0</v>
      </c>
      <c r="M333" s="39">
        <f t="shared" si="6"/>
        <v>0.3103448276</v>
      </c>
      <c r="N333" s="40">
        <f t="shared" si="7"/>
        <v>0.5820895522</v>
      </c>
      <c r="O333" s="54">
        <f t="shared" si="8"/>
        <v>0.28</v>
      </c>
      <c r="P333" s="40">
        <f t="shared" si="9"/>
        <v>0.5236517241</v>
      </c>
      <c r="Q333" s="54">
        <f t="shared" si="10"/>
        <v>0.2571574316</v>
      </c>
      <c r="R333" s="39">
        <f t="shared" ref="R333:T333" si="1680">M333</f>
        <v>0.3103448276</v>
      </c>
      <c r="S333" s="40">
        <f t="shared" si="1680"/>
        <v>0.5820895522</v>
      </c>
      <c r="T333" s="54">
        <f t="shared" si="1680"/>
        <v>0.28</v>
      </c>
      <c r="U333" s="39">
        <f t="shared" si="12"/>
        <v>0.3103448276</v>
      </c>
      <c r="V333" s="40">
        <f t="shared" si="13"/>
        <v>0.1400895522</v>
      </c>
      <c r="W333" s="54">
        <f t="shared" si="14"/>
        <v>0.061</v>
      </c>
      <c r="X333" s="55">
        <f t="shared" si="15"/>
        <v>0.4240172816</v>
      </c>
      <c r="Y333" s="55">
        <f t="shared" si="16"/>
        <v>0.3613808818</v>
      </c>
      <c r="Z333" s="39">
        <f t="shared" si="17"/>
        <v>0.2407685555</v>
      </c>
      <c r="AA333" s="40">
        <f t="shared" si="18"/>
        <v>0.2407685555</v>
      </c>
      <c r="AB333" s="54">
        <f t="shared" si="19"/>
        <v>0.061</v>
      </c>
      <c r="AC333" s="56">
        <f t="shared" si="20"/>
        <v>0.2481341314</v>
      </c>
      <c r="AD333" s="56">
        <f t="shared" si="21"/>
        <v>0.537264032</v>
      </c>
      <c r="AE333" s="39">
        <f t="shared" si="22"/>
        <v>0.1756281545</v>
      </c>
      <c r="AF333" s="40">
        <f t="shared" si="23"/>
        <v>0.1756281545</v>
      </c>
      <c r="AG333" s="54">
        <f t="shared" si="24"/>
        <v>0.1756281545</v>
      </c>
      <c r="AH333" s="57">
        <f t="shared" ref="AH333:AI333" si="1681">N333-P333</f>
        <v>0.0584378281</v>
      </c>
      <c r="AI333" s="57">
        <f t="shared" si="1681"/>
        <v>0.02284256837</v>
      </c>
      <c r="AJ333" s="58">
        <f t="shared" si="26"/>
        <v>0.03493632744</v>
      </c>
      <c r="AK333" s="58">
        <f t="shared" si="27"/>
        <v>0.01357668935</v>
      </c>
      <c r="AL333" s="39">
        <f t="shared" si="28"/>
        <v>0.1756281545</v>
      </c>
      <c r="AM333" s="40">
        <f t="shared" ref="AM333:AN333" si="1682">AF333+AJ333</f>
        <v>0.210564482</v>
      </c>
      <c r="AN333" s="54">
        <f t="shared" si="1682"/>
        <v>0.1892048439</v>
      </c>
      <c r="AO333" s="59">
        <f t="shared" si="30"/>
        <v>1.767056247</v>
      </c>
      <c r="AP333" s="39">
        <f t="shared" ref="AP333:AR333" si="1683">AL333*$AO333</f>
        <v>0.3103448276</v>
      </c>
      <c r="AQ333" s="40">
        <f t="shared" si="1683"/>
        <v>0.3720792832</v>
      </c>
      <c r="AR333" s="54">
        <f t="shared" si="1683"/>
        <v>0.3343356013</v>
      </c>
      <c r="AS333" s="39">
        <f t="shared" ref="AS333:AU333" si="1684">IF(AP333&lt;0,0,IF(AP333&gt;1,1,AP333))</f>
        <v>0.3103448276</v>
      </c>
      <c r="AT333" s="40">
        <f t="shared" si="1684"/>
        <v>0.3720792832</v>
      </c>
      <c r="AU333" s="54">
        <f t="shared" si="1684"/>
        <v>0.3343356013</v>
      </c>
      <c r="AV333" s="38"/>
      <c r="AW333" s="38"/>
      <c r="AX333" s="38"/>
      <c r="AY333" s="38"/>
      <c r="AZ333" s="38"/>
      <c r="BA333" s="38"/>
      <c r="BB333" s="38"/>
    </row>
    <row r="334">
      <c r="A334" s="1"/>
      <c r="B334" s="1"/>
      <c r="C334" s="53">
        <v>0.0</v>
      </c>
      <c r="D334" s="42"/>
      <c r="E334" s="42"/>
      <c r="F334" s="2">
        <v>4633.0</v>
      </c>
      <c r="G334" s="43">
        <v>13.0</v>
      </c>
      <c r="H334" s="43">
        <v>11.0</v>
      </c>
      <c r="I334" s="44">
        <v>37.0</v>
      </c>
      <c r="J334" s="44">
        <v>20.0</v>
      </c>
      <c r="K334" s="45">
        <v>16.0</v>
      </c>
      <c r="L334" s="45">
        <v>43.0</v>
      </c>
      <c r="M334" s="39">
        <f t="shared" si="6"/>
        <v>0.5416666667</v>
      </c>
      <c r="N334" s="40">
        <f t="shared" si="7"/>
        <v>0.649122807</v>
      </c>
      <c r="O334" s="54">
        <f t="shared" si="8"/>
        <v>0.2711864407</v>
      </c>
      <c r="P334" s="40">
        <f t="shared" si="9"/>
        <v>0.5841491319</v>
      </c>
      <c r="Q334" s="54">
        <f t="shared" si="10"/>
        <v>0.2775045139</v>
      </c>
      <c r="R334" s="39">
        <f t="shared" ref="R334:T334" si="1685">M334</f>
        <v>0.5416666667</v>
      </c>
      <c r="S334" s="40">
        <f t="shared" si="1685"/>
        <v>0.649122807</v>
      </c>
      <c r="T334" s="54">
        <f t="shared" si="1685"/>
        <v>0.2711864407</v>
      </c>
      <c r="U334" s="39">
        <f t="shared" si="12"/>
        <v>0.5416666667</v>
      </c>
      <c r="V334" s="40">
        <f t="shared" si="13"/>
        <v>0.207122807</v>
      </c>
      <c r="W334" s="54">
        <f t="shared" si="14"/>
        <v>0.05218644068</v>
      </c>
      <c r="X334" s="55">
        <f t="shared" si="15"/>
        <v>0.3652255516</v>
      </c>
      <c r="Y334" s="55">
        <f t="shared" si="16"/>
        <v>0.4201726118</v>
      </c>
      <c r="Z334" s="39">
        <f t="shared" si="17"/>
        <v>0.4100625775</v>
      </c>
      <c r="AA334" s="40">
        <f t="shared" si="18"/>
        <v>0.4100625775</v>
      </c>
      <c r="AB334" s="54">
        <f t="shared" si="19"/>
        <v>0.05218644068</v>
      </c>
      <c r="AC334" s="56">
        <f t="shared" si="20"/>
        <v>0.1265841074</v>
      </c>
      <c r="AD334" s="56">
        <f t="shared" si="21"/>
        <v>0.658814056</v>
      </c>
      <c r="AE334" s="39">
        <f t="shared" si="22"/>
        <v>0.2922967175</v>
      </c>
      <c r="AF334" s="40">
        <f t="shared" si="23"/>
        <v>0.2922967175</v>
      </c>
      <c r="AG334" s="54">
        <f t="shared" si="24"/>
        <v>0.2922967175</v>
      </c>
      <c r="AH334" s="57">
        <f t="shared" ref="AH334:AI334" si="1686">N334-P334</f>
        <v>0.06497367507</v>
      </c>
      <c r="AI334" s="57">
        <f t="shared" si="1686"/>
        <v>-0.006318073211</v>
      </c>
      <c r="AJ334" s="58">
        <f t="shared" si="26"/>
        <v>0.03884370212</v>
      </c>
      <c r="AK334" s="58">
        <f t="shared" si="27"/>
        <v>-0.003755204576</v>
      </c>
      <c r="AL334" s="39">
        <f t="shared" si="28"/>
        <v>0.2922967175</v>
      </c>
      <c r="AM334" s="40">
        <f t="shared" ref="AM334:AN334" si="1687">AF334+AJ334</f>
        <v>0.3311404196</v>
      </c>
      <c r="AN334" s="54">
        <f t="shared" si="1687"/>
        <v>0.2885415129</v>
      </c>
      <c r="AO334" s="59">
        <f t="shared" si="30"/>
        <v>1.853139753</v>
      </c>
      <c r="AP334" s="39">
        <f t="shared" ref="AP334:AR334" si="1688">AL334*$AO334</f>
        <v>0.5416666667</v>
      </c>
      <c r="AQ334" s="40">
        <f t="shared" si="1688"/>
        <v>0.6136494752</v>
      </c>
      <c r="AR334" s="54">
        <f t="shared" si="1688"/>
        <v>0.5347077478</v>
      </c>
      <c r="AS334" s="39">
        <f t="shared" ref="AS334:AU334" si="1689">IF(AP334&lt;0,0,IF(AP334&gt;1,1,AP334))</f>
        <v>0.5416666667</v>
      </c>
      <c r="AT334" s="40">
        <f t="shared" si="1689"/>
        <v>0.6136494752</v>
      </c>
      <c r="AU334" s="54">
        <f t="shared" si="1689"/>
        <v>0.5347077478</v>
      </c>
      <c r="AV334" s="38"/>
      <c r="AW334" s="38"/>
      <c r="AX334" s="38"/>
      <c r="AY334" s="38"/>
      <c r="AZ334" s="38"/>
      <c r="BA334" s="38"/>
      <c r="BB334" s="38"/>
    </row>
    <row r="335">
      <c r="A335" s="1"/>
      <c r="B335" s="1"/>
      <c r="C335" s="53">
        <v>0.0</v>
      </c>
      <c r="D335" s="42"/>
      <c r="E335" s="42"/>
      <c r="F335" s="2">
        <v>4650.0</v>
      </c>
      <c r="G335" s="43">
        <v>5.0</v>
      </c>
      <c r="H335" s="43">
        <v>11.0</v>
      </c>
      <c r="I335" s="44">
        <v>23.0</v>
      </c>
      <c r="J335" s="44">
        <v>19.0</v>
      </c>
      <c r="K335" s="45">
        <v>13.0</v>
      </c>
      <c r="L335" s="45">
        <v>32.0</v>
      </c>
      <c r="M335" s="39">
        <f t="shared" si="6"/>
        <v>0.3125</v>
      </c>
      <c r="N335" s="40">
        <f t="shared" si="7"/>
        <v>0.5476190476</v>
      </c>
      <c r="O335" s="54">
        <f t="shared" si="8"/>
        <v>0.2888888889</v>
      </c>
      <c r="P335" s="40">
        <f t="shared" si="9"/>
        <v>0.5242167969</v>
      </c>
      <c r="Q335" s="54">
        <f t="shared" si="10"/>
        <v>0.2573789063</v>
      </c>
      <c r="R335" s="39">
        <f t="shared" ref="R335:T335" si="1690">M335</f>
        <v>0.3125</v>
      </c>
      <c r="S335" s="40">
        <f t="shared" si="1690"/>
        <v>0.5476190476</v>
      </c>
      <c r="T335" s="54">
        <f t="shared" si="1690"/>
        <v>0.2888888889</v>
      </c>
      <c r="U335" s="39">
        <f t="shared" si="12"/>
        <v>0.3125</v>
      </c>
      <c r="V335" s="40">
        <f t="shared" si="13"/>
        <v>0.1056190476</v>
      </c>
      <c r="W335" s="54">
        <f t="shared" si="14"/>
        <v>0.06988888889</v>
      </c>
      <c r="X335" s="55">
        <f t="shared" si="15"/>
        <v>0.3259275633</v>
      </c>
      <c r="Y335" s="55">
        <f t="shared" si="16"/>
        <v>0.4594706001</v>
      </c>
      <c r="Z335" s="39">
        <f t="shared" si="17"/>
        <v>0.2332505447</v>
      </c>
      <c r="AA335" s="40">
        <f t="shared" si="18"/>
        <v>0.2332505447</v>
      </c>
      <c r="AB335" s="54">
        <f t="shared" si="19"/>
        <v>0.06988888889</v>
      </c>
      <c r="AC335" s="56">
        <f t="shared" si="20"/>
        <v>0.2911174212</v>
      </c>
      <c r="AD335" s="56">
        <f t="shared" si="21"/>
        <v>0.4942807422</v>
      </c>
      <c r="AE335" s="39">
        <f t="shared" si="22"/>
        <v>0.1721776312</v>
      </c>
      <c r="AF335" s="40">
        <f t="shared" si="23"/>
        <v>0.1721776312</v>
      </c>
      <c r="AG335" s="54">
        <f t="shared" si="24"/>
        <v>0.1721776312</v>
      </c>
      <c r="AH335" s="57">
        <f t="shared" ref="AH335:AI335" si="1691">N335-P335</f>
        <v>0.02340225074</v>
      </c>
      <c r="AI335" s="57">
        <f t="shared" si="1691"/>
        <v>0.03150998264</v>
      </c>
      <c r="AJ335" s="58">
        <f t="shared" si="26"/>
        <v>0.01399074403</v>
      </c>
      <c r="AK335" s="58">
        <f t="shared" si="27"/>
        <v>0.01872824626</v>
      </c>
      <c r="AL335" s="39">
        <f t="shared" si="28"/>
        <v>0.1721776312</v>
      </c>
      <c r="AM335" s="40">
        <f t="shared" ref="AM335:AN335" si="1692">AF335+AJ335</f>
        <v>0.1861683753</v>
      </c>
      <c r="AN335" s="54">
        <f t="shared" si="1692"/>
        <v>0.1909058775</v>
      </c>
      <c r="AO335" s="59">
        <f t="shared" si="30"/>
        <v>1.814986057</v>
      </c>
      <c r="AP335" s="39">
        <f t="shared" ref="AP335:AR335" si="1693">AL335*$AO335</f>
        <v>0.3125</v>
      </c>
      <c r="AQ335" s="40">
        <f t="shared" si="1693"/>
        <v>0.3378930053</v>
      </c>
      <c r="AR335" s="54">
        <f t="shared" si="1693"/>
        <v>0.3464915058</v>
      </c>
      <c r="AS335" s="39">
        <f t="shared" ref="AS335:AU335" si="1694">IF(AP335&lt;0,0,IF(AP335&gt;1,1,AP335))</f>
        <v>0.3125</v>
      </c>
      <c r="AT335" s="40">
        <f t="shared" si="1694"/>
        <v>0.3378930053</v>
      </c>
      <c r="AU335" s="54">
        <f t="shared" si="1694"/>
        <v>0.3464915058</v>
      </c>
      <c r="AV335" s="38"/>
      <c r="AW335" s="38"/>
      <c r="AX335" s="38"/>
      <c r="AY335" s="38"/>
      <c r="AZ335" s="38"/>
      <c r="BA335" s="38"/>
      <c r="BB335" s="38"/>
    </row>
    <row r="336">
      <c r="A336" s="1"/>
      <c r="B336" s="1"/>
      <c r="C336" s="53">
        <v>0.0</v>
      </c>
      <c r="D336" s="42"/>
      <c r="E336" s="42"/>
      <c r="F336" s="2">
        <v>4716.0</v>
      </c>
      <c r="G336" s="43">
        <v>16.0</v>
      </c>
      <c r="H336" s="43">
        <v>9.0</v>
      </c>
      <c r="I336" s="44">
        <v>45.0</v>
      </c>
      <c r="J336" s="44">
        <v>29.0</v>
      </c>
      <c r="K336" s="45">
        <v>28.0</v>
      </c>
      <c r="L336" s="45">
        <v>39.0</v>
      </c>
      <c r="M336" s="39">
        <f t="shared" si="6"/>
        <v>0.64</v>
      </c>
      <c r="N336" s="40">
        <f t="shared" si="7"/>
        <v>0.6081081081</v>
      </c>
      <c r="O336" s="54">
        <f t="shared" si="8"/>
        <v>0.4179104478</v>
      </c>
      <c r="P336" s="40">
        <f t="shared" si="9"/>
        <v>0.60977216</v>
      </c>
      <c r="Q336" s="54">
        <f t="shared" si="10"/>
        <v>0.28405984</v>
      </c>
      <c r="R336" s="39">
        <f t="shared" ref="R336:T336" si="1695">M336</f>
        <v>0.64</v>
      </c>
      <c r="S336" s="40">
        <f t="shared" si="1695"/>
        <v>0.6081081081</v>
      </c>
      <c r="T336" s="54">
        <f t="shared" si="1695"/>
        <v>0.4179104478</v>
      </c>
      <c r="U336" s="39">
        <f t="shared" si="12"/>
        <v>0.64</v>
      </c>
      <c r="V336" s="40">
        <f t="shared" si="13"/>
        <v>0.1661081081</v>
      </c>
      <c r="W336" s="54">
        <f t="shared" si="14"/>
        <v>0.1989104478</v>
      </c>
      <c r="X336" s="55">
        <f t="shared" si="15"/>
        <v>0.2539408089</v>
      </c>
      <c r="Y336" s="55">
        <f t="shared" si="16"/>
        <v>0.5314573545</v>
      </c>
      <c r="Z336" s="39">
        <f t="shared" si="17"/>
        <v>0.4675424599</v>
      </c>
      <c r="AA336" s="40">
        <f t="shared" si="18"/>
        <v>0.4675424599</v>
      </c>
      <c r="AB336" s="54">
        <f t="shared" si="19"/>
        <v>0.1989104478</v>
      </c>
      <c r="AC336" s="56">
        <f t="shared" si="20"/>
        <v>0.4022417939</v>
      </c>
      <c r="AD336" s="56">
        <f t="shared" si="21"/>
        <v>0.3831563695</v>
      </c>
      <c r="AE336" s="39">
        <f t="shared" si="22"/>
        <v>0.359277969</v>
      </c>
      <c r="AF336" s="40">
        <f t="shared" si="23"/>
        <v>0.359277969</v>
      </c>
      <c r="AG336" s="54">
        <f t="shared" si="24"/>
        <v>0.359277969</v>
      </c>
      <c r="AH336" s="57">
        <f t="shared" ref="AH336:AI336" si="1696">N336-P336</f>
        <v>-0.001664051892</v>
      </c>
      <c r="AI336" s="57">
        <f t="shared" si="1696"/>
        <v>0.1338506078</v>
      </c>
      <c r="AJ336" s="58">
        <f t="shared" si="26"/>
        <v>-0.0009948326908</v>
      </c>
      <c r="AK336" s="58">
        <f t="shared" si="27"/>
        <v>0.07955533246</v>
      </c>
      <c r="AL336" s="39">
        <f t="shared" si="28"/>
        <v>0.359277969</v>
      </c>
      <c r="AM336" s="40">
        <f t="shared" ref="AM336:AN336" si="1697">AF336+AJ336</f>
        <v>0.3582831363</v>
      </c>
      <c r="AN336" s="54">
        <f t="shared" si="1697"/>
        <v>0.4388333015</v>
      </c>
      <c r="AO336" s="59">
        <f t="shared" si="30"/>
        <v>1.781350529</v>
      </c>
      <c r="AP336" s="39">
        <f t="shared" ref="AP336:AR336" si="1698">AL336*$AO336</f>
        <v>0.64</v>
      </c>
      <c r="AQ336" s="40">
        <f t="shared" si="1698"/>
        <v>0.6382278543</v>
      </c>
      <c r="AR336" s="54">
        <f t="shared" si="1698"/>
        <v>0.7817159335</v>
      </c>
      <c r="AS336" s="39">
        <f t="shared" ref="AS336:AU336" si="1699">IF(AP336&lt;0,0,IF(AP336&gt;1,1,AP336))</f>
        <v>0.64</v>
      </c>
      <c r="AT336" s="40">
        <f t="shared" si="1699"/>
        <v>0.6382278543</v>
      </c>
      <c r="AU336" s="54">
        <f t="shared" si="1699"/>
        <v>0.7817159335</v>
      </c>
      <c r="AV336" s="38"/>
      <c r="AW336" s="38"/>
      <c r="AX336" s="38"/>
      <c r="AY336" s="38"/>
      <c r="AZ336" s="38"/>
      <c r="BA336" s="38"/>
      <c r="BB336" s="38"/>
    </row>
    <row r="337">
      <c r="A337" s="1"/>
      <c r="B337" s="1"/>
      <c r="C337" s="53">
        <v>0.0</v>
      </c>
      <c r="D337" s="42"/>
      <c r="E337" s="42"/>
      <c r="F337" s="2">
        <v>5001.0</v>
      </c>
      <c r="G337" s="43">
        <v>5.0</v>
      </c>
      <c r="H337" s="43">
        <v>5.0</v>
      </c>
      <c r="I337" s="44">
        <v>12.0</v>
      </c>
      <c r="J337" s="44">
        <v>9.0</v>
      </c>
      <c r="K337" s="45">
        <v>7.0</v>
      </c>
      <c r="L337" s="45">
        <v>14.0</v>
      </c>
      <c r="M337" s="39">
        <f t="shared" si="6"/>
        <v>0.5</v>
      </c>
      <c r="N337" s="40">
        <f t="shared" si="7"/>
        <v>0.5714285714</v>
      </c>
      <c r="O337" s="54">
        <f t="shared" si="8"/>
        <v>0.3333333333</v>
      </c>
      <c r="P337" s="40">
        <f t="shared" si="9"/>
        <v>0.573275</v>
      </c>
      <c r="Q337" s="54">
        <f t="shared" si="10"/>
        <v>0.27435</v>
      </c>
      <c r="R337" s="39">
        <f t="shared" ref="R337:T337" si="1700">M337</f>
        <v>0.5</v>
      </c>
      <c r="S337" s="40">
        <f t="shared" si="1700"/>
        <v>0.5714285714</v>
      </c>
      <c r="T337" s="54">
        <f t="shared" si="1700"/>
        <v>0.3333333333</v>
      </c>
      <c r="U337" s="39">
        <f t="shared" si="12"/>
        <v>0.5</v>
      </c>
      <c r="V337" s="40">
        <f t="shared" si="13"/>
        <v>0.1294285714</v>
      </c>
      <c r="W337" s="54">
        <f t="shared" si="14"/>
        <v>0.1143333333</v>
      </c>
      <c r="X337" s="55">
        <f t="shared" si="15"/>
        <v>0.253297269</v>
      </c>
      <c r="Y337" s="55">
        <f t="shared" si="16"/>
        <v>0.5321008944</v>
      </c>
      <c r="Z337" s="39">
        <f t="shared" si="17"/>
        <v>0.3652066231</v>
      </c>
      <c r="AA337" s="40">
        <f t="shared" si="18"/>
        <v>0.3652066231</v>
      </c>
      <c r="AB337" s="54">
        <f t="shared" si="19"/>
        <v>0.1143333333</v>
      </c>
      <c r="AC337" s="56">
        <f t="shared" si="20"/>
        <v>0.3033993238</v>
      </c>
      <c r="AD337" s="56">
        <f t="shared" si="21"/>
        <v>0.4819988396</v>
      </c>
      <c r="AE337" s="39">
        <f t="shared" si="22"/>
        <v>0.2705993243</v>
      </c>
      <c r="AF337" s="40">
        <f t="shared" si="23"/>
        <v>0.2705993243</v>
      </c>
      <c r="AG337" s="54">
        <f t="shared" si="24"/>
        <v>0.2705993243</v>
      </c>
      <c r="AH337" s="57">
        <f t="shared" ref="AH337:AI337" si="1701">N337-P337</f>
        <v>-0.001846428571</v>
      </c>
      <c r="AI337" s="57">
        <f t="shared" si="1701"/>
        <v>0.05898333333</v>
      </c>
      <c r="AJ337" s="58">
        <f t="shared" si="26"/>
        <v>-0.001103864316</v>
      </c>
      <c r="AK337" s="58">
        <f t="shared" si="27"/>
        <v>0.03505728342</v>
      </c>
      <c r="AL337" s="39">
        <f t="shared" si="28"/>
        <v>0.2705993243</v>
      </c>
      <c r="AM337" s="40">
        <f t="shared" ref="AM337:AN337" si="1702">AF337+AJ337</f>
        <v>0.26949546</v>
      </c>
      <c r="AN337" s="54">
        <f t="shared" si="1702"/>
        <v>0.3056566078</v>
      </c>
      <c r="AO337" s="59">
        <f t="shared" si="30"/>
        <v>1.847750364</v>
      </c>
      <c r="AP337" s="39">
        <f t="shared" ref="AP337:AR337" si="1703">AL337*$AO337</f>
        <v>0.5</v>
      </c>
      <c r="AQ337" s="40">
        <f t="shared" si="1703"/>
        <v>0.4979603343</v>
      </c>
      <c r="AR337" s="54">
        <f t="shared" si="1703"/>
        <v>0.5647771082</v>
      </c>
      <c r="AS337" s="39">
        <f t="shared" ref="AS337:AU337" si="1704">IF(AP337&lt;0,0,IF(AP337&gt;1,1,AP337))</f>
        <v>0.5</v>
      </c>
      <c r="AT337" s="40">
        <f t="shared" si="1704"/>
        <v>0.4979603343</v>
      </c>
      <c r="AU337" s="54">
        <f t="shared" si="1704"/>
        <v>0.5647771082</v>
      </c>
      <c r="AV337" s="38"/>
      <c r="AW337" s="38"/>
      <c r="AX337" s="38"/>
      <c r="AY337" s="38"/>
      <c r="AZ337" s="38"/>
      <c r="BA337" s="38"/>
      <c r="BB337" s="38"/>
    </row>
    <row r="338">
      <c r="A338" s="1"/>
      <c r="B338" s="1"/>
      <c r="C338" s="53">
        <v>0.0</v>
      </c>
      <c r="D338" s="42"/>
      <c r="E338" s="42"/>
      <c r="F338" s="2">
        <v>5002.0</v>
      </c>
      <c r="G338" s="43">
        <v>13.0</v>
      </c>
      <c r="H338" s="43">
        <v>9.0</v>
      </c>
      <c r="I338" s="44">
        <v>37.0</v>
      </c>
      <c r="J338" s="44">
        <v>23.0</v>
      </c>
      <c r="K338" s="45">
        <v>15.0</v>
      </c>
      <c r="L338" s="45">
        <v>43.0</v>
      </c>
      <c r="M338" s="39">
        <f t="shared" si="6"/>
        <v>0.5909090909</v>
      </c>
      <c r="N338" s="40">
        <f t="shared" si="7"/>
        <v>0.6166666667</v>
      </c>
      <c r="O338" s="54">
        <f t="shared" si="8"/>
        <v>0.2586206897</v>
      </c>
      <c r="P338" s="40">
        <f t="shared" si="9"/>
        <v>0.5969873967</v>
      </c>
      <c r="Q338" s="54">
        <f t="shared" si="10"/>
        <v>0.2809433884</v>
      </c>
      <c r="R338" s="39">
        <f t="shared" ref="R338:T338" si="1705">M338</f>
        <v>0.5909090909</v>
      </c>
      <c r="S338" s="40">
        <f t="shared" si="1705"/>
        <v>0.6166666667</v>
      </c>
      <c r="T338" s="54">
        <f t="shared" si="1705"/>
        <v>0.2586206897</v>
      </c>
      <c r="U338" s="39">
        <f t="shared" si="12"/>
        <v>0.5909090909</v>
      </c>
      <c r="V338" s="40">
        <f t="shared" si="13"/>
        <v>0.1746666667</v>
      </c>
      <c r="W338" s="54">
        <f t="shared" si="14"/>
        <v>0.03962068966</v>
      </c>
      <c r="X338" s="55">
        <f t="shared" si="15"/>
        <v>0.2874057926</v>
      </c>
      <c r="Y338" s="55">
        <f t="shared" si="16"/>
        <v>0.4979923708</v>
      </c>
      <c r="Z338" s="39">
        <f t="shared" si="17"/>
        <v>0.4357074696</v>
      </c>
      <c r="AA338" s="40">
        <f t="shared" si="18"/>
        <v>0.4357074696</v>
      </c>
      <c r="AB338" s="54">
        <f t="shared" si="19"/>
        <v>0.03962068966</v>
      </c>
      <c r="AC338" s="56">
        <f t="shared" si="20"/>
        <v>0.09068474369</v>
      </c>
      <c r="AD338" s="56">
        <f t="shared" si="21"/>
        <v>0.6947134197</v>
      </c>
      <c r="AE338" s="39">
        <f t="shared" si="22"/>
        <v>0.3093628922</v>
      </c>
      <c r="AF338" s="40">
        <f t="shared" si="23"/>
        <v>0.3093628922</v>
      </c>
      <c r="AG338" s="54">
        <f t="shared" si="24"/>
        <v>0.3093628922</v>
      </c>
      <c r="AH338" s="57">
        <f t="shared" ref="AH338:AI338" si="1706">N338-P338</f>
        <v>0.01967926997</v>
      </c>
      <c r="AI338" s="57">
        <f t="shared" si="1706"/>
        <v>-0.02232269877</v>
      </c>
      <c r="AJ338" s="58">
        <f t="shared" si="26"/>
        <v>0.01176500636</v>
      </c>
      <c r="AK338" s="58">
        <f t="shared" si="27"/>
        <v>-0.0132677001</v>
      </c>
      <c r="AL338" s="39">
        <f t="shared" si="28"/>
        <v>0.3093628922</v>
      </c>
      <c r="AM338" s="40">
        <f t="shared" ref="AM338:AN338" si="1707">AF338+AJ338</f>
        <v>0.3211278986</v>
      </c>
      <c r="AN338" s="54">
        <f t="shared" si="1707"/>
        <v>0.2960951921</v>
      </c>
      <c r="AO338" s="59">
        <f t="shared" si="30"/>
        <v>1.910083936</v>
      </c>
      <c r="AP338" s="39">
        <f t="shared" ref="AP338:AR338" si="1708">AL338*$AO338</f>
        <v>0.5909090909</v>
      </c>
      <c r="AQ338" s="40">
        <f t="shared" si="1708"/>
        <v>0.6133812406</v>
      </c>
      <c r="AR338" s="54">
        <f t="shared" si="1708"/>
        <v>0.5655666701</v>
      </c>
      <c r="AS338" s="39">
        <f t="shared" ref="AS338:AU338" si="1709">IF(AP338&lt;0,0,IF(AP338&gt;1,1,AP338))</f>
        <v>0.5909090909</v>
      </c>
      <c r="AT338" s="40">
        <f t="shared" si="1709"/>
        <v>0.6133812406</v>
      </c>
      <c r="AU338" s="54">
        <f t="shared" si="1709"/>
        <v>0.5655666701</v>
      </c>
      <c r="AV338" s="38"/>
      <c r="AW338" s="38"/>
      <c r="AX338" s="38"/>
      <c r="AY338" s="38"/>
      <c r="AZ338" s="38"/>
      <c r="BA338" s="38"/>
      <c r="BB338" s="38"/>
    </row>
    <row r="339">
      <c r="A339" s="1"/>
      <c r="B339" s="1"/>
      <c r="C339" s="53">
        <v>0.0</v>
      </c>
      <c r="D339" s="42"/>
      <c r="E339" s="42"/>
      <c r="F339" s="2">
        <v>5005.0</v>
      </c>
      <c r="G339" s="43">
        <v>14.0</v>
      </c>
      <c r="H339" s="43">
        <v>15.0</v>
      </c>
      <c r="I339" s="44">
        <v>22.0</v>
      </c>
      <c r="J339" s="44">
        <v>11.0</v>
      </c>
      <c r="K339" s="45">
        <v>13.0</v>
      </c>
      <c r="L339" s="45">
        <v>52.0</v>
      </c>
      <c r="M339" s="39">
        <f t="shared" si="6"/>
        <v>0.4827586207</v>
      </c>
      <c r="N339" s="40">
        <f t="shared" si="7"/>
        <v>0.6666666667</v>
      </c>
      <c r="O339" s="54">
        <f t="shared" si="8"/>
        <v>0.2</v>
      </c>
      <c r="P339" s="40">
        <f t="shared" si="9"/>
        <v>0.5687724138</v>
      </c>
      <c r="Q339" s="54">
        <f t="shared" si="10"/>
        <v>0.2729790725</v>
      </c>
      <c r="R339" s="39">
        <f t="shared" ref="R339:T339" si="1710">M339</f>
        <v>0.4827586207</v>
      </c>
      <c r="S339" s="40">
        <f t="shared" si="1710"/>
        <v>0.6666666667</v>
      </c>
      <c r="T339" s="54">
        <f t="shared" si="1710"/>
        <v>0.2</v>
      </c>
      <c r="U339" s="39">
        <f t="shared" si="12"/>
        <v>0.4827586207</v>
      </c>
      <c r="V339" s="40">
        <f t="shared" si="13"/>
        <v>0.2246666667</v>
      </c>
      <c r="W339" s="54">
        <f t="shared" si="14"/>
        <v>-0.019</v>
      </c>
      <c r="X339" s="55">
        <f t="shared" si="15"/>
        <v>0.4355708525</v>
      </c>
      <c r="Y339" s="55">
        <f t="shared" si="16"/>
        <v>0.3498273109</v>
      </c>
      <c r="Z339" s="39">
        <f t="shared" si="17"/>
        <v>0.3765175939</v>
      </c>
      <c r="AA339" s="40">
        <f t="shared" si="18"/>
        <v>0.3765175939</v>
      </c>
      <c r="AB339" s="54">
        <f t="shared" si="19"/>
        <v>-0.019</v>
      </c>
      <c r="AC339" s="56">
        <f t="shared" si="20"/>
        <v>-0.05041968114</v>
      </c>
      <c r="AD339" s="56">
        <f t="shared" si="21"/>
        <v>0.8358178445</v>
      </c>
      <c r="AE339" s="39">
        <f t="shared" si="22"/>
        <v>0.2665769106</v>
      </c>
      <c r="AF339" s="40">
        <f t="shared" si="23"/>
        <v>0.2665769106</v>
      </c>
      <c r="AG339" s="54">
        <f t="shared" si="24"/>
        <v>0.2665769106</v>
      </c>
      <c r="AH339" s="57">
        <f t="shared" ref="AH339:AI339" si="1711">N339-P339</f>
        <v>0.09789425287</v>
      </c>
      <c r="AI339" s="57">
        <f t="shared" si="1711"/>
        <v>-0.07297907253</v>
      </c>
      <c r="AJ339" s="58">
        <f t="shared" si="26"/>
        <v>0.05852485939</v>
      </c>
      <c r="AK339" s="58">
        <f t="shared" si="27"/>
        <v>-0.04337577897</v>
      </c>
      <c r="AL339" s="39">
        <f t="shared" si="28"/>
        <v>0.2665769106</v>
      </c>
      <c r="AM339" s="40">
        <f t="shared" ref="AM339:AN339" si="1712">AF339+AJ339</f>
        <v>0.3251017699</v>
      </c>
      <c r="AN339" s="54">
        <f t="shared" si="1712"/>
        <v>0.2232011316</v>
      </c>
      <c r="AO339" s="59">
        <f t="shared" si="30"/>
        <v>1.810954368</v>
      </c>
      <c r="AP339" s="39">
        <f t="shared" ref="AP339:AR339" si="1713">AL339*$AO339</f>
        <v>0.4827586207</v>
      </c>
      <c r="AQ339" s="40">
        <f t="shared" si="1713"/>
        <v>0.5887444705</v>
      </c>
      <c r="AR339" s="54">
        <f t="shared" si="1713"/>
        <v>0.4042070643</v>
      </c>
      <c r="AS339" s="39">
        <f t="shared" ref="AS339:AU339" si="1714">IF(AP339&lt;0,0,IF(AP339&gt;1,1,AP339))</f>
        <v>0.4827586207</v>
      </c>
      <c r="AT339" s="40">
        <f t="shared" si="1714"/>
        <v>0.5887444705</v>
      </c>
      <c r="AU339" s="54">
        <f t="shared" si="1714"/>
        <v>0.4042070643</v>
      </c>
      <c r="AV339" s="38"/>
      <c r="AW339" s="38"/>
      <c r="AX339" s="38"/>
      <c r="AY339" s="38"/>
      <c r="AZ339" s="38"/>
      <c r="BA339" s="38"/>
      <c r="BB339" s="38"/>
    </row>
    <row r="340">
      <c r="A340" s="1"/>
      <c r="B340" s="1"/>
      <c r="C340" s="53">
        <v>0.0</v>
      </c>
      <c r="D340" s="42"/>
      <c r="E340" s="42"/>
      <c r="F340" s="2">
        <v>5007.0</v>
      </c>
      <c r="G340" s="43">
        <v>5.0</v>
      </c>
      <c r="H340" s="43">
        <v>5.0</v>
      </c>
      <c r="I340" s="44">
        <v>27.0</v>
      </c>
      <c r="J340" s="44">
        <v>22.0</v>
      </c>
      <c r="K340" s="45">
        <v>12.0</v>
      </c>
      <c r="L340" s="45">
        <v>25.0</v>
      </c>
      <c r="M340" s="39">
        <f t="shared" si="6"/>
        <v>0.5</v>
      </c>
      <c r="N340" s="40">
        <f t="shared" si="7"/>
        <v>0.5510204082</v>
      </c>
      <c r="O340" s="54">
        <f t="shared" si="8"/>
        <v>0.3243243243</v>
      </c>
      <c r="P340" s="40">
        <f t="shared" si="9"/>
        <v>0.573275</v>
      </c>
      <c r="Q340" s="54">
        <f t="shared" si="10"/>
        <v>0.27435</v>
      </c>
      <c r="R340" s="39">
        <f t="shared" ref="R340:T340" si="1715">M340</f>
        <v>0.5</v>
      </c>
      <c r="S340" s="40">
        <f t="shared" si="1715"/>
        <v>0.5510204082</v>
      </c>
      <c r="T340" s="54">
        <f t="shared" si="1715"/>
        <v>0.3243243243</v>
      </c>
      <c r="U340" s="39">
        <f t="shared" si="12"/>
        <v>0.5</v>
      </c>
      <c r="V340" s="40">
        <f t="shared" si="13"/>
        <v>0.1090204082</v>
      </c>
      <c r="W340" s="54">
        <f t="shared" si="14"/>
        <v>0.1053243243</v>
      </c>
      <c r="X340" s="55">
        <f t="shared" si="15"/>
        <v>0.2146808017</v>
      </c>
      <c r="Y340" s="55">
        <f t="shared" si="16"/>
        <v>0.5707173617</v>
      </c>
      <c r="Z340" s="39">
        <f t="shared" si="17"/>
        <v>0.3618600899</v>
      </c>
      <c r="AA340" s="40">
        <f t="shared" si="18"/>
        <v>0.3618600899</v>
      </c>
      <c r="AB340" s="54">
        <f t="shared" si="19"/>
        <v>0.1053243243</v>
      </c>
      <c r="AC340" s="56">
        <f t="shared" si="20"/>
        <v>0.2832382937</v>
      </c>
      <c r="AD340" s="56">
        <f t="shared" si="21"/>
        <v>0.5021598697</v>
      </c>
      <c r="AE340" s="39">
        <f t="shared" si="22"/>
        <v>0.266491968</v>
      </c>
      <c r="AF340" s="40">
        <f t="shared" si="23"/>
        <v>0.266491968</v>
      </c>
      <c r="AG340" s="54">
        <f t="shared" si="24"/>
        <v>0.266491968</v>
      </c>
      <c r="AH340" s="57">
        <f t="shared" ref="AH340:AI340" si="1716">N340-P340</f>
        <v>-0.02225459184</v>
      </c>
      <c r="AI340" s="57">
        <f t="shared" si="1716"/>
        <v>0.04997432432</v>
      </c>
      <c r="AJ340" s="58">
        <f t="shared" si="26"/>
        <v>-0.01330463045</v>
      </c>
      <c r="AK340" s="58">
        <f t="shared" si="27"/>
        <v>0.02970269655</v>
      </c>
      <c r="AL340" s="39">
        <f t="shared" si="28"/>
        <v>0.266491968</v>
      </c>
      <c r="AM340" s="40">
        <f t="shared" ref="AM340:AN340" si="1717">AF340+AJ340</f>
        <v>0.2531873375</v>
      </c>
      <c r="AN340" s="54">
        <f t="shared" si="1717"/>
        <v>0.2961946645</v>
      </c>
      <c r="AO340" s="59">
        <f t="shared" si="30"/>
        <v>1.876229155</v>
      </c>
      <c r="AP340" s="39">
        <f t="shared" ref="AP340:AR340" si="1718">AL340*$AO340</f>
        <v>0.5</v>
      </c>
      <c r="AQ340" s="40">
        <f t="shared" si="1718"/>
        <v>0.4750374644</v>
      </c>
      <c r="AR340" s="54">
        <f t="shared" si="1718"/>
        <v>0.5557290653</v>
      </c>
      <c r="AS340" s="39">
        <f t="shared" ref="AS340:AU340" si="1719">IF(AP340&lt;0,0,IF(AP340&gt;1,1,AP340))</f>
        <v>0.5</v>
      </c>
      <c r="AT340" s="40">
        <f t="shared" si="1719"/>
        <v>0.4750374644</v>
      </c>
      <c r="AU340" s="54">
        <f t="shared" si="1719"/>
        <v>0.5557290653</v>
      </c>
      <c r="AV340" s="38"/>
      <c r="AW340" s="38"/>
      <c r="AX340" s="38"/>
      <c r="AY340" s="38"/>
      <c r="AZ340" s="38"/>
      <c r="BA340" s="38"/>
      <c r="BB340" s="38"/>
    </row>
    <row r="341">
      <c r="A341" s="1"/>
      <c r="B341" s="1"/>
      <c r="C341" s="53">
        <v>0.0</v>
      </c>
      <c r="D341" s="42"/>
      <c r="E341" s="42"/>
      <c r="F341" s="2">
        <v>5008.0</v>
      </c>
      <c r="G341" s="43">
        <v>6.0</v>
      </c>
      <c r="H341" s="43">
        <v>18.0</v>
      </c>
      <c r="I341" s="44">
        <v>37.0</v>
      </c>
      <c r="J341" s="44">
        <v>26.0</v>
      </c>
      <c r="K341" s="45">
        <v>11.0</v>
      </c>
      <c r="L341" s="45">
        <v>35.0</v>
      </c>
      <c r="M341" s="39">
        <f t="shared" si="6"/>
        <v>0.25</v>
      </c>
      <c r="N341" s="40">
        <f t="shared" si="7"/>
        <v>0.5873015873</v>
      </c>
      <c r="O341" s="54">
        <f t="shared" si="8"/>
        <v>0.2391304348</v>
      </c>
      <c r="P341" s="40">
        <f t="shared" si="9"/>
        <v>0.50781875</v>
      </c>
      <c r="Q341" s="54">
        <f t="shared" si="10"/>
        <v>0.2507125</v>
      </c>
      <c r="R341" s="39">
        <f t="shared" ref="R341:T341" si="1720">M341</f>
        <v>0.25</v>
      </c>
      <c r="S341" s="40">
        <f t="shared" si="1720"/>
        <v>0.5873015873</v>
      </c>
      <c r="T341" s="54">
        <f t="shared" si="1720"/>
        <v>0.2391304348</v>
      </c>
      <c r="U341" s="39">
        <f t="shared" si="12"/>
        <v>0.25</v>
      </c>
      <c r="V341" s="40">
        <f t="shared" si="13"/>
        <v>0.1453015873</v>
      </c>
      <c r="W341" s="54">
        <f t="shared" si="14"/>
        <v>0.02013043478</v>
      </c>
      <c r="X341" s="55">
        <f t="shared" si="15"/>
        <v>0.5264860067</v>
      </c>
      <c r="Y341" s="55">
        <f t="shared" si="16"/>
        <v>0.2589121567</v>
      </c>
      <c r="Z341" s="39">
        <f t="shared" si="17"/>
        <v>0.20446583</v>
      </c>
      <c r="AA341" s="40">
        <f t="shared" si="18"/>
        <v>0.20446583</v>
      </c>
      <c r="AB341" s="54">
        <f t="shared" si="19"/>
        <v>0.02013043478</v>
      </c>
      <c r="AC341" s="56">
        <f t="shared" si="20"/>
        <v>0.09813751294</v>
      </c>
      <c r="AD341" s="56">
        <f t="shared" si="21"/>
        <v>0.6872606505</v>
      </c>
      <c r="AE341" s="39">
        <f t="shared" si="22"/>
        <v>0.1452781987</v>
      </c>
      <c r="AF341" s="40">
        <f t="shared" si="23"/>
        <v>0.1452781987</v>
      </c>
      <c r="AG341" s="54">
        <f t="shared" si="24"/>
        <v>0.1452781987</v>
      </c>
      <c r="AH341" s="57">
        <f t="shared" ref="AH341:AI341" si="1721">N341-P341</f>
        <v>0.0794828373</v>
      </c>
      <c r="AI341" s="57">
        <f t="shared" si="1721"/>
        <v>-0.01158206522</v>
      </c>
      <c r="AJ341" s="58">
        <f t="shared" si="26"/>
        <v>0.04751782399</v>
      </c>
      <c r="AK341" s="58">
        <f t="shared" si="27"/>
        <v>-0.006883906352</v>
      </c>
      <c r="AL341" s="39">
        <f t="shared" si="28"/>
        <v>0.1452781987</v>
      </c>
      <c r="AM341" s="40">
        <f t="shared" ref="AM341:AN341" si="1722">AF341+AJ341</f>
        <v>0.1927960227</v>
      </c>
      <c r="AN341" s="54">
        <f t="shared" si="1722"/>
        <v>0.1383942924</v>
      </c>
      <c r="AO341" s="59">
        <f t="shared" si="30"/>
        <v>1.720836314</v>
      </c>
      <c r="AP341" s="39">
        <f t="shared" ref="AP341:AR341" si="1723">AL341*$AO341</f>
        <v>0.25</v>
      </c>
      <c r="AQ341" s="40">
        <f t="shared" si="1723"/>
        <v>0.3317703971</v>
      </c>
      <c r="AR341" s="54">
        <f t="shared" si="1723"/>
        <v>0.238153924</v>
      </c>
      <c r="AS341" s="39">
        <f t="shared" ref="AS341:AU341" si="1724">IF(AP341&lt;0,0,IF(AP341&gt;1,1,AP341))</f>
        <v>0.25</v>
      </c>
      <c r="AT341" s="40">
        <f t="shared" si="1724"/>
        <v>0.3317703971</v>
      </c>
      <c r="AU341" s="54">
        <f t="shared" si="1724"/>
        <v>0.238153924</v>
      </c>
      <c r="AV341" s="38"/>
      <c r="AW341" s="38"/>
      <c r="AX341" s="38"/>
      <c r="AY341" s="38"/>
      <c r="AZ341" s="38"/>
      <c r="BA341" s="38"/>
      <c r="BB341" s="38"/>
    </row>
    <row r="342">
      <c r="A342" s="1"/>
      <c r="B342" s="1"/>
      <c r="C342" s="53">
        <v>0.0</v>
      </c>
      <c r="D342" s="42"/>
      <c r="E342" s="42"/>
      <c r="F342" s="2">
        <v>5011.0</v>
      </c>
      <c r="G342" s="43">
        <v>9.0</v>
      </c>
      <c r="H342" s="43">
        <v>13.0</v>
      </c>
      <c r="I342" s="44">
        <v>34.0</v>
      </c>
      <c r="J342" s="44">
        <v>28.0</v>
      </c>
      <c r="K342" s="45">
        <v>15.0</v>
      </c>
      <c r="L342" s="45">
        <v>36.0</v>
      </c>
      <c r="M342" s="39">
        <f t="shared" si="6"/>
        <v>0.4090909091</v>
      </c>
      <c r="N342" s="40">
        <f t="shared" si="7"/>
        <v>0.5483870968</v>
      </c>
      <c r="O342" s="54">
        <f t="shared" si="8"/>
        <v>0.2941176471</v>
      </c>
      <c r="P342" s="40">
        <f t="shared" si="9"/>
        <v>0.5495146694</v>
      </c>
      <c r="Q342" s="54">
        <f t="shared" si="10"/>
        <v>0.266688843</v>
      </c>
      <c r="R342" s="39">
        <f t="shared" ref="R342:T342" si="1725">M342</f>
        <v>0.4090909091</v>
      </c>
      <c r="S342" s="40">
        <f t="shared" si="1725"/>
        <v>0.5483870968</v>
      </c>
      <c r="T342" s="54">
        <f t="shared" si="1725"/>
        <v>0.2941176471</v>
      </c>
      <c r="U342" s="39">
        <f t="shared" si="12"/>
        <v>0.4090909091</v>
      </c>
      <c r="V342" s="40">
        <f t="shared" si="13"/>
        <v>0.1063870968</v>
      </c>
      <c r="W342" s="54">
        <f t="shared" si="14"/>
        <v>0.07511764706</v>
      </c>
      <c r="X342" s="55">
        <f t="shared" si="15"/>
        <v>0.2544217742</v>
      </c>
      <c r="Y342" s="55">
        <f t="shared" si="16"/>
        <v>0.5309763892</v>
      </c>
      <c r="Z342" s="39">
        <f t="shared" si="17"/>
        <v>0.2988926114</v>
      </c>
      <c r="AA342" s="40">
        <f t="shared" si="18"/>
        <v>0.2988926114</v>
      </c>
      <c r="AB342" s="54">
        <f t="shared" si="19"/>
        <v>0.07511764706</v>
      </c>
      <c r="AC342" s="56">
        <f t="shared" si="20"/>
        <v>0.2462204911</v>
      </c>
      <c r="AD342" s="56">
        <f t="shared" si="21"/>
        <v>0.5391776723</v>
      </c>
      <c r="AE342" s="39">
        <f t="shared" si="22"/>
        <v>0.2179213781</v>
      </c>
      <c r="AF342" s="40">
        <f t="shared" si="23"/>
        <v>0.2179213781</v>
      </c>
      <c r="AG342" s="54">
        <f t="shared" si="24"/>
        <v>0.2179213781</v>
      </c>
      <c r="AH342" s="57">
        <f t="shared" ref="AH342:AI342" si="1726">N342-P342</f>
        <v>-0.001127572647</v>
      </c>
      <c r="AI342" s="57">
        <f t="shared" si="1726"/>
        <v>0.02742880408</v>
      </c>
      <c r="AJ342" s="58">
        <f t="shared" si="26"/>
        <v>-0.0006741052585</v>
      </c>
      <c r="AK342" s="58">
        <f t="shared" si="27"/>
        <v>0.01630256048</v>
      </c>
      <c r="AL342" s="39">
        <f t="shared" si="28"/>
        <v>0.2179213781</v>
      </c>
      <c r="AM342" s="40">
        <f t="shared" ref="AM342:AN342" si="1727">AF342+AJ342</f>
        <v>0.2172472728</v>
      </c>
      <c r="AN342" s="54">
        <f t="shared" si="1727"/>
        <v>0.2342239385</v>
      </c>
      <c r="AO342" s="59">
        <f t="shared" si="30"/>
        <v>1.877240832</v>
      </c>
      <c r="AP342" s="39">
        <f t="shared" ref="AP342:AR342" si="1728">AL342*$AO342</f>
        <v>0.4090909091</v>
      </c>
      <c r="AQ342" s="40">
        <f t="shared" si="1728"/>
        <v>0.4078254512</v>
      </c>
      <c r="AR342" s="54">
        <f t="shared" si="1728"/>
        <v>0.4396947413</v>
      </c>
      <c r="AS342" s="39">
        <f t="shared" ref="AS342:AU342" si="1729">IF(AP342&lt;0,0,IF(AP342&gt;1,1,AP342))</f>
        <v>0.4090909091</v>
      </c>
      <c r="AT342" s="40">
        <f t="shared" si="1729"/>
        <v>0.4078254512</v>
      </c>
      <c r="AU342" s="54">
        <f t="shared" si="1729"/>
        <v>0.4396947413</v>
      </c>
      <c r="AV342" s="38"/>
      <c r="AW342" s="38"/>
      <c r="AX342" s="38"/>
      <c r="AY342" s="38"/>
      <c r="AZ342" s="38"/>
      <c r="BA342" s="38"/>
      <c r="BB342" s="38"/>
    </row>
    <row r="343">
      <c r="A343" s="1"/>
      <c r="B343" s="1"/>
      <c r="C343" s="53">
        <v>0.0</v>
      </c>
      <c r="D343" s="42"/>
      <c r="E343" s="42"/>
      <c r="F343" s="2">
        <v>5012.0</v>
      </c>
      <c r="G343" s="43">
        <v>6.0</v>
      </c>
      <c r="H343" s="43">
        <v>11.0</v>
      </c>
      <c r="I343" s="44">
        <v>28.0</v>
      </c>
      <c r="J343" s="44">
        <v>20.0</v>
      </c>
      <c r="K343" s="45">
        <v>13.0</v>
      </c>
      <c r="L343" s="45">
        <v>44.0</v>
      </c>
      <c r="M343" s="39">
        <f t="shared" si="6"/>
        <v>0.3529411765</v>
      </c>
      <c r="N343" s="40">
        <f t="shared" si="7"/>
        <v>0.5833333333</v>
      </c>
      <c r="O343" s="54">
        <f t="shared" si="8"/>
        <v>0.2280701754</v>
      </c>
      <c r="P343" s="40">
        <f t="shared" si="9"/>
        <v>0.5348152249</v>
      </c>
      <c r="Q343" s="54">
        <f t="shared" si="10"/>
        <v>0.2614235294</v>
      </c>
      <c r="R343" s="39">
        <f t="shared" ref="R343:T343" si="1730">M343</f>
        <v>0.3529411765</v>
      </c>
      <c r="S343" s="40">
        <f t="shared" si="1730"/>
        <v>0.5833333333</v>
      </c>
      <c r="T343" s="54">
        <f t="shared" si="1730"/>
        <v>0.2280701754</v>
      </c>
      <c r="U343" s="39">
        <f t="shared" si="12"/>
        <v>0.3529411765</v>
      </c>
      <c r="V343" s="40">
        <f t="shared" si="13"/>
        <v>0.1413333333</v>
      </c>
      <c r="W343" s="54">
        <f t="shared" si="14"/>
        <v>0.009070175439</v>
      </c>
      <c r="X343" s="55">
        <f t="shared" si="15"/>
        <v>0.3808894601</v>
      </c>
      <c r="Y343" s="55">
        <f t="shared" si="16"/>
        <v>0.4045087033</v>
      </c>
      <c r="Z343" s="39">
        <f t="shared" si="17"/>
        <v>0.2688332059</v>
      </c>
      <c r="AA343" s="40">
        <f t="shared" si="18"/>
        <v>0.2688332059</v>
      </c>
      <c r="AB343" s="54">
        <f t="shared" si="19"/>
        <v>0.009070175439</v>
      </c>
      <c r="AC343" s="56">
        <f t="shared" si="20"/>
        <v>0.03372625105</v>
      </c>
      <c r="AD343" s="56">
        <f t="shared" si="21"/>
        <v>0.7516719124</v>
      </c>
      <c r="AE343" s="39">
        <f t="shared" si="22"/>
        <v>0.1902019462</v>
      </c>
      <c r="AF343" s="40">
        <f t="shared" si="23"/>
        <v>0.1902019462</v>
      </c>
      <c r="AG343" s="54">
        <f t="shared" si="24"/>
        <v>0.1902019462</v>
      </c>
      <c r="AH343" s="57">
        <f t="shared" ref="AH343:AI343" si="1731">N343-P343</f>
        <v>0.04851810842</v>
      </c>
      <c r="AI343" s="57">
        <f t="shared" si="1731"/>
        <v>-0.03335335397</v>
      </c>
      <c r="AJ343" s="58">
        <f t="shared" si="26"/>
        <v>0.02900594662</v>
      </c>
      <c r="AK343" s="58">
        <f t="shared" si="27"/>
        <v>-0.01982387087</v>
      </c>
      <c r="AL343" s="39">
        <f t="shared" si="28"/>
        <v>0.1902019462</v>
      </c>
      <c r="AM343" s="40">
        <f t="shared" ref="AM343:AN343" si="1732">AF343+AJ343</f>
        <v>0.2192078928</v>
      </c>
      <c r="AN343" s="54">
        <f t="shared" si="1732"/>
        <v>0.1703780753</v>
      </c>
      <c r="AO343" s="59">
        <f t="shared" si="30"/>
        <v>1.855612855</v>
      </c>
      <c r="AP343" s="39">
        <f t="shared" ref="AP343:AR343" si="1733">AL343*$AO343</f>
        <v>0.3529411765</v>
      </c>
      <c r="AQ343" s="40">
        <f t="shared" si="1733"/>
        <v>0.4067649839</v>
      </c>
      <c r="AR343" s="54">
        <f t="shared" si="1733"/>
        <v>0.3161557468</v>
      </c>
      <c r="AS343" s="39">
        <f t="shared" ref="AS343:AU343" si="1734">IF(AP343&lt;0,0,IF(AP343&gt;1,1,AP343))</f>
        <v>0.3529411765</v>
      </c>
      <c r="AT343" s="40">
        <f t="shared" si="1734"/>
        <v>0.4067649839</v>
      </c>
      <c r="AU343" s="54">
        <f t="shared" si="1734"/>
        <v>0.3161557468</v>
      </c>
      <c r="AV343" s="38"/>
      <c r="AW343" s="38"/>
      <c r="AX343" s="38"/>
      <c r="AY343" s="38"/>
      <c r="AZ343" s="38"/>
      <c r="BA343" s="38"/>
      <c r="BB343" s="38"/>
    </row>
    <row r="344">
      <c r="A344" s="1"/>
      <c r="B344" s="1"/>
      <c r="C344" s="53">
        <v>0.0</v>
      </c>
      <c r="D344" s="42"/>
      <c r="E344" s="42"/>
      <c r="F344" s="2">
        <v>5013.0</v>
      </c>
      <c r="G344" s="43">
        <v>4.0</v>
      </c>
      <c r="H344" s="43">
        <v>13.0</v>
      </c>
      <c r="I344" s="44">
        <v>24.0</v>
      </c>
      <c r="J344" s="44">
        <v>17.0</v>
      </c>
      <c r="K344" s="45">
        <v>15.0</v>
      </c>
      <c r="L344" s="45">
        <v>31.0</v>
      </c>
      <c r="M344" s="39">
        <f t="shared" si="6"/>
        <v>0.2352941176</v>
      </c>
      <c r="N344" s="40">
        <f t="shared" si="7"/>
        <v>0.5853658537</v>
      </c>
      <c r="O344" s="54">
        <f t="shared" si="8"/>
        <v>0.3260869565</v>
      </c>
      <c r="P344" s="40">
        <f t="shared" si="9"/>
        <v>0.5039570934</v>
      </c>
      <c r="Q344" s="54">
        <f t="shared" si="10"/>
        <v>0.2490705882</v>
      </c>
      <c r="R344" s="39">
        <f t="shared" ref="R344:T344" si="1735">M344</f>
        <v>0.2352941176</v>
      </c>
      <c r="S344" s="40">
        <f t="shared" si="1735"/>
        <v>0.5853658537</v>
      </c>
      <c r="T344" s="54">
        <f t="shared" si="1735"/>
        <v>0.3260869565</v>
      </c>
      <c r="U344" s="39">
        <f t="shared" si="12"/>
        <v>0.2352941176</v>
      </c>
      <c r="V344" s="40">
        <f t="shared" si="13"/>
        <v>0.1433658537</v>
      </c>
      <c r="W344" s="54">
        <f t="shared" si="14"/>
        <v>0.1070869565</v>
      </c>
      <c r="X344" s="55">
        <f t="shared" si="15"/>
        <v>0.5472332454</v>
      </c>
      <c r="Y344" s="55">
        <f t="shared" si="16"/>
        <v>0.238164918</v>
      </c>
      <c r="Z344" s="39">
        <f t="shared" si="17"/>
        <v>0.1948295278</v>
      </c>
      <c r="AA344" s="40">
        <f t="shared" si="18"/>
        <v>0.1948295278</v>
      </c>
      <c r="AB344" s="54">
        <f t="shared" si="19"/>
        <v>0.1070869565</v>
      </c>
      <c r="AC344" s="56">
        <f t="shared" si="20"/>
        <v>0.5025701471</v>
      </c>
      <c r="AD344" s="56">
        <f t="shared" si="21"/>
        <v>0.2828280163</v>
      </c>
      <c r="AE344" s="39">
        <f t="shared" si="22"/>
        <v>0.1572039458</v>
      </c>
      <c r="AF344" s="40">
        <f t="shared" si="23"/>
        <v>0.1572039458</v>
      </c>
      <c r="AG344" s="54">
        <f t="shared" si="24"/>
        <v>0.1572039458</v>
      </c>
      <c r="AH344" s="57">
        <f t="shared" ref="AH344:AI344" si="1736">N344-P344</f>
        <v>0.08140876023</v>
      </c>
      <c r="AI344" s="57">
        <f t="shared" si="1736"/>
        <v>0.07701636829</v>
      </c>
      <c r="AJ344" s="58">
        <f t="shared" si="26"/>
        <v>0.04866921302</v>
      </c>
      <c r="AK344" s="58">
        <f t="shared" si="27"/>
        <v>0.04577538262</v>
      </c>
      <c r="AL344" s="39">
        <f t="shared" si="28"/>
        <v>0.1572039458</v>
      </c>
      <c r="AM344" s="40">
        <f t="shared" ref="AM344:AN344" si="1737">AF344+AJ344</f>
        <v>0.2058731588</v>
      </c>
      <c r="AN344" s="54">
        <f t="shared" si="1737"/>
        <v>0.2029793284</v>
      </c>
      <c r="AO344" s="59">
        <f t="shared" si="30"/>
        <v>1.49674435</v>
      </c>
      <c r="AP344" s="39">
        <f t="shared" ref="AP344:AR344" si="1738">AL344*$AO344</f>
        <v>0.2352941176</v>
      </c>
      <c r="AQ344" s="40">
        <f t="shared" si="1738"/>
        <v>0.3081394872</v>
      </c>
      <c r="AR344" s="54">
        <f t="shared" si="1738"/>
        <v>0.3038081629</v>
      </c>
      <c r="AS344" s="39">
        <f t="shared" ref="AS344:AU344" si="1739">IF(AP344&lt;0,0,IF(AP344&gt;1,1,AP344))</f>
        <v>0.2352941176</v>
      </c>
      <c r="AT344" s="40">
        <f t="shared" si="1739"/>
        <v>0.3081394872</v>
      </c>
      <c r="AU344" s="54">
        <f t="shared" si="1739"/>
        <v>0.3038081629</v>
      </c>
      <c r="AV344" s="38"/>
      <c r="AW344" s="38"/>
      <c r="AX344" s="38"/>
      <c r="AY344" s="38"/>
      <c r="AZ344" s="38"/>
      <c r="BA344" s="38"/>
      <c r="BB344" s="38"/>
    </row>
    <row r="345">
      <c r="A345" s="1"/>
      <c r="B345" s="1"/>
      <c r="C345" s="53">
        <v>0.0</v>
      </c>
      <c r="D345" s="42"/>
      <c r="E345" s="42"/>
      <c r="F345" s="2">
        <v>5017.0</v>
      </c>
      <c r="G345" s="43">
        <v>15.0</v>
      </c>
      <c r="H345" s="43">
        <v>25.0</v>
      </c>
      <c r="I345" s="44">
        <v>43.0</v>
      </c>
      <c r="J345" s="44">
        <v>55.0</v>
      </c>
      <c r="K345" s="45">
        <v>26.0</v>
      </c>
      <c r="L345" s="45">
        <v>36.0</v>
      </c>
      <c r="M345" s="39">
        <f t="shared" si="6"/>
        <v>0.375</v>
      </c>
      <c r="N345" s="40">
        <f t="shared" si="7"/>
        <v>0.4387755102</v>
      </c>
      <c r="O345" s="54">
        <f t="shared" si="8"/>
        <v>0.4193548387</v>
      </c>
      <c r="P345" s="40">
        <f t="shared" si="9"/>
        <v>0.5405921875</v>
      </c>
      <c r="Q345" s="54">
        <f t="shared" si="10"/>
        <v>0.263540625</v>
      </c>
      <c r="R345" s="39">
        <f t="shared" ref="R345:T345" si="1740">M345</f>
        <v>0.375</v>
      </c>
      <c r="S345" s="40">
        <f t="shared" si="1740"/>
        <v>0.4387755102</v>
      </c>
      <c r="T345" s="54">
        <f t="shared" si="1740"/>
        <v>0.4193548387</v>
      </c>
      <c r="U345" s="39">
        <f t="shared" si="12"/>
        <v>0.375</v>
      </c>
      <c r="V345" s="40">
        <f t="shared" si="13"/>
        <v>-0.003224489796</v>
      </c>
      <c r="W345" s="54">
        <f t="shared" si="14"/>
        <v>0.2003548387</v>
      </c>
      <c r="X345" s="55">
        <f t="shared" si="15"/>
        <v>-0.008598427547</v>
      </c>
      <c r="Y345" s="55">
        <f t="shared" si="16"/>
        <v>0.7939965909</v>
      </c>
      <c r="Z345" s="39">
        <f t="shared" si="17"/>
        <v>0.2651748455</v>
      </c>
      <c r="AA345" s="40">
        <f t="shared" si="18"/>
        <v>0.2651748455</v>
      </c>
      <c r="AB345" s="54">
        <f t="shared" si="19"/>
        <v>0.2003548387</v>
      </c>
      <c r="AC345" s="56">
        <f t="shared" si="20"/>
        <v>0.64704842</v>
      </c>
      <c r="AD345" s="56">
        <f t="shared" si="21"/>
        <v>0.1383497434</v>
      </c>
      <c r="AE345" s="39">
        <f t="shared" si="22"/>
        <v>0.2350103828</v>
      </c>
      <c r="AF345" s="40">
        <f t="shared" si="23"/>
        <v>0.2350103828</v>
      </c>
      <c r="AG345" s="54">
        <f t="shared" si="24"/>
        <v>0.2350103828</v>
      </c>
      <c r="AH345" s="57">
        <f t="shared" ref="AH345:AI345" si="1741">N345-P345</f>
        <v>-0.1018166773</v>
      </c>
      <c r="AI345" s="57">
        <f t="shared" si="1741"/>
        <v>0.1558142137</v>
      </c>
      <c r="AJ345" s="58">
        <f t="shared" si="26"/>
        <v>-0.06086983197</v>
      </c>
      <c r="AK345" s="58">
        <f t="shared" si="27"/>
        <v>0.09260960246</v>
      </c>
      <c r="AL345" s="39">
        <f t="shared" si="28"/>
        <v>0.2350103828</v>
      </c>
      <c r="AM345" s="40">
        <f t="shared" ref="AM345:AN345" si="1742">AF345+AJ345</f>
        <v>0.1741405508</v>
      </c>
      <c r="AN345" s="54">
        <f t="shared" si="1742"/>
        <v>0.3276199853</v>
      </c>
      <c r="AO345" s="59">
        <f t="shared" si="30"/>
        <v>1.59567418</v>
      </c>
      <c r="AP345" s="39">
        <f t="shared" ref="AP345:AR345" si="1743">AL345*$AO345</f>
        <v>0.375</v>
      </c>
      <c r="AQ345" s="40">
        <f t="shared" si="1743"/>
        <v>0.2778715808</v>
      </c>
      <c r="AR345" s="54">
        <f t="shared" si="1743"/>
        <v>0.5227747515</v>
      </c>
      <c r="AS345" s="39">
        <f t="shared" ref="AS345:AU345" si="1744">IF(AP345&lt;0,0,IF(AP345&gt;1,1,AP345))</f>
        <v>0.375</v>
      </c>
      <c r="AT345" s="40">
        <f t="shared" si="1744"/>
        <v>0.2778715808</v>
      </c>
      <c r="AU345" s="54">
        <f t="shared" si="1744"/>
        <v>0.5227747515</v>
      </c>
      <c r="AV345" s="38"/>
      <c r="AW345" s="38"/>
      <c r="AX345" s="38"/>
      <c r="AY345" s="38"/>
      <c r="AZ345" s="38"/>
      <c r="BA345" s="38"/>
      <c r="BB345" s="38"/>
    </row>
    <row r="346">
      <c r="A346" s="1"/>
      <c r="B346" s="1"/>
      <c r="C346" s="53">
        <v>0.0</v>
      </c>
      <c r="D346" s="42"/>
      <c r="E346" s="42"/>
      <c r="F346" s="2">
        <v>5018.0</v>
      </c>
      <c r="G346" s="43">
        <v>7.0</v>
      </c>
      <c r="H346" s="43">
        <v>7.0</v>
      </c>
      <c r="I346" s="44">
        <v>26.0</v>
      </c>
      <c r="J346" s="44">
        <v>17.0</v>
      </c>
      <c r="K346" s="45">
        <v>16.0</v>
      </c>
      <c r="L346" s="45">
        <v>45.0</v>
      </c>
      <c r="M346" s="39">
        <f t="shared" si="6"/>
        <v>0.5</v>
      </c>
      <c r="N346" s="40">
        <f t="shared" si="7"/>
        <v>0.6046511628</v>
      </c>
      <c r="O346" s="54">
        <f t="shared" si="8"/>
        <v>0.262295082</v>
      </c>
      <c r="P346" s="40">
        <f t="shared" si="9"/>
        <v>0.573275</v>
      </c>
      <c r="Q346" s="54">
        <f t="shared" si="10"/>
        <v>0.27435</v>
      </c>
      <c r="R346" s="39">
        <f t="shared" ref="R346:T346" si="1745">M346</f>
        <v>0.5</v>
      </c>
      <c r="S346" s="40">
        <f t="shared" si="1745"/>
        <v>0.6046511628</v>
      </c>
      <c r="T346" s="54">
        <f t="shared" si="1745"/>
        <v>0.262295082</v>
      </c>
      <c r="U346" s="39">
        <f t="shared" si="12"/>
        <v>0.5</v>
      </c>
      <c r="V346" s="40">
        <f t="shared" si="13"/>
        <v>0.1626511628</v>
      </c>
      <c r="W346" s="54">
        <f t="shared" si="14"/>
        <v>0.04329508197</v>
      </c>
      <c r="X346" s="55">
        <f t="shared" si="15"/>
        <v>0.3145053179</v>
      </c>
      <c r="Y346" s="55">
        <f t="shared" si="16"/>
        <v>0.4708928455</v>
      </c>
      <c r="Z346" s="39">
        <f t="shared" si="17"/>
        <v>0.3717898605</v>
      </c>
      <c r="AA346" s="40">
        <f t="shared" si="18"/>
        <v>0.3717898605</v>
      </c>
      <c r="AB346" s="54">
        <f t="shared" si="19"/>
        <v>0.04329508197</v>
      </c>
      <c r="AC346" s="56">
        <f t="shared" si="20"/>
        <v>0.1159282696</v>
      </c>
      <c r="AD346" s="56">
        <f t="shared" si="21"/>
        <v>0.6694698938</v>
      </c>
      <c r="AE346" s="39">
        <f t="shared" si="22"/>
        <v>0.2646716499</v>
      </c>
      <c r="AF346" s="40">
        <f t="shared" si="23"/>
        <v>0.2646716499</v>
      </c>
      <c r="AG346" s="54">
        <f t="shared" si="24"/>
        <v>0.2646716499</v>
      </c>
      <c r="AH346" s="57">
        <f t="shared" ref="AH346:AI346" si="1746">N346-P346</f>
        <v>0.03137616279</v>
      </c>
      <c r="AI346" s="57">
        <f t="shared" si="1746"/>
        <v>-0.01205491803</v>
      </c>
      <c r="AJ346" s="58">
        <f t="shared" si="26"/>
        <v>0.018757848</v>
      </c>
      <c r="AK346" s="58">
        <f t="shared" si="27"/>
        <v>-0.007164950745</v>
      </c>
      <c r="AL346" s="39">
        <f t="shared" si="28"/>
        <v>0.2646716499</v>
      </c>
      <c r="AM346" s="40">
        <f t="shared" ref="AM346:AN346" si="1747">AF346+AJ346</f>
        <v>0.2834294979</v>
      </c>
      <c r="AN346" s="54">
        <f t="shared" si="1747"/>
        <v>0.2575066991</v>
      </c>
      <c r="AO346" s="59">
        <f t="shared" si="30"/>
        <v>1.889133197</v>
      </c>
      <c r="AP346" s="39">
        <f t="shared" ref="AP346:AR346" si="1748">AL346*$AO346</f>
        <v>0.5</v>
      </c>
      <c r="AQ346" s="40">
        <f t="shared" si="1748"/>
        <v>0.5354360734</v>
      </c>
      <c r="AR346" s="54">
        <f t="shared" si="1748"/>
        <v>0.4864644537</v>
      </c>
      <c r="AS346" s="39">
        <f t="shared" ref="AS346:AU346" si="1749">IF(AP346&lt;0,0,IF(AP346&gt;1,1,AP346))</f>
        <v>0.5</v>
      </c>
      <c r="AT346" s="40">
        <f t="shared" si="1749"/>
        <v>0.5354360734</v>
      </c>
      <c r="AU346" s="54">
        <f t="shared" si="1749"/>
        <v>0.4864644537</v>
      </c>
      <c r="AV346" s="38"/>
      <c r="AW346" s="38"/>
      <c r="AX346" s="38"/>
      <c r="AY346" s="38"/>
      <c r="AZ346" s="38"/>
      <c r="BA346" s="38"/>
      <c r="BB346" s="38"/>
    </row>
    <row r="347">
      <c r="A347" s="1"/>
      <c r="B347" s="1"/>
      <c r="C347" s="53">
        <v>0.0</v>
      </c>
      <c r="D347" s="42"/>
      <c r="E347" s="42"/>
      <c r="F347" s="2">
        <v>5022.0</v>
      </c>
      <c r="G347" s="43">
        <v>6.0</v>
      </c>
      <c r="H347" s="43">
        <v>4.0</v>
      </c>
      <c r="I347" s="44">
        <v>18.0</v>
      </c>
      <c r="J347" s="44">
        <v>19.0</v>
      </c>
      <c r="K347" s="45">
        <v>11.0</v>
      </c>
      <c r="L347" s="45">
        <v>28.0</v>
      </c>
      <c r="M347" s="39">
        <f t="shared" si="6"/>
        <v>0.6</v>
      </c>
      <c r="N347" s="40">
        <f t="shared" si="7"/>
        <v>0.4864864865</v>
      </c>
      <c r="O347" s="54">
        <f t="shared" si="8"/>
        <v>0.2820512821</v>
      </c>
      <c r="P347" s="40">
        <f t="shared" si="9"/>
        <v>0.599356</v>
      </c>
      <c r="Q347" s="54">
        <f t="shared" si="10"/>
        <v>0.281544</v>
      </c>
      <c r="R347" s="39">
        <f t="shared" ref="R347:T347" si="1750">M347</f>
        <v>0.6</v>
      </c>
      <c r="S347" s="40">
        <f t="shared" si="1750"/>
        <v>0.4864864865</v>
      </c>
      <c r="T347" s="54">
        <f t="shared" si="1750"/>
        <v>0.2820512821</v>
      </c>
      <c r="U347" s="39">
        <f t="shared" si="12"/>
        <v>0.6</v>
      </c>
      <c r="V347" s="40">
        <f t="shared" si="13"/>
        <v>0.04448648649</v>
      </c>
      <c r="W347" s="54">
        <f t="shared" si="14"/>
        <v>0.06305128205</v>
      </c>
      <c r="X347" s="55">
        <f t="shared" si="15"/>
        <v>0.07400872499</v>
      </c>
      <c r="Y347" s="55">
        <f t="shared" si="16"/>
        <v>0.7113894384</v>
      </c>
      <c r="Z347" s="39">
        <f t="shared" si="17"/>
        <v>0.4254286353</v>
      </c>
      <c r="AA347" s="40">
        <f t="shared" si="18"/>
        <v>0.4254286353</v>
      </c>
      <c r="AB347" s="54">
        <f t="shared" si="19"/>
        <v>0.06305128205</v>
      </c>
      <c r="AC347" s="56">
        <f t="shared" si="20"/>
        <v>0.1471354375</v>
      </c>
      <c r="AD347" s="56">
        <f t="shared" si="21"/>
        <v>0.6382627259</v>
      </c>
      <c r="AE347" s="39">
        <f t="shared" si="22"/>
        <v>0.3041093454</v>
      </c>
      <c r="AF347" s="40">
        <f t="shared" si="23"/>
        <v>0.3041093454</v>
      </c>
      <c r="AG347" s="54">
        <f t="shared" si="24"/>
        <v>0.3041093454</v>
      </c>
      <c r="AH347" s="57">
        <f t="shared" ref="AH347:AI347" si="1751">N347-P347</f>
        <v>-0.1128695135</v>
      </c>
      <c r="AI347" s="57">
        <f t="shared" si="1751"/>
        <v>0.0005072820513</v>
      </c>
      <c r="AJ347" s="58">
        <f t="shared" si="26"/>
        <v>-0.06747763239</v>
      </c>
      <c r="AK347" s="58">
        <f t="shared" si="27"/>
        <v>0.000301507725</v>
      </c>
      <c r="AL347" s="39">
        <f t="shared" si="28"/>
        <v>0.3041093454</v>
      </c>
      <c r="AM347" s="40">
        <f t="shared" ref="AM347:AN347" si="1752">AF347+AJ347</f>
        <v>0.236631713</v>
      </c>
      <c r="AN347" s="54">
        <f t="shared" si="1752"/>
        <v>0.3044108531</v>
      </c>
      <c r="AO347" s="59">
        <f t="shared" si="30"/>
        <v>1.972974554</v>
      </c>
      <c r="AP347" s="39">
        <f t="shared" ref="AP347:AR347" si="1753">AL347*$AO347</f>
        <v>0.6</v>
      </c>
      <c r="AQ347" s="40">
        <f t="shared" si="1753"/>
        <v>0.4668683484</v>
      </c>
      <c r="AR347" s="54">
        <f t="shared" si="1753"/>
        <v>0.6005948671</v>
      </c>
      <c r="AS347" s="39">
        <f t="shared" ref="AS347:AU347" si="1754">IF(AP347&lt;0,0,IF(AP347&gt;1,1,AP347))</f>
        <v>0.6</v>
      </c>
      <c r="AT347" s="40">
        <f t="shared" si="1754"/>
        <v>0.4668683484</v>
      </c>
      <c r="AU347" s="54">
        <f t="shared" si="1754"/>
        <v>0.6005948671</v>
      </c>
      <c r="AV347" s="38"/>
      <c r="AW347" s="38"/>
      <c r="AX347" s="38"/>
      <c r="AY347" s="38"/>
      <c r="AZ347" s="38"/>
      <c r="BA347" s="38"/>
      <c r="BB347" s="38"/>
    </row>
    <row r="348">
      <c r="A348" s="1"/>
      <c r="B348" s="1"/>
      <c r="C348" s="53">
        <v>0.0</v>
      </c>
      <c r="D348" s="42"/>
      <c r="E348" s="42"/>
      <c r="F348" s="2">
        <v>5023.0</v>
      </c>
      <c r="G348" s="43">
        <v>24.0</v>
      </c>
      <c r="H348" s="43">
        <v>56.0</v>
      </c>
      <c r="I348" s="44">
        <v>85.0</v>
      </c>
      <c r="J348" s="44">
        <v>106.0</v>
      </c>
      <c r="K348" s="45">
        <v>31.0</v>
      </c>
      <c r="L348" s="45">
        <v>84.0</v>
      </c>
      <c r="M348" s="39">
        <f t="shared" si="6"/>
        <v>0.3</v>
      </c>
      <c r="N348" s="40">
        <f t="shared" si="7"/>
        <v>0.445026178</v>
      </c>
      <c r="O348" s="54">
        <f t="shared" si="8"/>
        <v>0.2695652174</v>
      </c>
      <c r="P348" s="40">
        <f t="shared" si="9"/>
        <v>0.520939</v>
      </c>
      <c r="Q348" s="54">
        <f t="shared" si="10"/>
        <v>0.256086</v>
      </c>
      <c r="R348" s="39">
        <f t="shared" ref="R348:T348" si="1755">M348</f>
        <v>0.3</v>
      </c>
      <c r="S348" s="40">
        <f t="shared" si="1755"/>
        <v>0.445026178</v>
      </c>
      <c r="T348" s="54">
        <f t="shared" si="1755"/>
        <v>0.2695652174</v>
      </c>
      <c r="U348" s="39">
        <f t="shared" si="12"/>
        <v>0.3</v>
      </c>
      <c r="V348" s="40">
        <f t="shared" si="13"/>
        <v>0.00302617801</v>
      </c>
      <c r="W348" s="54">
        <f t="shared" si="14"/>
        <v>0.05056521739</v>
      </c>
      <c r="X348" s="55">
        <f t="shared" si="15"/>
        <v>0.01008691792</v>
      </c>
      <c r="Y348" s="55">
        <f t="shared" si="16"/>
        <v>0.7753112455</v>
      </c>
      <c r="Z348" s="39">
        <f t="shared" si="17"/>
        <v>0.2121428266</v>
      </c>
      <c r="AA348" s="40">
        <f t="shared" si="18"/>
        <v>0.2121428266</v>
      </c>
      <c r="AB348" s="54">
        <f t="shared" si="19"/>
        <v>0.05056521739</v>
      </c>
      <c r="AC348" s="56">
        <f t="shared" si="20"/>
        <v>0.2339886089</v>
      </c>
      <c r="AD348" s="56">
        <f t="shared" si="21"/>
        <v>0.5514095545</v>
      </c>
      <c r="AE348" s="39">
        <f t="shared" si="22"/>
        <v>0.1542099544</v>
      </c>
      <c r="AF348" s="40">
        <f t="shared" si="23"/>
        <v>0.1542099544</v>
      </c>
      <c r="AG348" s="54">
        <f t="shared" si="24"/>
        <v>0.1542099544</v>
      </c>
      <c r="AH348" s="57">
        <f t="shared" ref="AH348:AI348" si="1756">N348-P348</f>
        <v>-0.07591282199</v>
      </c>
      <c r="AI348" s="57">
        <f t="shared" si="1756"/>
        <v>0.01347921739</v>
      </c>
      <c r="AJ348" s="58">
        <f t="shared" si="26"/>
        <v>-0.04538353481</v>
      </c>
      <c r="AK348" s="58">
        <f t="shared" si="27"/>
        <v>0.008011496091</v>
      </c>
      <c r="AL348" s="39">
        <f t="shared" si="28"/>
        <v>0.1542099544</v>
      </c>
      <c r="AM348" s="40">
        <f t="shared" ref="AM348:AN348" si="1757">AF348+AJ348</f>
        <v>0.1088264196</v>
      </c>
      <c r="AN348" s="54">
        <f t="shared" si="1757"/>
        <v>0.1622214505</v>
      </c>
      <c r="AO348" s="59">
        <f t="shared" si="30"/>
        <v>1.945399706</v>
      </c>
      <c r="AP348" s="39">
        <f t="shared" ref="AP348:AR348" si="1758">AL348*$AO348</f>
        <v>0.3</v>
      </c>
      <c r="AQ348" s="40">
        <f t="shared" si="1758"/>
        <v>0.2117108847</v>
      </c>
      <c r="AR348" s="54">
        <f t="shared" si="1758"/>
        <v>0.3155855621</v>
      </c>
      <c r="AS348" s="39">
        <f t="shared" ref="AS348:AU348" si="1759">IF(AP348&lt;0,0,IF(AP348&gt;1,1,AP348))</f>
        <v>0.3</v>
      </c>
      <c r="AT348" s="40">
        <f t="shared" si="1759"/>
        <v>0.2117108847</v>
      </c>
      <c r="AU348" s="54">
        <f t="shared" si="1759"/>
        <v>0.3155855621</v>
      </c>
      <c r="AV348" s="38"/>
      <c r="AW348" s="38"/>
      <c r="AX348" s="38"/>
      <c r="AY348" s="38"/>
      <c r="AZ348" s="38"/>
      <c r="BA348" s="38"/>
      <c r="BB348" s="38"/>
    </row>
    <row r="349">
      <c r="A349" s="1"/>
      <c r="B349" s="1"/>
      <c r="C349" s="53">
        <v>0.0</v>
      </c>
      <c r="D349" s="42"/>
      <c r="E349" s="42"/>
      <c r="F349" s="2">
        <v>5024.0</v>
      </c>
      <c r="G349" s="43">
        <v>21.0</v>
      </c>
      <c r="H349" s="43">
        <v>39.0</v>
      </c>
      <c r="I349" s="44">
        <v>121.0</v>
      </c>
      <c r="J349" s="44">
        <v>104.0</v>
      </c>
      <c r="K349" s="45">
        <v>38.0</v>
      </c>
      <c r="L349" s="45">
        <v>89.0</v>
      </c>
      <c r="M349" s="39">
        <f t="shared" si="6"/>
        <v>0.35</v>
      </c>
      <c r="N349" s="40">
        <f t="shared" si="7"/>
        <v>0.5377777778</v>
      </c>
      <c r="O349" s="54">
        <f t="shared" si="8"/>
        <v>0.2992125984</v>
      </c>
      <c r="P349" s="40">
        <f t="shared" si="9"/>
        <v>0.53404475</v>
      </c>
      <c r="Q349" s="54">
        <f t="shared" si="10"/>
        <v>0.2611365</v>
      </c>
      <c r="R349" s="39">
        <f t="shared" ref="R349:T349" si="1760">M349</f>
        <v>0.35</v>
      </c>
      <c r="S349" s="40">
        <f t="shared" si="1760"/>
        <v>0.5377777778</v>
      </c>
      <c r="T349" s="54">
        <f t="shared" si="1760"/>
        <v>0.2992125984</v>
      </c>
      <c r="U349" s="39">
        <f t="shared" si="12"/>
        <v>0.35</v>
      </c>
      <c r="V349" s="40">
        <f t="shared" si="13"/>
        <v>0.09577777778</v>
      </c>
      <c r="W349" s="54">
        <f t="shared" si="14"/>
        <v>0.08021259843</v>
      </c>
      <c r="X349" s="55">
        <f t="shared" si="15"/>
        <v>0.2671114323</v>
      </c>
      <c r="Y349" s="55">
        <f t="shared" si="16"/>
        <v>0.5182867311</v>
      </c>
      <c r="Z349" s="39">
        <f t="shared" si="17"/>
        <v>0.2565866157</v>
      </c>
      <c r="AA349" s="40">
        <f t="shared" si="18"/>
        <v>0.2565866157</v>
      </c>
      <c r="AB349" s="54">
        <f t="shared" si="19"/>
        <v>0.08021259843</v>
      </c>
      <c r="AC349" s="56">
        <f t="shared" si="20"/>
        <v>0.3029888297</v>
      </c>
      <c r="AD349" s="56">
        <f t="shared" si="21"/>
        <v>0.4824093337</v>
      </c>
      <c r="AE349" s="39">
        <f t="shared" si="22"/>
        <v>0.1900930723</v>
      </c>
      <c r="AF349" s="40">
        <f t="shared" si="23"/>
        <v>0.1900930723</v>
      </c>
      <c r="AG349" s="54">
        <f t="shared" si="24"/>
        <v>0.1900930723</v>
      </c>
      <c r="AH349" s="57">
        <f t="shared" ref="AH349:AI349" si="1761">N349-P349</f>
        <v>0.003733027778</v>
      </c>
      <c r="AI349" s="57">
        <f t="shared" si="1761"/>
        <v>0.03807609843</v>
      </c>
      <c r="AJ349" s="58">
        <f t="shared" si="26"/>
        <v>0.002231744146</v>
      </c>
      <c r="AK349" s="58">
        <f t="shared" si="27"/>
        <v>0.02263087721</v>
      </c>
      <c r="AL349" s="39">
        <f t="shared" si="28"/>
        <v>0.1900930723</v>
      </c>
      <c r="AM349" s="40">
        <f t="shared" ref="AM349:AN349" si="1762">AF349+AJ349</f>
        <v>0.1923248165</v>
      </c>
      <c r="AN349" s="54">
        <f t="shared" si="1762"/>
        <v>0.2127239496</v>
      </c>
      <c r="AO349" s="59">
        <f t="shared" si="30"/>
        <v>1.841203342</v>
      </c>
      <c r="AP349" s="39">
        <f t="shared" ref="AP349:AR349" si="1763">AL349*$AO349</f>
        <v>0.35</v>
      </c>
      <c r="AQ349" s="40">
        <f t="shared" si="1763"/>
        <v>0.3541090948</v>
      </c>
      <c r="AR349" s="54">
        <f t="shared" si="1763"/>
        <v>0.3916680467</v>
      </c>
      <c r="AS349" s="39">
        <f t="shared" ref="AS349:AU349" si="1764">IF(AP349&lt;0,0,IF(AP349&gt;1,1,AP349))</f>
        <v>0.35</v>
      </c>
      <c r="AT349" s="40">
        <f t="shared" si="1764"/>
        <v>0.3541090948</v>
      </c>
      <c r="AU349" s="54">
        <f t="shared" si="1764"/>
        <v>0.3916680467</v>
      </c>
      <c r="AV349" s="38"/>
      <c r="AW349" s="38"/>
      <c r="AX349" s="38"/>
      <c r="AY349" s="38"/>
      <c r="AZ349" s="38"/>
      <c r="BA349" s="38"/>
      <c r="BB349" s="38"/>
    </row>
    <row r="350">
      <c r="A350" s="1"/>
      <c r="B350" s="1"/>
      <c r="C350" s="53">
        <v>0.0</v>
      </c>
      <c r="D350" s="42"/>
      <c r="E350" s="42"/>
      <c r="F350" s="2">
        <v>5025.0</v>
      </c>
      <c r="G350" s="43">
        <v>25.0</v>
      </c>
      <c r="H350" s="43">
        <v>28.0</v>
      </c>
      <c r="I350" s="44">
        <v>102.0</v>
      </c>
      <c r="J350" s="44">
        <v>102.0</v>
      </c>
      <c r="K350" s="45">
        <v>39.0</v>
      </c>
      <c r="L350" s="45">
        <v>93.0</v>
      </c>
      <c r="M350" s="39">
        <f t="shared" si="6"/>
        <v>0.4716981132</v>
      </c>
      <c r="N350" s="40">
        <f t="shared" si="7"/>
        <v>0.5</v>
      </c>
      <c r="O350" s="54">
        <f t="shared" si="8"/>
        <v>0.2954545455</v>
      </c>
      <c r="P350" s="40">
        <f t="shared" si="9"/>
        <v>0.5658830545</v>
      </c>
      <c r="Q350" s="54">
        <f t="shared" si="10"/>
        <v>0.2720793877</v>
      </c>
      <c r="R350" s="39">
        <f t="shared" ref="R350:T350" si="1765">M350</f>
        <v>0.4716981132</v>
      </c>
      <c r="S350" s="40">
        <f t="shared" si="1765"/>
        <v>0.5</v>
      </c>
      <c r="T350" s="54">
        <f t="shared" si="1765"/>
        <v>0.2954545455</v>
      </c>
      <c r="U350" s="39">
        <f t="shared" si="12"/>
        <v>0.4716981132</v>
      </c>
      <c r="V350" s="40">
        <f t="shared" si="13"/>
        <v>0.058</v>
      </c>
      <c r="W350" s="54">
        <f t="shared" si="14"/>
        <v>0.07645454545</v>
      </c>
      <c r="X350" s="55">
        <f t="shared" si="15"/>
        <v>0.1223458774</v>
      </c>
      <c r="Y350" s="55">
        <f t="shared" si="16"/>
        <v>0.663052286</v>
      </c>
      <c r="Z350" s="39">
        <f t="shared" si="17"/>
        <v>0.3360529051</v>
      </c>
      <c r="AA350" s="40">
        <f t="shared" si="18"/>
        <v>0.3360529051</v>
      </c>
      <c r="AB350" s="54">
        <f t="shared" si="19"/>
        <v>0.07645454545</v>
      </c>
      <c r="AC350" s="56">
        <f t="shared" si="20"/>
        <v>0.2236998008</v>
      </c>
      <c r="AD350" s="56">
        <f t="shared" si="21"/>
        <v>0.5616983626</v>
      </c>
      <c r="AE350" s="39">
        <f t="shared" si="22"/>
        <v>0.2436974072</v>
      </c>
      <c r="AF350" s="40">
        <f t="shared" si="23"/>
        <v>0.2436974072</v>
      </c>
      <c r="AG350" s="54">
        <f t="shared" si="24"/>
        <v>0.2436974072</v>
      </c>
      <c r="AH350" s="57">
        <f t="shared" ref="AH350:AI350" si="1766">N350-P350</f>
        <v>-0.06588305447</v>
      </c>
      <c r="AI350" s="57">
        <f t="shared" si="1766"/>
        <v>0.02337515777</v>
      </c>
      <c r="AJ350" s="58">
        <f t="shared" si="26"/>
        <v>-0.03938736326</v>
      </c>
      <c r="AK350" s="58">
        <f t="shared" si="27"/>
        <v>0.01389323873</v>
      </c>
      <c r="AL350" s="39">
        <f t="shared" si="28"/>
        <v>0.2436974072</v>
      </c>
      <c r="AM350" s="40">
        <f t="shared" ref="AM350:AN350" si="1767">AF350+AJ350</f>
        <v>0.2043100439</v>
      </c>
      <c r="AN350" s="54">
        <f t="shared" si="1767"/>
        <v>0.2575906459</v>
      </c>
      <c r="AO350" s="59">
        <f t="shared" si="30"/>
        <v>1.93558938</v>
      </c>
      <c r="AP350" s="39">
        <f t="shared" ref="AP350:AR350" si="1768">AL350*$AO350</f>
        <v>0.4716981132</v>
      </c>
      <c r="AQ350" s="40">
        <f t="shared" si="1768"/>
        <v>0.3954603512</v>
      </c>
      <c r="AR350" s="54">
        <f t="shared" si="1768"/>
        <v>0.4985897185</v>
      </c>
      <c r="AS350" s="39">
        <f t="shared" ref="AS350:AU350" si="1769">IF(AP350&lt;0,0,IF(AP350&gt;1,1,AP350))</f>
        <v>0.4716981132</v>
      </c>
      <c r="AT350" s="40">
        <f t="shared" si="1769"/>
        <v>0.3954603512</v>
      </c>
      <c r="AU350" s="54">
        <f t="shared" si="1769"/>
        <v>0.4985897185</v>
      </c>
      <c r="AV350" s="38"/>
      <c r="AW350" s="38"/>
      <c r="AX350" s="38"/>
      <c r="AY350" s="38"/>
      <c r="AZ350" s="38"/>
      <c r="BA350" s="38"/>
      <c r="BB350" s="38"/>
    </row>
    <row r="351">
      <c r="A351" s="1"/>
      <c r="B351" s="1"/>
      <c r="C351" s="53">
        <v>0.0</v>
      </c>
      <c r="D351" s="42"/>
      <c r="E351" s="42"/>
      <c r="F351" s="2">
        <v>5029.0</v>
      </c>
      <c r="G351" s="43">
        <v>4.0</v>
      </c>
      <c r="H351" s="43">
        <v>14.0</v>
      </c>
      <c r="I351" s="44">
        <v>24.0</v>
      </c>
      <c r="J351" s="44">
        <v>26.0</v>
      </c>
      <c r="K351" s="45">
        <v>17.0</v>
      </c>
      <c r="L351" s="45">
        <v>44.0</v>
      </c>
      <c r="M351" s="39">
        <f t="shared" si="6"/>
        <v>0.2222222222</v>
      </c>
      <c r="N351" s="40">
        <f t="shared" si="7"/>
        <v>0.48</v>
      </c>
      <c r="O351" s="54">
        <f t="shared" si="8"/>
        <v>0.2786885246</v>
      </c>
      <c r="P351" s="40">
        <f t="shared" si="9"/>
        <v>0.5005234568</v>
      </c>
      <c r="Q351" s="54">
        <f t="shared" si="10"/>
        <v>0.2475876543</v>
      </c>
      <c r="R351" s="39">
        <f t="shared" ref="R351:T351" si="1770">M351</f>
        <v>0.2222222222</v>
      </c>
      <c r="S351" s="40">
        <f t="shared" si="1770"/>
        <v>0.48</v>
      </c>
      <c r="T351" s="54">
        <f t="shared" si="1770"/>
        <v>0.2786885246</v>
      </c>
      <c r="U351" s="39">
        <f t="shared" si="12"/>
        <v>0.2222222222</v>
      </c>
      <c r="V351" s="40">
        <f t="shared" si="13"/>
        <v>0.038</v>
      </c>
      <c r="W351" s="54">
        <f t="shared" si="14"/>
        <v>0.05968852459</v>
      </c>
      <c r="X351" s="55">
        <f t="shared" si="15"/>
        <v>0.169361908</v>
      </c>
      <c r="Y351" s="55">
        <f t="shared" si="16"/>
        <v>0.6160362554</v>
      </c>
      <c r="Z351" s="39">
        <f t="shared" si="17"/>
        <v>0.1594156768</v>
      </c>
      <c r="AA351" s="40">
        <f t="shared" si="18"/>
        <v>0.1594156768</v>
      </c>
      <c r="AB351" s="54">
        <f t="shared" si="19"/>
        <v>0.05968852459</v>
      </c>
      <c r="AC351" s="56">
        <f t="shared" si="20"/>
        <v>0.3582626681</v>
      </c>
      <c r="AD351" s="56">
        <f t="shared" si="21"/>
        <v>0.4271354953</v>
      </c>
      <c r="AE351" s="39">
        <f t="shared" si="22"/>
        <v>0.1203662702</v>
      </c>
      <c r="AF351" s="40">
        <f t="shared" si="23"/>
        <v>0.1203662702</v>
      </c>
      <c r="AG351" s="54">
        <f t="shared" si="24"/>
        <v>0.1203662702</v>
      </c>
      <c r="AH351" s="57">
        <f t="shared" ref="AH351:AI351" si="1771">N351-P351</f>
        <v>-0.02052345679</v>
      </c>
      <c r="AI351" s="57">
        <f t="shared" si="1771"/>
        <v>0.03110087027</v>
      </c>
      <c r="AJ351" s="58">
        <f t="shared" si="26"/>
        <v>-0.01226969294</v>
      </c>
      <c r="AK351" s="58">
        <f t="shared" si="27"/>
        <v>0.01848508659</v>
      </c>
      <c r="AL351" s="39">
        <f t="shared" si="28"/>
        <v>0.1203662702</v>
      </c>
      <c r="AM351" s="40">
        <f t="shared" ref="AM351:AN351" si="1772">AF351+AJ351</f>
        <v>0.1080965772</v>
      </c>
      <c r="AN351" s="54">
        <f t="shared" si="1772"/>
        <v>0.1388513568</v>
      </c>
      <c r="AO351" s="59">
        <f t="shared" si="30"/>
        <v>1.846216734</v>
      </c>
      <c r="AP351" s="39">
        <f t="shared" ref="AP351:AR351" si="1773">AL351*$AO351</f>
        <v>0.2222222222</v>
      </c>
      <c r="AQ351" s="40">
        <f t="shared" si="1773"/>
        <v>0.1995697098</v>
      </c>
      <c r="AR351" s="54">
        <f t="shared" si="1773"/>
        <v>0.2563496984</v>
      </c>
      <c r="AS351" s="39">
        <f t="shared" ref="AS351:AU351" si="1774">IF(AP351&lt;0,0,IF(AP351&gt;1,1,AP351))</f>
        <v>0.2222222222</v>
      </c>
      <c r="AT351" s="40">
        <f t="shared" si="1774"/>
        <v>0.1995697098</v>
      </c>
      <c r="AU351" s="54">
        <f t="shared" si="1774"/>
        <v>0.2563496984</v>
      </c>
      <c r="AV351" s="38"/>
      <c r="AW351" s="38"/>
      <c r="AX351" s="38"/>
      <c r="AY351" s="38"/>
      <c r="AZ351" s="38"/>
      <c r="BA351" s="38"/>
      <c r="BB351" s="38"/>
    </row>
    <row r="352">
      <c r="A352" s="1"/>
      <c r="B352" s="1"/>
      <c r="C352" s="53">
        <v>0.0</v>
      </c>
      <c r="D352" s="42"/>
      <c r="E352" s="42"/>
      <c r="F352" s="2">
        <v>5030.0</v>
      </c>
      <c r="G352" s="43">
        <v>5.0</v>
      </c>
      <c r="H352" s="43">
        <v>6.0</v>
      </c>
      <c r="I352" s="44">
        <v>55.0</v>
      </c>
      <c r="J352" s="44">
        <v>29.0</v>
      </c>
      <c r="K352" s="45">
        <v>20.0</v>
      </c>
      <c r="L352" s="45">
        <v>57.0</v>
      </c>
      <c r="M352" s="39">
        <f t="shared" si="6"/>
        <v>0.4545454545</v>
      </c>
      <c r="N352" s="40">
        <f t="shared" si="7"/>
        <v>0.6547619048</v>
      </c>
      <c r="O352" s="54">
        <f t="shared" si="8"/>
        <v>0.2597402597</v>
      </c>
      <c r="P352" s="40">
        <f t="shared" si="9"/>
        <v>0.5614008264</v>
      </c>
      <c r="Q352" s="54">
        <f t="shared" si="10"/>
        <v>0.2706528926</v>
      </c>
      <c r="R352" s="39">
        <f t="shared" ref="R352:T352" si="1775">M352</f>
        <v>0.4545454545</v>
      </c>
      <c r="S352" s="40">
        <f t="shared" si="1775"/>
        <v>0.6547619048</v>
      </c>
      <c r="T352" s="54">
        <f t="shared" si="1775"/>
        <v>0.2597402597</v>
      </c>
      <c r="U352" s="39">
        <f t="shared" si="12"/>
        <v>0.4545454545</v>
      </c>
      <c r="V352" s="40">
        <f t="shared" si="13"/>
        <v>0.2127619048</v>
      </c>
      <c r="W352" s="54">
        <f t="shared" si="14"/>
        <v>0.04074025974</v>
      </c>
      <c r="X352" s="55">
        <f t="shared" si="15"/>
        <v>0.4377839901</v>
      </c>
      <c r="Y352" s="55">
        <f t="shared" si="16"/>
        <v>0.3476141733</v>
      </c>
      <c r="Z352" s="39">
        <f t="shared" si="17"/>
        <v>0.3548796968</v>
      </c>
      <c r="AA352" s="40">
        <f t="shared" si="18"/>
        <v>0.3548796968</v>
      </c>
      <c r="AB352" s="54">
        <f t="shared" si="19"/>
        <v>0.04074025974</v>
      </c>
      <c r="AC352" s="56">
        <f t="shared" si="20"/>
        <v>0.114299829</v>
      </c>
      <c r="AD352" s="56">
        <f t="shared" si="21"/>
        <v>0.6710983344</v>
      </c>
      <c r="AE352" s="39">
        <f t="shared" si="22"/>
        <v>0.2525859932</v>
      </c>
      <c r="AF352" s="40">
        <f t="shared" si="23"/>
        <v>0.2525859932</v>
      </c>
      <c r="AG352" s="54">
        <f t="shared" si="24"/>
        <v>0.2525859932</v>
      </c>
      <c r="AH352" s="57">
        <f t="shared" ref="AH352:AI352" si="1776">N352-P352</f>
        <v>0.09336107832</v>
      </c>
      <c r="AI352" s="57">
        <f t="shared" si="1776"/>
        <v>-0.01091263282</v>
      </c>
      <c r="AJ352" s="58">
        <f t="shared" si="26"/>
        <v>0.05581475747</v>
      </c>
      <c r="AK352" s="58">
        <f t="shared" si="27"/>
        <v>-0.006486023087</v>
      </c>
      <c r="AL352" s="39">
        <f t="shared" si="28"/>
        <v>0.2525859932</v>
      </c>
      <c r="AM352" s="40">
        <f t="shared" ref="AM352:AN352" si="1777">AF352+AJ352</f>
        <v>0.3084007507</v>
      </c>
      <c r="AN352" s="54">
        <f t="shared" si="1777"/>
        <v>0.2460999701</v>
      </c>
      <c r="AO352" s="59">
        <f t="shared" si="30"/>
        <v>1.799567144</v>
      </c>
      <c r="AP352" s="39">
        <f t="shared" ref="AP352:AR352" si="1778">AL352*$AO352</f>
        <v>0.4545454545</v>
      </c>
      <c r="AQ352" s="40">
        <f t="shared" si="1778"/>
        <v>0.5549878583</v>
      </c>
      <c r="AR352" s="54">
        <f t="shared" si="1778"/>
        <v>0.4428734205</v>
      </c>
      <c r="AS352" s="39">
        <f t="shared" ref="AS352:AU352" si="1779">IF(AP352&lt;0,0,IF(AP352&gt;1,1,AP352))</f>
        <v>0.4545454545</v>
      </c>
      <c r="AT352" s="40">
        <f t="shared" si="1779"/>
        <v>0.5549878583</v>
      </c>
      <c r="AU352" s="54">
        <f t="shared" si="1779"/>
        <v>0.4428734205</v>
      </c>
      <c r="AV352" s="38"/>
      <c r="AW352" s="38"/>
      <c r="AX352" s="38"/>
      <c r="AY352" s="38"/>
      <c r="AZ352" s="38"/>
      <c r="BA352" s="38"/>
      <c r="BB352" s="38"/>
    </row>
    <row r="353">
      <c r="A353" s="1"/>
      <c r="B353" s="1"/>
      <c r="C353" s="53">
        <v>0.0</v>
      </c>
      <c r="D353" s="42"/>
      <c r="E353" s="42"/>
      <c r="F353" s="2">
        <v>5031.0</v>
      </c>
      <c r="G353" s="43">
        <v>8.0</v>
      </c>
      <c r="H353" s="43">
        <v>9.0</v>
      </c>
      <c r="I353" s="44">
        <v>35.0</v>
      </c>
      <c r="J353" s="44">
        <v>37.0</v>
      </c>
      <c r="K353" s="45">
        <v>16.0</v>
      </c>
      <c r="L353" s="45">
        <v>36.0</v>
      </c>
      <c r="M353" s="39">
        <f t="shared" si="6"/>
        <v>0.4705882353</v>
      </c>
      <c r="N353" s="40">
        <f t="shared" si="7"/>
        <v>0.4861111111</v>
      </c>
      <c r="O353" s="54">
        <f t="shared" si="8"/>
        <v>0.3076923077</v>
      </c>
      <c r="P353" s="40">
        <f t="shared" si="9"/>
        <v>0.5655930796</v>
      </c>
      <c r="Q353" s="54">
        <f t="shared" si="10"/>
        <v>0.2719882353</v>
      </c>
      <c r="R353" s="39">
        <f t="shared" ref="R353:T353" si="1780">M353</f>
        <v>0.4705882353</v>
      </c>
      <c r="S353" s="40">
        <f t="shared" si="1780"/>
        <v>0.4861111111</v>
      </c>
      <c r="T353" s="54">
        <f t="shared" si="1780"/>
        <v>0.3076923077</v>
      </c>
      <c r="U353" s="39">
        <f t="shared" si="12"/>
        <v>0.4705882353</v>
      </c>
      <c r="V353" s="40">
        <f t="shared" si="13"/>
        <v>0.04411111111</v>
      </c>
      <c r="W353" s="54">
        <f t="shared" si="14"/>
        <v>0.08869230769</v>
      </c>
      <c r="X353" s="55">
        <f t="shared" si="15"/>
        <v>0.09346301326</v>
      </c>
      <c r="Y353" s="55">
        <f t="shared" si="16"/>
        <v>0.6919351501</v>
      </c>
      <c r="Z353" s="39">
        <f t="shared" si="17"/>
        <v>0.3342148092</v>
      </c>
      <c r="AA353" s="40">
        <f t="shared" si="18"/>
        <v>0.3342148092</v>
      </c>
      <c r="AB353" s="54">
        <f t="shared" si="19"/>
        <v>0.08869230769</v>
      </c>
      <c r="AC353" s="56">
        <f t="shared" si="20"/>
        <v>0.2593962389</v>
      </c>
      <c r="AD353" s="56">
        <f t="shared" si="21"/>
        <v>0.5260019245</v>
      </c>
      <c r="AE353" s="39">
        <f t="shared" si="22"/>
        <v>0.2445054847</v>
      </c>
      <c r="AF353" s="40">
        <f t="shared" si="23"/>
        <v>0.2445054847</v>
      </c>
      <c r="AG353" s="54">
        <f t="shared" si="24"/>
        <v>0.2445054847</v>
      </c>
      <c r="AH353" s="57">
        <f t="shared" ref="AH353:AI353" si="1781">N353-P353</f>
        <v>-0.07948196847</v>
      </c>
      <c r="AI353" s="57">
        <f t="shared" si="1781"/>
        <v>0.0357040724</v>
      </c>
      <c r="AJ353" s="58">
        <f t="shared" si="26"/>
        <v>-0.04751730457</v>
      </c>
      <c r="AK353" s="58">
        <f t="shared" si="27"/>
        <v>0.02122104186</v>
      </c>
      <c r="AL353" s="39">
        <f t="shared" si="28"/>
        <v>0.2445054847</v>
      </c>
      <c r="AM353" s="40">
        <f t="shared" ref="AM353:AN353" si="1782">AF353+AJ353</f>
        <v>0.1969881801</v>
      </c>
      <c r="AN353" s="54">
        <f t="shared" si="1782"/>
        <v>0.2657265266</v>
      </c>
      <c r="AO353" s="59">
        <f t="shared" si="30"/>
        <v>1.924653084</v>
      </c>
      <c r="AP353" s="39">
        <f t="shared" ref="AP353:AR353" si="1783">AL353*$AO353</f>
        <v>0.4705882353</v>
      </c>
      <c r="AQ353" s="40">
        <f t="shared" si="1783"/>
        <v>0.3791339085</v>
      </c>
      <c r="AR353" s="54">
        <f t="shared" si="1783"/>
        <v>0.511431379</v>
      </c>
      <c r="AS353" s="39">
        <f t="shared" ref="AS353:AU353" si="1784">IF(AP353&lt;0,0,IF(AP353&gt;1,1,AP353))</f>
        <v>0.4705882353</v>
      </c>
      <c r="AT353" s="40">
        <f t="shared" si="1784"/>
        <v>0.3791339085</v>
      </c>
      <c r="AU353" s="54">
        <f t="shared" si="1784"/>
        <v>0.511431379</v>
      </c>
      <c r="AV353" s="38"/>
      <c r="AW353" s="38"/>
      <c r="AX353" s="38"/>
      <c r="AY353" s="38"/>
      <c r="AZ353" s="38"/>
      <c r="BA353" s="38"/>
      <c r="BB353" s="38"/>
    </row>
    <row r="354">
      <c r="A354" s="1"/>
      <c r="B354" s="1"/>
      <c r="C354" s="53">
        <v>0.0</v>
      </c>
      <c r="D354" s="42"/>
      <c r="E354" s="42"/>
      <c r="F354" s="2">
        <v>5037.0</v>
      </c>
      <c r="G354" s="43">
        <v>46.0</v>
      </c>
      <c r="H354" s="43">
        <v>53.0</v>
      </c>
      <c r="I354" s="44">
        <v>145.0</v>
      </c>
      <c r="J354" s="44">
        <v>144.0</v>
      </c>
      <c r="K354" s="45">
        <v>39.0</v>
      </c>
      <c r="L354" s="45">
        <v>74.0</v>
      </c>
      <c r="M354" s="39">
        <f t="shared" si="6"/>
        <v>0.4646464646</v>
      </c>
      <c r="N354" s="40">
        <f t="shared" si="7"/>
        <v>0.5017301038</v>
      </c>
      <c r="O354" s="54">
        <f t="shared" si="8"/>
        <v>0.3451327434</v>
      </c>
      <c r="P354" s="40">
        <f t="shared" si="9"/>
        <v>0.5640405673</v>
      </c>
      <c r="Q354" s="54">
        <f t="shared" si="10"/>
        <v>0.2714975411</v>
      </c>
      <c r="R354" s="39">
        <f t="shared" ref="R354:T354" si="1785">M354</f>
        <v>0.4646464646</v>
      </c>
      <c r="S354" s="40">
        <f t="shared" si="1785"/>
        <v>0.5017301038</v>
      </c>
      <c r="T354" s="54">
        <f t="shared" si="1785"/>
        <v>0.3451327434</v>
      </c>
      <c r="U354" s="39">
        <f t="shared" si="12"/>
        <v>0.4646464646</v>
      </c>
      <c r="V354" s="40">
        <f t="shared" si="13"/>
        <v>0.05973010381</v>
      </c>
      <c r="W354" s="54">
        <f t="shared" si="14"/>
        <v>0.1261327434</v>
      </c>
      <c r="X354" s="55">
        <f t="shared" si="15"/>
        <v>0.1278484166</v>
      </c>
      <c r="Y354" s="55">
        <f t="shared" si="16"/>
        <v>0.6575497468</v>
      </c>
      <c r="Z354" s="39">
        <f t="shared" si="17"/>
        <v>0.3312582244</v>
      </c>
      <c r="AA354" s="40">
        <f t="shared" si="18"/>
        <v>0.3312582244</v>
      </c>
      <c r="AB354" s="54">
        <f t="shared" si="19"/>
        <v>0.1261327434</v>
      </c>
      <c r="AC354" s="56">
        <f t="shared" si="20"/>
        <v>0.3638184912</v>
      </c>
      <c r="AD354" s="56">
        <f t="shared" si="21"/>
        <v>0.4215796722</v>
      </c>
      <c r="AE354" s="39">
        <f t="shared" si="22"/>
        <v>0.2506406593</v>
      </c>
      <c r="AF354" s="40">
        <f t="shared" si="23"/>
        <v>0.2506406593</v>
      </c>
      <c r="AG354" s="54">
        <f t="shared" si="24"/>
        <v>0.2506406593</v>
      </c>
      <c r="AH354" s="57">
        <f t="shared" ref="AH354:AI354" si="1786">N354-P354</f>
        <v>-0.06231046348</v>
      </c>
      <c r="AI354" s="57">
        <f t="shared" si="1786"/>
        <v>0.0736352023</v>
      </c>
      <c r="AJ354" s="58">
        <f t="shared" si="26"/>
        <v>-0.03725153425</v>
      </c>
      <c r="AK354" s="58">
        <f t="shared" si="27"/>
        <v>0.0437657557</v>
      </c>
      <c r="AL354" s="39">
        <f t="shared" si="28"/>
        <v>0.2506406593</v>
      </c>
      <c r="AM354" s="40">
        <f t="shared" ref="AM354:AN354" si="1787">AF354+AJ354</f>
        <v>0.213389125</v>
      </c>
      <c r="AN354" s="54">
        <f t="shared" si="1787"/>
        <v>0.294406415</v>
      </c>
      <c r="AO354" s="59">
        <f t="shared" si="30"/>
        <v>1.853835152</v>
      </c>
      <c r="AP354" s="39">
        <f t="shared" ref="AP354:AR354" si="1788">AL354*$AO354</f>
        <v>0.4646464646</v>
      </c>
      <c r="AQ354" s="40">
        <f t="shared" si="1788"/>
        <v>0.395588261</v>
      </c>
      <c r="AR354" s="54">
        <f t="shared" si="1788"/>
        <v>0.545780961</v>
      </c>
      <c r="AS354" s="39">
        <f t="shared" ref="AS354:AU354" si="1789">IF(AP354&lt;0,0,IF(AP354&gt;1,1,AP354))</f>
        <v>0.4646464646</v>
      </c>
      <c r="AT354" s="40">
        <f t="shared" si="1789"/>
        <v>0.395588261</v>
      </c>
      <c r="AU354" s="54">
        <f t="shared" si="1789"/>
        <v>0.545780961</v>
      </c>
      <c r="AV354" s="38"/>
      <c r="AW354" s="38"/>
      <c r="AX354" s="38"/>
      <c r="AY354" s="38"/>
      <c r="AZ354" s="38"/>
      <c r="BA354" s="38"/>
      <c r="BB354" s="38"/>
    </row>
    <row r="355">
      <c r="A355" s="1"/>
      <c r="B355" s="1"/>
      <c r="C355" s="53">
        <v>0.0</v>
      </c>
      <c r="D355" s="42"/>
      <c r="E355" s="42"/>
      <c r="F355" s="2">
        <v>5038.0</v>
      </c>
      <c r="G355" s="43">
        <v>6.0</v>
      </c>
      <c r="H355" s="43">
        <v>16.0</v>
      </c>
      <c r="I355" s="44">
        <v>23.0</v>
      </c>
      <c r="J355" s="44">
        <v>21.0</v>
      </c>
      <c r="K355" s="45">
        <v>10.0</v>
      </c>
      <c r="L355" s="45">
        <v>23.0</v>
      </c>
      <c r="M355" s="39">
        <f t="shared" si="6"/>
        <v>0.2727272727</v>
      </c>
      <c r="N355" s="40">
        <f t="shared" si="7"/>
        <v>0.5227272727</v>
      </c>
      <c r="O355" s="54">
        <f t="shared" si="8"/>
        <v>0.303030303</v>
      </c>
      <c r="P355" s="40">
        <f t="shared" si="9"/>
        <v>0.5137842975</v>
      </c>
      <c r="Q355" s="54">
        <f t="shared" si="10"/>
        <v>0.2531950413</v>
      </c>
      <c r="R355" s="39">
        <f t="shared" ref="R355:T355" si="1790">M355</f>
        <v>0.2727272727</v>
      </c>
      <c r="S355" s="40">
        <f t="shared" si="1790"/>
        <v>0.5227272727</v>
      </c>
      <c r="T355" s="54">
        <f t="shared" si="1790"/>
        <v>0.303030303</v>
      </c>
      <c r="U355" s="39">
        <f t="shared" si="12"/>
        <v>0.2727272727</v>
      </c>
      <c r="V355" s="40">
        <f t="shared" si="13"/>
        <v>0.08072727273</v>
      </c>
      <c r="W355" s="54">
        <f t="shared" si="14"/>
        <v>0.08403030303</v>
      </c>
      <c r="X355" s="55">
        <f t="shared" si="15"/>
        <v>0.2877830417</v>
      </c>
      <c r="Y355" s="55">
        <f t="shared" si="16"/>
        <v>0.4976151217</v>
      </c>
      <c r="Z355" s="39">
        <f t="shared" si="17"/>
        <v>0.2011181964</v>
      </c>
      <c r="AA355" s="40">
        <f t="shared" si="18"/>
        <v>0.2011181964</v>
      </c>
      <c r="AB355" s="54">
        <f t="shared" si="19"/>
        <v>0.08403030303</v>
      </c>
      <c r="AC355" s="56">
        <f t="shared" si="20"/>
        <v>0.3957696216</v>
      </c>
      <c r="AD355" s="56">
        <f t="shared" si="21"/>
        <v>0.3896285418</v>
      </c>
      <c r="AE355" s="39">
        <f t="shared" si="22"/>
        <v>0.1541259562</v>
      </c>
      <c r="AF355" s="40">
        <f t="shared" si="23"/>
        <v>0.1541259562</v>
      </c>
      <c r="AG355" s="54">
        <f t="shared" si="24"/>
        <v>0.1541259562</v>
      </c>
      <c r="AH355" s="57">
        <f t="shared" ref="AH355:AI355" si="1791">N355-P355</f>
        <v>0.008942975207</v>
      </c>
      <c r="AI355" s="57">
        <f t="shared" si="1791"/>
        <v>0.04983526171</v>
      </c>
      <c r="AJ355" s="58">
        <f t="shared" si="26"/>
        <v>0.005346446305</v>
      </c>
      <c r="AK355" s="58">
        <f t="shared" si="27"/>
        <v>0.02962004342</v>
      </c>
      <c r="AL355" s="39">
        <f t="shared" si="28"/>
        <v>0.1541259562</v>
      </c>
      <c r="AM355" s="40">
        <f t="shared" ref="AM355:AN355" si="1792">AF355+AJ355</f>
        <v>0.1594724025</v>
      </c>
      <c r="AN355" s="54">
        <f t="shared" si="1792"/>
        <v>0.1837459996</v>
      </c>
      <c r="AO355" s="59">
        <f t="shared" si="30"/>
        <v>1.769509039</v>
      </c>
      <c r="AP355" s="39">
        <f t="shared" ref="AP355:AR355" si="1793">AL355*$AO355</f>
        <v>0.2727272727</v>
      </c>
      <c r="AQ355" s="40">
        <f t="shared" si="1793"/>
        <v>0.2821878578</v>
      </c>
      <c r="AR355" s="54">
        <f t="shared" si="1793"/>
        <v>0.3251402073</v>
      </c>
      <c r="AS355" s="39">
        <f t="shared" ref="AS355:AU355" si="1794">IF(AP355&lt;0,0,IF(AP355&gt;1,1,AP355))</f>
        <v>0.2727272727</v>
      </c>
      <c r="AT355" s="40">
        <f t="shared" si="1794"/>
        <v>0.2821878578</v>
      </c>
      <c r="AU355" s="54">
        <f t="shared" si="1794"/>
        <v>0.3251402073</v>
      </c>
      <c r="AV355" s="38"/>
      <c r="AW355" s="38"/>
      <c r="AX355" s="38"/>
      <c r="AY355" s="38"/>
      <c r="AZ355" s="38"/>
      <c r="BA355" s="38"/>
      <c r="BB355" s="38"/>
    </row>
    <row r="356">
      <c r="A356" s="1"/>
      <c r="B356" s="1"/>
      <c r="C356" s="53">
        <v>0.0</v>
      </c>
      <c r="D356" s="42"/>
      <c r="E356" s="42"/>
      <c r="F356" s="2">
        <v>5040.0</v>
      </c>
      <c r="G356" s="43">
        <v>7.0</v>
      </c>
      <c r="H356" s="43">
        <v>11.0</v>
      </c>
      <c r="I356" s="44">
        <v>44.0</v>
      </c>
      <c r="J356" s="44">
        <v>40.0</v>
      </c>
      <c r="K356" s="45">
        <v>16.0</v>
      </c>
      <c r="L356" s="45">
        <v>38.0</v>
      </c>
      <c r="M356" s="39">
        <f t="shared" si="6"/>
        <v>0.3888888889</v>
      </c>
      <c r="N356" s="40">
        <f t="shared" si="7"/>
        <v>0.5238095238</v>
      </c>
      <c r="O356" s="54">
        <f t="shared" si="8"/>
        <v>0.2962962963</v>
      </c>
      <c r="P356" s="40">
        <f t="shared" si="9"/>
        <v>0.5442280864</v>
      </c>
      <c r="Q356" s="54">
        <f t="shared" si="10"/>
        <v>0.264841358</v>
      </c>
      <c r="R356" s="39">
        <f t="shared" ref="R356:T356" si="1795">M356</f>
        <v>0.3888888889</v>
      </c>
      <c r="S356" s="40">
        <f t="shared" si="1795"/>
        <v>0.5238095238</v>
      </c>
      <c r="T356" s="54">
        <f t="shared" si="1795"/>
        <v>0.2962962963</v>
      </c>
      <c r="U356" s="39">
        <f t="shared" si="12"/>
        <v>0.3888888889</v>
      </c>
      <c r="V356" s="40">
        <f t="shared" si="13"/>
        <v>0.08180952381</v>
      </c>
      <c r="W356" s="54">
        <f t="shared" si="14"/>
        <v>0.0772962963</v>
      </c>
      <c r="X356" s="55">
        <f t="shared" si="15"/>
        <v>0.2073439994</v>
      </c>
      <c r="Y356" s="55">
        <f t="shared" si="16"/>
        <v>0.578054164</v>
      </c>
      <c r="Z356" s="39">
        <f t="shared" si="17"/>
        <v>0.2810047741</v>
      </c>
      <c r="AA356" s="40">
        <f t="shared" si="18"/>
        <v>0.2810047741</v>
      </c>
      <c r="AB356" s="54">
        <f t="shared" si="19"/>
        <v>0.0772962963</v>
      </c>
      <c r="AC356" s="56">
        <f t="shared" si="20"/>
        <v>0.268432324</v>
      </c>
      <c r="AD356" s="56">
        <f t="shared" si="21"/>
        <v>0.5169658394</v>
      </c>
      <c r="AE356" s="39">
        <f t="shared" si="22"/>
        <v>0.2060805673</v>
      </c>
      <c r="AF356" s="40">
        <f t="shared" si="23"/>
        <v>0.2060805673</v>
      </c>
      <c r="AG356" s="54">
        <f t="shared" si="24"/>
        <v>0.2060805673</v>
      </c>
      <c r="AH356" s="57">
        <f t="shared" ref="AH356:AI356" si="1796">N356-P356</f>
        <v>-0.02041856261</v>
      </c>
      <c r="AI356" s="57">
        <f t="shared" si="1796"/>
        <v>0.03145493827</v>
      </c>
      <c r="AJ356" s="58">
        <f t="shared" si="26"/>
        <v>-0.01220698326</v>
      </c>
      <c r="AK356" s="58">
        <f t="shared" si="27"/>
        <v>0.01869553014</v>
      </c>
      <c r="AL356" s="39">
        <f t="shared" si="28"/>
        <v>0.2060805673</v>
      </c>
      <c r="AM356" s="40">
        <f t="shared" ref="AM356:AN356" si="1797">AF356+AJ356</f>
        <v>0.1938735841</v>
      </c>
      <c r="AN356" s="54">
        <f t="shared" si="1797"/>
        <v>0.2247760975</v>
      </c>
      <c r="AO356" s="59">
        <f t="shared" si="30"/>
        <v>1.8870721</v>
      </c>
      <c r="AP356" s="39">
        <f t="shared" ref="AP356:AR356" si="1798">AL356*$AO356</f>
        <v>0.3888888889</v>
      </c>
      <c r="AQ356" s="40">
        <f t="shared" si="1798"/>
        <v>0.3658534314</v>
      </c>
      <c r="AR356" s="54">
        <f t="shared" si="1798"/>
        <v>0.4241687022</v>
      </c>
      <c r="AS356" s="39">
        <f t="shared" ref="AS356:AU356" si="1799">IF(AP356&lt;0,0,IF(AP356&gt;1,1,AP356))</f>
        <v>0.3888888889</v>
      </c>
      <c r="AT356" s="40">
        <f t="shared" si="1799"/>
        <v>0.3658534314</v>
      </c>
      <c r="AU356" s="54">
        <f t="shared" si="1799"/>
        <v>0.4241687022</v>
      </c>
      <c r="AV356" s="38"/>
      <c r="AW356" s="38"/>
      <c r="AX356" s="38"/>
      <c r="AY356" s="38"/>
      <c r="AZ356" s="38"/>
      <c r="BA356" s="38"/>
      <c r="BB356" s="38"/>
    </row>
    <row r="357">
      <c r="A357" s="1"/>
      <c r="B357" s="1"/>
      <c r="C357" s="53">
        <v>0.0</v>
      </c>
      <c r="D357" s="42"/>
      <c r="E357" s="42"/>
      <c r="F357" s="2">
        <v>5044.0</v>
      </c>
      <c r="G357" s="43">
        <v>4.0</v>
      </c>
      <c r="H357" s="43">
        <v>8.0</v>
      </c>
      <c r="I357" s="44">
        <v>14.0</v>
      </c>
      <c r="J357" s="44">
        <v>24.0</v>
      </c>
      <c r="K357" s="45">
        <v>4.0</v>
      </c>
      <c r="L357" s="45">
        <v>37.0</v>
      </c>
      <c r="M357" s="39">
        <f t="shared" si="6"/>
        <v>0.3333333333</v>
      </c>
      <c r="N357" s="40">
        <f t="shared" si="7"/>
        <v>0.3684210526</v>
      </c>
      <c r="O357" s="54">
        <f t="shared" si="8"/>
        <v>0.09756097561</v>
      </c>
      <c r="P357" s="40">
        <f t="shared" si="9"/>
        <v>0.5296777778</v>
      </c>
      <c r="Q357" s="54">
        <f t="shared" si="10"/>
        <v>0.2594888889</v>
      </c>
      <c r="R357" s="39">
        <f t="shared" ref="R357:T357" si="1800">M357</f>
        <v>0.3333333333</v>
      </c>
      <c r="S357" s="40">
        <f t="shared" si="1800"/>
        <v>0.3684210526</v>
      </c>
      <c r="T357" s="54">
        <f t="shared" si="1800"/>
        <v>0.09756097561</v>
      </c>
      <c r="U357" s="39">
        <f t="shared" si="12"/>
        <v>0.3333333333</v>
      </c>
      <c r="V357" s="40">
        <f t="shared" si="13"/>
        <v>-0.07357894737</v>
      </c>
      <c r="W357" s="54">
        <f t="shared" si="14"/>
        <v>-0.1214390244</v>
      </c>
      <c r="X357" s="55">
        <f t="shared" si="15"/>
        <v>-0.2172530216</v>
      </c>
      <c r="Y357" s="55">
        <f t="shared" si="16"/>
        <v>1.002651185</v>
      </c>
      <c r="Z357" s="39">
        <f t="shared" si="17"/>
        <v>0.2413762339</v>
      </c>
      <c r="AA357" s="40">
        <f t="shared" si="18"/>
        <v>0.2413762339</v>
      </c>
      <c r="AB357" s="54">
        <f t="shared" si="19"/>
        <v>-0.1214390244</v>
      </c>
      <c r="AC357" s="56">
        <f t="shared" si="20"/>
        <v>-0.4661332643</v>
      </c>
      <c r="AD357" s="56">
        <f t="shared" si="21"/>
        <v>1.251531428</v>
      </c>
      <c r="AE357" s="39">
        <f t="shared" si="22"/>
        <v>0.1910627161</v>
      </c>
      <c r="AF357" s="40">
        <f t="shared" si="23"/>
        <v>0.1910627161</v>
      </c>
      <c r="AG357" s="54">
        <f t="shared" si="24"/>
        <v>0.1910627161</v>
      </c>
      <c r="AH357" s="57">
        <f t="shared" ref="AH357:AI357" si="1801">N357-P357</f>
        <v>-0.1612567251</v>
      </c>
      <c r="AI357" s="57">
        <f t="shared" si="1801"/>
        <v>-0.1619279133</v>
      </c>
      <c r="AJ357" s="58">
        <f t="shared" si="26"/>
        <v>-0.096405324</v>
      </c>
      <c r="AK357" s="58">
        <f t="shared" si="27"/>
        <v>-0.09624333569</v>
      </c>
      <c r="AL357" s="39">
        <f t="shared" si="28"/>
        <v>0.1910627161</v>
      </c>
      <c r="AM357" s="40">
        <f t="shared" ref="AM357:AN357" si="1802">AF357+AJ357</f>
        <v>0.09465739208</v>
      </c>
      <c r="AN357" s="54">
        <f t="shared" si="1802"/>
        <v>0.09481938038</v>
      </c>
      <c r="AO357" s="59">
        <f t="shared" si="30"/>
        <v>1.744627838</v>
      </c>
      <c r="AP357" s="39">
        <f t="shared" ref="AP357:AR357" si="1803">AL357*$AO357</f>
        <v>0.3333333333</v>
      </c>
      <c r="AQ357" s="40">
        <f t="shared" si="1803"/>
        <v>0.1651419213</v>
      </c>
      <c r="AR357" s="54">
        <f t="shared" si="1803"/>
        <v>0.1654245306</v>
      </c>
      <c r="AS357" s="39">
        <f t="shared" ref="AS357:AU357" si="1804">IF(AP357&lt;0,0,IF(AP357&gt;1,1,AP357))</f>
        <v>0.3333333333</v>
      </c>
      <c r="AT357" s="40">
        <f t="shared" si="1804"/>
        <v>0.1651419213</v>
      </c>
      <c r="AU357" s="54">
        <f t="shared" si="1804"/>
        <v>0.1654245306</v>
      </c>
      <c r="AV357" s="38"/>
      <c r="AW357" s="38"/>
      <c r="AX357" s="38"/>
      <c r="AY357" s="38"/>
      <c r="AZ357" s="38"/>
      <c r="BA357" s="38"/>
      <c r="BB357" s="38"/>
    </row>
    <row r="358">
      <c r="A358" s="1"/>
      <c r="B358" s="1"/>
      <c r="C358" s="53">
        <v>0.0</v>
      </c>
      <c r="D358" s="42"/>
      <c r="E358" s="42"/>
      <c r="F358" s="2">
        <v>5045.0</v>
      </c>
      <c r="G358" s="43">
        <v>6.0</v>
      </c>
      <c r="H358" s="43">
        <v>18.0</v>
      </c>
      <c r="I358" s="44">
        <v>25.0</v>
      </c>
      <c r="J358" s="44">
        <v>30.0</v>
      </c>
      <c r="K358" s="45">
        <v>9.0</v>
      </c>
      <c r="L358" s="45">
        <v>30.0</v>
      </c>
      <c r="M358" s="39">
        <f t="shared" si="6"/>
        <v>0.25</v>
      </c>
      <c r="N358" s="40">
        <f t="shared" si="7"/>
        <v>0.4545454545</v>
      </c>
      <c r="O358" s="54">
        <f t="shared" si="8"/>
        <v>0.2307692308</v>
      </c>
      <c r="P358" s="40">
        <f t="shared" si="9"/>
        <v>0.50781875</v>
      </c>
      <c r="Q358" s="54">
        <f t="shared" si="10"/>
        <v>0.2507125</v>
      </c>
      <c r="R358" s="39">
        <f t="shared" ref="R358:T358" si="1805">M358</f>
        <v>0.25</v>
      </c>
      <c r="S358" s="40">
        <f t="shared" si="1805"/>
        <v>0.4545454545</v>
      </c>
      <c r="T358" s="54">
        <f t="shared" si="1805"/>
        <v>0.2307692308</v>
      </c>
      <c r="U358" s="39">
        <f t="shared" si="12"/>
        <v>0.25</v>
      </c>
      <c r="V358" s="40">
        <f t="shared" si="13"/>
        <v>0.01254545455</v>
      </c>
      <c r="W358" s="54">
        <f t="shared" si="14"/>
        <v>0.01176923077</v>
      </c>
      <c r="X358" s="55">
        <f t="shared" si="15"/>
        <v>0.05013975885</v>
      </c>
      <c r="Y358" s="55">
        <f t="shared" si="16"/>
        <v>0.7352584046</v>
      </c>
      <c r="Z358" s="39">
        <f t="shared" si="17"/>
        <v>0.1769991362</v>
      </c>
      <c r="AA358" s="40">
        <f t="shared" si="18"/>
        <v>0.1769991362</v>
      </c>
      <c r="AB358" s="54">
        <f t="shared" si="19"/>
        <v>0.01176923077</v>
      </c>
      <c r="AC358" s="56">
        <f t="shared" si="20"/>
        <v>0.06639541658</v>
      </c>
      <c r="AD358" s="56">
        <f t="shared" si="21"/>
        <v>0.7190027468</v>
      </c>
      <c r="AE358" s="39">
        <f t="shared" si="22"/>
        <v>0.1254336658</v>
      </c>
      <c r="AF358" s="40">
        <f t="shared" si="23"/>
        <v>0.1254336658</v>
      </c>
      <c r="AG358" s="54">
        <f t="shared" si="24"/>
        <v>0.1254336658</v>
      </c>
      <c r="AH358" s="57">
        <f t="shared" ref="AH358:AI358" si="1806">N358-P358</f>
        <v>-0.05327329545</v>
      </c>
      <c r="AI358" s="57">
        <f t="shared" si="1806"/>
        <v>-0.01994326923</v>
      </c>
      <c r="AJ358" s="58">
        <f t="shared" si="26"/>
        <v>-0.03184877594</v>
      </c>
      <c r="AK358" s="58">
        <f t="shared" si="27"/>
        <v>-0.0118534644</v>
      </c>
      <c r="AL358" s="39">
        <f t="shared" si="28"/>
        <v>0.1254336658</v>
      </c>
      <c r="AM358" s="40">
        <f t="shared" ref="AM358:AN358" si="1807">AF358+AJ358</f>
        <v>0.09358488981</v>
      </c>
      <c r="AN358" s="54">
        <f t="shared" si="1807"/>
        <v>0.1135802014</v>
      </c>
      <c r="AO358" s="59">
        <f t="shared" si="30"/>
        <v>1.993085337</v>
      </c>
      <c r="AP358" s="39">
        <f t="shared" ref="AP358:AR358" si="1808">AL358*$AO358</f>
        <v>0.25</v>
      </c>
      <c r="AQ358" s="40">
        <f t="shared" si="1808"/>
        <v>0.1865226717</v>
      </c>
      <c r="AR358" s="54">
        <f t="shared" si="1808"/>
        <v>0.2263750339</v>
      </c>
      <c r="AS358" s="39">
        <f t="shared" ref="AS358:AU358" si="1809">IF(AP358&lt;0,0,IF(AP358&gt;1,1,AP358))</f>
        <v>0.25</v>
      </c>
      <c r="AT358" s="40">
        <f t="shared" si="1809"/>
        <v>0.1865226717</v>
      </c>
      <c r="AU358" s="54">
        <f t="shared" si="1809"/>
        <v>0.2263750339</v>
      </c>
      <c r="AV358" s="38"/>
      <c r="AW358" s="38"/>
      <c r="AX358" s="38"/>
      <c r="AY358" s="38"/>
      <c r="AZ358" s="38"/>
      <c r="BA358" s="38"/>
      <c r="BB358" s="38"/>
    </row>
    <row r="359">
      <c r="A359" s="1"/>
      <c r="B359" s="1"/>
      <c r="C359" s="53">
        <v>0.0</v>
      </c>
      <c r="D359" s="42"/>
      <c r="E359" s="42"/>
      <c r="F359" s="2">
        <v>5046.0</v>
      </c>
      <c r="G359" s="43">
        <v>8.0</v>
      </c>
      <c r="H359" s="43">
        <v>14.0</v>
      </c>
      <c r="I359" s="44">
        <v>39.0</v>
      </c>
      <c r="J359" s="44">
        <v>38.0</v>
      </c>
      <c r="K359" s="45">
        <v>8.0</v>
      </c>
      <c r="L359" s="45">
        <v>38.0</v>
      </c>
      <c r="M359" s="39">
        <f t="shared" si="6"/>
        <v>0.3636363636</v>
      </c>
      <c r="N359" s="40">
        <f t="shared" si="7"/>
        <v>0.5064935065</v>
      </c>
      <c r="O359" s="54">
        <f t="shared" si="8"/>
        <v>0.1739130435</v>
      </c>
      <c r="P359" s="40">
        <f t="shared" si="9"/>
        <v>0.5376165289</v>
      </c>
      <c r="Q359" s="54">
        <f t="shared" si="10"/>
        <v>0.2624578512</v>
      </c>
      <c r="R359" s="39">
        <f t="shared" ref="R359:T359" si="1810">M359</f>
        <v>0.3636363636</v>
      </c>
      <c r="S359" s="40">
        <f t="shared" si="1810"/>
        <v>0.5064935065</v>
      </c>
      <c r="T359" s="54">
        <f t="shared" si="1810"/>
        <v>0.1739130435</v>
      </c>
      <c r="U359" s="39">
        <f t="shared" si="12"/>
        <v>0.3636363636</v>
      </c>
      <c r="V359" s="40">
        <f t="shared" si="13"/>
        <v>0.06449350649</v>
      </c>
      <c r="W359" s="54">
        <f t="shared" si="14"/>
        <v>-0.04508695652</v>
      </c>
      <c r="X359" s="55">
        <f t="shared" si="15"/>
        <v>0.1755318478</v>
      </c>
      <c r="Y359" s="55">
        <f t="shared" si="16"/>
        <v>0.6098663155</v>
      </c>
      <c r="Z359" s="39">
        <f t="shared" si="17"/>
        <v>0.2611425064</v>
      </c>
      <c r="AA359" s="40">
        <f t="shared" si="18"/>
        <v>0.2611425064</v>
      </c>
      <c r="AB359" s="54">
        <f t="shared" si="19"/>
        <v>-0.04508695652</v>
      </c>
      <c r="AC359" s="56">
        <f t="shared" si="20"/>
        <v>-0.1709672037</v>
      </c>
      <c r="AD359" s="56">
        <f t="shared" si="21"/>
        <v>0.9563653671</v>
      </c>
      <c r="AE359" s="39">
        <f t="shared" si="22"/>
        <v>0.1873876227</v>
      </c>
      <c r="AF359" s="40">
        <f t="shared" si="23"/>
        <v>0.1873876227</v>
      </c>
      <c r="AG359" s="54">
        <f t="shared" si="24"/>
        <v>0.1873876227</v>
      </c>
      <c r="AH359" s="57">
        <f t="shared" ref="AH359:AI359" si="1811">N359-P359</f>
        <v>-0.03112302243</v>
      </c>
      <c r="AI359" s="57">
        <f t="shared" si="1811"/>
        <v>-0.08854480776</v>
      </c>
      <c r="AJ359" s="58">
        <f t="shared" si="26"/>
        <v>-0.01860651119</v>
      </c>
      <c r="AK359" s="58">
        <f t="shared" si="27"/>
        <v>-0.05262741602</v>
      </c>
      <c r="AL359" s="39">
        <f t="shared" si="28"/>
        <v>0.1873876227</v>
      </c>
      <c r="AM359" s="40">
        <f t="shared" ref="AM359:AN359" si="1812">AF359+AJ359</f>
        <v>0.1687811116</v>
      </c>
      <c r="AN359" s="54">
        <f t="shared" si="1812"/>
        <v>0.1347602067</v>
      </c>
      <c r="AO359" s="59">
        <f t="shared" si="30"/>
        <v>1.940557003</v>
      </c>
      <c r="AP359" s="39">
        <f t="shared" ref="AP359:AR359" si="1813">AL359*$AO359</f>
        <v>0.3636363636</v>
      </c>
      <c r="AQ359" s="40">
        <f t="shared" si="1813"/>
        <v>0.327529368</v>
      </c>
      <c r="AR359" s="54">
        <f t="shared" si="1813"/>
        <v>0.2615098629</v>
      </c>
      <c r="AS359" s="39">
        <f t="shared" ref="AS359:AU359" si="1814">IF(AP359&lt;0,0,IF(AP359&gt;1,1,AP359))</f>
        <v>0.3636363636</v>
      </c>
      <c r="AT359" s="40">
        <f t="shared" si="1814"/>
        <v>0.327529368</v>
      </c>
      <c r="AU359" s="54">
        <f t="shared" si="1814"/>
        <v>0.2615098629</v>
      </c>
      <c r="AV359" s="38"/>
      <c r="AW359" s="38"/>
      <c r="AX359" s="38"/>
      <c r="AY359" s="38"/>
      <c r="AZ359" s="38"/>
      <c r="BA359" s="38"/>
      <c r="BB359" s="38"/>
    </row>
    <row r="360">
      <c r="A360" s="1"/>
      <c r="B360" s="1"/>
      <c r="C360" s="53">
        <v>0.0</v>
      </c>
      <c r="D360" s="42"/>
      <c r="E360" s="42"/>
      <c r="F360" s="2">
        <v>5047.0</v>
      </c>
      <c r="G360" s="43">
        <v>7.0</v>
      </c>
      <c r="H360" s="43">
        <v>12.0</v>
      </c>
      <c r="I360" s="44">
        <v>30.0</v>
      </c>
      <c r="J360" s="44">
        <v>27.0</v>
      </c>
      <c r="K360" s="45">
        <v>14.0</v>
      </c>
      <c r="L360" s="45">
        <v>60.0</v>
      </c>
      <c r="M360" s="39">
        <f t="shared" si="6"/>
        <v>0.3684210526</v>
      </c>
      <c r="N360" s="40">
        <f t="shared" si="7"/>
        <v>0.5263157895</v>
      </c>
      <c r="O360" s="54">
        <f t="shared" si="8"/>
        <v>0.1891891892</v>
      </c>
      <c r="P360" s="40">
        <f t="shared" si="9"/>
        <v>0.5388695291</v>
      </c>
      <c r="Q360" s="54">
        <f t="shared" si="10"/>
        <v>0.2629157895</v>
      </c>
      <c r="R360" s="39">
        <f t="shared" ref="R360:T360" si="1815">M360</f>
        <v>0.3684210526</v>
      </c>
      <c r="S360" s="40">
        <f t="shared" si="1815"/>
        <v>0.5263157895</v>
      </c>
      <c r="T360" s="54">
        <f t="shared" si="1815"/>
        <v>0.1891891892</v>
      </c>
      <c r="U360" s="39">
        <f t="shared" si="12"/>
        <v>0.3684210526</v>
      </c>
      <c r="V360" s="40">
        <f t="shared" si="13"/>
        <v>0.08431578947</v>
      </c>
      <c r="W360" s="54">
        <f t="shared" si="14"/>
        <v>-0.02981081081</v>
      </c>
      <c r="X360" s="55">
        <f t="shared" si="15"/>
        <v>0.2249826799</v>
      </c>
      <c r="Y360" s="55">
        <f t="shared" si="16"/>
        <v>0.5604154835</v>
      </c>
      <c r="Z360" s="39">
        <f t="shared" si="17"/>
        <v>0.267248222</v>
      </c>
      <c r="AA360" s="40">
        <f t="shared" si="18"/>
        <v>0.267248222</v>
      </c>
      <c r="AB360" s="54">
        <f t="shared" si="19"/>
        <v>-0.02981081081</v>
      </c>
      <c r="AC360" s="56">
        <f t="shared" si="20"/>
        <v>-0.1110880449</v>
      </c>
      <c r="AD360" s="56">
        <f t="shared" si="21"/>
        <v>0.8964862083</v>
      </c>
      <c r="AE360" s="39">
        <f t="shared" si="22"/>
        <v>0.1901450718</v>
      </c>
      <c r="AF360" s="40">
        <f t="shared" si="23"/>
        <v>0.1901450718</v>
      </c>
      <c r="AG360" s="54">
        <f t="shared" si="24"/>
        <v>0.1901450718</v>
      </c>
      <c r="AH360" s="57">
        <f t="shared" ref="AH360:AI360" si="1816">N360-P360</f>
        <v>-0.01255373961</v>
      </c>
      <c r="AI360" s="57">
        <f t="shared" si="1816"/>
        <v>-0.07372660028</v>
      </c>
      <c r="AJ360" s="58">
        <f t="shared" si="26"/>
        <v>-0.007505096817</v>
      </c>
      <c r="AK360" s="58">
        <f t="shared" si="27"/>
        <v>-0.04382007893</v>
      </c>
      <c r="AL360" s="39">
        <f t="shared" si="28"/>
        <v>0.1901450718</v>
      </c>
      <c r="AM360" s="40">
        <f t="shared" ref="AM360:AN360" si="1817">AF360+AJ360</f>
        <v>0.1826399749</v>
      </c>
      <c r="AN360" s="54">
        <f t="shared" si="1817"/>
        <v>0.1463249928</v>
      </c>
      <c r="AO360" s="59">
        <f t="shared" si="30"/>
        <v>1.937578761</v>
      </c>
      <c r="AP360" s="39">
        <f t="shared" ref="AP360:AR360" si="1818">AL360*$AO360</f>
        <v>0.3684210526</v>
      </c>
      <c r="AQ360" s="40">
        <f t="shared" si="1818"/>
        <v>0.3538793364</v>
      </c>
      <c r="AR360" s="54">
        <f t="shared" si="1818"/>
        <v>0.2835161984</v>
      </c>
      <c r="AS360" s="39">
        <f t="shared" ref="AS360:AU360" si="1819">IF(AP360&lt;0,0,IF(AP360&gt;1,1,AP360))</f>
        <v>0.3684210526</v>
      </c>
      <c r="AT360" s="40">
        <f t="shared" si="1819"/>
        <v>0.3538793364</v>
      </c>
      <c r="AU360" s="54">
        <f t="shared" si="1819"/>
        <v>0.2835161984</v>
      </c>
      <c r="AV360" s="38"/>
      <c r="AW360" s="38"/>
      <c r="AX360" s="38"/>
      <c r="AY360" s="38"/>
      <c r="AZ360" s="38"/>
      <c r="BA360" s="38"/>
      <c r="BB360" s="38"/>
    </row>
    <row r="361">
      <c r="A361" s="1"/>
      <c r="B361" s="1"/>
      <c r="C361" s="53">
        <v>0.0</v>
      </c>
      <c r="D361" s="42"/>
      <c r="E361" s="42"/>
      <c r="F361" s="2">
        <v>5049.0</v>
      </c>
      <c r="G361" s="43">
        <v>4.0</v>
      </c>
      <c r="H361" s="43">
        <v>9.0</v>
      </c>
      <c r="I361" s="44">
        <v>26.0</v>
      </c>
      <c r="J361" s="44">
        <v>13.0</v>
      </c>
      <c r="K361" s="45">
        <v>17.0</v>
      </c>
      <c r="L361" s="45">
        <v>26.0</v>
      </c>
      <c r="M361" s="39">
        <f t="shared" si="6"/>
        <v>0.3076923077</v>
      </c>
      <c r="N361" s="40">
        <f t="shared" si="7"/>
        <v>0.6666666667</v>
      </c>
      <c r="O361" s="54">
        <f t="shared" si="8"/>
        <v>0.3953488372</v>
      </c>
      <c r="P361" s="40">
        <f t="shared" si="9"/>
        <v>0.522956213</v>
      </c>
      <c r="Q361" s="54">
        <f t="shared" si="10"/>
        <v>0.2568840237</v>
      </c>
      <c r="R361" s="39">
        <f t="shared" ref="R361:T361" si="1820">M361</f>
        <v>0.3076923077</v>
      </c>
      <c r="S361" s="40">
        <f t="shared" si="1820"/>
        <v>0.6666666667</v>
      </c>
      <c r="T361" s="54">
        <f t="shared" si="1820"/>
        <v>0.3953488372</v>
      </c>
      <c r="U361" s="39">
        <f t="shared" si="12"/>
        <v>0.3076923077</v>
      </c>
      <c r="V361" s="40">
        <f t="shared" si="13"/>
        <v>0.2246666667</v>
      </c>
      <c r="W361" s="54">
        <f t="shared" si="14"/>
        <v>0.1763488372</v>
      </c>
      <c r="X361" s="55">
        <f t="shared" si="15"/>
        <v>0.630686475</v>
      </c>
      <c r="Y361" s="55">
        <f t="shared" si="16"/>
        <v>0.1547116884</v>
      </c>
      <c r="Z361" s="39">
        <f t="shared" si="17"/>
        <v>0.2693971671</v>
      </c>
      <c r="AA361" s="40">
        <f t="shared" si="18"/>
        <v>0.2693971671</v>
      </c>
      <c r="AB361" s="54">
        <f t="shared" si="19"/>
        <v>0.1763488372</v>
      </c>
      <c r="AC361" s="56">
        <f t="shared" si="20"/>
        <v>0.579605942</v>
      </c>
      <c r="AD361" s="56">
        <f t="shared" si="21"/>
        <v>0.2057922214</v>
      </c>
      <c r="AE361" s="39">
        <f t="shared" si="22"/>
        <v>0.2276771245</v>
      </c>
      <c r="AF361" s="40">
        <f t="shared" si="23"/>
        <v>0.2276771245</v>
      </c>
      <c r="AG361" s="54">
        <f t="shared" si="24"/>
        <v>0.2276771245</v>
      </c>
      <c r="AH361" s="57">
        <f t="shared" ref="AH361:AI361" si="1821">N361-P361</f>
        <v>0.1437104536</v>
      </c>
      <c r="AI361" s="57">
        <f t="shared" si="1821"/>
        <v>0.1384648135</v>
      </c>
      <c r="AJ361" s="58">
        <f t="shared" si="26"/>
        <v>0.08591550419</v>
      </c>
      <c r="AK361" s="58">
        <f t="shared" si="27"/>
        <v>0.08229782785</v>
      </c>
      <c r="AL361" s="39">
        <f t="shared" si="28"/>
        <v>0.2276771245</v>
      </c>
      <c r="AM361" s="40">
        <f t="shared" ref="AM361:AN361" si="1822">AF361+AJ361</f>
        <v>0.3135926287</v>
      </c>
      <c r="AN361" s="54">
        <f t="shared" si="1822"/>
        <v>0.3099749524</v>
      </c>
      <c r="AO361" s="59">
        <f t="shared" si="30"/>
        <v>1.351441469</v>
      </c>
      <c r="AP361" s="39">
        <f t="shared" ref="AP361:AR361" si="1823">AL361*$AO361</f>
        <v>0.3076923077</v>
      </c>
      <c r="AQ361" s="40">
        <f t="shared" si="1823"/>
        <v>0.4238020829</v>
      </c>
      <c r="AR361" s="54">
        <f t="shared" si="1823"/>
        <v>0.4189130051</v>
      </c>
      <c r="AS361" s="39">
        <f t="shared" ref="AS361:AU361" si="1824">IF(AP361&lt;0,0,IF(AP361&gt;1,1,AP361))</f>
        <v>0.3076923077</v>
      </c>
      <c r="AT361" s="40">
        <f t="shared" si="1824"/>
        <v>0.4238020829</v>
      </c>
      <c r="AU361" s="54">
        <f t="shared" si="1824"/>
        <v>0.4189130051</v>
      </c>
      <c r="AV361" s="38"/>
      <c r="AW361" s="38"/>
      <c r="AX361" s="38"/>
      <c r="AY361" s="38"/>
      <c r="AZ361" s="38"/>
      <c r="BA361" s="38"/>
      <c r="BB361" s="38"/>
    </row>
    <row r="362">
      <c r="A362" s="1"/>
      <c r="B362" s="1"/>
      <c r="C362" s="53">
        <v>0.0</v>
      </c>
      <c r="D362" s="42"/>
      <c r="E362" s="42"/>
      <c r="F362" s="2">
        <v>5323.0</v>
      </c>
      <c r="G362" s="43">
        <v>12.0</v>
      </c>
      <c r="H362" s="43">
        <v>16.0</v>
      </c>
      <c r="I362" s="44">
        <v>50.0</v>
      </c>
      <c r="J362" s="44">
        <v>39.0</v>
      </c>
      <c r="K362" s="45">
        <v>26.0</v>
      </c>
      <c r="L362" s="45">
        <v>61.0</v>
      </c>
      <c r="M362" s="39">
        <f t="shared" si="6"/>
        <v>0.4285714286</v>
      </c>
      <c r="N362" s="40">
        <f t="shared" si="7"/>
        <v>0.5617977528</v>
      </c>
      <c r="O362" s="54">
        <f t="shared" si="8"/>
        <v>0.2988505747</v>
      </c>
      <c r="P362" s="40">
        <f t="shared" si="9"/>
        <v>0.5546102041</v>
      </c>
      <c r="Q362" s="54">
        <f t="shared" si="10"/>
        <v>0.2684204082</v>
      </c>
      <c r="R362" s="39">
        <f t="shared" ref="R362:T362" si="1825">M362</f>
        <v>0.4285714286</v>
      </c>
      <c r="S362" s="40">
        <f t="shared" si="1825"/>
        <v>0.5617977528</v>
      </c>
      <c r="T362" s="54">
        <f t="shared" si="1825"/>
        <v>0.2988505747</v>
      </c>
      <c r="U362" s="39">
        <f t="shared" si="12"/>
        <v>0.4285714286</v>
      </c>
      <c r="V362" s="40">
        <f t="shared" si="13"/>
        <v>0.1197977528</v>
      </c>
      <c r="W362" s="54">
        <f t="shared" si="14"/>
        <v>0.07985057471</v>
      </c>
      <c r="X362" s="55">
        <f t="shared" si="15"/>
        <v>0.2725710474</v>
      </c>
      <c r="Y362" s="55">
        <f t="shared" si="16"/>
        <v>0.512827116</v>
      </c>
      <c r="Z362" s="39">
        <f t="shared" si="17"/>
        <v>0.3146624946</v>
      </c>
      <c r="AA362" s="40">
        <f t="shared" si="18"/>
        <v>0.3146624946</v>
      </c>
      <c r="AB362" s="54">
        <f t="shared" si="19"/>
        <v>0.07985057471</v>
      </c>
      <c r="AC362" s="56">
        <f t="shared" si="20"/>
        <v>0.2485197782</v>
      </c>
      <c r="AD362" s="56">
        <f t="shared" si="21"/>
        <v>0.5368783852</v>
      </c>
      <c r="AE362" s="39">
        <f t="shared" si="22"/>
        <v>0.2295523903</v>
      </c>
      <c r="AF362" s="40">
        <f t="shared" si="23"/>
        <v>0.2295523903</v>
      </c>
      <c r="AG362" s="54">
        <f t="shared" si="24"/>
        <v>0.2295523903</v>
      </c>
      <c r="AH362" s="57">
        <f t="shared" ref="AH362:AI362" si="1826">N362-P362</f>
        <v>0.007187548727</v>
      </c>
      <c r="AI362" s="57">
        <f t="shared" si="1826"/>
        <v>0.03043016655</v>
      </c>
      <c r="AJ362" s="58">
        <f t="shared" si="26"/>
        <v>0.004296986455</v>
      </c>
      <c r="AK362" s="58">
        <f t="shared" si="27"/>
        <v>0.0180864477</v>
      </c>
      <c r="AL362" s="39">
        <f t="shared" si="28"/>
        <v>0.2295523903</v>
      </c>
      <c r="AM362" s="40">
        <f t="shared" ref="AM362:AN362" si="1827">AF362+AJ362</f>
        <v>0.2338493767</v>
      </c>
      <c r="AN362" s="54">
        <f t="shared" si="1827"/>
        <v>0.247638838</v>
      </c>
      <c r="AO362" s="59">
        <f t="shared" si="30"/>
        <v>1.866987436</v>
      </c>
      <c r="AP362" s="39">
        <f t="shared" ref="AP362:AR362" si="1828">AL362*$AO362</f>
        <v>0.4285714286</v>
      </c>
      <c r="AQ362" s="40">
        <f t="shared" si="1828"/>
        <v>0.4365938483</v>
      </c>
      <c r="AR362" s="54">
        <f t="shared" si="1828"/>
        <v>0.4623385992</v>
      </c>
      <c r="AS362" s="39">
        <f t="shared" ref="AS362:AU362" si="1829">IF(AP362&lt;0,0,IF(AP362&gt;1,1,AP362))</f>
        <v>0.4285714286</v>
      </c>
      <c r="AT362" s="40">
        <f t="shared" si="1829"/>
        <v>0.4365938483</v>
      </c>
      <c r="AU362" s="54">
        <f t="shared" si="1829"/>
        <v>0.4623385992</v>
      </c>
      <c r="AV362" s="38"/>
      <c r="AW362" s="38"/>
      <c r="AX362" s="38"/>
      <c r="AY362" s="38"/>
      <c r="AZ362" s="38"/>
      <c r="BA362" s="38"/>
      <c r="BB362" s="38"/>
    </row>
    <row r="363">
      <c r="A363" s="1"/>
      <c r="B363" s="1"/>
      <c r="C363" s="53">
        <v>0.0</v>
      </c>
      <c r="D363" s="42"/>
      <c r="E363" s="42"/>
      <c r="F363" s="2">
        <v>5324.0</v>
      </c>
      <c r="G363" s="43">
        <v>13.0</v>
      </c>
      <c r="H363" s="43">
        <v>44.0</v>
      </c>
      <c r="I363" s="44">
        <v>85.0</v>
      </c>
      <c r="J363" s="44">
        <v>76.0</v>
      </c>
      <c r="K363" s="45">
        <v>21.0</v>
      </c>
      <c r="L363" s="45">
        <v>60.0</v>
      </c>
      <c r="M363" s="39">
        <f t="shared" si="6"/>
        <v>0.2280701754</v>
      </c>
      <c r="N363" s="40">
        <f t="shared" si="7"/>
        <v>0.5279503106</v>
      </c>
      <c r="O363" s="54">
        <f t="shared" si="8"/>
        <v>0.2592592593</v>
      </c>
      <c r="P363" s="40">
        <f t="shared" si="9"/>
        <v>0.5020596799</v>
      </c>
      <c r="Q363" s="54">
        <f t="shared" si="10"/>
        <v>0.2482538012</v>
      </c>
      <c r="R363" s="39">
        <f t="shared" ref="R363:T363" si="1830">M363</f>
        <v>0.2280701754</v>
      </c>
      <c r="S363" s="40">
        <f t="shared" si="1830"/>
        <v>0.5279503106</v>
      </c>
      <c r="T363" s="54">
        <f t="shared" si="1830"/>
        <v>0.2592592593</v>
      </c>
      <c r="U363" s="39">
        <f t="shared" si="12"/>
        <v>0.2280701754</v>
      </c>
      <c r="V363" s="40">
        <f t="shared" si="13"/>
        <v>0.08595031056</v>
      </c>
      <c r="W363" s="54">
        <f t="shared" si="14"/>
        <v>0.04025925926</v>
      </c>
      <c r="X363" s="55">
        <f t="shared" si="15"/>
        <v>0.3603995288</v>
      </c>
      <c r="Y363" s="55">
        <f t="shared" si="16"/>
        <v>0.4249986346</v>
      </c>
      <c r="Z363" s="39">
        <f t="shared" si="17"/>
        <v>0.1723418997</v>
      </c>
      <c r="AA363" s="40">
        <f t="shared" si="18"/>
        <v>0.1723418997</v>
      </c>
      <c r="AB363" s="54">
        <f t="shared" si="19"/>
        <v>0.04025925926</v>
      </c>
      <c r="AC363" s="56">
        <f t="shared" si="20"/>
        <v>0.2294858697</v>
      </c>
      <c r="AD363" s="56">
        <f t="shared" si="21"/>
        <v>0.5559122937</v>
      </c>
      <c r="AE363" s="39">
        <f t="shared" si="22"/>
        <v>0.1251449926</v>
      </c>
      <c r="AF363" s="40">
        <f t="shared" si="23"/>
        <v>0.1251449926</v>
      </c>
      <c r="AG363" s="54">
        <f t="shared" si="24"/>
        <v>0.1251449926</v>
      </c>
      <c r="AH363" s="57">
        <f t="shared" ref="AH363:AI363" si="1831">N363-P363</f>
        <v>0.02589063066</v>
      </c>
      <c r="AI363" s="57">
        <f t="shared" si="1831"/>
        <v>0.01100545809</v>
      </c>
      <c r="AJ363" s="58">
        <f t="shared" si="26"/>
        <v>0.01547839096</v>
      </c>
      <c r="AK363" s="58">
        <f t="shared" si="27"/>
        <v>0.006541194633</v>
      </c>
      <c r="AL363" s="39">
        <f t="shared" si="28"/>
        <v>0.1251449926</v>
      </c>
      <c r="AM363" s="40">
        <f t="shared" ref="AM363:AN363" si="1832">AF363+AJ363</f>
        <v>0.1406233836</v>
      </c>
      <c r="AN363" s="54">
        <f t="shared" si="1832"/>
        <v>0.1316861873</v>
      </c>
      <c r="AO363" s="59">
        <f t="shared" si="30"/>
        <v>1.822447472</v>
      </c>
      <c r="AP363" s="39">
        <f t="shared" ref="AP363:AR363" si="1833">AL363*$AO363</f>
        <v>0.2280701754</v>
      </c>
      <c r="AQ363" s="40">
        <f t="shared" si="1833"/>
        <v>0.2562787299</v>
      </c>
      <c r="AR363" s="54">
        <f t="shared" si="1833"/>
        <v>0.2399911591</v>
      </c>
      <c r="AS363" s="39">
        <f t="shared" ref="AS363:AU363" si="1834">IF(AP363&lt;0,0,IF(AP363&gt;1,1,AP363))</f>
        <v>0.2280701754</v>
      </c>
      <c r="AT363" s="40">
        <f t="shared" si="1834"/>
        <v>0.2562787299</v>
      </c>
      <c r="AU363" s="54">
        <f t="shared" si="1834"/>
        <v>0.2399911591</v>
      </c>
      <c r="AV363" s="38"/>
      <c r="AW363" s="38"/>
      <c r="AX363" s="38"/>
      <c r="AY363" s="38"/>
      <c r="AZ363" s="38"/>
      <c r="BA363" s="38"/>
      <c r="BB363" s="38"/>
    </row>
    <row r="364">
      <c r="A364" s="1"/>
      <c r="B364" s="1"/>
      <c r="C364" s="53">
        <v>0.0</v>
      </c>
      <c r="D364" s="42"/>
      <c r="E364" s="42"/>
      <c r="F364" s="2">
        <v>5330.0</v>
      </c>
      <c r="G364" s="43">
        <v>19.0</v>
      </c>
      <c r="H364" s="43">
        <v>20.0</v>
      </c>
      <c r="I364" s="44">
        <v>40.0</v>
      </c>
      <c r="J364" s="44">
        <v>50.0</v>
      </c>
      <c r="K364" s="45">
        <v>16.0</v>
      </c>
      <c r="L364" s="45">
        <v>48.0</v>
      </c>
      <c r="M364" s="39">
        <f t="shared" si="6"/>
        <v>0.4871794872</v>
      </c>
      <c r="N364" s="40">
        <f t="shared" si="7"/>
        <v>0.4444444444</v>
      </c>
      <c r="O364" s="54">
        <f t="shared" si="8"/>
        <v>0.25</v>
      </c>
      <c r="P364" s="40">
        <f t="shared" si="9"/>
        <v>0.5699270874</v>
      </c>
      <c r="Q364" s="54">
        <f t="shared" si="10"/>
        <v>0.2733342538</v>
      </c>
      <c r="R364" s="39">
        <f t="shared" ref="R364:T364" si="1835">M364</f>
        <v>0.4871794872</v>
      </c>
      <c r="S364" s="40">
        <f t="shared" si="1835"/>
        <v>0.4444444444</v>
      </c>
      <c r="T364" s="54">
        <f t="shared" si="1835"/>
        <v>0.25</v>
      </c>
      <c r="U364" s="39">
        <f t="shared" si="12"/>
        <v>0.4871794872</v>
      </c>
      <c r="V364" s="40">
        <f t="shared" si="13"/>
        <v>0.002444444444</v>
      </c>
      <c r="W364" s="54">
        <f t="shared" si="14"/>
        <v>0.031</v>
      </c>
      <c r="X364" s="55">
        <f t="shared" si="15"/>
        <v>0.005017501753</v>
      </c>
      <c r="Y364" s="55">
        <f t="shared" si="16"/>
        <v>0.7803806616</v>
      </c>
      <c r="Z364" s="39">
        <f t="shared" si="17"/>
        <v>0.3444922554</v>
      </c>
      <c r="AA364" s="40">
        <f t="shared" si="18"/>
        <v>0.3444922554</v>
      </c>
      <c r="AB364" s="54">
        <f t="shared" si="19"/>
        <v>0.031</v>
      </c>
      <c r="AC364" s="56">
        <f t="shared" si="20"/>
        <v>0.08974578374</v>
      </c>
      <c r="AD364" s="56">
        <f t="shared" si="21"/>
        <v>0.6956523797</v>
      </c>
      <c r="AE364" s="39">
        <f t="shared" si="22"/>
        <v>0.2445770983</v>
      </c>
      <c r="AF364" s="40">
        <f t="shared" si="23"/>
        <v>0.2445770983</v>
      </c>
      <c r="AG364" s="54">
        <f t="shared" si="24"/>
        <v>0.2445770983</v>
      </c>
      <c r="AH364" s="57">
        <f t="shared" ref="AH364:AI364" si="1836">N364-P364</f>
        <v>-0.125482643</v>
      </c>
      <c r="AI364" s="57">
        <f t="shared" si="1836"/>
        <v>-0.02333425378</v>
      </c>
      <c r="AJ364" s="58">
        <f t="shared" si="26"/>
        <v>-0.0750182347</v>
      </c>
      <c r="AK364" s="58">
        <f t="shared" si="27"/>
        <v>-0.01386892707</v>
      </c>
      <c r="AL364" s="39">
        <f t="shared" si="28"/>
        <v>0.2445770983</v>
      </c>
      <c r="AM364" s="40">
        <f t="shared" ref="AM364:AN364" si="1837">AF364+AJ364</f>
        <v>0.1695588636</v>
      </c>
      <c r="AN364" s="54">
        <f t="shared" si="1837"/>
        <v>0.2307081712</v>
      </c>
      <c r="AO364" s="59">
        <f t="shared" si="30"/>
        <v>1.991926025</v>
      </c>
      <c r="AP364" s="39">
        <f t="shared" ref="AP364:AR364" si="1838">AL364*$AO364</f>
        <v>0.4871794872</v>
      </c>
      <c r="AQ364" s="40">
        <f t="shared" si="1838"/>
        <v>0.3377487131</v>
      </c>
      <c r="AR364" s="54">
        <f t="shared" si="1838"/>
        <v>0.4595536104</v>
      </c>
      <c r="AS364" s="39">
        <f t="shared" ref="AS364:AU364" si="1839">IF(AP364&lt;0,0,IF(AP364&gt;1,1,AP364))</f>
        <v>0.4871794872</v>
      </c>
      <c r="AT364" s="40">
        <f t="shared" si="1839"/>
        <v>0.3377487131</v>
      </c>
      <c r="AU364" s="54">
        <f t="shared" si="1839"/>
        <v>0.4595536104</v>
      </c>
      <c r="AV364" s="38"/>
      <c r="AW364" s="38"/>
      <c r="AX364" s="38"/>
      <c r="AY364" s="38"/>
      <c r="AZ364" s="38"/>
      <c r="BA364" s="38"/>
      <c r="BB364" s="38"/>
    </row>
    <row r="365">
      <c r="A365" s="1"/>
      <c r="B365" s="1"/>
      <c r="C365" s="53">
        <v>0.0</v>
      </c>
      <c r="D365" s="42"/>
      <c r="E365" s="42"/>
      <c r="F365" s="2">
        <v>5350.0</v>
      </c>
      <c r="G365" s="43">
        <v>19.0</v>
      </c>
      <c r="H365" s="43">
        <v>25.0</v>
      </c>
      <c r="I365" s="44">
        <v>52.0</v>
      </c>
      <c r="J365" s="44">
        <v>54.0</v>
      </c>
      <c r="K365" s="45">
        <v>47.0</v>
      </c>
      <c r="L365" s="45">
        <v>111.0</v>
      </c>
      <c r="M365" s="39">
        <f t="shared" si="6"/>
        <v>0.4318181818</v>
      </c>
      <c r="N365" s="40">
        <f t="shared" si="7"/>
        <v>0.4905660377</v>
      </c>
      <c r="O365" s="54">
        <f t="shared" si="8"/>
        <v>0.2974683544</v>
      </c>
      <c r="P365" s="40">
        <f t="shared" si="9"/>
        <v>0.5554592459</v>
      </c>
      <c r="Q365" s="54">
        <f t="shared" si="10"/>
        <v>0.2687042355</v>
      </c>
      <c r="R365" s="39">
        <f t="shared" ref="R365:T365" si="1840">M365</f>
        <v>0.4318181818</v>
      </c>
      <c r="S365" s="40">
        <f t="shared" si="1840"/>
        <v>0.4905660377</v>
      </c>
      <c r="T365" s="54">
        <f t="shared" si="1840"/>
        <v>0.2974683544</v>
      </c>
      <c r="U365" s="39">
        <f t="shared" si="12"/>
        <v>0.4318181818</v>
      </c>
      <c r="V365" s="40">
        <f t="shared" si="13"/>
        <v>0.04856603774</v>
      </c>
      <c r="W365" s="54">
        <f t="shared" si="14"/>
        <v>0.07846835443</v>
      </c>
      <c r="X365" s="55">
        <f t="shared" si="15"/>
        <v>0.1119980722</v>
      </c>
      <c r="Y365" s="55">
        <f t="shared" si="16"/>
        <v>0.6734000912</v>
      </c>
      <c r="Z365" s="39">
        <f t="shared" si="17"/>
        <v>0.3072666612</v>
      </c>
      <c r="AA365" s="40">
        <f t="shared" si="18"/>
        <v>0.3072666612</v>
      </c>
      <c r="AB365" s="54">
        <f t="shared" si="19"/>
        <v>0.07846835443</v>
      </c>
      <c r="AC365" s="56">
        <f t="shared" si="20"/>
        <v>0.2500314535</v>
      </c>
      <c r="AD365" s="56">
        <f t="shared" si="21"/>
        <v>0.5353667099</v>
      </c>
      <c r="AE365" s="39">
        <f t="shared" si="22"/>
        <v>0.2242432649</v>
      </c>
      <c r="AF365" s="40">
        <f t="shared" si="23"/>
        <v>0.2242432649</v>
      </c>
      <c r="AG365" s="54">
        <f t="shared" si="24"/>
        <v>0.2242432649</v>
      </c>
      <c r="AH365" s="57">
        <f t="shared" ref="AH365:AI365" si="1841">N365-P365</f>
        <v>-0.06489320813</v>
      </c>
      <c r="AI365" s="57">
        <f t="shared" si="1841"/>
        <v>0.02876411889</v>
      </c>
      <c r="AJ365" s="58">
        <f t="shared" si="26"/>
        <v>-0.03879559596</v>
      </c>
      <c r="AK365" s="58">
        <f t="shared" si="27"/>
        <v>0.01709621704</v>
      </c>
      <c r="AL365" s="39">
        <f t="shared" si="28"/>
        <v>0.2242432649</v>
      </c>
      <c r="AM365" s="40">
        <f t="shared" ref="AM365:AN365" si="1842">AF365+AJ365</f>
        <v>0.185447669</v>
      </c>
      <c r="AN365" s="54">
        <f t="shared" si="1842"/>
        <v>0.241339482</v>
      </c>
      <c r="AO365" s="59">
        <f t="shared" si="30"/>
        <v>1.925668456</v>
      </c>
      <c r="AP365" s="39">
        <f t="shared" ref="AP365:AR365" si="1843">AL365*$AO365</f>
        <v>0.4318181818</v>
      </c>
      <c r="AQ365" s="40">
        <f t="shared" si="1843"/>
        <v>0.3571107264</v>
      </c>
      <c r="AR365" s="54">
        <f t="shared" si="1843"/>
        <v>0.4647398277</v>
      </c>
      <c r="AS365" s="39">
        <f t="shared" ref="AS365:AU365" si="1844">IF(AP365&lt;0,0,IF(AP365&gt;1,1,AP365))</f>
        <v>0.4318181818</v>
      </c>
      <c r="AT365" s="40">
        <f t="shared" si="1844"/>
        <v>0.3571107264</v>
      </c>
      <c r="AU365" s="54">
        <f t="shared" si="1844"/>
        <v>0.4647398277</v>
      </c>
      <c r="AV365" s="38"/>
      <c r="AW365" s="38"/>
      <c r="AX365" s="38"/>
      <c r="AY365" s="38"/>
      <c r="AZ365" s="38"/>
      <c r="BA365" s="38"/>
      <c r="BB365" s="38"/>
    </row>
    <row r="366">
      <c r="A366" s="1"/>
      <c r="B366" s="1"/>
      <c r="C366" s="53">
        <v>0.0</v>
      </c>
      <c r="D366" s="42"/>
      <c r="E366" s="42"/>
      <c r="F366" s="2">
        <v>5372.0</v>
      </c>
      <c r="G366" s="43">
        <v>16.0</v>
      </c>
      <c r="H366" s="43">
        <v>12.0</v>
      </c>
      <c r="I366" s="44">
        <v>37.0</v>
      </c>
      <c r="J366" s="44">
        <v>30.0</v>
      </c>
      <c r="K366" s="45">
        <v>21.0</v>
      </c>
      <c r="L366" s="45">
        <v>43.0</v>
      </c>
      <c r="M366" s="39">
        <f t="shared" si="6"/>
        <v>0.5714285714</v>
      </c>
      <c r="N366" s="40">
        <f t="shared" si="7"/>
        <v>0.552238806</v>
      </c>
      <c r="O366" s="54">
        <f t="shared" si="8"/>
        <v>0.328125</v>
      </c>
      <c r="P366" s="40">
        <f t="shared" si="9"/>
        <v>0.5919102041</v>
      </c>
      <c r="Q366" s="54">
        <f t="shared" si="10"/>
        <v>0.2796204082</v>
      </c>
      <c r="R366" s="39">
        <f t="shared" ref="R366:T366" si="1845">M366</f>
        <v>0.5714285714</v>
      </c>
      <c r="S366" s="40">
        <f t="shared" si="1845"/>
        <v>0.552238806</v>
      </c>
      <c r="T366" s="54">
        <f t="shared" si="1845"/>
        <v>0.328125</v>
      </c>
      <c r="U366" s="39">
        <f t="shared" si="12"/>
        <v>0.5714285714</v>
      </c>
      <c r="V366" s="40">
        <f t="shared" si="13"/>
        <v>0.110238806</v>
      </c>
      <c r="W366" s="54">
        <f t="shared" si="14"/>
        <v>0.109125</v>
      </c>
      <c r="X366" s="55">
        <f t="shared" si="15"/>
        <v>0.190576677</v>
      </c>
      <c r="Y366" s="55">
        <f t="shared" si="16"/>
        <v>0.5948214864</v>
      </c>
      <c r="Z366" s="39">
        <f t="shared" si="17"/>
        <v>0.4115113647</v>
      </c>
      <c r="AA366" s="40">
        <f t="shared" si="18"/>
        <v>0.4115113647</v>
      </c>
      <c r="AB366" s="54">
        <f t="shared" si="19"/>
        <v>0.109125</v>
      </c>
      <c r="AC366" s="56">
        <f t="shared" si="20"/>
        <v>0.2592148571</v>
      </c>
      <c r="AD366" s="56">
        <f t="shared" si="21"/>
        <v>0.5261833063</v>
      </c>
      <c r="AE366" s="39">
        <f t="shared" si="22"/>
        <v>0.3010397556</v>
      </c>
      <c r="AF366" s="40">
        <f t="shared" si="23"/>
        <v>0.3010397556</v>
      </c>
      <c r="AG366" s="54">
        <f t="shared" si="24"/>
        <v>0.3010397556</v>
      </c>
      <c r="AH366" s="57">
        <f t="shared" ref="AH366:AI366" si="1846">N366-P366</f>
        <v>-0.03967139811</v>
      </c>
      <c r="AI366" s="57">
        <f t="shared" si="1846"/>
        <v>0.04850459184</v>
      </c>
      <c r="AJ366" s="58">
        <f t="shared" si="26"/>
        <v>-0.02371705109</v>
      </c>
      <c r="AK366" s="58">
        <f t="shared" si="27"/>
        <v>0.02882914761</v>
      </c>
      <c r="AL366" s="39">
        <f t="shared" si="28"/>
        <v>0.3010397556</v>
      </c>
      <c r="AM366" s="40">
        <f t="shared" ref="AM366:AN366" si="1847">AF366+AJ366</f>
        <v>0.2773227045</v>
      </c>
      <c r="AN366" s="54">
        <f t="shared" si="1847"/>
        <v>0.3298689032</v>
      </c>
      <c r="AO366" s="59">
        <f t="shared" si="30"/>
        <v>1.898183083</v>
      </c>
      <c r="AP366" s="39">
        <f t="shared" ref="AP366:AR366" si="1848">AL366*$AO366</f>
        <v>0.5714285714</v>
      </c>
      <c r="AQ366" s="40">
        <f t="shared" si="1848"/>
        <v>0.5264092663</v>
      </c>
      <c r="AR366" s="54">
        <f t="shared" si="1848"/>
        <v>0.6261515717</v>
      </c>
      <c r="AS366" s="39">
        <f t="shared" ref="AS366:AU366" si="1849">IF(AP366&lt;0,0,IF(AP366&gt;1,1,AP366))</f>
        <v>0.5714285714</v>
      </c>
      <c r="AT366" s="40">
        <f t="shared" si="1849"/>
        <v>0.5264092663</v>
      </c>
      <c r="AU366" s="54">
        <f t="shared" si="1849"/>
        <v>0.6261515717</v>
      </c>
      <c r="AV366" s="38"/>
      <c r="AW366" s="38"/>
      <c r="AX366" s="38"/>
      <c r="AY366" s="38"/>
      <c r="AZ366" s="38"/>
      <c r="BA366" s="38"/>
      <c r="BB366" s="38"/>
    </row>
    <row r="367">
      <c r="A367" s="1"/>
      <c r="B367" s="1"/>
      <c r="C367" s="53">
        <v>0.0</v>
      </c>
      <c r="D367" s="42"/>
      <c r="E367" s="42"/>
      <c r="F367" s="2">
        <v>5384.0</v>
      </c>
      <c r="G367" s="43">
        <v>6.0</v>
      </c>
      <c r="H367" s="43">
        <v>17.0</v>
      </c>
      <c r="I367" s="44">
        <v>36.0</v>
      </c>
      <c r="J367" s="44">
        <v>25.0</v>
      </c>
      <c r="K367" s="45">
        <v>24.0</v>
      </c>
      <c r="L367" s="45">
        <v>82.0</v>
      </c>
      <c r="M367" s="39">
        <f t="shared" si="6"/>
        <v>0.2608695652</v>
      </c>
      <c r="N367" s="40">
        <f t="shared" si="7"/>
        <v>0.5901639344</v>
      </c>
      <c r="O367" s="54">
        <f t="shared" si="8"/>
        <v>0.2264150943</v>
      </c>
      <c r="P367" s="40">
        <f t="shared" si="9"/>
        <v>0.5106722117</v>
      </c>
      <c r="Q367" s="54">
        <f t="shared" si="10"/>
        <v>0.2519081285</v>
      </c>
      <c r="R367" s="39">
        <f t="shared" ref="R367:T367" si="1850">M367</f>
        <v>0.2608695652</v>
      </c>
      <c r="S367" s="40">
        <f t="shared" si="1850"/>
        <v>0.5901639344</v>
      </c>
      <c r="T367" s="54">
        <f t="shared" si="1850"/>
        <v>0.2264150943</v>
      </c>
      <c r="U367" s="39">
        <f t="shared" si="12"/>
        <v>0.2608695652</v>
      </c>
      <c r="V367" s="40">
        <f t="shared" si="13"/>
        <v>0.1481639344</v>
      </c>
      <c r="W367" s="54">
        <f t="shared" si="14"/>
        <v>0.00741509434</v>
      </c>
      <c r="X367" s="55">
        <f t="shared" si="15"/>
        <v>0.5165287604</v>
      </c>
      <c r="Y367" s="55">
        <f t="shared" si="16"/>
        <v>0.268869403</v>
      </c>
      <c r="Z367" s="39">
        <f t="shared" si="17"/>
        <v>0.2121384943</v>
      </c>
      <c r="AA367" s="40">
        <f t="shared" si="18"/>
        <v>0.2121384943</v>
      </c>
      <c r="AB367" s="54">
        <f t="shared" si="19"/>
        <v>0.00741509434</v>
      </c>
      <c r="AC367" s="56">
        <f t="shared" si="20"/>
        <v>0.03493980051</v>
      </c>
      <c r="AD367" s="56">
        <f t="shared" si="21"/>
        <v>0.7504583629</v>
      </c>
      <c r="AE367" s="39">
        <f t="shared" si="22"/>
        <v>0.1500961765</v>
      </c>
      <c r="AF367" s="40">
        <f t="shared" si="23"/>
        <v>0.1500961765</v>
      </c>
      <c r="AG367" s="54">
        <f t="shared" si="24"/>
        <v>0.1500961765</v>
      </c>
      <c r="AH367" s="57">
        <f t="shared" ref="AH367:AI367" si="1851">N367-P367</f>
        <v>0.07949172271</v>
      </c>
      <c r="AI367" s="57">
        <f t="shared" si="1851"/>
        <v>-0.0254930342</v>
      </c>
      <c r="AJ367" s="58">
        <f t="shared" si="26"/>
        <v>0.04752313602</v>
      </c>
      <c r="AK367" s="58">
        <f t="shared" si="27"/>
        <v>-0.01515201795</v>
      </c>
      <c r="AL367" s="39">
        <f t="shared" si="28"/>
        <v>0.1500961765</v>
      </c>
      <c r="AM367" s="40">
        <f t="shared" ref="AM367:AN367" si="1852">AF367+AJ367</f>
        <v>0.1976193125</v>
      </c>
      <c r="AN367" s="54">
        <f t="shared" si="1852"/>
        <v>0.1349441585</v>
      </c>
      <c r="AO367" s="59">
        <f t="shared" si="30"/>
        <v>1.73801606</v>
      </c>
      <c r="AP367" s="39">
        <f t="shared" ref="AP367:AR367" si="1853">AL367*$AO367</f>
        <v>0.2608695652</v>
      </c>
      <c r="AQ367" s="40">
        <f t="shared" si="1853"/>
        <v>0.3434655388</v>
      </c>
      <c r="AR367" s="54">
        <f t="shared" si="1853"/>
        <v>0.2345351147</v>
      </c>
      <c r="AS367" s="39">
        <f t="shared" ref="AS367:AU367" si="1854">IF(AP367&lt;0,0,IF(AP367&gt;1,1,AP367))</f>
        <v>0.2608695652</v>
      </c>
      <c r="AT367" s="40">
        <f t="shared" si="1854"/>
        <v>0.3434655388</v>
      </c>
      <c r="AU367" s="54">
        <f t="shared" si="1854"/>
        <v>0.2345351147</v>
      </c>
      <c r="AV367" s="38"/>
      <c r="AW367" s="38"/>
      <c r="AX367" s="38"/>
      <c r="AY367" s="38"/>
      <c r="AZ367" s="38"/>
      <c r="BA367" s="38"/>
      <c r="BB367" s="38"/>
    </row>
    <row r="368">
      <c r="A368" s="1"/>
      <c r="B368" s="1"/>
      <c r="C368" s="53">
        <v>0.0</v>
      </c>
      <c r="D368" s="42"/>
      <c r="E368" s="42"/>
      <c r="F368" s="2">
        <v>5395.0</v>
      </c>
      <c r="G368" s="43">
        <v>13.0</v>
      </c>
      <c r="H368" s="43">
        <v>11.0</v>
      </c>
      <c r="I368" s="44">
        <v>22.0</v>
      </c>
      <c r="J368" s="44">
        <v>22.0</v>
      </c>
      <c r="K368" s="45">
        <v>9.0</v>
      </c>
      <c r="L368" s="45">
        <v>30.0</v>
      </c>
      <c r="M368" s="39">
        <f t="shared" si="6"/>
        <v>0.5416666667</v>
      </c>
      <c r="N368" s="40">
        <f t="shared" si="7"/>
        <v>0.5</v>
      </c>
      <c r="O368" s="54">
        <f t="shared" si="8"/>
        <v>0.2307692308</v>
      </c>
      <c r="P368" s="40">
        <f t="shared" si="9"/>
        <v>0.5841491319</v>
      </c>
      <c r="Q368" s="54">
        <f t="shared" si="10"/>
        <v>0.2775045139</v>
      </c>
      <c r="R368" s="39">
        <f t="shared" ref="R368:T368" si="1855">M368</f>
        <v>0.5416666667</v>
      </c>
      <c r="S368" s="40">
        <f t="shared" si="1855"/>
        <v>0.5</v>
      </c>
      <c r="T368" s="54">
        <f t="shared" si="1855"/>
        <v>0.2307692308</v>
      </c>
      <c r="U368" s="39">
        <f t="shared" si="12"/>
        <v>0.5416666667</v>
      </c>
      <c r="V368" s="40">
        <f t="shared" si="13"/>
        <v>0.058</v>
      </c>
      <c r="W368" s="54">
        <f t="shared" si="14"/>
        <v>0.01176923077</v>
      </c>
      <c r="X368" s="55">
        <f t="shared" si="15"/>
        <v>0.1066704864</v>
      </c>
      <c r="Y368" s="55">
        <f t="shared" si="16"/>
        <v>0.678727677</v>
      </c>
      <c r="Z368" s="39">
        <f t="shared" si="17"/>
        <v>0.3852056449</v>
      </c>
      <c r="AA368" s="40">
        <f t="shared" si="18"/>
        <v>0.3852056449</v>
      </c>
      <c r="AB368" s="54">
        <f t="shared" si="19"/>
        <v>0.01176923077</v>
      </c>
      <c r="AC368" s="56">
        <f t="shared" si="20"/>
        <v>0.03054360914</v>
      </c>
      <c r="AD368" s="56">
        <f t="shared" si="21"/>
        <v>0.7548545543</v>
      </c>
      <c r="AE368" s="39">
        <f t="shared" si="22"/>
        <v>0.2725086271</v>
      </c>
      <c r="AF368" s="40">
        <f t="shared" si="23"/>
        <v>0.2725086271</v>
      </c>
      <c r="AG368" s="54">
        <f t="shared" si="24"/>
        <v>0.2725086271</v>
      </c>
      <c r="AH368" s="57">
        <f t="shared" ref="AH368:AI368" si="1856">N368-P368</f>
        <v>-0.08414913194</v>
      </c>
      <c r="AI368" s="57">
        <f t="shared" si="1856"/>
        <v>-0.04673528312</v>
      </c>
      <c r="AJ368" s="58">
        <f t="shared" si="26"/>
        <v>-0.0503075101</v>
      </c>
      <c r="AK368" s="58">
        <f t="shared" si="27"/>
        <v>-0.0277775428</v>
      </c>
      <c r="AL368" s="39">
        <f t="shared" si="28"/>
        <v>0.2725086271</v>
      </c>
      <c r="AM368" s="40">
        <f t="shared" ref="AM368:AN368" si="1857">AF368+AJ368</f>
        <v>0.222201117</v>
      </c>
      <c r="AN368" s="54">
        <f t="shared" si="1857"/>
        <v>0.2447310843</v>
      </c>
      <c r="AO368" s="59">
        <f t="shared" si="30"/>
        <v>1.987704655</v>
      </c>
      <c r="AP368" s="39">
        <f t="shared" ref="AP368:AR368" si="1858">AL368*$AO368</f>
        <v>0.5416666667</v>
      </c>
      <c r="AQ368" s="40">
        <f t="shared" si="1858"/>
        <v>0.4416701946</v>
      </c>
      <c r="AR368" s="54">
        <f t="shared" si="1858"/>
        <v>0.4864531155</v>
      </c>
      <c r="AS368" s="39">
        <f t="shared" ref="AS368:AU368" si="1859">IF(AP368&lt;0,0,IF(AP368&gt;1,1,AP368))</f>
        <v>0.5416666667</v>
      </c>
      <c r="AT368" s="40">
        <f t="shared" si="1859"/>
        <v>0.4416701946</v>
      </c>
      <c r="AU368" s="54">
        <f t="shared" si="1859"/>
        <v>0.4864531155</v>
      </c>
      <c r="AV368" s="38"/>
      <c r="AW368" s="38"/>
      <c r="AX368" s="38"/>
      <c r="AY368" s="38"/>
      <c r="AZ368" s="38"/>
      <c r="BA368" s="38"/>
      <c r="BB368" s="38"/>
    </row>
    <row r="369">
      <c r="A369" s="1"/>
      <c r="B369" s="1"/>
      <c r="C369" s="53">
        <v>0.0</v>
      </c>
      <c r="D369" s="42"/>
      <c r="E369" s="42"/>
      <c r="F369" s="2">
        <v>5405.0</v>
      </c>
      <c r="G369" s="43">
        <v>13.0</v>
      </c>
      <c r="H369" s="43">
        <v>16.0</v>
      </c>
      <c r="I369" s="44">
        <v>58.0</v>
      </c>
      <c r="J369" s="44">
        <v>36.0</v>
      </c>
      <c r="K369" s="45">
        <v>17.0</v>
      </c>
      <c r="L369" s="45">
        <v>61.0</v>
      </c>
      <c r="M369" s="39">
        <f t="shared" si="6"/>
        <v>0.4482758621</v>
      </c>
      <c r="N369" s="40">
        <f t="shared" si="7"/>
        <v>0.6170212766</v>
      </c>
      <c r="O369" s="54">
        <f t="shared" si="8"/>
        <v>0.2179487179</v>
      </c>
      <c r="P369" s="40">
        <f t="shared" si="9"/>
        <v>0.559762069</v>
      </c>
      <c r="Q369" s="54">
        <f t="shared" si="10"/>
        <v>0.2701219976</v>
      </c>
      <c r="R369" s="39">
        <f t="shared" ref="R369:T369" si="1860">M369</f>
        <v>0.4482758621</v>
      </c>
      <c r="S369" s="40">
        <f t="shared" si="1860"/>
        <v>0.6170212766</v>
      </c>
      <c r="T369" s="54">
        <f t="shared" si="1860"/>
        <v>0.2179487179</v>
      </c>
      <c r="U369" s="39">
        <f t="shared" si="12"/>
        <v>0.4482758621</v>
      </c>
      <c r="V369" s="40">
        <f t="shared" si="13"/>
        <v>0.1750212766</v>
      </c>
      <c r="W369" s="54">
        <f t="shared" si="14"/>
        <v>-0.001051282051</v>
      </c>
      <c r="X369" s="55">
        <f t="shared" si="15"/>
        <v>0.3722310546</v>
      </c>
      <c r="Y369" s="55">
        <f t="shared" si="16"/>
        <v>0.4131671088</v>
      </c>
      <c r="Z369" s="39">
        <f t="shared" si="17"/>
        <v>0.3402820123</v>
      </c>
      <c r="AA369" s="40">
        <f t="shared" si="18"/>
        <v>0.3402820123</v>
      </c>
      <c r="AB369" s="54">
        <f t="shared" si="19"/>
        <v>-0.001051282051</v>
      </c>
      <c r="AC369" s="56">
        <f t="shared" si="20"/>
        <v>-0.003089433672</v>
      </c>
      <c r="AD369" s="56">
        <f t="shared" si="21"/>
        <v>0.7884875971</v>
      </c>
      <c r="AE369" s="39">
        <f t="shared" si="22"/>
        <v>0.2406168667</v>
      </c>
      <c r="AF369" s="40">
        <f t="shared" si="23"/>
        <v>0.2406168667</v>
      </c>
      <c r="AG369" s="54">
        <f t="shared" si="24"/>
        <v>0.2406168667</v>
      </c>
      <c r="AH369" s="57">
        <f t="shared" ref="AH369:AI369" si="1861">N369-P369</f>
        <v>0.05725920763</v>
      </c>
      <c r="AI369" s="57">
        <f t="shared" si="1861"/>
        <v>-0.05217327967</v>
      </c>
      <c r="AJ369" s="58">
        <f t="shared" si="26"/>
        <v>0.03423170388</v>
      </c>
      <c r="AK369" s="58">
        <f t="shared" si="27"/>
        <v>-0.03100966577</v>
      </c>
      <c r="AL369" s="39">
        <f t="shared" si="28"/>
        <v>0.2406168667</v>
      </c>
      <c r="AM369" s="40">
        <f t="shared" ref="AM369:AN369" si="1862">AF369+AJ369</f>
        <v>0.2748485706</v>
      </c>
      <c r="AN369" s="54">
        <f t="shared" si="1862"/>
        <v>0.2096072009</v>
      </c>
      <c r="AO369" s="59">
        <f t="shared" si="30"/>
        <v>1.863027593</v>
      </c>
      <c r="AP369" s="39">
        <f t="shared" ref="AP369:AR369" si="1863">AL369*$AO369</f>
        <v>0.4482758621</v>
      </c>
      <c r="AQ369" s="40">
        <f t="shared" si="1863"/>
        <v>0.512050471</v>
      </c>
      <c r="AR369" s="54">
        <f t="shared" si="1863"/>
        <v>0.3905039991</v>
      </c>
      <c r="AS369" s="39">
        <f t="shared" ref="AS369:AU369" si="1864">IF(AP369&lt;0,0,IF(AP369&gt;1,1,AP369))</f>
        <v>0.4482758621</v>
      </c>
      <c r="AT369" s="40">
        <f t="shared" si="1864"/>
        <v>0.512050471</v>
      </c>
      <c r="AU369" s="54">
        <f t="shared" si="1864"/>
        <v>0.3905039991</v>
      </c>
      <c r="AV369" s="38"/>
      <c r="AW369" s="38"/>
      <c r="AX369" s="38"/>
      <c r="AY369" s="38"/>
      <c r="AZ369" s="38"/>
      <c r="BA369" s="38"/>
      <c r="BB369" s="38"/>
    </row>
    <row r="370">
      <c r="A370" s="1"/>
      <c r="B370" s="1"/>
      <c r="C370" s="53">
        <v>0.0</v>
      </c>
      <c r="D370" s="42"/>
      <c r="E370" s="42"/>
      <c r="F370" s="2">
        <v>5412.0</v>
      </c>
      <c r="G370" s="43">
        <v>13.0</v>
      </c>
      <c r="H370" s="43">
        <v>12.0</v>
      </c>
      <c r="I370" s="44">
        <v>70.0</v>
      </c>
      <c r="J370" s="44">
        <v>31.0</v>
      </c>
      <c r="K370" s="45">
        <v>22.0</v>
      </c>
      <c r="L370" s="45">
        <v>76.0</v>
      </c>
      <c r="M370" s="39">
        <f t="shared" si="6"/>
        <v>0.52</v>
      </c>
      <c r="N370" s="40">
        <f t="shared" si="7"/>
        <v>0.6930693069</v>
      </c>
      <c r="O370" s="54">
        <f t="shared" si="8"/>
        <v>0.2244897959</v>
      </c>
      <c r="P370" s="40">
        <f t="shared" si="9"/>
        <v>0.57849584</v>
      </c>
      <c r="Q370" s="54">
        <f t="shared" si="10"/>
        <v>0.27589216</v>
      </c>
      <c r="R370" s="39">
        <f t="shared" ref="R370:T370" si="1865">M370</f>
        <v>0.52</v>
      </c>
      <c r="S370" s="40">
        <f t="shared" si="1865"/>
        <v>0.6930693069</v>
      </c>
      <c r="T370" s="54">
        <f t="shared" si="1865"/>
        <v>0.2244897959</v>
      </c>
      <c r="U370" s="39">
        <f t="shared" si="12"/>
        <v>0.52</v>
      </c>
      <c r="V370" s="40">
        <f t="shared" si="13"/>
        <v>0.2510693069</v>
      </c>
      <c r="W370" s="54">
        <f t="shared" si="14"/>
        <v>0.005489795918</v>
      </c>
      <c r="X370" s="55">
        <f t="shared" si="15"/>
        <v>0.4498139235</v>
      </c>
      <c r="Y370" s="55">
        <f t="shared" si="16"/>
        <v>0.3355842399</v>
      </c>
      <c r="Z370" s="39">
        <f t="shared" si="17"/>
        <v>0.4083110315</v>
      </c>
      <c r="AA370" s="40">
        <f t="shared" si="18"/>
        <v>0.4083110315</v>
      </c>
      <c r="AB370" s="54">
        <f t="shared" si="19"/>
        <v>0.005489795918</v>
      </c>
      <c r="AC370" s="56">
        <f t="shared" si="20"/>
        <v>0.01344432242</v>
      </c>
      <c r="AD370" s="56">
        <f t="shared" si="21"/>
        <v>0.771953841</v>
      </c>
      <c r="AE370" s="39">
        <f t="shared" si="22"/>
        <v>0.2887455942</v>
      </c>
      <c r="AF370" s="40">
        <f t="shared" si="23"/>
        <v>0.2887455942</v>
      </c>
      <c r="AG370" s="54">
        <f t="shared" si="24"/>
        <v>0.2887455942</v>
      </c>
      <c r="AH370" s="57">
        <f t="shared" ref="AH370:AI370" si="1866">N370-P370</f>
        <v>0.1145734669</v>
      </c>
      <c r="AI370" s="57">
        <f t="shared" si="1866"/>
        <v>-0.05140236408</v>
      </c>
      <c r="AJ370" s="58">
        <f t="shared" si="26"/>
        <v>0.06849631971</v>
      </c>
      <c r="AK370" s="58">
        <f t="shared" si="27"/>
        <v>-0.03055146504</v>
      </c>
      <c r="AL370" s="39">
        <f t="shared" si="28"/>
        <v>0.2887455942</v>
      </c>
      <c r="AM370" s="40">
        <f t="shared" ref="AM370:AN370" si="1867">AF370+AJ370</f>
        <v>0.3572419139</v>
      </c>
      <c r="AN370" s="54">
        <f t="shared" si="1867"/>
        <v>0.2581941291</v>
      </c>
      <c r="AO370" s="59">
        <f t="shared" si="30"/>
        <v>1.800893279</v>
      </c>
      <c r="AP370" s="39">
        <f t="shared" ref="AP370:AR370" si="1868">AL370*$AO370</f>
        <v>0.52</v>
      </c>
      <c r="AQ370" s="40">
        <f t="shared" si="1868"/>
        <v>0.6433545618</v>
      </c>
      <c r="AR370" s="54">
        <f t="shared" si="1868"/>
        <v>0.4649800719</v>
      </c>
      <c r="AS370" s="39">
        <f t="shared" ref="AS370:AU370" si="1869">IF(AP370&lt;0,0,IF(AP370&gt;1,1,AP370))</f>
        <v>0.52</v>
      </c>
      <c r="AT370" s="40">
        <f t="shared" si="1869"/>
        <v>0.6433545618</v>
      </c>
      <c r="AU370" s="54">
        <f t="shared" si="1869"/>
        <v>0.4649800719</v>
      </c>
      <c r="AV370" s="38"/>
      <c r="AW370" s="38"/>
      <c r="AX370" s="38"/>
      <c r="AY370" s="38"/>
      <c r="AZ370" s="38"/>
      <c r="BA370" s="38"/>
      <c r="BB370" s="38"/>
    </row>
    <row r="371">
      <c r="A371" s="1"/>
      <c r="B371" s="1"/>
      <c r="C371" s="53">
        <v>0.0</v>
      </c>
      <c r="D371" s="42"/>
      <c r="E371" s="42"/>
      <c r="F371" s="2">
        <v>5417.0</v>
      </c>
      <c r="G371" s="43">
        <v>17.0</v>
      </c>
      <c r="H371" s="43">
        <v>13.0</v>
      </c>
      <c r="I371" s="44">
        <v>47.0</v>
      </c>
      <c r="J371" s="44">
        <v>72.0</v>
      </c>
      <c r="K371" s="45">
        <v>19.0</v>
      </c>
      <c r="L371" s="45">
        <v>42.0</v>
      </c>
      <c r="M371" s="39">
        <f t="shared" si="6"/>
        <v>0.5666666667</v>
      </c>
      <c r="N371" s="40">
        <f t="shared" si="7"/>
        <v>0.3949579832</v>
      </c>
      <c r="O371" s="54">
        <f t="shared" si="8"/>
        <v>0.3114754098</v>
      </c>
      <c r="P371" s="40">
        <f t="shared" si="9"/>
        <v>0.5906687778</v>
      </c>
      <c r="Q371" s="54">
        <f t="shared" si="10"/>
        <v>0.2792895556</v>
      </c>
      <c r="R371" s="39">
        <f t="shared" ref="R371:T371" si="1870">M371</f>
        <v>0.5666666667</v>
      </c>
      <c r="S371" s="40">
        <f t="shared" si="1870"/>
        <v>0.3949579832</v>
      </c>
      <c r="T371" s="54">
        <f t="shared" si="1870"/>
        <v>0.3114754098</v>
      </c>
      <c r="U371" s="39">
        <f t="shared" si="12"/>
        <v>0.5666666667</v>
      </c>
      <c r="V371" s="40">
        <f t="shared" si="13"/>
        <v>-0.04704201681</v>
      </c>
      <c r="W371" s="54">
        <f t="shared" si="14"/>
        <v>0.09247540984</v>
      </c>
      <c r="X371" s="55">
        <f t="shared" si="15"/>
        <v>-0.0828254072</v>
      </c>
      <c r="Y371" s="55">
        <f t="shared" si="16"/>
        <v>0.8682235706</v>
      </c>
      <c r="Z371" s="39">
        <f t="shared" si="17"/>
        <v>0.4020721717</v>
      </c>
      <c r="AA371" s="40">
        <f t="shared" si="18"/>
        <v>0.4020721717</v>
      </c>
      <c r="AB371" s="54">
        <f t="shared" si="19"/>
        <v>0.09247540984</v>
      </c>
      <c r="AC371" s="56">
        <f t="shared" si="20"/>
        <v>0.2260655779</v>
      </c>
      <c r="AD371" s="56">
        <f t="shared" si="21"/>
        <v>0.5593325855</v>
      </c>
      <c r="AE371" s="39">
        <f t="shared" si="22"/>
        <v>0.2917308114</v>
      </c>
      <c r="AF371" s="40">
        <f t="shared" si="23"/>
        <v>0.2917308114</v>
      </c>
      <c r="AG371" s="54">
        <f t="shared" si="24"/>
        <v>0.2917308114</v>
      </c>
      <c r="AH371" s="57">
        <f t="shared" ref="AH371:AI371" si="1871">N371-P371</f>
        <v>-0.1957107946</v>
      </c>
      <c r="AI371" s="57">
        <f t="shared" si="1871"/>
        <v>0.03218585428</v>
      </c>
      <c r="AJ371" s="58">
        <f t="shared" si="26"/>
        <v>-0.1170032601</v>
      </c>
      <c r="AK371" s="58">
        <f t="shared" si="27"/>
        <v>0.01912995675</v>
      </c>
      <c r="AL371" s="39">
        <f t="shared" si="28"/>
        <v>0.2917308114</v>
      </c>
      <c r="AM371" s="40">
        <f t="shared" ref="AM371:AN371" si="1872">AF371+AJ371</f>
        <v>0.1747275513</v>
      </c>
      <c r="AN371" s="54">
        <f t="shared" si="1872"/>
        <v>0.3108607682</v>
      </c>
      <c r="AO371" s="59">
        <f t="shared" si="30"/>
        <v>1.942429954</v>
      </c>
      <c r="AP371" s="39">
        <f t="shared" ref="AP371:AR371" si="1873">AL371*$AO371</f>
        <v>0.5666666667</v>
      </c>
      <c r="AQ371" s="40">
        <f t="shared" si="1873"/>
        <v>0.3393960294</v>
      </c>
      <c r="AR371" s="54">
        <f t="shared" si="1873"/>
        <v>0.6038252677</v>
      </c>
      <c r="AS371" s="39">
        <f t="shared" ref="AS371:AU371" si="1874">IF(AP371&lt;0,0,IF(AP371&gt;1,1,AP371))</f>
        <v>0.5666666667</v>
      </c>
      <c r="AT371" s="40">
        <f t="shared" si="1874"/>
        <v>0.3393960294</v>
      </c>
      <c r="AU371" s="54">
        <f t="shared" si="1874"/>
        <v>0.6038252677</v>
      </c>
      <c r="AV371" s="38"/>
      <c r="AW371" s="38"/>
      <c r="AX371" s="38"/>
      <c r="AY371" s="38"/>
      <c r="AZ371" s="38"/>
      <c r="BA371" s="38"/>
      <c r="BB371" s="38"/>
    </row>
    <row r="372">
      <c r="A372" s="1"/>
      <c r="B372" s="1"/>
      <c r="C372" s="53">
        <v>0.0</v>
      </c>
      <c r="D372" s="42"/>
      <c r="E372" s="42"/>
      <c r="F372" s="2">
        <v>5425.0</v>
      </c>
      <c r="G372" s="43">
        <v>27.0</v>
      </c>
      <c r="H372" s="43">
        <v>10.0</v>
      </c>
      <c r="I372" s="44">
        <v>61.0</v>
      </c>
      <c r="J372" s="44">
        <v>54.0</v>
      </c>
      <c r="K372" s="45">
        <v>39.0</v>
      </c>
      <c r="L372" s="45">
        <v>68.0</v>
      </c>
      <c r="M372" s="39">
        <f t="shared" si="6"/>
        <v>0.7297297297</v>
      </c>
      <c r="N372" s="40">
        <f t="shared" si="7"/>
        <v>0.5304347826</v>
      </c>
      <c r="O372" s="54">
        <f t="shared" si="8"/>
        <v>0.3644859813</v>
      </c>
      <c r="P372" s="40">
        <f t="shared" si="9"/>
        <v>0.6331043828</v>
      </c>
      <c r="Q372" s="54">
        <f t="shared" si="10"/>
        <v>0.2889514974</v>
      </c>
      <c r="R372" s="39">
        <f t="shared" ref="R372:T372" si="1875">M372</f>
        <v>0.7297297297</v>
      </c>
      <c r="S372" s="40">
        <f t="shared" si="1875"/>
        <v>0.5304347826</v>
      </c>
      <c r="T372" s="54">
        <f t="shared" si="1875"/>
        <v>0.3644859813</v>
      </c>
      <c r="U372" s="39">
        <f t="shared" si="12"/>
        <v>0.7297297297</v>
      </c>
      <c r="V372" s="40">
        <f t="shared" si="13"/>
        <v>0.08843478261</v>
      </c>
      <c r="W372" s="54">
        <f t="shared" si="14"/>
        <v>0.1454859813</v>
      </c>
      <c r="X372" s="55">
        <f t="shared" si="15"/>
        <v>0.1206002965</v>
      </c>
      <c r="Y372" s="55">
        <f t="shared" si="16"/>
        <v>0.6647978669</v>
      </c>
      <c r="Z372" s="39">
        <f t="shared" si="17"/>
        <v>0.5197721564</v>
      </c>
      <c r="AA372" s="40">
        <f t="shared" si="18"/>
        <v>0.5197721564</v>
      </c>
      <c r="AB372" s="54">
        <f t="shared" si="19"/>
        <v>0.1454859813</v>
      </c>
      <c r="AC372" s="56">
        <f t="shared" si="20"/>
        <v>0.2729191014</v>
      </c>
      <c r="AD372" s="56">
        <f t="shared" si="21"/>
        <v>0.512479062</v>
      </c>
      <c r="AE372" s="39">
        <f t="shared" si="22"/>
        <v>0.381660363</v>
      </c>
      <c r="AF372" s="40">
        <f t="shared" si="23"/>
        <v>0.381660363</v>
      </c>
      <c r="AG372" s="54">
        <f t="shared" si="24"/>
        <v>0.381660363</v>
      </c>
      <c r="AH372" s="57">
        <f t="shared" ref="AH372:AI372" si="1876">N372-P372</f>
        <v>-0.1026696002</v>
      </c>
      <c r="AI372" s="57">
        <f t="shared" si="1876"/>
        <v>0.07553448387</v>
      </c>
      <c r="AJ372" s="58">
        <f t="shared" si="26"/>
        <v>-0.06137974127</v>
      </c>
      <c r="AK372" s="58">
        <f t="shared" si="27"/>
        <v>0.04489461106</v>
      </c>
      <c r="AL372" s="39">
        <f t="shared" si="28"/>
        <v>0.381660363</v>
      </c>
      <c r="AM372" s="40">
        <f t="shared" ref="AM372:AN372" si="1877">AF372+AJ372</f>
        <v>0.3202806217</v>
      </c>
      <c r="AN372" s="54">
        <f t="shared" si="1877"/>
        <v>0.4265549741</v>
      </c>
      <c r="AO372" s="59">
        <f t="shared" si="30"/>
        <v>1.911987202</v>
      </c>
      <c r="AP372" s="39">
        <f t="shared" ref="AP372:AR372" si="1878">AL372*$AO372</f>
        <v>0.7297297297</v>
      </c>
      <c r="AQ372" s="40">
        <f t="shared" si="1878"/>
        <v>0.6123724499</v>
      </c>
      <c r="AR372" s="54">
        <f t="shared" si="1878"/>
        <v>0.8155676515</v>
      </c>
      <c r="AS372" s="39">
        <f t="shared" ref="AS372:AU372" si="1879">IF(AP372&lt;0,0,IF(AP372&gt;1,1,AP372))</f>
        <v>0.7297297297</v>
      </c>
      <c r="AT372" s="40">
        <f t="shared" si="1879"/>
        <v>0.6123724499</v>
      </c>
      <c r="AU372" s="54">
        <f t="shared" si="1879"/>
        <v>0.8155676515</v>
      </c>
      <c r="AV372" s="38"/>
      <c r="AW372" s="38"/>
      <c r="AX372" s="38"/>
      <c r="AY372" s="38"/>
      <c r="AZ372" s="38"/>
      <c r="BA372" s="38"/>
      <c r="BB372" s="38"/>
    </row>
    <row r="373">
      <c r="A373" s="1"/>
      <c r="B373" s="1"/>
      <c r="C373" s="53">
        <v>0.0</v>
      </c>
      <c r="D373" s="42"/>
      <c r="E373" s="42"/>
      <c r="F373" s="2">
        <v>5501.0</v>
      </c>
      <c r="G373" s="43">
        <v>19.0</v>
      </c>
      <c r="H373" s="43">
        <v>11.0</v>
      </c>
      <c r="I373" s="44">
        <v>35.0</v>
      </c>
      <c r="J373" s="44">
        <v>58.0</v>
      </c>
      <c r="K373" s="45">
        <v>13.0</v>
      </c>
      <c r="L373" s="45">
        <v>34.0</v>
      </c>
      <c r="M373" s="39">
        <f t="shared" si="6"/>
        <v>0.6333333333</v>
      </c>
      <c r="N373" s="40">
        <f t="shared" si="7"/>
        <v>0.376344086</v>
      </c>
      <c r="O373" s="54">
        <f t="shared" si="8"/>
        <v>0.2765957447</v>
      </c>
      <c r="P373" s="40">
        <f t="shared" si="9"/>
        <v>0.6080367778</v>
      </c>
      <c r="Q373" s="54">
        <f t="shared" si="10"/>
        <v>0.2836548889</v>
      </c>
      <c r="R373" s="39">
        <f t="shared" ref="R373:T373" si="1880">M373</f>
        <v>0.6333333333</v>
      </c>
      <c r="S373" s="40">
        <f t="shared" si="1880"/>
        <v>0.376344086</v>
      </c>
      <c r="T373" s="54">
        <f t="shared" si="1880"/>
        <v>0.2765957447</v>
      </c>
      <c r="U373" s="39">
        <f t="shared" si="12"/>
        <v>0.6333333333</v>
      </c>
      <c r="V373" s="40">
        <f t="shared" si="13"/>
        <v>-0.06565591398</v>
      </c>
      <c r="W373" s="54">
        <f t="shared" si="14"/>
        <v>0.05759574468</v>
      </c>
      <c r="X373" s="55">
        <f t="shared" si="15"/>
        <v>-0.103298242</v>
      </c>
      <c r="Y373" s="55">
        <f t="shared" si="16"/>
        <v>0.8886964054</v>
      </c>
      <c r="Z373" s="39">
        <f t="shared" si="17"/>
        <v>0.450234278</v>
      </c>
      <c r="AA373" s="40">
        <f t="shared" si="18"/>
        <v>0.450234278</v>
      </c>
      <c r="AB373" s="54">
        <f t="shared" si="19"/>
        <v>0.05759574468</v>
      </c>
      <c r="AC373" s="56">
        <f t="shared" si="20"/>
        <v>0.1272329114</v>
      </c>
      <c r="AD373" s="56">
        <f t="shared" si="21"/>
        <v>0.658165252</v>
      </c>
      <c r="AE373" s="39">
        <f t="shared" si="22"/>
        <v>0.3209580774</v>
      </c>
      <c r="AF373" s="40">
        <f t="shared" si="23"/>
        <v>0.3209580774</v>
      </c>
      <c r="AG373" s="54">
        <f t="shared" si="24"/>
        <v>0.3209580774</v>
      </c>
      <c r="AH373" s="57">
        <f t="shared" ref="AH373:AI373" si="1881">N373-P373</f>
        <v>-0.2316926918</v>
      </c>
      <c r="AI373" s="57">
        <f t="shared" si="1881"/>
        <v>-0.007059144208</v>
      </c>
      <c r="AJ373" s="58">
        <f t="shared" si="26"/>
        <v>-0.1385145891</v>
      </c>
      <c r="AK373" s="58">
        <f t="shared" si="27"/>
        <v>-0.004195666899</v>
      </c>
      <c r="AL373" s="39">
        <f t="shared" si="28"/>
        <v>0.3209580774</v>
      </c>
      <c r="AM373" s="40">
        <f t="shared" ref="AM373:AN373" si="1882">AF373+AJ373</f>
        <v>0.1824434883</v>
      </c>
      <c r="AN373" s="54">
        <f t="shared" si="1882"/>
        <v>0.3167624105</v>
      </c>
      <c r="AO373" s="59">
        <f t="shared" si="30"/>
        <v>1.973258746</v>
      </c>
      <c r="AP373" s="39">
        <f t="shared" ref="AP373:AR373" si="1883">AL373*$AO373</f>
        <v>0.6333333333</v>
      </c>
      <c r="AQ373" s="40">
        <f t="shared" si="1883"/>
        <v>0.360008209</v>
      </c>
      <c r="AR373" s="54">
        <f t="shared" si="1883"/>
        <v>0.6250541969</v>
      </c>
      <c r="AS373" s="39">
        <f t="shared" ref="AS373:AU373" si="1884">IF(AP373&lt;0,0,IF(AP373&gt;1,1,AP373))</f>
        <v>0.6333333333</v>
      </c>
      <c r="AT373" s="40">
        <f t="shared" si="1884"/>
        <v>0.360008209</v>
      </c>
      <c r="AU373" s="54">
        <f t="shared" si="1884"/>
        <v>0.6250541969</v>
      </c>
      <c r="AV373" s="38"/>
      <c r="AW373" s="38"/>
      <c r="AX373" s="38"/>
      <c r="AY373" s="38"/>
      <c r="AZ373" s="38"/>
      <c r="BA373" s="38"/>
      <c r="BB373" s="38"/>
    </row>
    <row r="374">
      <c r="A374" s="1"/>
      <c r="B374" s="1"/>
      <c r="C374" s="53">
        <v>0.0</v>
      </c>
      <c r="D374" s="42"/>
      <c r="E374" s="42"/>
      <c r="F374" s="2">
        <v>5504.0</v>
      </c>
      <c r="G374" s="43">
        <v>32.0</v>
      </c>
      <c r="H374" s="43">
        <v>40.0</v>
      </c>
      <c r="I374" s="44">
        <v>96.0</v>
      </c>
      <c r="J374" s="44">
        <v>83.0</v>
      </c>
      <c r="K374" s="45">
        <v>13.0</v>
      </c>
      <c r="L374" s="45">
        <v>65.0</v>
      </c>
      <c r="M374" s="39">
        <f t="shared" si="6"/>
        <v>0.4444444444</v>
      </c>
      <c r="N374" s="40">
        <f t="shared" si="7"/>
        <v>0.5363128492</v>
      </c>
      <c r="O374" s="54">
        <f t="shared" si="8"/>
        <v>0.1666666667</v>
      </c>
      <c r="P374" s="40">
        <f t="shared" si="9"/>
        <v>0.5587604938</v>
      </c>
      <c r="Q374" s="54">
        <f t="shared" si="10"/>
        <v>0.2697950617</v>
      </c>
      <c r="R374" s="39">
        <f t="shared" ref="R374:T374" si="1885">M374</f>
        <v>0.4444444444</v>
      </c>
      <c r="S374" s="40">
        <f t="shared" si="1885"/>
        <v>0.5363128492</v>
      </c>
      <c r="T374" s="54">
        <f t="shared" si="1885"/>
        <v>0.1666666667</v>
      </c>
      <c r="U374" s="39">
        <f t="shared" si="12"/>
        <v>0.4444444444</v>
      </c>
      <c r="V374" s="40">
        <f t="shared" si="13"/>
        <v>0.09431284916</v>
      </c>
      <c r="W374" s="54">
        <f t="shared" si="14"/>
        <v>-0.05233333333</v>
      </c>
      <c r="X374" s="55">
        <f t="shared" si="15"/>
        <v>0.2091020791</v>
      </c>
      <c r="Y374" s="55">
        <f t="shared" si="16"/>
        <v>0.5762960843</v>
      </c>
      <c r="Z374" s="39">
        <f t="shared" si="17"/>
        <v>0.3212676281</v>
      </c>
      <c r="AA374" s="40">
        <f t="shared" si="18"/>
        <v>0.3212676281</v>
      </c>
      <c r="AB374" s="54">
        <f t="shared" si="19"/>
        <v>-0.05233333333</v>
      </c>
      <c r="AC374" s="56">
        <f t="shared" si="20"/>
        <v>-0.1614780618</v>
      </c>
      <c r="AD374" s="56">
        <f t="shared" si="21"/>
        <v>0.9468762252</v>
      </c>
      <c r="AE374" s="39">
        <f t="shared" si="22"/>
        <v>0.230164796</v>
      </c>
      <c r="AF374" s="40">
        <f t="shared" si="23"/>
        <v>0.230164796</v>
      </c>
      <c r="AG374" s="54">
        <f t="shared" si="24"/>
        <v>0.230164796</v>
      </c>
      <c r="AH374" s="57">
        <f t="shared" ref="AH374:AI374" si="1886">N374-P374</f>
        <v>-0.02244764467</v>
      </c>
      <c r="AI374" s="57">
        <f t="shared" si="1886"/>
        <v>-0.1031283951</v>
      </c>
      <c r="AJ374" s="58">
        <f t="shared" si="26"/>
        <v>-0.01342004468</v>
      </c>
      <c r="AK374" s="58">
        <f t="shared" si="27"/>
        <v>-0.06129530446</v>
      </c>
      <c r="AL374" s="39">
        <f t="shared" si="28"/>
        <v>0.230164796</v>
      </c>
      <c r="AM374" s="40">
        <f t="shared" ref="AM374:AN374" si="1887">AF374+AJ374</f>
        <v>0.2167447513</v>
      </c>
      <c r="AN374" s="54">
        <f t="shared" si="1887"/>
        <v>0.1688694915</v>
      </c>
      <c r="AO374" s="59">
        <f t="shared" si="30"/>
        <v>1.930983592</v>
      </c>
      <c r="AP374" s="39">
        <f t="shared" ref="AP374:AR374" si="1888">AL374*$AO374</f>
        <v>0.4444444444</v>
      </c>
      <c r="AQ374" s="40">
        <f t="shared" si="1888"/>
        <v>0.4185305584</v>
      </c>
      <c r="AR374" s="54">
        <f t="shared" si="1888"/>
        <v>0.3260842173</v>
      </c>
      <c r="AS374" s="39">
        <f t="shared" ref="AS374:AU374" si="1889">IF(AP374&lt;0,0,IF(AP374&gt;1,1,AP374))</f>
        <v>0.4444444444</v>
      </c>
      <c r="AT374" s="40">
        <f t="shared" si="1889"/>
        <v>0.4185305584</v>
      </c>
      <c r="AU374" s="54">
        <f t="shared" si="1889"/>
        <v>0.3260842173</v>
      </c>
      <c r="AV374" s="38"/>
      <c r="AW374" s="38"/>
      <c r="AX374" s="38"/>
      <c r="AY374" s="38"/>
      <c r="AZ374" s="38"/>
      <c r="BA374" s="38"/>
      <c r="BB374" s="38"/>
    </row>
    <row r="375">
      <c r="A375" s="1"/>
      <c r="B375" s="1"/>
      <c r="C375" s="53">
        <v>0.0</v>
      </c>
      <c r="D375" s="42"/>
      <c r="E375" s="42"/>
      <c r="F375" s="2">
        <v>5513.0</v>
      </c>
      <c r="G375" s="43">
        <v>26.0</v>
      </c>
      <c r="H375" s="43">
        <v>21.0</v>
      </c>
      <c r="I375" s="44">
        <v>79.0</v>
      </c>
      <c r="J375" s="44">
        <v>68.0</v>
      </c>
      <c r="K375" s="45">
        <v>30.0</v>
      </c>
      <c r="L375" s="45">
        <v>56.0</v>
      </c>
      <c r="M375" s="39">
        <f t="shared" si="6"/>
        <v>0.5531914894</v>
      </c>
      <c r="N375" s="40">
        <f t="shared" si="7"/>
        <v>0.537414966</v>
      </c>
      <c r="O375" s="54">
        <f t="shared" si="8"/>
        <v>0.3488372093</v>
      </c>
      <c r="P375" s="40">
        <f t="shared" si="9"/>
        <v>0.5871550928</v>
      </c>
      <c r="Q375" s="54">
        <f t="shared" si="10"/>
        <v>0.2783374378</v>
      </c>
      <c r="R375" s="39">
        <f t="shared" ref="R375:T375" si="1890">M375</f>
        <v>0.5531914894</v>
      </c>
      <c r="S375" s="40">
        <f t="shared" si="1890"/>
        <v>0.537414966</v>
      </c>
      <c r="T375" s="54">
        <f t="shared" si="1890"/>
        <v>0.3488372093</v>
      </c>
      <c r="U375" s="39">
        <f t="shared" si="12"/>
        <v>0.5531914894</v>
      </c>
      <c r="V375" s="40">
        <f t="shared" si="13"/>
        <v>0.09541496599</v>
      </c>
      <c r="W375" s="54">
        <f t="shared" si="14"/>
        <v>0.1298372093</v>
      </c>
      <c r="X375" s="55">
        <f t="shared" si="15"/>
        <v>0.1708003804</v>
      </c>
      <c r="Y375" s="55">
        <f t="shared" si="16"/>
        <v>0.614597783</v>
      </c>
      <c r="Z375" s="39">
        <f t="shared" si="17"/>
        <v>0.3969413304</v>
      </c>
      <c r="AA375" s="40">
        <f t="shared" si="18"/>
        <v>0.3969413304</v>
      </c>
      <c r="AB375" s="54">
        <f t="shared" si="19"/>
        <v>0.1298372093</v>
      </c>
      <c r="AC375" s="56">
        <f t="shared" si="20"/>
        <v>0.3161248692</v>
      </c>
      <c r="AD375" s="56">
        <f t="shared" si="21"/>
        <v>0.4692732942</v>
      </c>
      <c r="AE375" s="39">
        <f t="shared" si="22"/>
        <v>0.2953134951</v>
      </c>
      <c r="AF375" s="40">
        <f t="shared" si="23"/>
        <v>0.2953134951</v>
      </c>
      <c r="AG375" s="54">
        <f t="shared" si="24"/>
        <v>0.2953134951</v>
      </c>
      <c r="AH375" s="57">
        <f t="shared" ref="AH375:AI375" si="1891">N375-P375</f>
        <v>-0.04974012682</v>
      </c>
      <c r="AI375" s="57">
        <f t="shared" si="1891"/>
        <v>0.07049977155</v>
      </c>
      <c r="AJ375" s="58">
        <f t="shared" si="26"/>
        <v>-0.02973651509</v>
      </c>
      <c r="AK375" s="58">
        <f t="shared" si="27"/>
        <v>0.04190218377</v>
      </c>
      <c r="AL375" s="39">
        <f t="shared" si="28"/>
        <v>0.2953134951</v>
      </c>
      <c r="AM375" s="40">
        <f t="shared" ref="AM375:AN375" si="1892">AF375+AJ375</f>
        <v>0.26557698</v>
      </c>
      <c r="AN375" s="54">
        <f t="shared" si="1892"/>
        <v>0.3372156788</v>
      </c>
      <c r="AO375" s="59">
        <f t="shared" si="30"/>
        <v>1.87323471</v>
      </c>
      <c r="AP375" s="39">
        <f t="shared" ref="AP375:AR375" si="1893">AL375*$AO375</f>
        <v>0.5531914894</v>
      </c>
      <c r="AQ375" s="40">
        <f t="shared" si="1893"/>
        <v>0.4974880171</v>
      </c>
      <c r="AR375" s="54">
        <f t="shared" si="1893"/>
        <v>0.6316841144</v>
      </c>
      <c r="AS375" s="39">
        <f t="shared" ref="AS375:AU375" si="1894">IF(AP375&lt;0,0,IF(AP375&gt;1,1,AP375))</f>
        <v>0.5531914894</v>
      </c>
      <c r="AT375" s="40">
        <f t="shared" si="1894"/>
        <v>0.4974880171</v>
      </c>
      <c r="AU375" s="54">
        <f t="shared" si="1894"/>
        <v>0.6316841144</v>
      </c>
      <c r="AV375" s="38"/>
      <c r="AW375" s="38"/>
      <c r="AX375" s="38"/>
      <c r="AY375" s="38"/>
      <c r="AZ375" s="38"/>
      <c r="BA375" s="38"/>
      <c r="BB375" s="38"/>
    </row>
    <row r="376">
      <c r="A376" s="1"/>
      <c r="B376" s="1"/>
      <c r="C376" s="53">
        <v>0.0</v>
      </c>
      <c r="D376" s="42"/>
      <c r="E376" s="42"/>
      <c r="F376" s="2">
        <v>5530.0</v>
      </c>
      <c r="G376" s="43">
        <v>58.0</v>
      </c>
      <c r="H376" s="43">
        <v>59.0</v>
      </c>
      <c r="I376" s="44">
        <v>133.0</v>
      </c>
      <c r="J376" s="44">
        <v>81.0</v>
      </c>
      <c r="K376" s="45">
        <v>39.0</v>
      </c>
      <c r="L376" s="45">
        <v>214.0</v>
      </c>
      <c r="M376" s="39">
        <f t="shared" si="6"/>
        <v>0.4957264957</v>
      </c>
      <c r="N376" s="40">
        <f t="shared" si="7"/>
        <v>0.6214953271</v>
      </c>
      <c r="O376" s="54">
        <f t="shared" si="8"/>
        <v>0.1541501976</v>
      </c>
      <c r="P376" s="40">
        <f t="shared" si="9"/>
        <v>0.5721591351</v>
      </c>
      <c r="Q376" s="54">
        <f t="shared" si="10"/>
        <v>0.2740137775</v>
      </c>
      <c r="R376" s="39">
        <f t="shared" ref="R376:T376" si="1895">M376</f>
        <v>0.4957264957</v>
      </c>
      <c r="S376" s="40">
        <f t="shared" si="1895"/>
        <v>0.6214953271</v>
      </c>
      <c r="T376" s="54">
        <f t="shared" si="1895"/>
        <v>0.1541501976</v>
      </c>
      <c r="U376" s="39">
        <f t="shared" si="12"/>
        <v>0.4957264957</v>
      </c>
      <c r="V376" s="40">
        <f t="shared" si="13"/>
        <v>0.1794953271</v>
      </c>
      <c r="W376" s="54">
        <f t="shared" si="14"/>
        <v>-0.06484980237</v>
      </c>
      <c r="X376" s="55">
        <f t="shared" si="15"/>
        <v>0.3474004936</v>
      </c>
      <c r="Y376" s="55">
        <f t="shared" si="16"/>
        <v>0.4379976697</v>
      </c>
      <c r="Z376" s="39">
        <f t="shared" si="17"/>
        <v>0.3728024484</v>
      </c>
      <c r="AA376" s="40">
        <f t="shared" si="18"/>
        <v>0.3728024484</v>
      </c>
      <c r="AB376" s="54">
        <f t="shared" si="19"/>
        <v>-0.06484980237</v>
      </c>
      <c r="AC376" s="56">
        <f t="shared" si="20"/>
        <v>-0.1722288116</v>
      </c>
      <c r="AD376" s="56">
        <f t="shared" si="21"/>
        <v>0.957626975</v>
      </c>
      <c r="AE376" s="39">
        <f t="shared" si="22"/>
        <v>0.2675697688</v>
      </c>
      <c r="AF376" s="40">
        <f t="shared" si="23"/>
        <v>0.2675697688</v>
      </c>
      <c r="AG376" s="54">
        <f t="shared" si="24"/>
        <v>0.2675697688</v>
      </c>
      <c r="AH376" s="57">
        <f t="shared" ref="AH376:AI376" si="1896">N376-P376</f>
        <v>0.04933619203</v>
      </c>
      <c r="AI376" s="57">
        <f t="shared" si="1896"/>
        <v>-0.1198635799</v>
      </c>
      <c r="AJ376" s="58">
        <f t="shared" si="26"/>
        <v>0.02949502772</v>
      </c>
      <c r="AK376" s="58">
        <f t="shared" si="27"/>
        <v>-0.07124201455</v>
      </c>
      <c r="AL376" s="39">
        <f t="shared" si="28"/>
        <v>0.2675697688</v>
      </c>
      <c r="AM376" s="40">
        <f t="shared" ref="AM376:AN376" si="1897">AF376+AJ376</f>
        <v>0.2970647965</v>
      </c>
      <c r="AN376" s="54">
        <f t="shared" si="1897"/>
        <v>0.1963277543</v>
      </c>
      <c r="AO376" s="59">
        <f t="shared" si="30"/>
        <v>1.852699944</v>
      </c>
      <c r="AP376" s="39">
        <f t="shared" ref="AP376:AR376" si="1898">AL376*$AO376</f>
        <v>0.4957264957</v>
      </c>
      <c r="AQ376" s="40">
        <f t="shared" si="1898"/>
        <v>0.5503719319</v>
      </c>
      <c r="AR376" s="54">
        <f t="shared" si="1898"/>
        <v>0.3637364194</v>
      </c>
      <c r="AS376" s="39">
        <f t="shared" ref="AS376:AU376" si="1899">IF(AP376&lt;0,0,IF(AP376&gt;1,1,AP376))</f>
        <v>0.4957264957</v>
      </c>
      <c r="AT376" s="40">
        <f t="shared" si="1899"/>
        <v>0.5503719319</v>
      </c>
      <c r="AU376" s="54">
        <f t="shared" si="1899"/>
        <v>0.3637364194</v>
      </c>
      <c r="AV376" s="38"/>
      <c r="AW376" s="38"/>
      <c r="AX376" s="38"/>
      <c r="AY376" s="38"/>
      <c r="AZ376" s="38"/>
      <c r="BA376" s="38"/>
      <c r="BB376" s="38"/>
    </row>
    <row r="377">
      <c r="A377" s="1"/>
      <c r="B377" s="1"/>
      <c r="C377" s="53">
        <v>0.0</v>
      </c>
      <c r="D377" s="42"/>
      <c r="E377" s="42"/>
      <c r="F377" s="2">
        <v>5531.0</v>
      </c>
      <c r="G377" s="43">
        <v>5.0</v>
      </c>
      <c r="H377" s="43">
        <v>14.0</v>
      </c>
      <c r="I377" s="44">
        <v>12.0</v>
      </c>
      <c r="J377" s="44">
        <v>28.0</v>
      </c>
      <c r="K377" s="45">
        <v>1.0</v>
      </c>
      <c r="L377" s="45">
        <v>26.0</v>
      </c>
      <c r="M377" s="39">
        <f t="shared" si="6"/>
        <v>0.2631578947</v>
      </c>
      <c r="N377" s="40">
        <f t="shared" si="7"/>
        <v>0.3</v>
      </c>
      <c r="O377" s="54">
        <f t="shared" si="8"/>
        <v>0.03703703704</v>
      </c>
      <c r="P377" s="40">
        <f t="shared" si="9"/>
        <v>0.5112728532</v>
      </c>
      <c r="Q377" s="54">
        <f t="shared" si="10"/>
        <v>0.2521578947</v>
      </c>
      <c r="R377" s="39">
        <f t="shared" ref="R377:T377" si="1900">M377</f>
        <v>0.2631578947</v>
      </c>
      <c r="S377" s="40">
        <f t="shared" si="1900"/>
        <v>0.3</v>
      </c>
      <c r="T377" s="54">
        <f t="shared" si="1900"/>
        <v>0.03703703704</v>
      </c>
      <c r="U377" s="39">
        <f t="shared" si="12"/>
        <v>0.2631578947</v>
      </c>
      <c r="V377" s="40">
        <f t="shared" si="13"/>
        <v>-0.142</v>
      </c>
      <c r="W377" s="54">
        <f t="shared" si="14"/>
        <v>-0.181962963</v>
      </c>
      <c r="X377" s="55">
        <f t="shared" si="15"/>
        <v>-0.4948235183</v>
      </c>
      <c r="Y377" s="55">
        <f t="shared" si="16"/>
        <v>1.280221682</v>
      </c>
      <c r="Z377" s="39">
        <f t="shared" si="17"/>
        <v>0.2114427553</v>
      </c>
      <c r="AA377" s="40">
        <f t="shared" si="18"/>
        <v>0.2114427553</v>
      </c>
      <c r="AB377" s="54">
        <f t="shared" si="19"/>
        <v>-0.181962963</v>
      </c>
      <c r="AC377" s="56">
        <f t="shared" si="20"/>
        <v>-0.7106031171</v>
      </c>
      <c r="AD377" s="56">
        <f t="shared" si="21"/>
        <v>1.49600128</v>
      </c>
      <c r="AE377" s="39">
        <f t="shared" si="22"/>
        <v>0.1972543519</v>
      </c>
      <c r="AF377" s="40">
        <f t="shared" si="23"/>
        <v>0.1972543519</v>
      </c>
      <c r="AG377" s="54">
        <f t="shared" si="24"/>
        <v>0.1972543519</v>
      </c>
      <c r="AH377" s="57">
        <f t="shared" ref="AH377:AI377" si="1901">N377-P377</f>
        <v>-0.2112728532</v>
      </c>
      <c r="AI377" s="57">
        <f t="shared" si="1901"/>
        <v>-0.2151208577</v>
      </c>
      <c r="AJ377" s="58">
        <f t="shared" si="26"/>
        <v>-0.126306843</v>
      </c>
      <c r="AK377" s="58">
        <f t="shared" si="27"/>
        <v>-0.1278590485</v>
      </c>
      <c r="AL377" s="39">
        <f t="shared" si="28"/>
        <v>0.1972543519</v>
      </c>
      <c r="AM377" s="40">
        <f t="shared" ref="AM377:AN377" si="1902">AF377+AJ377</f>
        <v>0.0709475089</v>
      </c>
      <c r="AN377" s="54">
        <f t="shared" si="1902"/>
        <v>0.06939530335</v>
      </c>
      <c r="AO377" s="59">
        <f t="shared" si="30"/>
        <v>1.33410438</v>
      </c>
      <c r="AP377" s="39">
        <f t="shared" ref="AP377:AR377" si="1903">AL377*$AO377</f>
        <v>0.2631578947</v>
      </c>
      <c r="AQ377" s="40">
        <f t="shared" si="1903"/>
        <v>0.09465138234</v>
      </c>
      <c r="AR377" s="54">
        <f t="shared" si="1903"/>
        <v>0.09258057813</v>
      </c>
      <c r="AS377" s="39">
        <f t="shared" ref="AS377:AU377" si="1904">IF(AP377&lt;0,0,IF(AP377&gt;1,1,AP377))</f>
        <v>0.2631578947</v>
      </c>
      <c r="AT377" s="40">
        <f t="shared" si="1904"/>
        <v>0.09465138234</v>
      </c>
      <c r="AU377" s="54">
        <f t="shared" si="1904"/>
        <v>0.09258057813</v>
      </c>
      <c r="AV377" s="38"/>
      <c r="AW377" s="38"/>
      <c r="AX377" s="38"/>
      <c r="AY377" s="38"/>
      <c r="AZ377" s="38"/>
      <c r="BA377" s="38"/>
      <c r="BB377" s="38"/>
    </row>
    <row r="378">
      <c r="A378" s="1"/>
      <c r="B378" s="1"/>
      <c r="C378" s="53">
        <v>0.0</v>
      </c>
      <c r="D378" s="42"/>
      <c r="E378" s="42"/>
      <c r="F378" s="2">
        <v>5533.0</v>
      </c>
      <c r="G378" s="43">
        <v>14.0</v>
      </c>
      <c r="H378" s="43">
        <v>33.0</v>
      </c>
      <c r="I378" s="44">
        <v>85.0</v>
      </c>
      <c r="J378" s="44">
        <v>89.0</v>
      </c>
      <c r="K378" s="45">
        <v>33.0</v>
      </c>
      <c r="L378" s="45">
        <v>95.0</v>
      </c>
      <c r="M378" s="39">
        <f t="shared" si="6"/>
        <v>0.2978723404</v>
      </c>
      <c r="N378" s="40">
        <f t="shared" si="7"/>
        <v>0.4885057471</v>
      </c>
      <c r="O378" s="54">
        <f t="shared" si="8"/>
        <v>0.2578125</v>
      </c>
      <c r="P378" s="40">
        <f t="shared" si="9"/>
        <v>0.5203809869</v>
      </c>
      <c r="Q378" s="54">
        <f t="shared" si="10"/>
        <v>0.2558639203</v>
      </c>
      <c r="R378" s="39">
        <f t="shared" ref="R378:T378" si="1905">M378</f>
        <v>0.2978723404</v>
      </c>
      <c r="S378" s="40">
        <f t="shared" si="1905"/>
        <v>0.4885057471</v>
      </c>
      <c r="T378" s="54">
        <f t="shared" si="1905"/>
        <v>0.2578125</v>
      </c>
      <c r="U378" s="39">
        <f t="shared" si="12"/>
        <v>0.2978723404</v>
      </c>
      <c r="V378" s="40">
        <f t="shared" si="13"/>
        <v>0.04650574713</v>
      </c>
      <c r="W378" s="54">
        <f t="shared" si="14"/>
        <v>0.0388125</v>
      </c>
      <c r="X378" s="55">
        <f t="shared" si="15"/>
        <v>0.1548761212</v>
      </c>
      <c r="Y378" s="55">
        <f t="shared" si="16"/>
        <v>0.6305220422</v>
      </c>
      <c r="Z378" s="39">
        <f t="shared" si="17"/>
        <v>0.2131791684</v>
      </c>
      <c r="AA378" s="40">
        <f t="shared" si="18"/>
        <v>0.2131791684</v>
      </c>
      <c r="AB378" s="54">
        <f t="shared" si="19"/>
        <v>0.0388125</v>
      </c>
      <c r="AC378" s="56">
        <f t="shared" si="20"/>
        <v>0.180092567</v>
      </c>
      <c r="AD378" s="56">
        <f t="shared" si="21"/>
        <v>0.6053055964</v>
      </c>
      <c r="AE378" s="39">
        <f t="shared" si="22"/>
        <v>0.1532184193</v>
      </c>
      <c r="AF378" s="40">
        <f t="shared" si="23"/>
        <v>0.1532184193</v>
      </c>
      <c r="AG378" s="54">
        <f t="shared" si="24"/>
        <v>0.1532184193</v>
      </c>
      <c r="AH378" s="57">
        <f t="shared" ref="AH378:AI378" si="1906">N378-P378</f>
        <v>-0.03187523975</v>
      </c>
      <c r="AI378" s="57">
        <f t="shared" si="1906"/>
        <v>0.001948579674</v>
      </c>
      <c r="AJ378" s="58">
        <f t="shared" si="26"/>
        <v>-0.01905621494</v>
      </c>
      <c r="AK378" s="58">
        <f t="shared" si="27"/>
        <v>0.001158156144</v>
      </c>
      <c r="AL378" s="39">
        <f t="shared" si="28"/>
        <v>0.1532184193</v>
      </c>
      <c r="AM378" s="40">
        <f t="shared" ref="AM378:AN378" si="1907">AF378+AJ378</f>
        <v>0.1341622043</v>
      </c>
      <c r="AN378" s="54">
        <f t="shared" si="1907"/>
        <v>0.1543765754</v>
      </c>
      <c r="AO378" s="59">
        <f t="shared" si="30"/>
        <v>1.944102686</v>
      </c>
      <c r="AP378" s="39">
        <f t="shared" ref="AP378:AR378" si="1908">AL378*$AO378</f>
        <v>0.2978723404</v>
      </c>
      <c r="AQ378" s="40">
        <f t="shared" si="1908"/>
        <v>0.2608251018</v>
      </c>
      <c r="AR378" s="54">
        <f t="shared" si="1908"/>
        <v>0.3001239149</v>
      </c>
      <c r="AS378" s="39">
        <f t="shared" ref="AS378:AU378" si="1909">IF(AP378&lt;0,0,IF(AP378&gt;1,1,AP378))</f>
        <v>0.2978723404</v>
      </c>
      <c r="AT378" s="40">
        <f t="shared" si="1909"/>
        <v>0.2608251018</v>
      </c>
      <c r="AU378" s="54">
        <f t="shared" si="1909"/>
        <v>0.3001239149</v>
      </c>
      <c r="AV378" s="38"/>
      <c r="AW378" s="38"/>
      <c r="AX378" s="38"/>
      <c r="AY378" s="38"/>
      <c r="AZ378" s="38"/>
      <c r="BA378" s="38"/>
      <c r="BB378" s="38"/>
    </row>
    <row r="379">
      <c r="A379" s="1"/>
      <c r="B379" s="1"/>
      <c r="C379" s="53">
        <v>0.0</v>
      </c>
      <c r="D379" s="42"/>
      <c r="E379" s="42"/>
      <c r="F379" s="2">
        <v>5545.0</v>
      </c>
      <c r="G379" s="43">
        <v>3.0</v>
      </c>
      <c r="H379" s="43">
        <v>2.0</v>
      </c>
      <c r="I379" s="44">
        <v>16.0</v>
      </c>
      <c r="J379" s="44">
        <v>8.0</v>
      </c>
      <c r="K379" s="45">
        <v>9.0</v>
      </c>
      <c r="L379" s="45">
        <v>23.0</v>
      </c>
      <c r="M379" s="39">
        <f t="shared" si="6"/>
        <v>0.6</v>
      </c>
      <c r="N379" s="40">
        <f t="shared" si="7"/>
        <v>0.6666666667</v>
      </c>
      <c r="O379" s="54">
        <f t="shared" si="8"/>
        <v>0.28125</v>
      </c>
      <c r="P379" s="40">
        <f t="shared" si="9"/>
        <v>0.599356</v>
      </c>
      <c r="Q379" s="54">
        <f t="shared" si="10"/>
        <v>0.281544</v>
      </c>
      <c r="R379" s="39">
        <f t="shared" ref="R379:T379" si="1910">M379</f>
        <v>0.6</v>
      </c>
      <c r="S379" s="40">
        <f t="shared" si="1910"/>
        <v>0.6666666667</v>
      </c>
      <c r="T379" s="54">
        <f t="shared" si="1910"/>
        <v>0.28125</v>
      </c>
      <c r="U379" s="39">
        <f t="shared" si="12"/>
        <v>0.6</v>
      </c>
      <c r="V379" s="40">
        <f t="shared" si="13"/>
        <v>0.2246666667</v>
      </c>
      <c r="W379" s="54">
        <f t="shared" si="14"/>
        <v>0.06225</v>
      </c>
      <c r="X379" s="55">
        <f t="shared" si="15"/>
        <v>0.3582835189</v>
      </c>
      <c r="Y379" s="55">
        <f t="shared" si="16"/>
        <v>0.4271146445</v>
      </c>
      <c r="Z379" s="39">
        <f t="shared" si="17"/>
        <v>0.4530315172</v>
      </c>
      <c r="AA379" s="40">
        <f t="shared" si="18"/>
        <v>0.4530315172</v>
      </c>
      <c r="AB379" s="54">
        <f t="shared" si="19"/>
        <v>0.06225</v>
      </c>
      <c r="AC379" s="56">
        <f t="shared" si="20"/>
        <v>0.1365525333</v>
      </c>
      <c r="AD379" s="56">
        <f t="shared" si="21"/>
        <v>0.6488456301</v>
      </c>
      <c r="AE379" s="39">
        <f t="shared" si="22"/>
        <v>0.3233516801</v>
      </c>
      <c r="AF379" s="40">
        <f t="shared" si="23"/>
        <v>0.3233516801</v>
      </c>
      <c r="AG379" s="54">
        <f t="shared" si="24"/>
        <v>0.3233516801</v>
      </c>
      <c r="AH379" s="57">
        <f t="shared" ref="AH379:AI379" si="1911">N379-P379</f>
        <v>0.06731066667</v>
      </c>
      <c r="AI379" s="57">
        <f t="shared" si="1911"/>
        <v>-0.000294</v>
      </c>
      <c r="AJ379" s="58">
        <f t="shared" si="26"/>
        <v>0.04024084343</v>
      </c>
      <c r="AK379" s="58">
        <f t="shared" si="27"/>
        <v>-0.0001747415879</v>
      </c>
      <c r="AL379" s="39">
        <f t="shared" si="28"/>
        <v>0.3233516801</v>
      </c>
      <c r="AM379" s="40">
        <f t="shared" ref="AM379:AN379" si="1912">AF379+AJ379</f>
        <v>0.3635925235</v>
      </c>
      <c r="AN379" s="54">
        <f t="shared" si="1912"/>
        <v>0.3231769385</v>
      </c>
      <c r="AO379" s="59">
        <f t="shared" si="30"/>
        <v>1.855564814</v>
      </c>
      <c r="AP379" s="39">
        <f t="shared" ref="AP379:AR379" si="1913">AL379*$AO379</f>
        <v>0.6</v>
      </c>
      <c r="AQ379" s="40">
        <f t="shared" si="1913"/>
        <v>0.6746694931</v>
      </c>
      <c r="AR379" s="54">
        <f t="shared" si="1913"/>
        <v>0.5996757557</v>
      </c>
      <c r="AS379" s="39">
        <f t="shared" ref="AS379:AU379" si="1914">IF(AP379&lt;0,0,IF(AP379&gt;1,1,AP379))</f>
        <v>0.6</v>
      </c>
      <c r="AT379" s="40">
        <f t="shared" si="1914"/>
        <v>0.6746694931</v>
      </c>
      <c r="AU379" s="54">
        <f t="shared" si="1914"/>
        <v>0.5996757557</v>
      </c>
      <c r="AV379" s="38"/>
      <c r="AW379" s="38"/>
      <c r="AX379" s="38"/>
      <c r="AY379" s="38"/>
      <c r="AZ379" s="38"/>
      <c r="BA379" s="38"/>
      <c r="BB379" s="38"/>
    </row>
    <row r="380">
      <c r="A380" s="1"/>
      <c r="B380" s="1"/>
      <c r="C380" s="53">
        <v>0.0</v>
      </c>
      <c r="D380" s="42"/>
      <c r="E380" s="42"/>
      <c r="F380" s="2">
        <v>5550.0</v>
      </c>
      <c r="G380" s="43">
        <v>8.0</v>
      </c>
      <c r="H380" s="43">
        <v>14.0</v>
      </c>
      <c r="I380" s="44">
        <v>25.0</v>
      </c>
      <c r="J380" s="44">
        <v>43.0</v>
      </c>
      <c r="K380" s="45">
        <v>14.0</v>
      </c>
      <c r="L380" s="45">
        <v>26.0</v>
      </c>
      <c r="M380" s="39">
        <f t="shared" si="6"/>
        <v>0.3636363636</v>
      </c>
      <c r="N380" s="40">
        <f t="shared" si="7"/>
        <v>0.3676470588</v>
      </c>
      <c r="O380" s="54">
        <f t="shared" si="8"/>
        <v>0.35</v>
      </c>
      <c r="P380" s="40">
        <f t="shared" si="9"/>
        <v>0.5376165289</v>
      </c>
      <c r="Q380" s="54">
        <f t="shared" si="10"/>
        <v>0.2624578512</v>
      </c>
      <c r="R380" s="39">
        <f t="shared" ref="R380:T380" si="1915">M380</f>
        <v>0.3636363636</v>
      </c>
      <c r="S380" s="40">
        <f t="shared" si="1915"/>
        <v>0.3676470588</v>
      </c>
      <c r="T380" s="54">
        <f t="shared" si="1915"/>
        <v>0.35</v>
      </c>
      <c r="U380" s="39">
        <f t="shared" si="12"/>
        <v>0.3636363636</v>
      </c>
      <c r="V380" s="40">
        <f t="shared" si="13"/>
        <v>-0.07435294118</v>
      </c>
      <c r="W380" s="54">
        <f t="shared" si="14"/>
        <v>0.131</v>
      </c>
      <c r="X380" s="55">
        <f t="shared" si="15"/>
        <v>-0.2016904835</v>
      </c>
      <c r="Y380" s="55">
        <f t="shared" si="16"/>
        <v>0.9870886469</v>
      </c>
      <c r="Z380" s="39">
        <f t="shared" si="17"/>
        <v>0.2624497712</v>
      </c>
      <c r="AA380" s="40">
        <f t="shared" si="18"/>
        <v>0.2624497712</v>
      </c>
      <c r="AB380" s="54">
        <f t="shared" si="19"/>
        <v>0.131</v>
      </c>
      <c r="AC380" s="56">
        <f t="shared" si="20"/>
        <v>0.4629618772</v>
      </c>
      <c r="AD380" s="56">
        <f t="shared" si="21"/>
        <v>0.3224362861</v>
      </c>
      <c r="AE380" s="39">
        <f t="shared" si="22"/>
        <v>0.2074136958</v>
      </c>
      <c r="AF380" s="40">
        <f t="shared" si="23"/>
        <v>0.2074136958</v>
      </c>
      <c r="AG380" s="54">
        <f t="shared" si="24"/>
        <v>0.2074136958</v>
      </c>
      <c r="AH380" s="57">
        <f t="shared" ref="AH380:AI380" si="1916">N380-P380</f>
        <v>-0.1699694701</v>
      </c>
      <c r="AI380" s="57">
        <f t="shared" si="1916"/>
        <v>0.08754214876</v>
      </c>
      <c r="AJ380" s="58">
        <f t="shared" si="26"/>
        <v>-0.10161413</v>
      </c>
      <c r="AK380" s="58">
        <f t="shared" si="27"/>
        <v>0.05203147647</v>
      </c>
      <c r="AL380" s="39">
        <f t="shared" si="28"/>
        <v>0.2074136958</v>
      </c>
      <c r="AM380" s="40">
        <f t="shared" ref="AM380:AN380" si="1917">AF380+AJ380</f>
        <v>0.1057995658</v>
      </c>
      <c r="AN380" s="54">
        <f t="shared" si="1917"/>
        <v>0.2594451723</v>
      </c>
      <c r="AO380" s="59">
        <f t="shared" si="30"/>
        <v>1.753193598</v>
      </c>
      <c r="AP380" s="39">
        <f t="shared" ref="AP380:AR380" si="1918">AL380*$AO380</f>
        <v>0.3636363636</v>
      </c>
      <c r="AQ380" s="40">
        <f t="shared" si="1918"/>
        <v>0.1854871214</v>
      </c>
      <c r="AR380" s="54">
        <f t="shared" si="1918"/>
        <v>0.4548576151</v>
      </c>
      <c r="AS380" s="39">
        <f t="shared" ref="AS380:AU380" si="1919">IF(AP380&lt;0,0,IF(AP380&gt;1,1,AP380))</f>
        <v>0.3636363636</v>
      </c>
      <c r="AT380" s="40">
        <f t="shared" si="1919"/>
        <v>0.1854871214</v>
      </c>
      <c r="AU380" s="54">
        <f t="shared" si="1919"/>
        <v>0.4548576151</v>
      </c>
      <c r="AV380" s="38"/>
      <c r="AW380" s="38"/>
      <c r="AX380" s="38"/>
      <c r="AY380" s="38"/>
      <c r="AZ380" s="38"/>
      <c r="BA380" s="38"/>
      <c r="BB380" s="38"/>
    </row>
    <row r="381">
      <c r="A381" s="1"/>
      <c r="B381" s="1"/>
      <c r="C381" s="53">
        <v>0.0</v>
      </c>
      <c r="D381" s="42"/>
      <c r="E381" s="42"/>
      <c r="F381" s="2">
        <v>5554.0</v>
      </c>
      <c r="G381" s="43">
        <v>24.0</v>
      </c>
      <c r="H381" s="43">
        <v>20.0</v>
      </c>
      <c r="I381" s="44">
        <v>54.0</v>
      </c>
      <c r="J381" s="44">
        <v>61.0</v>
      </c>
      <c r="K381" s="45">
        <v>19.0</v>
      </c>
      <c r="L381" s="45">
        <v>56.0</v>
      </c>
      <c r="M381" s="39">
        <f t="shared" si="6"/>
        <v>0.5454545455</v>
      </c>
      <c r="N381" s="40">
        <f t="shared" si="7"/>
        <v>0.4695652174</v>
      </c>
      <c r="O381" s="54">
        <f t="shared" si="8"/>
        <v>0.2533333333</v>
      </c>
      <c r="P381" s="40">
        <f t="shared" si="9"/>
        <v>0.5851371901</v>
      </c>
      <c r="Q381" s="54">
        <f t="shared" si="10"/>
        <v>0.2777801653</v>
      </c>
      <c r="R381" s="39">
        <f t="shared" ref="R381:T381" si="1920">M381</f>
        <v>0.5454545455</v>
      </c>
      <c r="S381" s="40">
        <f t="shared" si="1920"/>
        <v>0.4695652174</v>
      </c>
      <c r="T381" s="54">
        <f t="shared" si="1920"/>
        <v>0.2533333333</v>
      </c>
      <c r="U381" s="39">
        <f t="shared" si="12"/>
        <v>0.5454545455</v>
      </c>
      <c r="V381" s="40">
        <f t="shared" si="13"/>
        <v>0.02756521739</v>
      </c>
      <c r="W381" s="54">
        <f t="shared" si="14"/>
        <v>0.03433333333</v>
      </c>
      <c r="X381" s="55">
        <f t="shared" si="15"/>
        <v>0.05049327601</v>
      </c>
      <c r="Y381" s="55">
        <f t="shared" si="16"/>
        <v>0.7349048874</v>
      </c>
      <c r="Z381" s="39">
        <f t="shared" si="17"/>
        <v>0.3861868087</v>
      </c>
      <c r="AA381" s="40">
        <f t="shared" si="18"/>
        <v>0.3861868087</v>
      </c>
      <c r="AB381" s="54">
        <f t="shared" si="19"/>
        <v>0.03433333333</v>
      </c>
      <c r="AC381" s="56">
        <f t="shared" si="20"/>
        <v>0.08867031262</v>
      </c>
      <c r="AD381" s="56">
        <f t="shared" si="21"/>
        <v>0.6967278508</v>
      </c>
      <c r="AE381" s="39">
        <f t="shared" si="22"/>
        <v>0.2741523563</v>
      </c>
      <c r="AF381" s="40">
        <f t="shared" si="23"/>
        <v>0.2741523563</v>
      </c>
      <c r="AG381" s="54">
        <f t="shared" si="24"/>
        <v>0.2741523563</v>
      </c>
      <c r="AH381" s="57">
        <f t="shared" ref="AH381:AI381" si="1921">N381-P381</f>
        <v>-0.1155719727</v>
      </c>
      <c r="AI381" s="57">
        <f t="shared" si="1921"/>
        <v>-0.02444683196</v>
      </c>
      <c r="AJ381" s="58">
        <f t="shared" si="26"/>
        <v>-0.06909326394</v>
      </c>
      <c r="AK381" s="58">
        <f t="shared" si="27"/>
        <v>-0.01453019808</v>
      </c>
      <c r="AL381" s="39">
        <f t="shared" si="28"/>
        <v>0.2741523563</v>
      </c>
      <c r="AM381" s="40">
        <f t="shared" ref="AM381:AN381" si="1922">AF381+AJ381</f>
        <v>0.2050590924</v>
      </c>
      <c r="AN381" s="54">
        <f t="shared" si="1922"/>
        <v>0.2596221582</v>
      </c>
      <c r="AO381" s="59">
        <f t="shared" si="30"/>
        <v>1.989603711</v>
      </c>
      <c r="AP381" s="39">
        <f t="shared" ref="AP381:AR381" si="1923">AL381*$AO381</f>
        <v>0.5454545455</v>
      </c>
      <c r="AQ381" s="40">
        <f t="shared" si="1923"/>
        <v>0.4079863311</v>
      </c>
      <c r="AR381" s="54">
        <f t="shared" si="1923"/>
        <v>0.5165452094</v>
      </c>
      <c r="AS381" s="39">
        <f t="shared" ref="AS381:AU381" si="1924">IF(AP381&lt;0,0,IF(AP381&gt;1,1,AP381))</f>
        <v>0.5454545455</v>
      </c>
      <c r="AT381" s="40">
        <f t="shared" si="1924"/>
        <v>0.4079863311</v>
      </c>
      <c r="AU381" s="54">
        <f t="shared" si="1924"/>
        <v>0.5165452094</v>
      </c>
      <c r="AV381" s="38"/>
      <c r="AW381" s="38"/>
      <c r="AX381" s="38"/>
      <c r="AY381" s="38"/>
      <c r="AZ381" s="38"/>
      <c r="BA381" s="38"/>
      <c r="BB381" s="38"/>
    </row>
    <row r="382">
      <c r="A382" s="1"/>
      <c r="B382" s="1"/>
      <c r="C382" s="53">
        <v>0.0</v>
      </c>
      <c r="D382" s="42"/>
      <c r="E382" s="42"/>
      <c r="F382" s="2">
        <v>5556.0</v>
      </c>
      <c r="G382" s="43">
        <v>50.0</v>
      </c>
      <c r="H382" s="43">
        <v>52.0</v>
      </c>
      <c r="I382" s="44">
        <v>131.0</v>
      </c>
      <c r="J382" s="44">
        <v>140.0</v>
      </c>
      <c r="K382" s="45">
        <v>46.0</v>
      </c>
      <c r="L382" s="45">
        <v>80.0</v>
      </c>
      <c r="M382" s="39">
        <f t="shared" si="6"/>
        <v>0.4901960784</v>
      </c>
      <c r="N382" s="40">
        <f t="shared" si="7"/>
        <v>0.4833948339</v>
      </c>
      <c r="O382" s="54">
        <f t="shared" si="8"/>
        <v>0.3650793651</v>
      </c>
      <c r="P382" s="40">
        <f t="shared" si="9"/>
        <v>0.5707149173</v>
      </c>
      <c r="Q382" s="54">
        <f t="shared" si="10"/>
        <v>0.2735751634</v>
      </c>
      <c r="R382" s="39">
        <f t="shared" ref="R382:T382" si="1925">M382</f>
        <v>0.4901960784</v>
      </c>
      <c r="S382" s="40">
        <f t="shared" si="1925"/>
        <v>0.4833948339</v>
      </c>
      <c r="T382" s="54">
        <f t="shared" si="1925"/>
        <v>0.3650793651</v>
      </c>
      <c r="U382" s="39">
        <f t="shared" si="12"/>
        <v>0.4901960784</v>
      </c>
      <c r="V382" s="40">
        <f t="shared" si="13"/>
        <v>0.04139483395</v>
      </c>
      <c r="W382" s="54">
        <f t="shared" si="14"/>
        <v>0.1460793651</v>
      </c>
      <c r="X382" s="55">
        <f t="shared" si="15"/>
        <v>0.08424558787</v>
      </c>
      <c r="Y382" s="55">
        <f t="shared" si="16"/>
        <v>0.7011525755</v>
      </c>
      <c r="Z382" s="39">
        <f t="shared" si="17"/>
        <v>0.347854659</v>
      </c>
      <c r="AA382" s="40">
        <f t="shared" si="18"/>
        <v>0.347854659</v>
      </c>
      <c r="AB382" s="54">
        <f t="shared" si="19"/>
        <v>0.1460793651</v>
      </c>
      <c r="AC382" s="56">
        <f t="shared" si="20"/>
        <v>0.3975801144</v>
      </c>
      <c r="AD382" s="56">
        <f t="shared" si="21"/>
        <v>0.387818049</v>
      </c>
      <c r="AE382" s="39">
        <f t="shared" si="22"/>
        <v>0.2667789766</v>
      </c>
      <c r="AF382" s="40">
        <f t="shared" si="23"/>
        <v>0.2667789766</v>
      </c>
      <c r="AG382" s="54">
        <f t="shared" si="24"/>
        <v>0.2667789766</v>
      </c>
      <c r="AH382" s="57">
        <f t="shared" ref="AH382:AI382" si="1926">N382-P382</f>
        <v>-0.08732008339</v>
      </c>
      <c r="AI382" s="57">
        <f t="shared" si="1926"/>
        <v>0.09150420168</v>
      </c>
      <c r="AJ382" s="58">
        <f t="shared" si="26"/>
        <v>-0.05220322392</v>
      </c>
      <c r="AK382" s="58">
        <f t="shared" si="27"/>
        <v>0.05438635885</v>
      </c>
      <c r="AL382" s="39">
        <f t="shared" si="28"/>
        <v>0.2667789766</v>
      </c>
      <c r="AM382" s="40">
        <f t="shared" ref="AM382:AN382" si="1927">AF382+AJ382</f>
        <v>0.2145757527</v>
      </c>
      <c r="AN382" s="54">
        <f t="shared" si="1927"/>
        <v>0.3211653354</v>
      </c>
      <c r="AO382" s="59">
        <f t="shared" si="30"/>
        <v>1.837461425</v>
      </c>
      <c r="AP382" s="39">
        <f t="shared" ref="AP382:AR382" si="1928">AL382*$AO382</f>
        <v>0.4901960784</v>
      </c>
      <c r="AQ382" s="40">
        <f t="shared" si="1928"/>
        <v>0.3942746682</v>
      </c>
      <c r="AR382" s="54">
        <f t="shared" si="1928"/>
        <v>0.5901289149</v>
      </c>
      <c r="AS382" s="39">
        <f t="shared" ref="AS382:AU382" si="1929">IF(AP382&lt;0,0,IF(AP382&gt;1,1,AP382))</f>
        <v>0.4901960784</v>
      </c>
      <c r="AT382" s="40">
        <f t="shared" si="1929"/>
        <v>0.3942746682</v>
      </c>
      <c r="AU382" s="54">
        <f t="shared" si="1929"/>
        <v>0.5901289149</v>
      </c>
      <c r="AV382" s="38"/>
      <c r="AW382" s="38"/>
      <c r="AX382" s="38"/>
      <c r="AY382" s="38"/>
      <c r="AZ382" s="38"/>
      <c r="BA382" s="38"/>
      <c r="BB382" s="38"/>
    </row>
    <row r="383">
      <c r="A383" s="1"/>
      <c r="B383" s="1"/>
      <c r="C383" s="53">
        <v>0.0</v>
      </c>
      <c r="D383" s="42"/>
      <c r="E383" s="42"/>
      <c r="F383" s="2">
        <v>5560.0</v>
      </c>
      <c r="G383" s="43">
        <v>21.0</v>
      </c>
      <c r="H383" s="43">
        <v>13.0</v>
      </c>
      <c r="I383" s="44">
        <v>82.0</v>
      </c>
      <c r="J383" s="44">
        <v>50.0</v>
      </c>
      <c r="K383" s="45">
        <v>51.0</v>
      </c>
      <c r="L383" s="45">
        <v>69.0</v>
      </c>
      <c r="M383" s="39">
        <f t="shared" si="6"/>
        <v>0.6176470588</v>
      </c>
      <c r="N383" s="40">
        <f t="shared" si="7"/>
        <v>0.6212121212</v>
      </c>
      <c r="O383" s="54">
        <f t="shared" si="8"/>
        <v>0.425</v>
      </c>
      <c r="P383" s="40">
        <f t="shared" si="9"/>
        <v>0.6039525087</v>
      </c>
      <c r="Q383" s="54">
        <f t="shared" si="10"/>
        <v>0.2826794118</v>
      </c>
      <c r="R383" s="39">
        <f t="shared" ref="R383:T383" si="1930">M383</f>
        <v>0.6176470588</v>
      </c>
      <c r="S383" s="40">
        <f t="shared" si="1930"/>
        <v>0.6212121212</v>
      </c>
      <c r="T383" s="54">
        <f t="shared" si="1930"/>
        <v>0.425</v>
      </c>
      <c r="U383" s="39">
        <f t="shared" si="12"/>
        <v>0.6176470588</v>
      </c>
      <c r="V383" s="40">
        <f t="shared" si="13"/>
        <v>0.1792121212</v>
      </c>
      <c r="W383" s="54">
        <f t="shared" si="14"/>
        <v>0.206</v>
      </c>
      <c r="X383" s="55">
        <f t="shared" si="15"/>
        <v>0.2823985085</v>
      </c>
      <c r="Y383" s="55">
        <f t="shared" si="16"/>
        <v>0.5029996549</v>
      </c>
      <c r="Z383" s="39">
        <f t="shared" si="17"/>
        <v>0.4547553593</v>
      </c>
      <c r="AA383" s="40">
        <f t="shared" si="18"/>
        <v>0.4547553593</v>
      </c>
      <c r="AB383" s="54">
        <f t="shared" si="19"/>
        <v>0.206</v>
      </c>
      <c r="AC383" s="56">
        <f t="shared" si="20"/>
        <v>0.4253383031</v>
      </c>
      <c r="AD383" s="56">
        <f t="shared" si="21"/>
        <v>0.3600598603</v>
      </c>
      <c r="AE383" s="39">
        <f t="shared" si="22"/>
        <v>0.3530144734</v>
      </c>
      <c r="AF383" s="40">
        <f t="shared" si="23"/>
        <v>0.3530144734</v>
      </c>
      <c r="AG383" s="54">
        <f t="shared" si="24"/>
        <v>0.3530144734</v>
      </c>
      <c r="AH383" s="57">
        <f t="shared" ref="AH383:AI383" si="1931">N383-P383</f>
        <v>0.01725961256</v>
      </c>
      <c r="AI383" s="57">
        <f t="shared" si="1931"/>
        <v>0.1423205882</v>
      </c>
      <c r="AJ383" s="58">
        <f t="shared" si="26"/>
        <v>0.01031844433</v>
      </c>
      <c r="AK383" s="58">
        <f t="shared" si="27"/>
        <v>0.08458954279</v>
      </c>
      <c r="AL383" s="39">
        <f t="shared" si="28"/>
        <v>0.3530144734</v>
      </c>
      <c r="AM383" s="40">
        <f t="shared" ref="AM383:AN383" si="1932">AF383+AJ383</f>
        <v>0.3633329177</v>
      </c>
      <c r="AN383" s="54">
        <f t="shared" si="1932"/>
        <v>0.4376040162</v>
      </c>
      <c r="AO383" s="59">
        <f t="shared" si="30"/>
        <v>1.749636645</v>
      </c>
      <c r="AP383" s="39">
        <f t="shared" ref="AP383:AR383" si="1933">AL383*$AO383</f>
        <v>0.6176470588</v>
      </c>
      <c r="AQ383" s="40">
        <f t="shared" si="1933"/>
        <v>0.6357005871</v>
      </c>
      <c r="AR383" s="54">
        <f t="shared" si="1933"/>
        <v>0.7656480227</v>
      </c>
      <c r="AS383" s="39">
        <f t="shared" ref="AS383:AU383" si="1934">IF(AP383&lt;0,0,IF(AP383&gt;1,1,AP383))</f>
        <v>0.6176470588</v>
      </c>
      <c r="AT383" s="40">
        <f t="shared" si="1934"/>
        <v>0.6357005871</v>
      </c>
      <c r="AU383" s="54">
        <f t="shared" si="1934"/>
        <v>0.7656480227</v>
      </c>
      <c r="AV383" s="38"/>
      <c r="AW383" s="38"/>
      <c r="AX383" s="38"/>
      <c r="AY383" s="38"/>
      <c r="AZ383" s="38"/>
      <c r="BA383" s="38"/>
      <c r="BB383" s="38"/>
    </row>
    <row r="384">
      <c r="A384" s="1"/>
      <c r="B384" s="1"/>
      <c r="C384" s="53">
        <v>0.0</v>
      </c>
      <c r="D384" s="42"/>
      <c r="E384" s="42"/>
      <c r="F384" s="2">
        <v>5563.0</v>
      </c>
      <c r="G384" s="43">
        <v>2.0</v>
      </c>
      <c r="H384" s="43">
        <v>9.0</v>
      </c>
      <c r="I384" s="44">
        <v>13.0</v>
      </c>
      <c r="J384" s="44">
        <v>10.0</v>
      </c>
      <c r="K384" s="45">
        <v>11.0</v>
      </c>
      <c r="L384" s="45">
        <v>31.0</v>
      </c>
      <c r="M384" s="39">
        <f t="shared" si="6"/>
        <v>0.1818181818</v>
      </c>
      <c r="N384" s="40">
        <f t="shared" si="7"/>
        <v>0.5652173913</v>
      </c>
      <c r="O384" s="54">
        <f t="shared" si="8"/>
        <v>0.2619047619</v>
      </c>
      <c r="P384" s="40">
        <f t="shared" si="9"/>
        <v>0.4899041322</v>
      </c>
      <c r="Q384" s="54">
        <f t="shared" si="10"/>
        <v>0.2428644628</v>
      </c>
      <c r="R384" s="39">
        <f t="shared" ref="R384:T384" si="1935">M384</f>
        <v>0.1818181818</v>
      </c>
      <c r="S384" s="40">
        <f t="shared" si="1935"/>
        <v>0.5652173913</v>
      </c>
      <c r="T384" s="54">
        <f t="shared" si="1935"/>
        <v>0.2619047619</v>
      </c>
      <c r="U384" s="39">
        <f t="shared" si="12"/>
        <v>0.1818181818</v>
      </c>
      <c r="V384" s="40">
        <f t="shared" si="13"/>
        <v>0.1232173913</v>
      </c>
      <c r="W384" s="54">
        <f t="shared" si="14"/>
        <v>0.0429047619</v>
      </c>
      <c r="X384" s="55">
        <f t="shared" si="15"/>
        <v>0.595599239</v>
      </c>
      <c r="Y384" s="55">
        <f t="shared" si="16"/>
        <v>0.1897989244</v>
      </c>
      <c r="Z384" s="39">
        <f t="shared" si="17"/>
        <v>0.1553067557</v>
      </c>
      <c r="AA384" s="40">
        <f t="shared" si="18"/>
        <v>0.1553067557</v>
      </c>
      <c r="AB384" s="54">
        <f t="shared" si="19"/>
        <v>0.0429047619</v>
      </c>
      <c r="AC384" s="56">
        <f t="shared" si="20"/>
        <v>0.2695355555</v>
      </c>
      <c r="AD384" s="56">
        <f t="shared" si="21"/>
        <v>0.5158626079</v>
      </c>
      <c r="AE384" s="39">
        <f t="shared" si="22"/>
        <v>0.1139320126</v>
      </c>
      <c r="AF384" s="40">
        <f t="shared" si="23"/>
        <v>0.1139320126</v>
      </c>
      <c r="AG384" s="54">
        <f t="shared" si="24"/>
        <v>0.1139320126</v>
      </c>
      <c r="AH384" s="57">
        <f t="shared" ref="AH384:AI384" si="1936">N384-P384</f>
        <v>0.07531325907</v>
      </c>
      <c r="AI384" s="57">
        <f t="shared" si="1936"/>
        <v>0.01904029909</v>
      </c>
      <c r="AJ384" s="58">
        <f t="shared" si="26"/>
        <v>0.04502509359</v>
      </c>
      <c r="AK384" s="58">
        <f t="shared" si="27"/>
        <v>0.01131677584</v>
      </c>
      <c r="AL384" s="39">
        <f t="shared" si="28"/>
        <v>0.1139320126</v>
      </c>
      <c r="AM384" s="40">
        <f t="shared" ref="AM384:AN384" si="1937">AF384+AJ384</f>
        <v>0.1589571062</v>
      </c>
      <c r="AN384" s="54">
        <f t="shared" si="1937"/>
        <v>0.1252487884</v>
      </c>
      <c r="AO384" s="59">
        <f t="shared" si="30"/>
        <v>1.595848065</v>
      </c>
      <c r="AP384" s="39">
        <f t="shared" ref="AP384:AR384" si="1938">AL384*$AO384</f>
        <v>0.1818181818</v>
      </c>
      <c r="AQ384" s="40">
        <f t="shared" si="1938"/>
        <v>0.2536713903</v>
      </c>
      <c r="AR384" s="54">
        <f t="shared" si="1938"/>
        <v>0.1998780367</v>
      </c>
      <c r="AS384" s="39">
        <f t="shared" ref="AS384:AU384" si="1939">IF(AP384&lt;0,0,IF(AP384&gt;1,1,AP384))</f>
        <v>0.1818181818</v>
      </c>
      <c r="AT384" s="40">
        <f t="shared" si="1939"/>
        <v>0.2536713903</v>
      </c>
      <c r="AU384" s="54">
        <f t="shared" si="1939"/>
        <v>0.1998780367</v>
      </c>
      <c r="AV384" s="38"/>
      <c r="AW384" s="38"/>
      <c r="AX384" s="38"/>
      <c r="AY384" s="38"/>
      <c r="AZ384" s="38"/>
      <c r="BA384" s="38"/>
      <c r="BB384" s="38"/>
    </row>
    <row r="385">
      <c r="A385" s="1"/>
      <c r="B385" s="1"/>
      <c r="C385" s="53">
        <v>0.0</v>
      </c>
      <c r="D385" s="42"/>
      <c r="E385" s="42"/>
      <c r="F385" s="2">
        <v>5565.0</v>
      </c>
      <c r="G385" s="43">
        <v>6.0</v>
      </c>
      <c r="H385" s="43">
        <v>21.0</v>
      </c>
      <c r="I385" s="44">
        <v>30.0</v>
      </c>
      <c r="J385" s="44">
        <v>37.0</v>
      </c>
      <c r="K385" s="45">
        <v>13.0</v>
      </c>
      <c r="L385" s="45">
        <v>56.0</v>
      </c>
      <c r="M385" s="39">
        <f t="shared" si="6"/>
        <v>0.2222222222</v>
      </c>
      <c r="N385" s="40">
        <f t="shared" si="7"/>
        <v>0.447761194</v>
      </c>
      <c r="O385" s="54">
        <f t="shared" si="8"/>
        <v>0.1884057971</v>
      </c>
      <c r="P385" s="40">
        <f t="shared" si="9"/>
        <v>0.5005234568</v>
      </c>
      <c r="Q385" s="54">
        <f t="shared" si="10"/>
        <v>0.2475876543</v>
      </c>
      <c r="R385" s="39">
        <f t="shared" ref="R385:T385" si="1940">M385</f>
        <v>0.2222222222</v>
      </c>
      <c r="S385" s="40">
        <f t="shared" si="1940"/>
        <v>0.447761194</v>
      </c>
      <c r="T385" s="54">
        <f t="shared" si="1940"/>
        <v>0.1884057971</v>
      </c>
      <c r="U385" s="39">
        <f t="shared" si="12"/>
        <v>0.2222222222</v>
      </c>
      <c r="V385" s="40">
        <f t="shared" si="13"/>
        <v>0.00576119403</v>
      </c>
      <c r="W385" s="54">
        <f t="shared" si="14"/>
        <v>-0.0305942029</v>
      </c>
      <c r="X385" s="55">
        <f t="shared" si="15"/>
        <v>0.02591956711</v>
      </c>
      <c r="Y385" s="55">
        <f t="shared" si="16"/>
        <v>0.7594785963</v>
      </c>
      <c r="Z385" s="39">
        <f t="shared" si="17"/>
        <v>0.1571876385</v>
      </c>
      <c r="AA385" s="40">
        <f t="shared" si="18"/>
        <v>0.1571876385</v>
      </c>
      <c r="AB385" s="54">
        <f t="shared" si="19"/>
        <v>-0.0305942029</v>
      </c>
      <c r="AC385" s="56">
        <f t="shared" si="20"/>
        <v>-0.1922315436</v>
      </c>
      <c r="AD385" s="56">
        <f t="shared" si="21"/>
        <v>0.977629707</v>
      </c>
      <c r="AE385" s="39">
        <f t="shared" si="22"/>
        <v>0.1132341798</v>
      </c>
      <c r="AF385" s="40">
        <f t="shared" si="23"/>
        <v>0.1132341798</v>
      </c>
      <c r="AG385" s="54">
        <f t="shared" si="24"/>
        <v>0.1132341798</v>
      </c>
      <c r="AH385" s="57">
        <f t="shared" ref="AH385:AI385" si="1941">N385-P385</f>
        <v>-0.05276226276</v>
      </c>
      <c r="AI385" s="57">
        <f t="shared" si="1941"/>
        <v>-0.05918185722</v>
      </c>
      <c r="AJ385" s="58">
        <f t="shared" si="26"/>
        <v>-0.03154326141</v>
      </c>
      <c r="AK385" s="58">
        <f t="shared" si="27"/>
        <v>-0.03517527791</v>
      </c>
      <c r="AL385" s="39">
        <f t="shared" si="28"/>
        <v>0.1132341798</v>
      </c>
      <c r="AM385" s="40">
        <f t="shared" ref="AM385:AN385" si="1942">AF385+AJ385</f>
        <v>0.08169091839</v>
      </c>
      <c r="AN385" s="54">
        <f t="shared" si="1942"/>
        <v>0.0780589019</v>
      </c>
      <c r="AO385" s="59">
        <f t="shared" si="30"/>
        <v>1.962501275</v>
      </c>
      <c r="AP385" s="39">
        <f t="shared" ref="AP385:AR385" si="1943">AL385*$AO385</f>
        <v>0.2222222222</v>
      </c>
      <c r="AQ385" s="40">
        <f t="shared" si="1943"/>
        <v>0.1603185315</v>
      </c>
      <c r="AR385" s="54">
        <f t="shared" si="1943"/>
        <v>0.1531906945</v>
      </c>
      <c r="AS385" s="39">
        <f t="shared" ref="AS385:AU385" si="1944">IF(AP385&lt;0,0,IF(AP385&gt;1,1,AP385))</f>
        <v>0.2222222222</v>
      </c>
      <c r="AT385" s="40">
        <f t="shared" si="1944"/>
        <v>0.1603185315</v>
      </c>
      <c r="AU385" s="54">
        <f t="shared" si="1944"/>
        <v>0.1531906945</v>
      </c>
      <c r="AV385" s="38"/>
      <c r="AW385" s="38"/>
      <c r="AX385" s="38"/>
      <c r="AY385" s="38"/>
      <c r="AZ385" s="38"/>
      <c r="BA385" s="38"/>
      <c r="BB385" s="38"/>
    </row>
    <row r="386">
      <c r="A386" s="1"/>
      <c r="B386" s="1"/>
      <c r="C386" s="53">
        <v>0.0</v>
      </c>
      <c r="D386" s="42"/>
      <c r="E386" s="42"/>
      <c r="F386" s="2">
        <v>5566.0</v>
      </c>
      <c r="G386" s="43">
        <v>27.0</v>
      </c>
      <c r="H386" s="43">
        <v>35.0</v>
      </c>
      <c r="I386" s="44">
        <v>133.0</v>
      </c>
      <c r="J386" s="44">
        <v>96.0</v>
      </c>
      <c r="K386" s="45">
        <v>40.0</v>
      </c>
      <c r="L386" s="45">
        <v>109.0</v>
      </c>
      <c r="M386" s="39">
        <f t="shared" si="6"/>
        <v>0.435483871</v>
      </c>
      <c r="N386" s="40">
        <f t="shared" si="7"/>
        <v>0.5807860262</v>
      </c>
      <c r="O386" s="54">
        <f t="shared" si="8"/>
        <v>0.2684563758</v>
      </c>
      <c r="P386" s="40">
        <f t="shared" si="9"/>
        <v>0.556417768</v>
      </c>
      <c r="Q386" s="54">
        <f t="shared" si="10"/>
        <v>0.2690230489</v>
      </c>
      <c r="R386" s="39">
        <f t="shared" ref="R386:T386" si="1945">M386</f>
        <v>0.435483871</v>
      </c>
      <c r="S386" s="40">
        <f t="shared" si="1945"/>
        <v>0.5807860262</v>
      </c>
      <c r="T386" s="54">
        <f t="shared" si="1945"/>
        <v>0.2684563758</v>
      </c>
      <c r="U386" s="39">
        <f t="shared" si="12"/>
        <v>0.435483871</v>
      </c>
      <c r="V386" s="40">
        <f t="shared" si="13"/>
        <v>0.1387860262</v>
      </c>
      <c r="W386" s="54">
        <f t="shared" si="14"/>
        <v>0.04945637584</v>
      </c>
      <c r="X386" s="55">
        <f t="shared" si="15"/>
        <v>0.3085176607</v>
      </c>
      <c r="Y386" s="55">
        <f t="shared" si="16"/>
        <v>0.4768805027</v>
      </c>
      <c r="Z386" s="39">
        <f t="shared" si="17"/>
        <v>0.3231932572</v>
      </c>
      <c r="AA386" s="40">
        <f t="shared" si="18"/>
        <v>0.3231932572</v>
      </c>
      <c r="AB386" s="54">
        <f t="shared" si="19"/>
        <v>0.04945637584</v>
      </c>
      <c r="AC386" s="56">
        <f t="shared" si="20"/>
        <v>0.1518462386</v>
      </c>
      <c r="AD386" s="56">
        <f t="shared" si="21"/>
        <v>0.6335519248</v>
      </c>
      <c r="AE386" s="39">
        <f t="shared" si="22"/>
        <v>0.2311923599</v>
      </c>
      <c r="AF386" s="40">
        <f t="shared" si="23"/>
        <v>0.2311923599</v>
      </c>
      <c r="AG386" s="54">
        <f t="shared" si="24"/>
        <v>0.2311923599</v>
      </c>
      <c r="AH386" s="57">
        <f t="shared" ref="AH386:AI386" si="1946">N386-P386</f>
        <v>0.02436825825</v>
      </c>
      <c r="AI386" s="57">
        <f t="shared" si="1946"/>
        <v>-0.0005666730685</v>
      </c>
      <c r="AJ386" s="58">
        <f t="shared" si="26"/>
        <v>0.01456825959</v>
      </c>
      <c r="AK386" s="58">
        <f t="shared" si="27"/>
        <v>-0.0003368073191</v>
      </c>
      <c r="AL386" s="39">
        <f t="shared" si="28"/>
        <v>0.2311923599</v>
      </c>
      <c r="AM386" s="40">
        <f t="shared" ref="AM386:AN386" si="1947">AF386+AJ386</f>
        <v>0.2457606195</v>
      </c>
      <c r="AN386" s="54">
        <f t="shared" si="1947"/>
        <v>0.2308555526</v>
      </c>
      <c r="AO386" s="59">
        <f t="shared" si="30"/>
        <v>1.883643002</v>
      </c>
      <c r="AP386" s="39">
        <f t="shared" ref="AP386:AR386" si="1948">AL386*$AO386</f>
        <v>0.435483871</v>
      </c>
      <c r="AQ386" s="40">
        <f t="shared" si="1948"/>
        <v>0.4629252712</v>
      </c>
      <c r="AR386" s="54">
        <f t="shared" si="1948"/>
        <v>0.4348494462</v>
      </c>
      <c r="AS386" s="39">
        <f t="shared" ref="AS386:AU386" si="1949">IF(AP386&lt;0,0,IF(AP386&gt;1,1,AP386))</f>
        <v>0.435483871</v>
      </c>
      <c r="AT386" s="40">
        <f t="shared" si="1949"/>
        <v>0.4629252712</v>
      </c>
      <c r="AU386" s="54">
        <f t="shared" si="1949"/>
        <v>0.4348494462</v>
      </c>
      <c r="AV386" s="38"/>
      <c r="AW386" s="38"/>
      <c r="AX386" s="38"/>
      <c r="AY386" s="38"/>
      <c r="AZ386" s="38"/>
      <c r="BA386" s="38"/>
      <c r="BB386" s="38"/>
    </row>
    <row r="387">
      <c r="A387" s="1"/>
      <c r="B387" s="1"/>
      <c r="C387" s="53">
        <v>0.0</v>
      </c>
      <c r="D387" s="42"/>
      <c r="E387" s="42"/>
      <c r="F387" s="2">
        <v>5569.0</v>
      </c>
      <c r="G387" s="43">
        <v>22.0</v>
      </c>
      <c r="H387" s="43">
        <v>44.0</v>
      </c>
      <c r="I387" s="44">
        <v>71.0</v>
      </c>
      <c r="J387" s="44">
        <v>55.0</v>
      </c>
      <c r="K387" s="45">
        <v>37.0</v>
      </c>
      <c r="L387" s="45">
        <v>80.0</v>
      </c>
      <c r="M387" s="39">
        <f t="shared" si="6"/>
        <v>0.3333333333</v>
      </c>
      <c r="N387" s="40">
        <f t="shared" si="7"/>
        <v>0.5634920635</v>
      </c>
      <c r="O387" s="54">
        <f t="shared" si="8"/>
        <v>0.3162393162</v>
      </c>
      <c r="P387" s="40">
        <f t="shared" si="9"/>
        <v>0.5296777778</v>
      </c>
      <c r="Q387" s="54">
        <f t="shared" si="10"/>
        <v>0.2594888889</v>
      </c>
      <c r="R387" s="39">
        <f t="shared" ref="R387:T387" si="1950">M387</f>
        <v>0.3333333333</v>
      </c>
      <c r="S387" s="40">
        <f t="shared" si="1950"/>
        <v>0.5634920635</v>
      </c>
      <c r="T387" s="54">
        <f t="shared" si="1950"/>
        <v>0.3162393162</v>
      </c>
      <c r="U387" s="39">
        <f t="shared" si="12"/>
        <v>0.3333333333</v>
      </c>
      <c r="V387" s="40">
        <f t="shared" si="13"/>
        <v>0.1214920635</v>
      </c>
      <c r="W387" s="54">
        <f t="shared" si="14"/>
        <v>0.09723931624</v>
      </c>
      <c r="X387" s="55">
        <f t="shared" si="15"/>
        <v>0.3495125483</v>
      </c>
      <c r="Y387" s="55">
        <f t="shared" si="16"/>
        <v>0.4358856151</v>
      </c>
      <c r="Z387" s="39">
        <f t="shared" si="17"/>
        <v>0.2508699191</v>
      </c>
      <c r="AA387" s="40">
        <f t="shared" si="18"/>
        <v>0.2508699191</v>
      </c>
      <c r="AB387" s="54">
        <f t="shared" si="19"/>
        <v>0.09723931624</v>
      </c>
      <c r="AC387" s="56">
        <f t="shared" si="20"/>
        <v>0.3697786315</v>
      </c>
      <c r="AD387" s="56">
        <f t="shared" si="21"/>
        <v>0.4156195319</v>
      </c>
      <c r="AE387" s="39">
        <f t="shared" si="22"/>
        <v>0.1902514138</v>
      </c>
      <c r="AF387" s="40">
        <f t="shared" si="23"/>
        <v>0.1902514138</v>
      </c>
      <c r="AG387" s="54">
        <f t="shared" si="24"/>
        <v>0.1902514138</v>
      </c>
      <c r="AH387" s="57">
        <f t="shared" ref="AH387:AI387" si="1951">N387-P387</f>
        <v>0.03381428571</v>
      </c>
      <c r="AI387" s="57">
        <f t="shared" si="1951"/>
        <v>0.05675042735</v>
      </c>
      <c r="AJ387" s="58">
        <f t="shared" si="26"/>
        <v>0.02021544941</v>
      </c>
      <c r="AK387" s="58">
        <f t="shared" si="27"/>
        <v>0.03373013534</v>
      </c>
      <c r="AL387" s="39">
        <f t="shared" si="28"/>
        <v>0.1902514138</v>
      </c>
      <c r="AM387" s="40">
        <f t="shared" ref="AM387:AN387" si="1952">AF387+AJ387</f>
        <v>0.2104668632</v>
      </c>
      <c r="AN387" s="54">
        <f t="shared" si="1952"/>
        <v>0.2239815492</v>
      </c>
      <c r="AO387" s="59">
        <f t="shared" si="30"/>
        <v>1.752067575</v>
      </c>
      <c r="AP387" s="39">
        <f t="shared" ref="AP387:AR387" si="1953">AL387*$AO387</f>
        <v>0.3333333333</v>
      </c>
      <c r="AQ387" s="40">
        <f t="shared" si="1953"/>
        <v>0.3687521668</v>
      </c>
      <c r="AR387" s="54">
        <f t="shared" si="1953"/>
        <v>0.3924308098</v>
      </c>
      <c r="AS387" s="39">
        <f t="shared" ref="AS387:AU387" si="1954">IF(AP387&lt;0,0,IF(AP387&gt;1,1,AP387))</f>
        <v>0.3333333333</v>
      </c>
      <c r="AT387" s="40">
        <f t="shared" si="1954"/>
        <v>0.3687521668</v>
      </c>
      <c r="AU387" s="54">
        <f t="shared" si="1954"/>
        <v>0.3924308098</v>
      </c>
      <c r="AV387" s="38"/>
      <c r="AW387" s="38"/>
      <c r="AX387" s="38"/>
      <c r="AY387" s="38"/>
      <c r="AZ387" s="38"/>
      <c r="BA387" s="38"/>
      <c r="BB387" s="38"/>
    </row>
    <row r="388">
      <c r="A388" s="1"/>
      <c r="B388" s="1"/>
      <c r="C388" s="53">
        <v>0.0</v>
      </c>
      <c r="D388" s="42"/>
      <c r="E388" s="42"/>
      <c r="F388" s="2">
        <v>5570.0</v>
      </c>
      <c r="G388" s="43">
        <v>14.0</v>
      </c>
      <c r="H388" s="43">
        <v>20.0</v>
      </c>
      <c r="I388" s="44">
        <v>46.0</v>
      </c>
      <c r="J388" s="44">
        <v>61.0</v>
      </c>
      <c r="K388" s="45">
        <v>20.0</v>
      </c>
      <c r="L388" s="45">
        <v>95.0</v>
      </c>
      <c r="M388" s="39">
        <f t="shared" si="6"/>
        <v>0.4117647059</v>
      </c>
      <c r="N388" s="40">
        <f t="shared" si="7"/>
        <v>0.4299065421</v>
      </c>
      <c r="O388" s="54">
        <f t="shared" si="8"/>
        <v>0.1739130435</v>
      </c>
      <c r="P388" s="40">
        <f t="shared" si="9"/>
        <v>0.5502141869</v>
      </c>
      <c r="Q388" s="54">
        <f t="shared" si="10"/>
        <v>0.2669294118</v>
      </c>
      <c r="R388" s="39">
        <f t="shared" ref="R388:T388" si="1955">M388</f>
        <v>0.4117647059</v>
      </c>
      <c r="S388" s="40">
        <f t="shared" si="1955"/>
        <v>0.4299065421</v>
      </c>
      <c r="T388" s="54">
        <f t="shared" si="1955"/>
        <v>0.1739130435</v>
      </c>
      <c r="U388" s="39">
        <f t="shared" si="12"/>
        <v>0.4117647059</v>
      </c>
      <c r="V388" s="40">
        <f t="shared" si="13"/>
        <v>-0.01209345794</v>
      </c>
      <c r="W388" s="54">
        <f t="shared" si="14"/>
        <v>-0.04508695652</v>
      </c>
      <c r="X388" s="55">
        <f t="shared" si="15"/>
        <v>-0.02936138613</v>
      </c>
      <c r="Y388" s="55">
        <f t="shared" si="16"/>
        <v>0.8147595495</v>
      </c>
      <c r="Z388" s="39">
        <f t="shared" si="17"/>
        <v>0.2912871648</v>
      </c>
      <c r="AA388" s="40">
        <f t="shared" si="18"/>
        <v>0.2912871648</v>
      </c>
      <c r="AB388" s="54">
        <f t="shared" si="19"/>
        <v>-0.04508695652</v>
      </c>
      <c r="AC388" s="56">
        <f t="shared" si="20"/>
        <v>-0.1535665813</v>
      </c>
      <c r="AD388" s="56">
        <f t="shared" si="21"/>
        <v>0.9389647447</v>
      </c>
      <c r="AE388" s="39">
        <f t="shared" si="22"/>
        <v>0.2084239022</v>
      </c>
      <c r="AF388" s="40">
        <f t="shared" si="23"/>
        <v>0.2084239022</v>
      </c>
      <c r="AG388" s="54">
        <f t="shared" si="24"/>
        <v>0.2084239022</v>
      </c>
      <c r="AH388" s="57">
        <f t="shared" ref="AH388:AI388" si="1956">N388-P388</f>
        <v>-0.1203076448</v>
      </c>
      <c r="AI388" s="57">
        <f t="shared" si="1956"/>
        <v>-0.09301636829</v>
      </c>
      <c r="AJ388" s="58">
        <f t="shared" si="26"/>
        <v>-0.0719244265</v>
      </c>
      <c r="AK388" s="58">
        <f t="shared" si="27"/>
        <v>-0.0552851289</v>
      </c>
      <c r="AL388" s="39">
        <f t="shared" si="28"/>
        <v>0.2084239022</v>
      </c>
      <c r="AM388" s="40">
        <f t="shared" ref="AM388:AN388" si="1957">AF388+AJ388</f>
        <v>0.1364994757</v>
      </c>
      <c r="AN388" s="54">
        <f t="shared" si="1957"/>
        <v>0.1531387733</v>
      </c>
      <c r="AO388" s="59">
        <f t="shared" si="30"/>
        <v>1.975611729</v>
      </c>
      <c r="AP388" s="39">
        <f t="shared" ref="AP388:AR388" si="1958">AL388*$AO388</f>
        <v>0.4117647059</v>
      </c>
      <c r="AQ388" s="40">
        <f t="shared" si="1958"/>
        <v>0.2696699653</v>
      </c>
      <c r="AR388" s="54">
        <f t="shared" si="1958"/>
        <v>0.3025427568</v>
      </c>
      <c r="AS388" s="39">
        <f t="shared" ref="AS388:AU388" si="1959">IF(AP388&lt;0,0,IF(AP388&gt;1,1,AP388))</f>
        <v>0.4117647059</v>
      </c>
      <c r="AT388" s="40">
        <f t="shared" si="1959"/>
        <v>0.2696699653</v>
      </c>
      <c r="AU388" s="54">
        <f t="shared" si="1959"/>
        <v>0.3025427568</v>
      </c>
      <c r="AV388" s="38"/>
      <c r="AW388" s="38"/>
      <c r="AX388" s="38"/>
      <c r="AY388" s="38"/>
      <c r="AZ388" s="38"/>
      <c r="BA388" s="38"/>
      <c r="BB388" s="38"/>
    </row>
    <row r="389">
      <c r="A389" s="1"/>
      <c r="B389" s="1"/>
      <c r="C389" s="53">
        <v>0.0</v>
      </c>
      <c r="D389" s="42"/>
      <c r="E389" s="42"/>
      <c r="F389" s="2">
        <v>5571.0</v>
      </c>
      <c r="G389" s="43">
        <v>8.0</v>
      </c>
      <c r="H389" s="43">
        <v>9.0</v>
      </c>
      <c r="I389" s="44">
        <v>15.0</v>
      </c>
      <c r="J389" s="44">
        <v>20.0</v>
      </c>
      <c r="K389" s="45">
        <v>10.0</v>
      </c>
      <c r="L389" s="45">
        <v>39.0</v>
      </c>
      <c r="M389" s="39">
        <f t="shared" si="6"/>
        <v>0.4705882353</v>
      </c>
      <c r="N389" s="40">
        <f t="shared" si="7"/>
        <v>0.4285714286</v>
      </c>
      <c r="O389" s="54">
        <f t="shared" si="8"/>
        <v>0.2040816327</v>
      </c>
      <c r="P389" s="40">
        <f t="shared" si="9"/>
        <v>0.5655930796</v>
      </c>
      <c r="Q389" s="54">
        <f t="shared" si="10"/>
        <v>0.2719882353</v>
      </c>
      <c r="R389" s="39">
        <f t="shared" ref="R389:T389" si="1960">M389</f>
        <v>0.4705882353</v>
      </c>
      <c r="S389" s="40">
        <f t="shared" si="1960"/>
        <v>0.4285714286</v>
      </c>
      <c r="T389" s="54">
        <f t="shared" si="1960"/>
        <v>0.2040816327</v>
      </c>
      <c r="U389" s="39">
        <f t="shared" si="12"/>
        <v>0.4705882353</v>
      </c>
      <c r="V389" s="40">
        <f t="shared" si="13"/>
        <v>-0.01342857143</v>
      </c>
      <c r="W389" s="54">
        <f t="shared" si="14"/>
        <v>-0.01491836735</v>
      </c>
      <c r="X389" s="55">
        <f t="shared" si="15"/>
        <v>-0.02852797265</v>
      </c>
      <c r="Y389" s="55">
        <f t="shared" si="16"/>
        <v>0.813926136</v>
      </c>
      <c r="Z389" s="39">
        <f t="shared" si="17"/>
        <v>0.3328915842</v>
      </c>
      <c r="AA389" s="40">
        <f t="shared" si="18"/>
        <v>0.3328915842</v>
      </c>
      <c r="AB389" s="54">
        <f t="shared" si="19"/>
        <v>-0.01491836735</v>
      </c>
      <c r="AC389" s="56">
        <f t="shared" si="20"/>
        <v>-0.04478452753</v>
      </c>
      <c r="AD389" s="56">
        <f t="shared" si="21"/>
        <v>0.8301826909</v>
      </c>
      <c r="AE389" s="39">
        <f t="shared" si="22"/>
        <v>0.2356261494</v>
      </c>
      <c r="AF389" s="40">
        <f t="shared" si="23"/>
        <v>0.2356261494</v>
      </c>
      <c r="AG389" s="54">
        <f t="shared" si="24"/>
        <v>0.2356261494</v>
      </c>
      <c r="AH389" s="57">
        <f t="shared" ref="AH389:AI389" si="1961">N389-P389</f>
        <v>-0.137021651</v>
      </c>
      <c r="AI389" s="57">
        <f t="shared" si="1961"/>
        <v>-0.06790660264</v>
      </c>
      <c r="AJ389" s="58">
        <f t="shared" si="26"/>
        <v>-0.08191668688</v>
      </c>
      <c r="AK389" s="58">
        <f t="shared" si="27"/>
        <v>-0.04036091012</v>
      </c>
      <c r="AL389" s="39">
        <f t="shared" si="28"/>
        <v>0.2356261494</v>
      </c>
      <c r="AM389" s="40">
        <f t="shared" ref="AM389:AN389" si="1962">AF389+AJ389</f>
        <v>0.1537094625</v>
      </c>
      <c r="AN389" s="54">
        <f t="shared" si="1962"/>
        <v>0.1952652393</v>
      </c>
      <c r="AO389" s="59">
        <f t="shared" si="30"/>
        <v>1.997181707</v>
      </c>
      <c r="AP389" s="39">
        <f t="shared" ref="AP389:AR389" si="1963">AL389*$AO389</f>
        <v>0.4705882353</v>
      </c>
      <c r="AQ389" s="40">
        <f t="shared" si="1963"/>
        <v>0.3069857267</v>
      </c>
      <c r="AR389" s="54">
        <f t="shared" si="1963"/>
        <v>0.3899801639</v>
      </c>
      <c r="AS389" s="39">
        <f t="shared" ref="AS389:AU389" si="1964">IF(AP389&lt;0,0,IF(AP389&gt;1,1,AP389))</f>
        <v>0.4705882353</v>
      </c>
      <c r="AT389" s="40">
        <f t="shared" si="1964"/>
        <v>0.3069857267</v>
      </c>
      <c r="AU389" s="54">
        <f t="shared" si="1964"/>
        <v>0.3899801639</v>
      </c>
      <c r="AV389" s="38"/>
      <c r="AW389" s="38"/>
      <c r="AX389" s="38"/>
      <c r="AY389" s="38"/>
      <c r="AZ389" s="38"/>
      <c r="BA389" s="38"/>
      <c r="BB389" s="38"/>
    </row>
    <row r="390">
      <c r="A390" s="1"/>
      <c r="B390" s="1"/>
      <c r="C390" s="53">
        <v>0.0</v>
      </c>
      <c r="D390" s="42"/>
      <c r="E390" s="42"/>
      <c r="F390" s="2">
        <v>5572.0</v>
      </c>
      <c r="G390" s="43">
        <v>7.0</v>
      </c>
      <c r="H390" s="43">
        <v>13.0</v>
      </c>
      <c r="I390" s="44">
        <v>54.0</v>
      </c>
      <c r="J390" s="44">
        <v>40.0</v>
      </c>
      <c r="K390" s="45">
        <v>35.0</v>
      </c>
      <c r="L390" s="45">
        <v>54.0</v>
      </c>
      <c r="M390" s="39">
        <f t="shared" si="6"/>
        <v>0.35</v>
      </c>
      <c r="N390" s="40">
        <f t="shared" si="7"/>
        <v>0.5744680851</v>
      </c>
      <c r="O390" s="54">
        <f t="shared" si="8"/>
        <v>0.393258427</v>
      </c>
      <c r="P390" s="40">
        <f t="shared" si="9"/>
        <v>0.53404475</v>
      </c>
      <c r="Q390" s="54">
        <f t="shared" si="10"/>
        <v>0.2611365</v>
      </c>
      <c r="R390" s="39">
        <f t="shared" ref="R390:T390" si="1965">M390</f>
        <v>0.35</v>
      </c>
      <c r="S390" s="40">
        <f t="shared" si="1965"/>
        <v>0.5744680851</v>
      </c>
      <c r="T390" s="54">
        <f t="shared" si="1965"/>
        <v>0.393258427</v>
      </c>
      <c r="U390" s="39">
        <f t="shared" si="12"/>
        <v>0.35</v>
      </c>
      <c r="V390" s="40">
        <f t="shared" si="13"/>
        <v>0.1324680851</v>
      </c>
      <c r="W390" s="54">
        <f t="shared" si="14"/>
        <v>0.174258427</v>
      </c>
      <c r="X390" s="55">
        <f t="shared" si="15"/>
        <v>0.3618183458</v>
      </c>
      <c r="Y390" s="55">
        <f t="shared" si="16"/>
        <v>0.4235798176</v>
      </c>
      <c r="Z390" s="39">
        <f t="shared" si="17"/>
        <v>0.2646202879</v>
      </c>
      <c r="AA390" s="40">
        <f t="shared" si="18"/>
        <v>0.2646202879</v>
      </c>
      <c r="AB390" s="54">
        <f t="shared" si="19"/>
        <v>0.174258427</v>
      </c>
      <c r="AC390" s="56">
        <f t="shared" si="20"/>
        <v>0.5823431567</v>
      </c>
      <c r="AD390" s="56">
        <f t="shared" si="21"/>
        <v>0.2030550067</v>
      </c>
      <c r="AE390" s="39">
        <f t="shared" si="22"/>
        <v>0.2240422908</v>
      </c>
      <c r="AF390" s="40">
        <f t="shared" si="23"/>
        <v>0.2240422908</v>
      </c>
      <c r="AG390" s="54">
        <f t="shared" si="24"/>
        <v>0.2240422908</v>
      </c>
      <c r="AH390" s="57">
        <f t="shared" ref="AH390:AI390" si="1966">N390-P390</f>
        <v>0.04042333511</v>
      </c>
      <c r="AI390" s="57">
        <f t="shared" si="1966"/>
        <v>0.132121927</v>
      </c>
      <c r="AJ390" s="58">
        <f t="shared" si="26"/>
        <v>0.02416658725</v>
      </c>
      <c r="AK390" s="58">
        <f t="shared" si="27"/>
        <v>0.07852787522</v>
      </c>
      <c r="AL390" s="39">
        <f t="shared" si="28"/>
        <v>0.2240422908</v>
      </c>
      <c r="AM390" s="40">
        <f t="shared" ref="AM390:AN390" si="1967">AF390+AJ390</f>
        <v>0.2482088781</v>
      </c>
      <c r="AN390" s="54">
        <f t="shared" si="1967"/>
        <v>0.302570166</v>
      </c>
      <c r="AO390" s="59">
        <f t="shared" si="30"/>
        <v>1.562205058</v>
      </c>
      <c r="AP390" s="39">
        <f t="shared" ref="AP390:AR390" si="1968">AL390*$AO390</f>
        <v>0.35</v>
      </c>
      <c r="AQ390" s="40">
        <f t="shared" si="1968"/>
        <v>0.3877531648</v>
      </c>
      <c r="AR390" s="54">
        <f t="shared" si="1968"/>
        <v>0.4726766439</v>
      </c>
      <c r="AS390" s="39">
        <f t="shared" ref="AS390:AU390" si="1969">IF(AP390&lt;0,0,IF(AP390&gt;1,1,AP390))</f>
        <v>0.35</v>
      </c>
      <c r="AT390" s="40">
        <f t="shared" si="1969"/>
        <v>0.3877531648</v>
      </c>
      <c r="AU390" s="54">
        <f t="shared" si="1969"/>
        <v>0.4726766439</v>
      </c>
      <c r="AV390" s="38"/>
      <c r="AW390" s="38"/>
      <c r="AX390" s="38"/>
      <c r="AY390" s="38"/>
      <c r="AZ390" s="38"/>
      <c r="BA390" s="38"/>
      <c r="BB390" s="38"/>
    </row>
    <row r="391">
      <c r="A391" s="1"/>
      <c r="B391" s="1"/>
      <c r="C391" s="53">
        <v>0.0</v>
      </c>
      <c r="D391" s="42"/>
      <c r="E391" s="42"/>
      <c r="F391" s="2">
        <v>5577.0</v>
      </c>
      <c r="G391" s="43">
        <v>3.0</v>
      </c>
      <c r="H391" s="43">
        <v>5.0</v>
      </c>
      <c r="I391" s="44">
        <v>19.0</v>
      </c>
      <c r="J391" s="44">
        <v>21.0</v>
      </c>
      <c r="K391" s="45">
        <v>8.0</v>
      </c>
      <c r="L391" s="45">
        <v>28.0</v>
      </c>
      <c r="M391" s="39">
        <f t="shared" si="6"/>
        <v>0.375</v>
      </c>
      <c r="N391" s="40">
        <f t="shared" si="7"/>
        <v>0.475</v>
      </c>
      <c r="O391" s="54">
        <f t="shared" si="8"/>
        <v>0.2222222222</v>
      </c>
      <c r="P391" s="40">
        <f t="shared" si="9"/>
        <v>0.5405921875</v>
      </c>
      <c r="Q391" s="54">
        <f t="shared" si="10"/>
        <v>0.263540625</v>
      </c>
      <c r="R391" s="39">
        <f t="shared" ref="R391:T391" si="1970">M391</f>
        <v>0.375</v>
      </c>
      <c r="S391" s="40">
        <f t="shared" si="1970"/>
        <v>0.475</v>
      </c>
      <c r="T391" s="54">
        <f t="shared" si="1970"/>
        <v>0.2222222222</v>
      </c>
      <c r="U391" s="39">
        <f t="shared" si="12"/>
        <v>0.375</v>
      </c>
      <c r="V391" s="40">
        <f t="shared" si="13"/>
        <v>0.033</v>
      </c>
      <c r="W391" s="54">
        <f t="shared" si="14"/>
        <v>0.003222222222</v>
      </c>
      <c r="X391" s="55">
        <f t="shared" si="15"/>
        <v>0.08777389233</v>
      </c>
      <c r="Y391" s="55">
        <f t="shared" si="16"/>
        <v>0.6976242711</v>
      </c>
      <c r="Z391" s="39">
        <f t="shared" si="17"/>
        <v>0.2661897819</v>
      </c>
      <c r="AA391" s="40">
        <f t="shared" si="18"/>
        <v>0.2661897819</v>
      </c>
      <c r="AB391" s="54">
        <f t="shared" si="19"/>
        <v>0.003222222222</v>
      </c>
      <c r="AC391" s="56">
        <f t="shared" si="20"/>
        <v>0.01210438969</v>
      </c>
      <c r="AD391" s="56">
        <f t="shared" si="21"/>
        <v>0.7732937737</v>
      </c>
      <c r="AE391" s="39">
        <f t="shared" si="22"/>
        <v>0.1882383897</v>
      </c>
      <c r="AF391" s="40">
        <f t="shared" si="23"/>
        <v>0.1882383897</v>
      </c>
      <c r="AG391" s="54">
        <f t="shared" si="24"/>
        <v>0.1882383897</v>
      </c>
      <c r="AH391" s="57">
        <f t="shared" ref="AH391:AI391" si="1971">N391-P391</f>
        <v>-0.0655921875</v>
      </c>
      <c r="AI391" s="57">
        <f t="shared" si="1971"/>
        <v>-0.04131840278</v>
      </c>
      <c r="AJ391" s="58">
        <f t="shared" si="26"/>
        <v>-0.03921347207</v>
      </c>
      <c r="AK391" s="58">
        <f t="shared" si="27"/>
        <v>-0.02455797045</v>
      </c>
      <c r="AL391" s="39">
        <f t="shared" si="28"/>
        <v>0.1882383897</v>
      </c>
      <c r="AM391" s="40">
        <f t="shared" ref="AM391:AN391" si="1972">AF391+AJ391</f>
        <v>0.1490249176</v>
      </c>
      <c r="AN391" s="54">
        <f t="shared" si="1972"/>
        <v>0.1636804193</v>
      </c>
      <c r="AO391" s="59">
        <f t="shared" si="30"/>
        <v>1.992154738</v>
      </c>
      <c r="AP391" s="39">
        <f t="shared" ref="AP391:AR391" si="1973">AL391*$AO391</f>
        <v>0.375</v>
      </c>
      <c r="AQ391" s="40">
        <f t="shared" si="1973"/>
        <v>0.2968806958</v>
      </c>
      <c r="AR391" s="54">
        <f t="shared" si="1973"/>
        <v>0.3260767228</v>
      </c>
      <c r="AS391" s="39">
        <f t="shared" ref="AS391:AU391" si="1974">IF(AP391&lt;0,0,IF(AP391&gt;1,1,AP391))</f>
        <v>0.375</v>
      </c>
      <c r="AT391" s="40">
        <f t="shared" si="1974"/>
        <v>0.2968806958</v>
      </c>
      <c r="AU391" s="54">
        <f t="shared" si="1974"/>
        <v>0.3260767228</v>
      </c>
      <c r="AV391" s="38"/>
      <c r="AW391" s="38"/>
      <c r="AX391" s="38"/>
      <c r="AY391" s="38"/>
      <c r="AZ391" s="38"/>
      <c r="BA391" s="38"/>
      <c r="BB391" s="38"/>
    </row>
    <row r="392">
      <c r="A392" s="1"/>
      <c r="B392" s="1"/>
      <c r="C392" s="53">
        <v>0.0</v>
      </c>
      <c r="D392" s="42"/>
      <c r="E392" s="42"/>
      <c r="F392" s="2">
        <v>5578.0</v>
      </c>
      <c r="G392" s="43">
        <v>6.0</v>
      </c>
      <c r="H392" s="43">
        <v>11.0</v>
      </c>
      <c r="I392" s="44">
        <v>28.0</v>
      </c>
      <c r="J392" s="44">
        <v>18.0</v>
      </c>
      <c r="K392" s="45">
        <v>9.0</v>
      </c>
      <c r="L392" s="45">
        <v>17.0</v>
      </c>
      <c r="M392" s="39">
        <f t="shared" si="6"/>
        <v>0.3529411765</v>
      </c>
      <c r="N392" s="40">
        <f t="shared" si="7"/>
        <v>0.6086956522</v>
      </c>
      <c r="O392" s="54">
        <f t="shared" si="8"/>
        <v>0.3461538462</v>
      </c>
      <c r="P392" s="40">
        <f t="shared" si="9"/>
        <v>0.5348152249</v>
      </c>
      <c r="Q392" s="54">
        <f t="shared" si="10"/>
        <v>0.2614235294</v>
      </c>
      <c r="R392" s="39">
        <f t="shared" ref="R392:T392" si="1975">M392</f>
        <v>0.3529411765</v>
      </c>
      <c r="S392" s="40">
        <f t="shared" si="1975"/>
        <v>0.6086956522</v>
      </c>
      <c r="T392" s="54">
        <f t="shared" si="1975"/>
        <v>0.3461538462</v>
      </c>
      <c r="U392" s="39">
        <f t="shared" si="12"/>
        <v>0.3529411765</v>
      </c>
      <c r="V392" s="40">
        <f t="shared" si="13"/>
        <v>0.1666956522</v>
      </c>
      <c r="W392" s="54">
        <f t="shared" si="14"/>
        <v>0.1271538462</v>
      </c>
      <c r="X392" s="55">
        <f t="shared" si="15"/>
        <v>0.4412466296</v>
      </c>
      <c r="Y392" s="55">
        <f t="shared" si="16"/>
        <v>0.3441515338</v>
      </c>
      <c r="Z392" s="39">
        <f t="shared" si="17"/>
        <v>0.2760026399</v>
      </c>
      <c r="AA392" s="40">
        <f t="shared" si="18"/>
        <v>0.2760026399</v>
      </c>
      <c r="AB392" s="54">
        <f t="shared" si="19"/>
        <v>0.1271538462</v>
      </c>
      <c r="AC392" s="56">
        <f t="shared" si="20"/>
        <v>0.4317146318</v>
      </c>
      <c r="AD392" s="56">
        <f t="shared" si="21"/>
        <v>0.3536835316</v>
      </c>
      <c r="AE392" s="39">
        <f t="shared" si="22"/>
        <v>0.2148785213</v>
      </c>
      <c r="AF392" s="40">
        <f t="shared" si="23"/>
        <v>0.2148785213</v>
      </c>
      <c r="AG392" s="54">
        <f t="shared" si="24"/>
        <v>0.2148785213</v>
      </c>
      <c r="AH392" s="57">
        <f t="shared" ref="AH392:AI392" si="1976">N392-P392</f>
        <v>0.07388042726</v>
      </c>
      <c r="AI392" s="57">
        <f t="shared" si="1976"/>
        <v>0.08473031674</v>
      </c>
      <c r="AJ392" s="58">
        <f t="shared" si="26"/>
        <v>0.04416849295</v>
      </c>
      <c r="AK392" s="58">
        <f t="shared" si="27"/>
        <v>0.05036023841</v>
      </c>
      <c r="AL392" s="39">
        <f t="shared" si="28"/>
        <v>0.2148785213</v>
      </c>
      <c r="AM392" s="40">
        <f t="shared" ref="AM392:AN392" si="1977">AF392+AJ392</f>
        <v>0.2590470143</v>
      </c>
      <c r="AN392" s="54">
        <f t="shared" si="1977"/>
        <v>0.2652387597</v>
      </c>
      <c r="AO392" s="59">
        <f t="shared" si="30"/>
        <v>1.642514916</v>
      </c>
      <c r="AP392" s="39">
        <f t="shared" ref="AP392:AR392" si="1978">AL392*$AO392</f>
        <v>0.3529411765</v>
      </c>
      <c r="AQ392" s="40">
        <f t="shared" si="1978"/>
        <v>0.425488585</v>
      </c>
      <c r="AR392" s="54">
        <f t="shared" si="1978"/>
        <v>0.4356586192</v>
      </c>
      <c r="AS392" s="39">
        <f t="shared" ref="AS392:AU392" si="1979">IF(AP392&lt;0,0,IF(AP392&gt;1,1,AP392))</f>
        <v>0.3529411765</v>
      </c>
      <c r="AT392" s="40">
        <f t="shared" si="1979"/>
        <v>0.425488585</v>
      </c>
      <c r="AU392" s="54">
        <f t="shared" si="1979"/>
        <v>0.4356586192</v>
      </c>
      <c r="AV392" s="38"/>
      <c r="AW392" s="38"/>
      <c r="AX392" s="38"/>
      <c r="AY392" s="38"/>
      <c r="AZ392" s="38"/>
      <c r="BA392" s="38"/>
      <c r="BB392" s="38"/>
    </row>
    <row r="393">
      <c r="A393" s="1"/>
      <c r="B393" s="1"/>
      <c r="C393" s="53">
        <v>0.0</v>
      </c>
      <c r="D393" s="42"/>
      <c r="E393" s="42"/>
      <c r="F393" s="2">
        <v>5581.0</v>
      </c>
      <c r="G393" s="43">
        <v>7.0</v>
      </c>
      <c r="H393" s="43">
        <v>7.0</v>
      </c>
      <c r="I393" s="44">
        <v>7.0</v>
      </c>
      <c r="J393" s="44">
        <v>9.0</v>
      </c>
      <c r="K393" s="45">
        <v>5.0</v>
      </c>
      <c r="L393" s="45">
        <v>22.0</v>
      </c>
      <c r="M393" s="39">
        <f t="shared" si="6"/>
        <v>0.5</v>
      </c>
      <c r="N393" s="40">
        <f t="shared" si="7"/>
        <v>0.4375</v>
      </c>
      <c r="O393" s="54">
        <f t="shared" si="8"/>
        <v>0.1851851852</v>
      </c>
      <c r="P393" s="40">
        <f t="shared" si="9"/>
        <v>0.573275</v>
      </c>
      <c r="Q393" s="54">
        <f t="shared" si="10"/>
        <v>0.27435</v>
      </c>
      <c r="R393" s="39">
        <f t="shared" ref="R393:T393" si="1980">M393</f>
        <v>0.5</v>
      </c>
      <c r="S393" s="40">
        <f t="shared" si="1980"/>
        <v>0.4375</v>
      </c>
      <c r="T393" s="54">
        <f t="shared" si="1980"/>
        <v>0.1851851852</v>
      </c>
      <c r="U393" s="39">
        <f t="shared" si="12"/>
        <v>0.5</v>
      </c>
      <c r="V393" s="40">
        <f t="shared" si="13"/>
        <v>-0.0045</v>
      </c>
      <c r="W393" s="54">
        <f t="shared" si="14"/>
        <v>-0.03381481481</v>
      </c>
      <c r="X393" s="55">
        <f t="shared" si="15"/>
        <v>-0.008999757012</v>
      </c>
      <c r="Y393" s="55">
        <f t="shared" si="16"/>
        <v>0.7943979204</v>
      </c>
      <c r="Z393" s="39">
        <f t="shared" si="17"/>
        <v>0.3535677092</v>
      </c>
      <c r="AA393" s="40">
        <f t="shared" si="18"/>
        <v>0.3535677092</v>
      </c>
      <c r="AB393" s="54">
        <f t="shared" si="19"/>
        <v>-0.03381481481</v>
      </c>
      <c r="AC393" s="56">
        <f t="shared" si="20"/>
        <v>-0.09534885977</v>
      </c>
      <c r="AD393" s="56">
        <f t="shared" si="21"/>
        <v>0.8807470232</v>
      </c>
      <c r="AE393" s="39">
        <f t="shared" si="22"/>
        <v>0.2511509175</v>
      </c>
      <c r="AF393" s="40">
        <f t="shared" si="23"/>
        <v>0.2511509175</v>
      </c>
      <c r="AG393" s="54">
        <f t="shared" si="24"/>
        <v>0.2511509175</v>
      </c>
      <c r="AH393" s="57">
        <f t="shared" ref="AH393:AI393" si="1981">N393-P393</f>
        <v>-0.135775</v>
      </c>
      <c r="AI393" s="57">
        <f t="shared" si="1981"/>
        <v>-0.08916481481</v>
      </c>
      <c r="AJ393" s="58">
        <f t="shared" si="26"/>
        <v>-0.0811713921</v>
      </c>
      <c r="AK393" s="58">
        <f t="shared" si="27"/>
        <v>-0.05299592288</v>
      </c>
      <c r="AL393" s="39">
        <f t="shared" si="28"/>
        <v>0.2511509175</v>
      </c>
      <c r="AM393" s="40">
        <f t="shared" ref="AM393:AN393" si="1982">AF393+AJ393</f>
        <v>0.1699795254</v>
      </c>
      <c r="AN393" s="54">
        <f t="shared" si="1982"/>
        <v>0.1981549946</v>
      </c>
      <c r="AO393" s="59">
        <f t="shared" si="30"/>
        <v>1.990834853</v>
      </c>
      <c r="AP393" s="39">
        <f t="shared" ref="AP393:AR393" si="1983">AL393*$AO393</f>
        <v>0.5</v>
      </c>
      <c r="AQ393" s="40">
        <f t="shared" si="1983"/>
        <v>0.3384011635</v>
      </c>
      <c r="AR393" s="54">
        <f t="shared" si="1983"/>
        <v>0.3944938696</v>
      </c>
      <c r="AS393" s="39">
        <f t="shared" ref="AS393:AU393" si="1984">IF(AP393&lt;0,0,IF(AP393&gt;1,1,AP393))</f>
        <v>0.5</v>
      </c>
      <c r="AT393" s="40">
        <f t="shared" si="1984"/>
        <v>0.3384011635</v>
      </c>
      <c r="AU393" s="54">
        <f t="shared" si="1984"/>
        <v>0.3944938696</v>
      </c>
      <c r="AV393" s="38"/>
      <c r="AW393" s="38"/>
      <c r="AX393" s="38"/>
      <c r="AY393" s="38"/>
      <c r="AZ393" s="38"/>
      <c r="BA393" s="38"/>
      <c r="BB393" s="38"/>
    </row>
    <row r="394">
      <c r="A394" s="1"/>
      <c r="B394" s="1"/>
      <c r="C394" s="53">
        <v>0.0</v>
      </c>
      <c r="D394" s="42"/>
      <c r="E394" s="42"/>
      <c r="F394" s="2">
        <v>5582.0</v>
      </c>
      <c r="G394" s="43">
        <v>8.0</v>
      </c>
      <c r="H394" s="43">
        <v>9.0</v>
      </c>
      <c r="I394" s="44">
        <v>23.0</v>
      </c>
      <c r="J394" s="44">
        <v>14.0</v>
      </c>
      <c r="K394" s="45">
        <v>7.0</v>
      </c>
      <c r="L394" s="45">
        <v>30.0</v>
      </c>
      <c r="M394" s="39">
        <f t="shared" si="6"/>
        <v>0.4705882353</v>
      </c>
      <c r="N394" s="40">
        <f t="shared" si="7"/>
        <v>0.6216216216</v>
      </c>
      <c r="O394" s="54">
        <f t="shared" si="8"/>
        <v>0.1891891892</v>
      </c>
      <c r="P394" s="40">
        <f t="shared" si="9"/>
        <v>0.5655930796</v>
      </c>
      <c r="Q394" s="54">
        <f t="shared" si="10"/>
        <v>0.2719882353</v>
      </c>
      <c r="R394" s="39">
        <f t="shared" ref="R394:T394" si="1985">M394</f>
        <v>0.4705882353</v>
      </c>
      <c r="S394" s="40">
        <f t="shared" si="1985"/>
        <v>0.6216216216</v>
      </c>
      <c r="T394" s="54">
        <f t="shared" si="1985"/>
        <v>0.1891891892</v>
      </c>
      <c r="U394" s="39">
        <f t="shared" si="12"/>
        <v>0.4705882353</v>
      </c>
      <c r="V394" s="40">
        <f t="shared" si="13"/>
        <v>0.1796216216</v>
      </c>
      <c r="W394" s="54">
        <f t="shared" si="14"/>
        <v>-0.02981081081</v>
      </c>
      <c r="X394" s="55">
        <f t="shared" si="15"/>
        <v>0.3646281269</v>
      </c>
      <c r="Y394" s="55">
        <f t="shared" si="16"/>
        <v>0.4207700365</v>
      </c>
      <c r="Z394" s="39">
        <f t="shared" si="17"/>
        <v>0.3561721593</v>
      </c>
      <c r="AA394" s="40">
        <f t="shared" si="18"/>
        <v>0.3561721593</v>
      </c>
      <c r="AB394" s="54">
        <f t="shared" si="19"/>
        <v>-0.02981081081</v>
      </c>
      <c r="AC394" s="56">
        <f t="shared" si="20"/>
        <v>-0.08350313127</v>
      </c>
      <c r="AD394" s="56">
        <f t="shared" si="21"/>
        <v>0.8689012947</v>
      </c>
      <c r="AE394" s="39">
        <f t="shared" si="22"/>
        <v>0.2527323599</v>
      </c>
      <c r="AF394" s="40">
        <f t="shared" si="23"/>
        <v>0.2527323599</v>
      </c>
      <c r="AG394" s="54">
        <f t="shared" si="24"/>
        <v>0.2527323599</v>
      </c>
      <c r="AH394" s="57">
        <f t="shared" ref="AH394:AI394" si="1986">N394-P394</f>
        <v>0.05602854204</v>
      </c>
      <c r="AI394" s="57">
        <f t="shared" si="1986"/>
        <v>-0.0827990461</v>
      </c>
      <c r="AJ394" s="58">
        <f t="shared" si="26"/>
        <v>0.03349596579</v>
      </c>
      <c r="AK394" s="58">
        <f t="shared" si="27"/>
        <v>-0.04921237005</v>
      </c>
      <c r="AL394" s="39">
        <f t="shared" si="28"/>
        <v>0.2527323599</v>
      </c>
      <c r="AM394" s="40">
        <f t="shared" ref="AM394:AN394" si="1987">AF394+AJ394</f>
        <v>0.2862283257</v>
      </c>
      <c r="AN394" s="54">
        <f t="shared" si="1987"/>
        <v>0.2035199899</v>
      </c>
      <c r="AO394" s="59">
        <f t="shared" si="30"/>
        <v>1.862002299</v>
      </c>
      <c r="AP394" s="39">
        <f t="shared" ref="AP394:AR394" si="1988">AL394*$AO394</f>
        <v>0.4705882353</v>
      </c>
      <c r="AQ394" s="40">
        <f t="shared" si="1988"/>
        <v>0.5329578006</v>
      </c>
      <c r="AR394" s="54">
        <f t="shared" si="1988"/>
        <v>0.3789546891</v>
      </c>
      <c r="AS394" s="39">
        <f t="shared" ref="AS394:AU394" si="1989">IF(AP394&lt;0,0,IF(AP394&gt;1,1,AP394))</f>
        <v>0.4705882353</v>
      </c>
      <c r="AT394" s="40">
        <f t="shared" si="1989"/>
        <v>0.5329578006</v>
      </c>
      <c r="AU394" s="54">
        <f t="shared" si="1989"/>
        <v>0.3789546891</v>
      </c>
      <c r="AV394" s="38"/>
      <c r="AW394" s="38"/>
      <c r="AX394" s="38"/>
      <c r="AY394" s="38"/>
      <c r="AZ394" s="38"/>
      <c r="BA394" s="38"/>
      <c r="BB394" s="38"/>
    </row>
    <row r="395">
      <c r="A395" s="1"/>
      <c r="B395" s="1"/>
      <c r="C395" s="53">
        <v>0.0</v>
      </c>
      <c r="D395" s="42"/>
      <c r="E395" s="42"/>
      <c r="F395" s="2">
        <v>5583.0</v>
      </c>
      <c r="G395" s="43">
        <v>3.0</v>
      </c>
      <c r="H395" s="43">
        <v>3.0</v>
      </c>
      <c r="I395" s="44">
        <v>9.0</v>
      </c>
      <c r="J395" s="44">
        <v>13.0</v>
      </c>
      <c r="K395" s="45">
        <v>1.0</v>
      </c>
      <c r="L395" s="45">
        <v>30.0</v>
      </c>
      <c r="M395" s="39">
        <f t="shared" si="6"/>
        <v>0.5</v>
      </c>
      <c r="N395" s="40">
        <f t="shared" si="7"/>
        <v>0.4090909091</v>
      </c>
      <c r="O395" s="54">
        <f t="shared" si="8"/>
        <v>0.03225806452</v>
      </c>
      <c r="P395" s="40">
        <f t="shared" si="9"/>
        <v>0.573275</v>
      </c>
      <c r="Q395" s="54">
        <f t="shared" si="10"/>
        <v>0.27435</v>
      </c>
      <c r="R395" s="39">
        <f t="shared" ref="R395:T395" si="1990">M395</f>
        <v>0.5</v>
      </c>
      <c r="S395" s="40">
        <f t="shared" si="1990"/>
        <v>0.4090909091</v>
      </c>
      <c r="T395" s="54">
        <f t="shared" si="1990"/>
        <v>0.03225806452</v>
      </c>
      <c r="U395" s="39">
        <f t="shared" si="12"/>
        <v>0.5</v>
      </c>
      <c r="V395" s="40">
        <f t="shared" si="13"/>
        <v>-0.03290909091</v>
      </c>
      <c r="W395" s="54">
        <f t="shared" si="14"/>
        <v>-0.1867419355</v>
      </c>
      <c r="X395" s="55">
        <f t="shared" si="15"/>
        <v>-0.06572338591</v>
      </c>
      <c r="Y395" s="55">
        <f t="shared" si="16"/>
        <v>0.8511215493</v>
      </c>
      <c r="Z395" s="39">
        <f t="shared" si="17"/>
        <v>0.3543183655</v>
      </c>
      <c r="AA395" s="40">
        <f t="shared" si="18"/>
        <v>0.3543183655</v>
      </c>
      <c r="AB395" s="54">
        <f t="shared" si="19"/>
        <v>-0.1867419355</v>
      </c>
      <c r="AC395" s="56">
        <f t="shared" si="20"/>
        <v>-0.4850492572</v>
      </c>
      <c r="AD395" s="56">
        <f t="shared" si="21"/>
        <v>1.270447421</v>
      </c>
      <c r="AE395" s="39">
        <f t="shared" si="22"/>
        <v>0.283208452</v>
      </c>
      <c r="AF395" s="40">
        <f t="shared" si="23"/>
        <v>0.283208452</v>
      </c>
      <c r="AG395" s="54">
        <f t="shared" si="24"/>
        <v>0.283208452</v>
      </c>
      <c r="AH395" s="57">
        <f t="shared" ref="AH395:AI395" si="1991">N395-P395</f>
        <v>-0.1641840909</v>
      </c>
      <c r="AI395" s="57">
        <f t="shared" si="1991"/>
        <v>-0.2420919355</v>
      </c>
      <c r="AJ395" s="58">
        <f t="shared" si="26"/>
        <v>-0.09815541315</v>
      </c>
      <c r="AK395" s="58">
        <f t="shared" si="27"/>
        <v>-0.1438895552</v>
      </c>
      <c r="AL395" s="39">
        <f t="shared" si="28"/>
        <v>0.283208452</v>
      </c>
      <c r="AM395" s="40">
        <f t="shared" ref="AM395:AN395" si="1992">AF395+AJ395</f>
        <v>0.1850530389</v>
      </c>
      <c r="AN395" s="54">
        <f t="shared" si="1992"/>
        <v>0.1393188968</v>
      </c>
      <c r="AO395" s="59">
        <f t="shared" si="30"/>
        <v>1.765484033</v>
      </c>
      <c r="AP395" s="39">
        <f t="shared" ref="AP395:AR395" si="1993">AL395*$AO395</f>
        <v>0.5</v>
      </c>
      <c r="AQ395" s="40">
        <f t="shared" si="1993"/>
        <v>0.3267081854</v>
      </c>
      <c r="AR395" s="54">
        <f t="shared" si="1993"/>
        <v>0.2459652878</v>
      </c>
      <c r="AS395" s="39">
        <f t="shared" ref="AS395:AU395" si="1994">IF(AP395&lt;0,0,IF(AP395&gt;1,1,AP395))</f>
        <v>0.5</v>
      </c>
      <c r="AT395" s="40">
        <f t="shared" si="1994"/>
        <v>0.3267081854</v>
      </c>
      <c r="AU395" s="54">
        <f t="shared" si="1994"/>
        <v>0.2459652878</v>
      </c>
      <c r="AV395" s="38"/>
      <c r="AW395" s="38"/>
      <c r="AX395" s="38"/>
      <c r="AY395" s="38"/>
      <c r="AZ395" s="38"/>
      <c r="BA395" s="38"/>
      <c r="BB395" s="38"/>
    </row>
    <row r="396">
      <c r="A396" s="1"/>
      <c r="B396" s="1"/>
      <c r="C396" s="53">
        <v>0.0</v>
      </c>
      <c r="D396" s="42"/>
      <c r="E396" s="42"/>
      <c r="F396" s="2">
        <v>5585.0</v>
      </c>
      <c r="G396" s="43">
        <v>11.0</v>
      </c>
      <c r="H396" s="43">
        <v>12.0</v>
      </c>
      <c r="I396" s="44">
        <v>14.0</v>
      </c>
      <c r="J396" s="44">
        <v>21.0</v>
      </c>
      <c r="K396" s="45">
        <v>11.0</v>
      </c>
      <c r="L396" s="45">
        <v>31.0</v>
      </c>
      <c r="M396" s="39">
        <f t="shared" si="6"/>
        <v>0.4782608696</v>
      </c>
      <c r="N396" s="40">
        <f t="shared" si="7"/>
        <v>0.4</v>
      </c>
      <c r="O396" s="54">
        <f t="shared" si="8"/>
        <v>0.2619047619</v>
      </c>
      <c r="P396" s="40">
        <f t="shared" si="9"/>
        <v>0.5675975425</v>
      </c>
      <c r="Q396" s="54">
        <f t="shared" si="10"/>
        <v>0.2726151229</v>
      </c>
      <c r="R396" s="39">
        <f t="shared" ref="R396:T396" si="1995">M396</f>
        <v>0.4782608696</v>
      </c>
      <c r="S396" s="40">
        <f t="shared" si="1995"/>
        <v>0.4</v>
      </c>
      <c r="T396" s="54">
        <f t="shared" si="1995"/>
        <v>0.2619047619</v>
      </c>
      <c r="U396" s="39">
        <f t="shared" si="12"/>
        <v>0.4782608696</v>
      </c>
      <c r="V396" s="40">
        <f t="shared" si="13"/>
        <v>-0.042</v>
      </c>
      <c r="W396" s="54">
        <f t="shared" si="14"/>
        <v>0.0429047619</v>
      </c>
      <c r="X396" s="55">
        <f t="shared" si="15"/>
        <v>-0.08759346846</v>
      </c>
      <c r="Y396" s="55">
        <f t="shared" si="16"/>
        <v>0.8729916319</v>
      </c>
      <c r="Z396" s="39">
        <f t="shared" si="17"/>
        <v>0.339483033</v>
      </c>
      <c r="AA396" s="40">
        <f t="shared" si="18"/>
        <v>0.339483033</v>
      </c>
      <c r="AB396" s="54">
        <f t="shared" si="19"/>
        <v>0.0429047619</v>
      </c>
      <c r="AC396" s="56">
        <f t="shared" si="20"/>
        <v>0.1257161306</v>
      </c>
      <c r="AD396" s="56">
        <f t="shared" si="21"/>
        <v>0.6596820328</v>
      </c>
      <c r="AE396" s="39">
        <f t="shared" si="22"/>
        <v>0.2419602739</v>
      </c>
      <c r="AF396" s="40">
        <f t="shared" si="23"/>
        <v>0.2419602739</v>
      </c>
      <c r="AG396" s="54">
        <f t="shared" si="24"/>
        <v>0.2419602739</v>
      </c>
      <c r="AH396" s="57">
        <f t="shared" ref="AH396:AI396" si="1996">N396-P396</f>
        <v>-0.1675975425</v>
      </c>
      <c r="AI396" s="57">
        <f t="shared" si="1996"/>
        <v>-0.01071036097</v>
      </c>
      <c r="AJ396" s="58">
        <f t="shared" si="26"/>
        <v>-0.1001961027</v>
      </c>
      <c r="AK396" s="58">
        <f t="shared" si="27"/>
        <v>-0.006365800962</v>
      </c>
      <c r="AL396" s="39">
        <f t="shared" si="28"/>
        <v>0.2419602739</v>
      </c>
      <c r="AM396" s="40">
        <f t="shared" ref="AM396:AN396" si="1997">AF396+AJ396</f>
        <v>0.1417641712</v>
      </c>
      <c r="AN396" s="54">
        <f t="shared" si="1997"/>
        <v>0.2355944729</v>
      </c>
      <c r="AO396" s="59">
        <f t="shared" si="30"/>
        <v>1.97660906</v>
      </c>
      <c r="AP396" s="39">
        <f t="shared" ref="AP396:AR396" si="1998">AL396*$AO396</f>
        <v>0.4782608696</v>
      </c>
      <c r="AQ396" s="40">
        <f t="shared" si="1998"/>
        <v>0.2802123452</v>
      </c>
      <c r="AR396" s="54">
        <f t="shared" si="1998"/>
        <v>0.4656781697</v>
      </c>
      <c r="AS396" s="39">
        <f t="shared" ref="AS396:AU396" si="1999">IF(AP396&lt;0,0,IF(AP396&gt;1,1,AP396))</f>
        <v>0.4782608696</v>
      </c>
      <c r="AT396" s="40">
        <f t="shared" si="1999"/>
        <v>0.2802123452</v>
      </c>
      <c r="AU396" s="54">
        <f t="shared" si="1999"/>
        <v>0.4656781697</v>
      </c>
      <c r="AV396" s="38"/>
      <c r="AW396" s="38"/>
      <c r="AX396" s="38"/>
      <c r="AY396" s="38"/>
      <c r="AZ396" s="38"/>
      <c r="BA396" s="38"/>
      <c r="BB396" s="38"/>
    </row>
    <row r="397">
      <c r="A397" s="1"/>
      <c r="B397" s="1"/>
      <c r="C397" s="53">
        <v>0.0</v>
      </c>
      <c r="D397" s="42"/>
      <c r="E397" s="42"/>
      <c r="F397" s="2">
        <v>5586.0</v>
      </c>
      <c r="G397" s="43">
        <v>11.0</v>
      </c>
      <c r="H397" s="43">
        <v>9.0</v>
      </c>
      <c r="I397" s="44">
        <v>19.0</v>
      </c>
      <c r="J397" s="44">
        <v>12.0</v>
      </c>
      <c r="K397" s="45">
        <v>7.0</v>
      </c>
      <c r="L397" s="45">
        <v>27.0</v>
      </c>
      <c r="M397" s="39">
        <f t="shared" si="6"/>
        <v>0.55</v>
      </c>
      <c r="N397" s="40">
        <f t="shared" si="7"/>
        <v>0.6129032258</v>
      </c>
      <c r="O397" s="54">
        <f t="shared" si="8"/>
        <v>0.2058823529</v>
      </c>
      <c r="P397" s="40">
        <f t="shared" si="9"/>
        <v>0.58632275</v>
      </c>
      <c r="Q397" s="54">
        <f t="shared" si="10"/>
        <v>0.2781085</v>
      </c>
      <c r="R397" s="39">
        <f t="shared" ref="R397:T397" si="2000">M397</f>
        <v>0.55</v>
      </c>
      <c r="S397" s="40">
        <f t="shared" si="2000"/>
        <v>0.6129032258</v>
      </c>
      <c r="T397" s="54">
        <f t="shared" si="2000"/>
        <v>0.2058823529</v>
      </c>
      <c r="U397" s="39">
        <f t="shared" si="12"/>
        <v>0.55</v>
      </c>
      <c r="V397" s="40">
        <f t="shared" si="13"/>
        <v>0.1709032258</v>
      </c>
      <c r="W397" s="54">
        <f t="shared" si="14"/>
        <v>-0.01311764706</v>
      </c>
      <c r="X397" s="55">
        <f t="shared" si="15"/>
        <v>0.3012743916</v>
      </c>
      <c r="Y397" s="55">
        <f t="shared" si="16"/>
        <v>0.4841237718</v>
      </c>
      <c r="Z397" s="39">
        <f t="shared" si="17"/>
        <v>0.4072517112</v>
      </c>
      <c r="AA397" s="40">
        <f t="shared" si="18"/>
        <v>0.4072517112</v>
      </c>
      <c r="AB397" s="54">
        <f t="shared" si="19"/>
        <v>-0.01311764706</v>
      </c>
      <c r="AC397" s="56">
        <f t="shared" si="20"/>
        <v>-0.03219903814</v>
      </c>
      <c r="AD397" s="56">
        <f t="shared" si="21"/>
        <v>0.8175972015</v>
      </c>
      <c r="AE397" s="39">
        <f t="shared" si="22"/>
        <v>0.2881197919</v>
      </c>
      <c r="AF397" s="40">
        <f t="shared" si="23"/>
        <v>0.2881197919</v>
      </c>
      <c r="AG397" s="54">
        <f t="shared" si="24"/>
        <v>0.2881197919</v>
      </c>
      <c r="AH397" s="57">
        <f t="shared" ref="AH397:AI397" si="2001">N397-P397</f>
        <v>0.02658047581</v>
      </c>
      <c r="AI397" s="57">
        <f t="shared" si="2001"/>
        <v>-0.07222614706</v>
      </c>
      <c r="AJ397" s="58">
        <f t="shared" si="26"/>
        <v>0.01589080629</v>
      </c>
      <c r="AK397" s="58">
        <f t="shared" si="27"/>
        <v>-0.04292827084</v>
      </c>
      <c r="AL397" s="39">
        <f t="shared" si="28"/>
        <v>0.2881197919</v>
      </c>
      <c r="AM397" s="40">
        <f t="shared" ref="AM397:AN397" si="2002">AF397+AJ397</f>
        <v>0.3040105982</v>
      </c>
      <c r="AN397" s="54">
        <f t="shared" si="2002"/>
        <v>0.2451915211</v>
      </c>
      <c r="AO397" s="59">
        <f t="shared" si="30"/>
        <v>1.908928215</v>
      </c>
      <c r="AP397" s="39">
        <f t="shared" ref="AP397:AR397" si="2003">AL397*$AO397</f>
        <v>0.55</v>
      </c>
      <c r="AQ397" s="40">
        <f t="shared" si="2003"/>
        <v>0.5803344085</v>
      </c>
      <c r="AR397" s="54">
        <f t="shared" si="2003"/>
        <v>0.4680530126</v>
      </c>
      <c r="AS397" s="39">
        <f t="shared" ref="AS397:AU397" si="2004">IF(AP397&lt;0,0,IF(AP397&gt;1,1,AP397))</f>
        <v>0.55</v>
      </c>
      <c r="AT397" s="40">
        <f t="shared" si="2004"/>
        <v>0.5803344085</v>
      </c>
      <c r="AU397" s="54">
        <f t="shared" si="2004"/>
        <v>0.4680530126</v>
      </c>
      <c r="AV397" s="38"/>
      <c r="AW397" s="38"/>
      <c r="AX397" s="38"/>
      <c r="AY397" s="38"/>
      <c r="AZ397" s="38"/>
      <c r="BA397" s="38"/>
      <c r="BB397" s="38"/>
    </row>
    <row r="398">
      <c r="A398" s="1"/>
      <c r="B398" s="1"/>
      <c r="C398" s="53">
        <v>0.0</v>
      </c>
      <c r="D398" s="42"/>
      <c r="E398" s="42"/>
      <c r="F398" s="2">
        <v>5587.0</v>
      </c>
      <c r="G398" s="43">
        <v>10.0</v>
      </c>
      <c r="H398" s="43">
        <v>29.0</v>
      </c>
      <c r="I398" s="44">
        <v>65.0</v>
      </c>
      <c r="J398" s="44">
        <v>46.0</v>
      </c>
      <c r="K398" s="45">
        <v>32.0</v>
      </c>
      <c r="L398" s="45">
        <v>101.0</v>
      </c>
      <c r="M398" s="39">
        <f t="shared" si="6"/>
        <v>0.2564102564</v>
      </c>
      <c r="N398" s="40">
        <f t="shared" si="7"/>
        <v>0.5855855856</v>
      </c>
      <c r="O398" s="54">
        <f t="shared" si="8"/>
        <v>0.2406015038</v>
      </c>
      <c r="P398" s="40">
        <f t="shared" si="9"/>
        <v>0.5095016437</v>
      </c>
      <c r="Q398" s="54">
        <f t="shared" si="10"/>
        <v>0.2514194609</v>
      </c>
      <c r="R398" s="39">
        <f t="shared" ref="R398:T398" si="2005">M398</f>
        <v>0.2564102564</v>
      </c>
      <c r="S398" s="40">
        <f t="shared" si="2005"/>
        <v>0.5855855856</v>
      </c>
      <c r="T398" s="54">
        <f t="shared" si="2005"/>
        <v>0.2406015038</v>
      </c>
      <c r="U398" s="39">
        <f t="shared" si="12"/>
        <v>0.2564102564</v>
      </c>
      <c r="V398" s="40">
        <f t="shared" si="13"/>
        <v>0.1435855856</v>
      </c>
      <c r="W398" s="54">
        <f t="shared" si="14"/>
        <v>0.02160150376</v>
      </c>
      <c r="X398" s="55">
        <f t="shared" si="15"/>
        <v>0.510475977</v>
      </c>
      <c r="Y398" s="55">
        <f t="shared" si="16"/>
        <v>0.2749221864</v>
      </c>
      <c r="Z398" s="39">
        <f t="shared" si="17"/>
        <v>0.2078016362</v>
      </c>
      <c r="AA398" s="40">
        <f t="shared" si="18"/>
        <v>0.2078016362</v>
      </c>
      <c r="AB398" s="54">
        <f t="shared" si="19"/>
        <v>0.02160150376</v>
      </c>
      <c r="AC398" s="56">
        <f t="shared" si="20"/>
        <v>0.1035804879</v>
      </c>
      <c r="AD398" s="56">
        <f t="shared" si="21"/>
        <v>0.6818176755</v>
      </c>
      <c r="AE398" s="39">
        <f t="shared" si="22"/>
        <v>0.1477297278</v>
      </c>
      <c r="AF398" s="40">
        <f t="shared" si="23"/>
        <v>0.1477297278</v>
      </c>
      <c r="AG398" s="54">
        <f t="shared" si="24"/>
        <v>0.1477297278</v>
      </c>
      <c r="AH398" s="57">
        <f t="shared" ref="AH398:AI398" si="2006">N398-P398</f>
        <v>0.07608394193</v>
      </c>
      <c r="AI398" s="57">
        <f t="shared" si="2006"/>
        <v>-0.01081795712</v>
      </c>
      <c r="AJ398" s="58">
        <f t="shared" si="26"/>
        <v>0.04548583674</v>
      </c>
      <c r="AK398" s="58">
        <f t="shared" si="27"/>
        <v>-0.006429751719</v>
      </c>
      <c r="AL398" s="39">
        <f t="shared" si="28"/>
        <v>0.1477297278</v>
      </c>
      <c r="AM398" s="40">
        <f t="shared" ref="AM398:AN398" si="2007">AF398+AJ398</f>
        <v>0.1932155645</v>
      </c>
      <c r="AN398" s="54">
        <f t="shared" si="2007"/>
        <v>0.1412999761</v>
      </c>
      <c r="AO398" s="59">
        <f t="shared" si="30"/>
        <v>1.735671352</v>
      </c>
      <c r="AP398" s="39">
        <f t="shared" ref="AP398:AR398" si="2008">AL398*$AO398</f>
        <v>0.2564102564</v>
      </c>
      <c r="AQ398" s="40">
        <f t="shared" si="2008"/>
        <v>0.3353587202</v>
      </c>
      <c r="AR398" s="54">
        <f t="shared" si="2008"/>
        <v>0.2452503206</v>
      </c>
      <c r="AS398" s="39">
        <f t="shared" ref="AS398:AU398" si="2009">IF(AP398&lt;0,0,IF(AP398&gt;1,1,AP398))</f>
        <v>0.2564102564</v>
      </c>
      <c r="AT398" s="40">
        <f t="shared" si="2009"/>
        <v>0.3353587202</v>
      </c>
      <c r="AU398" s="54">
        <f t="shared" si="2009"/>
        <v>0.2452503206</v>
      </c>
      <c r="AV398" s="38"/>
      <c r="AW398" s="38"/>
      <c r="AX398" s="38"/>
      <c r="AY398" s="38"/>
      <c r="AZ398" s="38"/>
      <c r="BA398" s="38"/>
      <c r="BB398" s="38"/>
    </row>
    <row r="399">
      <c r="A399" s="1"/>
      <c r="B399" s="1"/>
      <c r="C399" s="53">
        <v>0.0</v>
      </c>
      <c r="D399" s="42"/>
      <c r="E399" s="42"/>
      <c r="F399" s="2">
        <v>5593.0</v>
      </c>
      <c r="G399" s="43">
        <v>16.0</v>
      </c>
      <c r="H399" s="43">
        <v>23.0</v>
      </c>
      <c r="I399" s="44">
        <v>84.0</v>
      </c>
      <c r="J399" s="44">
        <v>38.0</v>
      </c>
      <c r="K399" s="45">
        <v>33.0</v>
      </c>
      <c r="L399" s="45">
        <v>74.0</v>
      </c>
      <c r="M399" s="39">
        <f t="shared" si="6"/>
        <v>0.4102564103</v>
      </c>
      <c r="N399" s="40">
        <f t="shared" si="7"/>
        <v>0.6885245902</v>
      </c>
      <c r="O399" s="54">
        <f t="shared" si="8"/>
        <v>0.308411215</v>
      </c>
      <c r="P399" s="40">
        <f t="shared" si="9"/>
        <v>0.5498195924</v>
      </c>
      <c r="Q399" s="54">
        <f t="shared" si="10"/>
        <v>0.2667938199</v>
      </c>
      <c r="R399" s="39">
        <f t="shared" ref="R399:T399" si="2010">M399</f>
        <v>0.4102564103</v>
      </c>
      <c r="S399" s="40">
        <f t="shared" si="2010"/>
        <v>0.6885245902</v>
      </c>
      <c r="T399" s="54">
        <f t="shared" si="2010"/>
        <v>0.308411215</v>
      </c>
      <c r="U399" s="39">
        <f t="shared" si="12"/>
        <v>0.4102564103</v>
      </c>
      <c r="V399" s="40">
        <f t="shared" si="13"/>
        <v>0.2465245902</v>
      </c>
      <c r="W399" s="54">
        <f t="shared" si="14"/>
        <v>0.08941121495</v>
      </c>
      <c r="X399" s="55">
        <f t="shared" si="15"/>
        <v>0.5410837122</v>
      </c>
      <c r="Y399" s="55">
        <f t="shared" si="16"/>
        <v>0.2443144512</v>
      </c>
      <c r="Z399" s="39">
        <f t="shared" si="17"/>
        <v>0.3384410552</v>
      </c>
      <c r="AA399" s="40">
        <f t="shared" si="18"/>
        <v>0.3384410552</v>
      </c>
      <c r="AB399" s="54">
        <f t="shared" si="19"/>
        <v>0.08941121495</v>
      </c>
      <c r="AC399" s="56">
        <f t="shared" si="20"/>
        <v>0.2582845099</v>
      </c>
      <c r="AD399" s="56">
        <f t="shared" si="21"/>
        <v>0.5271136535</v>
      </c>
      <c r="AE399" s="39">
        <f t="shared" si="22"/>
        <v>0.2475244566</v>
      </c>
      <c r="AF399" s="40">
        <f t="shared" si="23"/>
        <v>0.2475244566</v>
      </c>
      <c r="AG399" s="54">
        <f t="shared" si="24"/>
        <v>0.2475244566</v>
      </c>
      <c r="AH399" s="57">
        <f t="shared" ref="AH399:AI399" si="2011">N399-P399</f>
        <v>0.1387049978</v>
      </c>
      <c r="AI399" s="57">
        <f t="shared" si="2011"/>
        <v>0.0416173951</v>
      </c>
      <c r="AJ399" s="58">
        <f t="shared" si="26"/>
        <v>0.08292305477</v>
      </c>
      <c r="AK399" s="58">
        <f t="shared" si="27"/>
        <v>0.02473567927</v>
      </c>
      <c r="AL399" s="39">
        <f t="shared" si="28"/>
        <v>0.2475244566</v>
      </c>
      <c r="AM399" s="40">
        <f t="shared" ref="AM399:AN399" si="2012">AF399+AJ399</f>
        <v>0.3304475114</v>
      </c>
      <c r="AN399" s="54">
        <f t="shared" si="2012"/>
        <v>0.2722601359</v>
      </c>
      <c r="AO399" s="59">
        <f t="shared" si="30"/>
        <v>1.657437879</v>
      </c>
      <c r="AP399" s="39">
        <f t="shared" ref="AP399:AR399" si="2013">AL399*$AO399</f>
        <v>0.4102564103</v>
      </c>
      <c r="AQ399" s="40">
        <f t="shared" si="2013"/>
        <v>0.5476962223</v>
      </c>
      <c r="AR399" s="54">
        <f t="shared" si="2013"/>
        <v>0.451254262</v>
      </c>
      <c r="AS399" s="39">
        <f t="shared" ref="AS399:AU399" si="2014">IF(AP399&lt;0,0,IF(AP399&gt;1,1,AP399))</f>
        <v>0.4102564103</v>
      </c>
      <c r="AT399" s="40">
        <f t="shared" si="2014"/>
        <v>0.5476962223</v>
      </c>
      <c r="AU399" s="54">
        <f t="shared" si="2014"/>
        <v>0.451254262</v>
      </c>
      <c r="AV399" s="38"/>
      <c r="AW399" s="38"/>
      <c r="AX399" s="38"/>
      <c r="AY399" s="38"/>
      <c r="AZ399" s="38"/>
      <c r="BA399" s="38"/>
      <c r="BB399" s="38"/>
    </row>
    <row r="400">
      <c r="A400" s="1"/>
      <c r="B400" s="1"/>
      <c r="C400" s="53">
        <v>0.0</v>
      </c>
      <c r="D400" s="42"/>
      <c r="E400" s="42"/>
      <c r="F400" s="2">
        <v>5597.0</v>
      </c>
      <c r="G400" s="43">
        <v>12.0</v>
      </c>
      <c r="H400" s="43">
        <v>12.0</v>
      </c>
      <c r="I400" s="44">
        <v>22.0</v>
      </c>
      <c r="J400" s="44">
        <v>24.0</v>
      </c>
      <c r="K400" s="45">
        <v>14.0</v>
      </c>
      <c r="L400" s="45">
        <v>29.0</v>
      </c>
      <c r="M400" s="39">
        <f t="shared" si="6"/>
        <v>0.5</v>
      </c>
      <c r="N400" s="40">
        <f t="shared" si="7"/>
        <v>0.4782608696</v>
      </c>
      <c r="O400" s="54">
        <f t="shared" si="8"/>
        <v>0.3255813953</v>
      </c>
      <c r="P400" s="40">
        <f t="shared" si="9"/>
        <v>0.573275</v>
      </c>
      <c r="Q400" s="54">
        <f t="shared" si="10"/>
        <v>0.27435</v>
      </c>
      <c r="R400" s="39">
        <f t="shared" ref="R400:T400" si="2015">M400</f>
        <v>0.5</v>
      </c>
      <c r="S400" s="40">
        <f t="shared" si="2015"/>
        <v>0.4782608696</v>
      </c>
      <c r="T400" s="54">
        <f t="shared" si="2015"/>
        <v>0.3255813953</v>
      </c>
      <c r="U400" s="39">
        <f t="shared" si="12"/>
        <v>0.5</v>
      </c>
      <c r="V400" s="40">
        <f t="shared" si="13"/>
        <v>0.03626086957</v>
      </c>
      <c r="W400" s="54">
        <f t="shared" si="14"/>
        <v>0.1065813953</v>
      </c>
      <c r="X400" s="55">
        <f t="shared" si="15"/>
        <v>0.0723949985</v>
      </c>
      <c r="Y400" s="55">
        <f t="shared" si="16"/>
        <v>0.7130031649</v>
      </c>
      <c r="Z400" s="39">
        <f t="shared" si="17"/>
        <v>0.3544819111</v>
      </c>
      <c r="AA400" s="40">
        <f t="shared" si="18"/>
        <v>0.3544819111</v>
      </c>
      <c r="AB400" s="54">
        <f t="shared" si="19"/>
        <v>0.1065813953</v>
      </c>
      <c r="AC400" s="56">
        <f t="shared" si="20"/>
        <v>0.2920695985</v>
      </c>
      <c r="AD400" s="56">
        <f t="shared" si="21"/>
        <v>0.4933285649</v>
      </c>
      <c r="AE400" s="39">
        <f t="shared" si="22"/>
        <v>0.2617413028</v>
      </c>
      <c r="AF400" s="40">
        <f t="shared" si="23"/>
        <v>0.2617413028</v>
      </c>
      <c r="AG400" s="54">
        <f t="shared" si="24"/>
        <v>0.2617413028</v>
      </c>
      <c r="AH400" s="57">
        <f t="shared" ref="AH400:AI400" si="2016">N400-P400</f>
        <v>-0.09501413043</v>
      </c>
      <c r="AI400" s="57">
        <f t="shared" si="2016"/>
        <v>0.05123139535</v>
      </c>
      <c r="AJ400" s="58">
        <f t="shared" si="26"/>
        <v>-0.05680301408</v>
      </c>
      <c r="AK400" s="58">
        <f t="shared" si="27"/>
        <v>0.03044984821</v>
      </c>
      <c r="AL400" s="39">
        <f t="shared" si="28"/>
        <v>0.2617413028</v>
      </c>
      <c r="AM400" s="40">
        <f t="shared" ref="AM400:AN400" si="2017">AF400+AJ400</f>
        <v>0.2049382887</v>
      </c>
      <c r="AN400" s="54">
        <f t="shared" si="2017"/>
        <v>0.292191151</v>
      </c>
      <c r="AO400" s="59">
        <f t="shared" si="30"/>
        <v>1.910283149</v>
      </c>
      <c r="AP400" s="39">
        <f t="shared" ref="AP400:AR400" si="2018">AL400*$AO400</f>
        <v>0.5</v>
      </c>
      <c r="AQ400" s="40">
        <f t="shared" si="2018"/>
        <v>0.3914901594</v>
      </c>
      <c r="AR400" s="54">
        <f t="shared" si="2018"/>
        <v>0.5581678319</v>
      </c>
      <c r="AS400" s="39">
        <f t="shared" ref="AS400:AU400" si="2019">IF(AP400&lt;0,0,IF(AP400&gt;1,1,AP400))</f>
        <v>0.5</v>
      </c>
      <c r="AT400" s="40">
        <f t="shared" si="2019"/>
        <v>0.3914901594</v>
      </c>
      <c r="AU400" s="54">
        <f t="shared" si="2019"/>
        <v>0.5581678319</v>
      </c>
      <c r="AV400" s="38"/>
      <c r="AW400" s="38"/>
      <c r="AX400" s="38"/>
      <c r="AY400" s="38"/>
      <c r="AZ400" s="38"/>
      <c r="BA400" s="38"/>
      <c r="BB400" s="38"/>
    </row>
    <row r="401">
      <c r="A401" s="1"/>
      <c r="B401" s="1"/>
      <c r="C401" s="53">
        <v>0.0</v>
      </c>
      <c r="D401" s="42"/>
      <c r="E401" s="42"/>
      <c r="F401" s="2">
        <v>5603.0</v>
      </c>
      <c r="G401" s="43">
        <v>6.0</v>
      </c>
      <c r="H401" s="43">
        <v>15.0</v>
      </c>
      <c r="I401" s="44">
        <v>21.0</v>
      </c>
      <c r="J401" s="44">
        <v>37.0</v>
      </c>
      <c r="K401" s="45">
        <v>10.0</v>
      </c>
      <c r="L401" s="45">
        <v>27.0</v>
      </c>
      <c r="M401" s="39">
        <f t="shared" si="6"/>
        <v>0.2857142857</v>
      </c>
      <c r="N401" s="40">
        <f t="shared" si="7"/>
        <v>0.3620689655</v>
      </c>
      <c r="O401" s="54">
        <f t="shared" si="8"/>
        <v>0.2702702703</v>
      </c>
      <c r="P401" s="40">
        <f t="shared" si="9"/>
        <v>0.5171918367</v>
      </c>
      <c r="Q401" s="54">
        <f t="shared" si="10"/>
        <v>0.2545836735</v>
      </c>
      <c r="R401" s="39">
        <f t="shared" ref="R401:T401" si="2020">M401</f>
        <v>0.2857142857</v>
      </c>
      <c r="S401" s="40">
        <f t="shared" si="2020"/>
        <v>0.3620689655</v>
      </c>
      <c r="T401" s="54">
        <f t="shared" si="2020"/>
        <v>0.2702702703</v>
      </c>
      <c r="U401" s="39">
        <f t="shared" si="12"/>
        <v>0.2857142857</v>
      </c>
      <c r="V401" s="40">
        <f t="shared" si="13"/>
        <v>-0.07993103448</v>
      </c>
      <c r="W401" s="54">
        <f t="shared" si="14"/>
        <v>0.05127027027</v>
      </c>
      <c r="X401" s="55">
        <f t="shared" si="15"/>
        <v>-0.2727848581</v>
      </c>
      <c r="Y401" s="55">
        <f t="shared" si="16"/>
        <v>1.058183021</v>
      </c>
      <c r="Z401" s="39">
        <f t="shared" si="17"/>
        <v>0.2097875394</v>
      </c>
      <c r="AA401" s="40">
        <f t="shared" si="18"/>
        <v>0.2097875394</v>
      </c>
      <c r="AB401" s="54">
        <f t="shared" si="19"/>
        <v>0.05127027027</v>
      </c>
      <c r="AC401" s="56">
        <f t="shared" si="20"/>
        <v>0.2396930539</v>
      </c>
      <c r="AD401" s="56">
        <f t="shared" si="21"/>
        <v>0.5457051095</v>
      </c>
      <c r="AE401" s="39">
        <f t="shared" si="22"/>
        <v>0.1527079767</v>
      </c>
      <c r="AF401" s="40">
        <f t="shared" si="23"/>
        <v>0.1527079767</v>
      </c>
      <c r="AG401" s="54">
        <f t="shared" si="24"/>
        <v>0.1527079767</v>
      </c>
      <c r="AH401" s="57">
        <f t="shared" ref="AH401:AI401" si="2021">N401-P401</f>
        <v>-0.1551228712</v>
      </c>
      <c r="AI401" s="57">
        <f t="shared" si="2021"/>
        <v>0.0156865968</v>
      </c>
      <c r="AJ401" s="58">
        <f t="shared" si="26"/>
        <v>-0.09273827585</v>
      </c>
      <c r="AK401" s="58">
        <f t="shared" si="27"/>
        <v>0.009323472224</v>
      </c>
      <c r="AL401" s="39">
        <f t="shared" si="28"/>
        <v>0.1527079767</v>
      </c>
      <c r="AM401" s="40">
        <f t="shared" ref="AM401:AN401" si="2022">AF401+AJ401</f>
        <v>0.05996970083</v>
      </c>
      <c r="AN401" s="54">
        <f t="shared" si="2022"/>
        <v>0.1620314489</v>
      </c>
      <c r="AO401" s="59">
        <f t="shared" si="30"/>
        <v>1.870984685</v>
      </c>
      <c r="AP401" s="39">
        <f t="shared" ref="AP401:AR401" si="2023">AL401*$AO401</f>
        <v>0.2857142857</v>
      </c>
      <c r="AQ401" s="40">
        <f t="shared" si="2023"/>
        <v>0.1122023918</v>
      </c>
      <c r="AR401" s="54">
        <f t="shared" si="2023"/>
        <v>0.3031583595</v>
      </c>
      <c r="AS401" s="39">
        <f t="shared" ref="AS401:AU401" si="2024">IF(AP401&lt;0,0,IF(AP401&gt;1,1,AP401))</f>
        <v>0.2857142857</v>
      </c>
      <c r="AT401" s="40">
        <f t="shared" si="2024"/>
        <v>0.1122023918</v>
      </c>
      <c r="AU401" s="54">
        <f t="shared" si="2024"/>
        <v>0.3031583595</v>
      </c>
      <c r="AV401" s="38"/>
      <c r="AW401" s="38"/>
      <c r="AX401" s="38"/>
      <c r="AY401" s="38"/>
      <c r="AZ401" s="38"/>
      <c r="BA401" s="38"/>
      <c r="BB401" s="38"/>
    </row>
    <row r="402">
      <c r="A402" s="1"/>
      <c r="B402" s="1"/>
      <c r="C402" s="53">
        <v>0.0</v>
      </c>
      <c r="D402" s="42"/>
      <c r="E402" s="42"/>
      <c r="F402" s="2">
        <v>5612.0</v>
      </c>
      <c r="G402" s="43">
        <v>7.0</v>
      </c>
      <c r="H402" s="43">
        <v>15.0</v>
      </c>
      <c r="I402" s="44">
        <v>30.0</v>
      </c>
      <c r="J402" s="44">
        <v>38.0</v>
      </c>
      <c r="K402" s="45">
        <v>22.0</v>
      </c>
      <c r="L402" s="45">
        <v>56.0</v>
      </c>
      <c r="M402" s="39">
        <f t="shared" si="6"/>
        <v>0.3181818182</v>
      </c>
      <c r="N402" s="40">
        <f t="shared" si="7"/>
        <v>0.4411764706</v>
      </c>
      <c r="O402" s="54">
        <f t="shared" si="8"/>
        <v>0.2820512821</v>
      </c>
      <c r="P402" s="40">
        <f t="shared" si="9"/>
        <v>0.525706405</v>
      </c>
      <c r="Q402" s="54">
        <f t="shared" si="10"/>
        <v>0.2579599174</v>
      </c>
      <c r="R402" s="39">
        <f t="shared" ref="R402:T402" si="2025">M402</f>
        <v>0.3181818182</v>
      </c>
      <c r="S402" s="40">
        <f t="shared" si="2025"/>
        <v>0.4411764706</v>
      </c>
      <c r="T402" s="54">
        <f t="shared" si="2025"/>
        <v>0.2820512821</v>
      </c>
      <c r="U402" s="39">
        <f t="shared" si="12"/>
        <v>0.3181818182</v>
      </c>
      <c r="V402" s="40">
        <f t="shared" si="13"/>
        <v>-0.0008235294118</v>
      </c>
      <c r="W402" s="54">
        <f t="shared" si="14"/>
        <v>0.06305128205</v>
      </c>
      <c r="X402" s="55">
        <f t="shared" si="15"/>
        <v>-0.002588229515</v>
      </c>
      <c r="Y402" s="55">
        <f t="shared" si="16"/>
        <v>0.7879863929</v>
      </c>
      <c r="Z402" s="39">
        <f t="shared" si="17"/>
        <v>0.2249892749</v>
      </c>
      <c r="AA402" s="40">
        <f t="shared" si="18"/>
        <v>0.2249892749</v>
      </c>
      <c r="AB402" s="54">
        <f t="shared" si="19"/>
        <v>0.06305128205</v>
      </c>
      <c r="AC402" s="56">
        <f t="shared" si="20"/>
        <v>0.2732324266</v>
      </c>
      <c r="AD402" s="56">
        <f t="shared" si="21"/>
        <v>0.5121657368</v>
      </c>
      <c r="AE402" s="39">
        <f t="shared" si="22"/>
        <v>0.1652205162</v>
      </c>
      <c r="AF402" s="40">
        <f t="shared" si="23"/>
        <v>0.1652205162</v>
      </c>
      <c r="AG402" s="54">
        <f t="shared" si="24"/>
        <v>0.1652205162</v>
      </c>
      <c r="AH402" s="57">
        <f t="shared" ref="AH402:AI402" si="2026">N402-P402</f>
        <v>-0.08452993437</v>
      </c>
      <c r="AI402" s="57">
        <f t="shared" si="2026"/>
        <v>0.0240913647</v>
      </c>
      <c r="AJ402" s="58">
        <f t="shared" si="26"/>
        <v>-0.05053516809</v>
      </c>
      <c r="AK402" s="58">
        <f t="shared" si="27"/>
        <v>0.01431892286</v>
      </c>
      <c r="AL402" s="39">
        <f t="shared" si="28"/>
        <v>0.1652205162</v>
      </c>
      <c r="AM402" s="40">
        <f t="shared" ref="AM402:AN402" si="2027">AF402+AJ402</f>
        <v>0.1146853482</v>
      </c>
      <c r="AN402" s="54">
        <f t="shared" si="2027"/>
        <v>0.1795394391</v>
      </c>
      <c r="AO402" s="59">
        <f t="shared" si="30"/>
        <v>1.925800896</v>
      </c>
      <c r="AP402" s="39">
        <f t="shared" ref="AP402:AR402" si="2028">AL402*$AO402</f>
        <v>0.3181818182</v>
      </c>
      <c r="AQ402" s="40">
        <f t="shared" si="2028"/>
        <v>0.2208611462</v>
      </c>
      <c r="AR402" s="54">
        <f t="shared" si="2028"/>
        <v>0.3457572127</v>
      </c>
      <c r="AS402" s="39">
        <f t="shared" ref="AS402:AU402" si="2029">IF(AP402&lt;0,0,IF(AP402&gt;1,1,AP402))</f>
        <v>0.3181818182</v>
      </c>
      <c r="AT402" s="40">
        <f t="shared" si="2029"/>
        <v>0.2208611462</v>
      </c>
      <c r="AU402" s="54">
        <f t="shared" si="2029"/>
        <v>0.3457572127</v>
      </c>
      <c r="AV402" s="38"/>
      <c r="AW402" s="38"/>
      <c r="AX402" s="38"/>
      <c r="AY402" s="38"/>
      <c r="AZ402" s="38"/>
      <c r="BA402" s="38"/>
      <c r="BB402" s="38"/>
    </row>
    <row r="403">
      <c r="A403" s="1"/>
      <c r="B403" s="1"/>
      <c r="C403" s="53">
        <v>0.0</v>
      </c>
      <c r="D403" s="42"/>
      <c r="E403" s="42"/>
      <c r="F403" s="2">
        <v>5620.0</v>
      </c>
      <c r="G403" s="43">
        <v>18.0</v>
      </c>
      <c r="H403" s="43">
        <v>20.0</v>
      </c>
      <c r="I403" s="44">
        <v>38.0</v>
      </c>
      <c r="J403" s="44">
        <v>34.0</v>
      </c>
      <c r="K403" s="45">
        <v>15.0</v>
      </c>
      <c r="L403" s="45">
        <v>56.0</v>
      </c>
      <c r="M403" s="39">
        <f t="shared" si="6"/>
        <v>0.4736842105</v>
      </c>
      <c r="N403" s="40">
        <f t="shared" si="7"/>
        <v>0.5277777778</v>
      </c>
      <c r="O403" s="54">
        <f t="shared" si="8"/>
        <v>0.2112676056</v>
      </c>
      <c r="P403" s="40">
        <f t="shared" si="9"/>
        <v>0.5664019391</v>
      </c>
      <c r="Q403" s="54">
        <f t="shared" si="10"/>
        <v>0.2722421053</v>
      </c>
      <c r="R403" s="39">
        <f t="shared" ref="R403:T403" si="2030">M403</f>
        <v>0.4736842105</v>
      </c>
      <c r="S403" s="40">
        <f t="shared" si="2030"/>
        <v>0.5277777778</v>
      </c>
      <c r="T403" s="54">
        <f t="shared" si="2030"/>
        <v>0.2112676056</v>
      </c>
      <c r="U403" s="39">
        <f t="shared" si="12"/>
        <v>0.4736842105</v>
      </c>
      <c r="V403" s="40">
        <f t="shared" si="13"/>
        <v>0.08577777778</v>
      </c>
      <c r="W403" s="54">
        <f t="shared" si="14"/>
        <v>-0.007732394366</v>
      </c>
      <c r="X403" s="55">
        <f t="shared" si="15"/>
        <v>0.179145063</v>
      </c>
      <c r="Y403" s="55">
        <f t="shared" si="16"/>
        <v>0.6062531004</v>
      </c>
      <c r="Z403" s="39">
        <f t="shared" si="17"/>
        <v>0.3403928308</v>
      </c>
      <c r="AA403" s="40">
        <f t="shared" si="18"/>
        <v>0.3403928308</v>
      </c>
      <c r="AB403" s="54">
        <f t="shared" si="19"/>
        <v>-0.007732394366</v>
      </c>
      <c r="AC403" s="56">
        <f t="shared" si="20"/>
        <v>-0.02271218443</v>
      </c>
      <c r="AD403" s="56">
        <f t="shared" si="21"/>
        <v>0.8081103478</v>
      </c>
      <c r="AE403" s="39">
        <f t="shared" si="22"/>
        <v>0.2407561725</v>
      </c>
      <c r="AF403" s="40">
        <f t="shared" si="23"/>
        <v>0.2407561725</v>
      </c>
      <c r="AG403" s="54">
        <f t="shared" si="24"/>
        <v>0.2407561725</v>
      </c>
      <c r="AH403" s="57">
        <f t="shared" ref="AH403:AI403" si="2031">N403-P403</f>
        <v>-0.03862416128</v>
      </c>
      <c r="AI403" s="57">
        <f t="shared" si="2031"/>
        <v>-0.06097449963</v>
      </c>
      <c r="AJ403" s="58">
        <f t="shared" si="26"/>
        <v>-0.02309097359</v>
      </c>
      <c r="AK403" s="58">
        <f t="shared" si="27"/>
        <v>-0.03624075132</v>
      </c>
      <c r="AL403" s="39">
        <f t="shared" si="28"/>
        <v>0.2407561725</v>
      </c>
      <c r="AM403" s="40">
        <f t="shared" ref="AM403:AN403" si="2032">AF403+AJ403</f>
        <v>0.2176651989</v>
      </c>
      <c r="AN403" s="54">
        <f t="shared" si="2032"/>
        <v>0.2045154211</v>
      </c>
      <c r="AO403" s="59">
        <f t="shared" si="30"/>
        <v>1.967485218</v>
      </c>
      <c r="AP403" s="39">
        <f t="shared" ref="AP403:AR403" si="2033">AL403*$AO403</f>
        <v>0.4736842105</v>
      </c>
      <c r="AQ403" s="40">
        <f t="shared" si="2033"/>
        <v>0.4282530613</v>
      </c>
      <c r="AR403" s="54">
        <f t="shared" si="2033"/>
        <v>0.402381068</v>
      </c>
      <c r="AS403" s="39">
        <f t="shared" ref="AS403:AU403" si="2034">IF(AP403&lt;0,0,IF(AP403&gt;1,1,AP403))</f>
        <v>0.4736842105</v>
      </c>
      <c r="AT403" s="40">
        <f t="shared" si="2034"/>
        <v>0.4282530613</v>
      </c>
      <c r="AU403" s="54">
        <f t="shared" si="2034"/>
        <v>0.402381068</v>
      </c>
      <c r="AV403" s="38"/>
      <c r="AW403" s="38"/>
      <c r="AX403" s="38"/>
      <c r="AY403" s="38"/>
      <c r="AZ403" s="38"/>
      <c r="BA403" s="38"/>
      <c r="BB403" s="38"/>
    </row>
    <row r="404">
      <c r="A404" s="1"/>
      <c r="B404" s="1"/>
      <c r="C404" s="53">
        <v>0.0</v>
      </c>
      <c r="D404" s="42"/>
      <c r="E404" s="42"/>
      <c r="F404" s="2">
        <v>5622.0</v>
      </c>
      <c r="G404" s="43">
        <v>9.0</v>
      </c>
      <c r="H404" s="43">
        <v>6.0</v>
      </c>
      <c r="I404" s="44">
        <v>41.0</v>
      </c>
      <c r="J404" s="44">
        <v>26.0</v>
      </c>
      <c r="K404" s="45">
        <v>12.0</v>
      </c>
      <c r="L404" s="45">
        <v>53.0</v>
      </c>
      <c r="M404" s="39">
        <f t="shared" si="6"/>
        <v>0.6</v>
      </c>
      <c r="N404" s="40">
        <f t="shared" si="7"/>
        <v>0.6119402985</v>
      </c>
      <c r="O404" s="54">
        <f t="shared" si="8"/>
        <v>0.1846153846</v>
      </c>
      <c r="P404" s="40">
        <f t="shared" si="9"/>
        <v>0.599356</v>
      </c>
      <c r="Q404" s="54">
        <f t="shared" si="10"/>
        <v>0.281544</v>
      </c>
      <c r="R404" s="39">
        <f t="shared" ref="R404:T404" si="2035">M404</f>
        <v>0.6</v>
      </c>
      <c r="S404" s="40">
        <f t="shared" si="2035"/>
        <v>0.6119402985</v>
      </c>
      <c r="T404" s="54">
        <f t="shared" si="2035"/>
        <v>0.1846153846</v>
      </c>
      <c r="U404" s="39">
        <f t="shared" si="12"/>
        <v>0.6</v>
      </c>
      <c r="V404" s="40">
        <f t="shared" si="13"/>
        <v>0.1699402985</v>
      </c>
      <c r="W404" s="54">
        <f t="shared" si="14"/>
        <v>-0.03438461538</v>
      </c>
      <c r="X404" s="55">
        <f t="shared" si="15"/>
        <v>0.2760049087</v>
      </c>
      <c r="Y404" s="55">
        <f t="shared" si="16"/>
        <v>0.5093932546</v>
      </c>
      <c r="Z404" s="39">
        <f t="shared" si="17"/>
        <v>0.4409533451</v>
      </c>
      <c r="AA404" s="40">
        <f t="shared" si="18"/>
        <v>0.4409533451</v>
      </c>
      <c r="AB404" s="54">
        <f t="shared" si="19"/>
        <v>-0.03438461538</v>
      </c>
      <c r="AC404" s="56">
        <f t="shared" si="20"/>
        <v>-0.0778204235</v>
      </c>
      <c r="AD404" s="56">
        <f t="shared" si="21"/>
        <v>0.8632185869</v>
      </c>
      <c r="AE404" s="39">
        <f t="shared" si="22"/>
        <v>0.3127476253</v>
      </c>
      <c r="AF404" s="40">
        <f t="shared" si="23"/>
        <v>0.3127476253</v>
      </c>
      <c r="AG404" s="54">
        <f t="shared" si="24"/>
        <v>0.3127476253</v>
      </c>
      <c r="AH404" s="57">
        <f t="shared" ref="AH404:AI404" si="2036">N404-P404</f>
        <v>0.01258429851</v>
      </c>
      <c r="AI404" s="57">
        <f t="shared" si="2036"/>
        <v>-0.09692861538</v>
      </c>
      <c r="AJ404" s="58">
        <f t="shared" si="26"/>
        <v>0.007523366072</v>
      </c>
      <c r="AK404" s="58">
        <f t="shared" si="27"/>
        <v>-0.05761040873</v>
      </c>
      <c r="AL404" s="39">
        <f t="shared" si="28"/>
        <v>0.3127476253</v>
      </c>
      <c r="AM404" s="40">
        <f t="shared" ref="AM404:AN404" si="2037">AF404+AJ404</f>
        <v>0.3202709914</v>
      </c>
      <c r="AN404" s="54">
        <f t="shared" si="2037"/>
        <v>0.2551372166</v>
      </c>
      <c r="AO404" s="59">
        <f t="shared" si="30"/>
        <v>1.918479795</v>
      </c>
      <c r="AP404" s="39">
        <f t="shared" ref="AP404:AR404" si="2038">AL404*$AO404</f>
        <v>0.6</v>
      </c>
      <c r="AQ404" s="40">
        <f t="shared" si="2038"/>
        <v>0.6144334258</v>
      </c>
      <c r="AR404" s="54">
        <f t="shared" si="2038"/>
        <v>0.4894755949</v>
      </c>
      <c r="AS404" s="39">
        <f t="shared" ref="AS404:AU404" si="2039">IF(AP404&lt;0,0,IF(AP404&gt;1,1,AP404))</f>
        <v>0.6</v>
      </c>
      <c r="AT404" s="40">
        <f t="shared" si="2039"/>
        <v>0.6144334258</v>
      </c>
      <c r="AU404" s="54">
        <f t="shared" si="2039"/>
        <v>0.4894755949</v>
      </c>
      <c r="AV404" s="38"/>
      <c r="AW404" s="38"/>
      <c r="AX404" s="38"/>
      <c r="AY404" s="38"/>
      <c r="AZ404" s="38"/>
      <c r="BA404" s="38"/>
      <c r="BB404" s="38"/>
    </row>
    <row r="405">
      <c r="A405" s="1"/>
      <c r="B405" s="1"/>
      <c r="C405" s="53">
        <v>0.0</v>
      </c>
      <c r="D405" s="42"/>
      <c r="E405" s="42"/>
      <c r="F405" s="2">
        <v>5624.0</v>
      </c>
      <c r="G405" s="43">
        <v>8.0</v>
      </c>
      <c r="H405" s="43">
        <v>7.0</v>
      </c>
      <c r="I405" s="44">
        <v>24.0</v>
      </c>
      <c r="J405" s="44">
        <v>19.0</v>
      </c>
      <c r="K405" s="45">
        <v>10.0</v>
      </c>
      <c r="L405" s="45">
        <v>18.0</v>
      </c>
      <c r="M405" s="39">
        <f t="shared" si="6"/>
        <v>0.5333333333</v>
      </c>
      <c r="N405" s="40">
        <f t="shared" si="7"/>
        <v>0.5581395349</v>
      </c>
      <c r="O405" s="54">
        <f t="shared" si="8"/>
        <v>0.3571428571</v>
      </c>
      <c r="P405" s="40">
        <f t="shared" si="9"/>
        <v>0.5819751111</v>
      </c>
      <c r="Q405" s="54">
        <f t="shared" si="10"/>
        <v>0.2768915556</v>
      </c>
      <c r="R405" s="39">
        <f t="shared" ref="R405:T405" si="2040">M405</f>
        <v>0.5333333333</v>
      </c>
      <c r="S405" s="40">
        <f t="shared" si="2040"/>
        <v>0.5581395349</v>
      </c>
      <c r="T405" s="54">
        <f t="shared" si="2040"/>
        <v>0.3571428571</v>
      </c>
      <c r="U405" s="39">
        <f t="shared" si="12"/>
        <v>0.5333333333</v>
      </c>
      <c r="V405" s="40">
        <f t="shared" si="13"/>
        <v>0.1161395349</v>
      </c>
      <c r="W405" s="54">
        <f t="shared" si="14"/>
        <v>0.1381428571</v>
      </c>
      <c r="X405" s="55">
        <f t="shared" si="15"/>
        <v>0.2144142686</v>
      </c>
      <c r="Y405" s="55">
        <f t="shared" si="16"/>
        <v>0.5709838948</v>
      </c>
      <c r="Z405" s="39">
        <f t="shared" si="17"/>
        <v>0.3859616794</v>
      </c>
      <c r="AA405" s="40">
        <f t="shared" si="18"/>
        <v>0.3859616794</v>
      </c>
      <c r="AB405" s="54">
        <f t="shared" si="19"/>
        <v>0.1381428571</v>
      </c>
      <c r="AC405" s="56">
        <f t="shared" si="20"/>
        <v>0.3437117448</v>
      </c>
      <c r="AD405" s="56">
        <f t="shared" si="21"/>
        <v>0.4416864186</v>
      </c>
      <c r="AE405" s="39">
        <f t="shared" si="22"/>
        <v>0.2898705461</v>
      </c>
      <c r="AF405" s="40">
        <f t="shared" si="23"/>
        <v>0.2898705461</v>
      </c>
      <c r="AG405" s="54">
        <f t="shared" si="24"/>
        <v>0.2898705461</v>
      </c>
      <c r="AH405" s="57">
        <f t="shared" ref="AH405:AI405" si="2041">N405-P405</f>
        <v>-0.02383557623</v>
      </c>
      <c r="AI405" s="57">
        <f t="shared" si="2041"/>
        <v>0.08025130159</v>
      </c>
      <c r="AJ405" s="58">
        <f t="shared" si="26"/>
        <v>-0.01424980227</v>
      </c>
      <c r="AK405" s="58">
        <f t="shared" si="27"/>
        <v>0.0476980948</v>
      </c>
      <c r="AL405" s="39">
        <f t="shared" si="28"/>
        <v>0.2898705461</v>
      </c>
      <c r="AM405" s="40">
        <f t="shared" ref="AM405:AN405" si="2042">AF405+AJ405</f>
        <v>0.2756207438</v>
      </c>
      <c r="AN405" s="54">
        <f t="shared" si="2042"/>
        <v>0.3375686409</v>
      </c>
      <c r="AO405" s="59">
        <f t="shared" si="30"/>
        <v>1.839901779</v>
      </c>
      <c r="AP405" s="39">
        <f t="shared" ref="AP405:AR405" si="2043">AL405*$AO405</f>
        <v>0.5333333333</v>
      </c>
      <c r="AQ405" s="40">
        <f t="shared" si="2043"/>
        <v>0.5071150968</v>
      </c>
      <c r="AR405" s="54">
        <f t="shared" si="2043"/>
        <v>0.6210931428</v>
      </c>
      <c r="AS405" s="39">
        <f t="shared" ref="AS405:AU405" si="2044">IF(AP405&lt;0,0,IF(AP405&gt;1,1,AP405))</f>
        <v>0.5333333333</v>
      </c>
      <c r="AT405" s="40">
        <f t="shared" si="2044"/>
        <v>0.5071150968</v>
      </c>
      <c r="AU405" s="54">
        <f t="shared" si="2044"/>
        <v>0.6210931428</v>
      </c>
      <c r="AV405" s="38"/>
      <c r="AW405" s="38"/>
      <c r="AX405" s="38"/>
      <c r="AY405" s="38"/>
      <c r="AZ405" s="38"/>
      <c r="BA405" s="38"/>
      <c r="BB405" s="38"/>
    </row>
    <row r="406">
      <c r="A406" s="1"/>
      <c r="B406" s="1"/>
      <c r="C406" s="53">
        <v>0.0</v>
      </c>
      <c r="D406" s="42"/>
      <c r="E406" s="42"/>
      <c r="F406" s="2">
        <v>5625.0</v>
      </c>
      <c r="G406" s="43">
        <v>20.0</v>
      </c>
      <c r="H406" s="43">
        <v>29.0</v>
      </c>
      <c r="I406" s="44">
        <v>50.0</v>
      </c>
      <c r="J406" s="44">
        <v>62.0</v>
      </c>
      <c r="K406" s="45">
        <v>16.0</v>
      </c>
      <c r="L406" s="45">
        <v>71.0</v>
      </c>
      <c r="M406" s="39">
        <f t="shared" si="6"/>
        <v>0.4081632653</v>
      </c>
      <c r="N406" s="40">
        <f t="shared" si="7"/>
        <v>0.4464285714</v>
      </c>
      <c r="O406" s="54">
        <f t="shared" si="8"/>
        <v>0.183908046</v>
      </c>
      <c r="P406" s="40">
        <f t="shared" si="9"/>
        <v>0.54927197</v>
      </c>
      <c r="Q406" s="54">
        <f t="shared" si="10"/>
        <v>0.2666051645</v>
      </c>
      <c r="R406" s="39">
        <f t="shared" ref="R406:T406" si="2045">M406</f>
        <v>0.4081632653</v>
      </c>
      <c r="S406" s="40">
        <f t="shared" si="2045"/>
        <v>0.4464285714</v>
      </c>
      <c r="T406" s="54">
        <f t="shared" si="2045"/>
        <v>0.183908046</v>
      </c>
      <c r="U406" s="39">
        <f t="shared" si="12"/>
        <v>0.4081632653</v>
      </c>
      <c r="V406" s="40">
        <f t="shared" si="13"/>
        <v>0.004428571429</v>
      </c>
      <c r="W406" s="54">
        <f t="shared" si="14"/>
        <v>-0.03509195402</v>
      </c>
      <c r="X406" s="55">
        <f t="shared" si="15"/>
        <v>0.01084957427</v>
      </c>
      <c r="Y406" s="55">
        <f t="shared" si="16"/>
        <v>0.7745485891</v>
      </c>
      <c r="Z406" s="39">
        <f t="shared" si="17"/>
        <v>0.2886320005</v>
      </c>
      <c r="AA406" s="40">
        <f t="shared" si="18"/>
        <v>0.2886320005</v>
      </c>
      <c r="AB406" s="54">
        <f t="shared" si="19"/>
        <v>-0.03509195402</v>
      </c>
      <c r="AC406" s="56">
        <f t="shared" si="20"/>
        <v>-0.1209864621</v>
      </c>
      <c r="AD406" s="56">
        <f t="shared" si="21"/>
        <v>0.9063846255</v>
      </c>
      <c r="AE406" s="39">
        <f t="shared" si="22"/>
        <v>0.2055965429</v>
      </c>
      <c r="AF406" s="40">
        <f t="shared" si="23"/>
        <v>0.2055965429</v>
      </c>
      <c r="AG406" s="54">
        <f t="shared" si="24"/>
        <v>0.2055965429</v>
      </c>
      <c r="AH406" s="57">
        <f t="shared" ref="AH406:AI406" si="2046">N406-P406</f>
        <v>-0.1028433986</v>
      </c>
      <c r="AI406" s="57">
        <f t="shared" si="2046"/>
        <v>-0.08269711854</v>
      </c>
      <c r="AJ406" s="58">
        <f t="shared" si="26"/>
        <v>-0.0614836445</v>
      </c>
      <c r="AK406" s="58">
        <f t="shared" si="27"/>
        <v>-0.04915178847</v>
      </c>
      <c r="AL406" s="39">
        <f t="shared" si="28"/>
        <v>0.2055965429</v>
      </c>
      <c r="AM406" s="40">
        <f t="shared" ref="AM406:AN406" si="2047">AF406+AJ406</f>
        <v>0.1441128984</v>
      </c>
      <c r="AN406" s="54">
        <f t="shared" si="2047"/>
        <v>0.1564447545</v>
      </c>
      <c r="AO406" s="59">
        <f t="shared" si="30"/>
        <v>1.985263271</v>
      </c>
      <c r="AP406" s="39">
        <f t="shared" ref="AP406:AR406" si="2048">AL406*$AO406</f>
        <v>0.4081632653</v>
      </c>
      <c r="AQ406" s="40">
        <f t="shared" si="2048"/>
        <v>0.2861020441</v>
      </c>
      <c r="AR406" s="54">
        <f t="shared" si="2048"/>
        <v>0.310584025</v>
      </c>
      <c r="AS406" s="39">
        <f t="shared" ref="AS406:AU406" si="2049">IF(AP406&lt;0,0,IF(AP406&gt;1,1,AP406))</f>
        <v>0.4081632653</v>
      </c>
      <c r="AT406" s="40">
        <f t="shared" si="2049"/>
        <v>0.2861020441</v>
      </c>
      <c r="AU406" s="54">
        <f t="shared" si="2049"/>
        <v>0.310584025</v>
      </c>
      <c r="AV406" s="38"/>
      <c r="AW406" s="38"/>
      <c r="AX406" s="38"/>
      <c r="AY406" s="38"/>
      <c r="AZ406" s="38"/>
      <c r="BA406" s="38"/>
      <c r="BB406" s="38"/>
    </row>
    <row r="407">
      <c r="A407" s="1"/>
      <c r="B407" s="1"/>
      <c r="C407" s="53">
        <v>0.0</v>
      </c>
      <c r="D407" s="42"/>
      <c r="E407" s="42"/>
      <c r="F407" s="2">
        <v>5633.0</v>
      </c>
      <c r="G407" s="43">
        <v>2.0</v>
      </c>
      <c r="H407" s="43">
        <v>5.0</v>
      </c>
      <c r="I407" s="44">
        <v>8.0</v>
      </c>
      <c r="J407" s="44">
        <v>17.0</v>
      </c>
      <c r="K407" s="45">
        <v>2.0</v>
      </c>
      <c r="L407" s="45">
        <v>27.0</v>
      </c>
      <c r="M407" s="39">
        <f t="shared" si="6"/>
        <v>0.2857142857</v>
      </c>
      <c r="N407" s="40">
        <f t="shared" si="7"/>
        <v>0.32</v>
      </c>
      <c r="O407" s="54">
        <f t="shared" si="8"/>
        <v>0.06896551724</v>
      </c>
      <c r="P407" s="40">
        <f t="shared" si="9"/>
        <v>0.5171918367</v>
      </c>
      <c r="Q407" s="54">
        <f t="shared" si="10"/>
        <v>0.2545836735</v>
      </c>
      <c r="R407" s="39">
        <f t="shared" ref="R407:T407" si="2050">M407</f>
        <v>0.2857142857</v>
      </c>
      <c r="S407" s="40">
        <f t="shared" si="2050"/>
        <v>0.32</v>
      </c>
      <c r="T407" s="54">
        <f t="shared" si="2050"/>
        <v>0.06896551724</v>
      </c>
      <c r="U407" s="39">
        <f t="shared" si="12"/>
        <v>0.2857142857</v>
      </c>
      <c r="V407" s="40">
        <f t="shared" si="13"/>
        <v>-0.122</v>
      </c>
      <c r="W407" s="54">
        <f t="shared" si="14"/>
        <v>-0.1500344828</v>
      </c>
      <c r="X407" s="55">
        <f t="shared" si="15"/>
        <v>-0.4035634451</v>
      </c>
      <c r="Y407" s="55">
        <f t="shared" si="16"/>
        <v>1.188961608</v>
      </c>
      <c r="Z407" s="39">
        <f t="shared" si="17"/>
        <v>0.2196777789</v>
      </c>
      <c r="AA407" s="40">
        <f t="shared" si="18"/>
        <v>0.2196777789</v>
      </c>
      <c r="AB407" s="54">
        <f t="shared" si="19"/>
        <v>-0.1500344828</v>
      </c>
      <c r="AC407" s="56">
        <f t="shared" si="20"/>
        <v>-0.5992083327</v>
      </c>
      <c r="AD407" s="56">
        <f t="shared" si="21"/>
        <v>1.384606496</v>
      </c>
      <c r="AE407" s="39">
        <f t="shared" si="22"/>
        <v>0.1881072467</v>
      </c>
      <c r="AF407" s="40">
        <f t="shared" si="23"/>
        <v>0.1881072467</v>
      </c>
      <c r="AG407" s="54">
        <f t="shared" si="24"/>
        <v>0.1881072467</v>
      </c>
      <c r="AH407" s="57">
        <f t="shared" ref="AH407:AI407" si="2051">N407-P407</f>
        <v>-0.1971918367</v>
      </c>
      <c r="AI407" s="57">
        <f t="shared" si="2051"/>
        <v>-0.1856181562</v>
      </c>
      <c r="AJ407" s="58">
        <f t="shared" si="26"/>
        <v>-0.1178886827</v>
      </c>
      <c r="AK407" s="58">
        <f t="shared" si="27"/>
        <v>-0.1103238482</v>
      </c>
      <c r="AL407" s="39">
        <f t="shared" si="28"/>
        <v>0.1881072467</v>
      </c>
      <c r="AM407" s="40">
        <f t="shared" ref="AM407:AN407" si="2052">AF407+AJ407</f>
        <v>0.070218564</v>
      </c>
      <c r="AN407" s="54">
        <f t="shared" si="2052"/>
        <v>0.07778339856</v>
      </c>
      <c r="AO407" s="59">
        <f t="shared" si="30"/>
        <v>1.518890371</v>
      </c>
      <c r="AP407" s="39">
        <f t="shared" ref="AP407:AR407" si="2053">AL407*$AO407</f>
        <v>0.2857142857</v>
      </c>
      <c r="AQ407" s="40">
        <f t="shared" si="2053"/>
        <v>0.1066543007</v>
      </c>
      <c r="AR407" s="54">
        <f t="shared" si="2053"/>
        <v>0.1181444551</v>
      </c>
      <c r="AS407" s="39">
        <f t="shared" ref="AS407:AU407" si="2054">IF(AP407&lt;0,0,IF(AP407&gt;1,1,AP407))</f>
        <v>0.2857142857</v>
      </c>
      <c r="AT407" s="40">
        <f t="shared" si="2054"/>
        <v>0.1066543007</v>
      </c>
      <c r="AU407" s="54">
        <f t="shared" si="2054"/>
        <v>0.1181444551</v>
      </c>
      <c r="AV407" s="38"/>
      <c r="AW407" s="38"/>
      <c r="AX407" s="38"/>
      <c r="AY407" s="38"/>
      <c r="AZ407" s="38"/>
      <c r="BA407" s="38"/>
      <c r="BB407" s="38"/>
    </row>
    <row r="408">
      <c r="A408" s="1"/>
      <c r="B408" s="1"/>
      <c r="C408" s="53">
        <v>0.0</v>
      </c>
      <c r="D408" s="42"/>
      <c r="E408" s="42"/>
      <c r="F408" s="2">
        <v>5635.0</v>
      </c>
      <c r="G408" s="43">
        <v>11.0</v>
      </c>
      <c r="H408" s="43">
        <v>5.0</v>
      </c>
      <c r="I408" s="44">
        <v>22.0</v>
      </c>
      <c r="J408" s="44">
        <v>23.0</v>
      </c>
      <c r="K408" s="45">
        <v>14.0</v>
      </c>
      <c r="L408" s="45">
        <v>33.0</v>
      </c>
      <c r="M408" s="39">
        <f t="shared" si="6"/>
        <v>0.6875</v>
      </c>
      <c r="N408" s="40">
        <f t="shared" si="7"/>
        <v>0.4888888889</v>
      </c>
      <c r="O408" s="54">
        <f t="shared" si="8"/>
        <v>0.2978723404</v>
      </c>
      <c r="P408" s="40">
        <f t="shared" si="9"/>
        <v>0.6221292969</v>
      </c>
      <c r="Q408" s="54">
        <f t="shared" si="10"/>
        <v>0.2867789063</v>
      </c>
      <c r="R408" s="39">
        <f t="shared" ref="R408:T408" si="2055">M408</f>
        <v>0.6875</v>
      </c>
      <c r="S408" s="40">
        <f t="shared" si="2055"/>
        <v>0.4888888889</v>
      </c>
      <c r="T408" s="54">
        <f t="shared" si="2055"/>
        <v>0.2978723404</v>
      </c>
      <c r="U408" s="39">
        <f t="shared" si="12"/>
        <v>0.6875</v>
      </c>
      <c r="V408" s="40">
        <f t="shared" si="13"/>
        <v>0.04688888889</v>
      </c>
      <c r="W408" s="54">
        <f t="shared" si="14"/>
        <v>0.07887234043</v>
      </c>
      <c r="X408" s="55">
        <f t="shared" si="15"/>
        <v>0.06809656677</v>
      </c>
      <c r="Y408" s="55">
        <f t="shared" si="16"/>
        <v>0.7173015966</v>
      </c>
      <c r="Z408" s="39">
        <f t="shared" si="17"/>
        <v>0.4872652347</v>
      </c>
      <c r="AA408" s="40">
        <f t="shared" si="18"/>
        <v>0.4872652347</v>
      </c>
      <c r="AB408" s="54">
        <f t="shared" si="19"/>
        <v>0.07887234043</v>
      </c>
      <c r="AC408" s="56">
        <f t="shared" si="20"/>
        <v>0.1604754853</v>
      </c>
      <c r="AD408" s="56">
        <f t="shared" si="21"/>
        <v>0.6249226781</v>
      </c>
      <c r="AE408" s="39">
        <f t="shared" si="22"/>
        <v>0.3490331324</v>
      </c>
      <c r="AF408" s="40">
        <f t="shared" si="23"/>
        <v>0.3490331324</v>
      </c>
      <c r="AG408" s="54">
        <f t="shared" si="24"/>
        <v>0.3490331324</v>
      </c>
      <c r="AH408" s="57">
        <f t="shared" ref="AH408:AI408" si="2056">N408-P408</f>
        <v>-0.133240408</v>
      </c>
      <c r="AI408" s="57">
        <f t="shared" si="2056"/>
        <v>0.01109343418</v>
      </c>
      <c r="AJ408" s="58">
        <f t="shared" si="26"/>
        <v>-0.07965611784</v>
      </c>
      <c r="AK408" s="58">
        <f t="shared" si="27"/>
        <v>0.006593484024</v>
      </c>
      <c r="AL408" s="39">
        <f t="shared" si="28"/>
        <v>0.3490331324</v>
      </c>
      <c r="AM408" s="40">
        <f t="shared" ref="AM408:AN408" si="2057">AF408+AJ408</f>
        <v>0.2693770146</v>
      </c>
      <c r="AN408" s="54">
        <f t="shared" si="2057"/>
        <v>0.3556266164</v>
      </c>
      <c r="AO408" s="59">
        <f t="shared" si="30"/>
        <v>1.969727044</v>
      </c>
      <c r="AP408" s="39">
        <f t="shared" ref="AP408:AR408" si="2058">AL408*$AO408</f>
        <v>0.6875</v>
      </c>
      <c r="AQ408" s="40">
        <f t="shared" si="2058"/>
        <v>0.5305991905</v>
      </c>
      <c r="AR408" s="54">
        <f t="shared" si="2058"/>
        <v>0.7004873638</v>
      </c>
      <c r="AS408" s="39">
        <f t="shared" ref="AS408:AU408" si="2059">IF(AP408&lt;0,0,IF(AP408&gt;1,1,AP408))</f>
        <v>0.6875</v>
      </c>
      <c r="AT408" s="40">
        <f t="shared" si="2059"/>
        <v>0.5305991905</v>
      </c>
      <c r="AU408" s="54">
        <f t="shared" si="2059"/>
        <v>0.7004873638</v>
      </c>
      <c r="AV408" s="38"/>
      <c r="AW408" s="38"/>
      <c r="AX408" s="38"/>
      <c r="AY408" s="38"/>
      <c r="AZ408" s="38"/>
      <c r="BA408" s="38"/>
      <c r="BB408" s="38"/>
    </row>
    <row r="409">
      <c r="A409" s="1"/>
      <c r="B409" s="1"/>
      <c r="C409" s="53">
        <v>0.0</v>
      </c>
      <c r="D409" s="42"/>
      <c r="E409" s="42"/>
      <c r="F409" s="2">
        <v>5652.0</v>
      </c>
      <c r="G409" s="43">
        <v>18.0</v>
      </c>
      <c r="H409" s="43">
        <v>26.0</v>
      </c>
      <c r="I409" s="44">
        <v>63.0</v>
      </c>
      <c r="J409" s="44">
        <v>58.0</v>
      </c>
      <c r="K409" s="45">
        <v>31.0</v>
      </c>
      <c r="L409" s="45">
        <v>70.0</v>
      </c>
      <c r="M409" s="39">
        <f t="shared" si="6"/>
        <v>0.4090909091</v>
      </c>
      <c r="N409" s="40">
        <f t="shared" si="7"/>
        <v>0.520661157</v>
      </c>
      <c r="O409" s="54">
        <f t="shared" si="8"/>
        <v>0.3069306931</v>
      </c>
      <c r="P409" s="40">
        <f t="shared" si="9"/>
        <v>0.5495146694</v>
      </c>
      <c r="Q409" s="54">
        <f t="shared" si="10"/>
        <v>0.266688843</v>
      </c>
      <c r="R409" s="39">
        <f t="shared" ref="R409:T409" si="2060">M409</f>
        <v>0.4090909091</v>
      </c>
      <c r="S409" s="40">
        <f t="shared" si="2060"/>
        <v>0.520661157</v>
      </c>
      <c r="T409" s="54">
        <f t="shared" si="2060"/>
        <v>0.3069306931</v>
      </c>
      <c r="U409" s="39">
        <f t="shared" si="12"/>
        <v>0.4090909091</v>
      </c>
      <c r="V409" s="40">
        <f t="shared" si="13"/>
        <v>0.07866115702</v>
      </c>
      <c r="W409" s="54">
        <f t="shared" si="14"/>
        <v>0.08793069307</v>
      </c>
      <c r="X409" s="55">
        <f t="shared" si="15"/>
        <v>0.1899643105</v>
      </c>
      <c r="Y409" s="55">
        <f t="shared" si="16"/>
        <v>0.5954338529</v>
      </c>
      <c r="Z409" s="39">
        <f t="shared" si="17"/>
        <v>0.2945699828</v>
      </c>
      <c r="AA409" s="40">
        <f t="shared" si="18"/>
        <v>0.2945699828</v>
      </c>
      <c r="AB409" s="54">
        <f t="shared" si="19"/>
        <v>0.08793069307</v>
      </c>
      <c r="AC409" s="56">
        <f t="shared" si="20"/>
        <v>0.2900849216</v>
      </c>
      <c r="AD409" s="56">
        <f t="shared" si="21"/>
        <v>0.4953132418</v>
      </c>
      <c r="AE409" s="39">
        <f t="shared" si="22"/>
        <v>0.2173744253</v>
      </c>
      <c r="AF409" s="40">
        <f t="shared" si="23"/>
        <v>0.2173744253</v>
      </c>
      <c r="AG409" s="54">
        <f t="shared" si="24"/>
        <v>0.2173744253</v>
      </c>
      <c r="AH409" s="57">
        <f t="shared" ref="AH409:AI409" si="2061">N409-P409</f>
        <v>-0.0288535124</v>
      </c>
      <c r="AI409" s="57">
        <f t="shared" si="2061"/>
        <v>0.04024185009</v>
      </c>
      <c r="AJ409" s="58">
        <f t="shared" si="26"/>
        <v>-0.01724971289</v>
      </c>
      <c r="AK409" s="58">
        <f t="shared" si="27"/>
        <v>0.02391811152</v>
      </c>
      <c r="AL409" s="39">
        <f t="shared" si="28"/>
        <v>0.2173744253</v>
      </c>
      <c r="AM409" s="40">
        <f t="shared" ref="AM409:AN409" si="2062">AF409+AJ409</f>
        <v>0.2001247124</v>
      </c>
      <c r="AN409" s="54">
        <f t="shared" si="2062"/>
        <v>0.2412925368</v>
      </c>
      <c r="AO409" s="59">
        <f t="shared" si="30"/>
        <v>1.881964304</v>
      </c>
      <c r="AP409" s="39">
        <f t="shared" ref="AP409:AR409" si="2063">AL409*$AO409</f>
        <v>0.4090909091</v>
      </c>
      <c r="AQ409" s="40">
        <f t="shared" si="2063"/>
        <v>0.3766275652</v>
      </c>
      <c r="AR409" s="54">
        <f t="shared" si="2063"/>
        <v>0.4541039412</v>
      </c>
      <c r="AS409" s="39">
        <f t="shared" ref="AS409:AU409" si="2064">IF(AP409&lt;0,0,IF(AP409&gt;1,1,AP409))</f>
        <v>0.4090909091</v>
      </c>
      <c r="AT409" s="40">
        <f t="shared" si="2064"/>
        <v>0.3766275652</v>
      </c>
      <c r="AU409" s="54">
        <f t="shared" si="2064"/>
        <v>0.4541039412</v>
      </c>
      <c r="AV409" s="38"/>
      <c r="AW409" s="38"/>
      <c r="AX409" s="38"/>
      <c r="AY409" s="38"/>
      <c r="AZ409" s="38"/>
      <c r="BA409" s="38"/>
      <c r="BB409" s="38"/>
    </row>
    <row r="410">
      <c r="A410" s="1"/>
      <c r="B410" s="1"/>
      <c r="C410" s="53">
        <v>0.0</v>
      </c>
      <c r="D410" s="42"/>
      <c r="E410" s="42"/>
      <c r="F410" s="2">
        <v>6001.0</v>
      </c>
      <c r="G410" s="43">
        <v>21.0</v>
      </c>
      <c r="H410" s="43">
        <v>22.0</v>
      </c>
      <c r="I410" s="44">
        <v>45.0</v>
      </c>
      <c r="J410" s="44">
        <v>57.0</v>
      </c>
      <c r="K410" s="45">
        <v>15.0</v>
      </c>
      <c r="L410" s="45">
        <v>89.0</v>
      </c>
      <c r="M410" s="39">
        <f t="shared" si="6"/>
        <v>0.488372093</v>
      </c>
      <c r="N410" s="40">
        <f t="shared" si="7"/>
        <v>0.4411764706</v>
      </c>
      <c r="O410" s="54">
        <f t="shared" si="8"/>
        <v>0.1442307692</v>
      </c>
      <c r="P410" s="40">
        <f t="shared" si="9"/>
        <v>0.5702385614</v>
      </c>
      <c r="Q410" s="54">
        <f t="shared" si="10"/>
        <v>0.2734296376</v>
      </c>
      <c r="R410" s="39">
        <f t="shared" ref="R410:T410" si="2065">M410</f>
        <v>0.488372093</v>
      </c>
      <c r="S410" s="40">
        <f t="shared" si="2065"/>
        <v>0.4411764706</v>
      </c>
      <c r="T410" s="54">
        <f t="shared" si="2065"/>
        <v>0.1442307692</v>
      </c>
      <c r="U410" s="39">
        <f t="shared" si="12"/>
        <v>0.488372093</v>
      </c>
      <c r="V410" s="40">
        <f t="shared" si="13"/>
        <v>-0.0008235294118</v>
      </c>
      <c r="W410" s="54">
        <f t="shared" si="14"/>
        <v>-0.07476923077</v>
      </c>
      <c r="X410" s="55">
        <f t="shared" si="15"/>
        <v>-0.001686272911</v>
      </c>
      <c r="Y410" s="55">
        <f t="shared" si="16"/>
        <v>0.7870844363</v>
      </c>
      <c r="Z410" s="39">
        <f t="shared" si="17"/>
        <v>0.3453317097</v>
      </c>
      <c r="AA410" s="40">
        <f t="shared" si="18"/>
        <v>0.3453317097</v>
      </c>
      <c r="AB410" s="54">
        <f t="shared" si="19"/>
        <v>-0.07476923077</v>
      </c>
      <c r="AC410" s="56">
        <f t="shared" si="20"/>
        <v>-0.2132230404</v>
      </c>
      <c r="AD410" s="56">
        <f t="shared" si="21"/>
        <v>0.9986212038</v>
      </c>
      <c r="AE410" s="39">
        <f t="shared" si="22"/>
        <v>0.2498443792</v>
      </c>
      <c r="AF410" s="40">
        <f t="shared" si="23"/>
        <v>0.2498443792</v>
      </c>
      <c r="AG410" s="54">
        <f t="shared" si="24"/>
        <v>0.2498443792</v>
      </c>
      <c r="AH410" s="57">
        <f t="shared" ref="AH410:AI410" si="2066">N410-P410</f>
        <v>-0.1290620908</v>
      </c>
      <c r="AI410" s="57">
        <f t="shared" si="2066"/>
        <v>-0.1291988684</v>
      </c>
      <c r="AJ410" s="58">
        <f t="shared" si="26"/>
        <v>-0.07715816297</v>
      </c>
      <c r="AK410" s="58">
        <f t="shared" si="27"/>
        <v>-0.07679052865</v>
      </c>
      <c r="AL410" s="39">
        <f t="shared" si="28"/>
        <v>0.2498443792</v>
      </c>
      <c r="AM410" s="40">
        <f t="shared" ref="AM410:AN410" si="2067">AF410+AJ410</f>
        <v>0.1726862162</v>
      </c>
      <c r="AN410" s="54">
        <f t="shared" si="2067"/>
        <v>0.1730538505</v>
      </c>
      <c r="AO410" s="59">
        <f t="shared" si="30"/>
        <v>1.954705144</v>
      </c>
      <c r="AP410" s="39">
        <f t="shared" ref="AP410:AR410" si="2068">AL410*$AO410</f>
        <v>0.488372093</v>
      </c>
      <c r="AQ410" s="40">
        <f t="shared" si="2068"/>
        <v>0.337550635</v>
      </c>
      <c r="AR410" s="54">
        <f t="shared" si="2068"/>
        <v>0.3382692517</v>
      </c>
      <c r="AS410" s="39">
        <f t="shared" ref="AS410:AU410" si="2069">IF(AP410&lt;0,0,IF(AP410&gt;1,1,AP410))</f>
        <v>0.488372093</v>
      </c>
      <c r="AT410" s="40">
        <f t="shared" si="2069"/>
        <v>0.337550635</v>
      </c>
      <c r="AU410" s="54">
        <f t="shared" si="2069"/>
        <v>0.3382692517</v>
      </c>
      <c r="AV410" s="38"/>
      <c r="AW410" s="38"/>
      <c r="AX410" s="38"/>
      <c r="AY410" s="38"/>
      <c r="AZ410" s="38"/>
      <c r="BA410" s="38"/>
      <c r="BB410" s="38"/>
    </row>
    <row r="411">
      <c r="A411" s="1"/>
      <c r="B411" s="1"/>
      <c r="C411" s="53">
        <v>0.0</v>
      </c>
      <c r="D411" s="42"/>
      <c r="E411" s="42"/>
      <c r="F411" s="2">
        <v>6003.0</v>
      </c>
      <c r="G411" s="43">
        <v>18.0</v>
      </c>
      <c r="H411" s="43">
        <v>9.0</v>
      </c>
      <c r="I411" s="44">
        <v>94.0</v>
      </c>
      <c r="J411" s="44">
        <v>55.0</v>
      </c>
      <c r="K411" s="45">
        <v>31.0</v>
      </c>
      <c r="L411" s="45">
        <v>64.0</v>
      </c>
      <c r="M411" s="39">
        <f t="shared" si="6"/>
        <v>0.6666666667</v>
      </c>
      <c r="N411" s="40">
        <f t="shared" si="7"/>
        <v>0.6308724832</v>
      </c>
      <c r="O411" s="54">
        <f t="shared" si="8"/>
        <v>0.3263157895</v>
      </c>
      <c r="P411" s="40">
        <f t="shared" si="9"/>
        <v>0.6167111111</v>
      </c>
      <c r="Q411" s="54">
        <f t="shared" si="10"/>
        <v>0.2856222222</v>
      </c>
      <c r="R411" s="39">
        <f t="shared" ref="R411:T411" si="2070">M411</f>
        <v>0.6666666667</v>
      </c>
      <c r="S411" s="40">
        <f t="shared" si="2070"/>
        <v>0.6308724832</v>
      </c>
      <c r="T411" s="54">
        <f t="shared" si="2070"/>
        <v>0.3263157895</v>
      </c>
      <c r="U411" s="39">
        <f t="shared" si="12"/>
        <v>0.6666666667</v>
      </c>
      <c r="V411" s="40">
        <f t="shared" si="13"/>
        <v>0.1888724832</v>
      </c>
      <c r="W411" s="54">
        <f t="shared" si="14"/>
        <v>0.1073157895</v>
      </c>
      <c r="X411" s="55">
        <f t="shared" si="15"/>
        <v>0.2760742395</v>
      </c>
      <c r="Y411" s="55">
        <f t="shared" si="16"/>
        <v>0.5093239239</v>
      </c>
      <c r="Z411" s="39">
        <f t="shared" si="17"/>
        <v>0.4899577836</v>
      </c>
      <c r="AA411" s="40">
        <f t="shared" si="18"/>
        <v>0.4899577836</v>
      </c>
      <c r="AB411" s="54">
        <f t="shared" si="19"/>
        <v>0.1073157895</v>
      </c>
      <c r="AC411" s="56">
        <f t="shared" si="20"/>
        <v>0.2156255521</v>
      </c>
      <c r="AD411" s="56">
        <f t="shared" si="21"/>
        <v>0.5697726113</v>
      </c>
      <c r="AE411" s="39">
        <f t="shared" si="22"/>
        <v>0.3546655526</v>
      </c>
      <c r="AF411" s="40">
        <f t="shared" si="23"/>
        <v>0.3546655526</v>
      </c>
      <c r="AG411" s="54">
        <f t="shared" si="24"/>
        <v>0.3546655526</v>
      </c>
      <c r="AH411" s="57">
        <f t="shared" ref="AH411:AI411" si="2071">N411-P411</f>
        <v>0.01416137211</v>
      </c>
      <c r="AI411" s="57">
        <f t="shared" si="2071"/>
        <v>0.04069356725</v>
      </c>
      <c r="AJ411" s="58">
        <f t="shared" si="26"/>
        <v>0.008466199877</v>
      </c>
      <c r="AK411" s="58">
        <f t="shared" si="27"/>
        <v>0.02418659374</v>
      </c>
      <c r="AL411" s="39">
        <f t="shared" si="28"/>
        <v>0.3546655526</v>
      </c>
      <c r="AM411" s="40">
        <f t="shared" ref="AM411:AN411" si="2072">AF411+AJ411</f>
        <v>0.3631317524</v>
      </c>
      <c r="AN411" s="54">
        <f t="shared" si="2072"/>
        <v>0.3788521463</v>
      </c>
      <c r="AO411" s="59">
        <f t="shared" si="30"/>
        <v>1.879705153</v>
      </c>
      <c r="AP411" s="39">
        <f t="shared" ref="AP411:AR411" si="2073">AL411*$AO411</f>
        <v>0.6666666667</v>
      </c>
      <c r="AQ411" s="40">
        <f t="shared" si="2073"/>
        <v>0.6825806262</v>
      </c>
      <c r="AR411" s="54">
        <f t="shared" si="2073"/>
        <v>0.7121303315</v>
      </c>
      <c r="AS411" s="39">
        <f t="shared" ref="AS411:AU411" si="2074">IF(AP411&lt;0,0,IF(AP411&gt;1,1,AP411))</f>
        <v>0.6666666667</v>
      </c>
      <c r="AT411" s="40">
        <f t="shared" si="2074"/>
        <v>0.6825806262</v>
      </c>
      <c r="AU411" s="54">
        <f t="shared" si="2074"/>
        <v>0.7121303315</v>
      </c>
      <c r="AV411" s="38"/>
      <c r="AW411" s="38"/>
      <c r="AX411" s="38"/>
      <c r="AY411" s="38"/>
      <c r="AZ411" s="38"/>
      <c r="BA411" s="38"/>
      <c r="BB411" s="38"/>
    </row>
    <row r="412">
      <c r="A412" s="1"/>
      <c r="B412" s="1"/>
      <c r="C412" s="53">
        <v>0.0</v>
      </c>
      <c r="D412" s="42"/>
      <c r="E412" s="42"/>
      <c r="F412" s="2">
        <v>6004.0</v>
      </c>
      <c r="G412" s="43">
        <v>22.0</v>
      </c>
      <c r="H412" s="43">
        <v>8.0</v>
      </c>
      <c r="I412" s="44">
        <v>148.0</v>
      </c>
      <c r="J412" s="44">
        <v>64.0</v>
      </c>
      <c r="K412" s="45">
        <v>32.0</v>
      </c>
      <c r="L412" s="45">
        <v>105.0</v>
      </c>
      <c r="M412" s="39">
        <f t="shared" si="6"/>
        <v>0.7333333333</v>
      </c>
      <c r="N412" s="40">
        <f t="shared" si="7"/>
        <v>0.6981132075</v>
      </c>
      <c r="O412" s="54">
        <f t="shared" si="8"/>
        <v>0.2335766423</v>
      </c>
      <c r="P412" s="40">
        <f t="shared" si="9"/>
        <v>0.6340404444</v>
      </c>
      <c r="Q412" s="54">
        <f t="shared" si="10"/>
        <v>0.2891262222</v>
      </c>
      <c r="R412" s="39">
        <f t="shared" ref="R412:T412" si="2075">M412</f>
        <v>0.7333333333</v>
      </c>
      <c r="S412" s="40">
        <f t="shared" si="2075"/>
        <v>0.6981132075</v>
      </c>
      <c r="T412" s="54">
        <f t="shared" si="2075"/>
        <v>0.2335766423</v>
      </c>
      <c r="U412" s="39">
        <f t="shared" si="12"/>
        <v>0.7333333333</v>
      </c>
      <c r="V412" s="40">
        <f t="shared" si="13"/>
        <v>0.2561132075</v>
      </c>
      <c r="W412" s="54">
        <f t="shared" si="14"/>
        <v>0.01457664234</v>
      </c>
      <c r="X412" s="55">
        <f t="shared" si="15"/>
        <v>0.3360023076</v>
      </c>
      <c r="Y412" s="55">
        <f t="shared" si="16"/>
        <v>0.4493958558</v>
      </c>
      <c r="Z412" s="39">
        <f t="shared" si="17"/>
        <v>0.549259389</v>
      </c>
      <c r="AA412" s="40">
        <f t="shared" si="18"/>
        <v>0.549259389</v>
      </c>
      <c r="AB412" s="54">
        <f t="shared" si="19"/>
        <v>0.01457664234</v>
      </c>
      <c r="AC412" s="56">
        <f t="shared" si="20"/>
        <v>0.02653249438</v>
      </c>
      <c r="AD412" s="56">
        <f t="shared" si="21"/>
        <v>0.758865669</v>
      </c>
      <c r="AE412" s="39">
        <f t="shared" si="22"/>
        <v>0.3885217851</v>
      </c>
      <c r="AF412" s="40">
        <f t="shared" si="23"/>
        <v>0.3885217851</v>
      </c>
      <c r="AG412" s="54">
        <f t="shared" si="24"/>
        <v>0.3885217851</v>
      </c>
      <c r="AH412" s="57">
        <f t="shared" ref="AH412:AI412" si="2076">N412-P412</f>
        <v>0.0640727631</v>
      </c>
      <c r="AI412" s="57">
        <f t="shared" si="2076"/>
        <v>-0.05554957989</v>
      </c>
      <c r="AJ412" s="58">
        <f t="shared" si="26"/>
        <v>0.03830510312</v>
      </c>
      <c r="AK412" s="58">
        <f t="shared" si="27"/>
        <v>-0.03301640067</v>
      </c>
      <c r="AL412" s="39">
        <f t="shared" si="28"/>
        <v>0.3885217851</v>
      </c>
      <c r="AM412" s="40">
        <f t="shared" ref="AM412:AN412" si="2077">AF412+AJ412</f>
        <v>0.4268268882</v>
      </c>
      <c r="AN412" s="54">
        <f t="shared" si="2077"/>
        <v>0.3555053844</v>
      </c>
      <c r="AO412" s="59">
        <f t="shared" si="30"/>
        <v>1.887496047</v>
      </c>
      <c r="AP412" s="39">
        <f t="shared" ref="AP412:AR412" si="2078">AL412*$AO412</f>
        <v>0.7333333333</v>
      </c>
      <c r="AQ412" s="40">
        <f t="shared" si="2078"/>
        <v>0.805634064</v>
      </c>
      <c r="AR412" s="54">
        <f t="shared" si="2078"/>
        <v>0.6710150076</v>
      </c>
      <c r="AS412" s="39">
        <f t="shared" ref="AS412:AU412" si="2079">IF(AP412&lt;0,0,IF(AP412&gt;1,1,AP412))</f>
        <v>0.7333333333</v>
      </c>
      <c r="AT412" s="40">
        <f t="shared" si="2079"/>
        <v>0.805634064</v>
      </c>
      <c r="AU412" s="54">
        <f t="shared" si="2079"/>
        <v>0.6710150076</v>
      </c>
      <c r="AV412" s="38"/>
      <c r="AW412" s="38"/>
      <c r="AX412" s="38"/>
      <c r="AY412" s="38"/>
      <c r="AZ412" s="38"/>
      <c r="BA412" s="38"/>
      <c r="BB412" s="38"/>
    </row>
    <row r="413">
      <c r="A413" s="1"/>
      <c r="B413" s="1"/>
      <c r="C413" s="53">
        <v>0.0</v>
      </c>
      <c r="D413" s="42"/>
      <c r="E413" s="42"/>
      <c r="F413" s="2">
        <v>6007.0</v>
      </c>
      <c r="G413" s="43">
        <v>20.0</v>
      </c>
      <c r="H413" s="43">
        <v>36.0</v>
      </c>
      <c r="I413" s="44">
        <v>63.0</v>
      </c>
      <c r="J413" s="44">
        <v>46.0</v>
      </c>
      <c r="K413" s="45">
        <v>21.0</v>
      </c>
      <c r="L413" s="45">
        <v>54.0</v>
      </c>
      <c r="M413" s="39">
        <f t="shared" si="6"/>
        <v>0.3571428571</v>
      </c>
      <c r="N413" s="40">
        <f t="shared" si="7"/>
        <v>0.5779816514</v>
      </c>
      <c r="O413" s="54">
        <f t="shared" si="8"/>
        <v>0.28</v>
      </c>
      <c r="P413" s="40">
        <f t="shared" si="9"/>
        <v>0.5359158163</v>
      </c>
      <c r="Q413" s="54">
        <f t="shared" si="10"/>
        <v>0.2618316327</v>
      </c>
      <c r="R413" s="39">
        <f t="shared" ref="R413:T413" si="2080">M413</f>
        <v>0.3571428571</v>
      </c>
      <c r="S413" s="40">
        <f t="shared" si="2080"/>
        <v>0.5779816514</v>
      </c>
      <c r="T413" s="54">
        <f t="shared" si="2080"/>
        <v>0.28</v>
      </c>
      <c r="U413" s="39">
        <f t="shared" si="12"/>
        <v>0.3571428571</v>
      </c>
      <c r="V413" s="40">
        <f t="shared" si="13"/>
        <v>0.1359816514</v>
      </c>
      <c r="W413" s="54">
        <f t="shared" si="14"/>
        <v>0.061</v>
      </c>
      <c r="X413" s="55">
        <f t="shared" si="15"/>
        <v>0.36380101</v>
      </c>
      <c r="Y413" s="55">
        <f t="shared" si="16"/>
        <v>0.4215971534</v>
      </c>
      <c r="Z413" s="39">
        <f t="shared" si="17"/>
        <v>0.2702240089</v>
      </c>
      <c r="AA413" s="40">
        <f t="shared" si="18"/>
        <v>0.2702240089</v>
      </c>
      <c r="AB413" s="54">
        <f t="shared" si="19"/>
        <v>0.061</v>
      </c>
      <c r="AC413" s="56">
        <f t="shared" si="20"/>
        <v>0.2220173783</v>
      </c>
      <c r="AD413" s="56">
        <f t="shared" si="21"/>
        <v>0.5633807851</v>
      </c>
      <c r="AE413" s="39">
        <f t="shared" si="22"/>
        <v>0.1958851895</v>
      </c>
      <c r="AF413" s="40">
        <f t="shared" si="23"/>
        <v>0.1958851895</v>
      </c>
      <c r="AG413" s="54">
        <f t="shared" si="24"/>
        <v>0.1958851895</v>
      </c>
      <c r="AH413" s="57">
        <f t="shared" ref="AH413:AI413" si="2081">N413-P413</f>
        <v>0.04206583505</v>
      </c>
      <c r="AI413" s="57">
        <f t="shared" si="2081"/>
        <v>0.01816836735</v>
      </c>
      <c r="AJ413" s="58">
        <f t="shared" si="26"/>
        <v>0.02514853538</v>
      </c>
      <c r="AK413" s="58">
        <f t="shared" si="27"/>
        <v>0.01079853524</v>
      </c>
      <c r="AL413" s="39">
        <f t="shared" si="28"/>
        <v>0.1958851895</v>
      </c>
      <c r="AM413" s="40">
        <f t="shared" ref="AM413:AN413" si="2082">AF413+AJ413</f>
        <v>0.2210337249</v>
      </c>
      <c r="AN413" s="54">
        <f t="shared" si="2082"/>
        <v>0.2066837248</v>
      </c>
      <c r="AO413" s="59">
        <f t="shared" si="30"/>
        <v>1.823225421</v>
      </c>
      <c r="AP413" s="39">
        <f t="shared" ref="AP413:AR413" si="2083">AL413*$AO413</f>
        <v>0.3571428571</v>
      </c>
      <c r="AQ413" s="40">
        <f t="shared" si="2083"/>
        <v>0.4029943061</v>
      </c>
      <c r="AR413" s="54">
        <f t="shared" si="2083"/>
        <v>0.3768310211</v>
      </c>
      <c r="AS413" s="39">
        <f t="shared" ref="AS413:AU413" si="2084">IF(AP413&lt;0,0,IF(AP413&gt;1,1,AP413))</f>
        <v>0.3571428571</v>
      </c>
      <c r="AT413" s="40">
        <f t="shared" si="2084"/>
        <v>0.4029943061</v>
      </c>
      <c r="AU413" s="54">
        <f t="shared" si="2084"/>
        <v>0.3768310211</v>
      </c>
      <c r="AV413" s="38"/>
      <c r="AW413" s="38"/>
      <c r="AX413" s="38"/>
      <c r="AY413" s="38"/>
      <c r="AZ413" s="38"/>
      <c r="BA413" s="38"/>
      <c r="BB413" s="38"/>
    </row>
    <row r="414">
      <c r="A414" s="1"/>
      <c r="B414" s="1"/>
      <c r="C414" s="53">
        <v>0.0</v>
      </c>
      <c r="D414" s="42"/>
      <c r="E414" s="42"/>
      <c r="F414" s="2">
        <v>6009.0</v>
      </c>
      <c r="G414" s="43">
        <v>16.0</v>
      </c>
      <c r="H414" s="43">
        <v>22.0</v>
      </c>
      <c r="I414" s="44">
        <v>42.0</v>
      </c>
      <c r="J414" s="44">
        <v>37.0</v>
      </c>
      <c r="K414" s="45">
        <v>11.0</v>
      </c>
      <c r="L414" s="45">
        <v>49.0</v>
      </c>
      <c r="M414" s="39">
        <f t="shared" si="6"/>
        <v>0.4210526316</v>
      </c>
      <c r="N414" s="40">
        <f t="shared" si="7"/>
        <v>0.5316455696</v>
      </c>
      <c r="O414" s="54">
        <f t="shared" si="8"/>
        <v>0.1833333333</v>
      </c>
      <c r="P414" s="40">
        <f t="shared" si="9"/>
        <v>0.5526437673</v>
      </c>
      <c r="Q414" s="54">
        <f t="shared" si="10"/>
        <v>0.2677578947</v>
      </c>
      <c r="R414" s="39">
        <f t="shared" ref="R414:T414" si="2085">M414</f>
        <v>0.4210526316</v>
      </c>
      <c r="S414" s="40">
        <f t="shared" si="2085"/>
        <v>0.5316455696</v>
      </c>
      <c r="T414" s="54">
        <f t="shared" si="2085"/>
        <v>0.1833333333</v>
      </c>
      <c r="U414" s="39">
        <f t="shared" si="12"/>
        <v>0.4210526316</v>
      </c>
      <c r="V414" s="40">
        <f t="shared" si="13"/>
        <v>0.08964556962</v>
      </c>
      <c r="W414" s="54">
        <f t="shared" si="14"/>
        <v>-0.03566666667</v>
      </c>
      <c r="X414" s="55">
        <f t="shared" si="15"/>
        <v>0.2097759508</v>
      </c>
      <c r="Y414" s="55">
        <f t="shared" si="16"/>
        <v>0.5756222126</v>
      </c>
      <c r="Z414" s="39">
        <f t="shared" si="17"/>
        <v>0.3044024037</v>
      </c>
      <c r="AA414" s="40">
        <f t="shared" si="18"/>
        <v>0.3044024037</v>
      </c>
      <c r="AB414" s="54">
        <f t="shared" si="19"/>
        <v>-0.03566666667</v>
      </c>
      <c r="AC414" s="56">
        <f t="shared" si="20"/>
        <v>-0.1166376443</v>
      </c>
      <c r="AD414" s="56">
        <f t="shared" si="21"/>
        <v>0.9020358077</v>
      </c>
      <c r="AE414" s="39">
        <f t="shared" si="22"/>
        <v>0.2167174825</v>
      </c>
      <c r="AF414" s="40">
        <f t="shared" si="23"/>
        <v>0.2167174825</v>
      </c>
      <c r="AG414" s="54">
        <f t="shared" si="24"/>
        <v>0.2167174825</v>
      </c>
      <c r="AH414" s="57">
        <f t="shared" ref="AH414:AI414" si="2086">N414-P414</f>
        <v>-0.02099819769</v>
      </c>
      <c r="AI414" s="57">
        <f t="shared" si="2086"/>
        <v>-0.0844245614</v>
      </c>
      <c r="AJ414" s="58">
        <f t="shared" si="26"/>
        <v>-0.01255351087</v>
      </c>
      <c r="AK414" s="58">
        <f t="shared" si="27"/>
        <v>-0.05017850993</v>
      </c>
      <c r="AL414" s="39">
        <f t="shared" si="28"/>
        <v>0.2167174825</v>
      </c>
      <c r="AM414" s="40">
        <f t="shared" ref="AM414:AN414" si="2087">AF414+AJ414</f>
        <v>0.2041639717</v>
      </c>
      <c r="AN414" s="54">
        <f t="shared" si="2087"/>
        <v>0.1665389726</v>
      </c>
      <c r="AO414" s="59">
        <f t="shared" si="30"/>
        <v>1.942864169</v>
      </c>
      <c r="AP414" s="39">
        <f t="shared" ref="AP414:AR414" si="2088">AL414*$AO414</f>
        <v>0.4210526316</v>
      </c>
      <c r="AQ414" s="40">
        <f t="shared" si="2088"/>
        <v>0.3966628651</v>
      </c>
      <c r="AR414" s="54">
        <f t="shared" si="2088"/>
        <v>0.3235626026</v>
      </c>
      <c r="AS414" s="39">
        <f t="shared" ref="AS414:AU414" si="2089">IF(AP414&lt;0,0,IF(AP414&gt;1,1,AP414))</f>
        <v>0.4210526316</v>
      </c>
      <c r="AT414" s="40">
        <f t="shared" si="2089"/>
        <v>0.3966628651</v>
      </c>
      <c r="AU414" s="54">
        <f t="shared" si="2089"/>
        <v>0.3235626026</v>
      </c>
      <c r="AV414" s="38"/>
      <c r="AW414" s="38"/>
      <c r="AX414" s="38"/>
      <c r="AY414" s="38"/>
      <c r="AZ414" s="38"/>
      <c r="BA414" s="38"/>
      <c r="BB414" s="38"/>
    </row>
    <row r="415">
      <c r="A415" s="1"/>
      <c r="B415" s="1"/>
      <c r="C415" s="53">
        <v>0.0</v>
      </c>
      <c r="D415" s="42"/>
      <c r="E415" s="42"/>
      <c r="F415" s="2">
        <v>6011.0</v>
      </c>
      <c r="G415" s="43">
        <v>8.0</v>
      </c>
      <c r="H415" s="43">
        <v>17.0</v>
      </c>
      <c r="I415" s="44">
        <v>23.0</v>
      </c>
      <c r="J415" s="44">
        <v>22.0</v>
      </c>
      <c r="K415" s="45">
        <v>15.0</v>
      </c>
      <c r="L415" s="45">
        <v>43.0</v>
      </c>
      <c r="M415" s="39">
        <f t="shared" si="6"/>
        <v>0.32</v>
      </c>
      <c r="N415" s="40">
        <f t="shared" si="7"/>
        <v>0.5111111111</v>
      </c>
      <c r="O415" s="54">
        <f t="shared" si="8"/>
        <v>0.2586206897</v>
      </c>
      <c r="P415" s="40">
        <f t="shared" si="9"/>
        <v>0.52618304</v>
      </c>
      <c r="Q415" s="54">
        <f t="shared" si="10"/>
        <v>0.25814496</v>
      </c>
      <c r="R415" s="39">
        <f t="shared" ref="R415:T415" si="2090">M415</f>
        <v>0.32</v>
      </c>
      <c r="S415" s="40">
        <f t="shared" si="2090"/>
        <v>0.5111111111</v>
      </c>
      <c r="T415" s="54">
        <f t="shared" si="2090"/>
        <v>0.2586206897</v>
      </c>
      <c r="U415" s="39">
        <f t="shared" si="12"/>
        <v>0.32</v>
      </c>
      <c r="V415" s="40">
        <f t="shared" si="13"/>
        <v>0.06911111111</v>
      </c>
      <c r="W415" s="54">
        <f t="shared" si="14"/>
        <v>0.03962068966</v>
      </c>
      <c r="X415" s="55">
        <f t="shared" si="15"/>
        <v>0.212705241</v>
      </c>
      <c r="Y415" s="55">
        <f t="shared" si="16"/>
        <v>0.5726929224</v>
      </c>
      <c r="Z415" s="39">
        <f t="shared" si="17"/>
        <v>0.2314911939</v>
      </c>
      <c r="AA415" s="40">
        <f t="shared" si="18"/>
        <v>0.2314911939</v>
      </c>
      <c r="AB415" s="54">
        <f t="shared" si="19"/>
        <v>0.03962068966</v>
      </c>
      <c r="AC415" s="56">
        <f t="shared" si="20"/>
        <v>0.1695117215</v>
      </c>
      <c r="AD415" s="56">
        <f t="shared" si="21"/>
        <v>0.6158864419</v>
      </c>
      <c r="AE415" s="39">
        <f t="shared" si="22"/>
        <v>0.1660692203</v>
      </c>
      <c r="AF415" s="40">
        <f t="shared" si="23"/>
        <v>0.1660692203</v>
      </c>
      <c r="AG415" s="54">
        <f t="shared" si="24"/>
        <v>0.1660692203</v>
      </c>
      <c r="AH415" s="57">
        <f t="shared" ref="AH415:AI415" si="2091">N415-P415</f>
        <v>-0.01507192889</v>
      </c>
      <c r="AI415" s="57">
        <f t="shared" si="2091"/>
        <v>0.0004757296552</v>
      </c>
      <c r="AJ415" s="58">
        <f t="shared" si="26"/>
        <v>-0.009010564902</v>
      </c>
      <c r="AK415" s="58">
        <f t="shared" si="27"/>
        <v>0.0002827542699</v>
      </c>
      <c r="AL415" s="39">
        <f t="shared" si="28"/>
        <v>0.1660692203</v>
      </c>
      <c r="AM415" s="40">
        <f t="shared" ref="AM415:AN415" si="2092">AF415+AJ415</f>
        <v>0.1570586554</v>
      </c>
      <c r="AN415" s="54">
        <f t="shared" si="2092"/>
        <v>0.1663519746</v>
      </c>
      <c r="AO415" s="59">
        <f t="shared" si="30"/>
        <v>1.926907342</v>
      </c>
      <c r="AP415" s="39">
        <f t="shared" ref="AP415:AR415" si="2093">AL415*$AO415</f>
        <v>0.32</v>
      </c>
      <c r="AQ415" s="40">
        <f t="shared" si="2093"/>
        <v>0.3026374763</v>
      </c>
      <c r="AR415" s="54">
        <f t="shared" si="2093"/>
        <v>0.3205448413</v>
      </c>
      <c r="AS415" s="39">
        <f t="shared" ref="AS415:AU415" si="2094">IF(AP415&lt;0,0,IF(AP415&gt;1,1,AP415))</f>
        <v>0.32</v>
      </c>
      <c r="AT415" s="40">
        <f t="shared" si="2094"/>
        <v>0.3026374763</v>
      </c>
      <c r="AU415" s="54">
        <f t="shared" si="2094"/>
        <v>0.3205448413</v>
      </c>
      <c r="AV415" s="38"/>
      <c r="AW415" s="38"/>
      <c r="AX415" s="38"/>
      <c r="AY415" s="38"/>
      <c r="AZ415" s="38"/>
      <c r="BA415" s="38"/>
      <c r="BB415" s="38"/>
    </row>
    <row r="416">
      <c r="A416" s="1"/>
      <c r="B416" s="1"/>
      <c r="C416" s="53">
        <v>0.0</v>
      </c>
      <c r="D416" s="42"/>
      <c r="E416" s="42"/>
      <c r="F416" s="2">
        <v>6012.0</v>
      </c>
      <c r="G416" s="43">
        <v>3.0</v>
      </c>
      <c r="H416" s="43">
        <v>20.0</v>
      </c>
      <c r="I416" s="44">
        <v>27.0</v>
      </c>
      <c r="J416" s="44">
        <v>36.0</v>
      </c>
      <c r="K416" s="45">
        <v>9.0</v>
      </c>
      <c r="L416" s="45">
        <v>25.0</v>
      </c>
      <c r="M416" s="39">
        <f t="shared" si="6"/>
        <v>0.1304347826</v>
      </c>
      <c r="N416" s="40">
        <f t="shared" si="7"/>
        <v>0.4285714286</v>
      </c>
      <c r="O416" s="54">
        <f t="shared" si="8"/>
        <v>0.2647058824</v>
      </c>
      <c r="P416" s="40">
        <f t="shared" si="9"/>
        <v>0.4763854442</v>
      </c>
      <c r="Q416" s="54">
        <f t="shared" si="10"/>
        <v>0.2365531191</v>
      </c>
      <c r="R416" s="39">
        <f t="shared" ref="R416:T416" si="2095">M416</f>
        <v>0.1304347826</v>
      </c>
      <c r="S416" s="40">
        <f t="shared" si="2095"/>
        <v>0.4285714286</v>
      </c>
      <c r="T416" s="54">
        <f t="shared" si="2095"/>
        <v>0.2647058824</v>
      </c>
      <c r="U416" s="39">
        <f t="shared" si="12"/>
        <v>0.1304347826</v>
      </c>
      <c r="V416" s="40">
        <f t="shared" si="13"/>
        <v>-0.01342857143</v>
      </c>
      <c r="W416" s="54">
        <f t="shared" si="14"/>
        <v>0.04570588235</v>
      </c>
      <c r="X416" s="55">
        <f t="shared" si="15"/>
        <v>-0.1025909394</v>
      </c>
      <c r="Y416" s="55">
        <f t="shared" si="16"/>
        <v>0.8879891028</v>
      </c>
      <c r="Z416" s="39">
        <f t="shared" si="17"/>
        <v>0.09271881968</v>
      </c>
      <c r="AA416" s="40">
        <f t="shared" si="18"/>
        <v>0.09271881968</v>
      </c>
      <c r="AB416" s="54">
        <f t="shared" si="19"/>
        <v>0.04570588235</v>
      </c>
      <c r="AC416" s="56">
        <f t="shared" si="20"/>
        <v>0.457992936</v>
      </c>
      <c r="AD416" s="56">
        <f t="shared" si="21"/>
        <v>0.3274052274</v>
      </c>
      <c r="AE416" s="39">
        <f t="shared" si="22"/>
        <v>0.07309516812</v>
      </c>
      <c r="AF416" s="40">
        <f t="shared" si="23"/>
        <v>0.07309516812</v>
      </c>
      <c r="AG416" s="54">
        <f t="shared" si="24"/>
        <v>0.07309516812</v>
      </c>
      <c r="AH416" s="57">
        <f t="shared" ref="AH416:AI416" si="2096">N416-P416</f>
        <v>-0.04781401566</v>
      </c>
      <c r="AI416" s="57">
        <f t="shared" si="2096"/>
        <v>0.02815276326</v>
      </c>
      <c r="AJ416" s="58">
        <f t="shared" si="26"/>
        <v>-0.02858501354</v>
      </c>
      <c r="AK416" s="58">
        <f t="shared" si="27"/>
        <v>0.01673285223</v>
      </c>
      <c r="AL416" s="39">
        <f t="shared" si="28"/>
        <v>0.07309516812</v>
      </c>
      <c r="AM416" s="40">
        <f t="shared" ref="AM416:AN416" si="2097">AF416+AJ416</f>
        <v>0.04451015458</v>
      </c>
      <c r="AN416" s="54">
        <f t="shared" si="2097"/>
        <v>0.08982802035</v>
      </c>
      <c r="AO416" s="59">
        <f t="shared" si="30"/>
        <v>1.784451503</v>
      </c>
      <c r="AP416" s="39">
        <f t="shared" ref="AP416:AR416" si="2098">AL416*$AO416</f>
        <v>0.1304347826</v>
      </c>
      <c r="AQ416" s="40">
        <f t="shared" si="2098"/>
        <v>0.07942621224</v>
      </c>
      <c r="AR416" s="54">
        <f t="shared" si="2098"/>
        <v>0.1602937459</v>
      </c>
      <c r="AS416" s="39">
        <f t="shared" ref="AS416:AU416" si="2099">IF(AP416&lt;0,0,IF(AP416&gt;1,1,AP416))</f>
        <v>0.1304347826</v>
      </c>
      <c r="AT416" s="40">
        <f t="shared" si="2099"/>
        <v>0.07942621224</v>
      </c>
      <c r="AU416" s="54">
        <f t="shared" si="2099"/>
        <v>0.1602937459</v>
      </c>
      <c r="AV416" s="38"/>
      <c r="AW416" s="38"/>
      <c r="AX416" s="38"/>
      <c r="AY416" s="38"/>
      <c r="AZ416" s="38"/>
      <c r="BA416" s="38"/>
      <c r="BB416" s="38"/>
    </row>
    <row r="417">
      <c r="A417" s="1"/>
      <c r="B417" s="1"/>
      <c r="C417" s="53">
        <v>0.0</v>
      </c>
      <c r="D417" s="42"/>
      <c r="E417" s="42"/>
      <c r="F417" s="2">
        <v>6014.0</v>
      </c>
      <c r="G417" s="43">
        <v>25.0</v>
      </c>
      <c r="H417" s="43">
        <v>7.0</v>
      </c>
      <c r="I417" s="44">
        <v>38.0</v>
      </c>
      <c r="J417" s="44">
        <v>25.0</v>
      </c>
      <c r="K417" s="45">
        <v>20.0</v>
      </c>
      <c r="L417" s="45">
        <v>62.0</v>
      </c>
      <c r="M417" s="39">
        <f t="shared" si="6"/>
        <v>0.78125</v>
      </c>
      <c r="N417" s="40">
        <f t="shared" si="7"/>
        <v>0.6031746032</v>
      </c>
      <c r="O417" s="54">
        <f t="shared" si="8"/>
        <v>0.243902439</v>
      </c>
      <c r="P417" s="40">
        <f t="shared" si="9"/>
        <v>0.6464799805</v>
      </c>
      <c r="Q417" s="54">
        <f t="shared" si="10"/>
        <v>0.2912900391</v>
      </c>
      <c r="R417" s="39">
        <f t="shared" ref="R417:T417" si="2100">M417</f>
        <v>0.78125</v>
      </c>
      <c r="S417" s="40">
        <f t="shared" si="2100"/>
        <v>0.6031746032</v>
      </c>
      <c r="T417" s="54">
        <f t="shared" si="2100"/>
        <v>0.243902439</v>
      </c>
      <c r="U417" s="39">
        <f t="shared" si="12"/>
        <v>0.78125</v>
      </c>
      <c r="V417" s="40">
        <f t="shared" si="13"/>
        <v>0.1611746032</v>
      </c>
      <c r="W417" s="54">
        <f t="shared" si="14"/>
        <v>0.02490243902</v>
      </c>
      <c r="X417" s="55">
        <f t="shared" si="15"/>
        <v>0.2034491976</v>
      </c>
      <c r="Y417" s="55">
        <f t="shared" si="16"/>
        <v>0.5819489658</v>
      </c>
      <c r="Z417" s="39">
        <f t="shared" si="17"/>
        <v>0.5640606418</v>
      </c>
      <c r="AA417" s="40">
        <f t="shared" si="18"/>
        <v>0.5640606418</v>
      </c>
      <c r="AB417" s="54">
        <f t="shared" si="19"/>
        <v>0.02490243902</v>
      </c>
      <c r="AC417" s="56">
        <f t="shared" si="20"/>
        <v>0.04411986413</v>
      </c>
      <c r="AD417" s="56">
        <f t="shared" si="21"/>
        <v>0.7412782993</v>
      </c>
      <c r="AE417" s="39">
        <f t="shared" si="22"/>
        <v>0.3992396142</v>
      </c>
      <c r="AF417" s="40">
        <f t="shared" si="23"/>
        <v>0.3992396142</v>
      </c>
      <c r="AG417" s="54">
        <f t="shared" si="24"/>
        <v>0.3992396142</v>
      </c>
      <c r="AH417" s="57">
        <f t="shared" ref="AH417:AI417" si="2101">N417-P417</f>
        <v>-0.04330537729</v>
      </c>
      <c r="AI417" s="57">
        <f t="shared" si="2101"/>
        <v>-0.04738760004</v>
      </c>
      <c r="AJ417" s="58">
        <f t="shared" si="26"/>
        <v>-0.02588958026</v>
      </c>
      <c r="AK417" s="58">
        <f t="shared" si="27"/>
        <v>-0.02816525333</v>
      </c>
      <c r="AL417" s="39">
        <f t="shared" si="28"/>
        <v>0.3992396142</v>
      </c>
      <c r="AM417" s="40">
        <f t="shared" ref="AM417:AN417" si="2102">AF417+AJ417</f>
        <v>0.3733500339</v>
      </c>
      <c r="AN417" s="54">
        <f t="shared" si="2102"/>
        <v>0.3710743609</v>
      </c>
      <c r="AO417" s="59">
        <f t="shared" si="30"/>
        <v>1.956844893</v>
      </c>
      <c r="AP417" s="39">
        <f t="shared" ref="AP417:AR417" si="2103">AL417*$AO417</f>
        <v>0.78125</v>
      </c>
      <c r="AQ417" s="40">
        <f t="shared" si="2103"/>
        <v>0.7305881071</v>
      </c>
      <c r="AR417" s="54">
        <f t="shared" si="2103"/>
        <v>0.7261349679</v>
      </c>
      <c r="AS417" s="39">
        <f t="shared" ref="AS417:AU417" si="2104">IF(AP417&lt;0,0,IF(AP417&gt;1,1,AP417))</f>
        <v>0.78125</v>
      </c>
      <c r="AT417" s="40">
        <f t="shared" si="2104"/>
        <v>0.7305881071</v>
      </c>
      <c r="AU417" s="54">
        <f t="shared" si="2104"/>
        <v>0.7261349679</v>
      </c>
      <c r="AV417" s="38"/>
      <c r="AW417" s="38"/>
      <c r="AX417" s="38"/>
      <c r="AY417" s="38"/>
      <c r="AZ417" s="38"/>
      <c r="BA417" s="38"/>
      <c r="BB417" s="38"/>
    </row>
    <row r="418">
      <c r="A418" s="1"/>
      <c r="B418" s="1"/>
      <c r="C418" s="53">
        <v>0.0</v>
      </c>
      <c r="D418" s="42"/>
      <c r="E418" s="42"/>
      <c r="F418" s="2">
        <v>6015.0</v>
      </c>
      <c r="G418" s="43">
        <v>8.0</v>
      </c>
      <c r="H418" s="43">
        <v>11.0</v>
      </c>
      <c r="I418" s="44">
        <v>26.0</v>
      </c>
      <c r="J418" s="44">
        <v>13.0</v>
      </c>
      <c r="K418" s="45">
        <v>13.0</v>
      </c>
      <c r="L418" s="45">
        <v>25.0</v>
      </c>
      <c r="M418" s="39">
        <f t="shared" si="6"/>
        <v>0.4210526316</v>
      </c>
      <c r="N418" s="40">
        <f t="shared" si="7"/>
        <v>0.6666666667</v>
      </c>
      <c r="O418" s="54">
        <f t="shared" si="8"/>
        <v>0.3421052632</v>
      </c>
      <c r="P418" s="40">
        <f t="shared" si="9"/>
        <v>0.5526437673</v>
      </c>
      <c r="Q418" s="54">
        <f t="shared" si="10"/>
        <v>0.2677578947</v>
      </c>
      <c r="R418" s="39">
        <f t="shared" ref="R418:T418" si="2105">M418</f>
        <v>0.4210526316</v>
      </c>
      <c r="S418" s="40">
        <f t="shared" si="2105"/>
        <v>0.6666666667</v>
      </c>
      <c r="T418" s="54">
        <f t="shared" si="2105"/>
        <v>0.3421052632</v>
      </c>
      <c r="U418" s="39">
        <f t="shared" si="12"/>
        <v>0.4210526316</v>
      </c>
      <c r="V418" s="40">
        <f t="shared" si="13"/>
        <v>0.2246666667</v>
      </c>
      <c r="W418" s="54">
        <f t="shared" si="14"/>
        <v>0.1231052632</v>
      </c>
      <c r="X418" s="55">
        <f t="shared" si="15"/>
        <v>0.4901519427</v>
      </c>
      <c r="Y418" s="55">
        <f t="shared" si="16"/>
        <v>0.2952462207</v>
      </c>
      <c r="Z418" s="39">
        <f t="shared" si="17"/>
        <v>0.3374614272</v>
      </c>
      <c r="AA418" s="40">
        <f t="shared" si="18"/>
        <v>0.3374614272</v>
      </c>
      <c r="AB418" s="54">
        <f t="shared" si="19"/>
        <v>0.1231052632</v>
      </c>
      <c r="AC418" s="56">
        <f t="shared" si="20"/>
        <v>0.3497966161</v>
      </c>
      <c r="AD418" s="56">
        <f t="shared" si="21"/>
        <v>0.4356015473</v>
      </c>
      <c r="AE418" s="39">
        <f t="shared" si="22"/>
        <v>0.2540030715</v>
      </c>
      <c r="AF418" s="40">
        <f t="shared" si="23"/>
        <v>0.2540030715</v>
      </c>
      <c r="AG418" s="54">
        <f t="shared" si="24"/>
        <v>0.2540030715</v>
      </c>
      <c r="AH418" s="57">
        <f t="shared" ref="AH418:AI418" si="2106">N418-P418</f>
        <v>0.1140228994</v>
      </c>
      <c r="AI418" s="57">
        <f t="shared" si="2106"/>
        <v>0.07434736842</v>
      </c>
      <c r="AJ418" s="58">
        <f t="shared" si="26"/>
        <v>0.06816716974</v>
      </c>
      <c r="AK418" s="58">
        <f t="shared" si="27"/>
        <v>0.04418903815</v>
      </c>
      <c r="AL418" s="39">
        <f t="shared" si="28"/>
        <v>0.2540030715</v>
      </c>
      <c r="AM418" s="40">
        <f t="shared" ref="AM418:AN418" si="2107">AF418+AJ418</f>
        <v>0.3221702412</v>
      </c>
      <c r="AN418" s="54">
        <f t="shared" si="2107"/>
        <v>0.2981921096</v>
      </c>
      <c r="AO418" s="59">
        <f t="shared" si="30"/>
        <v>1.657667481</v>
      </c>
      <c r="AP418" s="39">
        <f t="shared" ref="AP418:AR418" si="2108">AL418*$AO418</f>
        <v>0.4210526316</v>
      </c>
      <c r="AQ418" s="40">
        <f t="shared" si="2108"/>
        <v>0.5340511321</v>
      </c>
      <c r="AR418" s="54">
        <f t="shared" si="2108"/>
        <v>0.4943033631</v>
      </c>
      <c r="AS418" s="39">
        <f t="shared" ref="AS418:AU418" si="2109">IF(AP418&lt;0,0,IF(AP418&gt;1,1,AP418))</f>
        <v>0.4210526316</v>
      </c>
      <c r="AT418" s="40">
        <f t="shared" si="2109"/>
        <v>0.5340511321</v>
      </c>
      <c r="AU418" s="54">
        <f t="shared" si="2109"/>
        <v>0.4943033631</v>
      </c>
      <c r="AV418" s="38"/>
      <c r="AW418" s="38"/>
      <c r="AX418" s="38"/>
      <c r="AY418" s="38"/>
      <c r="AZ418" s="38"/>
      <c r="BA418" s="38"/>
      <c r="BB418" s="38"/>
    </row>
    <row r="419">
      <c r="A419" s="1"/>
      <c r="B419" s="1"/>
      <c r="C419" s="53">
        <v>0.0</v>
      </c>
      <c r="D419" s="42"/>
      <c r="E419" s="42"/>
      <c r="F419" s="2">
        <v>6016.0</v>
      </c>
      <c r="G419" s="43">
        <v>23.0</v>
      </c>
      <c r="H419" s="43">
        <v>14.0</v>
      </c>
      <c r="I419" s="44">
        <v>69.0</v>
      </c>
      <c r="J419" s="44">
        <v>25.0</v>
      </c>
      <c r="K419" s="45">
        <v>27.0</v>
      </c>
      <c r="L419" s="45">
        <v>67.0</v>
      </c>
      <c r="M419" s="39">
        <f t="shared" si="6"/>
        <v>0.6216216216</v>
      </c>
      <c r="N419" s="40">
        <f t="shared" si="7"/>
        <v>0.7340425532</v>
      </c>
      <c r="O419" s="54">
        <f t="shared" si="8"/>
        <v>0.2872340426</v>
      </c>
      <c r="P419" s="40">
        <f t="shared" si="9"/>
        <v>0.6049875091</v>
      </c>
      <c r="Q419" s="54">
        <f t="shared" si="10"/>
        <v>0.2829295836</v>
      </c>
      <c r="R419" s="39">
        <f t="shared" ref="R419:T419" si="2110">M419</f>
        <v>0.6216216216</v>
      </c>
      <c r="S419" s="40">
        <f t="shared" si="2110"/>
        <v>0.7340425532</v>
      </c>
      <c r="T419" s="54">
        <f t="shared" si="2110"/>
        <v>0.2872340426</v>
      </c>
      <c r="U419" s="39">
        <f t="shared" si="12"/>
        <v>0.6216216216</v>
      </c>
      <c r="V419" s="40">
        <f t="shared" si="13"/>
        <v>0.2920425532</v>
      </c>
      <c r="W419" s="54">
        <f t="shared" si="14"/>
        <v>0.06823404255</v>
      </c>
      <c r="X419" s="55">
        <f t="shared" si="15"/>
        <v>0.4392032751</v>
      </c>
      <c r="Y419" s="55">
        <f t="shared" si="16"/>
        <v>0.3461948883</v>
      </c>
      <c r="Z419" s="39">
        <f t="shared" si="17"/>
        <v>0.485645083</v>
      </c>
      <c r="AA419" s="40">
        <f t="shared" si="18"/>
        <v>0.485645083</v>
      </c>
      <c r="AB419" s="54">
        <f t="shared" si="19"/>
        <v>0.06823404255</v>
      </c>
      <c r="AC419" s="56">
        <f t="shared" si="20"/>
        <v>0.1395881304</v>
      </c>
      <c r="AD419" s="56">
        <f t="shared" si="21"/>
        <v>0.645810033</v>
      </c>
      <c r="AE419" s="39">
        <f t="shared" si="22"/>
        <v>0.3467758867</v>
      </c>
      <c r="AF419" s="40">
        <f t="shared" si="23"/>
        <v>0.3467758867</v>
      </c>
      <c r="AG419" s="54">
        <f t="shared" si="24"/>
        <v>0.3467758867</v>
      </c>
      <c r="AH419" s="57">
        <f t="shared" ref="AH419:AI419" si="2111">N419-P419</f>
        <v>0.1290550441</v>
      </c>
      <c r="AI419" s="57">
        <f t="shared" si="2111"/>
        <v>0.004304458915</v>
      </c>
      <c r="AJ419" s="58">
        <f t="shared" si="26"/>
        <v>0.07715395017</v>
      </c>
      <c r="AK419" s="58">
        <f t="shared" si="27"/>
        <v>0.00255839451</v>
      </c>
      <c r="AL419" s="39">
        <f t="shared" si="28"/>
        <v>0.3467758867</v>
      </c>
      <c r="AM419" s="40">
        <f t="shared" ref="AM419:AN419" si="2112">AF419+AJ419</f>
        <v>0.4239298369</v>
      </c>
      <c r="AN419" s="54">
        <f t="shared" si="2112"/>
        <v>0.3493342812</v>
      </c>
      <c r="AO419" s="59">
        <f t="shared" si="30"/>
        <v>1.792574528</v>
      </c>
      <c r="AP419" s="39">
        <f t="shared" ref="AP419:AR419" si="2113">AL419*$AO419</f>
        <v>0.6216216216</v>
      </c>
      <c r="AQ419" s="40">
        <f t="shared" si="2113"/>
        <v>0.7599258275</v>
      </c>
      <c r="AR419" s="54">
        <f t="shared" si="2113"/>
        <v>0.6262077345</v>
      </c>
      <c r="AS419" s="39">
        <f t="shared" ref="AS419:AU419" si="2114">IF(AP419&lt;0,0,IF(AP419&gt;1,1,AP419))</f>
        <v>0.6216216216</v>
      </c>
      <c r="AT419" s="40">
        <f t="shared" si="2114"/>
        <v>0.7599258275</v>
      </c>
      <c r="AU419" s="54">
        <f t="shared" si="2114"/>
        <v>0.6262077345</v>
      </c>
      <c r="AV419" s="38"/>
      <c r="AW419" s="38"/>
      <c r="AX419" s="38"/>
      <c r="AY419" s="38"/>
      <c r="AZ419" s="38"/>
      <c r="BA419" s="38"/>
      <c r="BB419" s="38"/>
    </row>
    <row r="420">
      <c r="A420" s="1"/>
      <c r="B420" s="1"/>
      <c r="C420" s="53">
        <v>0.0</v>
      </c>
      <c r="D420" s="42"/>
      <c r="E420" s="42"/>
      <c r="F420" s="2">
        <v>6017.0</v>
      </c>
      <c r="G420" s="43">
        <v>33.0</v>
      </c>
      <c r="H420" s="43">
        <v>35.0</v>
      </c>
      <c r="I420" s="44">
        <v>77.0</v>
      </c>
      <c r="J420" s="44">
        <v>74.0</v>
      </c>
      <c r="K420" s="45">
        <v>34.0</v>
      </c>
      <c r="L420" s="45">
        <v>97.0</v>
      </c>
      <c r="M420" s="39">
        <f t="shared" si="6"/>
        <v>0.4852941176</v>
      </c>
      <c r="N420" s="40">
        <f t="shared" si="7"/>
        <v>0.5099337748</v>
      </c>
      <c r="O420" s="54">
        <f t="shared" si="8"/>
        <v>0.2595419847</v>
      </c>
      <c r="P420" s="40">
        <f t="shared" si="9"/>
        <v>0.569434667</v>
      </c>
      <c r="Q420" s="54">
        <f t="shared" si="10"/>
        <v>0.2731830882</v>
      </c>
      <c r="R420" s="39">
        <f t="shared" ref="R420:T420" si="2115">M420</f>
        <v>0.4852941176</v>
      </c>
      <c r="S420" s="40">
        <f t="shared" si="2115"/>
        <v>0.5099337748</v>
      </c>
      <c r="T420" s="54">
        <f t="shared" si="2115"/>
        <v>0.2595419847</v>
      </c>
      <c r="U420" s="39">
        <f t="shared" si="12"/>
        <v>0.4852941176</v>
      </c>
      <c r="V420" s="40">
        <f t="shared" si="13"/>
        <v>0.06793377483</v>
      </c>
      <c r="W420" s="54">
        <f t="shared" si="14"/>
        <v>0.04054198473</v>
      </c>
      <c r="X420" s="55">
        <f t="shared" si="15"/>
        <v>0.1390809828</v>
      </c>
      <c r="Y420" s="55">
        <f t="shared" si="16"/>
        <v>0.6463171806</v>
      </c>
      <c r="Z420" s="39">
        <f t="shared" si="17"/>
        <v>0.3465006338</v>
      </c>
      <c r="AA420" s="40">
        <f t="shared" si="18"/>
        <v>0.3465006338</v>
      </c>
      <c r="AB420" s="54">
        <f t="shared" si="19"/>
        <v>0.04054198473</v>
      </c>
      <c r="AC420" s="56">
        <f t="shared" si="20"/>
        <v>0.1164744874</v>
      </c>
      <c r="AD420" s="56">
        <f t="shared" si="21"/>
        <v>0.668923676</v>
      </c>
      <c r="AE420" s="39">
        <f t="shared" si="22"/>
        <v>0.2466843547</v>
      </c>
      <c r="AF420" s="40">
        <f t="shared" si="23"/>
        <v>0.2466843547</v>
      </c>
      <c r="AG420" s="54">
        <f t="shared" si="24"/>
        <v>0.2466843547</v>
      </c>
      <c r="AH420" s="57">
        <f t="shared" ref="AH420:AI420" si="2116">N420-P420</f>
        <v>-0.05950089212</v>
      </c>
      <c r="AI420" s="57">
        <f t="shared" si="2116"/>
        <v>-0.0136411035</v>
      </c>
      <c r="AJ420" s="58">
        <f t="shared" si="26"/>
        <v>-0.03557186702</v>
      </c>
      <c r="AK420" s="58">
        <f t="shared" si="27"/>
        <v>-0.008107714581</v>
      </c>
      <c r="AL420" s="39">
        <f t="shared" si="28"/>
        <v>0.2466843547</v>
      </c>
      <c r="AM420" s="40">
        <f t="shared" ref="AM420:AN420" si="2117">AF420+AJ420</f>
        <v>0.2111124877</v>
      </c>
      <c r="AN420" s="54">
        <f t="shared" si="2117"/>
        <v>0.2385766401</v>
      </c>
      <c r="AO420" s="59">
        <f t="shared" si="30"/>
        <v>1.967267516</v>
      </c>
      <c r="AP420" s="39">
        <f t="shared" ref="AP420:AR420" si="2118">AL420*$AO420</f>
        <v>0.4852941176</v>
      </c>
      <c r="AQ420" s="40">
        <f t="shared" si="2118"/>
        <v>0.4153147392</v>
      </c>
      <c r="AR420" s="54">
        <f t="shared" si="2118"/>
        <v>0.4693440741</v>
      </c>
      <c r="AS420" s="39">
        <f t="shared" ref="AS420:AU420" si="2119">IF(AP420&lt;0,0,IF(AP420&gt;1,1,AP420))</f>
        <v>0.4852941176</v>
      </c>
      <c r="AT420" s="40">
        <f t="shared" si="2119"/>
        <v>0.4153147392</v>
      </c>
      <c r="AU420" s="54">
        <f t="shared" si="2119"/>
        <v>0.4693440741</v>
      </c>
      <c r="AV420" s="38"/>
      <c r="AW420" s="38"/>
      <c r="AX420" s="38"/>
      <c r="AY420" s="38"/>
      <c r="AZ420" s="38"/>
      <c r="BA420" s="38"/>
      <c r="BB420" s="38"/>
    </row>
    <row r="421">
      <c r="A421" s="1"/>
      <c r="B421" s="1"/>
      <c r="C421" s="53">
        <v>0.0</v>
      </c>
      <c r="D421" s="42"/>
      <c r="E421" s="42"/>
      <c r="F421" s="2">
        <v>6018.0</v>
      </c>
      <c r="G421" s="43">
        <v>6.0</v>
      </c>
      <c r="H421" s="43">
        <v>16.0</v>
      </c>
      <c r="I421" s="44">
        <v>38.0</v>
      </c>
      <c r="J421" s="44">
        <v>26.0</v>
      </c>
      <c r="K421" s="45">
        <v>17.0</v>
      </c>
      <c r="L421" s="45">
        <v>25.0</v>
      </c>
      <c r="M421" s="39">
        <f t="shared" si="6"/>
        <v>0.2727272727</v>
      </c>
      <c r="N421" s="40">
        <f t="shared" si="7"/>
        <v>0.59375</v>
      </c>
      <c r="O421" s="54">
        <f t="shared" si="8"/>
        <v>0.4047619048</v>
      </c>
      <c r="P421" s="40">
        <f t="shared" si="9"/>
        <v>0.5137842975</v>
      </c>
      <c r="Q421" s="54">
        <f t="shared" si="10"/>
        <v>0.2531950413</v>
      </c>
      <c r="R421" s="39">
        <f t="shared" ref="R421:T421" si="2120">M421</f>
        <v>0.2727272727</v>
      </c>
      <c r="S421" s="40">
        <f t="shared" si="2120"/>
        <v>0.59375</v>
      </c>
      <c r="T421" s="54">
        <f t="shared" si="2120"/>
        <v>0.4047619048</v>
      </c>
      <c r="U421" s="39">
        <f t="shared" si="12"/>
        <v>0.2727272727</v>
      </c>
      <c r="V421" s="40">
        <f t="shared" si="13"/>
        <v>0.15175</v>
      </c>
      <c r="W421" s="54">
        <f t="shared" si="14"/>
        <v>0.1857619048</v>
      </c>
      <c r="X421" s="55">
        <f t="shared" si="15"/>
        <v>0.5077562827</v>
      </c>
      <c r="Y421" s="55">
        <f t="shared" si="16"/>
        <v>0.2776418807</v>
      </c>
      <c r="Z421" s="39">
        <f t="shared" si="17"/>
        <v>0.2206900856</v>
      </c>
      <c r="AA421" s="40">
        <f t="shared" si="18"/>
        <v>0.2206900856</v>
      </c>
      <c r="AB421" s="54">
        <f t="shared" si="19"/>
        <v>0.1857619048</v>
      </c>
      <c r="AC421" s="56">
        <f t="shared" si="20"/>
        <v>0.699674431</v>
      </c>
      <c r="AD421" s="56">
        <f t="shared" si="21"/>
        <v>0.08572373242</v>
      </c>
      <c r="AE421" s="39">
        <f t="shared" si="22"/>
        <v>0.2039749974</v>
      </c>
      <c r="AF421" s="40">
        <f t="shared" si="23"/>
        <v>0.2039749974</v>
      </c>
      <c r="AG421" s="54">
        <f t="shared" si="24"/>
        <v>0.2039749974</v>
      </c>
      <c r="AH421" s="57">
        <f t="shared" ref="AH421:AI421" si="2121">N421-P421</f>
        <v>0.07996570248</v>
      </c>
      <c r="AI421" s="57">
        <f t="shared" si="2121"/>
        <v>0.1515668634</v>
      </c>
      <c r="AJ421" s="58">
        <f t="shared" si="26"/>
        <v>0.04780649892</v>
      </c>
      <c r="AK421" s="58">
        <f t="shared" si="27"/>
        <v>0.09008515099</v>
      </c>
      <c r="AL421" s="39">
        <f t="shared" si="28"/>
        <v>0.2039749974</v>
      </c>
      <c r="AM421" s="40">
        <f t="shared" ref="AM421:AN421" si="2122">AF421+AJ421</f>
        <v>0.2517814964</v>
      </c>
      <c r="AN421" s="54">
        <f t="shared" si="2122"/>
        <v>0.2940601484</v>
      </c>
      <c r="AO421" s="59">
        <f t="shared" si="30"/>
        <v>1.337062268</v>
      </c>
      <c r="AP421" s="39">
        <f t="shared" ref="AP421:AR421" si="2123">AL421*$AO421</f>
        <v>0.2727272727</v>
      </c>
      <c r="AQ421" s="40">
        <f t="shared" si="2123"/>
        <v>0.3366475386</v>
      </c>
      <c r="AR421" s="54">
        <f t="shared" si="2123"/>
        <v>0.393176729</v>
      </c>
      <c r="AS421" s="39">
        <f t="shared" ref="AS421:AU421" si="2124">IF(AP421&lt;0,0,IF(AP421&gt;1,1,AP421))</f>
        <v>0.2727272727</v>
      </c>
      <c r="AT421" s="40">
        <f t="shared" si="2124"/>
        <v>0.3366475386</v>
      </c>
      <c r="AU421" s="54">
        <f t="shared" si="2124"/>
        <v>0.393176729</v>
      </c>
      <c r="AV421" s="38"/>
      <c r="AW421" s="38"/>
      <c r="AX421" s="38"/>
      <c r="AY421" s="38"/>
      <c r="AZ421" s="38"/>
      <c r="BA421" s="38"/>
      <c r="BB421" s="38"/>
    </row>
    <row r="422">
      <c r="A422" s="1"/>
      <c r="B422" s="1"/>
      <c r="C422" s="53">
        <v>0.0</v>
      </c>
      <c r="D422" s="42"/>
      <c r="E422" s="42"/>
      <c r="F422" s="2">
        <v>6030.0</v>
      </c>
      <c r="G422" s="43">
        <v>10.0</v>
      </c>
      <c r="H422" s="43">
        <v>13.0</v>
      </c>
      <c r="I422" s="44">
        <v>19.0</v>
      </c>
      <c r="J422" s="44">
        <v>30.0</v>
      </c>
      <c r="K422" s="45">
        <v>5.0</v>
      </c>
      <c r="L422" s="45">
        <v>36.0</v>
      </c>
      <c r="M422" s="39">
        <f t="shared" si="6"/>
        <v>0.4347826087</v>
      </c>
      <c r="N422" s="40">
        <f t="shared" si="7"/>
        <v>0.387755102</v>
      </c>
      <c r="O422" s="54">
        <f t="shared" si="8"/>
        <v>0.1219512195</v>
      </c>
      <c r="P422" s="40">
        <f t="shared" si="9"/>
        <v>0.5562344045</v>
      </c>
      <c r="Q422" s="54">
        <f t="shared" si="10"/>
        <v>0.2689621928</v>
      </c>
      <c r="R422" s="39">
        <f t="shared" ref="R422:T422" si="2125">M422</f>
        <v>0.4347826087</v>
      </c>
      <c r="S422" s="40">
        <f t="shared" si="2125"/>
        <v>0.387755102</v>
      </c>
      <c r="T422" s="54">
        <f t="shared" si="2125"/>
        <v>0.1219512195</v>
      </c>
      <c r="U422" s="39">
        <f t="shared" si="12"/>
        <v>0.4347826087</v>
      </c>
      <c r="V422" s="40">
        <f t="shared" si="13"/>
        <v>-0.05424489796</v>
      </c>
      <c r="W422" s="54">
        <f t="shared" si="14"/>
        <v>-0.09704878049</v>
      </c>
      <c r="X422" s="55">
        <f t="shared" si="15"/>
        <v>-0.1241218951</v>
      </c>
      <c r="Y422" s="55">
        <f t="shared" si="16"/>
        <v>0.9095200585</v>
      </c>
      <c r="Z422" s="39">
        <f t="shared" si="17"/>
        <v>0.3098212596</v>
      </c>
      <c r="AA422" s="40">
        <f t="shared" si="18"/>
        <v>0.3098212596</v>
      </c>
      <c r="AB422" s="54">
        <f t="shared" si="19"/>
        <v>-0.09704878049</v>
      </c>
      <c r="AC422" s="56">
        <f t="shared" si="20"/>
        <v>-0.303559975</v>
      </c>
      <c r="AD422" s="56">
        <f t="shared" si="21"/>
        <v>1.088958138</v>
      </c>
      <c r="AE422" s="39">
        <f t="shared" si="22"/>
        <v>0.2295731677</v>
      </c>
      <c r="AF422" s="40">
        <f t="shared" si="23"/>
        <v>0.2295731677</v>
      </c>
      <c r="AG422" s="54">
        <f t="shared" si="24"/>
        <v>0.2295731677</v>
      </c>
      <c r="AH422" s="57">
        <f t="shared" ref="AH422:AI422" si="2126">N422-P422</f>
        <v>-0.1684793025</v>
      </c>
      <c r="AI422" s="57">
        <f t="shared" si="2126"/>
        <v>-0.1470109733</v>
      </c>
      <c r="AJ422" s="58">
        <f t="shared" si="26"/>
        <v>-0.1007232519</v>
      </c>
      <c r="AK422" s="58">
        <f t="shared" si="27"/>
        <v>-0.08737731604</v>
      </c>
      <c r="AL422" s="39">
        <f t="shared" si="28"/>
        <v>0.2295731677</v>
      </c>
      <c r="AM422" s="40">
        <f t="shared" ref="AM422:AN422" si="2127">AF422+AJ422</f>
        <v>0.1288499159</v>
      </c>
      <c r="AN422" s="54">
        <f t="shared" si="2127"/>
        <v>0.1421958517</v>
      </c>
      <c r="AO422" s="59">
        <f t="shared" si="30"/>
        <v>1.893873805</v>
      </c>
      <c r="AP422" s="39">
        <f t="shared" ref="AP422:AR422" si="2128">AL422*$AO422</f>
        <v>0.4347826087</v>
      </c>
      <c r="AQ422" s="40">
        <f t="shared" si="2128"/>
        <v>0.2440254804</v>
      </c>
      <c r="AR422" s="54">
        <f t="shared" si="2128"/>
        <v>0.2693009987</v>
      </c>
      <c r="AS422" s="39">
        <f t="shared" ref="AS422:AU422" si="2129">IF(AP422&lt;0,0,IF(AP422&gt;1,1,AP422))</f>
        <v>0.4347826087</v>
      </c>
      <c r="AT422" s="40">
        <f t="shared" si="2129"/>
        <v>0.2440254804</v>
      </c>
      <c r="AU422" s="54">
        <f t="shared" si="2129"/>
        <v>0.2693009987</v>
      </c>
      <c r="AV422" s="38"/>
      <c r="AW422" s="38"/>
      <c r="AX422" s="38"/>
      <c r="AY422" s="38"/>
      <c r="AZ422" s="38"/>
      <c r="BA422" s="38"/>
      <c r="BB422" s="38"/>
    </row>
    <row r="423">
      <c r="A423" s="1"/>
      <c r="B423" s="1"/>
      <c r="C423" s="53">
        <v>0.0</v>
      </c>
      <c r="D423" s="42"/>
      <c r="E423" s="42"/>
      <c r="F423" s="2">
        <v>6031.0</v>
      </c>
      <c r="G423" s="43">
        <v>11.0</v>
      </c>
      <c r="H423" s="43">
        <v>10.0</v>
      </c>
      <c r="I423" s="44">
        <v>23.0</v>
      </c>
      <c r="J423" s="44">
        <v>18.0</v>
      </c>
      <c r="K423" s="45">
        <v>4.0</v>
      </c>
      <c r="L423" s="45">
        <v>20.0</v>
      </c>
      <c r="M423" s="39">
        <f t="shared" si="6"/>
        <v>0.5238095238</v>
      </c>
      <c r="N423" s="40">
        <f t="shared" si="7"/>
        <v>0.5609756098</v>
      </c>
      <c r="O423" s="54">
        <f t="shared" si="8"/>
        <v>0.1666666667</v>
      </c>
      <c r="P423" s="40">
        <f t="shared" si="9"/>
        <v>0.5794900227</v>
      </c>
      <c r="Q423" s="54">
        <f t="shared" si="10"/>
        <v>0.2761800454</v>
      </c>
      <c r="R423" s="39">
        <f t="shared" ref="R423:T423" si="2130">M423</f>
        <v>0.5238095238</v>
      </c>
      <c r="S423" s="40">
        <f t="shared" si="2130"/>
        <v>0.5609756098</v>
      </c>
      <c r="T423" s="54">
        <f t="shared" si="2130"/>
        <v>0.1666666667</v>
      </c>
      <c r="U423" s="39">
        <f t="shared" si="12"/>
        <v>0.5238095238</v>
      </c>
      <c r="V423" s="40">
        <f t="shared" si="13"/>
        <v>0.1189756098</v>
      </c>
      <c r="W423" s="54">
        <f t="shared" si="14"/>
        <v>-0.05233333333</v>
      </c>
      <c r="X423" s="55">
        <f t="shared" si="15"/>
        <v>0.2233458771</v>
      </c>
      <c r="Y423" s="55">
        <f t="shared" si="16"/>
        <v>0.5620522863</v>
      </c>
      <c r="Z423" s="39">
        <f t="shared" si="17"/>
        <v>0.3798233885</v>
      </c>
      <c r="AA423" s="40">
        <f t="shared" si="18"/>
        <v>0.3798233885</v>
      </c>
      <c r="AB423" s="54">
        <f t="shared" si="19"/>
        <v>-0.05233333333</v>
      </c>
      <c r="AC423" s="56">
        <f t="shared" si="20"/>
        <v>-0.1369212298</v>
      </c>
      <c r="AD423" s="56">
        <f t="shared" si="21"/>
        <v>0.9223193932</v>
      </c>
      <c r="AE423" s="39">
        <f t="shared" si="22"/>
        <v>0.2711130615</v>
      </c>
      <c r="AF423" s="40">
        <f t="shared" si="23"/>
        <v>0.2711130615</v>
      </c>
      <c r="AG423" s="54">
        <f t="shared" si="24"/>
        <v>0.2711130615</v>
      </c>
      <c r="AH423" s="57">
        <f t="shared" ref="AH423:AI423" si="2131">N423-P423</f>
        <v>-0.01851441292</v>
      </c>
      <c r="AI423" s="57">
        <f t="shared" si="2131"/>
        <v>-0.1095133787</v>
      </c>
      <c r="AJ423" s="58">
        <f t="shared" si="26"/>
        <v>-0.01106861109</v>
      </c>
      <c r="AK423" s="58">
        <f t="shared" si="27"/>
        <v>-0.06509027785</v>
      </c>
      <c r="AL423" s="39">
        <f t="shared" si="28"/>
        <v>0.2711130615</v>
      </c>
      <c r="AM423" s="40">
        <f t="shared" ref="AM423:AN423" si="2132">AF423+AJ423</f>
        <v>0.2600444504</v>
      </c>
      <c r="AN423" s="54">
        <f t="shared" si="2132"/>
        <v>0.2060227837</v>
      </c>
      <c r="AO423" s="59">
        <f t="shared" si="30"/>
        <v>1.93207041</v>
      </c>
      <c r="AP423" s="39">
        <f t="shared" ref="AP423:AR423" si="2133">AL423*$AO423</f>
        <v>0.5238095238</v>
      </c>
      <c r="AQ423" s="40">
        <f t="shared" si="2133"/>
        <v>0.5024241878</v>
      </c>
      <c r="AR423" s="54">
        <f t="shared" si="2133"/>
        <v>0.398050524</v>
      </c>
      <c r="AS423" s="39">
        <f t="shared" ref="AS423:AU423" si="2134">IF(AP423&lt;0,0,IF(AP423&gt;1,1,AP423))</f>
        <v>0.5238095238</v>
      </c>
      <c r="AT423" s="40">
        <f t="shared" si="2134"/>
        <v>0.5024241878</v>
      </c>
      <c r="AU423" s="54">
        <f t="shared" si="2134"/>
        <v>0.398050524</v>
      </c>
      <c r="AV423" s="38"/>
      <c r="AW423" s="38"/>
      <c r="AX423" s="38"/>
      <c r="AY423" s="38"/>
      <c r="AZ423" s="38"/>
      <c r="BA423" s="38"/>
      <c r="BB423" s="38"/>
    </row>
    <row r="424">
      <c r="A424" s="1"/>
      <c r="B424" s="1"/>
      <c r="C424" s="53">
        <v>0.0</v>
      </c>
      <c r="D424" s="42"/>
      <c r="E424" s="42"/>
      <c r="F424" s="2">
        <v>6033.0</v>
      </c>
      <c r="G424" s="43">
        <v>15.0</v>
      </c>
      <c r="H424" s="43">
        <v>3.0</v>
      </c>
      <c r="I424" s="44">
        <v>35.0</v>
      </c>
      <c r="J424" s="44">
        <v>16.0</v>
      </c>
      <c r="K424" s="45">
        <v>15.0</v>
      </c>
      <c r="L424" s="45">
        <v>40.0</v>
      </c>
      <c r="M424" s="39">
        <f t="shared" si="6"/>
        <v>0.8333333333</v>
      </c>
      <c r="N424" s="40">
        <f t="shared" si="7"/>
        <v>0.6862745098</v>
      </c>
      <c r="O424" s="54">
        <f t="shared" si="8"/>
        <v>0.2727272727</v>
      </c>
      <c r="P424" s="40">
        <f t="shared" si="9"/>
        <v>0.6599861111</v>
      </c>
      <c r="Q424" s="54">
        <f t="shared" si="10"/>
        <v>0.2933055556</v>
      </c>
      <c r="R424" s="39">
        <f t="shared" ref="R424:T424" si="2135">M424</f>
        <v>0.8333333333</v>
      </c>
      <c r="S424" s="40">
        <f t="shared" si="2135"/>
        <v>0.6862745098</v>
      </c>
      <c r="T424" s="54">
        <f t="shared" si="2135"/>
        <v>0.2727272727</v>
      </c>
      <c r="U424" s="39">
        <f t="shared" si="12"/>
        <v>0.8333333333</v>
      </c>
      <c r="V424" s="40">
        <f t="shared" si="13"/>
        <v>0.2442745098</v>
      </c>
      <c r="W424" s="54">
        <f t="shared" si="14"/>
        <v>0.05372727273</v>
      </c>
      <c r="X424" s="55">
        <f t="shared" si="15"/>
        <v>0.2851416444</v>
      </c>
      <c r="Y424" s="55">
        <f t="shared" si="16"/>
        <v>0.500256519</v>
      </c>
      <c r="Z424" s="39">
        <f t="shared" si="17"/>
        <v>0.6140498679</v>
      </c>
      <c r="AA424" s="40">
        <f t="shared" si="18"/>
        <v>0.6140498679</v>
      </c>
      <c r="AB424" s="54">
        <f t="shared" si="19"/>
        <v>0.05372727273</v>
      </c>
      <c r="AC424" s="56">
        <f t="shared" si="20"/>
        <v>0.08727433402</v>
      </c>
      <c r="AD424" s="56">
        <f t="shared" si="21"/>
        <v>0.6981238294</v>
      </c>
      <c r="AE424" s="39">
        <f t="shared" si="22"/>
        <v>0.4358576947</v>
      </c>
      <c r="AF424" s="40">
        <f t="shared" si="23"/>
        <v>0.4358576947</v>
      </c>
      <c r="AG424" s="54">
        <f t="shared" si="24"/>
        <v>0.4358576947</v>
      </c>
      <c r="AH424" s="57">
        <f t="shared" ref="AH424:AI424" si="2136">N424-P424</f>
        <v>0.02628839869</v>
      </c>
      <c r="AI424" s="57">
        <f t="shared" si="2136"/>
        <v>-0.02057828283</v>
      </c>
      <c r="AJ424" s="58">
        <f t="shared" si="26"/>
        <v>0.01571619163</v>
      </c>
      <c r="AK424" s="58">
        <f t="shared" si="27"/>
        <v>-0.01223089054</v>
      </c>
      <c r="AL424" s="39">
        <f t="shared" si="28"/>
        <v>0.4358576947</v>
      </c>
      <c r="AM424" s="40">
        <f t="shared" ref="AM424:AN424" si="2137">AF424+AJ424</f>
        <v>0.4515738864</v>
      </c>
      <c r="AN424" s="54">
        <f t="shared" si="2137"/>
        <v>0.4236268042</v>
      </c>
      <c r="AO424" s="59">
        <f t="shared" si="30"/>
        <v>1.911939019</v>
      </c>
      <c r="AP424" s="39">
        <f t="shared" ref="AP424:AR424" si="2138">AL424*$AO424</f>
        <v>0.8333333333</v>
      </c>
      <c r="AQ424" s="40">
        <f t="shared" si="2138"/>
        <v>0.8633817333</v>
      </c>
      <c r="AR424" s="54">
        <f t="shared" si="2138"/>
        <v>0.8099486165</v>
      </c>
      <c r="AS424" s="39">
        <f t="shared" ref="AS424:AU424" si="2139">IF(AP424&lt;0,0,IF(AP424&gt;1,1,AP424))</f>
        <v>0.8333333333</v>
      </c>
      <c r="AT424" s="40">
        <f t="shared" si="2139"/>
        <v>0.8633817333</v>
      </c>
      <c r="AU424" s="54">
        <f t="shared" si="2139"/>
        <v>0.8099486165</v>
      </c>
      <c r="AV424" s="38"/>
      <c r="AW424" s="38"/>
      <c r="AX424" s="38"/>
      <c r="AY424" s="38"/>
      <c r="AZ424" s="38"/>
      <c r="BA424" s="38"/>
      <c r="BB424" s="38"/>
    </row>
    <row r="425">
      <c r="A425" s="1"/>
      <c r="B425" s="1"/>
      <c r="C425" s="53">
        <v>0.0</v>
      </c>
      <c r="D425" s="42"/>
      <c r="E425" s="42"/>
      <c r="F425" s="2">
        <v>6036.0</v>
      </c>
      <c r="G425" s="43">
        <v>10.0</v>
      </c>
      <c r="H425" s="43">
        <v>9.0</v>
      </c>
      <c r="I425" s="44">
        <v>67.0</v>
      </c>
      <c r="J425" s="44">
        <v>43.0</v>
      </c>
      <c r="K425" s="45">
        <v>9.0</v>
      </c>
      <c r="L425" s="45">
        <v>54.0</v>
      </c>
      <c r="M425" s="39">
        <f t="shared" si="6"/>
        <v>0.5263157895</v>
      </c>
      <c r="N425" s="40">
        <f t="shared" si="7"/>
        <v>0.6090909091</v>
      </c>
      <c r="O425" s="54">
        <f t="shared" si="8"/>
        <v>0.1428571429</v>
      </c>
      <c r="P425" s="40">
        <f t="shared" si="9"/>
        <v>0.5801440443</v>
      </c>
      <c r="Q425" s="54">
        <f t="shared" si="10"/>
        <v>0.2763684211</v>
      </c>
      <c r="R425" s="39">
        <f t="shared" ref="R425:T425" si="2140">M425</f>
        <v>0.5263157895</v>
      </c>
      <c r="S425" s="40">
        <f t="shared" si="2140"/>
        <v>0.6090909091</v>
      </c>
      <c r="T425" s="54">
        <f t="shared" si="2140"/>
        <v>0.1428571429</v>
      </c>
      <c r="U425" s="39">
        <f t="shared" si="12"/>
        <v>0.5263157895</v>
      </c>
      <c r="V425" s="40">
        <f t="shared" si="13"/>
        <v>0.1670909091</v>
      </c>
      <c r="W425" s="54">
        <f t="shared" si="14"/>
        <v>-0.07614285714</v>
      </c>
      <c r="X425" s="55">
        <f t="shared" si="15"/>
        <v>0.3074087467</v>
      </c>
      <c r="Y425" s="55">
        <f t="shared" si="16"/>
        <v>0.4779894167</v>
      </c>
      <c r="Z425" s="39">
        <f t="shared" si="17"/>
        <v>0.3904661843</v>
      </c>
      <c r="AA425" s="40">
        <f t="shared" si="18"/>
        <v>0.3904661843</v>
      </c>
      <c r="AB425" s="54">
        <f t="shared" si="19"/>
        <v>-0.07614285714</v>
      </c>
      <c r="AC425" s="56">
        <f t="shared" si="20"/>
        <v>-0.1925880915</v>
      </c>
      <c r="AD425" s="56">
        <f t="shared" si="21"/>
        <v>0.9779862549</v>
      </c>
      <c r="AE425" s="39">
        <f t="shared" si="22"/>
        <v>0.2813019514</v>
      </c>
      <c r="AF425" s="40">
        <f t="shared" si="23"/>
        <v>0.2813019514</v>
      </c>
      <c r="AG425" s="54">
        <f t="shared" si="24"/>
        <v>0.2813019514</v>
      </c>
      <c r="AH425" s="57">
        <f t="shared" ref="AH425:AI425" si="2141">N425-P425</f>
        <v>0.02894686477</v>
      </c>
      <c r="AI425" s="57">
        <f t="shared" si="2141"/>
        <v>-0.1335112782</v>
      </c>
      <c r="AJ425" s="58">
        <f t="shared" si="26"/>
        <v>0.01730552245</v>
      </c>
      <c r="AK425" s="58">
        <f t="shared" si="27"/>
        <v>-0.07935364883</v>
      </c>
      <c r="AL425" s="39">
        <f t="shared" si="28"/>
        <v>0.2813019514</v>
      </c>
      <c r="AM425" s="40">
        <f t="shared" ref="AM425:AN425" si="2142">AF425+AJ425</f>
        <v>0.2986074739</v>
      </c>
      <c r="AN425" s="54">
        <f t="shared" si="2142"/>
        <v>0.2019483026</v>
      </c>
      <c r="AO425" s="59">
        <f t="shared" si="30"/>
        <v>1.870999425</v>
      </c>
      <c r="AP425" s="39">
        <f t="shared" ref="AP425:AR425" si="2143">AL425*$AO425</f>
        <v>0.5263157895</v>
      </c>
      <c r="AQ425" s="40">
        <f t="shared" si="2143"/>
        <v>0.558694412</v>
      </c>
      <c r="AR425" s="54">
        <f t="shared" si="2143"/>
        <v>0.3778451581</v>
      </c>
      <c r="AS425" s="39">
        <f t="shared" ref="AS425:AU425" si="2144">IF(AP425&lt;0,0,IF(AP425&gt;1,1,AP425))</f>
        <v>0.5263157895</v>
      </c>
      <c r="AT425" s="40">
        <f t="shared" si="2144"/>
        <v>0.558694412</v>
      </c>
      <c r="AU425" s="54">
        <f t="shared" si="2144"/>
        <v>0.3778451581</v>
      </c>
      <c r="AV425" s="38"/>
      <c r="AW425" s="38"/>
      <c r="AX425" s="38"/>
      <c r="AY425" s="38"/>
      <c r="AZ425" s="38"/>
      <c r="BA425" s="38"/>
      <c r="BB425" s="38"/>
    </row>
    <row r="426">
      <c r="A426" s="1"/>
      <c r="B426" s="1"/>
      <c r="C426" s="53">
        <v>0.0</v>
      </c>
      <c r="D426" s="42"/>
      <c r="E426" s="42"/>
      <c r="F426" s="2">
        <v>6037.0</v>
      </c>
      <c r="G426" s="43">
        <v>7.0</v>
      </c>
      <c r="H426" s="43">
        <v>25.0</v>
      </c>
      <c r="I426" s="44">
        <v>26.0</v>
      </c>
      <c r="J426" s="44">
        <v>57.0</v>
      </c>
      <c r="K426" s="45">
        <v>18.0</v>
      </c>
      <c r="L426" s="45">
        <v>65.0</v>
      </c>
      <c r="M426" s="39">
        <f t="shared" si="6"/>
        <v>0.21875</v>
      </c>
      <c r="N426" s="40">
        <f t="shared" si="7"/>
        <v>0.313253012</v>
      </c>
      <c r="O426" s="54">
        <f t="shared" si="8"/>
        <v>0.2168674699</v>
      </c>
      <c r="P426" s="40">
        <f t="shared" si="9"/>
        <v>0.4996112305</v>
      </c>
      <c r="Q426" s="54">
        <f t="shared" si="10"/>
        <v>0.2471900391</v>
      </c>
      <c r="R426" s="39">
        <f t="shared" ref="R426:T426" si="2145">M426</f>
        <v>0.21875</v>
      </c>
      <c r="S426" s="40">
        <f t="shared" si="2145"/>
        <v>0.313253012</v>
      </c>
      <c r="T426" s="54">
        <f t="shared" si="2145"/>
        <v>0.2168674699</v>
      </c>
      <c r="U426" s="39">
        <f t="shared" si="12"/>
        <v>0.21875</v>
      </c>
      <c r="V426" s="40">
        <f t="shared" si="13"/>
        <v>-0.128746988</v>
      </c>
      <c r="W426" s="54">
        <f t="shared" si="14"/>
        <v>-0.00213253012</v>
      </c>
      <c r="X426" s="55">
        <f t="shared" si="15"/>
        <v>-0.5319635284</v>
      </c>
      <c r="Y426" s="55">
        <f t="shared" si="16"/>
        <v>1.317361692</v>
      </c>
      <c r="Z426" s="39">
        <f t="shared" si="17"/>
        <v>0.1794816835</v>
      </c>
      <c r="AA426" s="40">
        <f t="shared" si="18"/>
        <v>0.1794816835</v>
      </c>
      <c r="AB426" s="54">
        <f t="shared" si="19"/>
        <v>-0.00213253012</v>
      </c>
      <c r="AC426" s="56">
        <f t="shared" si="20"/>
        <v>-0.01188104399</v>
      </c>
      <c r="AD426" s="56">
        <f t="shared" si="21"/>
        <v>0.7972792074</v>
      </c>
      <c r="AE426" s="39">
        <f t="shared" si="22"/>
        <v>0.1269216735</v>
      </c>
      <c r="AF426" s="40">
        <f t="shared" si="23"/>
        <v>0.1269216735</v>
      </c>
      <c r="AG426" s="54">
        <f t="shared" si="24"/>
        <v>0.1269216735</v>
      </c>
      <c r="AH426" s="57">
        <f t="shared" ref="AH426:AI426" si="2146">N426-P426</f>
        <v>-0.1863582184</v>
      </c>
      <c r="AI426" s="57">
        <f t="shared" si="2146"/>
        <v>-0.03032256918</v>
      </c>
      <c r="AJ426" s="58">
        <f t="shared" si="26"/>
        <v>-0.111411939</v>
      </c>
      <c r="AK426" s="58">
        <f t="shared" si="27"/>
        <v>-0.01802249622</v>
      </c>
      <c r="AL426" s="39">
        <f t="shared" si="28"/>
        <v>0.1269216735</v>
      </c>
      <c r="AM426" s="40">
        <f t="shared" ref="AM426:AN426" si="2147">AF426+AJ426</f>
        <v>0.01550973445</v>
      </c>
      <c r="AN426" s="54">
        <f t="shared" si="2147"/>
        <v>0.1088991772</v>
      </c>
      <c r="AO426" s="59">
        <f t="shared" si="30"/>
        <v>1.723503906</v>
      </c>
      <c r="AP426" s="39">
        <f t="shared" ref="AP426:AR426" si="2148">AL426*$AO426</f>
        <v>0.21875</v>
      </c>
      <c r="AQ426" s="40">
        <f t="shared" si="2148"/>
        <v>0.02673108792</v>
      </c>
      <c r="AR426" s="54">
        <f t="shared" si="2148"/>
        <v>0.1876881574</v>
      </c>
      <c r="AS426" s="39">
        <f t="shared" ref="AS426:AU426" si="2149">IF(AP426&lt;0,0,IF(AP426&gt;1,1,AP426))</f>
        <v>0.21875</v>
      </c>
      <c r="AT426" s="40">
        <f t="shared" si="2149"/>
        <v>0.02673108792</v>
      </c>
      <c r="AU426" s="54">
        <f t="shared" si="2149"/>
        <v>0.1876881574</v>
      </c>
      <c r="AV426" s="38"/>
      <c r="AW426" s="38"/>
      <c r="AX426" s="38"/>
      <c r="AY426" s="38"/>
      <c r="AZ426" s="38"/>
      <c r="BA426" s="38"/>
      <c r="BB426" s="38"/>
    </row>
    <row r="427">
      <c r="A427" s="1"/>
      <c r="B427" s="1"/>
      <c r="C427" s="53">
        <v>0.0</v>
      </c>
      <c r="D427" s="42"/>
      <c r="E427" s="42"/>
      <c r="F427" s="2">
        <v>6038.0</v>
      </c>
      <c r="G427" s="43">
        <v>12.0</v>
      </c>
      <c r="H427" s="43">
        <v>13.0</v>
      </c>
      <c r="I427" s="44">
        <v>28.0</v>
      </c>
      <c r="J427" s="44">
        <v>22.0</v>
      </c>
      <c r="K427" s="45">
        <v>9.0</v>
      </c>
      <c r="L427" s="45">
        <v>26.0</v>
      </c>
      <c r="M427" s="39">
        <f t="shared" si="6"/>
        <v>0.48</v>
      </c>
      <c r="N427" s="40">
        <f t="shared" si="7"/>
        <v>0.56</v>
      </c>
      <c r="O427" s="54">
        <f t="shared" si="8"/>
        <v>0.2571428571</v>
      </c>
      <c r="P427" s="40">
        <f t="shared" si="9"/>
        <v>0.56805184</v>
      </c>
      <c r="Q427" s="54">
        <f t="shared" si="10"/>
        <v>0.27275616</v>
      </c>
      <c r="R427" s="39">
        <f t="shared" ref="R427:T427" si="2150">M427</f>
        <v>0.48</v>
      </c>
      <c r="S427" s="40">
        <f t="shared" si="2150"/>
        <v>0.56</v>
      </c>
      <c r="T427" s="54">
        <f t="shared" si="2150"/>
        <v>0.2571428571</v>
      </c>
      <c r="U427" s="39">
        <f t="shared" si="12"/>
        <v>0.48</v>
      </c>
      <c r="V427" s="40">
        <f t="shared" si="13"/>
        <v>0.118</v>
      </c>
      <c r="W427" s="54">
        <f t="shared" si="14"/>
        <v>0.03814285714</v>
      </c>
      <c r="X427" s="55">
        <f t="shared" si="15"/>
        <v>0.2410532662</v>
      </c>
      <c r="Y427" s="55">
        <f t="shared" si="16"/>
        <v>0.5443448972</v>
      </c>
      <c r="Z427" s="39">
        <f t="shared" si="17"/>
        <v>0.3495168093</v>
      </c>
      <c r="AA427" s="40">
        <f t="shared" si="18"/>
        <v>0.3495168093</v>
      </c>
      <c r="AB427" s="54">
        <f t="shared" si="19"/>
        <v>0.03814285714</v>
      </c>
      <c r="AC427" s="56">
        <f t="shared" si="20"/>
        <v>0.1087000949</v>
      </c>
      <c r="AD427" s="56">
        <f t="shared" si="21"/>
        <v>0.6766980685</v>
      </c>
      <c r="AE427" s="39">
        <f t="shared" si="22"/>
        <v>0.2486130302</v>
      </c>
      <c r="AF427" s="40">
        <f t="shared" si="23"/>
        <v>0.2486130302</v>
      </c>
      <c r="AG427" s="54">
        <f t="shared" si="24"/>
        <v>0.2486130302</v>
      </c>
      <c r="AH427" s="57">
        <f t="shared" ref="AH427:AI427" si="2151">N427-P427</f>
        <v>-0.00805184</v>
      </c>
      <c r="AI427" s="57">
        <f t="shared" si="2151"/>
        <v>-0.01561330286</v>
      </c>
      <c r="AJ427" s="58">
        <f t="shared" si="26"/>
        <v>-0.004813692224</v>
      </c>
      <c r="AK427" s="58">
        <f t="shared" si="27"/>
        <v>-0.009279909298</v>
      </c>
      <c r="AL427" s="39">
        <f t="shared" si="28"/>
        <v>0.2486130302</v>
      </c>
      <c r="AM427" s="40">
        <f t="shared" ref="AM427:AN427" si="2152">AF427+AJ427</f>
        <v>0.243799338</v>
      </c>
      <c r="AN427" s="54">
        <f t="shared" si="2152"/>
        <v>0.2393331209</v>
      </c>
      <c r="AO427" s="59">
        <f t="shared" si="30"/>
        <v>1.930711354</v>
      </c>
      <c r="AP427" s="39">
        <f t="shared" ref="AP427:AR427" si="2153">AL427*$AO427</f>
        <v>0.48</v>
      </c>
      <c r="AQ427" s="40">
        <f t="shared" si="2153"/>
        <v>0.4707061498</v>
      </c>
      <c r="AR427" s="54">
        <f t="shared" si="2153"/>
        <v>0.4620831738</v>
      </c>
      <c r="AS427" s="39">
        <f t="shared" ref="AS427:AU427" si="2154">IF(AP427&lt;0,0,IF(AP427&gt;1,1,AP427))</f>
        <v>0.48</v>
      </c>
      <c r="AT427" s="40">
        <f t="shared" si="2154"/>
        <v>0.4707061498</v>
      </c>
      <c r="AU427" s="54">
        <f t="shared" si="2154"/>
        <v>0.4620831738</v>
      </c>
      <c r="AV427" s="38"/>
      <c r="AW427" s="38"/>
      <c r="AX427" s="38"/>
      <c r="AY427" s="38"/>
      <c r="AZ427" s="38"/>
      <c r="BA427" s="38"/>
      <c r="BB427" s="38"/>
    </row>
    <row r="428">
      <c r="A428" s="1"/>
      <c r="B428" s="1"/>
      <c r="C428" s="53">
        <v>0.0</v>
      </c>
      <c r="D428" s="42"/>
      <c r="E428" s="42"/>
      <c r="F428" s="2">
        <v>6042.0</v>
      </c>
      <c r="G428" s="43">
        <v>24.0</v>
      </c>
      <c r="H428" s="43">
        <v>26.0</v>
      </c>
      <c r="I428" s="44">
        <v>65.0</v>
      </c>
      <c r="J428" s="44">
        <v>47.0</v>
      </c>
      <c r="K428" s="45">
        <v>20.0</v>
      </c>
      <c r="L428" s="45">
        <v>62.0</v>
      </c>
      <c r="M428" s="39">
        <f t="shared" si="6"/>
        <v>0.48</v>
      </c>
      <c r="N428" s="40">
        <f t="shared" si="7"/>
        <v>0.5803571429</v>
      </c>
      <c r="O428" s="54">
        <f t="shared" si="8"/>
        <v>0.243902439</v>
      </c>
      <c r="P428" s="40">
        <f t="shared" si="9"/>
        <v>0.56805184</v>
      </c>
      <c r="Q428" s="54">
        <f t="shared" si="10"/>
        <v>0.27275616</v>
      </c>
      <c r="R428" s="39">
        <f t="shared" ref="R428:T428" si="2155">M428</f>
        <v>0.48</v>
      </c>
      <c r="S428" s="40">
        <f t="shared" si="2155"/>
        <v>0.5803571429</v>
      </c>
      <c r="T428" s="54">
        <f t="shared" si="2155"/>
        <v>0.243902439</v>
      </c>
      <c r="U428" s="39">
        <f t="shared" si="12"/>
        <v>0.48</v>
      </c>
      <c r="V428" s="40">
        <f t="shared" si="13"/>
        <v>0.1383571429</v>
      </c>
      <c r="W428" s="54">
        <f t="shared" si="14"/>
        <v>0.02490243902</v>
      </c>
      <c r="X428" s="55">
        <f t="shared" si="15"/>
        <v>0.2806369294</v>
      </c>
      <c r="Y428" s="55">
        <f t="shared" si="16"/>
        <v>0.504761234</v>
      </c>
      <c r="Z428" s="39">
        <f t="shared" si="17"/>
        <v>0.3532298819</v>
      </c>
      <c r="AA428" s="40">
        <f t="shared" si="18"/>
        <v>0.3532298819</v>
      </c>
      <c r="AB428" s="54">
        <f t="shared" si="19"/>
        <v>0.02490243902</v>
      </c>
      <c r="AC428" s="56">
        <f t="shared" si="20"/>
        <v>0.07038279223</v>
      </c>
      <c r="AD428" s="56">
        <f t="shared" si="21"/>
        <v>0.7150153712</v>
      </c>
      <c r="AE428" s="39">
        <f t="shared" si="22"/>
        <v>0.2503911749</v>
      </c>
      <c r="AF428" s="40">
        <f t="shared" si="23"/>
        <v>0.2503911749</v>
      </c>
      <c r="AG428" s="54">
        <f t="shared" si="24"/>
        <v>0.2503911749</v>
      </c>
      <c r="AH428" s="57">
        <f t="shared" ref="AH428:AI428" si="2156">N428-P428</f>
        <v>0.01230530286</v>
      </c>
      <c r="AI428" s="57">
        <f t="shared" si="2156"/>
        <v>-0.02885372098</v>
      </c>
      <c r="AJ428" s="58">
        <f t="shared" si="26"/>
        <v>0.007356571999</v>
      </c>
      <c r="AK428" s="58">
        <f t="shared" si="27"/>
        <v>-0.01714947286</v>
      </c>
      <c r="AL428" s="39">
        <f t="shared" si="28"/>
        <v>0.2503911749</v>
      </c>
      <c r="AM428" s="40">
        <f t="shared" ref="AM428:AN428" si="2157">AF428+AJ428</f>
        <v>0.2577477469</v>
      </c>
      <c r="AN428" s="54">
        <f t="shared" si="2157"/>
        <v>0.2332417021</v>
      </c>
      <c r="AO428" s="59">
        <f t="shared" si="30"/>
        <v>1.91700047</v>
      </c>
      <c r="AP428" s="39">
        <f t="shared" ref="AP428:AR428" si="2158">AL428*$AO428</f>
        <v>0.48</v>
      </c>
      <c r="AQ428" s="40">
        <f t="shared" si="2158"/>
        <v>0.494102552</v>
      </c>
      <c r="AR428" s="54">
        <f t="shared" si="2158"/>
        <v>0.4471244525</v>
      </c>
      <c r="AS428" s="39">
        <f t="shared" ref="AS428:AU428" si="2159">IF(AP428&lt;0,0,IF(AP428&gt;1,1,AP428))</f>
        <v>0.48</v>
      </c>
      <c r="AT428" s="40">
        <f t="shared" si="2159"/>
        <v>0.494102552</v>
      </c>
      <c r="AU428" s="54">
        <f t="shared" si="2159"/>
        <v>0.4471244525</v>
      </c>
      <c r="AV428" s="38"/>
      <c r="AW428" s="38"/>
      <c r="AX428" s="38"/>
      <c r="AY428" s="38"/>
      <c r="AZ428" s="38"/>
      <c r="BA428" s="38"/>
      <c r="BB428" s="38"/>
    </row>
    <row r="429">
      <c r="A429" s="1"/>
      <c r="B429" s="1"/>
      <c r="C429" s="53">
        <v>0.0</v>
      </c>
      <c r="D429" s="42"/>
      <c r="E429" s="42"/>
      <c r="F429" s="2">
        <v>6044.0</v>
      </c>
      <c r="G429" s="43">
        <v>11.0</v>
      </c>
      <c r="H429" s="43">
        <v>13.0</v>
      </c>
      <c r="I429" s="44">
        <v>46.0</v>
      </c>
      <c r="J429" s="44">
        <v>27.0</v>
      </c>
      <c r="K429" s="45">
        <v>13.0</v>
      </c>
      <c r="L429" s="45">
        <v>46.0</v>
      </c>
      <c r="M429" s="39">
        <f t="shared" si="6"/>
        <v>0.4583333333</v>
      </c>
      <c r="N429" s="40">
        <f t="shared" si="7"/>
        <v>0.6301369863</v>
      </c>
      <c r="O429" s="54">
        <f t="shared" si="8"/>
        <v>0.2203389831</v>
      </c>
      <c r="P429" s="40">
        <f t="shared" si="9"/>
        <v>0.5623907986</v>
      </c>
      <c r="Q429" s="54">
        <f t="shared" si="10"/>
        <v>0.2709711806</v>
      </c>
      <c r="R429" s="39">
        <f t="shared" ref="R429:T429" si="2160">M429</f>
        <v>0.4583333333</v>
      </c>
      <c r="S429" s="40">
        <f t="shared" si="2160"/>
        <v>0.6301369863</v>
      </c>
      <c r="T429" s="54">
        <f t="shared" si="2160"/>
        <v>0.2203389831</v>
      </c>
      <c r="U429" s="39">
        <f t="shared" si="12"/>
        <v>0.4583333333</v>
      </c>
      <c r="V429" s="40">
        <f t="shared" si="13"/>
        <v>0.1881369863</v>
      </c>
      <c r="W429" s="54">
        <f t="shared" si="14"/>
        <v>0.001338983051</v>
      </c>
      <c r="X429" s="55">
        <f t="shared" si="15"/>
        <v>0.3895086824</v>
      </c>
      <c r="Y429" s="55">
        <f t="shared" si="16"/>
        <v>0.395889481</v>
      </c>
      <c r="Z429" s="39">
        <f t="shared" si="17"/>
        <v>0.350331964</v>
      </c>
      <c r="AA429" s="40">
        <f t="shared" si="18"/>
        <v>0.350331964</v>
      </c>
      <c r="AB429" s="54">
        <f t="shared" si="19"/>
        <v>0.001338983051</v>
      </c>
      <c r="AC429" s="56">
        <f t="shared" si="20"/>
        <v>0.003822022163</v>
      </c>
      <c r="AD429" s="56">
        <f t="shared" si="21"/>
        <v>0.7815761412</v>
      </c>
      <c r="AE429" s="39">
        <f t="shared" si="22"/>
        <v>0.2477239168</v>
      </c>
      <c r="AF429" s="40">
        <f t="shared" si="23"/>
        <v>0.2477239168</v>
      </c>
      <c r="AG429" s="54">
        <f t="shared" si="24"/>
        <v>0.2477239168</v>
      </c>
      <c r="AH429" s="57">
        <f t="shared" ref="AH429:AI429" si="2161">N429-P429</f>
        <v>0.06774618769</v>
      </c>
      <c r="AI429" s="57">
        <f t="shared" si="2161"/>
        <v>-0.0506321975</v>
      </c>
      <c r="AJ429" s="58">
        <f t="shared" si="26"/>
        <v>0.04050121425</v>
      </c>
      <c r="AK429" s="58">
        <f t="shared" si="27"/>
        <v>-0.03009370949</v>
      </c>
      <c r="AL429" s="39">
        <f t="shared" si="28"/>
        <v>0.2477239168</v>
      </c>
      <c r="AM429" s="40">
        <f t="shared" ref="AM429:AN429" si="2162">AF429+AJ429</f>
        <v>0.288225131</v>
      </c>
      <c r="AN429" s="54">
        <f t="shared" si="2162"/>
        <v>0.2176302073</v>
      </c>
      <c r="AO429" s="59">
        <f t="shared" si="30"/>
        <v>1.850177969</v>
      </c>
      <c r="AP429" s="39">
        <f t="shared" ref="AP429:AR429" si="2163">AL429*$AO429</f>
        <v>0.4583333333</v>
      </c>
      <c r="AQ429" s="40">
        <f t="shared" si="2163"/>
        <v>0.5332677877</v>
      </c>
      <c r="AR429" s="54">
        <f t="shared" si="2163"/>
        <v>0.402654615</v>
      </c>
      <c r="AS429" s="39">
        <f t="shared" ref="AS429:AU429" si="2164">IF(AP429&lt;0,0,IF(AP429&gt;1,1,AP429))</f>
        <v>0.4583333333</v>
      </c>
      <c r="AT429" s="40">
        <f t="shared" si="2164"/>
        <v>0.5332677877</v>
      </c>
      <c r="AU429" s="54">
        <f t="shared" si="2164"/>
        <v>0.402654615</v>
      </c>
      <c r="AV429" s="38"/>
      <c r="AW429" s="38"/>
      <c r="AX429" s="38"/>
      <c r="AY429" s="38"/>
      <c r="AZ429" s="38"/>
      <c r="BA429" s="38"/>
      <c r="BB429" s="38"/>
    </row>
    <row r="430">
      <c r="A430" s="1"/>
      <c r="B430" s="1"/>
      <c r="C430" s="53">
        <v>0.0</v>
      </c>
      <c r="D430" s="42"/>
      <c r="E430" s="42"/>
      <c r="F430" s="2">
        <v>6045.0</v>
      </c>
      <c r="G430" s="43">
        <v>18.0</v>
      </c>
      <c r="H430" s="43">
        <v>27.0</v>
      </c>
      <c r="I430" s="44">
        <v>49.0</v>
      </c>
      <c r="J430" s="44">
        <v>42.0</v>
      </c>
      <c r="K430" s="45">
        <v>25.0</v>
      </c>
      <c r="L430" s="45">
        <v>64.0</v>
      </c>
      <c r="M430" s="39">
        <f t="shared" si="6"/>
        <v>0.4</v>
      </c>
      <c r="N430" s="40">
        <f t="shared" si="7"/>
        <v>0.5384615385</v>
      </c>
      <c r="O430" s="54">
        <f t="shared" si="8"/>
        <v>0.2808988764</v>
      </c>
      <c r="P430" s="40">
        <f t="shared" si="9"/>
        <v>0.547136</v>
      </c>
      <c r="Q430" s="54">
        <f t="shared" si="10"/>
        <v>0.265864</v>
      </c>
      <c r="R430" s="39">
        <f t="shared" ref="R430:T430" si="2165">M430</f>
        <v>0.4</v>
      </c>
      <c r="S430" s="40">
        <f t="shared" si="2165"/>
        <v>0.5384615385</v>
      </c>
      <c r="T430" s="54">
        <f t="shared" si="2165"/>
        <v>0.2808988764</v>
      </c>
      <c r="U430" s="39">
        <f t="shared" si="12"/>
        <v>0.4</v>
      </c>
      <c r="V430" s="40">
        <f t="shared" si="13"/>
        <v>0.09646153846</v>
      </c>
      <c r="W430" s="54">
        <f t="shared" si="14"/>
        <v>0.0618988764</v>
      </c>
      <c r="X430" s="55">
        <f t="shared" si="15"/>
        <v>0.236635699</v>
      </c>
      <c r="Y430" s="55">
        <f t="shared" si="16"/>
        <v>0.5487624644</v>
      </c>
      <c r="Z430" s="39">
        <f t="shared" si="17"/>
        <v>0.2909508794</v>
      </c>
      <c r="AA430" s="40">
        <f t="shared" si="18"/>
        <v>0.2909508794</v>
      </c>
      <c r="AB430" s="54">
        <f t="shared" si="19"/>
        <v>0.0618988764</v>
      </c>
      <c r="AC430" s="56">
        <f t="shared" si="20"/>
        <v>0.2096215439</v>
      </c>
      <c r="AD430" s="56">
        <f t="shared" si="21"/>
        <v>0.5757766195</v>
      </c>
      <c r="AE430" s="39">
        <f t="shared" si="22"/>
        <v>0.2103376869</v>
      </c>
      <c r="AF430" s="40">
        <f t="shared" si="23"/>
        <v>0.2103376869</v>
      </c>
      <c r="AG430" s="54">
        <f t="shared" si="24"/>
        <v>0.2103376869</v>
      </c>
      <c r="AH430" s="57">
        <f t="shared" ref="AH430:AI430" si="2166">N430-P430</f>
        <v>-0.008674461538</v>
      </c>
      <c r="AI430" s="57">
        <f t="shared" si="2166"/>
        <v>0.0150348764</v>
      </c>
      <c r="AJ430" s="58">
        <f t="shared" si="26"/>
        <v>-0.005185918754</v>
      </c>
      <c r="AK430" s="58">
        <f t="shared" si="27"/>
        <v>0.008936116248</v>
      </c>
      <c r="AL430" s="39">
        <f t="shared" si="28"/>
        <v>0.2103376869</v>
      </c>
      <c r="AM430" s="40">
        <f t="shared" ref="AM430:AN430" si="2167">AF430+AJ430</f>
        <v>0.2051517682</v>
      </c>
      <c r="AN430" s="54">
        <f t="shared" si="2167"/>
        <v>0.2192738032</v>
      </c>
      <c r="AO430" s="59">
        <f t="shared" si="30"/>
        <v>1.901703902</v>
      </c>
      <c r="AP430" s="39">
        <f t="shared" ref="AP430:AR430" si="2168">AL430*$AO430</f>
        <v>0.4</v>
      </c>
      <c r="AQ430" s="40">
        <f t="shared" si="2168"/>
        <v>0.3901379181</v>
      </c>
      <c r="AR430" s="54">
        <f t="shared" si="2168"/>
        <v>0.4169938471</v>
      </c>
      <c r="AS430" s="39">
        <f t="shared" ref="AS430:AU430" si="2169">IF(AP430&lt;0,0,IF(AP430&gt;1,1,AP430))</f>
        <v>0.4</v>
      </c>
      <c r="AT430" s="40">
        <f t="shared" si="2169"/>
        <v>0.3901379181</v>
      </c>
      <c r="AU430" s="54">
        <f t="shared" si="2169"/>
        <v>0.4169938471</v>
      </c>
      <c r="AV430" s="38"/>
      <c r="AW430" s="38"/>
      <c r="AX430" s="38"/>
      <c r="AY430" s="38"/>
      <c r="AZ430" s="38"/>
      <c r="BA430" s="38"/>
      <c r="BB430" s="38"/>
    </row>
    <row r="431">
      <c r="A431" s="1"/>
      <c r="B431" s="1"/>
      <c r="C431" s="53">
        <v>0.0</v>
      </c>
      <c r="D431" s="42"/>
      <c r="E431" s="42"/>
      <c r="F431" s="2">
        <v>6046.0</v>
      </c>
      <c r="G431" s="43">
        <v>1.0</v>
      </c>
      <c r="H431" s="43">
        <v>5.0</v>
      </c>
      <c r="I431" s="44">
        <v>17.0</v>
      </c>
      <c r="J431" s="44">
        <v>10.0</v>
      </c>
      <c r="K431" s="45">
        <v>15.0</v>
      </c>
      <c r="L431" s="45">
        <v>22.0</v>
      </c>
      <c r="M431" s="39">
        <f t="shared" si="6"/>
        <v>0.1666666667</v>
      </c>
      <c r="N431" s="40">
        <f t="shared" si="7"/>
        <v>0.6296296296</v>
      </c>
      <c r="O431" s="54">
        <f t="shared" si="8"/>
        <v>0.4054054054</v>
      </c>
      <c r="P431" s="40">
        <f t="shared" si="9"/>
        <v>0.4859194444</v>
      </c>
      <c r="Q431" s="54">
        <f t="shared" si="10"/>
        <v>0.2410388889</v>
      </c>
      <c r="R431" s="39">
        <f t="shared" ref="R431:T431" si="2170">M431</f>
        <v>0.1666666667</v>
      </c>
      <c r="S431" s="40">
        <f t="shared" si="2170"/>
        <v>0.6296296296</v>
      </c>
      <c r="T431" s="54">
        <f t="shared" si="2170"/>
        <v>0.4054054054</v>
      </c>
      <c r="U431" s="39">
        <f t="shared" si="12"/>
        <v>0.1666666667</v>
      </c>
      <c r="V431" s="40">
        <f t="shared" si="13"/>
        <v>0.1876296296</v>
      </c>
      <c r="W431" s="54">
        <f t="shared" si="14"/>
        <v>0.1864054054</v>
      </c>
      <c r="X431" s="55">
        <f t="shared" si="15"/>
        <v>0.8444971486</v>
      </c>
      <c r="Y431" s="55">
        <f t="shared" si="16"/>
        <v>-0.05909898519</v>
      </c>
      <c r="Z431" s="39">
        <f t="shared" si="17"/>
        <v>0.1774579608</v>
      </c>
      <c r="AA431" s="40">
        <f t="shared" si="18"/>
        <v>0.1774579608</v>
      </c>
      <c r="AB431" s="54">
        <f t="shared" si="19"/>
        <v>0.1864054054</v>
      </c>
      <c r="AC431" s="56">
        <f t="shared" si="20"/>
        <v>0.809983331</v>
      </c>
      <c r="AD431" s="56">
        <f t="shared" si="21"/>
        <v>-0.02458516761</v>
      </c>
      <c r="AE431" s="39">
        <f t="shared" si="22"/>
        <v>0.1819866795</v>
      </c>
      <c r="AF431" s="40">
        <f t="shared" si="23"/>
        <v>0.1819866795</v>
      </c>
      <c r="AG431" s="54">
        <f t="shared" si="24"/>
        <v>0.1819866795</v>
      </c>
      <c r="AH431" s="57">
        <f t="shared" ref="AH431:AI431" si="2171">N431-P431</f>
        <v>0.1437101852</v>
      </c>
      <c r="AI431" s="57">
        <f t="shared" si="2171"/>
        <v>0.1643665165</v>
      </c>
      <c r="AJ431" s="58">
        <f t="shared" si="26"/>
        <v>0.0859153437</v>
      </c>
      <c r="AK431" s="58">
        <f t="shared" si="27"/>
        <v>0.09769274182</v>
      </c>
      <c r="AL431" s="39">
        <f t="shared" si="28"/>
        <v>0.1819866795</v>
      </c>
      <c r="AM431" s="40">
        <f t="shared" ref="AM431:AN431" si="2172">AF431+AJ431</f>
        <v>0.2679020232</v>
      </c>
      <c r="AN431" s="54">
        <f t="shared" si="2172"/>
        <v>0.2796794213</v>
      </c>
      <c r="AO431" s="59">
        <f t="shared" si="30"/>
        <v>0.9158179442</v>
      </c>
      <c r="AP431" s="39">
        <f t="shared" ref="AP431:AR431" si="2173">AL431*$AO431</f>
        <v>0.1666666667</v>
      </c>
      <c r="AQ431" s="40">
        <f t="shared" si="2173"/>
        <v>0.2453494801</v>
      </c>
      <c r="AR431" s="54">
        <f t="shared" si="2173"/>
        <v>0.2561354326</v>
      </c>
      <c r="AS431" s="39">
        <f t="shared" ref="AS431:AU431" si="2174">IF(AP431&lt;0,0,IF(AP431&gt;1,1,AP431))</f>
        <v>0.1666666667</v>
      </c>
      <c r="AT431" s="40">
        <f t="shared" si="2174"/>
        <v>0.2453494801</v>
      </c>
      <c r="AU431" s="54">
        <f t="shared" si="2174"/>
        <v>0.2561354326</v>
      </c>
      <c r="AV431" s="38"/>
      <c r="AW431" s="38"/>
      <c r="AX431" s="38"/>
      <c r="AY431" s="38"/>
      <c r="AZ431" s="38"/>
      <c r="BA431" s="38"/>
      <c r="BB431" s="38"/>
    </row>
    <row r="432">
      <c r="A432" s="1"/>
      <c r="B432" s="1"/>
      <c r="C432" s="53">
        <v>0.0</v>
      </c>
      <c r="D432" s="42"/>
      <c r="E432" s="42"/>
      <c r="F432" s="2">
        <v>6057.0</v>
      </c>
      <c r="G432" s="43">
        <v>8.0</v>
      </c>
      <c r="H432" s="43">
        <v>18.0</v>
      </c>
      <c r="I432" s="44">
        <v>27.0</v>
      </c>
      <c r="J432" s="44">
        <v>18.0</v>
      </c>
      <c r="K432" s="45">
        <v>11.0</v>
      </c>
      <c r="L432" s="45">
        <v>39.0</v>
      </c>
      <c r="M432" s="39">
        <f t="shared" si="6"/>
        <v>0.3076923077</v>
      </c>
      <c r="N432" s="40">
        <f t="shared" si="7"/>
        <v>0.6</v>
      </c>
      <c r="O432" s="54">
        <f t="shared" si="8"/>
        <v>0.22</v>
      </c>
      <c r="P432" s="40">
        <f t="shared" si="9"/>
        <v>0.522956213</v>
      </c>
      <c r="Q432" s="54">
        <f t="shared" si="10"/>
        <v>0.2568840237</v>
      </c>
      <c r="R432" s="39">
        <f t="shared" ref="R432:T432" si="2175">M432</f>
        <v>0.3076923077</v>
      </c>
      <c r="S432" s="40">
        <f t="shared" si="2175"/>
        <v>0.6</v>
      </c>
      <c r="T432" s="54">
        <f t="shared" si="2175"/>
        <v>0.22</v>
      </c>
      <c r="U432" s="39">
        <f t="shared" si="12"/>
        <v>0.3076923077</v>
      </c>
      <c r="V432" s="40">
        <f t="shared" si="13"/>
        <v>0.158</v>
      </c>
      <c r="W432" s="54">
        <f t="shared" si="14"/>
        <v>0.001</v>
      </c>
      <c r="X432" s="55">
        <f t="shared" si="15"/>
        <v>0.4743891891</v>
      </c>
      <c r="Y432" s="55">
        <f t="shared" si="16"/>
        <v>0.3110089743</v>
      </c>
      <c r="Z432" s="39">
        <f t="shared" si="17"/>
        <v>0.2445797991</v>
      </c>
      <c r="AA432" s="40">
        <f t="shared" si="18"/>
        <v>0.2445797991</v>
      </c>
      <c r="AB432" s="54">
        <f t="shared" si="19"/>
        <v>0.001</v>
      </c>
      <c r="AC432" s="56">
        <f t="shared" si="20"/>
        <v>0.004088622329</v>
      </c>
      <c r="AD432" s="56">
        <f t="shared" si="21"/>
        <v>0.7813095411</v>
      </c>
      <c r="AE432" s="39">
        <f t="shared" si="22"/>
        <v>0.17294548</v>
      </c>
      <c r="AF432" s="40">
        <f t="shared" si="23"/>
        <v>0.17294548</v>
      </c>
      <c r="AG432" s="54">
        <f t="shared" si="24"/>
        <v>0.17294548</v>
      </c>
      <c r="AH432" s="57">
        <f t="shared" ref="AH432:AI432" si="2176">N432-P432</f>
        <v>0.07704378698</v>
      </c>
      <c r="AI432" s="57">
        <f t="shared" si="2176"/>
        <v>-0.03688402367</v>
      </c>
      <c r="AJ432" s="58">
        <f t="shared" si="26"/>
        <v>0.04605966814</v>
      </c>
      <c r="AK432" s="58">
        <f t="shared" si="27"/>
        <v>-0.02192235668</v>
      </c>
      <c r="AL432" s="39">
        <f t="shared" si="28"/>
        <v>0.17294548</v>
      </c>
      <c r="AM432" s="40">
        <f t="shared" ref="AM432:AN432" si="2177">AF432+AJ432</f>
        <v>0.2190051481</v>
      </c>
      <c r="AN432" s="54">
        <f t="shared" si="2177"/>
        <v>0.1510231233</v>
      </c>
      <c r="AO432" s="59">
        <f t="shared" si="30"/>
        <v>1.779128935</v>
      </c>
      <c r="AP432" s="39">
        <f t="shared" ref="AP432:AR432" si="2178">AL432*$AO432</f>
        <v>0.3076923077</v>
      </c>
      <c r="AQ432" s="40">
        <f t="shared" si="2178"/>
        <v>0.389638396</v>
      </c>
      <c r="AR432" s="54">
        <f t="shared" si="2178"/>
        <v>0.2686896086</v>
      </c>
      <c r="AS432" s="39">
        <f t="shared" ref="AS432:AU432" si="2179">IF(AP432&lt;0,0,IF(AP432&gt;1,1,AP432))</f>
        <v>0.3076923077</v>
      </c>
      <c r="AT432" s="40">
        <f t="shared" si="2179"/>
        <v>0.389638396</v>
      </c>
      <c r="AU432" s="54">
        <f t="shared" si="2179"/>
        <v>0.2686896086</v>
      </c>
      <c r="AV432" s="38"/>
      <c r="AW432" s="38"/>
      <c r="AX432" s="38"/>
      <c r="AY432" s="38"/>
      <c r="AZ432" s="38"/>
      <c r="BA432" s="38"/>
      <c r="BB432" s="38"/>
    </row>
    <row r="433">
      <c r="A433" s="1"/>
      <c r="B433" s="1"/>
      <c r="C433" s="53">
        <v>0.0</v>
      </c>
      <c r="D433" s="42"/>
      <c r="E433" s="42"/>
      <c r="F433" s="2">
        <v>6062.0</v>
      </c>
      <c r="G433" s="43">
        <v>39.0</v>
      </c>
      <c r="H433" s="43">
        <v>30.0</v>
      </c>
      <c r="I433" s="44">
        <v>55.0</v>
      </c>
      <c r="J433" s="44">
        <v>47.0</v>
      </c>
      <c r="K433" s="45">
        <v>28.0</v>
      </c>
      <c r="L433" s="45">
        <v>56.0</v>
      </c>
      <c r="M433" s="39">
        <f t="shared" si="6"/>
        <v>0.5652173913</v>
      </c>
      <c r="N433" s="40">
        <f t="shared" si="7"/>
        <v>0.5392156863</v>
      </c>
      <c r="O433" s="54">
        <f t="shared" si="8"/>
        <v>0.3333333333</v>
      </c>
      <c r="P433" s="40">
        <f t="shared" si="9"/>
        <v>0.5902909263</v>
      </c>
      <c r="Q433" s="54">
        <f t="shared" si="10"/>
        <v>0.2791882798</v>
      </c>
      <c r="R433" s="39">
        <f t="shared" ref="R433:T433" si="2180">M433</f>
        <v>0.5652173913</v>
      </c>
      <c r="S433" s="40">
        <f t="shared" si="2180"/>
        <v>0.5392156863</v>
      </c>
      <c r="T433" s="54">
        <f t="shared" si="2180"/>
        <v>0.3333333333</v>
      </c>
      <c r="U433" s="39">
        <f t="shared" si="12"/>
        <v>0.5652173913</v>
      </c>
      <c r="V433" s="40">
        <f t="shared" si="13"/>
        <v>0.09721568627</v>
      </c>
      <c r="W433" s="54">
        <f t="shared" si="14"/>
        <v>0.1143333333</v>
      </c>
      <c r="X433" s="55">
        <f t="shared" si="15"/>
        <v>0.1703304062</v>
      </c>
      <c r="Y433" s="55">
        <f t="shared" si="16"/>
        <v>0.6150677572</v>
      </c>
      <c r="Z433" s="39">
        <f t="shared" si="17"/>
        <v>0.4055376611</v>
      </c>
      <c r="AA433" s="40">
        <f t="shared" si="18"/>
        <v>0.4055376611</v>
      </c>
      <c r="AB433" s="54">
        <f t="shared" si="19"/>
        <v>0.1143333333</v>
      </c>
      <c r="AC433" s="56">
        <f t="shared" si="20"/>
        <v>0.2747977229</v>
      </c>
      <c r="AD433" s="56">
        <f t="shared" si="21"/>
        <v>0.5106004405</v>
      </c>
      <c r="AE433" s="39">
        <f t="shared" si="22"/>
        <v>0.2979369947</v>
      </c>
      <c r="AF433" s="40">
        <f t="shared" si="23"/>
        <v>0.2979369947</v>
      </c>
      <c r="AG433" s="54">
        <f t="shared" si="24"/>
        <v>0.2979369947</v>
      </c>
      <c r="AH433" s="57">
        <f t="shared" ref="AH433:AI433" si="2181">N433-P433</f>
        <v>-0.05107524</v>
      </c>
      <c r="AI433" s="57">
        <f t="shared" si="2181"/>
        <v>0.05414505356</v>
      </c>
      <c r="AJ433" s="58">
        <f t="shared" si="26"/>
        <v>-0.03053469588</v>
      </c>
      <c r="AK433" s="58">
        <f t="shared" si="27"/>
        <v>0.03218160761</v>
      </c>
      <c r="AL433" s="39">
        <f t="shared" si="28"/>
        <v>0.2979369947</v>
      </c>
      <c r="AM433" s="40">
        <f t="shared" ref="AM433:AN433" si="2182">AF433+AJ433</f>
        <v>0.2674022989</v>
      </c>
      <c r="AN433" s="54">
        <f t="shared" si="2182"/>
        <v>0.3301186023</v>
      </c>
      <c r="AO433" s="59">
        <f t="shared" si="30"/>
        <v>1.897103754</v>
      </c>
      <c r="AP433" s="39">
        <f t="shared" ref="AP433:AR433" si="2183">AL433*$AO433</f>
        <v>0.5652173913</v>
      </c>
      <c r="AQ433" s="40">
        <f t="shared" si="2183"/>
        <v>0.5072899051</v>
      </c>
      <c r="AR433" s="54">
        <f t="shared" si="2183"/>
        <v>0.6262692399</v>
      </c>
      <c r="AS433" s="39">
        <f t="shared" ref="AS433:AU433" si="2184">IF(AP433&lt;0,0,IF(AP433&gt;1,1,AP433))</f>
        <v>0.5652173913</v>
      </c>
      <c r="AT433" s="40">
        <f t="shared" si="2184"/>
        <v>0.5072899051</v>
      </c>
      <c r="AU433" s="54">
        <f t="shared" si="2184"/>
        <v>0.6262692399</v>
      </c>
      <c r="AV433" s="38"/>
      <c r="AW433" s="38"/>
      <c r="AX433" s="38"/>
      <c r="AY433" s="38"/>
      <c r="AZ433" s="38"/>
      <c r="BA433" s="38"/>
      <c r="BB433" s="38"/>
    </row>
    <row r="434">
      <c r="A434" s="1"/>
      <c r="B434" s="1"/>
      <c r="C434" s="53">
        <v>0.0</v>
      </c>
      <c r="D434" s="42"/>
      <c r="E434" s="42"/>
      <c r="F434" s="2">
        <v>6066.0</v>
      </c>
      <c r="G434" s="43">
        <v>22.0</v>
      </c>
      <c r="H434" s="43">
        <v>27.0</v>
      </c>
      <c r="I434" s="44">
        <v>49.0</v>
      </c>
      <c r="J434" s="44">
        <v>64.0</v>
      </c>
      <c r="K434" s="45">
        <v>12.0</v>
      </c>
      <c r="L434" s="45">
        <v>91.0</v>
      </c>
      <c r="M434" s="39">
        <f t="shared" si="6"/>
        <v>0.4489795918</v>
      </c>
      <c r="N434" s="40">
        <f t="shared" si="7"/>
        <v>0.4336283186</v>
      </c>
      <c r="O434" s="54">
        <f t="shared" si="8"/>
        <v>0.1165048544</v>
      </c>
      <c r="P434" s="40">
        <f t="shared" si="9"/>
        <v>0.5599460225</v>
      </c>
      <c r="Q434" s="54">
        <f t="shared" si="10"/>
        <v>0.2701818409</v>
      </c>
      <c r="R434" s="39">
        <f t="shared" ref="R434:T434" si="2185">M434</f>
        <v>0.4489795918</v>
      </c>
      <c r="S434" s="40">
        <f t="shared" si="2185"/>
        <v>0.4336283186</v>
      </c>
      <c r="T434" s="54">
        <f t="shared" si="2185"/>
        <v>0.1165048544</v>
      </c>
      <c r="U434" s="39">
        <f t="shared" si="12"/>
        <v>0.4489795918</v>
      </c>
      <c r="V434" s="40">
        <f t="shared" si="13"/>
        <v>-0.008371681416</v>
      </c>
      <c r="W434" s="54">
        <f t="shared" si="14"/>
        <v>-0.1024951456</v>
      </c>
      <c r="X434" s="55">
        <f t="shared" si="15"/>
        <v>-0.01864385724</v>
      </c>
      <c r="Y434" s="55">
        <f t="shared" si="16"/>
        <v>0.8040420206</v>
      </c>
      <c r="Z434" s="39">
        <f t="shared" si="17"/>
        <v>0.3175316984</v>
      </c>
      <c r="AA434" s="40">
        <f t="shared" si="18"/>
        <v>0.3175316984</v>
      </c>
      <c r="AB434" s="54">
        <f t="shared" si="19"/>
        <v>-0.1024951456</v>
      </c>
      <c r="AC434" s="56">
        <f t="shared" si="20"/>
        <v>-0.3122291339</v>
      </c>
      <c r="AD434" s="56">
        <f t="shared" si="21"/>
        <v>1.097627297</v>
      </c>
      <c r="AE434" s="39">
        <f t="shared" si="22"/>
        <v>0.2359360447</v>
      </c>
      <c r="AF434" s="40">
        <f t="shared" si="23"/>
        <v>0.2359360447</v>
      </c>
      <c r="AG434" s="54">
        <f t="shared" si="24"/>
        <v>0.2359360447</v>
      </c>
      <c r="AH434" s="57">
        <f t="shared" ref="AH434:AI434" si="2186">N434-P434</f>
        <v>-0.1263177039</v>
      </c>
      <c r="AI434" s="57">
        <f t="shared" si="2186"/>
        <v>-0.1536769865</v>
      </c>
      <c r="AJ434" s="58">
        <f t="shared" si="26"/>
        <v>-0.07551746546</v>
      </c>
      <c r="AK434" s="58">
        <f t="shared" si="27"/>
        <v>-0.09133932194</v>
      </c>
      <c r="AL434" s="39">
        <f t="shared" si="28"/>
        <v>0.2359360447</v>
      </c>
      <c r="AM434" s="40">
        <f t="shared" ref="AM434:AN434" si="2187">AF434+AJ434</f>
        <v>0.1604185792</v>
      </c>
      <c r="AN434" s="54">
        <f t="shared" si="2187"/>
        <v>0.1445967227</v>
      </c>
      <c r="AO434" s="59">
        <f t="shared" si="30"/>
        <v>1.902971598</v>
      </c>
      <c r="AP434" s="39">
        <f t="shared" ref="AP434:AR434" si="2188">AL434*$AO434</f>
        <v>0.4489795918</v>
      </c>
      <c r="AQ434" s="40">
        <f t="shared" si="2188"/>
        <v>0.3052719999</v>
      </c>
      <c r="AR434" s="54">
        <f t="shared" si="2188"/>
        <v>0.2751634564</v>
      </c>
      <c r="AS434" s="39">
        <f t="shared" ref="AS434:AU434" si="2189">IF(AP434&lt;0,0,IF(AP434&gt;1,1,AP434))</f>
        <v>0.4489795918</v>
      </c>
      <c r="AT434" s="40">
        <f t="shared" si="2189"/>
        <v>0.3052719999</v>
      </c>
      <c r="AU434" s="54">
        <f t="shared" si="2189"/>
        <v>0.2751634564</v>
      </c>
      <c r="AV434" s="38"/>
      <c r="AW434" s="38"/>
      <c r="AX434" s="38"/>
      <c r="AY434" s="38"/>
      <c r="AZ434" s="38"/>
      <c r="BA434" s="38"/>
      <c r="BB434" s="38"/>
    </row>
    <row r="435">
      <c r="A435" s="1"/>
      <c r="B435" s="1"/>
      <c r="C435" s="53">
        <v>0.0</v>
      </c>
      <c r="D435" s="42"/>
      <c r="E435" s="42"/>
      <c r="F435" s="2">
        <v>6154.0</v>
      </c>
      <c r="G435" s="43">
        <v>22.0</v>
      </c>
      <c r="H435" s="43">
        <v>30.0</v>
      </c>
      <c r="I435" s="44">
        <v>77.0</v>
      </c>
      <c r="J435" s="44">
        <v>75.0</v>
      </c>
      <c r="K435" s="45">
        <v>19.0</v>
      </c>
      <c r="L435" s="45">
        <v>104.0</v>
      </c>
      <c r="M435" s="39">
        <f t="shared" si="6"/>
        <v>0.4230769231</v>
      </c>
      <c r="N435" s="40">
        <f t="shared" si="7"/>
        <v>0.5065789474</v>
      </c>
      <c r="O435" s="54">
        <f t="shared" si="8"/>
        <v>0.1544715447</v>
      </c>
      <c r="P435" s="40">
        <f t="shared" si="9"/>
        <v>0.5531732249</v>
      </c>
      <c r="Q435" s="54">
        <f t="shared" si="10"/>
        <v>0.2679369822</v>
      </c>
      <c r="R435" s="39">
        <f t="shared" ref="R435:T435" si="2190">M435</f>
        <v>0.4230769231</v>
      </c>
      <c r="S435" s="40">
        <f t="shared" si="2190"/>
        <v>0.5065789474</v>
      </c>
      <c r="T435" s="54">
        <f t="shared" si="2190"/>
        <v>0.1544715447</v>
      </c>
      <c r="U435" s="39">
        <f t="shared" si="12"/>
        <v>0.4230769231</v>
      </c>
      <c r="V435" s="40">
        <f t="shared" si="13"/>
        <v>0.06457894737</v>
      </c>
      <c r="W435" s="54">
        <f t="shared" si="14"/>
        <v>-0.06452845528</v>
      </c>
      <c r="X435" s="55">
        <f t="shared" si="15"/>
        <v>0.1514719716</v>
      </c>
      <c r="Y435" s="55">
        <f t="shared" si="16"/>
        <v>0.6339261918</v>
      </c>
      <c r="Z435" s="39">
        <f t="shared" si="17"/>
        <v>0.302625613</v>
      </c>
      <c r="AA435" s="40">
        <f t="shared" si="18"/>
        <v>0.302625613</v>
      </c>
      <c r="AB435" s="54">
        <f t="shared" si="19"/>
        <v>-0.06452845528</v>
      </c>
      <c r="AC435" s="56">
        <f t="shared" si="20"/>
        <v>-0.2100824719</v>
      </c>
      <c r="AD435" s="56">
        <f t="shared" si="21"/>
        <v>0.9954806353</v>
      </c>
      <c r="AE435" s="39">
        <f t="shared" si="22"/>
        <v>0.2187992038</v>
      </c>
      <c r="AF435" s="40">
        <f t="shared" si="23"/>
        <v>0.2187992038</v>
      </c>
      <c r="AG435" s="54">
        <f t="shared" si="24"/>
        <v>0.2187992038</v>
      </c>
      <c r="AH435" s="57">
        <f t="shared" ref="AH435:AI435" si="2191">N435-P435</f>
        <v>-0.04659427748</v>
      </c>
      <c r="AI435" s="57">
        <f t="shared" si="2191"/>
        <v>-0.1134654375</v>
      </c>
      <c r="AJ435" s="58">
        <f t="shared" si="26"/>
        <v>-0.02785580827</v>
      </c>
      <c r="AK435" s="58">
        <f t="shared" si="27"/>
        <v>-0.06743922016</v>
      </c>
      <c r="AL435" s="39">
        <f t="shared" si="28"/>
        <v>0.2187992038</v>
      </c>
      <c r="AM435" s="40">
        <f t="shared" ref="AM435:AN435" si="2192">AF435+AJ435</f>
        <v>0.1909433956</v>
      </c>
      <c r="AN435" s="54">
        <f t="shared" si="2192"/>
        <v>0.1513599837</v>
      </c>
      <c r="AO435" s="59">
        <f t="shared" si="30"/>
        <v>1.933630999</v>
      </c>
      <c r="AP435" s="39">
        <f t="shared" ref="AP435:AR435" si="2193">AL435*$AO435</f>
        <v>0.4230769231</v>
      </c>
      <c r="AQ435" s="40">
        <f t="shared" si="2193"/>
        <v>0.3692140687</v>
      </c>
      <c r="AR435" s="54">
        <f t="shared" si="2193"/>
        <v>0.2926743564</v>
      </c>
      <c r="AS435" s="39">
        <f t="shared" ref="AS435:AU435" si="2194">IF(AP435&lt;0,0,IF(AP435&gt;1,1,AP435))</f>
        <v>0.4230769231</v>
      </c>
      <c r="AT435" s="40">
        <f t="shared" si="2194"/>
        <v>0.3692140687</v>
      </c>
      <c r="AU435" s="54">
        <f t="shared" si="2194"/>
        <v>0.2926743564</v>
      </c>
      <c r="AV435" s="38"/>
      <c r="AW435" s="38"/>
      <c r="AX435" s="38"/>
      <c r="AY435" s="38"/>
      <c r="AZ435" s="38"/>
      <c r="BA435" s="38"/>
      <c r="BB435" s="38"/>
    </row>
    <row r="436">
      <c r="A436" s="1"/>
      <c r="B436" s="1"/>
      <c r="C436" s="53">
        <v>0.0</v>
      </c>
      <c r="D436" s="42"/>
      <c r="E436" s="42"/>
      <c r="F436" s="2">
        <v>6431.0</v>
      </c>
      <c r="G436" s="43">
        <v>6.0</v>
      </c>
      <c r="H436" s="43">
        <v>2.0</v>
      </c>
      <c r="I436" s="44">
        <v>45.0</v>
      </c>
      <c r="J436" s="44">
        <v>23.0</v>
      </c>
      <c r="K436" s="45">
        <v>11.0</v>
      </c>
      <c r="L436" s="45">
        <v>35.0</v>
      </c>
      <c r="M436" s="39">
        <f t="shared" si="6"/>
        <v>0.75</v>
      </c>
      <c r="N436" s="40">
        <f t="shared" si="7"/>
        <v>0.6617647059</v>
      </c>
      <c r="O436" s="54">
        <f t="shared" si="8"/>
        <v>0.2391304348</v>
      </c>
      <c r="P436" s="40">
        <f t="shared" si="9"/>
        <v>0.63836875</v>
      </c>
      <c r="Q436" s="54">
        <f t="shared" si="10"/>
        <v>0.2899125</v>
      </c>
      <c r="R436" s="39">
        <f t="shared" ref="R436:T436" si="2195">M436</f>
        <v>0.75</v>
      </c>
      <c r="S436" s="40">
        <f t="shared" si="2195"/>
        <v>0.6617647059</v>
      </c>
      <c r="T436" s="54">
        <f t="shared" si="2195"/>
        <v>0.2391304348</v>
      </c>
      <c r="U436" s="39">
        <f t="shared" si="12"/>
        <v>0.75</v>
      </c>
      <c r="V436" s="40">
        <f t="shared" si="13"/>
        <v>0.2197647059</v>
      </c>
      <c r="W436" s="54">
        <f t="shared" si="14"/>
        <v>0.02013043478</v>
      </c>
      <c r="X436" s="55">
        <f t="shared" si="15"/>
        <v>0.2850405259</v>
      </c>
      <c r="Y436" s="55">
        <f t="shared" si="16"/>
        <v>0.5003576375</v>
      </c>
      <c r="Z436" s="39">
        <f t="shared" si="17"/>
        <v>0.5526285036</v>
      </c>
      <c r="AA436" s="40">
        <f t="shared" si="18"/>
        <v>0.5526285036</v>
      </c>
      <c r="AB436" s="54">
        <f t="shared" si="19"/>
        <v>0.02013043478</v>
      </c>
      <c r="AC436" s="56">
        <f t="shared" si="20"/>
        <v>0.03641060497</v>
      </c>
      <c r="AD436" s="56">
        <f t="shared" si="21"/>
        <v>0.7489875584</v>
      </c>
      <c r="AE436" s="39">
        <f t="shared" si="22"/>
        <v>0.391026532</v>
      </c>
      <c r="AF436" s="40">
        <f t="shared" si="23"/>
        <v>0.391026532</v>
      </c>
      <c r="AG436" s="54">
        <f t="shared" si="24"/>
        <v>0.391026532</v>
      </c>
      <c r="AH436" s="57">
        <f t="shared" ref="AH436:AI436" si="2196">N436-P436</f>
        <v>0.02339595588</v>
      </c>
      <c r="AI436" s="57">
        <f t="shared" si="2196"/>
        <v>-0.05078206522</v>
      </c>
      <c r="AJ436" s="58">
        <f t="shared" si="26"/>
        <v>0.01398698073</v>
      </c>
      <c r="AK436" s="58">
        <f t="shared" si="27"/>
        <v>-0.03018278474</v>
      </c>
      <c r="AL436" s="39">
        <f t="shared" si="28"/>
        <v>0.391026532</v>
      </c>
      <c r="AM436" s="40">
        <f t="shared" ref="AM436:AN436" si="2197">AF436+AJ436</f>
        <v>0.4050135127</v>
      </c>
      <c r="AN436" s="54">
        <f t="shared" si="2197"/>
        <v>0.3608437472</v>
      </c>
      <c r="AO436" s="59">
        <f t="shared" si="30"/>
        <v>1.918028417</v>
      </c>
      <c r="AP436" s="39">
        <f t="shared" ref="AP436:AR436" si="2198">AL436*$AO436</f>
        <v>0.75</v>
      </c>
      <c r="AQ436" s="40">
        <f t="shared" si="2198"/>
        <v>0.7768274265</v>
      </c>
      <c r="AR436" s="54">
        <f t="shared" si="2198"/>
        <v>0.6921085612</v>
      </c>
      <c r="AS436" s="39">
        <f t="shared" ref="AS436:AU436" si="2199">IF(AP436&lt;0,0,IF(AP436&gt;1,1,AP436))</f>
        <v>0.75</v>
      </c>
      <c r="AT436" s="40">
        <f t="shared" si="2199"/>
        <v>0.7768274265</v>
      </c>
      <c r="AU436" s="54">
        <f t="shared" si="2199"/>
        <v>0.6921085612</v>
      </c>
      <c r="AV436" s="38"/>
      <c r="AW436" s="38"/>
      <c r="AX436" s="38"/>
      <c r="AY436" s="38"/>
      <c r="AZ436" s="38"/>
      <c r="BA436" s="38"/>
      <c r="BB436" s="38"/>
    </row>
    <row r="437">
      <c r="A437" s="1"/>
      <c r="B437" s="1"/>
      <c r="C437" s="53">
        <v>0.0</v>
      </c>
      <c r="D437" s="42"/>
      <c r="E437" s="42"/>
      <c r="F437" s="2">
        <v>6467.0</v>
      </c>
      <c r="G437" s="43">
        <v>17.0</v>
      </c>
      <c r="H437" s="43">
        <v>21.0</v>
      </c>
      <c r="I437" s="44">
        <v>125.0</v>
      </c>
      <c r="J437" s="44">
        <v>69.0</v>
      </c>
      <c r="K437" s="45">
        <v>28.0</v>
      </c>
      <c r="L437" s="45">
        <v>69.0</v>
      </c>
      <c r="M437" s="39">
        <f t="shared" si="6"/>
        <v>0.4473684211</v>
      </c>
      <c r="N437" s="40">
        <f t="shared" si="7"/>
        <v>0.6443298969</v>
      </c>
      <c r="O437" s="54">
        <f t="shared" si="8"/>
        <v>0.2886597938</v>
      </c>
      <c r="P437" s="40">
        <f t="shared" si="9"/>
        <v>0.5595248615</v>
      </c>
      <c r="Q437" s="54">
        <f t="shared" si="10"/>
        <v>0.2700447368</v>
      </c>
      <c r="R437" s="39">
        <f t="shared" ref="R437:T437" si="2200">M437</f>
        <v>0.4473684211</v>
      </c>
      <c r="S437" s="40">
        <f t="shared" si="2200"/>
        <v>0.6443298969</v>
      </c>
      <c r="T437" s="54">
        <f t="shared" si="2200"/>
        <v>0.2886597938</v>
      </c>
      <c r="U437" s="39">
        <f t="shared" si="12"/>
        <v>0.4473684211</v>
      </c>
      <c r="V437" s="40">
        <f t="shared" si="13"/>
        <v>0.2023298969</v>
      </c>
      <c r="W437" s="54">
        <f t="shared" si="14"/>
        <v>0.06965979381</v>
      </c>
      <c r="X437" s="55">
        <f t="shared" si="15"/>
        <v>0.4247374225</v>
      </c>
      <c r="Y437" s="55">
        <f t="shared" si="16"/>
        <v>0.3606607409</v>
      </c>
      <c r="Z437" s="39">
        <f t="shared" si="17"/>
        <v>0.347185751</v>
      </c>
      <c r="AA437" s="40">
        <f t="shared" si="18"/>
        <v>0.347185751</v>
      </c>
      <c r="AB437" s="54">
        <f t="shared" si="19"/>
        <v>0.06965979381</v>
      </c>
      <c r="AC437" s="56">
        <f t="shared" si="20"/>
        <v>0.1980121001</v>
      </c>
      <c r="AD437" s="56">
        <f t="shared" si="21"/>
        <v>0.5873860633</v>
      </c>
      <c r="AE437" s="39">
        <f t="shared" si="22"/>
        <v>0.2503901281</v>
      </c>
      <c r="AF437" s="40">
        <f t="shared" si="23"/>
        <v>0.2503901281</v>
      </c>
      <c r="AG437" s="54">
        <f t="shared" si="24"/>
        <v>0.2503901281</v>
      </c>
      <c r="AH437" s="57">
        <f t="shared" ref="AH437:AI437" si="2201">N437-P437</f>
        <v>0.08480503541</v>
      </c>
      <c r="AI437" s="57">
        <f t="shared" si="2201"/>
        <v>0.01861505697</v>
      </c>
      <c r="AJ437" s="58">
        <f t="shared" si="26"/>
        <v>0.05069963382</v>
      </c>
      <c r="AK437" s="58">
        <f t="shared" si="27"/>
        <v>0.0110640293</v>
      </c>
      <c r="AL437" s="39">
        <f t="shared" si="28"/>
        <v>0.2503901281</v>
      </c>
      <c r="AM437" s="40">
        <f t="shared" ref="AM437:AN437" si="2202">AF437+AJ437</f>
        <v>0.301089762</v>
      </c>
      <c r="AN437" s="54">
        <f t="shared" si="2202"/>
        <v>0.2614541574</v>
      </c>
      <c r="AO437" s="59">
        <f t="shared" si="30"/>
        <v>1.786685539</v>
      </c>
      <c r="AP437" s="39">
        <f t="shared" ref="AP437:AR437" si="2203">AL437*$AO437</f>
        <v>0.4473684211</v>
      </c>
      <c r="AQ437" s="40">
        <f t="shared" si="2203"/>
        <v>0.5379527236</v>
      </c>
      <c r="AR437" s="54">
        <f t="shared" si="2203"/>
        <v>0.4671363622</v>
      </c>
      <c r="AS437" s="39">
        <f t="shared" ref="AS437:AU437" si="2204">IF(AP437&lt;0,0,IF(AP437&gt;1,1,AP437))</f>
        <v>0.4473684211</v>
      </c>
      <c r="AT437" s="40">
        <f t="shared" si="2204"/>
        <v>0.5379527236</v>
      </c>
      <c r="AU437" s="54">
        <f t="shared" si="2204"/>
        <v>0.4671363622</v>
      </c>
      <c r="AV437" s="38"/>
      <c r="AW437" s="38"/>
      <c r="AX437" s="38"/>
      <c r="AY437" s="38"/>
      <c r="AZ437" s="38"/>
      <c r="BA437" s="38"/>
      <c r="BB437" s="38"/>
    </row>
    <row r="438">
      <c r="A438" s="1"/>
      <c r="B438" s="1"/>
      <c r="C438" s="53">
        <v>0.0</v>
      </c>
      <c r="D438" s="42"/>
      <c r="E438" s="42"/>
      <c r="F438" s="2">
        <v>6468.0</v>
      </c>
      <c r="G438" s="43">
        <v>18.0</v>
      </c>
      <c r="H438" s="43">
        <v>7.0</v>
      </c>
      <c r="I438" s="44">
        <v>43.0</v>
      </c>
      <c r="J438" s="44">
        <v>45.0</v>
      </c>
      <c r="K438" s="45">
        <v>29.0</v>
      </c>
      <c r="L438" s="45">
        <v>60.0</v>
      </c>
      <c r="M438" s="39">
        <f t="shared" si="6"/>
        <v>0.72</v>
      </c>
      <c r="N438" s="40">
        <f t="shared" si="7"/>
        <v>0.4886363636</v>
      </c>
      <c r="O438" s="54">
        <f t="shared" si="8"/>
        <v>0.3258426966</v>
      </c>
      <c r="P438" s="40">
        <f t="shared" si="9"/>
        <v>0.63057664</v>
      </c>
      <c r="Q438" s="54">
        <f t="shared" si="10"/>
        <v>0.28847136</v>
      </c>
      <c r="R438" s="39">
        <f t="shared" ref="R438:T438" si="2205">M438</f>
        <v>0.72</v>
      </c>
      <c r="S438" s="40">
        <f t="shared" si="2205"/>
        <v>0.4886363636</v>
      </c>
      <c r="T438" s="54">
        <f t="shared" si="2205"/>
        <v>0.3258426966</v>
      </c>
      <c r="U438" s="39">
        <f t="shared" si="12"/>
        <v>0.72</v>
      </c>
      <c r="V438" s="40">
        <f t="shared" si="13"/>
        <v>0.04663636364</v>
      </c>
      <c r="W438" s="54">
        <f t="shared" si="14"/>
        <v>0.1068426966</v>
      </c>
      <c r="X438" s="55">
        <f t="shared" si="15"/>
        <v>0.06468236983</v>
      </c>
      <c r="Y438" s="55">
        <f t="shared" si="16"/>
        <v>0.7207157936</v>
      </c>
      <c r="Z438" s="39">
        <f t="shared" si="17"/>
        <v>0.5101837661</v>
      </c>
      <c r="AA438" s="40">
        <f t="shared" si="18"/>
        <v>0.5101837661</v>
      </c>
      <c r="AB438" s="54">
        <f t="shared" si="19"/>
        <v>0.1068426966</v>
      </c>
      <c r="AC438" s="56">
        <f t="shared" si="20"/>
        <v>0.2064366503</v>
      </c>
      <c r="AD438" s="56">
        <f t="shared" si="21"/>
        <v>0.5789615131</v>
      </c>
      <c r="AE438" s="39">
        <f t="shared" si="22"/>
        <v>0.3685802742</v>
      </c>
      <c r="AF438" s="40">
        <f t="shared" si="23"/>
        <v>0.3685802742</v>
      </c>
      <c r="AG438" s="54">
        <f t="shared" si="24"/>
        <v>0.3685802742</v>
      </c>
      <c r="AH438" s="57">
        <f t="shared" ref="AH438:AI438" si="2206">N438-P438</f>
        <v>-0.1419402764</v>
      </c>
      <c r="AI438" s="57">
        <f t="shared" si="2206"/>
        <v>0.03737133663</v>
      </c>
      <c r="AJ438" s="58">
        <f t="shared" si="26"/>
        <v>-0.08485722576</v>
      </c>
      <c r="AK438" s="58">
        <f t="shared" si="27"/>
        <v>0.02221199559</v>
      </c>
      <c r="AL438" s="39">
        <f t="shared" si="28"/>
        <v>0.3685802742</v>
      </c>
      <c r="AM438" s="40">
        <f t="shared" ref="AM438:AN438" si="2207">AF438+AJ438</f>
        <v>0.2837230484</v>
      </c>
      <c r="AN438" s="54">
        <f t="shared" si="2207"/>
        <v>0.3907922698</v>
      </c>
      <c r="AO438" s="59">
        <f t="shared" si="30"/>
        <v>1.95344149</v>
      </c>
      <c r="AP438" s="39">
        <f t="shared" ref="AP438:AR438" si="2208">AL438*$AO438</f>
        <v>0.72</v>
      </c>
      <c r="AQ438" s="40">
        <f t="shared" si="2208"/>
        <v>0.5542363745</v>
      </c>
      <c r="AR438" s="54">
        <f t="shared" si="2208"/>
        <v>0.7633898338</v>
      </c>
      <c r="AS438" s="39">
        <f t="shared" ref="AS438:AU438" si="2209">IF(AP438&lt;0,0,IF(AP438&gt;1,1,AP438))</f>
        <v>0.72</v>
      </c>
      <c r="AT438" s="40">
        <f t="shared" si="2209"/>
        <v>0.5542363745</v>
      </c>
      <c r="AU438" s="54">
        <f t="shared" si="2209"/>
        <v>0.7633898338</v>
      </c>
      <c r="AV438" s="38"/>
      <c r="AW438" s="38"/>
      <c r="AX438" s="38"/>
      <c r="AY438" s="38"/>
      <c r="AZ438" s="38"/>
      <c r="BA438" s="38"/>
      <c r="BB438" s="38"/>
    </row>
    <row r="439">
      <c r="A439" s="1"/>
      <c r="B439" s="1"/>
      <c r="C439" s="53">
        <v>0.0</v>
      </c>
      <c r="D439" s="42"/>
      <c r="E439" s="42"/>
      <c r="F439" s="2">
        <v>6469.0</v>
      </c>
      <c r="G439" s="43">
        <v>27.0</v>
      </c>
      <c r="H439" s="43">
        <v>25.0</v>
      </c>
      <c r="I439" s="44">
        <v>77.0</v>
      </c>
      <c r="J439" s="44">
        <v>75.0</v>
      </c>
      <c r="K439" s="45">
        <v>29.0</v>
      </c>
      <c r="L439" s="45">
        <v>80.0</v>
      </c>
      <c r="M439" s="39">
        <f t="shared" si="6"/>
        <v>0.5192307692</v>
      </c>
      <c r="N439" s="40">
        <f t="shared" si="7"/>
        <v>0.5065789474</v>
      </c>
      <c r="O439" s="54">
        <f t="shared" si="8"/>
        <v>0.2660550459</v>
      </c>
      <c r="P439" s="40">
        <f t="shared" si="9"/>
        <v>0.5782950814</v>
      </c>
      <c r="Q439" s="54">
        <f t="shared" si="10"/>
        <v>0.2758338018</v>
      </c>
      <c r="R439" s="39">
        <f t="shared" ref="R439:T439" si="2210">M439</f>
        <v>0.5192307692</v>
      </c>
      <c r="S439" s="40">
        <f t="shared" si="2210"/>
        <v>0.5065789474</v>
      </c>
      <c r="T439" s="54">
        <f t="shared" si="2210"/>
        <v>0.2660550459</v>
      </c>
      <c r="U439" s="39">
        <f t="shared" si="12"/>
        <v>0.5192307692</v>
      </c>
      <c r="V439" s="40">
        <f t="shared" si="13"/>
        <v>0.06457894737</v>
      </c>
      <c r="W439" s="54">
        <f t="shared" si="14"/>
        <v>0.04705504587</v>
      </c>
      <c r="X439" s="55">
        <f t="shared" si="15"/>
        <v>0.1237388428</v>
      </c>
      <c r="Y439" s="55">
        <f t="shared" si="16"/>
        <v>0.6616593206</v>
      </c>
      <c r="Z439" s="39">
        <f t="shared" si="17"/>
        <v>0.3699804266</v>
      </c>
      <c r="AA439" s="40">
        <f t="shared" si="18"/>
        <v>0.3699804266</v>
      </c>
      <c r="AB439" s="54">
        <f t="shared" si="19"/>
        <v>0.04705504587</v>
      </c>
      <c r="AC439" s="56">
        <f t="shared" si="20"/>
        <v>0.1265033645</v>
      </c>
      <c r="AD439" s="56">
        <f t="shared" si="21"/>
        <v>0.6588947989</v>
      </c>
      <c r="AE439" s="39">
        <f t="shared" si="22"/>
        <v>0.2637230493</v>
      </c>
      <c r="AF439" s="40">
        <f t="shared" si="23"/>
        <v>0.2637230493</v>
      </c>
      <c r="AG439" s="54">
        <f t="shared" si="24"/>
        <v>0.2637230493</v>
      </c>
      <c r="AH439" s="57">
        <f t="shared" ref="AH439:AI439" si="2211">N439-P439</f>
        <v>-0.07171613399</v>
      </c>
      <c r="AI439" s="57">
        <f t="shared" si="2211"/>
        <v>-0.009778755904</v>
      </c>
      <c r="AJ439" s="58">
        <f t="shared" si="26"/>
        <v>-0.04287459718</v>
      </c>
      <c r="AK439" s="58">
        <f t="shared" si="27"/>
        <v>-0.005812092974</v>
      </c>
      <c r="AL439" s="39">
        <f t="shared" si="28"/>
        <v>0.2637230493</v>
      </c>
      <c r="AM439" s="40">
        <f t="shared" ref="AM439:AN439" si="2212">AF439+AJ439</f>
        <v>0.2208484521</v>
      </c>
      <c r="AN439" s="54">
        <f t="shared" si="2212"/>
        <v>0.2579109563</v>
      </c>
      <c r="AO439" s="59">
        <f t="shared" si="30"/>
        <v>1.968848649</v>
      </c>
      <c r="AP439" s="39">
        <f t="shared" ref="AP439:AR439" si="2213">AL439*$AO439</f>
        <v>0.5192307692</v>
      </c>
      <c r="AQ439" s="40">
        <f t="shared" si="2213"/>
        <v>0.4348171765</v>
      </c>
      <c r="AR439" s="54">
        <f t="shared" si="2213"/>
        <v>0.5077876378</v>
      </c>
      <c r="AS439" s="39">
        <f t="shared" ref="AS439:AU439" si="2214">IF(AP439&lt;0,0,IF(AP439&gt;1,1,AP439))</f>
        <v>0.5192307692</v>
      </c>
      <c r="AT439" s="40">
        <f t="shared" si="2214"/>
        <v>0.4348171765</v>
      </c>
      <c r="AU439" s="54">
        <f t="shared" si="2214"/>
        <v>0.5077876378</v>
      </c>
      <c r="AV439" s="38"/>
      <c r="AW439" s="38"/>
      <c r="AX439" s="38"/>
      <c r="AY439" s="38"/>
      <c r="AZ439" s="38"/>
      <c r="BA439" s="38"/>
      <c r="BB439" s="38"/>
    </row>
    <row r="440">
      <c r="A440" s="1"/>
      <c r="B440" s="1"/>
      <c r="C440" s="53">
        <v>0.0</v>
      </c>
      <c r="D440" s="42"/>
      <c r="E440" s="42"/>
      <c r="F440" s="2">
        <v>6471.0</v>
      </c>
      <c r="G440" s="43">
        <v>18.0</v>
      </c>
      <c r="H440" s="43">
        <v>17.0</v>
      </c>
      <c r="I440" s="44">
        <v>29.0</v>
      </c>
      <c r="J440" s="44">
        <v>16.0</v>
      </c>
      <c r="K440" s="45">
        <v>16.0</v>
      </c>
      <c r="L440" s="45">
        <v>40.0</v>
      </c>
      <c r="M440" s="39">
        <f t="shared" si="6"/>
        <v>0.5142857143</v>
      </c>
      <c r="N440" s="40">
        <f t="shared" si="7"/>
        <v>0.6444444444</v>
      </c>
      <c r="O440" s="54">
        <f t="shared" si="8"/>
        <v>0.2857142857</v>
      </c>
      <c r="P440" s="40">
        <f t="shared" si="9"/>
        <v>0.5770044082</v>
      </c>
      <c r="Q440" s="54">
        <f t="shared" si="10"/>
        <v>0.2754568163</v>
      </c>
      <c r="R440" s="39">
        <f t="shared" ref="R440:T440" si="2215">M440</f>
        <v>0.5142857143</v>
      </c>
      <c r="S440" s="40">
        <f t="shared" si="2215"/>
        <v>0.6444444444</v>
      </c>
      <c r="T440" s="54">
        <f t="shared" si="2215"/>
        <v>0.2857142857</v>
      </c>
      <c r="U440" s="39">
        <f t="shared" si="12"/>
        <v>0.5142857143</v>
      </c>
      <c r="V440" s="40">
        <f t="shared" si="13"/>
        <v>0.2024444444</v>
      </c>
      <c r="W440" s="54">
        <f t="shared" si="14"/>
        <v>0.06671428571</v>
      </c>
      <c r="X440" s="55">
        <f t="shared" si="15"/>
        <v>0.3750133334</v>
      </c>
      <c r="Y440" s="55">
        <f t="shared" si="16"/>
        <v>0.41038483</v>
      </c>
      <c r="Z440" s="39">
        <f t="shared" si="17"/>
        <v>0.3908155249</v>
      </c>
      <c r="AA440" s="40">
        <f t="shared" si="18"/>
        <v>0.3908155249</v>
      </c>
      <c r="AB440" s="54">
        <f t="shared" si="19"/>
        <v>0.06671428571</v>
      </c>
      <c r="AC440" s="56">
        <f t="shared" si="20"/>
        <v>0.1690755772</v>
      </c>
      <c r="AD440" s="56">
        <f t="shared" si="21"/>
        <v>0.6163225862</v>
      </c>
      <c r="AE440" s="39">
        <f t="shared" si="22"/>
        <v>0.2803458314</v>
      </c>
      <c r="AF440" s="40">
        <f t="shared" si="23"/>
        <v>0.2803458314</v>
      </c>
      <c r="AG440" s="54">
        <f t="shared" si="24"/>
        <v>0.2803458314</v>
      </c>
      <c r="AH440" s="57">
        <f t="shared" ref="AH440:AI440" si="2216">N440-P440</f>
        <v>0.06744003628</v>
      </c>
      <c r="AI440" s="57">
        <f t="shared" si="2216"/>
        <v>0.01025746939</v>
      </c>
      <c r="AJ440" s="58">
        <f t="shared" si="26"/>
        <v>0.04031818544</v>
      </c>
      <c r="AK440" s="58">
        <f t="shared" si="27"/>
        <v>0.00609662071</v>
      </c>
      <c r="AL440" s="39">
        <f t="shared" si="28"/>
        <v>0.2803458314</v>
      </c>
      <c r="AM440" s="40">
        <f t="shared" ref="AM440:AN440" si="2217">AF440+AJ440</f>
        <v>0.3206640169</v>
      </c>
      <c r="AN440" s="54">
        <f t="shared" si="2217"/>
        <v>0.2864424522</v>
      </c>
      <c r="AO440" s="59">
        <f t="shared" si="30"/>
        <v>1.834468919</v>
      </c>
      <c r="AP440" s="39">
        <f t="shared" ref="AP440:AR440" si="2218">AL440*$AO440</f>
        <v>0.5142857143</v>
      </c>
      <c r="AQ440" s="40">
        <f t="shared" si="2218"/>
        <v>0.5882481723</v>
      </c>
      <c r="AR440" s="54">
        <f t="shared" si="2218"/>
        <v>0.5254697755</v>
      </c>
      <c r="AS440" s="39">
        <f t="shared" ref="AS440:AU440" si="2219">IF(AP440&lt;0,0,IF(AP440&gt;1,1,AP440))</f>
        <v>0.5142857143</v>
      </c>
      <c r="AT440" s="40">
        <f t="shared" si="2219"/>
        <v>0.5882481723</v>
      </c>
      <c r="AU440" s="54">
        <f t="shared" si="2219"/>
        <v>0.5254697755</v>
      </c>
      <c r="AV440" s="38"/>
      <c r="AW440" s="38"/>
      <c r="AX440" s="38"/>
      <c r="AY440" s="38"/>
      <c r="AZ440" s="38"/>
      <c r="BA440" s="38"/>
      <c r="BB440" s="38"/>
    </row>
    <row r="441">
      <c r="A441" s="1"/>
      <c r="B441" s="1"/>
      <c r="C441" s="53">
        <v>0.0</v>
      </c>
      <c r="D441" s="42"/>
      <c r="E441" s="42"/>
      <c r="F441" s="2">
        <v>6490.0</v>
      </c>
      <c r="G441" s="43">
        <v>28.0</v>
      </c>
      <c r="H441" s="43">
        <v>30.0</v>
      </c>
      <c r="I441" s="44">
        <v>117.0</v>
      </c>
      <c r="J441" s="44">
        <v>78.0</v>
      </c>
      <c r="K441" s="45">
        <v>46.0</v>
      </c>
      <c r="L441" s="45">
        <v>71.0</v>
      </c>
      <c r="M441" s="39">
        <f t="shared" si="6"/>
        <v>0.4827586207</v>
      </c>
      <c r="N441" s="40">
        <f t="shared" si="7"/>
        <v>0.6</v>
      </c>
      <c r="O441" s="54">
        <f t="shared" si="8"/>
        <v>0.3931623932</v>
      </c>
      <c r="P441" s="40">
        <f t="shared" si="9"/>
        <v>0.5687724138</v>
      </c>
      <c r="Q441" s="54">
        <f t="shared" si="10"/>
        <v>0.2729790725</v>
      </c>
      <c r="R441" s="39">
        <f t="shared" ref="R441:T441" si="2220">M441</f>
        <v>0.4827586207</v>
      </c>
      <c r="S441" s="40">
        <f t="shared" si="2220"/>
        <v>0.6</v>
      </c>
      <c r="T441" s="54">
        <f t="shared" si="2220"/>
        <v>0.3931623932</v>
      </c>
      <c r="U441" s="39">
        <f t="shared" si="12"/>
        <v>0.4827586207</v>
      </c>
      <c r="V441" s="40">
        <f t="shared" si="13"/>
        <v>0.158</v>
      </c>
      <c r="W441" s="54">
        <f t="shared" si="14"/>
        <v>0.1741623932</v>
      </c>
      <c r="X441" s="55">
        <f t="shared" si="15"/>
        <v>0.3162978584</v>
      </c>
      <c r="Y441" s="55">
        <f t="shared" si="16"/>
        <v>0.4691003049</v>
      </c>
      <c r="Z441" s="39">
        <f t="shared" si="17"/>
        <v>0.3591795414</v>
      </c>
      <c r="AA441" s="40">
        <f t="shared" si="18"/>
        <v>0.3591795414</v>
      </c>
      <c r="AB441" s="54">
        <f t="shared" si="19"/>
        <v>0.1741623932</v>
      </c>
      <c r="AC441" s="56">
        <f t="shared" si="20"/>
        <v>0.4514863107</v>
      </c>
      <c r="AD441" s="56">
        <f t="shared" si="21"/>
        <v>0.3339118527</v>
      </c>
      <c r="AE441" s="39">
        <f t="shared" si="22"/>
        <v>0.282260945</v>
      </c>
      <c r="AF441" s="40">
        <f t="shared" si="23"/>
        <v>0.282260945</v>
      </c>
      <c r="AG441" s="54">
        <f t="shared" si="24"/>
        <v>0.282260945</v>
      </c>
      <c r="AH441" s="57">
        <f t="shared" ref="AH441:AI441" si="2221">N441-P441</f>
        <v>0.03122758621</v>
      </c>
      <c r="AI441" s="57">
        <f t="shared" si="2221"/>
        <v>0.1201833206</v>
      </c>
      <c r="AJ441" s="58">
        <f t="shared" si="26"/>
        <v>0.01866902334</v>
      </c>
      <c r="AK441" s="58">
        <f t="shared" si="27"/>
        <v>0.0714320554</v>
      </c>
      <c r="AL441" s="39">
        <f t="shared" si="28"/>
        <v>0.282260945</v>
      </c>
      <c r="AM441" s="40">
        <f t="shared" ref="AM441:AN441" si="2222">AF441+AJ441</f>
        <v>0.3009299683</v>
      </c>
      <c r="AN441" s="54">
        <f t="shared" si="2222"/>
        <v>0.3536930004</v>
      </c>
      <c r="AO441" s="59">
        <f t="shared" si="30"/>
        <v>1.710327374</v>
      </c>
      <c r="AP441" s="39">
        <f t="shared" ref="AP441:AR441" si="2223">AL441*$AO441</f>
        <v>0.4827586207</v>
      </c>
      <c r="AQ441" s="40">
        <f t="shared" si="2223"/>
        <v>0.5146887624</v>
      </c>
      <c r="AR441" s="54">
        <f t="shared" si="2223"/>
        <v>0.6049308204</v>
      </c>
      <c r="AS441" s="39">
        <f t="shared" ref="AS441:AU441" si="2224">IF(AP441&lt;0,0,IF(AP441&gt;1,1,AP441))</f>
        <v>0.4827586207</v>
      </c>
      <c r="AT441" s="40">
        <f t="shared" si="2224"/>
        <v>0.5146887624</v>
      </c>
      <c r="AU441" s="54">
        <f t="shared" si="2224"/>
        <v>0.6049308204</v>
      </c>
      <c r="AV441" s="38"/>
      <c r="AW441" s="38"/>
      <c r="AX441" s="38"/>
      <c r="AY441" s="38"/>
      <c r="AZ441" s="38"/>
      <c r="BA441" s="38"/>
      <c r="BB441" s="38"/>
    </row>
    <row r="442">
      <c r="A442" s="1"/>
      <c r="B442" s="1"/>
      <c r="C442" s="53">
        <v>0.0</v>
      </c>
      <c r="D442" s="42"/>
      <c r="E442" s="42"/>
      <c r="F442" s="2">
        <v>6492.0</v>
      </c>
      <c r="G442" s="43">
        <v>15.0</v>
      </c>
      <c r="H442" s="43">
        <v>33.0</v>
      </c>
      <c r="I442" s="44">
        <v>61.0</v>
      </c>
      <c r="J442" s="44">
        <v>56.0</v>
      </c>
      <c r="K442" s="45">
        <v>24.0</v>
      </c>
      <c r="L442" s="45">
        <v>94.0</v>
      </c>
      <c r="M442" s="39">
        <f t="shared" si="6"/>
        <v>0.3125</v>
      </c>
      <c r="N442" s="40">
        <f t="shared" si="7"/>
        <v>0.5213675214</v>
      </c>
      <c r="O442" s="54">
        <f t="shared" si="8"/>
        <v>0.2033898305</v>
      </c>
      <c r="P442" s="40">
        <f t="shared" si="9"/>
        <v>0.5242167969</v>
      </c>
      <c r="Q442" s="54">
        <f t="shared" si="10"/>
        <v>0.2573789063</v>
      </c>
      <c r="R442" s="39">
        <f t="shared" ref="R442:T442" si="2225">M442</f>
        <v>0.3125</v>
      </c>
      <c r="S442" s="40">
        <f t="shared" si="2225"/>
        <v>0.5213675214</v>
      </c>
      <c r="T442" s="54">
        <f t="shared" si="2225"/>
        <v>0.2033898305</v>
      </c>
      <c r="U442" s="39">
        <f t="shared" si="12"/>
        <v>0.3125</v>
      </c>
      <c r="V442" s="40">
        <f t="shared" si="13"/>
        <v>0.07936752137</v>
      </c>
      <c r="W442" s="54">
        <f t="shared" si="14"/>
        <v>-0.01561016949</v>
      </c>
      <c r="X442" s="55">
        <f t="shared" si="15"/>
        <v>0.24871733</v>
      </c>
      <c r="Y442" s="55">
        <f t="shared" si="16"/>
        <v>0.5366808334</v>
      </c>
      <c r="Z442" s="39">
        <f t="shared" si="17"/>
        <v>0.2279862424</v>
      </c>
      <c r="AA442" s="40">
        <f t="shared" si="18"/>
        <v>0.2279862424</v>
      </c>
      <c r="AB442" s="54">
        <f t="shared" si="19"/>
        <v>-0.01561016949</v>
      </c>
      <c r="AC442" s="56">
        <f t="shared" si="20"/>
        <v>-0.06836308912</v>
      </c>
      <c r="AD442" s="56">
        <f t="shared" si="21"/>
        <v>0.8537612525</v>
      </c>
      <c r="AE442" s="39">
        <f t="shared" si="22"/>
        <v>0.1615880629</v>
      </c>
      <c r="AF442" s="40">
        <f t="shared" si="23"/>
        <v>0.1615880629</v>
      </c>
      <c r="AG442" s="54">
        <f t="shared" si="24"/>
        <v>0.1615880629</v>
      </c>
      <c r="AH442" s="57">
        <f t="shared" ref="AH442:AI442" si="2226">N442-P442</f>
        <v>-0.002849275507</v>
      </c>
      <c r="AI442" s="57">
        <f t="shared" si="2226"/>
        <v>-0.05398907574</v>
      </c>
      <c r="AJ442" s="58">
        <f t="shared" si="26"/>
        <v>-0.001703403862</v>
      </c>
      <c r="AK442" s="58">
        <f t="shared" si="27"/>
        <v>-0.03208890076</v>
      </c>
      <c r="AL442" s="39">
        <f t="shared" si="28"/>
        <v>0.1615880629</v>
      </c>
      <c r="AM442" s="40">
        <f t="shared" ref="AM442:AN442" si="2227">AF442+AJ442</f>
        <v>0.159884659</v>
      </c>
      <c r="AN442" s="54">
        <f t="shared" si="2227"/>
        <v>0.1294991621</v>
      </c>
      <c r="AO442" s="59">
        <f t="shared" si="30"/>
        <v>1.933929985</v>
      </c>
      <c r="AP442" s="39">
        <f t="shared" ref="AP442:AR442" si="2228">AL442*$AO442</f>
        <v>0.3125</v>
      </c>
      <c r="AQ442" s="40">
        <f t="shared" si="2228"/>
        <v>0.3092057362</v>
      </c>
      <c r="AR442" s="54">
        <f t="shared" si="2228"/>
        <v>0.2504423126</v>
      </c>
      <c r="AS442" s="39">
        <f t="shared" ref="AS442:AU442" si="2229">IF(AP442&lt;0,0,IF(AP442&gt;1,1,AP442))</f>
        <v>0.3125</v>
      </c>
      <c r="AT442" s="40">
        <f t="shared" si="2229"/>
        <v>0.3092057362</v>
      </c>
      <c r="AU442" s="54">
        <f t="shared" si="2229"/>
        <v>0.2504423126</v>
      </c>
      <c r="AV442" s="38"/>
      <c r="AW442" s="38"/>
      <c r="AX442" s="38"/>
      <c r="AY442" s="38"/>
      <c r="AZ442" s="38"/>
      <c r="BA442" s="38"/>
      <c r="BB442" s="38"/>
    </row>
    <row r="443">
      <c r="A443" s="1"/>
      <c r="B443" s="1"/>
      <c r="C443" s="53">
        <v>0.0</v>
      </c>
      <c r="D443" s="42"/>
      <c r="E443" s="42"/>
      <c r="F443" s="2">
        <v>6493.0</v>
      </c>
      <c r="G443" s="43">
        <v>23.0</v>
      </c>
      <c r="H443" s="43">
        <v>31.0</v>
      </c>
      <c r="I443" s="44">
        <v>86.0</v>
      </c>
      <c r="J443" s="44">
        <v>67.0</v>
      </c>
      <c r="K443" s="45">
        <v>25.0</v>
      </c>
      <c r="L443" s="45">
        <v>64.0</v>
      </c>
      <c r="M443" s="39">
        <f t="shared" si="6"/>
        <v>0.4259259259</v>
      </c>
      <c r="N443" s="40">
        <f t="shared" si="7"/>
        <v>0.5620915033</v>
      </c>
      <c r="O443" s="54">
        <f t="shared" si="8"/>
        <v>0.2808988764</v>
      </c>
      <c r="P443" s="40">
        <f t="shared" si="9"/>
        <v>0.5539183471</v>
      </c>
      <c r="Q443" s="54">
        <f t="shared" si="10"/>
        <v>0.2681881344</v>
      </c>
      <c r="R443" s="39">
        <f t="shared" ref="R443:T443" si="2230">M443</f>
        <v>0.4259259259</v>
      </c>
      <c r="S443" s="40">
        <f t="shared" si="2230"/>
        <v>0.5620915033</v>
      </c>
      <c r="T443" s="54">
        <f t="shared" si="2230"/>
        <v>0.2808988764</v>
      </c>
      <c r="U443" s="39">
        <f t="shared" si="12"/>
        <v>0.4259259259</v>
      </c>
      <c r="V443" s="40">
        <f t="shared" si="13"/>
        <v>0.1200915033</v>
      </c>
      <c r="W443" s="54">
        <f t="shared" si="14"/>
        <v>0.0618988764</v>
      </c>
      <c r="X443" s="55">
        <f t="shared" si="15"/>
        <v>0.2748196927</v>
      </c>
      <c r="Y443" s="55">
        <f t="shared" si="16"/>
        <v>0.5105784707</v>
      </c>
      <c r="Z443" s="39">
        <f t="shared" si="17"/>
        <v>0.3129176118</v>
      </c>
      <c r="AA443" s="40">
        <f t="shared" si="18"/>
        <v>0.3129176118</v>
      </c>
      <c r="AB443" s="54">
        <f t="shared" si="19"/>
        <v>0.0618988764</v>
      </c>
      <c r="AC443" s="56">
        <f t="shared" si="20"/>
        <v>0.1952908859</v>
      </c>
      <c r="AD443" s="56">
        <f t="shared" si="21"/>
        <v>0.5901072775</v>
      </c>
      <c r="AE443" s="39">
        <f t="shared" si="22"/>
        <v>0.2255536551</v>
      </c>
      <c r="AF443" s="40">
        <f t="shared" si="23"/>
        <v>0.2255536551</v>
      </c>
      <c r="AG443" s="54">
        <f t="shared" si="24"/>
        <v>0.2255536551</v>
      </c>
      <c r="AH443" s="57">
        <f t="shared" ref="AH443:AI443" si="2231">N443-P443</f>
        <v>0.008173156217</v>
      </c>
      <c r="AI443" s="57">
        <f t="shared" si="2231"/>
        <v>0.01271074197</v>
      </c>
      <c r="AJ443" s="58">
        <f t="shared" si="26"/>
        <v>0.004886219613</v>
      </c>
      <c r="AK443" s="58">
        <f t="shared" si="27"/>
        <v>0.007554745701</v>
      </c>
      <c r="AL443" s="39">
        <f t="shared" si="28"/>
        <v>0.2255536551</v>
      </c>
      <c r="AM443" s="40">
        <f t="shared" ref="AM443:AN443" si="2232">AF443+AJ443</f>
        <v>0.2304398747</v>
      </c>
      <c r="AN443" s="54">
        <f t="shared" si="2232"/>
        <v>0.2331084008</v>
      </c>
      <c r="AO443" s="59">
        <f t="shared" si="30"/>
        <v>1.888357454</v>
      </c>
      <c r="AP443" s="39">
        <f t="shared" ref="AP443:AR443" si="2233">AL443*$AO443</f>
        <v>0.4259259259</v>
      </c>
      <c r="AQ443" s="40">
        <f t="shared" si="2233"/>
        <v>0.4351528552</v>
      </c>
      <c r="AR443" s="54">
        <f t="shared" si="2233"/>
        <v>0.4401919863</v>
      </c>
      <c r="AS443" s="39">
        <f t="shared" ref="AS443:AU443" si="2234">IF(AP443&lt;0,0,IF(AP443&gt;1,1,AP443))</f>
        <v>0.4259259259</v>
      </c>
      <c r="AT443" s="40">
        <f t="shared" si="2234"/>
        <v>0.4351528552</v>
      </c>
      <c r="AU443" s="54">
        <f t="shared" si="2234"/>
        <v>0.4401919863</v>
      </c>
      <c r="AV443" s="38"/>
      <c r="AW443" s="38"/>
      <c r="AX443" s="38"/>
      <c r="AY443" s="38"/>
      <c r="AZ443" s="38"/>
      <c r="BA443" s="38"/>
      <c r="BB443" s="38"/>
    </row>
    <row r="444">
      <c r="A444" s="1"/>
      <c r="B444" s="1"/>
      <c r="C444" s="53">
        <v>0.0</v>
      </c>
      <c r="D444" s="42"/>
      <c r="E444" s="42"/>
      <c r="F444" s="2">
        <v>6497.0</v>
      </c>
      <c r="G444" s="43">
        <v>13.0</v>
      </c>
      <c r="H444" s="43">
        <v>26.0</v>
      </c>
      <c r="I444" s="44">
        <v>53.0</v>
      </c>
      <c r="J444" s="44">
        <v>60.0</v>
      </c>
      <c r="K444" s="45">
        <v>18.0</v>
      </c>
      <c r="L444" s="45">
        <v>40.0</v>
      </c>
      <c r="M444" s="39">
        <f t="shared" si="6"/>
        <v>0.3333333333</v>
      </c>
      <c r="N444" s="40">
        <f t="shared" si="7"/>
        <v>0.4690265487</v>
      </c>
      <c r="O444" s="54">
        <f t="shared" si="8"/>
        <v>0.3103448276</v>
      </c>
      <c r="P444" s="40">
        <f t="shared" si="9"/>
        <v>0.5296777778</v>
      </c>
      <c r="Q444" s="54">
        <f t="shared" si="10"/>
        <v>0.2594888889</v>
      </c>
      <c r="R444" s="39">
        <f t="shared" ref="R444:T444" si="2235">M444</f>
        <v>0.3333333333</v>
      </c>
      <c r="S444" s="40">
        <f t="shared" si="2235"/>
        <v>0.4690265487</v>
      </c>
      <c r="T444" s="54">
        <f t="shared" si="2235"/>
        <v>0.3103448276</v>
      </c>
      <c r="U444" s="39">
        <f t="shared" si="12"/>
        <v>0.3333333333</v>
      </c>
      <c r="V444" s="40">
        <f t="shared" si="13"/>
        <v>0.02702654867</v>
      </c>
      <c r="W444" s="54">
        <f t="shared" si="14"/>
        <v>0.09134482759</v>
      </c>
      <c r="X444" s="55">
        <f t="shared" si="15"/>
        <v>0.08090267346</v>
      </c>
      <c r="Y444" s="55">
        <f t="shared" si="16"/>
        <v>0.7044954899</v>
      </c>
      <c r="Z444" s="39">
        <f t="shared" si="17"/>
        <v>0.2364757339</v>
      </c>
      <c r="AA444" s="40">
        <f t="shared" si="18"/>
        <v>0.2364757339</v>
      </c>
      <c r="AB444" s="54">
        <f t="shared" si="19"/>
        <v>0.09134482759</v>
      </c>
      <c r="AC444" s="56">
        <f t="shared" si="20"/>
        <v>0.3686193783</v>
      </c>
      <c r="AD444" s="56">
        <f t="shared" si="21"/>
        <v>0.4167787851</v>
      </c>
      <c r="AE444" s="39">
        <f t="shared" si="22"/>
        <v>0.1792549166</v>
      </c>
      <c r="AF444" s="40">
        <f t="shared" si="23"/>
        <v>0.1792549166</v>
      </c>
      <c r="AG444" s="54">
        <f t="shared" si="24"/>
        <v>0.1792549166</v>
      </c>
      <c r="AH444" s="57">
        <f t="shared" ref="AH444:AI444" si="2236">N444-P444</f>
        <v>-0.06065122911</v>
      </c>
      <c r="AI444" s="57">
        <f t="shared" si="2236"/>
        <v>0.0508559387</v>
      </c>
      <c r="AJ444" s="58">
        <f t="shared" si="26"/>
        <v>-0.03625958165</v>
      </c>
      <c r="AK444" s="58">
        <f t="shared" si="27"/>
        <v>0.03022669212</v>
      </c>
      <c r="AL444" s="39">
        <f t="shared" si="28"/>
        <v>0.1792549166</v>
      </c>
      <c r="AM444" s="40">
        <f t="shared" ref="AM444:AN444" si="2237">AF444+AJ444</f>
        <v>0.1429953349</v>
      </c>
      <c r="AN444" s="54">
        <f t="shared" si="2237"/>
        <v>0.2094816087</v>
      </c>
      <c r="AO444" s="59">
        <f t="shared" si="30"/>
        <v>1.859549181</v>
      </c>
      <c r="AP444" s="39">
        <f t="shared" ref="AP444:AR444" si="2238">AL444*$AO444</f>
        <v>0.3333333333</v>
      </c>
      <c r="AQ444" s="40">
        <f t="shared" si="2238"/>
        <v>0.265906858</v>
      </c>
      <c r="AR444" s="54">
        <f t="shared" si="2238"/>
        <v>0.3895413539</v>
      </c>
      <c r="AS444" s="39">
        <f t="shared" ref="AS444:AU444" si="2239">IF(AP444&lt;0,0,IF(AP444&gt;1,1,AP444))</f>
        <v>0.3333333333</v>
      </c>
      <c r="AT444" s="40">
        <f t="shared" si="2239"/>
        <v>0.265906858</v>
      </c>
      <c r="AU444" s="54">
        <f t="shared" si="2239"/>
        <v>0.3895413539</v>
      </c>
      <c r="AV444" s="38"/>
      <c r="AW444" s="38"/>
      <c r="AX444" s="38"/>
      <c r="AY444" s="38"/>
      <c r="AZ444" s="38"/>
      <c r="BA444" s="38"/>
      <c r="BB444" s="38"/>
    </row>
    <row r="445">
      <c r="A445" s="1"/>
      <c r="B445" s="1"/>
      <c r="C445" s="53">
        <v>0.0</v>
      </c>
      <c r="D445" s="42"/>
      <c r="E445" s="42"/>
      <c r="F445" s="2">
        <v>6499.0</v>
      </c>
      <c r="G445" s="43">
        <v>9.0</v>
      </c>
      <c r="H445" s="43">
        <v>35.0</v>
      </c>
      <c r="I445" s="44">
        <v>39.0</v>
      </c>
      <c r="J445" s="44">
        <v>46.0</v>
      </c>
      <c r="K445" s="45">
        <v>19.0</v>
      </c>
      <c r="L445" s="45">
        <v>53.0</v>
      </c>
      <c r="M445" s="39">
        <f t="shared" si="6"/>
        <v>0.2045454545</v>
      </c>
      <c r="N445" s="40">
        <f t="shared" si="7"/>
        <v>0.4588235294</v>
      </c>
      <c r="O445" s="54">
        <f t="shared" si="8"/>
        <v>0.2638888889</v>
      </c>
      <c r="P445" s="40">
        <f t="shared" si="9"/>
        <v>0.4958786674</v>
      </c>
      <c r="Q445" s="54">
        <f t="shared" si="10"/>
        <v>0.2455472107</v>
      </c>
      <c r="R445" s="39">
        <f t="shared" ref="R445:T445" si="2240">M445</f>
        <v>0.2045454545</v>
      </c>
      <c r="S445" s="40">
        <f t="shared" si="2240"/>
        <v>0.4588235294</v>
      </c>
      <c r="T445" s="54">
        <f t="shared" si="2240"/>
        <v>0.2638888889</v>
      </c>
      <c r="U445" s="39">
        <f t="shared" si="12"/>
        <v>0.2045454545</v>
      </c>
      <c r="V445" s="40">
        <f t="shared" si="13"/>
        <v>0.01682352941</v>
      </c>
      <c r="W445" s="54">
        <f t="shared" si="14"/>
        <v>0.04488888889</v>
      </c>
      <c r="X445" s="55">
        <f t="shared" si="15"/>
        <v>0.08206365076</v>
      </c>
      <c r="Y445" s="55">
        <f t="shared" si="16"/>
        <v>0.7033345126</v>
      </c>
      <c r="Z445" s="39">
        <f t="shared" si="17"/>
        <v>0.145123868</v>
      </c>
      <c r="AA445" s="40">
        <f t="shared" si="18"/>
        <v>0.145123868</v>
      </c>
      <c r="AB445" s="54">
        <f t="shared" si="19"/>
        <v>0.04488888889</v>
      </c>
      <c r="AC445" s="56">
        <f t="shared" si="20"/>
        <v>0.299979975</v>
      </c>
      <c r="AD445" s="56">
        <f t="shared" si="21"/>
        <v>0.4854181884</v>
      </c>
      <c r="AE445" s="39">
        <f t="shared" si="22"/>
        <v>0.107414965</v>
      </c>
      <c r="AF445" s="40">
        <f t="shared" si="23"/>
        <v>0.107414965</v>
      </c>
      <c r="AG445" s="54">
        <f t="shared" si="24"/>
        <v>0.107414965</v>
      </c>
      <c r="AH445" s="57">
        <f t="shared" ref="AH445:AI445" si="2241">N445-P445</f>
        <v>-0.03705513794</v>
      </c>
      <c r="AI445" s="57">
        <f t="shared" si="2241"/>
        <v>0.01834167815</v>
      </c>
      <c r="AJ445" s="58">
        <f t="shared" si="26"/>
        <v>-0.02215295254</v>
      </c>
      <c r="AK445" s="58">
        <f t="shared" si="27"/>
        <v>0.0109015441</v>
      </c>
      <c r="AL445" s="39">
        <f t="shared" si="28"/>
        <v>0.107414965</v>
      </c>
      <c r="AM445" s="40">
        <f t="shared" ref="AM445:AN445" si="2242">AF445+AJ445</f>
        <v>0.08526201244</v>
      </c>
      <c r="AN445" s="54">
        <f t="shared" si="2242"/>
        <v>0.1183165091</v>
      </c>
      <c r="AO445" s="59">
        <f t="shared" si="30"/>
        <v>1.904254724</v>
      </c>
      <c r="AP445" s="39">
        <f t="shared" ref="AP445:AR445" si="2243">AL445*$AO445</f>
        <v>0.2045454545</v>
      </c>
      <c r="AQ445" s="40">
        <f t="shared" si="2243"/>
        <v>0.16236059</v>
      </c>
      <c r="AR445" s="54">
        <f t="shared" si="2243"/>
        <v>0.2253047714</v>
      </c>
      <c r="AS445" s="39">
        <f t="shared" ref="AS445:AU445" si="2244">IF(AP445&lt;0,0,IF(AP445&gt;1,1,AP445))</f>
        <v>0.2045454545</v>
      </c>
      <c r="AT445" s="40">
        <f t="shared" si="2244"/>
        <v>0.16236059</v>
      </c>
      <c r="AU445" s="54">
        <f t="shared" si="2244"/>
        <v>0.2253047714</v>
      </c>
      <c r="AV445" s="38"/>
      <c r="AW445" s="38"/>
      <c r="AX445" s="38"/>
      <c r="AY445" s="38"/>
      <c r="AZ445" s="38"/>
      <c r="BA445" s="38"/>
      <c r="BB445" s="38"/>
    </row>
    <row r="446">
      <c r="A446" s="1"/>
      <c r="B446" s="1"/>
      <c r="C446" s="53">
        <v>0.0</v>
      </c>
      <c r="D446" s="42"/>
      <c r="E446" s="42"/>
      <c r="F446" s="2">
        <v>6509.0</v>
      </c>
      <c r="G446" s="43">
        <v>11.0</v>
      </c>
      <c r="H446" s="43">
        <v>17.0</v>
      </c>
      <c r="I446" s="44">
        <v>96.0</v>
      </c>
      <c r="J446" s="44">
        <v>48.0</v>
      </c>
      <c r="K446" s="45">
        <v>14.0</v>
      </c>
      <c r="L446" s="45">
        <v>59.0</v>
      </c>
      <c r="M446" s="39">
        <f t="shared" si="6"/>
        <v>0.3928571429</v>
      </c>
      <c r="N446" s="40">
        <f t="shared" si="7"/>
        <v>0.6666666667</v>
      </c>
      <c r="O446" s="54">
        <f t="shared" si="8"/>
        <v>0.1917808219</v>
      </c>
      <c r="P446" s="40">
        <f t="shared" si="9"/>
        <v>0.5452667092</v>
      </c>
      <c r="Q446" s="54">
        <f t="shared" si="10"/>
        <v>0.2652084184</v>
      </c>
      <c r="R446" s="39">
        <f t="shared" ref="R446:T446" si="2245">M446</f>
        <v>0.3928571429</v>
      </c>
      <c r="S446" s="40">
        <f t="shared" si="2245"/>
        <v>0.6666666667</v>
      </c>
      <c r="T446" s="54">
        <f t="shared" si="2245"/>
        <v>0.1917808219</v>
      </c>
      <c r="U446" s="39">
        <f t="shared" si="12"/>
        <v>0.3928571429</v>
      </c>
      <c r="V446" s="40">
        <f t="shared" si="13"/>
        <v>0.2246666667</v>
      </c>
      <c r="W446" s="54">
        <f t="shared" si="14"/>
        <v>-0.02721917808</v>
      </c>
      <c r="X446" s="55">
        <f t="shared" si="15"/>
        <v>0.5194854424</v>
      </c>
      <c r="Y446" s="55">
        <f t="shared" si="16"/>
        <v>0.265912721</v>
      </c>
      <c r="Z446" s="39">
        <f t="shared" si="17"/>
        <v>0.3200092544</v>
      </c>
      <c r="AA446" s="40">
        <f t="shared" si="18"/>
        <v>0.3200092544</v>
      </c>
      <c r="AB446" s="54">
        <f t="shared" si="19"/>
        <v>-0.02721917808</v>
      </c>
      <c r="AC446" s="56">
        <f t="shared" si="20"/>
        <v>-0.08485323364</v>
      </c>
      <c r="AD446" s="56">
        <f t="shared" si="21"/>
        <v>0.870251397</v>
      </c>
      <c r="AE446" s="39">
        <f t="shared" si="22"/>
        <v>0.2270977835</v>
      </c>
      <c r="AF446" s="40">
        <f t="shared" si="23"/>
        <v>0.2270977835</v>
      </c>
      <c r="AG446" s="54">
        <f t="shared" si="24"/>
        <v>0.2270977835</v>
      </c>
      <c r="AH446" s="57">
        <f t="shared" ref="AH446:AI446" si="2246">N446-P446</f>
        <v>0.1213999575</v>
      </c>
      <c r="AI446" s="57">
        <f t="shared" si="2246"/>
        <v>-0.07342759645</v>
      </c>
      <c r="AJ446" s="58">
        <f t="shared" si="26"/>
        <v>0.07257745203</v>
      </c>
      <c r="AK446" s="58">
        <f t="shared" si="27"/>
        <v>-0.04364236326</v>
      </c>
      <c r="AL446" s="39">
        <f t="shared" si="28"/>
        <v>0.2270977835</v>
      </c>
      <c r="AM446" s="40">
        <f t="shared" ref="AM446:AN446" si="2247">AF446+AJ446</f>
        <v>0.2996752356</v>
      </c>
      <c r="AN446" s="54">
        <f t="shared" si="2247"/>
        <v>0.1834554203</v>
      </c>
      <c r="AO446" s="59">
        <f t="shared" si="30"/>
        <v>1.729903026</v>
      </c>
      <c r="AP446" s="39">
        <f t="shared" ref="AP446:AR446" si="2248">AL446*$AO446</f>
        <v>0.3928571429</v>
      </c>
      <c r="AQ446" s="40">
        <f t="shared" si="2248"/>
        <v>0.5184090967</v>
      </c>
      <c r="AR446" s="54">
        <f t="shared" si="2248"/>
        <v>0.3173600866</v>
      </c>
      <c r="AS446" s="39">
        <f t="shared" ref="AS446:AU446" si="2249">IF(AP446&lt;0,0,IF(AP446&gt;1,1,AP446))</f>
        <v>0.3928571429</v>
      </c>
      <c r="AT446" s="40">
        <f t="shared" si="2249"/>
        <v>0.5184090967</v>
      </c>
      <c r="AU446" s="54">
        <f t="shared" si="2249"/>
        <v>0.3173600866</v>
      </c>
      <c r="AV446" s="38"/>
      <c r="AW446" s="38"/>
      <c r="AX446" s="38"/>
      <c r="AY446" s="38"/>
      <c r="AZ446" s="38"/>
      <c r="BA446" s="38"/>
      <c r="BB446" s="38"/>
    </row>
    <row r="447">
      <c r="A447" s="1"/>
      <c r="B447" s="1"/>
      <c r="C447" s="53">
        <v>0.0</v>
      </c>
      <c r="D447" s="42"/>
      <c r="E447" s="42"/>
      <c r="F447" s="2">
        <v>6512.0</v>
      </c>
      <c r="G447" s="43">
        <v>19.0</v>
      </c>
      <c r="H447" s="43">
        <v>34.0</v>
      </c>
      <c r="I447" s="44">
        <v>91.0</v>
      </c>
      <c r="J447" s="44">
        <v>107.0</v>
      </c>
      <c r="K447" s="45">
        <v>32.0</v>
      </c>
      <c r="L447" s="45">
        <v>60.0</v>
      </c>
      <c r="M447" s="39">
        <f t="shared" si="6"/>
        <v>0.358490566</v>
      </c>
      <c r="N447" s="40">
        <f t="shared" si="7"/>
        <v>0.4595959596</v>
      </c>
      <c r="O447" s="54">
        <f t="shared" si="8"/>
        <v>0.347826087</v>
      </c>
      <c r="P447" s="40">
        <f t="shared" si="9"/>
        <v>0.5362688145</v>
      </c>
      <c r="Q447" s="54">
        <f t="shared" si="10"/>
        <v>0.2619620506</v>
      </c>
      <c r="R447" s="39">
        <f t="shared" ref="R447:T447" si="2250">M447</f>
        <v>0.358490566</v>
      </c>
      <c r="S447" s="40">
        <f t="shared" si="2250"/>
        <v>0.4595959596</v>
      </c>
      <c r="T447" s="54">
        <f t="shared" si="2250"/>
        <v>0.347826087</v>
      </c>
      <c r="U447" s="39">
        <f t="shared" si="12"/>
        <v>0.358490566</v>
      </c>
      <c r="V447" s="40">
        <f t="shared" si="13"/>
        <v>0.0175959596</v>
      </c>
      <c r="W447" s="54">
        <f t="shared" si="14"/>
        <v>0.128826087</v>
      </c>
      <c r="X447" s="55">
        <f t="shared" si="15"/>
        <v>0.04904410604</v>
      </c>
      <c r="Y447" s="55">
        <f t="shared" si="16"/>
        <v>0.7363540574</v>
      </c>
      <c r="Z447" s="39">
        <f t="shared" si="17"/>
        <v>0.2537962802</v>
      </c>
      <c r="AA447" s="40">
        <f t="shared" si="18"/>
        <v>0.2537962802</v>
      </c>
      <c r="AB447" s="54">
        <f t="shared" si="19"/>
        <v>0.128826087</v>
      </c>
      <c r="AC447" s="56">
        <f t="shared" si="20"/>
        <v>0.4697062726</v>
      </c>
      <c r="AD447" s="56">
        <f t="shared" si="21"/>
        <v>0.3156918908</v>
      </c>
      <c r="AE447" s="39">
        <f t="shared" si="22"/>
        <v>0.2012569409</v>
      </c>
      <c r="AF447" s="40">
        <f t="shared" si="23"/>
        <v>0.2012569409</v>
      </c>
      <c r="AG447" s="54">
        <f t="shared" si="24"/>
        <v>0.2012569409</v>
      </c>
      <c r="AH447" s="57">
        <f t="shared" ref="AH447:AI447" si="2251">N447-P447</f>
        <v>-0.07667285493</v>
      </c>
      <c r="AI447" s="57">
        <f t="shared" si="2251"/>
        <v>0.0858640364</v>
      </c>
      <c r="AJ447" s="58">
        <f t="shared" si="26"/>
        <v>-0.04583791104</v>
      </c>
      <c r="AK447" s="58">
        <f t="shared" si="27"/>
        <v>0.05103407505</v>
      </c>
      <c r="AL447" s="39">
        <f t="shared" si="28"/>
        <v>0.2012569409</v>
      </c>
      <c r="AM447" s="40">
        <f t="shared" ref="AM447:AN447" si="2252">AF447+AJ447</f>
        <v>0.1554190299</v>
      </c>
      <c r="AN447" s="54">
        <f t="shared" si="2252"/>
        <v>0.252291016</v>
      </c>
      <c r="AO447" s="59">
        <f t="shared" si="30"/>
        <v>1.781258149</v>
      </c>
      <c r="AP447" s="39">
        <f t="shared" ref="AP447:AR447" si="2253">AL447*$AO447</f>
        <v>0.358490566</v>
      </c>
      <c r="AQ447" s="40">
        <f t="shared" si="2253"/>
        <v>0.2768414135</v>
      </c>
      <c r="AR447" s="54">
        <f t="shared" si="2253"/>
        <v>0.4493954281</v>
      </c>
      <c r="AS447" s="39">
        <f t="shared" ref="AS447:AU447" si="2254">IF(AP447&lt;0,0,IF(AP447&gt;1,1,AP447))</f>
        <v>0.358490566</v>
      </c>
      <c r="AT447" s="40">
        <f t="shared" si="2254"/>
        <v>0.2768414135</v>
      </c>
      <c r="AU447" s="54">
        <f t="shared" si="2254"/>
        <v>0.4493954281</v>
      </c>
      <c r="AV447" s="38"/>
      <c r="AW447" s="38"/>
      <c r="AX447" s="38"/>
      <c r="AY447" s="38"/>
      <c r="AZ447" s="38"/>
      <c r="BA447" s="38"/>
      <c r="BB447" s="38"/>
    </row>
    <row r="448">
      <c r="A448" s="1"/>
      <c r="B448" s="1"/>
      <c r="C448" s="53">
        <v>0.0</v>
      </c>
      <c r="D448" s="42"/>
      <c r="E448" s="42"/>
      <c r="F448" s="2">
        <v>6514.0</v>
      </c>
      <c r="G448" s="43">
        <v>17.0</v>
      </c>
      <c r="H448" s="43">
        <v>28.0</v>
      </c>
      <c r="I448" s="44">
        <v>87.0</v>
      </c>
      <c r="J448" s="44">
        <v>93.0</v>
      </c>
      <c r="K448" s="45">
        <v>41.0</v>
      </c>
      <c r="L448" s="45">
        <v>106.0</v>
      </c>
      <c r="M448" s="39">
        <f t="shared" si="6"/>
        <v>0.3777777778</v>
      </c>
      <c r="N448" s="40">
        <f t="shared" si="7"/>
        <v>0.4833333333</v>
      </c>
      <c r="O448" s="54">
        <f t="shared" si="8"/>
        <v>0.2789115646</v>
      </c>
      <c r="P448" s="40">
        <f t="shared" si="9"/>
        <v>0.5413194568</v>
      </c>
      <c r="Q448" s="54">
        <f t="shared" si="10"/>
        <v>0.2638027654</v>
      </c>
      <c r="R448" s="39">
        <f t="shared" ref="R448:T448" si="2255">M448</f>
        <v>0.3777777778</v>
      </c>
      <c r="S448" s="40">
        <f t="shared" si="2255"/>
        <v>0.4833333333</v>
      </c>
      <c r="T448" s="54">
        <f t="shared" si="2255"/>
        <v>0.2789115646</v>
      </c>
      <c r="U448" s="39">
        <f t="shared" si="12"/>
        <v>0.3777777778</v>
      </c>
      <c r="V448" s="40">
        <f t="shared" si="13"/>
        <v>0.04133333333</v>
      </c>
      <c r="W448" s="54">
        <f t="shared" si="14"/>
        <v>0.05991156463</v>
      </c>
      <c r="X448" s="55">
        <f t="shared" si="15"/>
        <v>0.1089782869</v>
      </c>
      <c r="Y448" s="55">
        <f t="shared" si="16"/>
        <v>0.6764198765</v>
      </c>
      <c r="Z448" s="39">
        <f t="shared" si="17"/>
        <v>0.268723365</v>
      </c>
      <c r="AA448" s="40">
        <f t="shared" si="18"/>
        <v>0.268723365</v>
      </c>
      <c r="AB448" s="54">
        <f t="shared" si="19"/>
        <v>0.05991156463</v>
      </c>
      <c r="AC448" s="56">
        <f t="shared" si="20"/>
        <v>0.2193612707</v>
      </c>
      <c r="AD448" s="56">
        <f t="shared" si="21"/>
        <v>0.5660368927</v>
      </c>
      <c r="AE448" s="39">
        <f t="shared" si="22"/>
        <v>0.1946813326</v>
      </c>
      <c r="AF448" s="40">
        <f t="shared" si="23"/>
        <v>0.1946813326</v>
      </c>
      <c r="AG448" s="54">
        <f t="shared" si="24"/>
        <v>0.1946813326</v>
      </c>
      <c r="AH448" s="57">
        <f t="shared" ref="AH448:AI448" si="2256">N448-P448</f>
        <v>-0.05798612346</v>
      </c>
      <c r="AI448" s="57">
        <f t="shared" si="2256"/>
        <v>0.01510879919</v>
      </c>
      <c r="AJ448" s="58">
        <f t="shared" si="26"/>
        <v>-0.03466628145</v>
      </c>
      <c r="AK448" s="58">
        <f t="shared" si="27"/>
        <v>0.008980052934</v>
      </c>
      <c r="AL448" s="39">
        <f t="shared" si="28"/>
        <v>0.1946813326</v>
      </c>
      <c r="AM448" s="40">
        <f t="shared" ref="AM448:AN448" si="2257">AF448+AJ448</f>
        <v>0.1600150511</v>
      </c>
      <c r="AN448" s="54">
        <f t="shared" si="2257"/>
        <v>0.2036613855</v>
      </c>
      <c r="AO448" s="59">
        <f t="shared" si="30"/>
        <v>1.940493076</v>
      </c>
      <c r="AP448" s="39">
        <f t="shared" ref="AP448:AR448" si="2258">AL448*$AO448</f>
        <v>0.3777777778</v>
      </c>
      <c r="AQ448" s="40">
        <f t="shared" si="2258"/>
        <v>0.3105080987</v>
      </c>
      <c r="AR448" s="54">
        <f t="shared" si="2258"/>
        <v>0.3952035083</v>
      </c>
      <c r="AS448" s="39">
        <f t="shared" ref="AS448:AU448" si="2259">IF(AP448&lt;0,0,IF(AP448&gt;1,1,AP448))</f>
        <v>0.3777777778</v>
      </c>
      <c r="AT448" s="40">
        <f t="shared" si="2259"/>
        <v>0.3105080987</v>
      </c>
      <c r="AU448" s="54">
        <f t="shared" si="2259"/>
        <v>0.3952035083</v>
      </c>
      <c r="AV448" s="38"/>
      <c r="AW448" s="38"/>
      <c r="AX448" s="38"/>
      <c r="AY448" s="38"/>
      <c r="AZ448" s="38"/>
      <c r="BA448" s="38"/>
      <c r="BB448" s="38"/>
    </row>
    <row r="449">
      <c r="A449" s="1"/>
      <c r="B449" s="1"/>
      <c r="C449" s="53">
        <v>0.0</v>
      </c>
      <c r="D449" s="42"/>
      <c r="E449" s="42"/>
      <c r="F449" s="2">
        <v>6517.0</v>
      </c>
      <c r="G449" s="43">
        <v>26.0</v>
      </c>
      <c r="H449" s="43">
        <v>23.0</v>
      </c>
      <c r="I449" s="44">
        <v>40.0</v>
      </c>
      <c r="J449" s="44">
        <v>56.0</v>
      </c>
      <c r="K449" s="45">
        <v>26.0</v>
      </c>
      <c r="L449" s="45">
        <v>80.0</v>
      </c>
      <c r="M449" s="39">
        <f t="shared" si="6"/>
        <v>0.5306122449</v>
      </c>
      <c r="N449" s="40">
        <f t="shared" si="7"/>
        <v>0.4166666667</v>
      </c>
      <c r="O449" s="54">
        <f t="shared" si="8"/>
        <v>0.2452830189</v>
      </c>
      <c r="P449" s="40">
        <f t="shared" si="9"/>
        <v>0.5812651395</v>
      </c>
      <c r="Q449" s="54">
        <f t="shared" si="10"/>
        <v>0.2766894627</v>
      </c>
      <c r="R449" s="39">
        <f t="shared" ref="R449:T449" si="2260">M449</f>
        <v>0.5306122449</v>
      </c>
      <c r="S449" s="40">
        <f t="shared" si="2260"/>
        <v>0.4166666667</v>
      </c>
      <c r="T449" s="54">
        <f t="shared" si="2260"/>
        <v>0.2452830189</v>
      </c>
      <c r="U449" s="39">
        <f t="shared" si="12"/>
        <v>0.5306122449</v>
      </c>
      <c r="V449" s="40">
        <f t="shared" si="13"/>
        <v>-0.02533333333</v>
      </c>
      <c r="W449" s="54">
        <f t="shared" si="14"/>
        <v>0.02628301887</v>
      </c>
      <c r="X449" s="55">
        <f t="shared" si="15"/>
        <v>-0.0477073629</v>
      </c>
      <c r="Y449" s="55">
        <f t="shared" si="16"/>
        <v>0.8331055263</v>
      </c>
      <c r="Z449" s="39">
        <f t="shared" si="17"/>
        <v>0.3756268975</v>
      </c>
      <c r="AA449" s="40">
        <f t="shared" si="18"/>
        <v>0.3756268975</v>
      </c>
      <c r="AB449" s="54">
        <f t="shared" si="19"/>
        <v>0.02628301887</v>
      </c>
      <c r="AC449" s="56">
        <f t="shared" si="20"/>
        <v>0.06985722041</v>
      </c>
      <c r="AD449" s="56">
        <f t="shared" si="21"/>
        <v>0.715540943</v>
      </c>
      <c r="AE449" s="39">
        <f t="shared" si="22"/>
        <v>0.2662577353</v>
      </c>
      <c r="AF449" s="40">
        <f t="shared" si="23"/>
        <v>0.2662577353</v>
      </c>
      <c r="AG449" s="54">
        <f t="shared" si="24"/>
        <v>0.2662577353</v>
      </c>
      <c r="AH449" s="57">
        <f t="shared" ref="AH449:AI449" si="2261">N449-P449</f>
        <v>-0.1645984729</v>
      </c>
      <c r="AI449" s="57">
        <f t="shared" si="2261"/>
        <v>-0.03140644386</v>
      </c>
      <c r="AJ449" s="58">
        <f t="shared" si="26"/>
        <v>-0.09840314623</v>
      </c>
      <c r="AK449" s="58">
        <f t="shared" si="27"/>
        <v>-0.01866670704</v>
      </c>
      <c r="AL449" s="39">
        <f t="shared" si="28"/>
        <v>0.2662577353</v>
      </c>
      <c r="AM449" s="40">
        <f t="shared" ref="AM449:AN449" si="2262">AF449+AJ449</f>
        <v>0.167854589</v>
      </c>
      <c r="AN449" s="54">
        <f t="shared" si="2262"/>
        <v>0.2475910282</v>
      </c>
      <c r="AO449" s="59">
        <f t="shared" si="30"/>
        <v>1.992851942</v>
      </c>
      <c r="AP449" s="39">
        <f t="shared" ref="AP449:AR449" si="2263">AL449*$AO449</f>
        <v>0.5306122449</v>
      </c>
      <c r="AQ449" s="40">
        <f t="shared" si="2263"/>
        <v>0.3345093438</v>
      </c>
      <c r="AR449" s="54">
        <f t="shared" si="2263"/>
        <v>0.4934122615</v>
      </c>
      <c r="AS449" s="39">
        <f t="shared" ref="AS449:AU449" si="2264">IF(AP449&lt;0,0,IF(AP449&gt;1,1,AP449))</f>
        <v>0.5306122449</v>
      </c>
      <c r="AT449" s="40">
        <f t="shared" si="2264"/>
        <v>0.3345093438</v>
      </c>
      <c r="AU449" s="54">
        <f t="shared" si="2264"/>
        <v>0.4934122615</v>
      </c>
      <c r="AV449" s="38"/>
      <c r="AW449" s="38"/>
      <c r="AX449" s="38"/>
      <c r="AY449" s="38"/>
      <c r="AZ449" s="38"/>
      <c r="BA449" s="38"/>
      <c r="BB449" s="38"/>
    </row>
    <row r="450">
      <c r="A450" s="1"/>
      <c r="B450" s="1"/>
      <c r="C450" s="53">
        <v>0.0</v>
      </c>
      <c r="D450" s="42"/>
      <c r="E450" s="42"/>
      <c r="F450" s="2">
        <v>6520.0</v>
      </c>
      <c r="G450" s="43">
        <v>36.0</v>
      </c>
      <c r="H450" s="43">
        <v>47.0</v>
      </c>
      <c r="I450" s="44">
        <v>134.0</v>
      </c>
      <c r="J450" s="44">
        <v>101.0</v>
      </c>
      <c r="K450" s="45">
        <v>61.0</v>
      </c>
      <c r="L450" s="45">
        <v>98.0</v>
      </c>
      <c r="M450" s="39">
        <f t="shared" si="6"/>
        <v>0.4337349398</v>
      </c>
      <c r="N450" s="40">
        <f t="shared" si="7"/>
        <v>0.570212766</v>
      </c>
      <c r="O450" s="54">
        <f t="shared" si="8"/>
        <v>0.3836477987</v>
      </c>
      <c r="P450" s="40">
        <f t="shared" si="9"/>
        <v>0.5559604587</v>
      </c>
      <c r="Q450" s="54">
        <f t="shared" si="10"/>
        <v>0.2688711569</v>
      </c>
      <c r="R450" s="39">
        <f t="shared" ref="R450:T450" si="2265">M450</f>
        <v>0.4337349398</v>
      </c>
      <c r="S450" s="40">
        <f t="shared" si="2265"/>
        <v>0.570212766</v>
      </c>
      <c r="T450" s="54">
        <f t="shared" si="2265"/>
        <v>0.3836477987</v>
      </c>
      <c r="U450" s="39">
        <f t="shared" si="12"/>
        <v>0.4337349398</v>
      </c>
      <c r="V450" s="40">
        <f t="shared" si="13"/>
        <v>0.128212766</v>
      </c>
      <c r="W450" s="54">
        <f t="shared" si="14"/>
        <v>0.1646477987</v>
      </c>
      <c r="X450" s="55">
        <f t="shared" si="15"/>
        <v>0.2874167467</v>
      </c>
      <c r="Y450" s="55">
        <f t="shared" si="16"/>
        <v>0.4979814167</v>
      </c>
      <c r="Z450" s="39">
        <f t="shared" si="17"/>
        <v>0.3198159716</v>
      </c>
      <c r="AA450" s="40">
        <f t="shared" si="18"/>
        <v>0.3198159716</v>
      </c>
      <c r="AB450" s="54">
        <f t="shared" si="19"/>
        <v>0.1646477987</v>
      </c>
      <c r="AC450" s="56">
        <f t="shared" si="20"/>
        <v>0.4754335418</v>
      </c>
      <c r="AD450" s="56">
        <f t="shared" si="21"/>
        <v>0.3099646216</v>
      </c>
      <c r="AE450" s="39">
        <f t="shared" si="22"/>
        <v>0.2543532517</v>
      </c>
      <c r="AF450" s="40">
        <f t="shared" si="23"/>
        <v>0.2543532517</v>
      </c>
      <c r="AG450" s="54">
        <f t="shared" si="24"/>
        <v>0.2543532517</v>
      </c>
      <c r="AH450" s="57">
        <f t="shared" ref="AH450:AI450" si="2266">N450-P450</f>
        <v>0.01425230726</v>
      </c>
      <c r="AI450" s="57">
        <f t="shared" si="2266"/>
        <v>0.1147766418</v>
      </c>
      <c r="AJ450" s="58">
        <f t="shared" si="26"/>
        <v>0.00852056432</v>
      </c>
      <c r="AK450" s="58">
        <f t="shared" si="27"/>
        <v>0.06821854642</v>
      </c>
      <c r="AL450" s="39">
        <f t="shared" si="28"/>
        <v>0.2543532517</v>
      </c>
      <c r="AM450" s="40">
        <f t="shared" ref="AM450:AN450" si="2267">AF450+AJ450</f>
        <v>0.262873816</v>
      </c>
      <c r="AN450" s="54">
        <f t="shared" si="2267"/>
        <v>0.3225717981</v>
      </c>
      <c r="AO450" s="59">
        <f t="shared" si="30"/>
        <v>1.705246294</v>
      </c>
      <c r="AP450" s="39">
        <f t="shared" ref="AP450:AR450" si="2268">AL450*$AO450</f>
        <v>0.4337349398</v>
      </c>
      <c r="AQ450" s="40">
        <f t="shared" si="2268"/>
        <v>0.4482646005</v>
      </c>
      <c r="AR450" s="54">
        <f t="shared" si="2268"/>
        <v>0.5500643632</v>
      </c>
      <c r="AS450" s="39">
        <f t="shared" ref="AS450:AU450" si="2269">IF(AP450&lt;0,0,IF(AP450&gt;1,1,AP450))</f>
        <v>0.4337349398</v>
      </c>
      <c r="AT450" s="40">
        <f t="shared" si="2269"/>
        <v>0.4482646005</v>
      </c>
      <c r="AU450" s="54">
        <f t="shared" si="2269"/>
        <v>0.5500643632</v>
      </c>
      <c r="AV450" s="38"/>
      <c r="AW450" s="38"/>
      <c r="AX450" s="38"/>
      <c r="AY450" s="38"/>
      <c r="AZ450" s="38"/>
      <c r="BA450" s="38"/>
      <c r="BB450" s="38"/>
    </row>
    <row r="451">
      <c r="A451" s="1"/>
      <c r="B451" s="1"/>
      <c r="C451" s="53">
        <v>0.0</v>
      </c>
      <c r="D451" s="42"/>
      <c r="E451" s="42"/>
      <c r="F451" s="2">
        <v>6522.0</v>
      </c>
      <c r="G451" s="43">
        <v>12.0</v>
      </c>
      <c r="H451" s="43">
        <v>25.0</v>
      </c>
      <c r="I451" s="44">
        <v>68.0</v>
      </c>
      <c r="J451" s="44">
        <v>45.0</v>
      </c>
      <c r="K451" s="45">
        <v>23.0</v>
      </c>
      <c r="L451" s="45">
        <v>61.0</v>
      </c>
      <c r="M451" s="39">
        <f t="shared" si="6"/>
        <v>0.3243243243</v>
      </c>
      <c r="N451" s="40">
        <f t="shared" si="7"/>
        <v>0.6017699115</v>
      </c>
      <c r="O451" s="54">
        <f t="shared" si="8"/>
        <v>0.2738095238</v>
      </c>
      <c r="P451" s="40">
        <f t="shared" si="9"/>
        <v>0.5273165814</v>
      </c>
      <c r="Q451" s="54">
        <f t="shared" si="10"/>
        <v>0.2585833455</v>
      </c>
      <c r="R451" s="39">
        <f t="shared" ref="R451:T451" si="2270">M451</f>
        <v>0.3243243243</v>
      </c>
      <c r="S451" s="40">
        <f t="shared" si="2270"/>
        <v>0.6017699115</v>
      </c>
      <c r="T451" s="54">
        <f t="shared" si="2270"/>
        <v>0.2738095238</v>
      </c>
      <c r="U451" s="39">
        <f t="shared" si="12"/>
        <v>0.3243243243</v>
      </c>
      <c r="V451" s="40">
        <f t="shared" si="13"/>
        <v>0.1597699115</v>
      </c>
      <c r="W451" s="54">
        <f t="shared" si="14"/>
        <v>0.05480952381</v>
      </c>
      <c r="X451" s="55">
        <f t="shared" si="15"/>
        <v>0.4577293314</v>
      </c>
      <c r="Y451" s="55">
        <f t="shared" si="16"/>
        <v>0.327668832</v>
      </c>
      <c r="Z451" s="39">
        <f t="shared" si="17"/>
        <v>0.2556488725</v>
      </c>
      <c r="AA451" s="40">
        <f t="shared" si="18"/>
        <v>0.2556488725</v>
      </c>
      <c r="AB451" s="54">
        <f t="shared" si="19"/>
        <v>0.05480952381</v>
      </c>
      <c r="AC451" s="56">
        <f t="shared" si="20"/>
        <v>0.2111966362</v>
      </c>
      <c r="AD451" s="56">
        <f t="shared" si="21"/>
        <v>0.5742015272</v>
      </c>
      <c r="AE451" s="39">
        <f t="shared" si="22"/>
        <v>0.1848789197</v>
      </c>
      <c r="AF451" s="40">
        <f t="shared" si="23"/>
        <v>0.1848789197</v>
      </c>
      <c r="AG451" s="54">
        <f t="shared" si="24"/>
        <v>0.1848789197</v>
      </c>
      <c r="AH451" s="57">
        <f t="shared" ref="AH451:AI451" si="2271">N451-P451</f>
        <v>0.07445333006</v>
      </c>
      <c r="AI451" s="57">
        <f t="shared" si="2271"/>
        <v>0.0152261783</v>
      </c>
      <c r="AJ451" s="58">
        <f t="shared" si="26"/>
        <v>0.04451099575</v>
      </c>
      <c r="AK451" s="58">
        <f t="shared" si="27"/>
        <v>0.00904981828</v>
      </c>
      <c r="AL451" s="39">
        <f t="shared" si="28"/>
        <v>0.1848789197</v>
      </c>
      <c r="AM451" s="40">
        <f t="shared" ref="AM451:AN451" si="2272">AF451+AJ451</f>
        <v>0.2293899154</v>
      </c>
      <c r="AN451" s="54">
        <f t="shared" si="2272"/>
        <v>0.193928738</v>
      </c>
      <c r="AO451" s="59">
        <f t="shared" si="30"/>
        <v>1.754252593</v>
      </c>
      <c r="AP451" s="39">
        <f t="shared" ref="AP451:AR451" si="2273">AL451*$AO451</f>
        <v>0.3243243243</v>
      </c>
      <c r="AQ451" s="40">
        <f t="shared" si="2273"/>
        <v>0.402407854</v>
      </c>
      <c r="AR451" s="54">
        <f t="shared" si="2273"/>
        <v>0.3401999915</v>
      </c>
      <c r="AS451" s="39">
        <f t="shared" ref="AS451:AU451" si="2274">IF(AP451&lt;0,0,IF(AP451&gt;1,1,AP451))</f>
        <v>0.3243243243</v>
      </c>
      <c r="AT451" s="40">
        <f t="shared" si="2274"/>
        <v>0.402407854</v>
      </c>
      <c r="AU451" s="54">
        <f t="shared" si="2274"/>
        <v>0.3401999915</v>
      </c>
      <c r="AV451" s="38"/>
      <c r="AW451" s="38"/>
      <c r="AX451" s="38"/>
      <c r="AY451" s="38"/>
      <c r="AZ451" s="38"/>
      <c r="BA451" s="38"/>
      <c r="BB451" s="38"/>
    </row>
    <row r="452">
      <c r="A452" s="1"/>
      <c r="B452" s="1"/>
      <c r="C452" s="53">
        <v>0.0</v>
      </c>
      <c r="D452" s="42"/>
      <c r="E452" s="42"/>
      <c r="F452" s="2">
        <v>6526.0</v>
      </c>
      <c r="G452" s="43">
        <v>24.0</v>
      </c>
      <c r="H452" s="43">
        <v>17.0</v>
      </c>
      <c r="I452" s="44">
        <v>196.0</v>
      </c>
      <c r="J452" s="44">
        <v>50.0</v>
      </c>
      <c r="K452" s="45">
        <v>45.0</v>
      </c>
      <c r="L452" s="45">
        <v>148.0</v>
      </c>
      <c r="M452" s="39">
        <f t="shared" si="6"/>
        <v>0.5853658537</v>
      </c>
      <c r="N452" s="40">
        <f t="shared" si="7"/>
        <v>0.7967479675</v>
      </c>
      <c r="O452" s="54">
        <f t="shared" si="8"/>
        <v>0.2331606218</v>
      </c>
      <c r="P452" s="40">
        <f t="shared" si="9"/>
        <v>0.5955428911</v>
      </c>
      <c r="Q452" s="54">
        <f t="shared" si="10"/>
        <v>0.2805719215</v>
      </c>
      <c r="R452" s="39">
        <f t="shared" ref="R452:T452" si="2275">M452</f>
        <v>0.5853658537</v>
      </c>
      <c r="S452" s="40">
        <f t="shared" si="2275"/>
        <v>0.7967479675</v>
      </c>
      <c r="T452" s="54">
        <f t="shared" si="2275"/>
        <v>0.2331606218</v>
      </c>
      <c r="U452" s="39">
        <f t="shared" si="12"/>
        <v>0.5853658537</v>
      </c>
      <c r="V452" s="40">
        <f t="shared" si="13"/>
        <v>0.3547479675</v>
      </c>
      <c r="W452" s="54">
        <f t="shared" si="14"/>
        <v>0.01416062176</v>
      </c>
      <c r="X452" s="55">
        <f t="shared" si="15"/>
        <v>0.5448399057</v>
      </c>
      <c r="Y452" s="55">
        <f t="shared" si="16"/>
        <v>0.2405582577</v>
      </c>
      <c r="Z452" s="39">
        <f t="shared" si="17"/>
        <v>0.4839934416</v>
      </c>
      <c r="AA452" s="40">
        <f t="shared" si="18"/>
        <v>0.4839934416</v>
      </c>
      <c r="AB452" s="54">
        <f t="shared" si="19"/>
        <v>0.01416062176</v>
      </c>
      <c r="AC452" s="56">
        <f t="shared" si="20"/>
        <v>0.02924953524</v>
      </c>
      <c r="AD452" s="56">
        <f t="shared" si="21"/>
        <v>0.7561486282</v>
      </c>
      <c r="AE452" s="39">
        <f t="shared" si="22"/>
        <v>0.3423814939</v>
      </c>
      <c r="AF452" s="40">
        <f t="shared" si="23"/>
        <v>0.3423814939</v>
      </c>
      <c r="AG452" s="54">
        <f t="shared" si="24"/>
        <v>0.3423814939</v>
      </c>
      <c r="AH452" s="57">
        <f t="shared" ref="AH452:AI452" si="2276">N452-P452</f>
        <v>0.2012050763</v>
      </c>
      <c r="AI452" s="57">
        <f t="shared" si="2276"/>
        <v>-0.04741129971</v>
      </c>
      <c r="AJ452" s="58">
        <f t="shared" si="26"/>
        <v>0.120287948</v>
      </c>
      <c r="AK452" s="58">
        <f t="shared" si="27"/>
        <v>-0.02817933944</v>
      </c>
      <c r="AL452" s="39">
        <f t="shared" si="28"/>
        <v>0.3423814939</v>
      </c>
      <c r="AM452" s="40">
        <f t="shared" ref="AM452:AN452" si="2277">AF452+AJ452</f>
        <v>0.4626694419</v>
      </c>
      <c r="AN452" s="54">
        <f t="shared" si="2277"/>
        <v>0.3142021545</v>
      </c>
      <c r="AO452" s="59">
        <f t="shared" si="30"/>
        <v>1.709688941</v>
      </c>
      <c r="AP452" s="39">
        <f t="shared" ref="AP452:AR452" si="2278">AL452*$AO452</f>
        <v>0.5853658537</v>
      </c>
      <c r="AQ452" s="40">
        <f t="shared" si="2278"/>
        <v>0.7910208281</v>
      </c>
      <c r="AR452" s="54">
        <f t="shared" si="2278"/>
        <v>0.5371879487</v>
      </c>
      <c r="AS452" s="39">
        <f t="shared" ref="AS452:AU452" si="2279">IF(AP452&lt;0,0,IF(AP452&gt;1,1,AP452))</f>
        <v>0.5853658537</v>
      </c>
      <c r="AT452" s="40">
        <f t="shared" si="2279"/>
        <v>0.7910208281</v>
      </c>
      <c r="AU452" s="54">
        <f t="shared" si="2279"/>
        <v>0.5371879487</v>
      </c>
      <c r="AV452" s="38"/>
      <c r="AW452" s="38"/>
      <c r="AX452" s="38"/>
      <c r="AY452" s="38"/>
      <c r="AZ452" s="38"/>
      <c r="BA452" s="38"/>
      <c r="BB452" s="38"/>
    </row>
    <row r="453">
      <c r="A453" s="1"/>
      <c r="B453" s="1"/>
      <c r="C453" s="53">
        <v>0.0</v>
      </c>
      <c r="D453" s="42"/>
      <c r="E453" s="42"/>
      <c r="F453" s="2">
        <v>6527.0</v>
      </c>
      <c r="G453" s="43">
        <v>47.0</v>
      </c>
      <c r="H453" s="43">
        <v>31.0</v>
      </c>
      <c r="I453" s="44">
        <v>112.0</v>
      </c>
      <c r="J453" s="44">
        <v>58.0</v>
      </c>
      <c r="K453" s="45">
        <v>31.0</v>
      </c>
      <c r="L453" s="45">
        <v>92.0</v>
      </c>
      <c r="M453" s="39">
        <f t="shared" si="6"/>
        <v>0.6025641026</v>
      </c>
      <c r="N453" s="40">
        <f t="shared" si="7"/>
        <v>0.6588235294</v>
      </c>
      <c r="O453" s="54">
        <f t="shared" si="8"/>
        <v>0.2520325203</v>
      </c>
      <c r="P453" s="40">
        <f t="shared" si="9"/>
        <v>0.6000239809</v>
      </c>
      <c r="Q453" s="54">
        <f t="shared" si="10"/>
        <v>0.2817114727</v>
      </c>
      <c r="R453" s="39">
        <f t="shared" ref="R453:T453" si="2280">M453</f>
        <v>0.6025641026</v>
      </c>
      <c r="S453" s="40">
        <f t="shared" si="2280"/>
        <v>0.6588235294</v>
      </c>
      <c r="T453" s="54">
        <f t="shared" si="2280"/>
        <v>0.2520325203</v>
      </c>
      <c r="U453" s="39">
        <f t="shared" si="12"/>
        <v>0.6025641026</v>
      </c>
      <c r="V453" s="40">
        <f t="shared" si="13"/>
        <v>0.2168235294</v>
      </c>
      <c r="W453" s="54">
        <f t="shared" si="14"/>
        <v>0.03303252033</v>
      </c>
      <c r="X453" s="55">
        <f t="shared" si="15"/>
        <v>0.3454093207</v>
      </c>
      <c r="Y453" s="55">
        <f t="shared" si="16"/>
        <v>0.4399888427</v>
      </c>
      <c r="Z453" s="39">
        <f t="shared" si="17"/>
        <v>0.4528222281</v>
      </c>
      <c r="AA453" s="40">
        <f t="shared" si="18"/>
        <v>0.4528222281</v>
      </c>
      <c r="AB453" s="54">
        <f t="shared" si="19"/>
        <v>0.03303252033</v>
      </c>
      <c r="AC453" s="56">
        <f t="shared" si="20"/>
        <v>0.07281911374</v>
      </c>
      <c r="AD453" s="56">
        <f t="shared" si="21"/>
        <v>0.7125790497</v>
      </c>
      <c r="AE453" s="39">
        <f t="shared" si="22"/>
        <v>0.3210444811</v>
      </c>
      <c r="AF453" s="40">
        <f t="shared" si="23"/>
        <v>0.3210444811</v>
      </c>
      <c r="AG453" s="54">
        <f t="shared" si="24"/>
        <v>0.3210444811</v>
      </c>
      <c r="AH453" s="57">
        <f t="shared" ref="AH453:AI453" si="2281">N453-P453</f>
        <v>0.05879954848</v>
      </c>
      <c r="AI453" s="57">
        <f t="shared" si="2281"/>
        <v>-0.02967895239</v>
      </c>
      <c r="AJ453" s="58">
        <f t="shared" si="26"/>
        <v>0.03515257746</v>
      </c>
      <c r="AK453" s="58">
        <f t="shared" si="27"/>
        <v>-0.01763995669</v>
      </c>
      <c r="AL453" s="39">
        <f t="shared" si="28"/>
        <v>0.3210444811</v>
      </c>
      <c r="AM453" s="40">
        <f t="shared" ref="AM453:AN453" si="2282">AF453+AJ453</f>
        <v>0.3561970586</v>
      </c>
      <c r="AN453" s="54">
        <f t="shared" si="2282"/>
        <v>0.3034045244</v>
      </c>
      <c r="AO453" s="59">
        <f t="shared" si="30"/>
        <v>1.876886656</v>
      </c>
      <c r="AP453" s="39">
        <f t="shared" ref="AP453:AR453" si="2283">AL453*$AO453</f>
        <v>0.6025641026</v>
      </c>
      <c r="AQ453" s="40">
        <f t="shared" si="2283"/>
        <v>0.6685415061</v>
      </c>
      <c r="AR453" s="54">
        <f t="shared" si="2283"/>
        <v>0.5694559032</v>
      </c>
      <c r="AS453" s="39">
        <f t="shared" ref="AS453:AU453" si="2284">IF(AP453&lt;0,0,IF(AP453&gt;1,1,AP453))</f>
        <v>0.6025641026</v>
      </c>
      <c r="AT453" s="40">
        <f t="shared" si="2284"/>
        <v>0.6685415061</v>
      </c>
      <c r="AU453" s="54">
        <f t="shared" si="2284"/>
        <v>0.5694559032</v>
      </c>
      <c r="AV453" s="38"/>
      <c r="AW453" s="38"/>
      <c r="AX453" s="38"/>
      <c r="AY453" s="38"/>
      <c r="AZ453" s="38"/>
      <c r="BA453" s="38"/>
      <c r="BB453" s="38"/>
    </row>
    <row r="454">
      <c r="A454" s="1"/>
      <c r="B454" s="1"/>
      <c r="C454" s="53">
        <v>0.0</v>
      </c>
      <c r="D454" s="42"/>
      <c r="E454" s="42"/>
      <c r="F454" s="2">
        <v>6528.0</v>
      </c>
      <c r="G454" s="43">
        <v>22.0</v>
      </c>
      <c r="H454" s="43">
        <v>22.0</v>
      </c>
      <c r="I454" s="44">
        <v>62.0</v>
      </c>
      <c r="J454" s="44">
        <v>56.0</v>
      </c>
      <c r="K454" s="45">
        <v>19.0</v>
      </c>
      <c r="L454" s="45">
        <v>91.0</v>
      </c>
      <c r="M454" s="39">
        <f t="shared" si="6"/>
        <v>0.5</v>
      </c>
      <c r="N454" s="40">
        <f t="shared" si="7"/>
        <v>0.5254237288</v>
      </c>
      <c r="O454" s="54">
        <f t="shared" si="8"/>
        <v>0.1727272727</v>
      </c>
      <c r="P454" s="40">
        <f t="shared" si="9"/>
        <v>0.573275</v>
      </c>
      <c r="Q454" s="54">
        <f t="shared" si="10"/>
        <v>0.27435</v>
      </c>
      <c r="R454" s="39">
        <f t="shared" ref="R454:T454" si="2285">M454</f>
        <v>0.5</v>
      </c>
      <c r="S454" s="40">
        <f t="shared" si="2285"/>
        <v>0.5254237288</v>
      </c>
      <c r="T454" s="54">
        <f t="shared" si="2285"/>
        <v>0.1727272727</v>
      </c>
      <c r="U454" s="39">
        <f t="shared" si="12"/>
        <v>0.5</v>
      </c>
      <c r="V454" s="40">
        <f t="shared" si="13"/>
        <v>0.08342372881</v>
      </c>
      <c r="W454" s="54">
        <f t="shared" si="14"/>
        <v>-0.04627272727</v>
      </c>
      <c r="X454" s="55">
        <f t="shared" si="15"/>
        <v>0.165324577</v>
      </c>
      <c r="Y454" s="55">
        <f t="shared" si="16"/>
        <v>0.6200735864</v>
      </c>
      <c r="Z454" s="39">
        <f t="shared" si="17"/>
        <v>0.3584407333</v>
      </c>
      <c r="AA454" s="40">
        <f t="shared" si="18"/>
        <v>0.3584407333</v>
      </c>
      <c r="AB454" s="54">
        <f t="shared" si="19"/>
        <v>-0.04627272727</v>
      </c>
      <c r="AC454" s="56">
        <f t="shared" si="20"/>
        <v>-0.1283844499</v>
      </c>
      <c r="AD454" s="56">
        <f t="shared" si="21"/>
        <v>0.9137826133</v>
      </c>
      <c r="AE454" s="39">
        <f t="shared" si="22"/>
        <v>0.255559117</v>
      </c>
      <c r="AF454" s="40">
        <f t="shared" si="23"/>
        <v>0.255559117</v>
      </c>
      <c r="AG454" s="54">
        <f t="shared" si="24"/>
        <v>0.255559117</v>
      </c>
      <c r="AH454" s="57">
        <f t="shared" ref="AH454:AI454" si="2286">N454-P454</f>
        <v>-0.04785127119</v>
      </c>
      <c r="AI454" s="57">
        <f t="shared" si="2286"/>
        <v>-0.1016227273</v>
      </c>
      <c r="AJ454" s="58">
        <f t="shared" si="26"/>
        <v>-0.02860728629</v>
      </c>
      <c r="AK454" s="58">
        <f t="shared" si="27"/>
        <v>-0.06040039704</v>
      </c>
      <c r="AL454" s="39">
        <f t="shared" si="28"/>
        <v>0.255559117</v>
      </c>
      <c r="AM454" s="40">
        <f t="shared" ref="AM454:AN454" si="2287">AF454+AJ454</f>
        <v>0.2269518307</v>
      </c>
      <c r="AN454" s="54">
        <f t="shared" si="2287"/>
        <v>0.1951587199</v>
      </c>
      <c r="AO454" s="59">
        <f t="shared" si="30"/>
        <v>1.956494473</v>
      </c>
      <c r="AP454" s="39">
        <f t="shared" ref="AP454:AR454" si="2288">AL454*$AO454</f>
        <v>0.5</v>
      </c>
      <c r="AQ454" s="40">
        <f t="shared" si="2288"/>
        <v>0.4440300025</v>
      </c>
      <c r="AR454" s="54">
        <f t="shared" si="2288"/>
        <v>0.381826957</v>
      </c>
      <c r="AS454" s="39">
        <f t="shared" ref="AS454:AU454" si="2289">IF(AP454&lt;0,0,IF(AP454&gt;1,1,AP454))</f>
        <v>0.5</v>
      </c>
      <c r="AT454" s="40">
        <f t="shared" si="2289"/>
        <v>0.4440300025</v>
      </c>
      <c r="AU454" s="54">
        <f t="shared" si="2289"/>
        <v>0.381826957</v>
      </c>
      <c r="AV454" s="38"/>
      <c r="AW454" s="38"/>
      <c r="AX454" s="38"/>
      <c r="AY454" s="38"/>
      <c r="AZ454" s="38"/>
      <c r="BA454" s="38"/>
      <c r="BB454" s="38"/>
    </row>
    <row r="455">
      <c r="A455" s="1"/>
      <c r="B455" s="1"/>
      <c r="C455" s="53">
        <v>0.0</v>
      </c>
      <c r="D455" s="42"/>
      <c r="E455" s="42"/>
      <c r="F455" s="2">
        <v>6530.0</v>
      </c>
      <c r="G455" s="43">
        <v>27.0</v>
      </c>
      <c r="H455" s="43">
        <v>39.0</v>
      </c>
      <c r="I455" s="44">
        <v>89.0</v>
      </c>
      <c r="J455" s="44">
        <v>82.0</v>
      </c>
      <c r="K455" s="45">
        <v>42.0</v>
      </c>
      <c r="L455" s="45">
        <v>80.0</v>
      </c>
      <c r="M455" s="39">
        <f t="shared" si="6"/>
        <v>0.4090909091</v>
      </c>
      <c r="N455" s="40">
        <f t="shared" si="7"/>
        <v>0.5204678363</v>
      </c>
      <c r="O455" s="54">
        <f t="shared" si="8"/>
        <v>0.3442622951</v>
      </c>
      <c r="P455" s="40">
        <f t="shared" si="9"/>
        <v>0.5495146694</v>
      </c>
      <c r="Q455" s="54">
        <f t="shared" si="10"/>
        <v>0.266688843</v>
      </c>
      <c r="R455" s="39">
        <f t="shared" ref="R455:T455" si="2290">M455</f>
        <v>0.4090909091</v>
      </c>
      <c r="S455" s="40">
        <f t="shared" si="2290"/>
        <v>0.5204678363</v>
      </c>
      <c r="T455" s="54">
        <f t="shared" si="2290"/>
        <v>0.3442622951</v>
      </c>
      <c r="U455" s="39">
        <f t="shared" si="12"/>
        <v>0.4090909091</v>
      </c>
      <c r="V455" s="40">
        <f t="shared" si="13"/>
        <v>0.07846783626</v>
      </c>
      <c r="W455" s="54">
        <f t="shared" si="14"/>
        <v>0.1252622951</v>
      </c>
      <c r="X455" s="55">
        <f t="shared" si="15"/>
        <v>0.1895085577</v>
      </c>
      <c r="Y455" s="55">
        <f t="shared" si="16"/>
        <v>0.5958896057</v>
      </c>
      <c r="Z455" s="39">
        <f t="shared" si="17"/>
        <v>0.2945442015</v>
      </c>
      <c r="AA455" s="40">
        <f t="shared" si="18"/>
        <v>0.2945442015</v>
      </c>
      <c r="AB455" s="54">
        <f t="shared" si="19"/>
        <v>0.1252622951</v>
      </c>
      <c r="AC455" s="56">
        <f t="shared" si="20"/>
        <v>0.40210358</v>
      </c>
      <c r="AD455" s="56">
        <f t="shared" si="21"/>
        <v>0.3832945833</v>
      </c>
      <c r="AE455" s="39">
        <f t="shared" si="22"/>
        <v>0.226326014</v>
      </c>
      <c r="AF455" s="40">
        <f t="shared" si="23"/>
        <v>0.226326014</v>
      </c>
      <c r="AG455" s="54">
        <f t="shared" si="24"/>
        <v>0.226326014</v>
      </c>
      <c r="AH455" s="57">
        <f t="shared" ref="AH455:AI455" si="2291">N455-P455</f>
        <v>-0.02904683316</v>
      </c>
      <c r="AI455" s="57">
        <f t="shared" si="2291"/>
        <v>0.07757345211</v>
      </c>
      <c r="AJ455" s="58">
        <f t="shared" si="26"/>
        <v>-0.01736528731</v>
      </c>
      <c r="AK455" s="58">
        <f t="shared" si="27"/>
        <v>0.04610649048</v>
      </c>
      <c r="AL455" s="39">
        <f t="shared" si="28"/>
        <v>0.226326014</v>
      </c>
      <c r="AM455" s="40">
        <f t="shared" ref="AM455:AN455" si="2292">AF455+AJ455</f>
        <v>0.2089607266</v>
      </c>
      <c r="AN455" s="54">
        <f t="shared" si="2292"/>
        <v>0.2724325044</v>
      </c>
      <c r="AO455" s="59">
        <f t="shared" si="30"/>
        <v>1.807529333</v>
      </c>
      <c r="AP455" s="39">
        <f t="shared" ref="AP455:AR455" si="2293">AL455*$AO455</f>
        <v>0.4090909091</v>
      </c>
      <c r="AQ455" s="40">
        <f t="shared" si="2293"/>
        <v>0.3777026429</v>
      </c>
      <c r="AR455" s="54">
        <f t="shared" si="2293"/>
        <v>0.4924297431</v>
      </c>
      <c r="AS455" s="39">
        <f t="shared" ref="AS455:AU455" si="2294">IF(AP455&lt;0,0,IF(AP455&gt;1,1,AP455))</f>
        <v>0.4090909091</v>
      </c>
      <c r="AT455" s="40">
        <f t="shared" si="2294"/>
        <v>0.3777026429</v>
      </c>
      <c r="AU455" s="54">
        <f t="shared" si="2294"/>
        <v>0.4924297431</v>
      </c>
      <c r="AV455" s="38"/>
      <c r="AW455" s="38"/>
      <c r="AX455" s="38"/>
      <c r="AY455" s="38"/>
      <c r="AZ455" s="38"/>
      <c r="BA455" s="38"/>
      <c r="BB455" s="38"/>
    </row>
    <row r="456">
      <c r="A456" s="1"/>
      <c r="B456" s="1"/>
      <c r="C456" s="53">
        <v>0.0</v>
      </c>
      <c r="D456" s="42"/>
      <c r="E456" s="42"/>
      <c r="F456" s="2">
        <v>6533.0</v>
      </c>
      <c r="G456" s="43">
        <v>9.0</v>
      </c>
      <c r="H456" s="43">
        <v>6.0</v>
      </c>
      <c r="I456" s="44">
        <v>28.0</v>
      </c>
      <c r="J456" s="44">
        <v>19.0</v>
      </c>
      <c r="K456" s="45">
        <v>12.0</v>
      </c>
      <c r="L456" s="45">
        <v>34.0</v>
      </c>
      <c r="M456" s="39">
        <f t="shared" si="6"/>
        <v>0.6</v>
      </c>
      <c r="N456" s="40">
        <f t="shared" si="7"/>
        <v>0.5957446809</v>
      </c>
      <c r="O456" s="54">
        <f t="shared" si="8"/>
        <v>0.2608695652</v>
      </c>
      <c r="P456" s="40">
        <f t="shared" si="9"/>
        <v>0.599356</v>
      </c>
      <c r="Q456" s="54">
        <f t="shared" si="10"/>
        <v>0.281544</v>
      </c>
      <c r="R456" s="39">
        <f t="shared" ref="R456:T456" si="2295">M456</f>
        <v>0.6</v>
      </c>
      <c r="S456" s="40">
        <f t="shared" si="2295"/>
        <v>0.5957446809</v>
      </c>
      <c r="T456" s="54">
        <f t="shared" si="2295"/>
        <v>0.2608695652</v>
      </c>
      <c r="U456" s="39">
        <f t="shared" si="12"/>
        <v>0.6</v>
      </c>
      <c r="V456" s="40">
        <f t="shared" si="13"/>
        <v>0.1537446809</v>
      </c>
      <c r="W456" s="54">
        <f t="shared" si="14"/>
        <v>0.04186956522</v>
      </c>
      <c r="X456" s="55">
        <f t="shared" si="15"/>
        <v>0.2508439917</v>
      </c>
      <c r="Y456" s="55">
        <f t="shared" si="16"/>
        <v>0.5345541717</v>
      </c>
      <c r="Z456" s="39">
        <f t="shared" si="17"/>
        <v>0.4379711331</v>
      </c>
      <c r="AA456" s="40">
        <f t="shared" si="18"/>
        <v>0.4379711331</v>
      </c>
      <c r="AB456" s="54">
        <f t="shared" si="19"/>
        <v>0.04186956522</v>
      </c>
      <c r="AC456" s="56">
        <f t="shared" si="20"/>
        <v>0.09530927079</v>
      </c>
      <c r="AD456" s="56">
        <f t="shared" si="21"/>
        <v>0.6900888926</v>
      </c>
      <c r="AE456" s="39">
        <f t="shared" si="22"/>
        <v>0.3111043024</v>
      </c>
      <c r="AF456" s="40">
        <f t="shared" si="23"/>
        <v>0.3111043024</v>
      </c>
      <c r="AG456" s="54">
        <f t="shared" si="24"/>
        <v>0.3111043024</v>
      </c>
      <c r="AH456" s="57">
        <f t="shared" ref="AH456:AI456" si="2296">N456-P456</f>
        <v>-0.003611319149</v>
      </c>
      <c r="AI456" s="57">
        <f t="shared" si="2296"/>
        <v>-0.02067443478</v>
      </c>
      <c r="AJ456" s="58">
        <f t="shared" si="26"/>
        <v>-0.002158982159</v>
      </c>
      <c r="AK456" s="58">
        <f t="shared" si="27"/>
        <v>-0.01228803933</v>
      </c>
      <c r="AL456" s="39">
        <f t="shared" si="28"/>
        <v>0.3111043024</v>
      </c>
      <c r="AM456" s="40">
        <f t="shared" ref="AM456:AN456" si="2297">AF456+AJ456</f>
        <v>0.3089453202</v>
      </c>
      <c r="AN456" s="54">
        <f t="shared" si="2297"/>
        <v>0.2988162631</v>
      </c>
      <c r="AO456" s="59">
        <f t="shared" si="30"/>
        <v>1.928613637</v>
      </c>
      <c r="AP456" s="39">
        <f t="shared" ref="AP456:AR456" si="2298">AL456*$AO456</f>
        <v>0.6</v>
      </c>
      <c r="AQ456" s="40">
        <f t="shared" si="2298"/>
        <v>0.5958361576</v>
      </c>
      <c r="AR456" s="54">
        <f t="shared" si="2298"/>
        <v>0.5763011198</v>
      </c>
      <c r="AS456" s="39">
        <f t="shared" ref="AS456:AU456" si="2299">IF(AP456&lt;0,0,IF(AP456&gt;1,1,AP456))</f>
        <v>0.6</v>
      </c>
      <c r="AT456" s="40">
        <f t="shared" si="2299"/>
        <v>0.5958361576</v>
      </c>
      <c r="AU456" s="54">
        <f t="shared" si="2299"/>
        <v>0.5763011198</v>
      </c>
      <c r="AV456" s="38"/>
      <c r="AW456" s="38"/>
      <c r="AX456" s="38"/>
      <c r="AY456" s="38"/>
      <c r="AZ456" s="38"/>
      <c r="BA456" s="38"/>
      <c r="BB456" s="38"/>
    </row>
    <row r="457">
      <c r="A457" s="1"/>
      <c r="B457" s="1"/>
      <c r="C457" s="53">
        <v>0.0</v>
      </c>
      <c r="D457" s="42"/>
      <c r="E457" s="42"/>
      <c r="F457" s="2">
        <v>6538.0</v>
      </c>
      <c r="G457" s="43">
        <v>17.0</v>
      </c>
      <c r="H457" s="43">
        <v>18.0</v>
      </c>
      <c r="I457" s="44">
        <v>50.0</v>
      </c>
      <c r="J457" s="44">
        <v>44.0</v>
      </c>
      <c r="K457" s="45">
        <v>39.0</v>
      </c>
      <c r="L457" s="45">
        <v>75.0</v>
      </c>
      <c r="M457" s="39">
        <f t="shared" si="6"/>
        <v>0.4857142857</v>
      </c>
      <c r="N457" s="40">
        <f t="shared" si="7"/>
        <v>0.5319148936</v>
      </c>
      <c r="O457" s="54">
        <f t="shared" si="8"/>
        <v>0.3421052632</v>
      </c>
      <c r="P457" s="40">
        <f t="shared" si="9"/>
        <v>0.5695444082</v>
      </c>
      <c r="Q457" s="54">
        <f t="shared" si="10"/>
        <v>0.2732168163</v>
      </c>
      <c r="R457" s="39">
        <f t="shared" ref="R457:T457" si="2300">M457</f>
        <v>0.4857142857</v>
      </c>
      <c r="S457" s="40">
        <f t="shared" si="2300"/>
        <v>0.5319148936</v>
      </c>
      <c r="T457" s="54">
        <f t="shared" si="2300"/>
        <v>0.3421052632</v>
      </c>
      <c r="U457" s="39">
        <f t="shared" si="12"/>
        <v>0.4857142857</v>
      </c>
      <c r="V457" s="40">
        <f t="shared" si="13"/>
        <v>0.08991489362</v>
      </c>
      <c r="W457" s="54">
        <f t="shared" si="14"/>
        <v>0.1231052632</v>
      </c>
      <c r="X457" s="55">
        <f t="shared" si="15"/>
        <v>0.1830467278</v>
      </c>
      <c r="Y457" s="55">
        <f t="shared" si="16"/>
        <v>0.6023514356</v>
      </c>
      <c r="Z457" s="39">
        <f t="shared" si="17"/>
        <v>0.3492871709</v>
      </c>
      <c r="AA457" s="40">
        <f t="shared" si="18"/>
        <v>0.3492871709</v>
      </c>
      <c r="AB457" s="54">
        <f t="shared" si="19"/>
        <v>0.1231052632</v>
      </c>
      <c r="AC457" s="56">
        <f t="shared" si="20"/>
        <v>0.3388532307</v>
      </c>
      <c r="AD457" s="56">
        <f t="shared" si="21"/>
        <v>0.4465449326</v>
      </c>
      <c r="AE457" s="39">
        <f t="shared" si="22"/>
        <v>0.2618744294</v>
      </c>
      <c r="AF457" s="40">
        <f t="shared" si="23"/>
        <v>0.2618744294</v>
      </c>
      <c r="AG457" s="54">
        <f t="shared" si="24"/>
        <v>0.2618744294</v>
      </c>
      <c r="AH457" s="57">
        <f t="shared" ref="AH457:AI457" si="2301">N457-P457</f>
        <v>-0.03762951455</v>
      </c>
      <c r="AI457" s="57">
        <f t="shared" si="2301"/>
        <v>0.06888844683</v>
      </c>
      <c r="AJ457" s="58">
        <f t="shared" si="26"/>
        <v>-0.02249633644</v>
      </c>
      <c r="AK457" s="58">
        <f t="shared" si="27"/>
        <v>0.04094447819</v>
      </c>
      <c r="AL457" s="39">
        <f t="shared" si="28"/>
        <v>0.2618744294</v>
      </c>
      <c r="AM457" s="40">
        <f t="shared" ref="AM457:AN457" si="2302">AF457+AJ457</f>
        <v>0.239378093</v>
      </c>
      <c r="AN457" s="54">
        <f t="shared" si="2302"/>
        <v>0.3028189076</v>
      </c>
      <c r="AO457" s="59">
        <f t="shared" si="30"/>
        <v>1.854760264</v>
      </c>
      <c r="AP457" s="39">
        <f t="shared" ref="AP457:AR457" si="2303">AL457*$AO457</f>
        <v>0.4857142857</v>
      </c>
      <c r="AQ457" s="40">
        <f t="shared" si="2303"/>
        <v>0.4439889748</v>
      </c>
      <c r="AR457" s="54">
        <f t="shared" si="2303"/>
        <v>0.5616564769</v>
      </c>
      <c r="AS457" s="39">
        <f t="shared" ref="AS457:AU457" si="2304">IF(AP457&lt;0,0,IF(AP457&gt;1,1,AP457))</f>
        <v>0.4857142857</v>
      </c>
      <c r="AT457" s="40">
        <f t="shared" si="2304"/>
        <v>0.4439889748</v>
      </c>
      <c r="AU457" s="54">
        <f t="shared" si="2304"/>
        <v>0.5616564769</v>
      </c>
      <c r="AV457" s="38"/>
      <c r="AW457" s="38"/>
      <c r="AX457" s="38"/>
      <c r="AY457" s="38"/>
      <c r="AZ457" s="38"/>
      <c r="BA457" s="38"/>
      <c r="BB457" s="38"/>
    </row>
    <row r="458">
      <c r="A458" s="1"/>
      <c r="B458" s="1"/>
      <c r="C458" s="53">
        <v>0.0</v>
      </c>
      <c r="D458" s="42"/>
      <c r="E458" s="42"/>
      <c r="F458" s="2">
        <v>6539.0</v>
      </c>
      <c r="G458" s="43">
        <v>17.0</v>
      </c>
      <c r="H458" s="43">
        <v>12.0</v>
      </c>
      <c r="I458" s="44">
        <v>56.0</v>
      </c>
      <c r="J458" s="44">
        <v>30.0</v>
      </c>
      <c r="K458" s="45">
        <v>15.0</v>
      </c>
      <c r="L458" s="45">
        <v>58.0</v>
      </c>
      <c r="M458" s="39">
        <f t="shared" si="6"/>
        <v>0.5862068966</v>
      </c>
      <c r="N458" s="40">
        <f t="shared" si="7"/>
        <v>0.6511627907</v>
      </c>
      <c r="O458" s="54">
        <f t="shared" si="8"/>
        <v>0.2054794521</v>
      </c>
      <c r="P458" s="40">
        <f t="shared" si="9"/>
        <v>0.595762069</v>
      </c>
      <c r="Q458" s="54">
        <f t="shared" si="10"/>
        <v>0.2806285375</v>
      </c>
      <c r="R458" s="39">
        <f t="shared" ref="R458:T458" si="2305">M458</f>
        <v>0.5862068966</v>
      </c>
      <c r="S458" s="40">
        <f t="shared" si="2305"/>
        <v>0.6511627907</v>
      </c>
      <c r="T458" s="54">
        <f t="shared" si="2305"/>
        <v>0.2054794521</v>
      </c>
      <c r="U458" s="39">
        <f t="shared" si="12"/>
        <v>0.5862068966</v>
      </c>
      <c r="V458" s="40">
        <f t="shared" si="13"/>
        <v>0.2091627907</v>
      </c>
      <c r="W458" s="54">
        <f t="shared" si="14"/>
        <v>-0.01352054795</v>
      </c>
      <c r="X458" s="55">
        <f t="shared" si="15"/>
        <v>0.3427261452</v>
      </c>
      <c r="Y458" s="55">
        <f t="shared" si="16"/>
        <v>0.4426720182</v>
      </c>
      <c r="Z458" s="39">
        <f t="shared" si="17"/>
        <v>0.4401065772</v>
      </c>
      <c r="AA458" s="40">
        <f t="shared" si="18"/>
        <v>0.4401065772</v>
      </c>
      <c r="AB458" s="54">
        <f t="shared" si="19"/>
        <v>-0.01352054795</v>
      </c>
      <c r="AC458" s="56">
        <f t="shared" si="20"/>
        <v>-0.03071141755</v>
      </c>
      <c r="AD458" s="56">
        <f t="shared" si="21"/>
        <v>0.8161095809</v>
      </c>
      <c r="AE458" s="39">
        <f t="shared" si="22"/>
        <v>0.3113491645</v>
      </c>
      <c r="AF458" s="40">
        <f t="shared" si="23"/>
        <v>0.3113491645</v>
      </c>
      <c r="AG458" s="54">
        <f t="shared" si="24"/>
        <v>0.3113491645</v>
      </c>
      <c r="AH458" s="57">
        <f t="shared" ref="AH458:AI458" si="2306">N458-P458</f>
        <v>0.05540072173</v>
      </c>
      <c r="AI458" s="57">
        <f t="shared" si="2306"/>
        <v>-0.0751490854</v>
      </c>
      <c r="AJ458" s="58">
        <f t="shared" si="26"/>
        <v>0.03312063124</v>
      </c>
      <c r="AK458" s="58">
        <f t="shared" si="27"/>
        <v>-0.04466554596</v>
      </c>
      <c r="AL458" s="39">
        <f t="shared" si="28"/>
        <v>0.3113491645</v>
      </c>
      <c r="AM458" s="40">
        <f t="shared" ref="AM458:AN458" si="2307">AF458+AJ458</f>
        <v>0.3444697958</v>
      </c>
      <c r="AN458" s="54">
        <f t="shared" si="2307"/>
        <v>0.2666836186</v>
      </c>
      <c r="AO458" s="59">
        <f t="shared" si="30"/>
        <v>1.882795791</v>
      </c>
      <c r="AP458" s="39">
        <f t="shared" ref="AP458:AR458" si="2308">AL458*$AO458</f>
        <v>0.5862068966</v>
      </c>
      <c r="AQ458" s="40">
        <f t="shared" si="2308"/>
        <v>0.6485662816</v>
      </c>
      <c r="AR458" s="54">
        <f t="shared" si="2308"/>
        <v>0.5021107946</v>
      </c>
      <c r="AS458" s="39">
        <f t="shared" ref="AS458:AU458" si="2309">IF(AP458&lt;0,0,IF(AP458&gt;1,1,AP458))</f>
        <v>0.5862068966</v>
      </c>
      <c r="AT458" s="40">
        <f t="shared" si="2309"/>
        <v>0.6485662816</v>
      </c>
      <c r="AU458" s="54">
        <f t="shared" si="2309"/>
        <v>0.5021107946</v>
      </c>
      <c r="AV458" s="38"/>
      <c r="AW458" s="38"/>
      <c r="AX458" s="38"/>
      <c r="AY458" s="38"/>
      <c r="AZ458" s="38"/>
      <c r="BA458" s="38"/>
      <c r="BB458" s="38"/>
    </row>
    <row r="459">
      <c r="A459" s="1"/>
      <c r="B459" s="1"/>
      <c r="C459" s="53">
        <v>0.0</v>
      </c>
      <c r="D459" s="42"/>
      <c r="E459" s="42"/>
      <c r="F459" s="2">
        <v>6540.0</v>
      </c>
      <c r="G459" s="43">
        <v>17.0</v>
      </c>
      <c r="H459" s="43">
        <v>19.0</v>
      </c>
      <c r="I459" s="44">
        <v>93.0</v>
      </c>
      <c r="J459" s="44">
        <v>37.0</v>
      </c>
      <c r="K459" s="45">
        <v>31.0</v>
      </c>
      <c r="L459" s="45">
        <v>49.0</v>
      </c>
      <c r="M459" s="39">
        <f t="shared" si="6"/>
        <v>0.4722222222</v>
      </c>
      <c r="N459" s="40">
        <f t="shared" si="7"/>
        <v>0.7153846154</v>
      </c>
      <c r="O459" s="54">
        <f t="shared" si="8"/>
        <v>0.3875</v>
      </c>
      <c r="P459" s="40">
        <f t="shared" si="9"/>
        <v>0.5660199846</v>
      </c>
      <c r="Q459" s="54">
        <f t="shared" si="10"/>
        <v>0.2721223765</v>
      </c>
      <c r="R459" s="39">
        <f t="shared" ref="R459:T459" si="2310">M459</f>
        <v>0.4722222222</v>
      </c>
      <c r="S459" s="40">
        <f t="shared" si="2310"/>
        <v>0.7153846154</v>
      </c>
      <c r="T459" s="54">
        <f t="shared" si="2310"/>
        <v>0.3875</v>
      </c>
      <c r="U459" s="39">
        <f t="shared" si="12"/>
        <v>0.4722222222</v>
      </c>
      <c r="V459" s="40">
        <f t="shared" si="13"/>
        <v>0.2733846154</v>
      </c>
      <c r="W459" s="54">
        <f t="shared" si="14"/>
        <v>0.1685</v>
      </c>
      <c r="X459" s="55">
        <f t="shared" si="15"/>
        <v>0.5247843561</v>
      </c>
      <c r="Y459" s="55">
        <f t="shared" si="16"/>
        <v>0.2606138073</v>
      </c>
      <c r="Z459" s="39">
        <f t="shared" si="17"/>
        <v>0.3858322013</v>
      </c>
      <c r="AA459" s="40">
        <f t="shared" si="18"/>
        <v>0.3858322013</v>
      </c>
      <c r="AB459" s="54">
        <f t="shared" si="19"/>
        <v>0.1685</v>
      </c>
      <c r="AC459" s="56">
        <f t="shared" si="20"/>
        <v>0.4117541748</v>
      </c>
      <c r="AD459" s="56">
        <f t="shared" si="21"/>
        <v>0.3736439886</v>
      </c>
      <c r="AE459" s="39">
        <f t="shared" si="22"/>
        <v>0.2977068504</v>
      </c>
      <c r="AF459" s="40">
        <f t="shared" si="23"/>
        <v>0.2977068504</v>
      </c>
      <c r="AG459" s="54">
        <f t="shared" si="24"/>
        <v>0.2977068504</v>
      </c>
      <c r="AH459" s="57">
        <f t="shared" ref="AH459:AI459" si="2311">N459-P459</f>
        <v>0.1493646308</v>
      </c>
      <c r="AI459" s="57">
        <f t="shared" si="2311"/>
        <v>0.1153776235</v>
      </c>
      <c r="AJ459" s="58">
        <f t="shared" si="26"/>
        <v>0.08929578357</v>
      </c>
      <c r="AK459" s="58">
        <f t="shared" si="27"/>
        <v>0.06857574535</v>
      </c>
      <c r="AL459" s="39">
        <f t="shared" si="28"/>
        <v>0.2977068504</v>
      </c>
      <c r="AM459" s="40">
        <f t="shared" ref="AM459:AN459" si="2312">AF459+AJ459</f>
        <v>0.387002634</v>
      </c>
      <c r="AN459" s="54">
        <f t="shared" si="2312"/>
        <v>0.3662825957</v>
      </c>
      <c r="AO459" s="59">
        <f t="shared" si="30"/>
        <v>1.586198711</v>
      </c>
      <c r="AP459" s="39">
        <f t="shared" ref="AP459:AR459" si="2313">AL459*$AO459</f>
        <v>0.4722222222</v>
      </c>
      <c r="AQ459" s="40">
        <f t="shared" si="2313"/>
        <v>0.613863079</v>
      </c>
      <c r="AR459" s="54">
        <f t="shared" si="2313"/>
        <v>0.5809969811</v>
      </c>
      <c r="AS459" s="39">
        <f t="shared" ref="AS459:AU459" si="2314">IF(AP459&lt;0,0,IF(AP459&gt;1,1,AP459))</f>
        <v>0.4722222222</v>
      </c>
      <c r="AT459" s="40">
        <f t="shared" si="2314"/>
        <v>0.613863079</v>
      </c>
      <c r="AU459" s="54">
        <f t="shared" si="2314"/>
        <v>0.5809969811</v>
      </c>
      <c r="AV459" s="38"/>
      <c r="AW459" s="38"/>
      <c r="AX459" s="38"/>
      <c r="AY459" s="38"/>
      <c r="AZ459" s="38"/>
      <c r="BA459" s="38"/>
      <c r="BB459" s="38"/>
    </row>
    <row r="460">
      <c r="A460" s="1"/>
      <c r="B460" s="1"/>
      <c r="C460" s="53">
        <v>0.0</v>
      </c>
      <c r="D460" s="42"/>
      <c r="E460" s="42"/>
      <c r="F460" s="2">
        <v>6545.0</v>
      </c>
      <c r="G460" s="43">
        <v>22.0</v>
      </c>
      <c r="H460" s="43">
        <v>10.0</v>
      </c>
      <c r="I460" s="44">
        <v>35.0</v>
      </c>
      <c r="J460" s="44">
        <v>31.0</v>
      </c>
      <c r="K460" s="45">
        <v>8.0</v>
      </c>
      <c r="L460" s="45">
        <v>46.0</v>
      </c>
      <c r="M460" s="39">
        <f t="shared" si="6"/>
        <v>0.6875</v>
      </c>
      <c r="N460" s="40">
        <f t="shared" si="7"/>
        <v>0.5303030303</v>
      </c>
      <c r="O460" s="54">
        <f t="shared" si="8"/>
        <v>0.1481481481</v>
      </c>
      <c r="P460" s="40">
        <f t="shared" si="9"/>
        <v>0.6221292969</v>
      </c>
      <c r="Q460" s="54">
        <f t="shared" si="10"/>
        <v>0.2867789063</v>
      </c>
      <c r="R460" s="39">
        <f t="shared" ref="R460:T460" si="2315">M460</f>
        <v>0.6875</v>
      </c>
      <c r="S460" s="40">
        <f t="shared" si="2315"/>
        <v>0.5303030303</v>
      </c>
      <c r="T460" s="54">
        <f t="shared" si="2315"/>
        <v>0.1481481481</v>
      </c>
      <c r="U460" s="39">
        <f t="shared" si="12"/>
        <v>0.6875</v>
      </c>
      <c r="V460" s="40">
        <f t="shared" si="13"/>
        <v>0.0883030303</v>
      </c>
      <c r="W460" s="54">
        <f t="shared" si="14"/>
        <v>-0.07085185185</v>
      </c>
      <c r="X460" s="55">
        <f t="shared" si="15"/>
        <v>0.1277413839</v>
      </c>
      <c r="Y460" s="55">
        <f t="shared" si="16"/>
        <v>0.6576567795</v>
      </c>
      <c r="Z460" s="39">
        <f t="shared" si="17"/>
        <v>0.490129409</v>
      </c>
      <c r="AA460" s="40">
        <f t="shared" si="18"/>
        <v>0.490129409</v>
      </c>
      <c r="AB460" s="54">
        <f t="shared" si="19"/>
        <v>-0.07085185185</v>
      </c>
      <c r="AC460" s="56">
        <f t="shared" si="20"/>
        <v>-0.1435629461</v>
      </c>
      <c r="AD460" s="56">
        <f t="shared" si="21"/>
        <v>0.9289611095</v>
      </c>
      <c r="AE460" s="39">
        <f t="shared" si="22"/>
        <v>0.3501762574</v>
      </c>
      <c r="AF460" s="40">
        <f t="shared" si="23"/>
        <v>0.3501762574</v>
      </c>
      <c r="AG460" s="54">
        <f t="shared" si="24"/>
        <v>0.3501762574</v>
      </c>
      <c r="AH460" s="57">
        <f t="shared" ref="AH460:AI460" si="2316">N460-P460</f>
        <v>-0.09182626657</v>
      </c>
      <c r="AI460" s="57">
        <f t="shared" si="2316"/>
        <v>-0.1386307581</v>
      </c>
      <c r="AJ460" s="58">
        <f t="shared" si="26"/>
        <v>-0.05489718939</v>
      </c>
      <c r="AK460" s="58">
        <f t="shared" si="27"/>
        <v>-0.08239645852</v>
      </c>
      <c r="AL460" s="39">
        <f t="shared" si="28"/>
        <v>0.3501762574</v>
      </c>
      <c r="AM460" s="40">
        <f t="shared" ref="AM460:AN460" si="2317">AF460+AJ460</f>
        <v>0.295279068</v>
      </c>
      <c r="AN460" s="54">
        <f t="shared" si="2317"/>
        <v>0.2677797989</v>
      </c>
      <c r="AO460" s="59">
        <f t="shared" si="30"/>
        <v>1.963297013</v>
      </c>
      <c r="AP460" s="39">
        <f t="shared" ref="AP460:AR460" si="2318">AL460*$AO460</f>
        <v>0.6875</v>
      </c>
      <c r="AQ460" s="40">
        <f t="shared" si="2318"/>
        <v>0.5797205121</v>
      </c>
      <c r="AR460" s="54">
        <f t="shared" si="2318"/>
        <v>0.5257312792</v>
      </c>
      <c r="AS460" s="39">
        <f t="shared" ref="AS460:AU460" si="2319">IF(AP460&lt;0,0,IF(AP460&gt;1,1,AP460))</f>
        <v>0.6875</v>
      </c>
      <c r="AT460" s="40">
        <f t="shared" si="2319"/>
        <v>0.5797205121</v>
      </c>
      <c r="AU460" s="54">
        <f t="shared" si="2319"/>
        <v>0.5257312792</v>
      </c>
      <c r="AV460" s="38"/>
      <c r="AW460" s="38"/>
      <c r="AX460" s="38"/>
      <c r="AY460" s="38"/>
      <c r="AZ460" s="38"/>
      <c r="BA460" s="38"/>
      <c r="BB460" s="38"/>
    </row>
    <row r="461">
      <c r="A461" s="1"/>
      <c r="B461" s="1"/>
      <c r="C461" s="53">
        <v>0.0</v>
      </c>
      <c r="D461" s="42"/>
      <c r="E461" s="42"/>
      <c r="F461" s="2">
        <v>6547.0</v>
      </c>
      <c r="G461" s="43">
        <v>12.0</v>
      </c>
      <c r="H461" s="43">
        <v>26.0</v>
      </c>
      <c r="I461" s="44">
        <v>33.0</v>
      </c>
      <c r="J461" s="44">
        <v>19.0</v>
      </c>
      <c r="K461" s="45">
        <v>19.0</v>
      </c>
      <c r="L461" s="45">
        <v>43.0</v>
      </c>
      <c r="M461" s="39">
        <f t="shared" si="6"/>
        <v>0.3157894737</v>
      </c>
      <c r="N461" s="40">
        <f t="shared" si="7"/>
        <v>0.6346153846</v>
      </c>
      <c r="O461" s="54">
        <f t="shared" si="8"/>
        <v>0.3064516129</v>
      </c>
      <c r="P461" s="40">
        <f t="shared" si="9"/>
        <v>0.5250792244</v>
      </c>
      <c r="Q461" s="54">
        <f t="shared" si="10"/>
        <v>0.2577157895</v>
      </c>
      <c r="R461" s="39">
        <f t="shared" ref="R461:T461" si="2320">M461</f>
        <v>0.3157894737</v>
      </c>
      <c r="S461" s="40">
        <f t="shared" si="2320"/>
        <v>0.6346153846</v>
      </c>
      <c r="T461" s="54">
        <f t="shared" si="2320"/>
        <v>0.3064516129</v>
      </c>
      <c r="U461" s="39">
        <f t="shared" si="12"/>
        <v>0.3157894737</v>
      </c>
      <c r="V461" s="40">
        <f t="shared" si="13"/>
        <v>0.1926153846</v>
      </c>
      <c r="W461" s="54">
        <f t="shared" si="14"/>
        <v>0.0874516129</v>
      </c>
      <c r="X461" s="55">
        <f t="shared" si="15"/>
        <v>0.547702638</v>
      </c>
      <c r="Y461" s="55">
        <f t="shared" si="16"/>
        <v>0.2376955254</v>
      </c>
      <c r="Z461" s="39">
        <f t="shared" si="17"/>
        <v>0.2615565695</v>
      </c>
      <c r="AA461" s="40">
        <f t="shared" si="18"/>
        <v>0.2615565695</v>
      </c>
      <c r="AB461" s="54">
        <f t="shared" si="19"/>
        <v>0.0874516129</v>
      </c>
      <c r="AC461" s="56">
        <f t="shared" si="20"/>
        <v>0.3226658732</v>
      </c>
      <c r="AD461" s="56">
        <f t="shared" si="21"/>
        <v>0.4627322902</v>
      </c>
      <c r="AE461" s="39">
        <f t="shared" si="22"/>
        <v>0.1950123376</v>
      </c>
      <c r="AF461" s="40">
        <f t="shared" si="23"/>
        <v>0.1950123376</v>
      </c>
      <c r="AG461" s="54">
        <f t="shared" si="24"/>
        <v>0.1950123376</v>
      </c>
      <c r="AH461" s="57">
        <f t="shared" ref="AH461:AI461" si="2321">N461-P461</f>
        <v>0.1095361602</v>
      </c>
      <c r="AI461" s="57">
        <f t="shared" si="2321"/>
        <v>0.04873582343</v>
      </c>
      <c r="AJ461" s="58">
        <f t="shared" si="26"/>
        <v>0.06548482866</v>
      </c>
      <c r="AK461" s="58">
        <f t="shared" si="27"/>
        <v>0.02896658222</v>
      </c>
      <c r="AL461" s="39">
        <f t="shared" si="28"/>
        <v>0.1950123376</v>
      </c>
      <c r="AM461" s="40">
        <f t="shared" ref="AM461:AN461" si="2322">AF461+AJ461</f>
        <v>0.2604971663</v>
      </c>
      <c r="AN461" s="54">
        <f t="shared" si="2322"/>
        <v>0.2239789198</v>
      </c>
      <c r="AO461" s="59">
        <f t="shared" si="30"/>
        <v>1.619330744</v>
      </c>
      <c r="AP461" s="39">
        <f t="shared" ref="AP461:AR461" si="2323">AL461*$AO461</f>
        <v>0.3157894737</v>
      </c>
      <c r="AQ461" s="40">
        <f t="shared" si="2323"/>
        <v>0.42183107</v>
      </c>
      <c r="AR461" s="54">
        <f t="shared" si="2323"/>
        <v>0.3626959508</v>
      </c>
      <c r="AS461" s="39">
        <f t="shared" ref="AS461:AU461" si="2324">IF(AP461&lt;0,0,IF(AP461&gt;1,1,AP461))</f>
        <v>0.3157894737</v>
      </c>
      <c r="AT461" s="40">
        <f t="shared" si="2324"/>
        <v>0.42183107</v>
      </c>
      <c r="AU461" s="54">
        <f t="shared" si="2324"/>
        <v>0.3626959508</v>
      </c>
      <c r="AV461" s="38"/>
      <c r="AW461" s="38"/>
      <c r="AX461" s="38"/>
      <c r="AY461" s="38"/>
      <c r="AZ461" s="38"/>
      <c r="BA461" s="38"/>
      <c r="BB461" s="38"/>
    </row>
    <row r="462">
      <c r="A462" s="1"/>
      <c r="B462" s="1"/>
      <c r="C462" s="53">
        <v>0.0</v>
      </c>
      <c r="D462" s="42"/>
      <c r="E462" s="42"/>
      <c r="F462" s="2">
        <v>6552.0</v>
      </c>
      <c r="G462" s="43">
        <v>7.0</v>
      </c>
      <c r="H462" s="43">
        <v>10.0</v>
      </c>
      <c r="I462" s="44">
        <v>30.0</v>
      </c>
      <c r="J462" s="44">
        <v>32.0</v>
      </c>
      <c r="K462" s="45">
        <v>8.0</v>
      </c>
      <c r="L462" s="45">
        <v>25.0</v>
      </c>
      <c r="M462" s="39">
        <f t="shared" si="6"/>
        <v>0.4117647059</v>
      </c>
      <c r="N462" s="40">
        <f t="shared" si="7"/>
        <v>0.4838709677</v>
      </c>
      <c r="O462" s="54">
        <f t="shared" si="8"/>
        <v>0.2424242424</v>
      </c>
      <c r="P462" s="40">
        <f t="shared" si="9"/>
        <v>0.5502141869</v>
      </c>
      <c r="Q462" s="54">
        <f t="shared" si="10"/>
        <v>0.2669294118</v>
      </c>
      <c r="R462" s="39">
        <f t="shared" ref="R462:T462" si="2325">M462</f>
        <v>0.4117647059</v>
      </c>
      <c r="S462" s="40">
        <f t="shared" si="2325"/>
        <v>0.4838709677</v>
      </c>
      <c r="T462" s="54">
        <f t="shared" si="2325"/>
        <v>0.2424242424</v>
      </c>
      <c r="U462" s="39">
        <f t="shared" si="12"/>
        <v>0.4117647059</v>
      </c>
      <c r="V462" s="40">
        <f t="shared" si="13"/>
        <v>0.04187096774</v>
      </c>
      <c r="W462" s="54">
        <f t="shared" si="14"/>
        <v>0.02342424242</v>
      </c>
      <c r="X462" s="55">
        <f t="shared" si="15"/>
        <v>0.1013383087</v>
      </c>
      <c r="Y462" s="55">
        <f t="shared" si="16"/>
        <v>0.6840598547</v>
      </c>
      <c r="Z462" s="39">
        <f t="shared" si="17"/>
        <v>0.292663075</v>
      </c>
      <c r="AA462" s="40">
        <f t="shared" si="18"/>
        <v>0.292663075</v>
      </c>
      <c r="AB462" s="54">
        <f t="shared" si="19"/>
        <v>0.02342424242</v>
      </c>
      <c r="AC462" s="56">
        <f t="shared" si="20"/>
        <v>0.07986799935</v>
      </c>
      <c r="AD462" s="56">
        <f t="shared" si="21"/>
        <v>0.705530164</v>
      </c>
      <c r="AE462" s="39">
        <f t="shared" si="22"/>
        <v>0.2076058412</v>
      </c>
      <c r="AF462" s="40">
        <f t="shared" si="23"/>
        <v>0.2076058412</v>
      </c>
      <c r="AG462" s="54">
        <f t="shared" si="24"/>
        <v>0.2076058412</v>
      </c>
      <c r="AH462" s="57">
        <f t="shared" ref="AH462:AI462" si="2326">N462-P462</f>
        <v>-0.06634321911</v>
      </c>
      <c r="AI462" s="57">
        <f t="shared" si="2326"/>
        <v>-0.02450516934</v>
      </c>
      <c r="AJ462" s="58">
        <f t="shared" si="26"/>
        <v>-0.03966246696</v>
      </c>
      <c r="AK462" s="58">
        <f t="shared" si="27"/>
        <v>-0.01456487144</v>
      </c>
      <c r="AL462" s="39">
        <f t="shared" si="28"/>
        <v>0.2076058412</v>
      </c>
      <c r="AM462" s="40">
        <f t="shared" ref="AM462:AN462" si="2327">AF462+AJ462</f>
        <v>0.1679433742</v>
      </c>
      <c r="AN462" s="54">
        <f t="shared" si="2327"/>
        <v>0.1930409698</v>
      </c>
      <c r="AO462" s="59">
        <f t="shared" si="30"/>
        <v>1.983396534</v>
      </c>
      <c r="AP462" s="39">
        <f t="shared" ref="AP462:AR462" si="2328">AL462*$AO462</f>
        <v>0.4117647059</v>
      </c>
      <c r="AQ462" s="40">
        <f t="shared" si="2328"/>
        <v>0.3330983064</v>
      </c>
      <c r="AR462" s="54">
        <f t="shared" si="2328"/>
        <v>0.3828767904</v>
      </c>
      <c r="AS462" s="39">
        <f t="shared" ref="AS462:AU462" si="2329">IF(AP462&lt;0,0,IF(AP462&gt;1,1,AP462))</f>
        <v>0.4117647059</v>
      </c>
      <c r="AT462" s="40">
        <f t="shared" si="2329"/>
        <v>0.3330983064</v>
      </c>
      <c r="AU462" s="54">
        <f t="shared" si="2329"/>
        <v>0.3828767904</v>
      </c>
      <c r="AV462" s="38"/>
      <c r="AW462" s="38"/>
      <c r="AX462" s="38"/>
      <c r="AY462" s="38"/>
      <c r="AZ462" s="38"/>
      <c r="BA462" s="38"/>
      <c r="BB462" s="38"/>
    </row>
    <row r="463">
      <c r="A463" s="1"/>
      <c r="B463" s="1"/>
      <c r="C463" s="53">
        <v>0.0</v>
      </c>
      <c r="D463" s="42"/>
      <c r="E463" s="42"/>
      <c r="F463" s="2">
        <v>6600.0</v>
      </c>
      <c r="G463" s="43">
        <v>11.0</v>
      </c>
      <c r="H463" s="43">
        <v>22.0</v>
      </c>
      <c r="I463" s="44">
        <v>39.0</v>
      </c>
      <c r="J463" s="44">
        <v>45.0</v>
      </c>
      <c r="K463" s="45">
        <v>11.0</v>
      </c>
      <c r="L463" s="45">
        <v>54.0</v>
      </c>
      <c r="M463" s="39">
        <f t="shared" si="6"/>
        <v>0.3333333333</v>
      </c>
      <c r="N463" s="40">
        <f t="shared" si="7"/>
        <v>0.4642857143</v>
      </c>
      <c r="O463" s="54">
        <f t="shared" si="8"/>
        <v>0.1692307692</v>
      </c>
      <c r="P463" s="40">
        <f t="shared" si="9"/>
        <v>0.5296777778</v>
      </c>
      <c r="Q463" s="54">
        <f t="shared" si="10"/>
        <v>0.2594888889</v>
      </c>
      <c r="R463" s="39">
        <f t="shared" ref="R463:T463" si="2330">M463</f>
        <v>0.3333333333</v>
      </c>
      <c r="S463" s="40">
        <f t="shared" si="2330"/>
        <v>0.4642857143</v>
      </c>
      <c r="T463" s="54">
        <f t="shared" si="2330"/>
        <v>0.1692307692</v>
      </c>
      <c r="U463" s="39">
        <f t="shared" si="12"/>
        <v>0.3333333333</v>
      </c>
      <c r="V463" s="40">
        <f t="shared" si="13"/>
        <v>0.02228571429</v>
      </c>
      <c r="W463" s="54">
        <f t="shared" si="14"/>
        <v>-0.04976923077</v>
      </c>
      <c r="X463" s="55">
        <f t="shared" si="15"/>
        <v>0.06675779475</v>
      </c>
      <c r="Y463" s="55">
        <f t="shared" si="16"/>
        <v>0.7186403686</v>
      </c>
      <c r="Z463" s="39">
        <f t="shared" si="17"/>
        <v>0.2362284532</v>
      </c>
      <c r="AA463" s="40">
        <f t="shared" si="18"/>
        <v>0.2362284532</v>
      </c>
      <c r="AB463" s="54">
        <f t="shared" si="19"/>
        <v>-0.04976923077</v>
      </c>
      <c r="AC463" s="56">
        <f t="shared" si="20"/>
        <v>-0.2076458977</v>
      </c>
      <c r="AD463" s="56">
        <f t="shared" si="21"/>
        <v>0.9930440611</v>
      </c>
      <c r="AE463" s="39">
        <f t="shared" si="22"/>
        <v>0.1707056801</v>
      </c>
      <c r="AF463" s="40">
        <f t="shared" si="23"/>
        <v>0.1707056801</v>
      </c>
      <c r="AG463" s="54">
        <f t="shared" si="24"/>
        <v>0.1707056801</v>
      </c>
      <c r="AH463" s="57">
        <f t="shared" ref="AH463:AI463" si="2331">N463-P463</f>
        <v>-0.06539206349</v>
      </c>
      <c r="AI463" s="57">
        <f t="shared" si="2331"/>
        <v>-0.09025811966</v>
      </c>
      <c r="AJ463" s="58">
        <f t="shared" si="26"/>
        <v>-0.03909383042</v>
      </c>
      <c r="AK463" s="58">
        <f t="shared" si="27"/>
        <v>-0.05364573861</v>
      </c>
      <c r="AL463" s="39">
        <f t="shared" si="28"/>
        <v>0.1707056801</v>
      </c>
      <c r="AM463" s="40">
        <f t="shared" ref="AM463:AN463" si="2332">AF463+AJ463</f>
        <v>0.1316118496</v>
      </c>
      <c r="AN463" s="54">
        <f t="shared" si="2332"/>
        <v>0.1170599415</v>
      </c>
      <c r="AO463" s="59">
        <f t="shared" si="30"/>
        <v>1.952678629</v>
      </c>
      <c r="AP463" s="39">
        <f t="shared" ref="AP463:AR463" si="2333">AL463*$AO463</f>
        <v>0.3333333333</v>
      </c>
      <c r="AQ463" s="40">
        <f t="shared" si="2333"/>
        <v>0.2569956461</v>
      </c>
      <c r="AR463" s="54">
        <f t="shared" si="2333"/>
        <v>0.228580446</v>
      </c>
      <c r="AS463" s="39">
        <f t="shared" ref="AS463:AU463" si="2334">IF(AP463&lt;0,0,IF(AP463&gt;1,1,AP463))</f>
        <v>0.3333333333</v>
      </c>
      <c r="AT463" s="40">
        <f t="shared" si="2334"/>
        <v>0.2569956461</v>
      </c>
      <c r="AU463" s="54">
        <f t="shared" si="2334"/>
        <v>0.228580446</v>
      </c>
      <c r="AV463" s="38"/>
      <c r="AW463" s="38"/>
      <c r="AX463" s="38"/>
      <c r="AY463" s="38"/>
      <c r="AZ463" s="38"/>
      <c r="BA463" s="38"/>
      <c r="BB463" s="38"/>
    </row>
    <row r="464">
      <c r="A464" s="1"/>
      <c r="B464" s="1"/>
      <c r="C464" s="53">
        <v>0.0</v>
      </c>
      <c r="D464" s="42"/>
      <c r="E464" s="42"/>
      <c r="F464" s="2">
        <v>6609.0</v>
      </c>
      <c r="G464" s="43">
        <v>20.0</v>
      </c>
      <c r="H464" s="43">
        <v>19.0</v>
      </c>
      <c r="I464" s="44">
        <v>55.0</v>
      </c>
      <c r="J464" s="44">
        <v>38.0</v>
      </c>
      <c r="K464" s="45">
        <v>16.0</v>
      </c>
      <c r="L464" s="45">
        <v>69.0</v>
      </c>
      <c r="M464" s="39">
        <f t="shared" si="6"/>
        <v>0.5128205128</v>
      </c>
      <c r="N464" s="40">
        <f t="shared" si="7"/>
        <v>0.5913978495</v>
      </c>
      <c r="O464" s="54">
        <f t="shared" si="8"/>
        <v>0.1882352941</v>
      </c>
      <c r="P464" s="40">
        <f t="shared" si="9"/>
        <v>0.5766219592</v>
      </c>
      <c r="Q464" s="54">
        <f t="shared" si="10"/>
        <v>0.2753445102</v>
      </c>
      <c r="R464" s="39">
        <f t="shared" ref="R464:T464" si="2335">M464</f>
        <v>0.5128205128</v>
      </c>
      <c r="S464" s="40">
        <f t="shared" si="2335"/>
        <v>0.5913978495</v>
      </c>
      <c r="T464" s="54">
        <f t="shared" si="2335"/>
        <v>0.1882352941</v>
      </c>
      <c r="U464" s="39">
        <f t="shared" si="12"/>
        <v>0.5128205128</v>
      </c>
      <c r="V464" s="40">
        <f t="shared" si="13"/>
        <v>0.1493978495</v>
      </c>
      <c r="W464" s="54">
        <f t="shared" si="14"/>
        <v>-0.03076470588</v>
      </c>
      <c r="X464" s="55">
        <f t="shared" si="15"/>
        <v>0.2834799437</v>
      </c>
      <c r="Y464" s="55">
        <f t="shared" si="16"/>
        <v>0.5019182197</v>
      </c>
      <c r="Z464" s="39">
        <f t="shared" si="17"/>
        <v>0.3776933914</v>
      </c>
      <c r="AA464" s="40">
        <f t="shared" si="18"/>
        <v>0.3776933914</v>
      </c>
      <c r="AB464" s="54">
        <f t="shared" si="19"/>
        <v>-0.03076470588</v>
      </c>
      <c r="AC464" s="56">
        <f t="shared" si="20"/>
        <v>-0.08127475117</v>
      </c>
      <c r="AD464" s="56">
        <f t="shared" si="21"/>
        <v>0.8666729146</v>
      </c>
      <c r="AE464" s="39">
        <f t="shared" si="22"/>
        <v>0.2679540679</v>
      </c>
      <c r="AF464" s="40">
        <f t="shared" si="23"/>
        <v>0.2679540679</v>
      </c>
      <c r="AG464" s="54">
        <f t="shared" si="24"/>
        <v>0.2679540679</v>
      </c>
      <c r="AH464" s="57">
        <f t="shared" ref="AH464:AI464" si="2336">N464-P464</f>
        <v>0.01477589023</v>
      </c>
      <c r="AI464" s="57">
        <f t="shared" si="2336"/>
        <v>-0.08710921607</v>
      </c>
      <c r="AJ464" s="58">
        <f t="shared" si="26"/>
        <v>0.008833581875</v>
      </c>
      <c r="AK464" s="58">
        <f t="shared" si="27"/>
        <v>-0.05177415897</v>
      </c>
      <c r="AL464" s="39">
        <f t="shared" si="28"/>
        <v>0.2679540679</v>
      </c>
      <c r="AM464" s="40">
        <f t="shared" ref="AM464:AN464" si="2337">AF464+AJ464</f>
        <v>0.2767876498</v>
      </c>
      <c r="AN464" s="54">
        <f t="shared" si="2337"/>
        <v>0.2161799089</v>
      </c>
      <c r="AO464" s="59">
        <f t="shared" si="30"/>
        <v>1.913837386</v>
      </c>
      <c r="AP464" s="39">
        <f t="shared" ref="AP464:AR464" si="2338">AL464*$AO464</f>
        <v>0.5128205128</v>
      </c>
      <c r="AQ464" s="40">
        <f t="shared" si="2338"/>
        <v>0.5297265521</v>
      </c>
      <c r="AR464" s="54">
        <f t="shared" si="2338"/>
        <v>0.4137331918</v>
      </c>
      <c r="AS464" s="39">
        <f t="shared" ref="AS464:AU464" si="2339">IF(AP464&lt;0,0,IF(AP464&gt;1,1,AP464))</f>
        <v>0.5128205128</v>
      </c>
      <c r="AT464" s="40">
        <f t="shared" si="2339"/>
        <v>0.5297265521</v>
      </c>
      <c r="AU464" s="54">
        <f t="shared" si="2339"/>
        <v>0.4137331918</v>
      </c>
      <c r="AV464" s="38"/>
      <c r="AW464" s="38"/>
      <c r="AX464" s="38"/>
      <c r="AY464" s="38"/>
      <c r="AZ464" s="38"/>
      <c r="BA464" s="38"/>
      <c r="BB464" s="38"/>
    </row>
    <row r="465">
      <c r="A465" s="1"/>
      <c r="B465" s="1"/>
      <c r="C465" s="53">
        <v>0.0</v>
      </c>
      <c r="D465" s="42"/>
      <c r="E465" s="42"/>
      <c r="F465" s="2">
        <v>6610.0</v>
      </c>
      <c r="G465" s="43">
        <v>14.0</v>
      </c>
      <c r="H465" s="43">
        <v>16.0</v>
      </c>
      <c r="I465" s="44">
        <v>60.0</v>
      </c>
      <c r="J465" s="44">
        <v>62.0</v>
      </c>
      <c r="K465" s="45">
        <v>33.0</v>
      </c>
      <c r="L465" s="45">
        <v>96.0</v>
      </c>
      <c r="M465" s="39">
        <f t="shared" si="6"/>
        <v>0.4666666667</v>
      </c>
      <c r="N465" s="40">
        <f t="shared" si="7"/>
        <v>0.4918032787</v>
      </c>
      <c r="O465" s="54">
        <f t="shared" si="8"/>
        <v>0.2558139535</v>
      </c>
      <c r="P465" s="40">
        <f t="shared" si="9"/>
        <v>0.5645684444</v>
      </c>
      <c r="Q465" s="54">
        <f t="shared" si="10"/>
        <v>0.2716648889</v>
      </c>
      <c r="R465" s="39">
        <f t="shared" ref="R465:T465" si="2340">M465</f>
        <v>0.4666666667</v>
      </c>
      <c r="S465" s="40">
        <f t="shared" si="2340"/>
        <v>0.4918032787</v>
      </c>
      <c r="T465" s="54">
        <f t="shared" si="2340"/>
        <v>0.2558139535</v>
      </c>
      <c r="U465" s="39">
        <f t="shared" si="12"/>
        <v>0.4666666667</v>
      </c>
      <c r="V465" s="40">
        <f t="shared" si="13"/>
        <v>0.04980327869</v>
      </c>
      <c r="W465" s="54">
        <f t="shared" si="14"/>
        <v>0.03681395349</v>
      </c>
      <c r="X465" s="55">
        <f t="shared" si="15"/>
        <v>0.1063188926</v>
      </c>
      <c r="Y465" s="55">
        <f t="shared" si="16"/>
        <v>0.6790792708</v>
      </c>
      <c r="Z465" s="39">
        <f t="shared" si="17"/>
        <v>0.3318570056</v>
      </c>
      <c r="AA465" s="40">
        <f t="shared" si="18"/>
        <v>0.3318570056</v>
      </c>
      <c r="AB465" s="54">
        <f t="shared" si="19"/>
        <v>0.03681395349</v>
      </c>
      <c r="AC465" s="56">
        <f t="shared" si="20"/>
        <v>0.1104814582</v>
      </c>
      <c r="AD465" s="56">
        <f t="shared" si="21"/>
        <v>0.6749167052</v>
      </c>
      <c r="AE465" s="39">
        <f t="shared" si="22"/>
        <v>0.2360977968</v>
      </c>
      <c r="AF465" s="40">
        <f t="shared" si="23"/>
        <v>0.2360977968</v>
      </c>
      <c r="AG465" s="54">
        <f t="shared" si="24"/>
        <v>0.2360977968</v>
      </c>
      <c r="AH465" s="57">
        <f t="shared" ref="AH465:AI465" si="2341">N465-P465</f>
        <v>-0.07276516576</v>
      </c>
      <c r="AI465" s="57">
        <f t="shared" si="2341"/>
        <v>-0.0158509354</v>
      </c>
      <c r="AJ465" s="58">
        <f t="shared" si="26"/>
        <v>-0.04350174775</v>
      </c>
      <c r="AK465" s="58">
        <f t="shared" si="27"/>
        <v>-0.009421148373</v>
      </c>
      <c r="AL465" s="39">
        <f t="shared" si="28"/>
        <v>0.2360977968</v>
      </c>
      <c r="AM465" s="40">
        <f t="shared" ref="AM465:AN465" si="2342">AF465+AJ465</f>
        <v>0.1925960491</v>
      </c>
      <c r="AN465" s="54">
        <f t="shared" si="2342"/>
        <v>0.2266766485</v>
      </c>
      <c r="AO465" s="59">
        <f t="shared" si="30"/>
        <v>1.976582047</v>
      </c>
      <c r="AP465" s="39">
        <f t="shared" ref="AP465:AR465" si="2343">AL465*$AO465</f>
        <v>0.4666666667</v>
      </c>
      <c r="AQ465" s="40">
        <f t="shared" si="2343"/>
        <v>0.380681893</v>
      </c>
      <c r="AR465" s="54">
        <f t="shared" si="2343"/>
        <v>0.4480449939</v>
      </c>
      <c r="AS465" s="39">
        <f t="shared" ref="AS465:AU465" si="2344">IF(AP465&lt;0,0,IF(AP465&gt;1,1,AP465))</f>
        <v>0.4666666667</v>
      </c>
      <c r="AT465" s="40">
        <f t="shared" si="2344"/>
        <v>0.380681893</v>
      </c>
      <c r="AU465" s="54">
        <f t="shared" si="2344"/>
        <v>0.4480449939</v>
      </c>
      <c r="AV465" s="38"/>
      <c r="AW465" s="38"/>
      <c r="AX465" s="38"/>
      <c r="AY465" s="38"/>
      <c r="AZ465" s="38"/>
      <c r="BA465" s="38"/>
      <c r="BB465" s="38"/>
    </row>
    <row r="466">
      <c r="A466" s="1"/>
      <c r="B466" s="1"/>
      <c r="C466" s="53">
        <v>0.0</v>
      </c>
      <c r="D466" s="42"/>
      <c r="E466" s="42"/>
      <c r="F466" s="2">
        <v>6625.0</v>
      </c>
      <c r="G466" s="43">
        <v>28.0</v>
      </c>
      <c r="H466" s="43">
        <v>12.0</v>
      </c>
      <c r="I466" s="44">
        <v>87.0</v>
      </c>
      <c r="J466" s="44">
        <v>60.0</v>
      </c>
      <c r="K466" s="45">
        <v>24.0</v>
      </c>
      <c r="L466" s="45">
        <v>54.0</v>
      </c>
      <c r="M466" s="39">
        <f t="shared" si="6"/>
        <v>0.7</v>
      </c>
      <c r="N466" s="40">
        <f t="shared" si="7"/>
        <v>0.5918367347</v>
      </c>
      <c r="O466" s="54">
        <f t="shared" si="8"/>
        <v>0.3076923077</v>
      </c>
      <c r="P466" s="40">
        <f t="shared" si="9"/>
        <v>0.625379</v>
      </c>
      <c r="Q466" s="54">
        <f t="shared" si="10"/>
        <v>0.287446</v>
      </c>
      <c r="R466" s="39">
        <f t="shared" ref="R466:T466" si="2345">M466</f>
        <v>0.7</v>
      </c>
      <c r="S466" s="40">
        <f t="shared" si="2345"/>
        <v>0.5918367347</v>
      </c>
      <c r="T466" s="54">
        <f t="shared" si="2345"/>
        <v>0.3076923077</v>
      </c>
      <c r="U466" s="39">
        <f t="shared" si="12"/>
        <v>0.7</v>
      </c>
      <c r="V466" s="40">
        <f t="shared" si="13"/>
        <v>0.1498367347</v>
      </c>
      <c r="W466" s="54">
        <f t="shared" si="14"/>
        <v>0.08869230769</v>
      </c>
      <c r="X466" s="55">
        <f t="shared" si="15"/>
        <v>0.2108703261</v>
      </c>
      <c r="Y466" s="55">
        <f t="shared" si="16"/>
        <v>0.5745278373</v>
      </c>
      <c r="Z466" s="39">
        <f t="shared" si="17"/>
        <v>0.5061872416</v>
      </c>
      <c r="AA466" s="40">
        <f t="shared" si="18"/>
        <v>0.5061872416</v>
      </c>
      <c r="AB466" s="54">
        <f t="shared" si="19"/>
        <v>0.08869230769</v>
      </c>
      <c r="AC466" s="56">
        <f t="shared" si="20"/>
        <v>0.1734556313</v>
      </c>
      <c r="AD466" s="56">
        <f t="shared" si="21"/>
        <v>0.6119425321</v>
      </c>
      <c r="AE466" s="39">
        <f t="shared" si="22"/>
        <v>0.3633812385</v>
      </c>
      <c r="AF466" s="40">
        <f t="shared" si="23"/>
        <v>0.3633812385</v>
      </c>
      <c r="AG466" s="54">
        <f t="shared" si="24"/>
        <v>0.3633812385</v>
      </c>
      <c r="AH466" s="57">
        <f t="shared" ref="AH466:AI466" si="2346">N466-P466</f>
        <v>-0.03354226531</v>
      </c>
      <c r="AI466" s="57">
        <f t="shared" si="2346"/>
        <v>0.02024630769</v>
      </c>
      <c r="AJ466" s="58">
        <f t="shared" si="26"/>
        <v>-0.0200528254</v>
      </c>
      <c r="AK466" s="58">
        <f t="shared" si="27"/>
        <v>0.01203357808</v>
      </c>
      <c r="AL466" s="39">
        <f t="shared" si="28"/>
        <v>0.3633812385</v>
      </c>
      <c r="AM466" s="40">
        <f t="shared" ref="AM466:AN466" si="2347">AF466+AJ466</f>
        <v>0.3433284131</v>
      </c>
      <c r="AN466" s="54">
        <f t="shared" si="2347"/>
        <v>0.3754148166</v>
      </c>
      <c r="AO466" s="59">
        <f t="shared" si="30"/>
        <v>1.926351517</v>
      </c>
      <c r="AP466" s="39">
        <f t="shared" ref="AP466:AR466" si="2348">AL466*$AO466</f>
        <v>0.7</v>
      </c>
      <c r="AQ466" s="40">
        <f t="shared" si="2348"/>
        <v>0.6613712094</v>
      </c>
      <c r="AR466" s="54">
        <f t="shared" si="2348"/>
        <v>0.7231809014</v>
      </c>
      <c r="AS466" s="39">
        <f t="shared" ref="AS466:AU466" si="2349">IF(AP466&lt;0,0,IF(AP466&gt;1,1,AP466))</f>
        <v>0.7</v>
      </c>
      <c r="AT466" s="40">
        <f t="shared" si="2349"/>
        <v>0.6613712094</v>
      </c>
      <c r="AU466" s="54">
        <f t="shared" si="2349"/>
        <v>0.7231809014</v>
      </c>
      <c r="AV466" s="38"/>
      <c r="AW466" s="38"/>
      <c r="AX466" s="38"/>
      <c r="AY466" s="38"/>
      <c r="AZ466" s="38"/>
      <c r="BA466" s="38"/>
      <c r="BB466" s="38"/>
    </row>
    <row r="467">
      <c r="A467" s="1"/>
      <c r="B467" s="1"/>
      <c r="C467" s="53">
        <v>0.0</v>
      </c>
      <c r="D467" s="42"/>
      <c r="E467" s="42"/>
      <c r="F467" s="2">
        <v>6632.0</v>
      </c>
      <c r="G467" s="43">
        <v>12.0</v>
      </c>
      <c r="H467" s="43">
        <v>17.0</v>
      </c>
      <c r="I467" s="44">
        <v>43.0</v>
      </c>
      <c r="J467" s="44">
        <v>39.0</v>
      </c>
      <c r="K467" s="45">
        <v>18.0</v>
      </c>
      <c r="L467" s="45">
        <v>40.0</v>
      </c>
      <c r="M467" s="39">
        <f t="shared" si="6"/>
        <v>0.4137931034</v>
      </c>
      <c r="N467" s="40">
        <f t="shared" si="7"/>
        <v>0.5243902439</v>
      </c>
      <c r="O467" s="54">
        <f t="shared" si="8"/>
        <v>0.3103448276</v>
      </c>
      <c r="P467" s="40">
        <f t="shared" si="9"/>
        <v>0.5507448276</v>
      </c>
      <c r="Q467" s="54">
        <f t="shared" si="10"/>
        <v>0.2671112961</v>
      </c>
      <c r="R467" s="39">
        <f t="shared" ref="R467:T467" si="2350">M467</f>
        <v>0.4137931034</v>
      </c>
      <c r="S467" s="40">
        <f t="shared" si="2350"/>
        <v>0.5243902439</v>
      </c>
      <c r="T467" s="54">
        <f t="shared" si="2350"/>
        <v>0.3103448276</v>
      </c>
      <c r="U467" s="39">
        <f t="shared" si="12"/>
        <v>0.4137931034</v>
      </c>
      <c r="V467" s="40">
        <f t="shared" si="13"/>
        <v>0.0823902439</v>
      </c>
      <c r="W467" s="54">
        <f t="shared" si="14"/>
        <v>0.09134482759</v>
      </c>
      <c r="X467" s="55">
        <f t="shared" si="15"/>
        <v>0.1965394097</v>
      </c>
      <c r="Y467" s="55">
        <f t="shared" si="16"/>
        <v>0.5888587537</v>
      </c>
      <c r="Z467" s="39">
        <f t="shared" si="17"/>
        <v>0.2983394751</v>
      </c>
      <c r="AA467" s="40">
        <f t="shared" si="18"/>
        <v>0.2983394751</v>
      </c>
      <c r="AB467" s="54">
        <f t="shared" si="19"/>
        <v>0.09134482759</v>
      </c>
      <c r="AC467" s="56">
        <f t="shared" si="20"/>
        <v>0.2971145242</v>
      </c>
      <c r="AD467" s="56">
        <f t="shared" si="21"/>
        <v>0.4882836392</v>
      </c>
      <c r="AE467" s="39">
        <f t="shared" si="22"/>
        <v>0.2206244772</v>
      </c>
      <c r="AF467" s="40">
        <f t="shared" si="23"/>
        <v>0.2206244772</v>
      </c>
      <c r="AG467" s="54">
        <f t="shared" si="24"/>
        <v>0.2206244772</v>
      </c>
      <c r="AH467" s="57">
        <f t="shared" ref="AH467:AI467" si="2351">N467-P467</f>
        <v>-0.02635458368</v>
      </c>
      <c r="AI467" s="57">
        <f t="shared" si="2351"/>
        <v>0.04323353151</v>
      </c>
      <c r="AJ467" s="58">
        <f t="shared" si="26"/>
        <v>-0.0157557595</v>
      </c>
      <c r="AK467" s="58">
        <f t="shared" si="27"/>
        <v>0.02569624472</v>
      </c>
      <c r="AL467" s="39">
        <f t="shared" si="28"/>
        <v>0.2206244772</v>
      </c>
      <c r="AM467" s="40">
        <f t="shared" ref="AM467:AN467" si="2352">AF467+AJ467</f>
        <v>0.2048687177</v>
      </c>
      <c r="AN467" s="54">
        <f t="shared" si="2352"/>
        <v>0.2463207219</v>
      </c>
      <c r="AO467" s="59">
        <f t="shared" si="30"/>
        <v>1.875553922</v>
      </c>
      <c r="AP467" s="39">
        <f t="shared" ref="AP467:AR467" si="2353">AL467*$AO467</f>
        <v>0.4137931034</v>
      </c>
      <c r="AQ467" s="40">
        <f t="shared" si="2353"/>
        <v>0.3842423269</v>
      </c>
      <c r="AR467" s="54">
        <f t="shared" si="2353"/>
        <v>0.461987796</v>
      </c>
      <c r="AS467" s="39">
        <f t="shared" ref="AS467:AU467" si="2354">IF(AP467&lt;0,0,IF(AP467&gt;1,1,AP467))</f>
        <v>0.4137931034</v>
      </c>
      <c r="AT467" s="40">
        <f t="shared" si="2354"/>
        <v>0.3842423269</v>
      </c>
      <c r="AU467" s="54">
        <f t="shared" si="2354"/>
        <v>0.461987796</v>
      </c>
      <c r="AV467" s="38"/>
      <c r="AW467" s="38"/>
      <c r="AX467" s="38"/>
      <c r="AY467" s="38"/>
      <c r="AZ467" s="38"/>
      <c r="BA467" s="38"/>
      <c r="BB467" s="38"/>
    </row>
    <row r="468">
      <c r="A468" s="1"/>
      <c r="B468" s="1"/>
      <c r="C468" s="53">
        <v>0.0</v>
      </c>
      <c r="D468" s="42"/>
      <c r="E468" s="42"/>
      <c r="F468" s="2">
        <v>6648.0</v>
      </c>
      <c r="G468" s="43">
        <v>35.0</v>
      </c>
      <c r="H468" s="43">
        <v>32.0</v>
      </c>
      <c r="I468" s="44">
        <v>39.0</v>
      </c>
      <c r="J468" s="44">
        <v>62.0</v>
      </c>
      <c r="K468" s="45">
        <v>31.0</v>
      </c>
      <c r="L468" s="45">
        <v>70.0</v>
      </c>
      <c r="M468" s="39">
        <f t="shared" si="6"/>
        <v>0.5223880597</v>
      </c>
      <c r="N468" s="40">
        <f t="shared" si="7"/>
        <v>0.3861386139</v>
      </c>
      <c r="O468" s="54">
        <f t="shared" si="8"/>
        <v>0.3069306931</v>
      </c>
      <c r="P468" s="40">
        <f t="shared" si="9"/>
        <v>0.5791190688</v>
      </c>
      <c r="Q468" s="54">
        <f t="shared" si="10"/>
        <v>0.2760728447</v>
      </c>
      <c r="R468" s="39">
        <f t="shared" ref="R468:T468" si="2355">M468</f>
        <v>0.5223880597</v>
      </c>
      <c r="S468" s="40">
        <f t="shared" si="2355"/>
        <v>0.3861386139</v>
      </c>
      <c r="T468" s="54">
        <f t="shared" si="2355"/>
        <v>0.3069306931</v>
      </c>
      <c r="U468" s="39">
        <f t="shared" si="12"/>
        <v>0.5223880597</v>
      </c>
      <c r="V468" s="40">
        <f t="shared" si="13"/>
        <v>-0.05586138614</v>
      </c>
      <c r="W468" s="54">
        <f t="shared" si="14"/>
        <v>0.08793069307</v>
      </c>
      <c r="X468" s="55">
        <f t="shared" si="15"/>
        <v>-0.1065298274</v>
      </c>
      <c r="Y468" s="55">
        <f t="shared" si="16"/>
        <v>0.8919279908</v>
      </c>
      <c r="Z468" s="39">
        <f t="shared" si="17"/>
        <v>0.3714900937</v>
      </c>
      <c r="AA468" s="40">
        <f t="shared" si="18"/>
        <v>0.3714900937</v>
      </c>
      <c r="AB468" s="54">
        <f t="shared" si="19"/>
        <v>0.08793069307</v>
      </c>
      <c r="AC468" s="56">
        <f t="shared" si="20"/>
        <v>0.2324198002</v>
      </c>
      <c r="AD468" s="56">
        <f t="shared" si="21"/>
        <v>0.5529783632</v>
      </c>
      <c r="AE468" s="39">
        <f t="shared" si="22"/>
        <v>0.2699413793</v>
      </c>
      <c r="AF468" s="40">
        <f t="shared" si="23"/>
        <v>0.2699413793</v>
      </c>
      <c r="AG468" s="54">
        <f t="shared" si="24"/>
        <v>0.2699413793</v>
      </c>
      <c r="AH468" s="57">
        <f t="shared" ref="AH468:AI468" si="2356">N468-P468</f>
        <v>-0.192980455</v>
      </c>
      <c r="AI468" s="57">
        <f t="shared" si="2356"/>
        <v>0.03085784834</v>
      </c>
      <c r="AJ468" s="58">
        <f t="shared" si="26"/>
        <v>-0.1153709606</v>
      </c>
      <c r="AK468" s="58">
        <f t="shared" si="27"/>
        <v>0.01834064428</v>
      </c>
      <c r="AL468" s="39">
        <f t="shared" si="28"/>
        <v>0.2699413793</v>
      </c>
      <c r="AM468" s="40">
        <f t="shared" ref="AM468:AN468" si="2357">AF468+AJ468</f>
        <v>0.1545704186</v>
      </c>
      <c r="AN468" s="54">
        <f t="shared" si="2357"/>
        <v>0.2882820235</v>
      </c>
      <c r="AO468" s="59">
        <f t="shared" si="30"/>
        <v>1.935190748</v>
      </c>
      <c r="AP468" s="39">
        <f t="shared" ref="AP468:AR468" si="2358">AL468*$AO468</f>
        <v>0.5223880597</v>
      </c>
      <c r="AQ468" s="40">
        <f t="shared" si="2358"/>
        <v>0.2991232441</v>
      </c>
      <c r="AR468" s="54">
        <f t="shared" si="2358"/>
        <v>0.5578807048</v>
      </c>
      <c r="AS468" s="39">
        <f t="shared" ref="AS468:AU468" si="2359">IF(AP468&lt;0,0,IF(AP468&gt;1,1,AP468))</f>
        <v>0.5223880597</v>
      </c>
      <c r="AT468" s="40">
        <f t="shared" si="2359"/>
        <v>0.2991232441</v>
      </c>
      <c r="AU468" s="54">
        <f t="shared" si="2359"/>
        <v>0.5578807048</v>
      </c>
      <c r="AV468" s="38"/>
      <c r="AW468" s="38"/>
      <c r="AX468" s="38"/>
      <c r="AY468" s="38"/>
      <c r="AZ468" s="38"/>
      <c r="BA468" s="38"/>
      <c r="BB468" s="38"/>
    </row>
    <row r="469">
      <c r="A469" s="1"/>
      <c r="B469" s="1"/>
      <c r="C469" s="53">
        <v>0.0</v>
      </c>
      <c r="D469" s="42"/>
      <c r="E469" s="42"/>
      <c r="F469" s="2">
        <v>6652.0</v>
      </c>
      <c r="G469" s="43">
        <v>16.0</v>
      </c>
      <c r="H469" s="43">
        <v>18.0</v>
      </c>
      <c r="I469" s="44">
        <v>64.0</v>
      </c>
      <c r="J469" s="44">
        <v>39.0</v>
      </c>
      <c r="K469" s="45">
        <v>14.0</v>
      </c>
      <c r="L469" s="45">
        <v>89.0</v>
      </c>
      <c r="M469" s="39">
        <f t="shared" si="6"/>
        <v>0.4705882353</v>
      </c>
      <c r="N469" s="40">
        <f t="shared" si="7"/>
        <v>0.6213592233</v>
      </c>
      <c r="O469" s="54">
        <f t="shared" si="8"/>
        <v>0.1359223301</v>
      </c>
      <c r="P469" s="40">
        <f t="shared" si="9"/>
        <v>0.5655930796</v>
      </c>
      <c r="Q469" s="54">
        <f t="shared" si="10"/>
        <v>0.2719882353</v>
      </c>
      <c r="R469" s="39">
        <f t="shared" ref="R469:T469" si="2360">M469</f>
        <v>0.4705882353</v>
      </c>
      <c r="S469" s="40">
        <f t="shared" si="2360"/>
        <v>0.6213592233</v>
      </c>
      <c r="T469" s="54">
        <f t="shared" si="2360"/>
        <v>0.1359223301</v>
      </c>
      <c r="U469" s="39">
        <f t="shared" si="12"/>
        <v>0.4705882353</v>
      </c>
      <c r="V469" s="40">
        <f t="shared" si="13"/>
        <v>0.1793592233</v>
      </c>
      <c r="W469" s="54">
        <f t="shared" si="14"/>
        <v>-0.0830776699</v>
      </c>
      <c r="X469" s="55">
        <f t="shared" si="15"/>
        <v>0.3641413467</v>
      </c>
      <c r="Y469" s="55">
        <f t="shared" si="16"/>
        <v>0.4212568167</v>
      </c>
      <c r="Z469" s="39">
        <f t="shared" si="17"/>
        <v>0.3561060363</v>
      </c>
      <c r="AA469" s="40">
        <f t="shared" si="18"/>
        <v>0.3561060363</v>
      </c>
      <c r="AB469" s="54">
        <f t="shared" si="19"/>
        <v>-0.0830776699</v>
      </c>
      <c r="AC469" s="56">
        <f t="shared" si="20"/>
        <v>-0.229195345</v>
      </c>
      <c r="AD469" s="56">
        <f t="shared" si="21"/>
        <v>1.014593508</v>
      </c>
      <c r="AE469" s="39">
        <f t="shared" si="22"/>
        <v>0.2585666339</v>
      </c>
      <c r="AF469" s="40">
        <f t="shared" si="23"/>
        <v>0.2585666339</v>
      </c>
      <c r="AG469" s="54">
        <f t="shared" si="24"/>
        <v>0.2585666339</v>
      </c>
      <c r="AH469" s="57">
        <f t="shared" ref="AH469:AI469" si="2361">N469-P469</f>
        <v>0.05576614372</v>
      </c>
      <c r="AI469" s="57">
        <f t="shared" si="2361"/>
        <v>-0.1360659052</v>
      </c>
      <c r="AJ469" s="58">
        <f t="shared" si="26"/>
        <v>0.03333909422</v>
      </c>
      <c r="AK469" s="58">
        <f t="shared" si="27"/>
        <v>-0.08087201474</v>
      </c>
      <c r="AL469" s="39">
        <f t="shared" si="28"/>
        <v>0.2585666339</v>
      </c>
      <c r="AM469" s="40">
        <f t="shared" ref="AM469:AN469" si="2362">AF469+AJ469</f>
        <v>0.2919057281</v>
      </c>
      <c r="AN469" s="54">
        <f t="shared" si="2362"/>
        <v>0.1776946192</v>
      </c>
      <c r="AO469" s="59">
        <f t="shared" si="30"/>
        <v>1.819988249</v>
      </c>
      <c r="AP469" s="39">
        <f t="shared" ref="AP469:AR469" si="2363">AL469*$AO469</f>
        <v>0.4705882353</v>
      </c>
      <c r="AQ469" s="40">
        <f t="shared" si="2363"/>
        <v>0.531264995</v>
      </c>
      <c r="AR469" s="54">
        <f t="shared" si="2363"/>
        <v>0.3234021188</v>
      </c>
      <c r="AS469" s="39">
        <f t="shared" ref="AS469:AU469" si="2364">IF(AP469&lt;0,0,IF(AP469&gt;1,1,AP469))</f>
        <v>0.4705882353</v>
      </c>
      <c r="AT469" s="40">
        <f t="shared" si="2364"/>
        <v>0.531264995</v>
      </c>
      <c r="AU469" s="54">
        <f t="shared" si="2364"/>
        <v>0.3234021188</v>
      </c>
      <c r="AV469" s="38"/>
      <c r="AW469" s="38"/>
      <c r="AX469" s="38"/>
      <c r="AY469" s="38"/>
      <c r="AZ469" s="38"/>
      <c r="BA469" s="38"/>
      <c r="BB469" s="38"/>
    </row>
    <row r="470">
      <c r="A470" s="1"/>
      <c r="B470" s="1"/>
      <c r="C470" s="53">
        <v>0.0</v>
      </c>
      <c r="D470" s="42"/>
      <c r="E470" s="42"/>
      <c r="F470" s="2">
        <v>6656.0</v>
      </c>
      <c r="G470" s="43">
        <v>15.0</v>
      </c>
      <c r="H470" s="43">
        <v>16.0</v>
      </c>
      <c r="I470" s="44">
        <v>27.0</v>
      </c>
      <c r="J470" s="44">
        <v>18.0</v>
      </c>
      <c r="K470" s="45">
        <v>7.0</v>
      </c>
      <c r="L470" s="45">
        <v>49.0</v>
      </c>
      <c r="M470" s="39">
        <f t="shared" si="6"/>
        <v>0.4838709677</v>
      </c>
      <c r="N470" s="40">
        <f t="shared" si="7"/>
        <v>0.6</v>
      </c>
      <c r="O470" s="54">
        <f t="shared" si="8"/>
        <v>0.125</v>
      </c>
      <c r="P470" s="40">
        <f t="shared" si="9"/>
        <v>0.5690629553</v>
      </c>
      <c r="Q470" s="54">
        <f t="shared" si="10"/>
        <v>0.2730686785</v>
      </c>
      <c r="R470" s="39">
        <f t="shared" ref="R470:T470" si="2365">M470</f>
        <v>0.4838709677</v>
      </c>
      <c r="S470" s="40">
        <f t="shared" si="2365"/>
        <v>0.6</v>
      </c>
      <c r="T470" s="54">
        <f t="shared" si="2365"/>
        <v>0.125</v>
      </c>
      <c r="U470" s="39">
        <f t="shared" si="12"/>
        <v>0.4838709677</v>
      </c>
      <c r="V470" s="40">
        <f t="shared" si="13"/>
        <v>0.158</v>
      </c>
      <c r="W470" s="54">
        <f t="shared" si="14"/>
        <v>-0.094</v>
      </c>
      <c r="X470" s="55">
        <f t="shared" si="15"/>
        <v>0.315618121</v>
      </c>
      <c r="Y470" s="55">
        <f t="shared" si="16"/>
        <v>0.4697800424</v>
      </c>
      <c r="Z470" s="39">
        <f t="shared" si="17"/>
        <v>0.3599271547</v>
      </c>
      <c r="AA470" s="40">
        <f t="shared" si="18"/>
        <v>0.3599271547</v>
      </c>
      <c r="AB470" s="54">
        <f t="shared" si="19"/>
        <v>-0.094</v>
      </c>
      <c r="AC470" s="56">
        <f t="shared" si="20"/>
        <v>-0.255458005</v>
      </c>
      <c r="AD470" s="56">
        <f t="shared" si="21"/>
        <v>1.040856168</v>
      </c>
      <c r="AE470" s="39">
        <f t="shared" si="22"/>
        <v>0.2630433013</v>
      </c>
      <c r="AF470" s="40">
        <f t="shared" si="23"/>
        <v>0.2630433013</v>
      </c>
      <c r="AG470" s="54">
        <f t="shared" si="24"/>
        <v>0.2630433013</v>
      </c>
      <c r="AH470" s="57">
        <f t="shared" ref="AH470:AI470" si="2366">N470-P470</f>
        <v>0.03093704475</v>
      </c>
      <c r="AI470" s="57">
        <f t="shared" si="2366"/>
        <v>-0.1480686785</v>
      </c>
      <c r="AJ470" s="58">
        <f t="shared" si="26"/>
        <v>0.01849532675</v>
      </c>
      <c r="AK470" s="58">
        <f t="shared" si="27"/>
        <v>-0.08800597277</v>
      </c>
      <c r="AL470" s="39">
        <f t="shared" si="28"/>
        <v>0.2630433013</v>
      </c>
      <c r="AM470" s="40">
        <f t="shared" ref="AM470:AN470" si="2367">AF470+AJ470</f>
        <v>0.281538628</v>
      </c>
      <c r="AN470" s="54">
        <f t="shared" si="2367"/>
        <v>0.1750373285</v>
      </c>
      <c r="AO470" s="59">
        <f t="shared" si="30"/>
        <v>1.839510702</v>
      </c>
      <c r="AP470" s="39">
        <f t="shared" ref="AP470:AR470" si="2368">AL470*$AO470</f>
        <v>0.4838709677</v>
      </c>
      <c r="AQ470" s="40">
        <f t="shared" si="2368"/>
        <v>0.5178933192</v>
      </c>
      <c r="AR470" s="54">
        <f t="shared" si="2368"/>
        <v>0.321983039</v>
      </c>
      <c r="AS470" s="39">
        <f t="shared" ref="AS470:AU470" si="2369">IF(AP470&lt;0,0,IF(AP470&gt;1,1,AP470))</f>
        <v>0.4838709677</v>
      </c>
      <c r="AT470" s="40">
        <f t="shared" si="2369"/>
        <v>0.5178933192</v>
      </c>
      <c r="AU470" s="54">
        <f t="shared" si="2369"/>
        <v>0.321983039</v>
      </c>
      <c r="AV470" s="38"/>
      <c r="AW470" s="38"/>
      <c r="AX470" s="38"/>
      <c r="AY470" s="38"/>
      <c r="AZ470" s="38"/>
      <c r="BA470" s="38"/>
      <c r="BB470" s="38"/>
    </row>
    <row r="471">
      <c r="A471" s="1"/>
      <c r="B471" s="1"/>
      <c r="C471" s="53">
        <v>0.0</v>
      </c>
      <c r="D471" s="42"/>
      <c r="E471" s="42"/>
      <c r="F471" s="2">
        <v>6657.0</v>
      </c>
      <c r="G471" s="43">
        <v>15.0</v>
      </c>
      <c r="H471" s="43">
        <v>19.0</v>
      </c>
      <c r="I471" s="44">
        <v>30.0</v>
      </c>
      <c r="J471" s="44">
        <v>14.0</v>
      </c>
      <c r="K471" s="45">
        <v>19.0</v>
      </c>
      <c r="L471" s="45">
        <v>33.0</v>
      </c>
      <c r="M471" s="39">
        <f t="shared" si="6"/>
        <v>0.4411764706</v>
      </c>
      <c r="N471" s="40">
        <f t="shared" si="7"/>
        <v>0.6818181818</v>
      </c>
      <c r="O471" s="54">
        <f t="shared" si="8"/>
        <v>0.3653846154</v>
      </c>
      <c r="P471" s="40">
        <f t="shared" si="9"/>
        <v>0.5579061419</v>
      </c>
      <c r="Q471" s="54">
        <f t="shared" si="10"/>
        <v>0.2695147059</v>
      </c>
      <c r="R471" s="39">
        <f t="shared" ref="R471:T471" si="2370">M471</f>
        <v>0.4411764706</v>
      </c>
      <c r="S471" s="40">
        <f t="shared" si="2370"/>
        <v>0.6818181818</v>
      </c>
      <c r="T471" s="54">
        <f t="shared" si="2370"/>
        <v>0.3653846154</v>
      </c>
      <c r="U471" s="39">
        <f t="shared" si="12"/>
        <v>0.4411764706</v>
      </c>
      <c r="V471" s="40">
        <f t="shared" si="13"/>
        <v>0.2398181818</v>
      </c>
      <c r="W471" s="54">
        <f t="shared" si="14"/>
        <v>0.1463846154</v>
      </c>
      <c r="X471" s="55">
        <f t="shared" si="15"/>
        <v>0.4979069517</v>
      </c>
      <c r="Y471" s="55">
        <f t="shared" si="16"/>
        <v>0.2874912117</v>
      </c>
      <c r="Z471" s="39">
        <f t="shared" si="17"/>
        <v>0.3550700202</v>
      </c>
      <c r="AA471" s="40">
        <f t="shared" si="18"/>
        <v>0.3550700202</v>
      </c>
      <c r="AB471" s="54">
        <f t="shared" si="19"/>
        <v>0.1463846154</v>
      </c>
      <c r="AC471" s="56">
        <f t="shared" si="20"/>
        <v>0.3910387631</v>
      </c>
      <c r="AD471" s="56">
        <f t="shared" si="21"/>
        <v>0.3943594003</v>
      </c>
      <c r="AE471" s="39">
        <f t="shared" si="22"/>
        <v>0.271572435</v>
      </c>
      <c r="AF471" s="40">
        <f t="shared" si="23"/>
        <v>0.271572435</v>
      </c>
      <c r="AG471" s="54">
        <f t="shared" si="24"/>
        <v>0.271572435</v>
      </c>
      <c r="AH471" s="57">
        <f t="shared" ref="AH471:AI471" si="2371">N471-P471</f>
        <v>0.1239120399</v>
      </c>
      <c r="AI471" s="57">
        <f t="shared" si="2371"/>
        <v>0.0958699095</v>
      </c>
      <c r="AJ471" s="58">
        <f t="shared" si="26"/>
        <v>0.07407926924</v>
      </c>
      <c r="AK471" s="58">
        <f t="shared" si="27"/>
        <v>0.05698115721</v>
      </c>
      <c r="AL471" s="39">
        <f t="shared" si="28"/>
        <v>0.271572435</v>
      </c>
      <c r="AM471" s="40">
        <f t="shared" ref="AM471:AN471" si="2372">AF471+AJ471</f>
        <v>0.3456517042</v>
      </c>
      <c r="AN471" s="54">
        <f t="shared" si="2372"/>
        <v>0.3285535922</v>
      </c>
      <c r="AO471" s="59">
        <f t="shared" si="30"/>
        <v>1.62452596</v>
      </c>
      <c r="AP471" s="39">
        <f t="shared" ref="AP471:AR471" si="2373">AL471*$AO471</f>
        <v>0.4411764706</v>
      </c>
      <c r="AQ471" s="40">
        <f t="shared" si="2373"/>
        <v>0.5615201665</v>
      </c>
      <c r="AR471" s="54">
        <f t="shared" si="2373"/>
        <v>0.5337438397</v>
      </c>
      <c r="AS471" s="39">
        <f t="shared" ref="AS471:AU471" si="2374">IF(AP471&lt;0,0,IF(AP471&gt;1,1,AP471))</f>
        <v>0.4411764706</v>
      </c>
      <c r="AT471" s="40">
        <f t="shared" si="2374"/>
        <v>0.5615201665</v>
      </c>
      <c r="AU471" s="54">
        <f t="shared" si="2374"/>
        <v>0.5337438397</v>
      </c>
      <c r="AV471" s="38"/>
      <c r="AW471" s="38"/>
      <c r="AX471" s="38"/>
      <c r="AY471" s="38"/>
      <c r="AZ471" s="38"/>
      <c r="BA471" s="38"/>
      <c r="BB471" s="38"/>
    </row>
    <row r="472">
      <c r="A472" s="1"/>
      <c r="B472" s="1"/>
      <c r="C472" s="53">
        <v>0.0</v>
      </c>
      <c r="D472" s="42"/>
      <c r="E472" s="42"/>
      <c r="F472" s="2">
        <v>6658.0</v>
      </c>
      <c r="G472" s="43">
        <v>20.0</v>
      </c>
      <c r="H472" s="43">
        <v>23.0</v>
      </c>
      <c r="I472" s="44">
        <v>64.0</v>
      </c>
      <c r="J472" s="44">
        <v>38.0</v>
      </c>
      <c r="K472" s="45">
        <v>14.0</v>
      </c>
      <c r="L472" s="45">
        <v>79.0</v>
      </c>
      <c r="M472" s="39">
        <f t="shared" si="6"/>
        <v>0.4651162791</v>
      </c>
      <c r="N472" s="40">
        <f t="shared" si="7"/>
        <v>0.6274509804</v>
      </c>
      <c r="O472" s="54">
        <f t="shared" si="8"/>
        <v>0.1505376344</v>
      </c>
      <c r="P472" s="40">
        <f t="shared" si="9"/>
        <v>0.5641633315</v>
      </c>
      <c r="Q472" s="54">
        <f t="shared" si="10"/>
        <v>0.2715365062</v>
      </c>
      <c r="R472" s="39">
        <f t="shared" ref="R472:T472" si="2375">M472</f>
        <v>0.4651162791</v>
      </c>
      <c r="S472" s="40">
        <f t="shared" si="2375"/>
        <v>0.6274509804</v>
      </c>
      <c r="T472" s="54">
        <f t="shared" si="2375"/>
        <v>0.1505376344</v>
      </c>
      <c r="U472" s="39">
        <f t="shared" si="12"/>
        <v>0.4651162791</v>
      </c>
      <c r="V472" s="40">
        <f t="shared" si="13"/>
        <v>0.1854509804</v>
      </c>
      <c r="W472" s="54">
        <f t="shared" si="14"/>
        <v>-0.06846236559</v>
      </c>
      <c r="X472" s="55">
        <f t="shared" si="15"/>
        <v>0.3794021037</v>
      </c>
      <c r="Y472" s="55">
        <f t="shared" si="16"/>
        <v>0.4059960597</v>
      </c>
      <c r="Z472" s="39">
        <f t="shared" si="17"/>
        <v>0.3540658266</v>
      </c>
      <c r="AA472" s="40">
        <f t="shared" si="18"/>
        <v>0.3540658266</v>
      </c>
      <c r="AB472" s="54">
        <f t="shared" si="19"/>
        <v>-0.06846236559</v>
      </c>
      <c r="AC472" s="56">
        <f t="shared" si="20"/>
        <v>-0.1910034058</v>
      </c>
      <c r="AD472" s="56">
        <f t="shared" si="21"/>
        <v>0.9764015692</v>
      </c>
      <c r="AE472" s="39">
        <f t="shared" si="22"/>
        <v>0.2549997109</v>
      </c>
      <c r="AF472" s="40">
        <f t="shared" si="23"/>
        <v>0.2549997109</v>
      </c>
      <c r="AG472" s="54">
        <f t="shared" si="24"/>
        <v>0.2549997109</v>
      </c>
      <c r="AH472" s="57">
        <f t="shared" ref="AH472:AI472" si="2376">N472-P472</f>
        <v>0.06328764886</v>
      </c>
      <c r="AI472" s="57">
        <f t="shared" si="2376"/>
        <v>-0.1209988718</v>
      </c>
      <c r="AJ472" s="58">
        <f t="shared" si="26"/>
        <v>0.03783573236</v>
      </c>
      <c r="AK472" s="58">
        <f t="shared" si="27"/>
        <v>-0.0719167857</v>
      </c>
      <c r="AL472" s="39">
        <f t="shared" si="28"/>
        <v>0.2549997109</v>
      </c>
      <c r="AM472" s="40">
        <f t="shared" ref="AM472:AN472" si="2377">AF472+AJ472</f>
        <v>0.2928354432</v>
      </c>
      <c r="AN472" s="54">
        <f t="shared" si="2377"/>
        <v>0.1830829252</v>
      </c>
      <c r="AO472" s="59">
        <f t="shared" si="30"/>
        <v>1.823987476</v>
      </c>
      <c r="AP472" s="39">
        <f t="shared" ref="AP472:AR472" si="2378">AL472*$AO472</f>
        <v>0.4651162791</v>
      </c>
      <c r="AQ472" s="40">
        <f t="shared" si="2378"/>
        <v>0.534128181</v>
      </c>
      <c r="AR472" s="54">
        <f t="shared" si="2378"/>
        <v>0.3339409626</v>
      </c>
      <c r="AS472" s="39">
        <f t="shared" ref="AS472:AU472" si="2379">IF(AP472&lt;0,0,IF(AP472&gt;1,1,AP472))</f>
        <v>0.4651162791</v>
      </c>
      <c r="AT472" s="40">
        <f t="shared" si="2379"/>
        <v>0.534128181</v>
      </c>
      <c r="AU472" s="54">
        <f t="shared" si="2379"/>
        <v>0.3339409626</v>
      </c>
      <c r="AV472" s="38"/>
      <c r="AW472" s="38"/>
      <c r="AX472" s="38"/>
      <c r="AY472" s="38"/>
      <c r="AZ472" s="38"/>
      <c r="BA472" s="38"/>
      <c r="BB472" s="38"/>
    </row>
    <row r="473">
      <c r="A473" s="1"/>
      <c r="B473" s="1"/>
      <c r="C473" s="53">
        <v>0.0</v>
      </c>
      <c r="D473" s="42"/>
      <c r="E473" s="42"/>
      <c r="F473" s="2">
        <v>6666.0</v>
      </c>
      <c r="G473" s="43">
        <v>63.0</v>
      </c>
      <c r="H473" s="43">
        <v>38.0</v>
      </c>
      <c r="I473" s="44">
        <v>123.0</v>
      </c>
      <c r="J473" s="44">
        <v>62.0</v>
      </c>
      <c r="K473" s="45">
        <v>39.0</v>
      </c>
      <c r="L473" s="45">
        <v>61.0</v>
      </c>
      <c r="M473" s="39">
        <f t="shared" si="6"/>
        <v>0.6237623762</v>
      </c>
      <c r="N473" s="40">
        <f t="shared" si="7"/>
        <v>0.6648648649</v>
      </c>
      <c r="O473" s="54">
        <f t="shared" si="8"/>
        <v>0.39</v>
      </c>
      <c r="P473" s="40">
        <f t="shared" si="9"/>
        <v>0.6055449368</v>
      </c>
      <c r="Q473" s="54">
        <f t="shared" si="10"/>
        <v>0.283063484</v>
      </c>
      <c r="R473" s="39">
        <f t="shared" ref="R473:T473" si="2380">M473</f>
        <v>0.6237623762</v>
      </c>
      <c r="S473" s="40">
        <f t="shared" si="2380"/>
        <v>0.6648648649</v>
      </c>
      <c r="T473" s="54">
        <f t="shared" si="2380"/>
        <v>0.39</v>
      </c>
      <c r="U473" s="39">
        <f t="shared" si="12"/>
        <v>0.6237623762</v>
      </c>
      <c r="V473" s="40">
        <f t="shared" si="13"/>
        <v>0.2228648649</v>
      </c>
      <c r="W473" s="54">
        <f t="shared" si="14"/>
        <v>0.171</v>
      </c>
      <c r="X473" s="55">
        <f t="shared" si="15"/>
        <v>0.3431555772</v>
      </c>
      <c r="Y473" s="55">
        <f t="shared" si="16"/>
        <v>0.4422425862</v>
      </c>
      <c r="Z473" s="39">
        <f t="shared" si="17"/>
        <v>0.4683739158</v>
      </c>
      <c r="AA473" s="40">
        <f t="shared" si="18"/>
        <v>0.4683739158</v>
      </c>
      <c r="AB473" s="54">
        <f t="shared" si="19"/>
        <v>0.171</v>
      </c>
      <c r="AC473" s="56">
        <f t="shared" si="20"/>
        <v>0.3500568479</v>
      </c>
      <c r="AD473" s="56">
        <f t="shared" si="21"/>
        <v>0.4353413155</v>
      </c>
      <c r="AE473" s="39">
        <f t="shared" si="22"/>
        <v>0.3525727762</v>
      </c>
      <c r="AF473" s="40">
        <f t="shared" si="23"/>
        <v>0.3525727762</v>
      </c>
      <c r="AG473" s="54">
        <f t="shared" si="24"/>
        <v>0.3525727762</v>
      </c>
      <c r="AH473" s="57">
        <f t="shared" ref="AH473:AI473" si="2381">N473-P473</f>
        <v>0.05931992809</v>
      </c>
      <c r="AI473" s="57">
        <f t="shared" si="2381"/>
        <v>0.106936516</v>
      </c>
      <c r="AJ473" s="58">
        <f t="shared" si="26"/>
        <v>0.03546367993</v>
      </c>
      <c r="AK473" s="58">
        <f t="shared" si="27"/>
        <v>0.06355869597</v>
      </c>
      <c r="AL473" s="39">
        <f t="shared" si="28"/>
        <v>0.3525727762</v>
      </c>
      <c r="AM473" s="40">
        <f t="shared" ref="AM473:AN473" si="2382">AF473+AJ473</f>
        <v>0.3880364561</v>
      </c>
      <c r="AN473" s="54">
        <f t="shared" si="2382"/>
        <v>0.4161314721</v>
      </c>
      <c r="AO473" s="59">
        <f t="shared" si="30"/>
        <v>1.769173397</v>
      </c>
      <c r="AP473" s="39">
        <f t="shared" ref="AP473:AR473" si="2383">AL473*$AO473</f>
        <v>0.6237623762</v>
      </c>
      <c r="AQ473" s="40">
        <f t="shared" si="2383"/>
        <v>0.6865037753</v>
      </c>
      <c r="AR473" s="54">
        <f t="shared" si="2383"/>
        <v>0.7362087303</v>
      </c>
      <c r="AS473" s="39">
        <f t="shared" ref="AS473:AU473" si="2384">IF(AP473&lt;0,0,IF(AP473&gt;1,1,AP473))</f>
        <v>0.6237623762</v>
      </c>
      <c r="AT473" s="40">
        <f t="shared" si="2384"/>
        <v>0.6865037753</v>
      </c>
      <c r="AU473" s="54">
        <f t="shared" si="2384"/>
        <v>0.7362087303</v>
      </c>
      <c r="AV473" s="38"/>
      <c r="AW473" s="38"/>
      <c r="AX473" s="38"/>
      <c r="AY473" s="38"/>
      <c r="AZ473" s="38"/>
      <c r="BA473" s="38"/>
      <c r="BB473" s="38"/>
    </row>
    <row r="474">
      <c r="A474" s="1"/>
      <c r="B474" s="1"/>
      <c r="C474" s="53">
        <v>0.0</v>
      </c>
      <c r="D474" s="42"/>
      <c r="E474" s="42"/>
      <c r="F474" s="2">
        <v>6675.0</v>
      </c>
      <c r="G474" s="43">
        <v>13.0</v>
      </c>
      <c r="H474" s="43">
        <v>17.0</v>
      </c>
      <c r="I474" s="44">
        <v>69.0</v>
      </c>
      <c r="J474" s="44">
        <v>48.0</v>
      </c>
      <c r="K474" s="45">
        <v>34.0</v>
      </c>
      <c r="L474" s="45">
        <v>53.0</v>
      </c>
      <c r="M474" s="39">
        <f t="shared" si="6"/>
        <v>0.4333333333</v>
      </c>
      <c r="N474" s="40">
        <f t="shared" si="7"/>
        <v>0.5897435897</v>
      </c>
      <c r="O474" s="54">
        <f t="shared" si="8"/>
        <v>0.3908045977</v>
      </c>
      <c r="P474" s="40">
        <f t="shared" si="9"/>
        <v>0.5558554444</v>
      </c>
      <c r="Q474" s="54">
        <f t="shared" si="10"/>
        <v>0.2688362222</v>
      </c>
      <c r="R474" s="39">
        <f t="shared" ref="R474:T474" si="2385">M474</f>
        <v>0.4333333333</v>
      </c>
      <c r="S474" s="40">
        <f t="shared" si="2385"/>
        <v>0.5897435897</v>
      </c>
      <c r="T474" s="54">
        <f t="shared" si="2385"/>
        <v>0.3908045977</v>
      </c>
      <c r="U474" s="39">
        <f t="shared" si="12"/>
        <v>0.4333333333</v>
      </c>
      <c r="V474" s="40">
        <f t="shared" si="13"/>
        <v>0.1477435897</v>
      </c>
      <c r="W474" s="54">
        <f t="shared" si="14"/>
        <v>0.1718045977</v>
      </c>
      <c r="X474" s="55">
        <f t="shared" si="15"/>
        <v>0.3285869043</v>
      </c>
      <c r="Y474" s="55">
        <f t="shared" si="16"/>
        <v>0.4568112591</v>
      </c>
      <c r="Z474" s="39">
        <f t="shared" si="17"/>
        <v>0.323732873</v>
      </c>
      <c r="AA474" s="40">
        <f t="shared" si="18"/>
        <v>0.323732873</v>
      </c>
      <c r="AB474" s="54">
        <f t="shared" si="19"/>
        <v>0.1718045977</v>
      </c>
      <c r="AC474" s="56">
        <f t="shared" si="20"/>
        <v>0.4879038563</v>
      </c>
      <c r="AD474" s="56">
        <f t="shared" si="21"/>
        <v>0.2974943071</v>
      </c>
      <c r="AE474" s="39">
        <f t="shared" si="22"/>
        <v>0.2591522649</v>
      </c>
      <c r="AF474" s="40">
        <f t="shared" si="23"/>
        <v>0.2591522649</v>
      </c>
      <c r="AG474" s="54">
        <f t="shared" si="24"/>
        <v>0.2591522649</v>
      </c>
      <c r="AH474" s="57">
        <f t="shared" ref="AH474:AI474" si="2386">N474-P474</f>
        <v>0.0338881453</v>
      </c>
      <c r="AI474" s="57">
        <f t="shared" si="2386"/>
        <v>0.1219683755</v>
      </c>
      <c r="AJ474" s="58">
        <f t="shared" si="26"/>
        <v>0.02025960545</v>
      </c>
      <c r="AK474" s="58">
        <f t="shared" si="27"/>
        <v>0.07249301907</v>
      </c>
      <c r="AL474" s="39">
        <f t="shared" si="28"/>
        <v>0.2591522649</v>
      </c>
      <c r="AM474" s="40">
        <f t="shared" ref="AM474:AN474" si="2387">AF474+AJ474</f>
        <v>0.2794118704</v>
      </c>
      <c r="AN474" s="54">
        <f t="shared" si="2387"/>
        <v>0.331645284</v>
      </c>
      <c r="AO474" s="59">
        <f t="shared" si="30"/>
        <v>1.672118642</v>
      </c>
      <c r="AP474" s="39">
        <f t="shared" ref="AP474:AR474" si="2388">AL474*$AO474</f>
        <v>0.4333333333</v>
      </c>
      <c r="AQ474" s="40">
        <f t="shared" si="2388"/>
        <v>0.4672097973</v>
      </c>
      <c r="AR474" s="54">
        <f t="shared" si="2388"/>
        <v>0.5545502619</v>
      </c>
      <c r="AS474" s="39">
        <f t="shared" ref="AS474:AU474" si="2389">IF(AP474&lt;0,0,IF(AP474&gt;1,1,AP474))</f>
        <v>0.4333333333</v>
      </c>
      <c r="AT474" s="40">
        <f t="shared" si="2389"/>
        <v>0.4672097973</v>
      </c>
      <c r="AU474" s="54">
        <f t="shared" si="2389"/>
        <v>0.5545502619</v>
      </c>
      <c r="AV474" s="38"/>
      <c r="AW474" s="38"/>
      <c r="AX474" s="38"/>
      <c r="AY474" s="38"/>
      <c r="AZ474" s="38"/>
      <c r="BA474" s="38"/>
      <c r="BB474" s="38"/>
    </row>
    <row r="475">
      <c r="A475" s="1"/>
      <c r="B475" s="1"/>
      <c r="C475" s="53">
        <v>0.0</v>
      </c>
      <c r="D475" s="42"/>
      <c r="E475" s="42"/>
      <c r="F475" s="2">
        <v>6681.0</v>
      </c>
      <c r="G475" s="43">
        <v>8.0</v>
      </c>
      <c r="H475" s="43">
        <v>20.0</v>
      </c>
      <c r="I475" s="44">
        <v>52.0</v>
      </c>
      <c r="J475" s="44">
        <v>44.0</v>
      </c>
      <c r="K475" s="45">
        <v>19.0</v>
      </c>
      <c r="L475" s="45">
        <v>37.0</v>
      </c>
      <c r="M475" s="39">
        <f t="shared" si="6"/>
        <v>0.2857142857</v>
      </c>
      <c r="N475" s="40">
        <f t="shared" si="7"/>
        <v>0.5416666667</v>
      </c>
      <c r="O475" s="54">
        <f t="shared" si="8"/>
        <v>0.3392857143</v>
      </c>
      <c r="P475" s="40">
        <f t="shared" si="9"/>
        <v>0.5171918367</v>
      </c>
      <c r="Q475" s="54">
        <f t="shared" si="10"/>
        <v>0.2545836735</v>
      </c>
      <c r="R475" s="39">
        <f t="shared" ref="R475:T475" si="2390">M475</f>
        <v>0.2857142857</v>
      </c>
      <c r="S475" s="40">
        <f t="shared" si="2390"/>
        <v>0.5416666667</v>
      </c>
      <c r="T475" s="54">
        <f t="shared" si="2390"/>
        <v>0.3392857143</v>
      </c>
      <c r="U475" s="39">
        <f t="shared" si="12"/>
        <v>0.2857142857</v>
      </c>
      <c r="V475" s="40">
        <f t="shared" si="13"/>
        <v>0.09966666667</v>
      </c>
      <c r="W475" s="54">
        <f t="shared" si="14"/>
        <v>0.1202857143</v>
      </c>
      <c r="X475" s="55">
        <f t="shared" si="15"/>
        <v>0.3356350948</v>
      </c>
      <c r="Y475" s="55">
        <f t="shared" si="16"/>
        <v>0.4497630686</v>
      </c>
      <c r="Z475" s="39">
        <f t="shared" si="17"/>
        <v>0.2139697379</v>
      </c>
      <c r="AA475" s="40">
        <f t="shared" si="18"/>
        <v>0.2139697379</v>
      </c>
      <c r="AB475" s="54">
        <f t="shared" si="19"/>
        <v>0.1202857143</v>
      </c>
      <c r="AC475" s="56">
        <f t="shared" si="20"/>
        <v>0.5121328712</v>
      </c>
      <c r="AD475" s="56">
        <f t="shared" si="21"/>
        <v>0.2732652922</v>
      </c>
      <c r="AE475" s="39">
        <f t="shared" si="22"/>
        <v>0.1735680008</v>
      </c>
      <c r="AF475" s="40">
        <f t="shared" si="23"/>
        <v>0.1735680008</v>
      </c>
      <c r="AG475" s="54">
        <f t="shared" si="24"/>
        <v>0.1735680008</v>
      </c>
      <c r="AH475" s="57">
        <f t="shared" ref="AH475:AI475" si="2391">N475-P475</f>
        <v>0.02447482993</v>
      </c>
      <c r="AI475" s="57">
        <f t="shared" si="2391"/>
        <v>0.08470204082</v>
      </c>
      <c r="AJ475" s="58">
        <f t="shared" si="26"/>
        <v>0.01463197214</v>
      </c>
      <c r="AK475" s="58">
        <f t="shared" si="27"/>
        <v>0.05034343235</v>
      </c>
      <c r="AL475" s="39">
        <f t="shared" si="28"/>
        <v>0.1735680008</v>
      </c>
      <c r="AM475" s="40">
        <f t="shared" ref="AM475:AN475" si="2392">AF475+AJ475</f>
        <v>0.188199973</v>
      </c>
      <c r="AN475" s="54">
        <f t="shared" si="2392"/>
        <v>0.2239114332</v>
      </c>
      <c r="AO475" s="59">
        <f t="shared" si="30"/>
        <v>1.646123043</v>
      </c>
      <c r="AP475" s="39">
        <f t="shared" ref="AP475:AR475" si="2393">AL475*$AO475</f>
        <v>0.2857142857</v>
      </c>
      <c r="AQ475" s="40">
        <f t="shared" si="2393"/>
        <v>0.3098003122</v>
      </c>
      <c r="AR475" s="54">
        <f t="shared" si="2393"/>
        <v>0.3685857698</v>
      </c>
      <c r="AS475" s="39">
        <f t="shared" ref="AS475:AU475" si="2394">IF(AP475&lt;0,0,IF(AP475&gt;1,1,AP475))</f>
        <v>0.2857142857</v>
      </c>
      <c r="AT475" s="40">
        <f t="shared" si="2394"/>
        <v>0.3098003122</v>
      </c>
      <c r="AU475" s="54">
        <f t="shared" si="2394"/>
        <v>0.3685857698</v>
      </c>
      <c r="AV475" s="38"/>
      <c r="AW475" s="38"/>
      <c r="AX475" s="38"/>
      <c r="AY475" s="38"/>
      <c r="AZ475" s="38"/>
      <c r="BA475" s="38"/>
      <c r="BB475" s="38"/>
    </row>
    <row r="476">
      <c r="A476" s="1"/>
      <c r="B476" s="1"/>
      <c r="C476" s="53">
        <v>0.0</v>
      </c>
      <c r="D476" s="42"/>
      <c r="E476" s="42"/>
      <c r="F476" s="2">
        <v>6693.0</v>
      </c>
      <c r="G476" s="43">
        <v>21.0</v>
      </c>
      <c r="H476" s="43">
        <v>29.0</v>
      </c>
      <c r="I476" s="44">
        <v>67.0</v>
      </c>
      <c r="J476" s="44">
        <v>46.0</v>
      </c>
      <c r="K476" s="45">
        <v>32.0</v>
      </c>
      <c r="L476" s="45">
        <v>85.0</v>
      </c>
      <c r="M476" s="39">
        <f t="shared" si="6"/>
        <v>0.42</v>
      </c>
      <c r="N476" s="40">
        <f t="shared" si="7"/>
        <v>0.592920354</v>
      </c>
      <c r="O476" s="54">
        <f t="shared" si="8"/>
        <v>0.2735042735</v>
      </c>
      <c r="P476" s="40">
        <f t="shared" si="9"/>
        <v>0.55236844</v>
      </c>
      <c r="Q476" s="54">
        <f t="shared" si="10"/>
        <v>0.26766456</v>
      </c>
      <c r="R476" s="39">
        <f t="shared" ref="R476:T476" si="2395">M476</f>
        <v>0.42</v>
      </c>
      <c r="S476" s="40">
        <f t="shared" si="2395"/>
        <v>0.592920354</v>
      </c>
      <c r="T476" s="54">
        <f t="shared" si="2395"/>
        <v>0.2735042735</v>
      </c>
      <c r="U476" s="39">
        <f t="shared" si="12"/>
        <v>0.42</v>
      </c>
      <c r="V476" s="40">
        <f t="shared" si="13"/>
        <v>0.150920354</v>
      </c>
      <c r="W476" s="54">
        <f t="shared" si="14"/>
        <v>0.0545042735</v>
      </c>
      <c r="X476" s="55">
        <f t="shared" si="15"/>
        <v>0.3449660223</v>
      </c>
      <c r="Y476" s="55">
        <f t="shared" si="16"/>
        <v>0.4404321411</v>
      </c>
      <c r="Z476" s="39">
        <f t="shared" si="17"/>
        <v>0.3155764196</v>
      </c>
      <c r="AA476" s="40">
        <f t="shared" si="18"/>
        <v>0.3155764196</v>
      </c>
      <c r="AB476" s="54">
        <f t="shared" si="19"/>
        <v>0.0545042735</v>
      </c>
      <c r="AC476" s="56">
        <f t="shared" si="20"/>
        <v>0.1710261457</v>
      </c>
      <c r="AD476" s="56">
        <f t="shared" si="21"/>
        <v>0.6143720177</v>
      </c>
      <c r="AE476" s="39">
        <f t="shared" si="22"/>
        <v>0.2264499861</v>
      </c>
      <c r="AF476" s="40">
        <f t="shared" si="23"/>
        <v>0.2264499861</v>
      </c>
      <c r="AG476" s="54">
        <f t="shared" si="24"/>
        <v>0.2264499861</v>
      </c>
      <c r="AH476" s="57">
        <f t="shared" ref="AH476:AI476" si="2396">N476-P476</f>
        <v>0.04055191398</v>
      </c>
      <c r="AI476" s="57">
        <f t="shared" si="2396"/>
        <v>0.005839713504</v>
      </c>
      <c r="AJ476" s="58">
        <f t="shared" si="26"/>
        <v>0.02424345653</v>
      </c>
      <c r="AK476" s="58">
        <f t="shared" si="27"/>
        <v>0.003470887111</v>
      </c>
      <c r="AL476" s="39">
        <f t="shared" si="28"/>
        <v>0.2264499861</v>
      </c>
      <c r="AM476" s="40">
        <f t="shared" ref="AM476:AN476" si="2397">AF476+AJ476</f>
        <v>0.2506934427</v>
      </c>
      <c r="AN476" s="54">
        <f t="shared" si="2397"/>
        <v>0.2299208733</v>
      </c>
      <c r="AO476" s="59">
        <f t="shared" si="30"/>
        <v>1.854714178</v>
      </c>
      <c r="AP476" s="39">
        <f t="shared" ref="AP476:AR476" si="2398">AL476*$AO476</f>
        <v>0.42</v>
      </c>
      <c r="AQ476" s="40">
        <f t="shared" si="2398"/>
        <v>0.4649646826</v>
      </c>
      <c r="AR476" s="54">
        <f t="shared" si="2398"/>
        <v>0.4264375035</v>
      </c>
      <c r="AS476" s="39">
        <f t="shared" ref="AS476:AU476" si="2399">IF(AP476&lt;0,0,IF(AP476&gt;1,1,AP476))</f>
        <v>0.42</v>
      </c>
      <c r="AT476" s="40">
        <f t="shared" si="2399"/>
        <v>0.4649646826</v>
      </c>
      <c r="AU476" s="54">
        <f t="shared" si="2399"/>
        <v>0.4264375035</v>
      </c>
      <c r="AV476" s="38"/>
      <c r="AW476" s="38"/>
      <c r="AX476" s="38"/>
      <c r="AY476" s="38"/>
      <c r="AZ476" s="38"/>
      <c r="BA476" s="38"/>
      <c r="BB476" s="38"/>
    </row>
    <row r="477">
      <c r="A477" s="1"/>
      <c r="B477" s="1"/>
      <c r="C477" s="53">
        <v>0.0</v>
      </c>
      <c r="D477" s="42"/>
      <c r="E477" s="42"/>
      <c r="F477" s="2">
        <v>6695.0</v>
      </c>
      <c r="G477" s="43">
        <v>28.0</v>
      </c>
      <c r="H477" s="43">
        <v>43.0</v>
      </c>
      <c r="I477" s="44">
        <v>79.0</v>
      </c>
      <c r="J477" s="44">
        <v>68.0</v>
      </c>
      <c r="K477" s="45">
        <v>38.0</v>
      </c>
      <c r="L477" s="45">
        <v>101.0</v>
      </c>
      <c r="M477" s="39">
        <f t="shared" si="6"/>
        <v>0.3943661972</v>
      </c>
      <c r="N477" s="40">
        <f t="shared" si="7"/>
        <v>0.537414966</v>
      </c>
      <c r="O477" s="54">
        <f t="shared" si="8"/>
        <v>0.273381295</v>
      </c>
      <c r="P477" s="40">
        <f t="shared" si="9"/>
        <v>0.5456616544</v>
      </c>
      <c r="Q477" s="54">
        <f t="shared" si="10"/>
        <v>0.2653474707</v>
      </c>
      <c r="R477" s="39">
        <f t="shared" ref="R477:T477" si="2400">M477</f>
        <v>0.3943661972</v>
      </c>
      <c r="S477" s="40">
        <f t="shared" si="2400"/>
        <v>0.537414966</v>
      </c>
      <c r="T477" s="54">
        <f t="shared" si="2400"/>
        <v>0.273381295</v>
      </c>
      <c r="U477" s="39">
        <f t="shared" si="12"/>
        <v>0.3943661972</v>
      </c>
      <c r="V477" s="40">
        <f t="shared" si="13"/>
        <v>0.09541496599</v>
      </c>
      <c r="W477" s="54">
        <f t="shared" si="14"/>
        <v>0.05438129496</v>
      </c>
      <c r="X477" s="55">
        <f t="shared" si="15"/>
        <v>0.2373833241</v>
      </c>
      <c r="Y477" s="55">
        <f t="shared" si="16"/>
        <v>0.5480148393</v>
      </c>
      <c r="Z477" s="39">
        <f t="shared" si="17"/>
        <v>0.2869047867</v>
      </c>
      <c r="AA477" s="40">
        <f t="shared" si="18"/>
        <v>0.2869047867</v>
      </c>
      <c r="AB477" s="54">
        <f t="shared" si="19"/>
        <v>0.05438129496</v>
      </c>
      <c r="AC477" s="56">
        <f t="shared" si="20"/>
        <v>0.1873225181</v>
      </c>
      <c r="AD477" s="56">
        <f t="shared" si="21"/>
        <v>0.5980756453</v>
      </c>
      <c r="AE477" s="39">
        <f t="shared" si="22"/>
        <v>0.2064844811</v>
      </c>
      <c r="AF477" s="40">
        <f t="shared" si="23"/>
        <v>0.2064844811</v>
      </c>
      <c r="AG477" s="54">
        <f t="shared" si="24"/>
        <v>0.2064844811</v>
      </c>
      <c r="AH477" s="57">
        <f t="shared" ref="AH477:AI477" si="2401">N477-P477</f>
        <v>-0.008246688447</v>
      </c>
      <c r="AI477" s="57">
        <f t="shared" si="2401"/>
        <v>0.008033824224</v>
      </c>
      <c r="AJ477" s="58">
        <f t="shared" si="26"/>
        <v>-0.004930179941</v>
      </c>
      <c r="AK477" s="58">
        <f t="shared" si="27"/>
        <v>0.004774976877</v>
      </c>
      <c r="AL477" s="39">
        <f t="shared" si="28"/>
        <v>0.2064844811</v>
      </c>
      <c r="AM477" s="40">
        <f t="shared" ref="AM477:AN477" si="2402">AF477+AJ477</f>
        <v>0.2015543011</v>
      </c>
      <c r="AN477" s="54">
        <f t="shared" si="2402"/>
        <v>0.211259458</v>
      </c>
      <c r="AO477" s="59">
        <f t="shared" si="30"/>
        <v>1.9099072</v>
      </c>
      <c r="AP477" s="39">
        <f t="shared" ref="AP477:AR477" si="2403">AL477*$AO477</f>
        <v>0.3943661972</v>
      </c>
      <c r="AQ477" s="40">
        <f t="shared" si="2403"/>
        <v>0.384950011</v>
      </c>
      <c r="AR477" s="54">
        <f t="shared" si="2403"/>
        <v>0.4034859599</v>
      </c>
      <c r="AS477" s="39">
        <f t="shared" ref="AS477:AU477" si="2404">IF(AP477&lt;0,0,IF(AP477&gt;1,1,AP477))</f>
        <v>0.3943661972</v>
      </c>
      <c r="AT477" s="40">
        <f t="shared" si="2404"/>
        <v>0.384950011</v>
      </c>
      <c r="AU477" s="54">
        <f t="shared" si="2404"/>
        <v>0.4034859599</v>
      </c>
      <c r="AV477" s="38"/>
      <c r="AW477" s="38"/>
      <c r="AX477" s="38"/>
      <c r="AY477" s="38"/>
      <c r="AZ477" s="38"/>
      <c r="BA477" s="38"/>
      <c r="BB477" s="38"/>
    </row>
    <row r="478">
      <c r="A478" s="1"/>
      <c r="B478" s="1"/>
      <c r="C478" s="53">
        <v>0.0</v>
      </c>
      <c r="D478" s="42"/>
      <c r="E478" s="42"/>
      <c r="F478" s="2">
        <v>6704.0</v>
      </c>
      <c r="G478" s="43">
        <v>15.0</v>
      </c>
      <c r="H478" s="43">
        <v>8.0</v>
      </c>
      <c r="I478" s="44">
        <v>29.0</v>
      </c>
      <c r="J478" s="44">
        <v>27.0</v>
      </c>
      <c r="K478" s="45">
        <v>12.0</v>
      </c>
      <c r="L478" s="45">
        <v>34.0</v>
      </c>
      <c r="M478" s="39">
        <f t="shared" si="6"/>
        <v>0.652173913</v>
      </c>
      <c r="N478" s="40">
        <f t="shared" si="7"/>
        <v>0.5178571429</v>
      </c>
      <c r="O478" s="54">
        <f t="shared" si="8"/>
        <v>0.2608695652</v>
      </c>
      <c r="P478" s="40">
        <f t="shared" si="9"/>
        <v>0.6129404537</v>
      </c>
      <c r="Q478" s="54">
        <f t="shared" si="10"/>
        <v>0.2847844991</v>
      </c>
      <c r="R478" s="39">
        <f t="shared" ref="R478:T478" si="2405">M478</f>
        <v>0.652173913</v>
      </c>
      <c r="S478" s="40">
        <f t="shared" si="2405"/>
        <v>0.5178571429</v>
      </c>
      <c r="T478" s="54">
        <f t="shared" si="2405"/>
        <v>0.2608695652</v>
      </c>
      <c r="U478" s="39">
        <f t="shared" si="12"/>
        <v>0.652173913</v>
      </c>
      <c r="V478" s="40">
        <f t="shared" si="13"/>
        <v>0.07585714286</v>
      </c>
      <c r="W478" s="54">
        <f t="shared" si="14"/>
        <v>0.04186956522</v>
      </c>
      <c r="X478" s="55">
        <f t="shared" si="15"/>
        <v>0.1157939637</v>
      </c>
      <c r="Y478" s="55">
        <f t="shared" si="16"/>
        <v>0.6696041997</v>
      </c>
      <c r="Z478" s="39">
        <f t="shared" si="17"/>
        <v>0.4642656131</v>
      </c>
      <c r="AA478" s="40">
        <f t="shared" si="18"/>
        <v>0.4642656131</v>
      </c>
      <c r="AB478" s="54">
        <f t="shared" si="19"/>
        <v>0.04186956522</v>
      </c>
      <c r="AC478" s="56">
        <f t="shared" si="20"/>
        <v>0.08994119521</v>
      </c>
      <c r="AD478" s="56">
        <f t="shared" si="21"/>
        <v>0.6954569682</v>
      </c>
      <c r="AE478" s="39">
        <f t="shared" si="22"/>
        <v>0.3296176724</v>
      </c>
      <c r="AF478" s="40">
        <f t="shared" si="23"/>
        <v>0.3296176724</v>
      </c>
      <c r="AG478" s="54">
        <f t="shared" si="24"/>
        <v>0.3296176724</v>
      </c>
      <c r="AH478" s="57">
        <f t="shared" ref="AH478:AI478" si="2406">N478-P478</f>
        <v>-0.09508331083</v>
      </c>
      <c r="AI478" s="57">
        <f t="shared" si="2406"/>
        <v>-0.02391493384</v>
      </c>
      <c r="AJ478" s="58">
        <f t="shared" si="26"/>
        <v>-0.05684437272</v>
      </c>
      <c r="AK478" s="58">
        <f t="shared" si="27"/>
        <v>-0.01421405957</v>
      </c>
      <c r="AL478" s="39">
        <f t="shared" si="28"/>
        <v>0.3296176724</v>
      </c>
      <c r="AM478" s="40">
        <f t="shared" ref="AM478:AN478" si="2407">AF478+AJ478</f>
        <v>0.2727732997</v>
      </c>
      <c r="AN478" s="54">
        <f t="shared" si="2407"/>
        <v>0.3154036129</v>
      </c>
      <c r="AO478" s="59">
        <f t="shared" si="30"/>
        <v>1.978576902</v>
      </c>
      <c r="AP478" s="39">
        <f t="shared" ref="AP478:AR478" si="2408">AL478*$AO478</f>
        <v>0.652173913</v>
      </c>
      <c r="AQ478" s="40">
        <f t="shared" si="2408"/>
        <v>0.5397029502</v>
      </c>
      <c r="AR478" s="54">
        <f t="shared" si="2408"/>
        <v>0.6240503031</v>
      </c>
      <c r="AS478" s="39">
        <f t="shared" ref="AS478:AU478" si="2409">IF(AP478&lt;0,0,IF(AP478&gt;1,1,AP478))</f>
        <v>0.652173913</v>
      </c>
      <c r="AT478" s="40">
        <f t="shared" si="2409"/>
        <v>0.5397029502</v>
      </c>
      <c r="AU478" s="54">
        <f t="shared" si="2409"/>
        <v>0.6240503031</v>
      </c>
      <c r="AV478" s="38"/>
      <c r="AW478" s="38"/>
      <c r="AX478" s="38"/>
      <c r="AY478" s="38"/>
      <c r="AZ478" s="38"/>
      <c r="BA478" s="38"/>
      <c r="BB478" s="38"/>
    </row>
    <row r="479">
      <c r="A479" s="1"/>
      <c r="B479" s="1"/>
      <c r="C479" s="53">
        <v>0.0</v>
      </c>
      <c r="D479" s="42"/>
      <c r="E479" s="42"/>
      <c r="F479" s="2">
        <v>6706.0</v>
      </c>
      <c r="G479" s="43">
        <v>6.0</v>
      </c>
      <c r="H479" s="43">
        <v>10.0</v>
      </c>
      <c r="I479" s="44">
        <v>32.0</v>
      </c>
      <c r="J479" s="44">
        <v>31.0</v>
      </c>
      <c r="K479" s="45">
        <v>11.0</v>
      </c>
      <c r="L479" s="45">
        <v>54.0</v>
      </c>
      <c r="M479" s="39">
        <f t="shared" si="6"/>
        <v>0.375</v>
      </c>
      <c r="N479" s="40">
        <f t="shared" si="7"/>
        <v>0.5079365079</v>
      </c>
      <c r="O479" s="54">
        <f t="shared" si="8"/>
        <v>0.1692307692</v>
      </c>
      <c r="P479" s="40">
        <f t="shared" si="9"/>
        <v>0.5405921875</v>
      </c>
      <c r="Q479" s="54">
        <f t="shared" si="10"/>
        <v>0.263540625</v>
      </c>
      <c r="R479" s="39">
        <f t="shared" ref="R479:T479" si="2410">M479</f>
        <v>0.375</v>
      </c>
      <c r="S479" s="40">
        <f t="shared" si="2410"/>
        <v>0.5079365079</v>
      </c>
      <c r="T479" s="54">
        <f t="shared" si="2410"/>
        <v>0.1692307692</v>
      </c>
      <c r="U479" s="39">
        <f t="shared" si="12"/>
        <v>0.375</v>
      </c>
      <c r="V479" s="40">
        <f t="shared" si="13"/>
        <v>0.06593650794</v>
      </c>
      <c r="W479" s="54">
        <f t="shared" si="14"/>
        <v>-0.04976923077</v>
      </c>
      <c r="X479" s="55">
        <f t="shared" si="15"/>
        <v>0.1740515566</v>
      </c>
      <c r="Y479" s="55">
        <f t="shared" si="16"/>
        <v>0.6113466068</v>
      </c>
      <c r="Z479" s="39">
        <f t="shared" si="17"/>
        <v>0.2692328203</v>
      </c>
      <c r="AA479" s="40">
        <f t="shared" si="18"/>
        <v>0.2692328203</v>
      </c>
      <c r="AB479" s="54">
        <f t="shared" si="19"/>
        <v>-0.04976923077</v>
      </c>
      <c r="AC479" s="56">
        <f t="shared" si="20"/>
        <v>-0.1827922713</v>
      </c>
      <c r="AD479" s="56">
        <f t="shared" si="21"/>
        <v>0.9681904347</v>
      </c>
      <c r="AE479" s="39">
        <f t="shared" si="22"/>
        <v>0.1936017664</v>
      </c>
      <c r="AF479" s="40">
        <f t="shared" si="23"/>
        <v>0.1936017664</v>
      </c>
      <c r="AG479" s="54">
        <f t="shared" si="24"/>
        <v>0.1936017664</v>
      </c>
      <c r="AH479" s="57">
        <f t="shared" ref="AH479:AI479" si="2411">N479-P479</f>
        <v>-0.03265567956</v>
      </c>
      <c r="AI479" s="57">
        <f t="shared" si="2411"/>
        <v>-0.09430985577</v>
      </c>
      <c r="AJ479" s="58">
        <f t="shared" si="26"/>
        <v>-0.01952279116</v>
      </c>
      <c r="AK479" s="58">
        <f t="shared" si="27"/>
        <v>-0.05605392501</v>
      </c>
      <c r="AL479" s="39">
        <f t="shared" si="28"/>
        <v>0.1936017664</v>
      </c>
      <c r="AM479" s="40">
        <f t="shared" ref="AM479:AN479" si="2412">AF479+AJ479</f>
        <v>0.1740789752</v>
      </c>
      <c r="AN479" s="54">
        <f t="shared" si="2412"/>
        <v>0.1375478413</v>
      </c>
      <c r="AO479" s="59">
        <f t="shared" si="30"/>
        <v>1.936965799</v>
      </c>
      <c r="AP479" s="39">
        <f t="shared" ref="AP479:AR479" si="2413">AL479*$AO479</f>
        <v>0.375</v>
      </c>
      <c r="AQ479" s="40">
        <f t="shared" si="2413"/>
        <v>0.3371850212</v>
      </c>
      <c r="AR479" s="54">
        <f t="shared" si="2413"/>
        <v>0.2664254644</v>
      </c>
      <c r="AS479" s="39">
        <f t="shared" ref="AS479:AU479" si="2414">IF(AP479&lt;0,0,IF(AP479&gt;1,1,AP479))</f>
        <v>0.375</v>
      </c>
      <c r="AT479" s="40">
        <f t="shared" si="2414"/>
        <v>0.3371850212</v>
      </c>
      <c r="AU479" s="54">
        <f t="shared" si="2414"/>
        <v>0.2664254644</v>
      </c>
      <c r="AV479" s="38"/>
      <c r="AW479" s="38"/>
      <c r="AX479" s="38"/>
      <c r="AY479" s="38"/>
      <c r="AZ479" s="38"/>
      <c r="BA479" s="38"/>
      <c r="BB479" s="38"/>
    </row>
    <row r="480">
      <c r="A480" s="1"/>
      <c r="B480" s="1"/>
      <c r="C480" s="53">
        <v>0.0</v>
      </c>
      <c r="D480" s="42"/>
      <c r="E480" s="42"/>
      <c r="F480" s="2">
        <v>6707.0</v>
      </c>
      <c r="G480" s="43">
        <v>19.0</v>
      </c>
      <c r="H480" s="43">
        <v>12.0</v>
      </c>
      <c r="I480" s="44">
        <v>66.0</v>
      </c>
      <c r="J480" s="44">
        <v>29.0</v>
      </c>
      <c r="K480" s="45">
        <v>17.0</v>
      </c>
      <c r="L480" s="45">
        <v>49.0</v>
      </c>
      <c r="M480" s="39">
        <f t="shared" si="6"/>
        <v>0.6129032258</v>
      </c>
      <c r="N480" s="40">
        <f t="shared" si="7"/>
        <v>0.6947368421</v>
      </c>
      <c r="O480" s="54">
        <f t="shared" si="8"/>
        <v>0.2575757576</v>
      </c>
      <c r="P480" s="40">
        <f t="shared" si="9"/>
        <v>0.6027170656</v>
      </c>
      <c r="Q480" s="54">
        <f t="shared" si="10"/>
        <v>0.2823781478</v>
      </c>
      <c r="R480" s="39">
        <f t="shared" ref="R480:T480" si="2415">M480</f>
        <v>0.6129032258</v>
      </c>
      <c r="S480" s="40">
        <f t="shared" si="2415"/>
        <v>0.6947368421</v>
      </c>
      <c r="T480" s="54">
        <f t="shared" si="2415"/>
        <v>0.2575757576</v>
      </c>
      <c r="U480" s="39">
        <f t="shared" si="12"/>
        <v>0.6129032258</v>
      </c>
      <c r="V480" s="40">
        <f t="shared" si="13"/>
        <v>0.2527368421</v>
      </c>
      <c r="W480" s="54">
        <f t="shared" si="14"/>
        <v>0.03857575758</v>
      </c>
      <c r="X480" s="55">
        <f t="shared" si="15"/>
        <v>0.3911160258</v>
      </c>
      <c r="Y480" s="55">
        <f t="shared" si="16"/>
        <v>0.3942821376</v>
      </c>
      <c r="Z480" s="39">
        <f t="shared" si="17"/>
        <v>0.468789012</v>
      </c>
      <c r="AA480" s="40">
        <f t="shared" si="18"/>
        <v>0.468789012</v>
      </c>
      <c r="AB480" s="54">
        <f t="shared" si="19"/>
        <v>0.03857575758</v>
      </c>
      <c r="AC480" s="56">
        <f t="shared" si="20"/>
        <v>0.08210311864</v>
      </c>
      <c r="AD480" s="56">
        <f t="shared" si="21"/>
        <v>0.7032950448</v>
      </c>
      <c r="AE480" s="39">
        <f t="shared" si="22"/>
        <v>0.3326042895</v>
      </c>
      <c r="AF480" s="40">
        <f t="shared" si="23"/>
        <v>0.3326042895</v>
      </c>
      <c r="AG480" s="54">
        <f t="shared" si="24"/>
        <v>0.3326042895</v>
      </c>
      <c r="AH480" s="57">
        <f t="shared" ref="AH480:AI480" si="2416">N480-P480</f>
        <v>0.09201977655</v>
      </c>
      <c r="AI480" s="57">
        <f t="shared" si="2416"/>
        <v>-0.02480239019</v>
      </c>
      <c r="AJ480" s="58">
        <f t="shared" si="26"/>
        <v>0.05501287692</v>
      </c>
      <c r="AK480" s="58">
        <f t="shared" si="27"/>
        <v>-0.01474152736</v>
      </c>
      <c r="AL480" s="39">
        <f t="shared" si="28"/>
        <v>0.3326042895</v>
      </c>
      <c r="AM480" s="40">
        <f t="shared" ref="AM480:AN480" si="2417">AF480+AJ480</f>
        <v>0.3876171665</v>
      </c>
      <c r="AN480" s="54">
        <f t="shared" si="2417"/>
        <v>0.3178627622</v>
      </c>
      <c r="AO480" s="59">
        <f t="shared" si="30"/>
        <v>1.842739992</v>
      </c>
      <c r="AP480" s="39">
        <f t="shared" ref="AP480:AR480" si="2418">AL480*$AO480</f>
        <v>0.6129032258</v>
      </c>
      <c r="AQ480" s="40">
        <f t="shared" si="2418"/>
        <v>0.7142776542</v>
      </c>
      <c r="AR480" s="54">
        <f t="shared" si="2418"/>
        <v>0.5857384238</v>
      </c>
      <c r="AS480" s="39">
        <f t="shared" ref="AS480:AU480" si="2419">IF(AP480&lt;0,0,IF(AP480&gt;1,1,AP480))</f>
        <v>0.6129032258</v>
      </c>
      <c r="AT480" s="40">
        <f t="shared" si="2419"/>
        <v>0.7142776542</v>
      </c>
      <c r="AU480" s="54">
        <f t="shared" si="2419"/>
        <v>0.5857384238</v>
      </c>
      <c r="AV480" s="38"/>
      <c r="AW480" s="38"/>
      <c r="AX480" s="38"/>
      <c r="AY480" s="38"/>
      <c r="AZ480" s="38"/>
      <c r="BA480" s="38"/>
      <c r="BB480" s="38"/>
    </row>
    <row r="481">
      <c r="A481" s="1"/>
      <c r="B481" s="1"/>
      <c r="C481" s="53">
        <v>0.0</v>
      </c>
      <c r="D481" s="42"/>
      <c r="E481" s="42"/>
      <c r="F481" s="2">
        <v>6708.0</v>
      </c>
      <c r="G481" s="43">
        <v>19.0</v>
      </c>
      <c r="H481" s="43">
        <v>25.0</v>
      </c>
      <c r="I481" s="44">
        <v>71.0</v>
      </c>
      <c r="J481" s="44">
        <v>38.0</v>
      </c>
      <c r="K481" s="45">
        <v>21.0</v>
      </c>
      <c r="L481" s="45">
        <v>59.0</v>
      </c>
      <c r="M481" s="39">
        <f t="shared" si="6"/>
        <v>0.4318181818</v>
      </c>
      <c r="N481" s="40">
        <f t="shared" si="7"/>
        <v>0.6513761468</v>
      </c>
      <c r="O481" s="54">
        <f t="shared" si="8"/>
        <v>0.2625</v>
      </c>
      <c r="P481" s="40">
        <f t="shared" si="9"/>
        <v>0.5554592459</v>
      </c>
      <c r="Q481" s="54">
        <f t="shared" si="10"/>
        <v>0.2687042355</v>
      </c>
      <c r="R481" s="39">
        <f t="shared" ref="R481:T481" si="2420">M481</f>
        <v>0.4318181818</v>
      </c>
      <c r="S481" s="40">
        <f t="shared" si="2420"/>
        <v>0.6513761468</v>
      </c>
      <c r="T481" s="54">
        <f t="shared" si="2420"/>
        <v>0.2625</v>
      </c>
      <c r="U481" s="39">
        <f t="shared" si="12"/>
        <v>0.4318181818</v>
      </c>
      <c r="V481" s="40">
        <f t="shared" si="13"/>
        <v>0.2093761468</v>
      </c>
      <c r="W481" s="54">
        <f t="shared" si="14"/>
        <v>0.0435</v>
      </c>
      <c r="X481" s="55">
        <f t="shared" si="15"/>
        <v>0.4514713833</v>
      </c>
      <c r="Y481" s="55">
        <f t="shared" si="16"/>
        <v>0.3339267801</v>
      </c>
      <c r="Z481" s="39">
        <f t="shared" si="17"/>
        <v>0.3393415042</v>
      </c>
      <c r="AA481" s="40">
        <f t="shared" si="18"/>
        <v>0.3393415042</v>
      </c>
      <c r="AB481" s="54">
        <f t="shared" si="19"/>
        <v>0.0435</v>
      </c>
      <c r="AC481" s="56">
        <f t="shared" si="20"/>
        <v>0.1274941312</v>
      </c>
      <c r="AD481" s="56">
        <f t="shared" si="21"/>
        <v>0.6579040322</v>
      </c>
      <c r="AE481" s="39">
        <f t="shared" si="22"/>
        <v>0.2419141444</v>
      </c>
      <c r="AF481" s="40">
        <f t="shared" si="23"/>
        <v>0.2419141444</v>
      </c>
      <c r="AG481" s="54">
        <f t="shared" si="24"/>
        <v>0.2419141444</v>
      </c>
      <c r="AH481" s="57">
        <f t="shared" ref="AH481:AI481" si="2421">N481-P481</f>
        <v>0.09591690092</v>
      </c>
      <c r="AI481" s="57">
        <f t="shared" si="2421"/>
        <v>-0.006204235537</v>
      </c>
      <c r="AJ481" s="58">
        <f t="shared" si="26"/>
        <v>0.05734272417</v>
      </c>
      <c r="AK481" s="58">
        <f t="shared" si="27"/>
        <v>-0.003687544114</v>
      </c>
      <c r="AL481" s="39">
        <f t="shared" si="28"/>
        <v>0.2419141444</v>
      </c>
      <c r="AM481" s="40">
        <f t="shared" ref="AM481:AN481" si="2422">AF481+AJ481</f>
        <v>0.2992568685</v>
      </c>
      <c r="AN481" s="54">
        <f t="shared" si="2422"/>
        <v>0.2382266003</v>
      </c>
      <c r="AO481" s="59">
        <f t="shared" si="30"/>
        <v>1.785005928</v>
      </c>
      <c r="AP481" s="39">
        <f t="shared" ref="AP481:AR481" si="2423">AL481*$AO481</f>
        <v>0.4318181818</v>
      </c>
      <c r="AQ481" s="40">
        <f t="shared" si="2423"/>
        <v>0.5341752844</v>
      </c>
      <c r="AR481" s="54">
        <f t="shared" si="2423"/>
        <v>0.4252358937</v>
      </c>
      <c r="AS481" s="39">
        <f t="shared" ref="AS481:AU481" si="2424">IF(AP481&lt;0,0,IF(AP481&gt;1,1,AP481))</f>
        <v>0.4318181818</v>
      </c>
      <c r="AT481" s="40">
        <f t="shared" si="2424"/>
        <v>0.5341752844</v>
      </c>
      <c r="AU481" s="54">
        <f t="shared" si="2424"/>
        <v>0.4252358937</v>
      </c>
      <c r="AV481" s="38"/>
      <c r="AW481" s="38"/>
      <c r="AX481" s="38"/>
      <c r="AY481" s="38"/>
      <c r="AZ481" s="38"/>
      <c r="BA481" s="38"/>
      <c r="BB481" s="38"/>
    </row>
    <row r="482">
      <c r="A482" s="1"/>
      <c r="B482" s="1"/>
      <c r="C482" s="53">
        <v>0.0</v>
      </c>
      <c r="D482" s="42"/>
      <c r="E482" s="42"/>
      <c r="F482" s="2">
        <v>6710.0</v>
      </c>
      <c r="G482" s="43">
        <v>10.0</v>
      </c>
      <c r="H482" s="43">
        <v>16.0</v>
      </c>
      <c r="I482" s="44">
        <v>29.0</v>
      </c>
      <c r="J482" s="44">
        <v>16.0</v>
      </c>
      <c r="K482" s="45">
        <v>11.0</v>
      </c>
      <c r="L482" s="45">
        <v>43.0</v>
      </c>
      <c r="M482" s="39">
        <f t="shared" si="6"/>
        <v>0.3846153846</v>
      </c>
      <c r="N482" s="40">
        <f t="shared" si="7"/>
        <v>0.6444444444</v>
      </c>
      <c r="O482" s="54">
        <f t="shared" si="8"/>
        <v>0.2037037037</v>
      </c>
      <c r="P482" s="40">
        <f t="shared" si="9"/>
        <v>0.5431094675</v>
      </c>
      <c r="Q482" s="54">
        <f t="shared" si="10"/>
        <v>0.264443787</v>
      </c>
      <c r="R482" s="39">
        <f t="shared" ref="R482:T482" si="2425">M482</f>
        <v>0.3846153846</v>
      </c>
      <c r="S482" s="40">
        <f t="shared" si="2425"/>
        <v>0.6444444444</v>
      </c>
      <c r="T482" s="54">
        <f t="shared" si="2425"/>
        <v>0.2037037037</v>
      </c>
      <c r="U482" s="39">
        <f t="shared" si="12"/>
        <v>0.3846153846</v>
      </c>
      <c r="V482" s="40">
        <f t="shared" si="13"/>
        <v>0.2024444444</v>
      </c>
      <c r="W482" s="54">
        <f t="shared" si="14"/>
        <v>-0.0152962963</v>
      </c>
      <c r="X482" s="55">
        <f t="shared" si="15"/>
        <v>0.4845090686</v>
      </c>
      <c r="Y482" s="55">
        <f t="shared" si="16"/>
        <v>0.3008890948</v>
      </c>
      <c r="Z482" s="39">
        <f t="shared" si="17"/>
        <v>0.3073375564</v>
      </c>
      <c r="AA482" s="40">
        <f t="shared" si="18"/>
        <v>0.3073375564</v>
      </c>
      <c r="AB482" s="54">
        <f t="shared" si="19"/>
        <v>-0.0152962963</v>
      </c>
      <c r="AC482" s="56">
        <f t="shared" si="20"/>
        <v>-0.04972931107</v>
      </c>
      <c r="AD482" s="56">
        <f t="shared" si="21"/>
        <v>0.8351274745</v>
      </c>
      <c r="AE482" s="39">
        <f t="shared" si="22"/>
        <v>0.2175894647</v>
      </c>
      <c r="AF482" s="40">
        <f t="shared" si="23"/>
        <v>0.2175894647</v>
      </c>
      <c r="AG482" s="54">
        <f t="shared" si="24"/>
        <v>0.2175894647</v>
      </c>
      <c r="AH482" s="57">
        <f t="shared" ref="AH482:AI482" si="2426">N482-P482</f>
        <v>0.101334977</v>
      </c>
      <c r="AI482" s="57">
        <f t="shared" si="2426"/>
        <v>-0.06074008328</v>
      </c>
      <c r="AJ482" s="58">
        <f t="shared" si="26"/>
        <v>0.06058185344</v>
      </c>
      <c r="AK482" s="58">
        <f t="shared" si="27"/>
        <v>-0.03610142382</v>
      </c>
      <c r="AL482" s="39">
        <f t="shared" si="28"/>
        <v>0.2175894647</v>
      </c>
      <c r="AM482" s="40">
        <f t="shared" ref="AM482:AN482" si="2427">AF482+AJ482</f>
        <v>0.2781713181</v>
      </c>
      <c r="AN482" s="54">
        <f t="shared" si="2427"/>
        <v>0.1814880408</v>
      </c>
      <c r="AO482" s="59">
        <f t="shared" si="30"/>
        <v>1.767619518</v>
      </c>
      <c r="AP482" s="39">
        <f t="shared" ref="AP482:AR482" si="2428">AL482*$AO482</f>
        <v>0.3846153846</v>
      </c>
      <c r="AQ482" s="40">
        <f t="shared" si="2428"/>
        <v>0.4917010512</v>
      </c>
      <c r="AR482" s="54">
        <f t="shared" si="2428"/>
        <v>0.3208018033</v>
      </c>
      <c r="AS482" s="39">
        <f t="shared" ref="AS482:AU482" si="2429">IF(AP482&lt;0,0,IF(AP482&gt;1,1,AP482))</f>
        <v>0.3846153846</v>
      </c>
      <c r="AT482" s="40">
        <f t="shared" si="2429"/>
        <v>0.4917010512</v>
      </c>
      <c r="AU482" s="54">
        <f t="shared" si="2429"/>
        <v>0.3208018033</v>
      </c>
      <c r="AV482" s="38"/>
      <c r="AW482" s="38"/>
      <c r="AX482" s="38"/>
      <c r="AY482" s="38"/>
      <c r="AZ482" s="38"/>
      <c r="BA482" s="38"/>
      <c r="BB482" s="38"/>
    </row>
    <row r="483">
      <c r="A483" s="1"/>
      <c r="B483" s="1"/>
      <c r="C483" s="53">
        <v>0.0</v>
      </c>
      <c r="D483" s="42"/>
      <c r="E483" s="42"/>
      <c r="F483" s="2">
        <v>6713.0</v>
      </c>
      <c r="G483" s="43">
        <v>25.0</v>
      </c>
      <c r="H483" s="43">
        <v>29.0</v>
      </c>
      <c r="I483" s="44">
        <v>63.0</v>
      </c>
      <c r="J483" s="44">
        <v>47.0</v>
      </c>
      <c r="K483" s="45">
        <v>30.0</v>
      </c>
      <c r="L483" s="45">
        <v>60.0</v>
      </c>
      <c r="M483" s="39">
        <f t="shared" si="6"/>
        <v>0.462962963</v>
      </c>
      <c r="N483" s="40">
        <f t="shared" si="7"/>
        <v>0.5727272727</v>
      </c>
      <c r="O483" s="54">
        <f t="shared" si="8"/>
        <v>0.3333333333</v>
      </c>
      <c r="P483" s="40">
        <f t="shared" si="9"/>
        <v>0.5636006516</v>
      </c>
      <c r="Q483" s="54">
        <f t="shared" si="10"/>
        <v>0.2713576818</v>
      </c>
      <c r="R483" s="39">
        <f t="shared" ref="R483:T483" si="2430">M483</f>
        <v>0.462962963</v>
      </c>
      <c r="S483" s="40">
        <f t="shared" si="2430"/>
        <v>0.5727272727</v>
      </c>
      <c r="T483" s="54">
        <f t="shared" si="2430"/>
        <v>0.3333333333</v>
      </c>
      <c r="U483" s="39">
        <f t="shared" si="12"/>
        <v>0.462962963</v>
      </c>
      <c r="V483" s="40">
        <f t="shared" si="13"/>
        <v>0.1307272727</v>
      </c>
      <c r="W483" s="54">
        <f t="shared" si="14"/>
        <v>0.1143333333</v>
      </c>
      <c r="X483" s="55">
        <f t="shared" si="15"/>
        <v>0.2752058903</v>
      </c>
      <c r="Y483" s="55">
        <f t="shared" si="16"/>
        <v>0.5101922731</v>
      </c>
      <c r="Z483" s="39">
        <f t="shared" si="17"/>
        <v>0.3401649048</v>
      </c>
      <c r="AA483" s="40">
        <f t="shared" si="18"/>
        <v>0.3401649048</v>
      </c>
      <c r="AB483" s="54">
        <f t="shared" si="19"/>
        <v>0.1143333333</v>
      </c>
      <c r="AC483" s="56">
        <f t="shared" si="20"/>
        <v>0.3242488089</v>
      </c>
      <c r="AD483" s="56">
        <f t="shared" si="21"/>
        <v>0.4611493545</v>
      </c>
      <c r="AE483" s="39">
        <f t="shared" si="22"/>
        <v>0.2537560576</v>
      </c>
      <c r="AF483" s="40">
        <f t="shared" si="23"/>
        <v>0.2537560576</v>
      </c>
      <c r="AG483" s="54">
        <f t="shared" si="24"/>
        <v>0.2537560576</v>
      </c>
      <c r="AH483" s="57">
        <f t="shared" ref="AH483:AI483" si="2431">N483-P483</f>
        <v>0.00912662115</v>
      </c>
      <c r="AI483" s="57">
        <f t="shared" si="2431"/>
        <v>0.06197565158</v>
      </c>
      <c r="AJ483" s="58">
        <f t="shared" si="26"/>
        <v>0.005456236744</v>
      </c>
      <c r="AK483" s="58">
        <f t="shared" si="27"/>
        <v>0.03683579513</v>
      </c>
      <c r="AL483" s="39">
        <f t="shared" si="28"/>
        <v>0.2537560576</v>
      </c>
      <c r="AM483" s="40">
        <f t="shared" ref="AM483:AN483" si="2432">AF483+AJ483</f>
        <v>0.2592122944</v>
      </c>
      <c r="AN483" s="54">
        <f t="shared" si="2432"/>
        <v>0.2905918528</v>
      </c>
      <c r="AO483" s="59">
        <f t="shared" si="30"/>
        <v>1.824441029</v>
      </c>
      <c r="AP483" s="39">
        <f t="shared" ref="AP483:AR483" si="2433">AL483*$AO483</f>
        <v>0.462962963</v>
      </c>
      <c r="AQ483" s="40">
        <f t="shared" si="2433"/>
        <v>0.4729175451</v>
      </c>
      <c r="AR483" s="54">
        <f t="shared" si="2433"/>
        <v>0.5301676989</v>
      </c>
      <c r="AS483" s="39">
        <f t="shared" ref="AS483:AU483" si="2434">IF(AP483&lt;0,0,IF(AP483&gt;1,1,AP483))</f>
        <v>0.462962963</v>
      </c>
      <c r="AT483" s="40">
        <f t="shared" si="2434"/>
        <v>0.4729175451</v>
      </c>
      <c r="AU483" s="54">
        <f t="shared" si="2434"/>
        <v>0.5301676989</v>
      </c>
      <c r="AV483" s="38"/>
      <c r="AW483" s="38"/>
      <c r="AX483" s="38"/>
      <c r="AY483" s="38"/>
      <c r="AZ483" s="38"/>
      <c r="BA483" s="38"/>
      <c r="BB483" s="38"/>
    </row>
    <row r="484">
      <c r="A484" s="1"/>
      <c r="B484" s="1"/>
      <c r="C484" s="53">
        <v>0.0</v>
      </c>
      <c r="D484" s="42"/>
      <c r="E484" s="42"/>
      <c r="F484" s="2">
        <v>6715.0</v>
      </c>
      <c r="G484" s="43">
        <v>11.0</v>
      </c>
      <c r="H484" s="43">
        <v>7.0</v>
      </c>
      <c r="I484" s="44">
        <v>20.0</v>
      </c>
      <c r="J484" s="44">
        <v>19.0</v>
      </c>
      <c r="K484" s="45">
        <v>6.0</v>
      </c>
      <c r="L484" s="45">
        <v>29.0</v>
      </c>
      <c r="M484" s="39">
        <f t="shared" si="6"/>
        <v>0.6111111111</v>
      </c>
      <c r="N484" s="40">
        <f t="shared" si="7"/>
        <v>0.5128205128</v>
      </c>
      <c r="O484" s="54">
        <f t="shared" si="8"/>
        <v>0.1714285714</v>
      </c>
      <c r="P484" s="40">
        <f t="shared" si="9"/>
        <v>0.6022503086</v>
      </c>
      <c r="Q484" s="54">
        <f t="shared" si="10"/>
        <v>0.2822635802</v>
      </c>
      <c r="R484" s="39">
        <f t="shared" ref="R484:T484" si="2435">M484</f>
        <v>0.6111111111</v>
      </c>
      <c r="S484" s="40">
        <f t="shared" si="2435"/>
        <v>0.5128205128</v>
      </c>
      <c r="T484" s="54">
        <f t="shared" si="2435"/>
        <v>0.1714285714</v>
      </c>
      <c r="U484" s="39">
        <f t="shared" si="12"/>
        <v>0.6111111111</v>
      </c>
      <c r="V484" s="40">
        <f t="shared" si="13"/>
        <v>0.07082051282</v>
      </c>
      <c r="W484" s="54">
        <f t="shared" si="14"/>
        <v>-0.04757142857</v>
      </c>
      <c r="X484" s="55">
        <f t="shared" si="15"/>
        <v>0.1153734581</v>
      </c>
      <c r="Y484" s="55">
        <f t="shared" si="16"/>
        <v>0.6700247053</v>
      </c>
      <c r="Z484" s="39">
        <f t="shared" si="17"/>
        <v>0.4350128361</v>
      </c>
      <c r="AA484" s="40">
        <f t="shared" si="18"/>
        <v>0.4350128361</v>
      </c>
      <c r="AB484" s="54">
        <f t="shared" si="19"/>
        <v>-0.04757142857</v>
      </c>
      <c r="AC484" s="56">
        <f t="shared" si="20"/>
        <v>-0.1089235561</v>
      </c>
      <c r="AD484" s="56">
        <f t="shared" si="21"/>
        <v>0.8943217195</v>
      </c>
      <c r="AE484" s="39">
        <f t="shared" si="22"/>
        <v>0.3094343294</v>
      </c>
      <c r="AF484" s="40">
        <f t="shared" si="23"/>
        <v>0.3094343294</v>
      </c>
      <c r="AG484" s="54">
        <f t="shared" si="24"/>
        <v>0.3094343294</v>
      </c>
      <c r="AH484" s="57">
        <f t="shared" ref="AH484:AI484" si="2436">N484-P484</f>
        <v>-0.08942979582</v>
      </c>
      <c r="AI484" s="57">
        <f t="shared" si="2436"/>
        <v>-0.1108350088</v>
      </c>
      <c r="AJ484" s="58">
        <f t="shared" si="26"/>
        <v>-0.05346448921</v>
      </c>
      <c r="AK484" s="58">
        <f t="shared" si="27"/>
        <v>-0.06587580081</v>
      </c>
      <c r="AL484" s="39">
        <f t="shared" si="28"/>
        <v>0.3094343294</v>
      </c>
      <c r="AM484" s="40">
        <f t="shared" ref="AM484:AN484" si="2437">AF484+AJ484</f>
        <v>0.2559698402</v>
      </c>
      <c r="AN484" s="54">
        <f t="shared" si="2437"/>
        <v>0.2435585286</v>
      </c>
      <c r="AO484" s="59">
        <f t="shared" si="30"/>
        <v>1.974929906</v>
      </c>
      <c r="AP484" s="39">
        <f t="shared" ref="AP484:AR484" si="2438">AL484*$AO484</f>
        <v>0.6111111111</v>
      </c>
      <c r="AQ484" s="40">
        <f t="shared" si="2438"/>
        <v>0.5055224925</v>
      </c>
      <c r="AR484" s="54">
        <f t="shared" si="2438"/>
        <v>0.481011022</v>
      </c>
      <c r="AS484" s="39">
        <f t="shared" ref="AS484:AU484" si="2439">IF(AP484&lt;0,0,IF(AP484&gt;1,1,AP484))</f>
        <v>0.6111111111</v>
      </c>
      <c r="AT484" s="40">
        <f t="shared" si="2439"/>
        <v>0.5055224925</v>
      </c>
      <c r="AU484" s="54">
        <f t="shared" si="2439"/>
        <v>0.481011022</v>
      </c>
      <c r="AV484" s="38"/>
      <c r="AW484" s="38"/>
      <c r="AX484" s="38"/>
      <c r="AY484" s="38"/>
      <c r="AZ484" s="38"/>
      <c r="BA484" s="38"/>
      <c r="BB484" s="38"/>
    </row>
    <row r="485">
      <c r="A485" s="1"/>
      <c r="B485" s="1"/>
      <c r="C485" s="53">
        <v>0.0</v>
      </c>
      <c r="D485" s="42"/>
      <c r="E485" s="42"/>
      <c r="F485" s="2">
        <v>6717.0</v>
      </c>
      <c r="G485" s="43">
        <v>24.0</v>
      </c>
      <c r="H485" s="43">
        <v>34.0</v>
      </c>
      <c r="I485" s="44">
        <v>64.0</v>
      </c>
      <c r="J485" s="44">
        <v>41.0</v>
      </c>
      <c r="K485" s="45">
        <v>21.0</v>
      </c>
      <c r="L485" s="45">
        <v>61.0</v>
      </c>
      <c r="M485" s="39">
        <f t="shared" si="6"/>
        <v>0.4137931034</v>
      </c>
      <c r="N485" s="40">
        <f t="shared" si="7"/>
        <v>0.6095238095</v>
      </c>
      <c r="O485" s="54">
        <f t="shared" si="8"/>
        <v>0.256097561</v>
      </c>
      <c r="P485" s="40">
        <f t="shared" si="9"/>
        <v>0.5507448276</v>
      </c>
      <c r="Q485" s="54">
        <f t="shared" si="10"/>
        <v>0.2671112961</v>
      </c>
      <c r="R485" s="39">
        <f t="shared" ref="R485:T485" si="2440">M485</f>
        <v>0.4137931034</v>
      </c>
      <c r="S485" s="40">
        <f t="shared" si="2440"/>
        <v>0.6095238095</v>
      </c>
      <c r="T485" s="54">
        <f t="shared" si="2440"/>
        <v>0.256097561</v>
      </c>
      <c r="U485" s="39">
        <f t="shared" si="12"/>
        <v>0.4137931034</v>
      </c>
      <c r="V485" s="40">
        <f t="shared" si="13"/>
        <v>0.1675238095</v>
      </c>
      <c r="W485" s="54">
        <f t="shared" si="14"/>
        <v>0.03709756098</v>
      </c>
      <c r="X485" s="55">
        <f t="shared" si="15"/>
        <v>0.3846797247</v>
      </c>
      <c r="Y485" s="55">
        <f t="shared" si="16"/>
        <v>0.4007184387</v>
      </c>
      <c r="Z485" s="39">
        <f t="shared" si="17"/>
        <v>0.3156651384</v>
      </c>
      <c r="AA485" s="40">
        <f t="shared" si="18"/>
        <v>0.3156651384</v>
      </c>
      <c r="AB485" s="54">
        <f t="shared" si="19"/>
        <v>0.03709756098</v>
      </c>
      <c r="AC485" s="56">
        <f t="shared" si="20"/>
        <v>0.1169852743</v>
      </c>
      <c r="AD485" s="56">
        <f t="shared" si="21"/>
        <v>0.6684128891</v>
      </c>
      <c r="AE485" s="39">
        <f t="shared" si="22"/>
        <v>0.2247450874</v>
      </c>
      <c r="AF485" s="40">
        <f t="shared" si="23"/>
        <v>0.2247450874</v>
      </c>
      <c r="AG485" s="54">
        <f t="shared" si="24"/>
        <v>0.2247450874</v>
      </c>
      <c r="AH485" s="57">
        <f t="shared" ref="AH485:AI485" si="2441">N485-P485</f>
        <v>0.05877898194</v>
      </c>
      <c r="AI485" s="57">
        <f t="shared" si="2441"/>
        <v>-0.0110137351</v>
      </c>
      <c r="AJ485" s="58">
        <f t="shared" si="26"/>
        <v>0.03514028201</v>
      </c>
      <c r="AK485" s="58">
        <f t="shared" si="27"/>
        <v>-0.006546114151</v>
      </c>
      <c r="AL485" s="39">
        <f t="shared" si="28"/>
        <v>0.2247450874</v>
      </c>
      <c r="AM485" s="40">
        <f t="shared" ref="AM485:AN485" si="2442">AF485+AJ485</f>
        <v>0.2598853694</v>
      </c>
      <c r="AN485" s="54">
        <f t="shared" si="2442"/>
        <v>0.2181989733</v>
      </c>
      <c r="AO485" s="59">
        <f t="shared" si="30"/>
        <v>1.8411664</v>
      </c>
      <c r="AP485" s="39">
        <f t="shared" ref="AP485:AR485" si="2443">AL485*$AO485</f>
        <v>0.4137931034</v>
      </c>
      <c r="AQ485" s="40">
        <f t="shared" si="2443"/>
        <v>0.47849221</v>
      </c>
      <c r="AR485" s="54">
        <f t="shared" si="2443"/>
        <v>0.401740618</v>
      </c>
      <c r="AS485" s="39">
        <f t="shared" ref="AS485:AU485" si="2444">IF(AP485&lt;0,0,IF(AP485&gt;1,1,AP485))</f>
        <v>0.4137931034</v>
      </c>
      <c r="AT485" s="40">
        <f t="shared" si="2444"/>
        <v>0.47849221</v>
      </c>
      <c r="AU485" s="54">
        <f t="shared" si="2444"/>
        <v>0.401740618</v>
      </c>
      <c r="AV485" s="38"/>
      <c r="AW485" s="38"/>
      <c r="AX485" s="38"/>
      <c r="AY485" s="38"/>
      <c r="AZ485" s="38"/>
      <c r="BA485" s="38"/>
      <c r="BB485" s="38"/>
    </row>
    <row r="486">
      <c r="A486" s="1"/>
      <c r="B486" s="1"/>
      <c r="C486" s="53">
        <v>0.0</v>
      </c>
      <c r="D486" s="42"/>
      <c r="E486" s="42"/>
      <c r="F486" s="2">
        <v>6718.0</v>
      </c>
      <c r="G486" s="43">
        <v>13.0</v>
      </c>
      <c r="H486" s="43">
        <v>15.0</v>
      </c>
      <c r="I486" s="44">
        <v>52.0</v>
      </c>
      <c r="J486" s="44">
        <v>66.0</v>
      </c>
      <c r="K486" s="45">
        <v>22.0</v>
      </c>
      <c r="L486" s="45">
        <v>81.0</v>
      </c>
      <c r="M486" s="39">
        <f t="shared" si="6"/>
        <v>0.4642857143</v>
      </c>
      <c r="N486" s="40">
        <f t="shared" si="7"/>
        <v>0.4406779661</v>
      </c>
      <c r="O486" s="54">
        <f t="shared" si="8"/>
        <v>0.213592233</v>
      </c>
      <c r="P486" s="40">
        <f t="shared" si="9"/>
        <v>0.563946301</v>
      </c>
      <c r="Q486" s="54">
        <f t="shared" si="10"/>
        <v>0.271467602</v>
      </c>
      <c r="R486" s="39">
        <f t="shared" ref="R486:T486" si="2445">M486</f>
        <v>0.4642857143</v>
      </c>
      <c r="S486" s="40">
        <f t="shared" si="2445"/>
        <v>0.4406779661</v>
      </c>
      <c r="T486" s="54">
        <f t="shared" si="2445"/>
        <v>0.213592233</v>
      </c>
      <c r="U486" s="39">
        <f t="shared" si="12"/>
        <v>0.4642857143</v>
      </c>
      <c r="V486" s="40">
        <f t="shared" si="13"/>
        <v>-0.001322033898</v>
      </c>
      <c r="W486" s="54">
        <f t="shared" si="14"/>
        <v>-0.00540776699</v>
      </c>
      <c r="X486" s="55">
        <f t="shared" si="15"/>
        <v>-0.002847449931</v>
      </c>
      <c r="Y486" s="55">
        <f t="shared" si="16"/>
        <v>0.7882456133</v>
      </c>
      <c r="Z486" s="39">
        <f t="shared" si="17"/>
        <v>0.3283009079</v>
      </c>
      <c r="AA486" s="40">
        <f t="shared" si="18"/>
        <v>0.3283009079</v>
      </c>
      <c r="AB486" s="54">
        <f t="shared" si="19"/>
        <v>-0.00540776699</v>
      </c>
      <c r="AC486" s="56">
        <f t="shared" si="20"/>
        <v>-0.01647049353</v>
      </c>
      <c r="AD486" s="56">
        <f t="shared" si="21"/>
        <v>0.8018686569</v>
      </c>
      <c r="AE486" s="39">
        <f t="shared" si="22"/>
        <v>0.2321752895</v>
      </c>
      <c r="AF486" s="40">
        <f t="shared" si="23"/>
        <v>0.2321752895</v>
      </c>
      <c r="AG486" s="54">
        <f t="shared" si="24"/>
        <v>0.2321752895</v>
      </c>
      <c r="AH486" s="57">
        <f t="shared" ref="AH486:AI486" si="2446">N486-P486</f>
        <v>-0.1232683349</v>
      </c>
      <c r="AI486" s="57">
        <f t="shared" si="2446"/>
        <v>-0.05787536903</v>
      </c>
      <c r="AJ486" s="58">
        <f t="shared" si="26"/>
        <v>-0.0736944382</v>
      </c>
      <c r="AK486" s="58">
        <f t="shared" si="27"/>
        <v>-0.03439875471</v>
      </c>
      <c r="AL486" s="39">
        <f t="shared" si="28"/>
        <v>0.2321752895</v>
      </c>
      <c r="AM486" s="40">
        <f t="shared" ref="AM486:AN486" si="2447">AF486+AJ486</f>
        <v>0.1584808513</v>
      </c>
      <c r="AN486" s="54">
        <f t="shared" si="2447"/>
        <v>0.1977765348</v>
      </c>
      <c r="AO486" s="59">
        <f t="shared" si="30"/>
        <v>1.999720622</v>
      </c>
      <c r="AP486" s="39">
        <f t="shared" ref="AP486:AR486" si="2448">AL486*$AO486</f>
        <v>0.4642857143</v>
      </c>
      <c r="AQ486" s="40">
        <f t="shared" si="2448"/>
        <v>0.3169174265</v>
      </c>
      <c r="AR486" s="54">
        <f t="shared" si="2448"/>
        <v>0.3954978151</v>
      </c>
      <c r="AS486" s="39">
        <f t="shared" ref="AS486:AU486" si="2449">IF(AP486&lt;0,0,IF(AP486&gt;1,1,AP486))</f>
        <v>0.4642857143</v>
      </c>
      <c r="AT486" s="40">
        <f t="shared" si="2449"/>
        <v>0.3169174265</v>
      </c>
      <c r="AU486" s="54">
        <f t="shared" si="2449"/>
        <v>0.3954978151</v>
      </c>
      <c r="AV486" s="38"/>
      <c r="AW486" s="38"/>
      <c r="AX486" s="38"/>
      <c r="AY486" s="38"/>
      <c r="AZ486" s="38"/>
      <c r="BA486" s="38"/>
      <c r="BB486" s="38"/>
    </row>
    <row r="487">
      <c r="A487" s="1"/>
      <c r="B487" s="1"/>
      <c r="C487" s="53">
        <v>0.0</v>
      </c>
      <c r="D487" s="42"/>
      <c r="E487" s="42"/>
      <c r="F487" s="2">
        <v>6719.0</v>
      </c>
      <c r="G487" s="43">
        <v>16.0</v>
      </c>
      <c r="H487" s="43">
        <v>17.0</v>
      </c>
      <c r="I487" s="44">
        <v>68.0</v>
      </c>
      <c r="J487" s="44">
        <v>30.0</v>
      </c>
      <c r="K487" s="45">
        <v>27.0</v>
      </c>
      <c r="L487" s="45">
        <v>62.0</v>
      </c>
      <c r="M487" s="39">
        <f t="shared" si="6"/>
        <v>0.4848484848</v>
      </c>
      <c r="N487" s="40">
        <f t="shared" si="7"/>
        <v>0.693877551</v>
      </c>
      <c r="O487" s="54">
        <f t="shared" si="8"/>
        <v>0.3033707865</v>
      </c>
      <c r="P487" s="40">
        <f t="shared" si="9"/>
        <v>0.5693182736</v>
      </c>
      <c r="Q487" s="54">
        <f t="shared" si="10"/>
        <v>0.2731472911</v>
      </c>
      <c r="R487" s="39">
        <f t="shared" ref="R487:T487" si="2450">M487</f>
        <v>0.4848484848</v>
      </c>
      <c r="S487" s="40">
        <f t="shared" si="2450"/>
        <v>0.693877551</v>
      </c>
      <c r="T487" s="54">
        <f t="shared" si="2450"/>
        <v>0.3033707865</v>
      </c>
      <c r="U487" s="39">
        <f t="shared" si="12"/>
        <v>0.4848484848</v>
      </c>
      <c r="V487" s="40">
        <f t="shared" si="13"/>
        <v>0.251877551</v>
      </c>
      <c r="W487" s="54">
        <f t="shared" si="14"/>
        <v>0.08437078652</v>
      </c>
      <c r="X487" s="55">
        <f t="shared" si="15"/>
        <v>0.4791236258</v>
      </c>
      <c r="Y487" s="55">
        <f t="shared" si="16"/>
        <v>0.3062745376</v>
      </c>
      <c r="Z487" s="39">
        <f t="shared" si="17"/>
        <v>0.3863420466</v>
      </c>
      <c r="AA487" s="40">
        <f t="shared" si="18"/>
        <v>0.3863420466</v>
      </c>
      <c r="AB487" s="54">
        <f t="shared" si="19"/>
        <v>0.08437078652</v>
      </c>
      <c r="AC487" s="56">
        <f t="shared" si="20"/>
        <v>0.2150080534</v>
      </c>
      <c r="AD487" s="56">
        <f t="shared" si="21"/>
        <v>0.57039011</v>
      </c>
      <c r="AE487" s="39">
        <f t="shared" si="22"/>
        <v>0.2796235028</v>
      </c>
      <c r="AF487" s="40">
        <f t="shared" si="23"/>
        <v>0.2796235028</v>
      </c>
      <c r="AG487" s="54">
        <f t="shared" si="24"/>
        <v>0.2796235028</v>
      </c>
      <c r="AH487" s="57">
        <f t="shared" ref="AH487:AI487" si="2451">N487-P487</f>
        <v>0.1245592774</v>
      </c>
      <c r="AI487" s="57">
        <f t="shared" si="2451"/>
        <v>0.03022349542</v>
      </c>
      <c r="AJ487" s="58">
        <f t="shared" si="26"/>
        <v>0.07446621207</v>
      </c>
      <c r="AK487" s="58">
        <f t="shared" si="27"/>
        <v>0.01796361083</v>
      </c>
      <c r="AL487" s="39">
        <f t="shared" si="28"/>
        <v>0.2796235028</v>
      </c>
      <c r="AM487" s="40">
        <f t="shared" ref="AM487:AN487" si="2452">AF487+AJ487</f>
        <v>0.3540897148</v>
      </c>
      <c r="AN487" s="54">
        <f t="shared" si="2452"/>
        <v>0.2975871136</v>
      </c>
      <c r="AO487" s="59">
        <f t="shared" si="30"/>
        <v>1.733933235</v>
      </c>
      <c r="AP487" s="39">
        <f t="shared" ref="AP487:AR487" si="2453">AL487*$AO487</f>
        <v>0.4848484848</v>
      </c>
      <c r="AQ487" s="40">
        <f t="shared" si="2453"/>
        <v>0.6139679249</v>
      </c>
      <c r="AR487" s="54">
        <f t="shared" si="2453"/>
        <v>0.5159961867</v>
      </c>
      <c r="AS487" s="39">
        <f t="shared" ref="AS487:AU487" si="2454">IF(AP487&lt;0,0,IF(AP487&gt;1,1,AP487))</f>
        <v>0.4848484848</v>
      </c>
      <c r="AT487" s="40">
        <f t="shared" si="2454"/>
        <v>0.6139679249</v>
      </c>
      <c r="AU487" s="54">
        <f t="shared" si="2454"/>
        <v>0.5159961867</v>
      </c>
      <c r="AV487" s="38"/>
      <c r="AW487" s="38"/>
      <c r="AX487" s="38"/>
      <c r="AY487" s="38"/>
      <c r="AZ487" s="38"/>
      <c r="BA487" s="38"/>
      <c r="BB487" s="38"/>
    </row>
    <row r="488">
      <c r="A488" s="1"/>
      <c r="B488" s="1"/>
      <c r="C488" s="53">
        <v>0.0</v>
      </c>
      <c r="D488" s="42"/>
      <c r="E488" s="42"/>
      <c r="F488" s="2">
        <v>6725.0</v>
      </c>
      <c r="G488" s="43">
        <v>11.0</v>
      </c>
      <c r="H488" s="43">
        <v>26.0</v>
      </c>
      <c r="I488" s="44">
        <v>67.0</v>
      </c>
      <c r="J488" s="44">
        <v>45.0</v>
      </c>
      <c r="K488" s="45">
        <v>22.0</v>
      </c>
      <c r="L488" s="45">
        <v>53.0</v>
      </c>
      <c r="M488" s="39">
        <f t="shared" si="6"/>
        <v>0.2972972973</v>
      </c>
      <c r="N488" s="40">
        <f t="shared" si="7"/>
        <v>0.5982142857</v>
      </c>
      <c r="O488" s="54">
        <f t="shared" si="8"/>
        <v>0.2933333333</v>
      </c>
      <c r="P488" s="40">
        <f t="shared" si="9"/>
        <v>0.520230168</v>
      </c>
      <c r="Q488" s="54">
        <f t="shared" si="10"/>
        <v>0.2558037984</v>
      </c>
      <c r="R488" s="39">
        <f t="shared" ref="R488:T488" si="2455">M488</f>
        <v>0.2972972973</v>
      </c>
      <c r="S488" s="40">
        <f t="shared" si="2455"/>
        <v>0.5982142857</v>
      </c>
      <c r="T488" s="54">
        <f t="shared" si="2455"/>
        <v>0.2933333333</v>
      </c>
      <c r="U488" s="39">
        <f t="shared" si="12"/>
        <v>0.2972972973</v>
      </c>
      <c r="V488" s="40">
        <f t="shared" si="13"/>
        <v>0.1562142857</v>
      </c>
      <c r="W488" s="54">
        <f t="shared" si="14"/>
        <v>0.07433333333</v>
      </c>
      <c r="X488" s="55">
        <f t="shared" si="15"/>
        <v>0.4837981779</v>
      </c>
      <c r="Y488" s="55">
        <f t="shared" si="16"/>
        <v>0.3015999855</v>
      </c>
      <c r="Z488" s="39">
        <f t="shared" si="17"/>
        <v>0.2374748261</v>
      </c>
      <c r="AA488" s="40">
        <f t="shared" si="18"/>
        <v>0.2374748261</v>
      </c>
      <c r="AB488" s="54">
        <f t="shared" si="19"/>
        <v>0.07433333333</v>
      </c>
      <c r="AC488" s="56">
        <f t="shared" si="20"/>
        <v>0.3033545588</v>
      </c>
      <c r="AD488" s="56">
        <f t="shared" si="21"/>
        <v>0.4820436046</v>
      </c>
      <c r="AE488" s="39">
        <f t="shared" si="22"/>
        <v>0.1759541666</v>
      </c>
      <c r="AF488" s="40">
        <f t="shared" si="23"/>
        <v>0.1759541666</v>
      </c>
      <c r="AG488" s="54">
        <f t="shared" si="24"/>
        <v>0.1759541666</v>
      </c>
      <c r="AH488" s="57">
        <f t="shared" ref="AH488:AI488" si="2456">N488-P488</f>
        <v>0.07798411771</v>
      </c>
      <c r="AI488" s="57">
        <f t="shared" si="2456"/>
        <v>0.03752953494</v>
      </c>
      <c r="AJ488" s="58">
        <f t="shared" si="26"/>
        <v>0.04662183315</v>
      </c>
      <c r="AK488" s="58">
        <f t="shared" si="27"/>
        <v>0.02230602221</v>
      </c>
      <c r="AL488" s="39">
        <f t="shared" si="28"/>
        <v>0.1759541666</v>
      </c>
      <c r="AM488" s="40">
        <f t="shared" ref="AM488:AN488" si="2457">AF488+AJ488</f>
        <v>0.2225759997</v>
      </c>
      <c r="AN488" s="54">
        <f t="shared" si="2457"/>
        <v>0.1982601888</v>
      </c>
      <c r="AO488" s="59">
        <f t="shared" si="30"/>
        <v>1.689629198</v>
      </c>
      <c r="AP488" s="39">
        <f t="shared" ref="AP488:AR488" si="2458">AL488*$AO488</f>
        <v>0.2972972973</v>
      </c>
      <c r="AQ488" s="40">
        <f t="shared" si="2458"/>
        <v>0.3760709078</v>
      </c>
      <c r="AR488" s="54">
        <f t="shared" si="2458"/>
        <v>0.3349862037</v>
      </c>
      <c r="AS488" s="39">
        <f t="shared" ref="AS488:AU488" si="2459">IF(AP488&lt;0,0,IF(AP488&gt;1,1,AP488))</f>
        <v>0.2972972973</v>
      </c>
      <c r="AT488" s="40">
        <f t="shared" si="2459"/>
        <v>0.3760709078</v>
      </c>
      <c r="AU488" s="54">
        <f t="shared" si="2459"/>
        <v>0.3349862037</v>
      </c>
      <c r="AV488" s="38"/>
      <c r="AW488" s="38"/>
      <c r="AX488" s="38"/>
      <c r="AY488" s="38"/>
      <c r="AZ488" s="38"/>
      <c r="BA488" s="38"/>
      <c r="BB488" s="38"/>
    </row>
    <row r="489">
      <c r="A489" s="1"/>
      <c r="B489" s="1"/>
      <c r="C489" s="53">
        <v>0.0</v>
      </c>
      <c r="D489" s="42"/>
      <c r="E489" s="42"/>
      <c r="F489" s="2">
        <v>6727.0</v>
      </c>
      <c r="G489" s="43">
        <v>13.0</v>
      </c>
      <c r="H489" s="43">
        <v>11.0</v>
      </c>
      <c r="I489" s="44">
        <v>81.0</v>
      </c>
      <c r="J489" s="44">
        <v>25.0</v>
      </c>
      <c r="K489" s="45">
        <v>9.0</v>
      </c>
      <c r="L489" s="45">
        <v>58.0</v>
      </c>
      <c r="M489" s="39">
        <f t="shared" si="6"/>
        <v>0.5416666667</v>
      </c>
      <c r="N489" s="40">
        <f t="shared" si="7"/>
        <v>0.7641509434</v>
      </c>
      <c r="O489" s="54">
        <f t="shared" si="8"/>
        <v>0.1343283582</v>
      </c>
      <c r="P489" s="40">
        <f t="shared" si="9"/>
        <v>0.5841491319</v>
      </c>
      <c r="Q489" s="54">
        <f t="shared" si="10"/>
        <v>0.2775045139</v>
      </c>
      <c r="R489" s="39">
        <f t="shared" ref="R489:T489" si="2460">M489</f>
        <v>0.5416666667</v>
      </c>
      <c r="S489" s="40">
        <f t="shared" si="2460"/>
        <v>0.7641509434</v>
      </c>
      <c r="T489" s="54">
        <f t="shared" si="2460"/>
        <v>0.1343283582</v>
      </c>
      <c r="U489" s="39">
        <f t="shared" si="12"/>
        <v>0.5416666667</v>
      </c>
      <c r="V489" s="40">
        <f t="shared" si="13"/>
        <v>0.3221509434</v>
      </c>
      <c r="W489" s="54">
        <f t="shared" si="14"/>
        <v>-0.08467164179</v>
      </c>
      <c r="X489" s="55">
        <f t="shared" si="15"/>
        <v>0.5365430266</v>
      </c>
      <c r="Y489" s="55">
        <f t="shared" si="16"/>
        <v>0.2488551368</v>
      </c>
      <c r="Z489" s="39">
        <f t="shared" si="17"/>
        <v>0.4456366278</v>
      </c>
      <c r="AA489" s="40">
        <f t="shared" si="18"/>
        <v>0.4456366278</v>
      </c>
      <c r="AB489" s="54">
        <f t="shared" si="19"/>
        <v>-0.08467164179</v>
      </c>
      <c r="AC489" s="56">
        <f t="shared" si="20"/>
        <v>-0.1877634247</v>
      </c>
      <c r="AD489" s="56">
        <f t="shared" si="21"/>
        <v>0.9731615881</v>
      </c>
      <c r="AE489" s="39">
        <f t="shared" si="22"/>
        <v>0.3207501294</v>
      </c>
      <c r="AF489" s="40">
        <f t="shared" si="23"/>
        <v>0.3207501294</v>
      </c>
      <c r="AG489" s="54">
        <f t="shared" si="24"/>
        <v>0.3207501294</v>
      </c>
      <c r="AH489" s="57">
        <f t="shared" ref="AH489:AI489" si="2461">N489-P489</f>
        <v>0.1800018115</v>
      </c>
      <c r="AI489" s="57">
        <f t="shared" si="2461"/>
        <v>-0.1431761557</v>
      </c>
      <c r="AJ489" s="58">
        <f t="shared" si="26"/>
        <v>0.1076118403</v>
      </c>
      <c r="AK489" s="58">
        <f t="shared" si="27"/>
        <v>-0.08509805712</v>
      </c>
      <c r="AL489" s="39">
        <f t="shared" si="28"/>
        <v>0.3207501294</v>
      </c>
      <c r="AM489" s="40">
        <f t="shared" ref="AM489:AN489" si="2462">AF489+AJ489</f>
        <v>0.4283619697</v>
      </c>
      <c r="AN489" s="54">
        <f t="shared" si="2462"/>
        <v>0.2356520722</v>
      </c>
      <c r="AO489" s="59">
        <f t="shared" si="30"/>
        <v>1.688749644</v>
      </c>
      <c r="AP489" s="39">
        <f t="shared" ref="AP489:AR489" si="2463">AL489*$AO489</f>
        <v>0.5416666667</v>
      </c>
      <c r="AQ489" s="40">
        <f t="shared" si="2463"/>
        <v>0.7233961236</v>
      </c>
      <c r="AR489" s="54">
        <f t="shared" si="2463"/>
        <v>0.397957353</v>
      </c>
      <c r="AS489" s="39">
        <f t="shared" ref="AS489:AU489" si="2464">IF(AP489&lt;0,0,IF(AP489&gt;1,1,AP489))</f>
        <v>0.5416666667</v>
      </c>
      <c r="AT489" s="40">
        <f t="shared" si="2464"/>
        <v>0.7233961236</v>
      </c>
      <c r="AU489" s="54">
        <f t="shared" si="2464"/>
        <v>0.397957353</v>
      </c>
      <c r="AV489" s="38"/>
      <c r="AW489" s="38"/>
      <c r="AX489" s="38"/>
      <c r="AY489" s="38"/>
      <c r="AZ489" s="38"/>
      <c r="BA489" s="38"/>
      <c r="BB489" s="38"/>
    </row>
    <row r="490">
      <c r="A490" s="1"/>
      <c r="B490" s="1"/>
      <c r="C490" s="53">
        <v>0.0</v>
      </c>
      <c r="D490" s="42"/>
      <c r="E490" s="42"/>
      <c r="F490" s="2">
        <v>6728.0</v>
      </c>
      <c r="G490" s="43">
        <v>44.0</v>
      </c>
      <c r="H490" s="43">
        <v>22.0</v>
      </c>
      <c r="I490" s="44">
        <v>128.0</v>
      </c>
      <c r="J490" s="44">
        <v>94.0</v>
      </c>
      <c r="K490" s="45">
        <v>36.0</v>
      </c>
      <c r="L490" s="45">
        <v>102.0</v>
      </c>
      <c r="M490" s="39">
        <f t="shared" si="6"/>
        <v>0.6666666667</v>
      </c>
      <c r="N490" s="40">
        <f t="shared" si="7"/>
        <v>0.5765765766</v>
      </c>
      <c r="O490" s="54">
        <f t="shared" si="8"/>
        <v>0.2608695652</v>
      </c>
      <c r="P490" s="40">
        <f t="shared" si="9"/>
        <v>0.6167111111</v>
      </c>
      <c r="Q490" s="54">
        <f t="shared" si="10"/>
        <v>0.2856222222</v>
      </c>
      <c r="R490" s="39">
        <f t="shared" ref="R490:T490" si="2465">M490</f>
        <v>0.6666666667</v>
      </c>
      <c r="S490" s="40">
        <f t="shared" si="2465"/>
        <v>0.5765765766</v>
      </c>
      <c r="T490" s="54">
        <f t="shared" si="2465"/>
        <v>0.2608695652</v>
      </c>
      <c r="U490" s="39">
        <f t="shared" si="12"/>
        <v>0.6666666667</v>
      </c>
      <c r="V490" s="40">
        <f t="shared" si="13"/>
        <v>0.1345765766</v>
      </c>
      <c r="W490" s="54">
        <f t="shared" si="14"/>
        <v>0.04186956522</v>
      </c>
      <c r="X490" s="55">
        <f t="shared" si="15"/>
        <v>0.1991880544</v>
      </c>
      <c r="Y490" s="55">
        <f t="shared" si="16"/>
        <v>0.586210109</v>
      </c>
      <c r="Z490" s="39">
        <f t="shared" si="17"/>
        <v>0.4809133495</v>
      </c>
      <c r="AA490" s="40">
        <f t="shared" si="18"/>
        <v>0.4809133495</v>
      </c>
      <c r="AB490" s="54">
        <f t="shared" si="19"/>
        <v>0.04186956522</v>
      </c>
      <c r="AC490" s="56">
        <f t="shared" si="20"/>
        <v>0.08684361708</v>
      </c>
      <c r="AD490" s="56">
        <f t="shared" si="21"/>
        <v>0.6985545463</v>
      </c>
      <c r="AE490" s="39">
        <f t="shared" si="22"/>
        <v>0.3413434562</v>
      </c>
      <c r="AF490" s="40">
        <f t="shared" si="23"/>
        <v>0.3413434562</v>
      </c>
      <c r="AG490" s="54">
        <f t="shared" si="24"/>
        <v>0.3413434562</v>
      </c>
      <c r="AH490" s="57">
        <f t="shared" ref="AH490:AI490" si="2466">N490-P490</f>
        <v>-0.04013453453</v>
      </c>
      <c r="AI490" s="57">
        <f t="shared" si="2466"/>
        <v>-0.024752657</v>
      </c>
      <c r="AJ490" s="58">
        <f t="shared" si="26"/>
        <v>-0.02399393143</v>
      </c>
      <c r="AK490" s="58">
        <f t="shared" si="27"/>
        <v>-0.01471196799</v>
      </c>
      <c r="AL490" s="39">
        <f t="shared" si="28"/>
        <v>0.3413434562</v>
      </c>
      <c r="AM490" s="40">
        <f t="shared" ref="AM490:AN490" si="2467">AF490+AJ490</f>
        <v>0.3173495248</v>
      </c>
      <c r="AN490" s="54">
        <f t="shared" si="2467"/>
        <v>0.3266314882</v>
      </c>
      <c r="AO490" s="59">
        <f t="shared" si="30"/>
        <v>1.953067078</v>
      </c>
      <c r="AP490" s="39">
        <f t="shared" ref="AP490:AR490" si="2468">AL490*$AO490</f>
        <v>0.6666666667</v>
      </c>
      <c r="AQ490" s="40">
        <f t="shared" si="2468"/>
        <v>0.6198049091</v>
      </c>
      <c r="AR490" s="54">
        <f t="shared" si="2468"/>
        <v>0.6379332063</v>
      </c>
      <c r="AS490" s="39">
        <f t="shared" ref="AS490:AU490" si="2469">IF(AP490&lt;0,0,IF(AP490&gt;1,1,AP490))</f>
        <v>0.6666666667</v>
      </c>
      <c r="AT490" s="40">
        <f t="shared" si="2469"/>
        <v>0.6198049091</v>
      </c>
      <c r="AU490" s="54">
        <f t="shared" si="2469"/>
        <v>0.6379332063</v>
      </c>
      <c r="AV490" s="38"/>
      <c r="AW490" s="38"/>
      <c r="AX490" s="38"/>
      <c r="AY490" s="38"/>
      <c r="AZ490" s="38"/>
      <c r="BA490" s="38"/>
      <c r="BB490" s="38"/>
    </row>
    <row r="491">
      <c r="A491" s="1"/>
      <c r="B491" s="1"/>
      <c r="C491" s="53">
        <v>0.0</v>
      </c>
      <c r="D491" s="42"/>
      <c r="E491" s="42"/>
      <c r="F491" s="2">
        <v>6731.0</v>
      </c>
      <c r="G491" s="43">
        <v>42.0</v>
      </c>
      <c r="H491" s="43">
        <v>37.0</v>
      </c>
      <c r="I491" s="44">
        <v>90.0</v>
      </c>
      <c r="J491" s="44">
        <v>75.0</v>
      </c>
      <c r="K491" s="45">
        <v>38.0</v>
      </c>
      <c r="L491" s="45">
        <v>63.0</v>
      </c>
      <c r="M491" s="39">
        <f t="shared" si="6"/>
        <v>0.5316455696</v>
      </c>
      <c r="N491" s="40">
        <f t="shared" si="7"/>
        <v>0.5454545455</v>
      </c>
      <c r="O491" s="54">
        <f t="shared" si="8"/>
        <v>0.3762376238</v>
      </c>
      <c r="P491" s="40">
        <f t="shared" si="9"/>
        <v>0.581534754</v>
      </c>
      <c r="Q491" s="54">
        <f t="shared" si="10"/>
        <v>0.2767663195</v>
      </c>
      <c r="R491" s="39">
        <f t="shared" ref="R491:T491" si="2470">M491</f>
        <v>0.5316455696</v>
      </c>
      <c r="S491" s="40">
        <f t="shared" si="2470"/>
        <v>0.5454545455</v>
      </c>
      <c r="T491" s="54">
        <f t="shared" si="2470"/>
        <v>0.3762376238</v>
      </c>
      <c r="U491" s="39">
        <f t="shared" si="12"/>
        <v>0.5316455696</v>
      </c>
      <c r="V491" s="40">
        <f t="shared" si="13"/>
        <v>0.1034545455</v>
      </c>
      <c r="W491" s="54">
        <f t="shared" si="14"/>
        <v>0.1572376238</v>
      </c>
      <c r="X491" s="55">
        <f t="shared" si="15"/>
        <v>0.1921912277</v>
      </c>
      <c r="Y491" s="55">
        <f t="shared" si="16"/>
        <v>0.5932069357</v>
      </c>
      <c r="Z491" s="39">
        <f t="shared" si="17"/>
        <v>0.3829816279</v>
      </c>
      <c r="AA491" s="40">
        <f t="shared" si="18"/>
        <v>0.3829816279</v>
      </c>
      <c r="AB491" s="54">
        <f t="shared" si="19"/>
        <v>0.1572376238</v>
      </c>
      <c r="AC491" s="56">
        <f t="shared" si="20"/>
        <v>0.389578082</v>
      </c>
      <c r="AD491" s="56">
        <f t="shared" si="21"/>
        <v>0.3958200814</v>
      </c>
      <c r="AE491" s="39">
        <f t="shared" si="22"/>
        <v>0.2927444258</v>
      </c>
      <c r="AF491" s="40">
        <f t="shared" si="23"/>
        <v>0.2927444258</v>
      </c>
      <c r="AG491" s="54">
        <f t="shared" si="24"/>
        <v>0.2927444258</v>
      </c>
      <c r="AH491" s="57">
        <f t="shared" ref="AH491:AI491" si="2471">N491-P491</f>
        <v>-0.03608020859</v>
      </c>
      <c r="AI491" s="57">
        <f t="shared" si="2471"/>
        <v>0.09947130426</v>
      </c>
      <c r="AJ491" s="58">
        <f t="shared" si="26"/>
        <v>-0.02157010318</v>
      </c>
      <c r="AK491" s="58">
        <f t="shared" si="27"/>
        <v>0.05912167911</v>
      </c>
      <c r="AL491" s="39">
        <f t="shared" si="28"/>
        <v>0.2927444258</v>
      </c>
      <c r="AM491" s="40">
        <f t="shared" ref="AM491:AN491" si="2472">AF491+AJ491</f>
        <v>0.2711743226</v>
      </c>
      <c r="AN491" s="54">
        <f t="shared" si="2472"/>
        <v>0.3518661049</v>
      </c>
      <c r="AO491" s="59">
        <f t="shared" si="30"/>
        <v>1.8160741</v>
      </c>
      <c r="AP491" s="39">
        <f t="shared" ref="AP491:AR491" si="2473">AL491*$AO491</f>
        <v>0.5316455696</v>
      </c>
      <c r="AQ491" s="40">
        <f t="shared" si="2473"/>
        <v>0.4924726639</v>
      </c>
      <c r="AR491" s="54">
        <f t="shared" si="2473"/>
        <v>0.6390149198</v>
      </c>
      <c r="AS491" s="39">
        <f t="shared" ref="AS491:AU491" si="2474">IF(AP491&lt;0,0,IF(AP491&gt;1,1,AP491))</f>
        <v>0.5316455696</v>
      </c>
      <c r="AT491" s="40">
        <f t="shared" si="2474"/>
        <v>0.4924726639</v>
      </c>
      <c r="AU491" s="54">
        <f t="shared" si="2474"/>
        <v>0.6390149198</v>
      </c>
      <c r="AV491" s="38"/>
      <c r="AW491" s="38"/>
      <c r="AX491" s="38"/>
      <c r="AY491" s="38"/>
      <c r="AZ491" s="38"/>
      <c r="BA491" s="38"/>
      <c r="BB491" s="38"/>
    </row>
    <row r="492">
      <c r="A492" s="1"/>
      <c r="B492" s="1"/>
      <c r="C492" s="53">
        <v>0.0</v>
      </c>
      <c r="D492" s="42"/>
      <c r="E492" s="42"/>
      <c r="F492" s="2">
        <v>6734.0</v>
      </c>
      <c r="G492" s="43">
        <v>4.0</v>
      </c>
      <c r="H492" s="43">
        <v>12.0</v>
      </c>
      <c r="I492" s="44">
        <v>28.0</v>
      </c>
      <c r="J492" s="44">
        <v>18.0</v>
      </c>
      <c r="K492" s="45">
        <v>1.0</v>
      </c>
      <c r="L492" s="45">
        <v>38.0</v>
      </c>
      <c r="M492" s="39">
        <f t="shared" si="6"/>
        <v>0.25</v>
      </c>
      <c r="N492" s="40">
        <f t="shared" si="7"/>
        <v>0.6086956522</v>
      </c>
      <c r="O492" s="54">
        <f t="shared" si="8"/>
        <v>0.02564102564</v>
      </c>
      <c r="P492" s="40">
        <f t="shared" si="9"/>
        <v>0.50781875</v>
      </c>
      <c r="Q492" s="54">
        <f t="shared" si="10"/>
        <v>0.2507125</v>
      </c>
      <c r="R492" s="39">
        <f t="shared" ref="R492:T492" si="2475">M492</f>
        <v>0.25</v>
      </c>
      <c r="S492" s="40">
        <f t="shared" si="2475"/>
        <v>0.6086956522</v>
      </c>
      <c r="T492" s="54">
        <f t="shared" si="2475"/>
        <v>0.02564102564</v>
      </c>
      <c r="U492" s="39">
        <f t="shared" si="12"/>
        <v>0.25</v>
      </c>
      <c r="V492" s="40">
        <f t="shared" si="13"/>
        <v>0.1666956522</v>
      </c>
      <c r="W492" s="54">
        <f t="shared" si="14"/>
        <v>-0.1933589744</v>
      </c>
      <c r="X492" s="55">
        <f t="shared" si="15"/>
        <v>0.5880828668</v>
      </c>
      <c r="Y492" s="55">
        <f t="shared" si="16"/>
        <v>0.1973152966</v>
      </c>
      <c r="Z492" s="39">
        <f t="shared" si="17"/>
        <v>0.2124705161</v>
      </c>
      <c r="AA492" s="40">
        <f t="shared" si="18"/>
        <v>0.2124705161</v>
      </c>
      <c r="AB492" s="54">
        <f t="shared" si="19"/>
        <v>-0.1933589744</v>
      </c>
      <c r="AC492" s="56">
        <f t="shared" si="20"/>
        <v>-0.738340389</v>
      </c>
      <c r="AD492" s="56">
        <f t="shared" si="21"/>
        <v>1.523738552</v>
      </c>
      <c r="AE492" s="39">
        <f t="shared" si="22"/>
        <v>0.2031396234</v>
      </c>
      <c r="AF492" s="40">
        <f t="shared" si="23"/>
        <v>0.2031396234</v>
      </c>
      <c r="AG492" s="54">
        <f t="shared" si="24"/>
        <v>0.2031396234</v>
      </c>
      <c r="AH492" s="57">
        <f t="shared" ref="AH492:AI492" si="2476">N492-P492</f>
        <v>0.1008769022</v>
      </c>
      <c r="AI492" s="57">
        <f t="shared" si="2476"/>
        <v>-0.2250714744</v>
      </c>
      <c r="AJ492" s="58">
        <f t="shared" si="26"/>
        <v>0.06030799912</v>
      </c>
      <c r="AK492" s="58">
        <f t="shared" si="27"/>
        <v>-0.1337732885</v>
      </c>
      <c r="AL492" s="39">
        <f t="shared" si="28"/>
        <v>0.2031396234</v>
      </c>
      <c r="AM492" s="40">
        <f t="shared" ref="AM492:AN492" si="2477">AF492+AJ492</f>
        <v>0.2634476225</v>
      </c>
      <c r="AN492" s="54">
        <f t="shared" si="2477"/>
        <v>0.06936633489</v>
      </c>
      <c r="AO492" s="59">
        <f t="shared" si="30"/>
        <v>1.230680631</v>
      </c>
      <c r="AP492" s="39">
        <f t="shared" ref="AP492:AR492" si="2478">AL492*$AO492</f>
        <v>0.25</v>
      </c>
      <c r="AQ492" s="40">
        <f t="shared" si="2478"/>
        <v>0.3242198864</v>
      </c>
      <c r="AR492" s="54">
        <f t="shared" si="2478"/>
        <v>0.08536780482</v>
      </c>
      <c r="AS492" s="39">
        <f t="shared" ref="AS492:AU492" si="2479">IF(AP492&lt;0,0,IF(AP492&gt;1,1,AP492))</f>
        <v>0.25</v>
      </c>
      <c r="AT492" s="40">
        <f t="shared" si="2479"/>
        <v>0.3242198864</v>
      </c>
      <c r="AU492" s="54">
        <f t="shared" si="2479"/>
        <v>0.08536780482</v>
      </c>
      <c r="AV492" s="38"/>
      <c r="AW492" s="38"/>
      <c r="AX492" s="38"/>
      <c r="AY492" s="38"/>
      <c r="AZ492" s="38"/>
      <c r="BA492" s="38"/>
      <c r="BB492" s="38"/>
    </row>
    <row r="493">
      <c r="A493" s="1"/>
      <c r="B493" s="1"/>
      <c r="C493" s="53">
        <v>0.0</v>
      </c>
      <c r="D493" s="42"/>
      <c r="E493" s="42"/>
      <c r="F493" s="2">
        <v>6735.0</v>
      </c>
      <c r="G493" s="43">
        <v>17.0</v>
      </c>
      <c r="H493" s="43">
        <v>32.0</v>
      </c>
      <c r="I493" s="44">
        <v>59.0</v>
      </c>
      <c r="J493" s="44">
        <v>52.0</v>
      </c>
      <c r="K493" s="45">
        <v>38.0</v>
      </c>
      <c r="L493" s="45">
        <v>112.0</v>
      </c>
      <c r="M493" s="39">
        <f t="shared" si="6"/>
        <v>0.3469387755</v>
      </c>
      <c r="N493" s="40">
        <f t="shared" si="7"/>
        <v>0.5315315315</v>
      </c>
      <c r="O493" s="54">
        <f t="shared" si="8"/>
        <v>0.2533333333</v>
      </c>
      <c r="P493" s="40">
        <f t="shared" si="9"/>
        <v>0.5332427738</v>
      </c>
      <c r="Q493" s="54">
        <f t="shared" si="10"/>
        <v>0.2608365681</v>
      </c>
      <c r="R493" s="39">
        <f t="shared" ref="R493:T493" si="2480">M493</f>
        <v>0.3469387755</v>
      </c>
      <c r="S493" s="40">
        <f t="shared" si="2480"/>
        <v>0.5315315315</v>
      </c>
      <c r="T493" s="54">
        <f t="shared" si="2480"/>
        <v>0.2533333333</v>
      </c>
      <c r="U493" s="39">
        <f t="shared" si="12"/>
        <v>0.3469387755</v>
      </c>
      <c r="V493" s="40">
        <f t="shared" si="13"/>
        <v>0.08953153153</v>
      </c>
      <c r="W493" s="54">
        <f t="shared" si="14"/>
        <v>0.03433333333</v>
      </c>
      <c r="X493" s="55">
        <f t="shared" si="15"/>
        <v>0.2525514229</v>
      </c>
      <c r="Y493" s="55">
        <f t="shared" si="16"/>
        <v>0.5328467405</v>
      </c>
      <c r="Z493" s="39">
        <f t="shared" si="17"/>
        <v>0.2533598321</v>
      </c>
      <c r="AA493" s="40">
        <f t="shared" si="18"/>
        <v>0.2533598321</v>
      </c>
      <c r="AB493" s="54">
        <f t="shared" si="19"/>
        <v>0.03433333333</v>
      </c>
      <c r="AC493" s="56">
        <f t="shared" si="20"/>
        <v>0.1346916682</v>
      </c>
      <c r="AD493" s="56">
        <f t="shared" si="21"/>
        <v>0.6507064952</v>
      </c>
      <c r="AE493" s="39">
        <f t="shared" si="22"/>
        <v>0.1807899089</v>
      </c>
      <c r="AF493" s="40">
        <f t="shared" si="23"/>
        <v>0.1807899089</v>
      </c>
      <c r="AG493" s="54">
        <f t="shared" si="24"/>
        <v>0.1807899089</v>
      </c>
      <c r="AH493" s="57">
        <f t="shared" ref="AH493:AI493" si="2481">N493-P493</f>
        <v>-0.001711242313</v>
      </c>
      <c r="AI493" s="57">
        <f t="shared" si="2481"/>
        <v>-0.007503234763</v>
      </c>
      <c r="AJ493" s="58">
        <f t="shared" si="26"/>
        <v>-0.001023044896</v>
      </c>
      <c r="AK493" s="58">
        <f t="shared" si="27"/>
        <v>-0.00445961618</v>
      </c>
      <c r="AL493" s="39">
        <f t="shared" si="28"/>
        <v>0.1807899089</v>
      </c>
      <c r="AM493" s="40">
        <f t="shared" ref="AM493:AN493" si="2482">AF493+AJ493</f>
        <v>0.179766864</v>
      </c>
      <c r="AN493" s="54">
        <f t="shared" si="2482"/>
        <v>0.1763302927</v>
      </c>
      <c r="AO493" s="59">
        <f t="shared" si="30"/>
        <v>1.919016264</v>
      </c>
      <c r="AP493" s="39">
        <f t="shared" ref="AP493:AR493" si="2483">AL493*$AO493</f>
        <v>0.3469387755</v>
      </c>
      <c r="AQ493" s="40">
        <f t="shared" si="2483"/>
        <v>0.3449755357</v>
      </c>
      <c r="AR493" s="54">
        <f t="shared" si="2483"/>
        <v>0.3383806995</v>
      </c>
      <c r="AS493" s="39">
        <f t="shared" ref="AS493:AU493" si="2484">IF(AP493&lt;0,0,IF(AP493&gt;1,1,AP493))</f>
        <v>0.3469387755</v>
      </c>
      <c r="AT493" s="40">
        <f t="shared" si="2484"/>
        <v>0.3449755357</v>
      </c>
      <c r="AU493" s="54">
        <f t="shared" si="2484"/>
        <v>0.3383806995</v>
      </c>
      <c r="AV493" s="38"/>
      <c r="AW493" s="38"/>
      <c r="AX493" s="38"/>
      <c r="AY493" s="38"/>
      <c r="AZ493" s="38"/>
      <c r="BA493" s="38"/>
      <c r="BB493" s="38"/>
    </row>
    <row r="494">
      <c r="A494" s="1"/>
      <c r="B494" s="1"/>
      <c r="C494" s="53">
        <v>0.0</v>
      </c>
      <c r="D494" s="42"/>
      <c r="E494" s="42"/>
      <c r="F494" s="2">
        <v>6736.0</v>
      </c>
      <c r="G494" s="43">
        <v>10.0</v>
      </c>
      <c r="H494" s="43">
        <v>8.0</v>
      </c>
      <c r="I494" s="44">
        <v>23.0</v>
      </c>
      <c r="J494" s="44">
        <v>23.0</v>
      </c>
      <c r="K494" s="45">
        <v>6.0</v>
      </c>
      <c r="L494" s="45">
        <v>20.0</v>
      </c>
      <c r="M494" s="39">
        <f t="shared" si="6"/>
        <v>0.5555555556</v>
      </c>
      <c r="N494" s="40">
        <f t="shared" si="7"/>
        <v>0.5</v>
      </c>
      <c r="O494" s="54">
        <f t="shared" si="8"/>
        <v>0.2307692308</v>
      </c>
      <c r="P494" s="40">
        <f t="shared" si="9"/>
        <v>0.5877716049</v>
      </c>
      <c r="Q494" s="54">
        <f t="shared" si="10"/>
        <v>0.2785061728</v>
      </c>
      <c r="R494" s="39">
        <f t="shared" ref="R494:T494" si="2485">M494</f>
        <v>0.5555555556</v>
      </c>
      <c r="S494" s="40">
        <f t="shared" si="2485"/>
        <v>0.5</v>
      </c>
      <c r="T494" s="54">
        <f t="shared" si="2485"/>
        <v>0.2307692308</v>
      </c>
      <c r="U494" s="39">
        <f t="shared" si="12"/>
        <v>0.5555555556</v>
      </c>
      <c r="V494" s="40">
        <f t="shared" si="13"/>
        <v>0.058</v>
      </c>
      <c r="W494" s="54">
        <f t="shared" si="14"/>
        <v>0.01176923077</v>
      </c>
      <c r="X494" s="55">
        <f t="shared" si="15"/>
        <v>0.1040231636</v>
      </c>
      <c r="Y494" s="55">
        <f t="shared" si="16"/>
        <v>0.6813749998</v>
      </c>
      <c r="Z494" s="39">
        <f t="shared" si="17"/>
        <v>0.3949721353</v>
      </c>
      <c r="AA494" s="40">
        <f t="shared" si="18"/>
        <v>0.3949721353</v>
      </c>
      <c r="AB494" s="54">
        <f t="shared" si="19"/>
        <v>0.01176923077</v>
      </c>
      <c r="AC494" s="56">
        <f t="shared" si="20"/>
        <v>0.02978880857</v>
      </c>
      <c r="AD494" s="56">
        <f t="shared" si="21"/>
        <v>0.7556093548</v>
      </c>
      <c r="AE494" s="39">
        <f t="shared" si="22"/>
        <v>0.2794114372</v>
      </c>
      <c r="AF494" s="40">
        <f t="shared" si="23"/>
        <v>0.2794114372</v>
      </c>
      <c r="AG494" s="54">
        <f t="shared" si="24"/>
        <v>0.2794114372</v>
      </c>
      <c r="AH494" s="57">
        <f t="shared" ref="AH494:AI494" si="2486">N494-P494</f>
        <v>-0.08777160494</v>
      </c>
      <c r="AI494" s="57">
        <f t="shared" si="2486"/>
        <v>-0.04773694207</v>
      </c>
      <c r="AJ494" s="58">
        <f t="shared" si="26"/>
        <v>-0.05247316045</v>
      </c>
      <c r="AK494" s="58">
        <f t="shared" si="27"/>
        <v>-0.02837288796</v>
      </c>
      <c r="AL494" s="39">
        <f t="shared" si="28"/>
        <v>0.2794114372</v>
      </c>
      <c r="AM494" s="40">
        <f t="shared" ref="AM494:AN494" si="2487">AF494+AJ494</f>
        <v>0.2269382767</v>
      </c>
      <c r="AN494" s="54">
        <f t="shared" si="2487"/>
        <v>0.2510385492</v>
      </c>
      <c r="AO494" s="59">
        <f t="shared" si="30"/>
        <v>1.988306424</v>
      </c>
      <c r="AP494" s="39">
        <f t="shared" ref="AP494:AR494" si="2488">AL494*$AO494</f>
        <v>0.5555555556</v>
      </c>
      <c r="AQ494" s="40">
        <f t="shared" si="2488"/>
        <v>0.4512228335</v>
      </c>
      <c r="AR494" s="54">
        <f t="shared" si="2488"/>
        <v>0.4991415602</v>
      </c>
      <c r="AS494" s="39">
        <f t="shared" ref="AS494:AU494" si="2489">IF(AP494&lt;0,0,IF(AP494&gt;1,1,AP494))</f>
        <v>0.5555555556</v>
      </c>
      <c r="AT494" s="40">
        <f t="shared" si="2489"/>
        <v>0.4512228335</v>
      </c>
      <c r="AU494" s="54">
        <f t="shared" si="2489"/>
        <v>0.4991415602</v>
      </c>
      <c r="AV494" s="38"/>
      <c r="AW494" s="38"/>
      <c r="AX494" s="38"/>
      <c r="AY494" s="38"/>
      <c r="AZ494" s="38"/>
      <c r="BA494" s="38"/>
      <c r="BB494" s="38"/>
    </row>
    <row r="495">
      <c r="A495" s="1"/>
      <c r="B495" s="1"/>
      <c r="C495" s="53">
        <v>0.0</v>
      </c>
      <c r="D495" s="42"/>
      <c r="E495" s="42"/>
      <c r="F495" s="2">
        <v>6738.0</v>
      </c>
      <c r="G495" s="43">
        <v>26.0</v>
      </c>
      <c r="H495" s="43">
        <v>39.0</v>
      </c>
      <c r="I495" s="44">
        <v>81.0</v>
      </c>
      <c r="J495" s="44">
        <v>51.0</v>
      </c>
      <c r="K495" s="45">
        <v>27.0</v>
      </c>
      <c r="L495" s="45">
        <v>64.0</v>
      </c>
      <c r="M495" s="39">
        <f t="shared" si="6"/>
        <v>0.4</v>
      </c>
      <c r="N495" s="40">
        <f t="shared" si="7"/>
        <v>0.6136363636</v>
      </c>
      <c r="O495" s="54">
        <f t="shared" si="8"/>
        <v>0.2967032967</v>
      </c>
      <c r="P495" s="40">
        <f t="shared" si="9"/>
        <v>0.547136</v>
      </c>
      <c r="Q495" s="54">
        <f t="shared" si="10"/>
        <v>0.265864</v>
      </c>
      <c r="R495" s="39">
        <f t="shared" ref="R495:T495" si="2490">M495</f>
        <v>0.4</v>
      </c>
      <c r="S495" s="40">
        <f t="shared" si="2490"/>
        <v>0.6136363636</v>
      </c>
      <c r="T495" s="54">
        <f t="shared" si="2490"/>
        <v>0.2967032967</v>
      </c>
      <c r="U495" s="39">
        <f t="shared" si="12"/>
        <v>0.4</v>
      </c>
      <c r="V495" s="40">
        <f t="shared" si="13"/>
        <v>0.1716363636</v>
      </c>
      <c r="W495" s="54">
        <f t="shared" si="14"/>
        <v>0.0777032967</v>
      </c>
      <c r="X495" s="55">
        <f t="shared" si="15"/>
        <v>0.4053305752</v>
      </c>
      <c r="Y495" s="55">
        <f t="shared" si="16"/>
        <v>0.3800675882</v>
      </c>
      <c r="Z495" s="39">
        <f t="shared" si="17"/>
        <v>0.307781612</v>
      </c>
      <c r="AA495" s="40">
        <f t="shared" si="18"/>
        <v>0.307781612</v>
      </c>
      <c r="AB495" s="54">
        <f t="shared" si="19"/>
        <v>0.0777032967</v>
      </c>
      <c r="AC495" s="56">
        <f t="shared" si="20"/>
        <v>0.2472949074</v>
      </c>
      <c r="AD495" s="56">
        <f t="shared" si="21"/>
        <v>0.538103256</v>
      </c>
      <c r="AE495" s="39">
        <f t="shared" si="22"/>
        <v>0.2244630515</v>
      </c>
      <c r="AF495" s="40">
        <f t="shared" si="23"/>
        <v>0.2244630515</v>
      </c>
      <c r="AG495" s="54">
        <f t="shared" si="24"/>
        <v>0.2244630515</v>
      </c>
      <c r="AH495" s="57">
        <f t="shared" ref="AH495:AI495" si="2491">N495-P495</f>
        <v>0.06650036364</v>
      </c>
      <c r="AI495" s="57">
        <f t="shared" si="2491"/>
        <v>0.0308392967</v>
      </c>
      <c r="AJ495" s="58">
        <f t="shared" si="26"/>
        <v>0.03975641386</v>
      </c>
      <c r="AK495" s="58">
        <f t="shared" si="27"/>
        <v>0.01832961795</v>
      </c>
      <c r="AL495" s="39">
        <f t="shared" si="28"/>
        <v>0.2244630515</v>
      </c>
      <c r="AM495" s="40">
        <f t="shared" ref="AM495:AN495" si="2492">AF495+AJ495</f>
        <v>0.2642194654</v>
      </c>
      <c r="AN495" s="54">
        <f t="shared" si="2492"/>
        <v>0.2427926694</v>
      </c>
      <c r="AO495" s="59">
        <f t="shared" si="30"/>
        <v>1.782030483</v>
      </c>
      <c r="AP495" s="39">
        <f t="shared" ref="AP495:AR495" si="2493">AL495*$AO495</f>
        <v>0.4</v>
      </c>
      <c r="AQ495" s="40">
        <f t="shared" si="2493"/>
        <v>0.4708471414</v>
      </c>
      <c r="AR495" s="54">
        <f t="shared" si="2493"/>
        <v>0.4326639379</v>
      </c>
      <c r="AS495" s="39">
        <f t="shared" ref="AS495:AU495" si="2494">IF(AP495&lt;0,0,IF(AP495&gt;1,1,AP495))</f>
        <v>0.4</v>
      </c>
      <c r="AT495" s="40">
        <f t="shared" si="2494"/>
        <v>0.4708471414</v>
      </c>
      <c r="AU495" s="54">
        <f t="shared" si="2494"/>
        <v>0.4326639379</v>
      </c>
      <c r="AV495" s="38"/>
      <c r="AW495" s="38"/>
      <c r="AX495" s="38"/>
      <c r="AY495" s="38"/>
      <c r="AZ495" s="38"/>
      <c r="BA495" s="38"/>
      <c r="BB495" s="38"/>
    </row>
    <row r="496">
      <c r="A496" s="1"/>
      <c r="B496" s="1"/>
      <c r="C496" s="53">
        <v>0.0</v>
      </c>
      <c r="D496" s="42"/>
      <c r="E496" s="42"/>
      <c r="F496" s="2">
        <v>6741.0</v>
      </c>
      <c r="G496" s="43">
        <v>32.0</v>
      </c>
      <c r="H496" s="43">
        <v>22.0</v>
      </c>
      <c r="I496" s="44">
        <v>155.0</v>
      </c>
      <c r="J496" s="44">
        <v>89.0</v>
      </c>
      <c r="K496" s="45">
        <v>55.0</v>
      </c>
      <c r="L496" s="45">
        <v>87.0</v>
      </c>
      <c r="M496" s="39">
        <f t="shared" si="6"/>
        <v>0.5925925926</v>
      </c>
      <c r="N496" s="40">
        <f t="shared" si="7"/>
        <v>0.6352459016</v>
      </c>
      <c r="O496" s="54">
        <f t="shared" si="8"/>
        <v>0.3873239437</v>
      </c>
      <c r="P496" s="40">
        <f t="shared" si="9"/>
        <v>0.5974260631</v>
      </c>
      <c r="Q496" s="54">
        <f t="shared" si="10"/>
        <v>0.2810554184</v>
      </c>
      <c r="R496" s="39">
        <f t="shared" ref="R496:T496" si="2495">M496</f>
        <v>0.5925925926</v>
      </c>
      <c r="S496" s="40">
        <f t="shared" si="2495"/>
        <v>0.6352459016</v>
      </c>
      <c r="T496" s="54">
        <f t="shared" si="2495"/>
        <v>0.3873239437</v>
      </c>
      <c r="U496" s="39">
        <f t="shared" si="12"/>
        <v>0.5925925926</v>
      </c>
      <c r="V496" s="40">
        <f t="shared" si="13"/>
        <v>0.1932459016</v>
      </c>
      <c r="W496" s="54">
        <f t="shared" si="14"/>
        <v>0.1683239437</v>
      </c>
      <c r="X496" s="55">
        <f t="shared" si="15"/>
        <v>0.3152287122</v>
      </c>
      <c r="Y496" s="55">
        <f t="shared" si="16"/>
        <v>0.4701694512</v>
      </c>
      <c r="Z496" s="39">
        <f t="shared" si="17"/>
        <v>0.4407436666</v>
      </c>
      <c r="AA496" s="40">
        <f t="shared" si="18"/>
        <v>0.4407436666</v>
      </c>
      <c r="AB496" s="54">
        <f t="shared" si="19"/>
        <v>0.1683239437</v>
      </c>
      <c r="AC496" s="56">
        <f t="shared" si="20"/>
        <v>0.3648140167</v>
      </c>
      <c r="AD496" s="56">
        <f t="shared" si="21"/>
        <v>0.4205841467</v>
      </c>
      <c r="AE496" s="39">
        <f t="shared" si="22"/>
        <v>0.3336075012</v>
      </c>
      <c r="AF496" s="40">
        <f t="shared" si="23"/>
        <v>0.3336075012</v>
      </c>
      <c r="AG496" s="54">
        <f t="shared" si="24"/>
        <v>0.3336075012</v>
      </c>
      <c r="AH496" s="57">
        <f t="shared" ref="AH496:AI496" si="2496">N496-P496</f>
        <v>0.03781983854</v>
      </c>
      <c r="AI496" s="57">
        <f t="shared" si="2496"/>
        <v>0.1062685253</v>
      </c>
      <c r="AJ496" s="58">
        <f t="shared" si="26"/>
        <v>0.02261011927</v>
      </c>
      <c r="AK496" s="58">
        <f t="shared" si="27"/>
        <v>0.06316166957</v>
      </c>
      <c r="AL496" s="39">
        <f t="shared" si="28"/>
        <v>0.3336075012</v>
      </c>
      <c r="AM496" s="40">
        <f t="shared" ref="AM496:AN496" si="2497">AF496+AJ496</f>
        <v>0.3562176204</v>
      </c>
      <c r="AN496" s="54">
        <f t="shared" si="2497"/>
        <v>0.3967691707</v>
      </c>
      <c r="AO496" s="59">
        <f t="shared" si="30"/>
        <v>1.776316751</v>
      </c>
      <c r="AP496" s="39">
        <f t="shared" ref="AP496:AR496" si="2498">AL496*$AO496</f>
        <v>0.5925925926</v>
      </c>
      <c r="AQ496" s="40">
        <f t="shared" si="2498"/>
        <v>0.6327553262</v>
      </c>
      <c r="AR496" s="54">
        <f t="shared" si="2498"/>
        <v>0.7047877243</v>
      </c>
      <c r="AS496" s="39">
        <f t="shared" ref="AS496:AU496" si="2499">IF(AP496&lt;0,0,IF(AP496&gt;1,1,AP496))</f>
        <v>0.5925925926</v>
      </c>
      <c r="AT496" s="40">
        <f t="shared" si="2499"/>
        <v>0.6327553262</v>
      </c>
      <c r="AU496" s="54">
        <f t="shared" si="2499"/>
        <v>0.7047877243</v>
      </c>
      <c r="AV496" s="38"/>
      <c r="AW496" s="38"/>
      <c r="AX496" s="38"/>
      <c r="AY496" s="38"/>
      <c r="AZ496" s="38"/>
      <c r="BA496" s="38"/>
      <c r="BB496" s="38"/>
    </row>
    <row r="497">
      <c r="A497" s="1"/>
      <c r="B497" s="1"/>
      <c r="C497" s="53">
        <v>0.0</v>
      </c>
      <c r="D497" s="42"/>
      <c r="E497" s="42"/>
      <c r="F497" s="2">
        <v>6742.0</v>
      </c>
      <c r="G497" s="43">
        <v>28.0</v>
      </c>
      <c r="H497" s="43">
        <v>23.0</v>
      </c>
      <c r="I497" s="44">
        <v>134.0</v>
      </c>
      <c r="J497" s="44">
        <v>68.0</v>
      </c>
      <c r="K497" s="45">
        <v>33.0</v>
      </c>
      <c r="L497" s="45">
        <v>71.0</v>
      </c>
      <c r="M497" s="39">
        <f t="shared" si="6"/>
        <v>0.5490196078</v>
      </c>
      <c r="N497" s="40">
        <f t="shared" si="7"/>
        <v>0.6633663366</v>
      </c>
      <c r="O497" s="54">
        <f t="shared" si="8"/>
        <v>0.3173076923</v>
      </c>
      <c r="P497" s="40">
        <f t="shared" si="9"/>
        <v>0.5860670511</v>
      </c>
      <c r="Q497" s="54">
        <f t="shared" si="10"/>
        <v>0.2780379085</v>
      </c>
      <c r="R497" s="39">
        <f t="shared" ref="R497:T497" si="2500">M497</f>
        <v>0.5490196078</v>
      </c>
      <c r="S497" s="40">
        <f t="shared" si="2500"/>
        <v>0.6633663366</v>
      </c>
      <c r="T497" s="54">
        <f t="shared" si="2500"/>
        <v>0.3173076923</v>
      </c>
      <c r="U497" s="39">
        <f t="shared" si="12"/>
        <v>0.5490196078</v>
      </c>
      <c r="V497" s="40">
        <f t="shared" si="13"/>
        <v>0.2213663366</v>
      </c>
      <c r="W497" s="54">
        <f t="shared" si="14"/>
        <v>0.09830769231</v>
      </c>
      <c r="X497" s="55">
        <f t="shared" si="15"/>
        <v>0.3832645051</v>
      </c>
      <c r="Y497" s="55">
        <f t="shared" si="16"/>
        <v>0.4021336583</v>
      </c>
      <c r="Z497" s="39">
        <f t="shared" si="17"/>
        <v>0.4185842716</v>
      </c>
      <c r="AA497" s="40">
        <f t="shared" si="18"/>
        <v>0.4185842716</v>
      </c>
      <c r="AB497" s="54">
        <f t="shared" si="19"/>
        <v>0.09830769231</v>
      </c>
      <c r="AC497" s="56">
        <f t="shared" si="20"/>
        <v>0.230676997</v>
      </c>
      <c r="AD497" s="56">
        <f t="shared" si="21"/>
        <v>0.5547211664</v>
      </c>
      <c r="AE497" s="39">
        <f t="shared" si="22"/>
        <v>0.3040371645</v>
      </c>
      <c r="AF497" s="40">
        <f t="shared" si="23"/>
        <v>0.3040371645</v>
      </c>
      <c r="AG497" s="54">
        <f t="shared" si="24"/>
        <v>0.3040371645</v>
      </c>
      <c r="AH497" s="57">
        <f t="shared" ref="AH497:AI497" si="2501">N497-P497</f>
        <v>0.0772992855</v>
      </c>
      <c r="AI497" s="57">
        <f t="shared" si="2501"/>
        <v>0.03926978381</v>
      </c>
      <c r="AJ497" s="58">
        <f t="shared" si="26"/>
        <v>0.04621241475</v>
      </c>
      <c r="AK497" s="58">
        <f t="shared" si="27"/>
        <v>0.02334035503</v>
      </c>
      <c r="AL497" s="39">
        <f t="shared" si="28"/>
        <v>0.3040371645</v>
      </c>
      <c r="AM497" s="40">
        <f t="shared" ref="AM497:AN497" si="2502">AF497+AJ497</f>
        <v>0.3502495792</v>
      </c>
      <c r="AN497" s="54">
        <f t="shared" si="2502"/>
        <v>0.3273775195</v>
      </c>
      <c r="AO497" s="59">
        <f t="shared" si="30"/>
        <v>1.805764795</v>
      </c>
      <c r="AP497" s="39">
        <f t="shared" ref="AP497:AR497" si="2503">AL497*$AO497</f>
        <v>0.5490196078</v>
      </c>
      <c r="AQ497" s="40">
        <f t="shared" si="2503"/>
        <v>0.6324683595</v>
      </c>
      <c r="AR497" s="54">
        <f t="shared" si="2503"/>
        <v>0.5911667993</v>
      </c>
      <c r="AS497" s="39">
        <f t="shared" ref="AS497:AU497" si="2504">IF(AP497&lt;0,0,IF(AP497&gt;1,1,AP497))</f>
        <v>0.5490196078</v>
      </c>
      <c r="AT497" s="40">
        <f t="shared" si="2504"/>
        <v>0.6324683595</v>
      </c>
      <c r="AU497" s="54">
        <f t="shared" si="2504"/>
        <v>0.5911667993</v>
      </c>
      <c r="AV497" s="38"/>
      <c r="AW497" s="38"/>
      <c r="AX497" s="38"/>
      <c r="AY497" s="38"/>
      <c r="AZ497" s="38"/>
      <c r="BA497" s="38"/>
      <c r="BB497" s="38"/>
    </row>
    <row r="498">
      <c r="A498" s="1"/>
      <c r="B498" s="1"/>
      <c r="C498" s="53">
        <v>0.0</v>
      </c>
      <c r="D498" s="42"/>
      <c r="E498" s="42"/>
      <c r="F498" s="2">
        <v>6750.0</v>
      </c>
      <c r="G498" s="43">
        <v>8.0</v>
      </c>
      <c r="H498" s="43">
        <v>8.0</v>
      </c>
      <c r="I498" s="44">
        <v>51.0</v>
      </c>
      <c r="J498" s="44">
        <v>33.0</v>
      </c>
      <c r="K498" s="45">
        <v>15.0</v>
      </c>
      <c r="L498" s="45">
        <v>56.0</v>
      </c>
      <c r="M498" s="39">
        <f t="shared" si="6"/>
        <v>0.5</v>
      </c>
      <c r="N498" s="40">
        <f t="shared" si="7"/>
        <v>0.6071428571</v>
      </c>
      <c r="O498" s="54">
        <f t="shared" si="8"/>
        <v>0.2112676056</v>
      </c>
      <c r="P498" s="40">
        <f t="shared" si="9"/>
        <v>0.573275</v>
      </c>
      <c r="Q498" s="54">
        <f t="shared" si="10"/>
        <v>0.27435</v>
      </c>
      <c r="R498" s="39">
        <f t="shared" ref="R498:T498" si="2505">M498</f>
        <v>0.5</v>
      </c>
      <c r="S498" s="40">
        <f t="shared" si="2505"/>
        <v>0.6071428571</v>
      </c>
      <c r="T498" s="54">
        <f t="shared" si="2505"/>
        <v>0.2112676056</v>
      </c>
      <c r="U498" s="39">
        <f t="shared" si="12"/>
        <v>0.5</v>
      </c>
      <c r="V498" s="40">
        <f t="shared" si="13"/>
        <v>0.1651428571</v>
      </c>
      <c r="W498" s="54">
        <f t="shared" si="14"/>
        <v>-0.007732394366</v>
      </c>
      <c r="X498" s="55">
        <f t="shared" si="15"/>
        <v>0.3190051941</v>
      </c>
      <c r="Y498" s="55">
        <f t="shared" si="16"/>
        <v>0.4663929693</v>
      </c>
      <c r="Z498" s="39">
        <f t="shared" si="17"/>
        <v>0.3723386652</v>
      </c>
      <c r="AA498" s="40">
        <f t="shared" si="18"/>
        <v>0.3723386652</v>
      </c>
      <c r="AB498" s="54">
        <f t="shared" si="19"/>
        <v>-0.007732394366</v>
      </c>
      <c r="AC498" s="56">
        <f t="shared" si="20"/>
        <v>-0.02076411554</v>
      </c>
      <c r="AD498" s="56">
        <f t="shared" si="21"/>
        <v>0.8061622789</v>
      </c>
      <c r="AE498" s="39">
        <f t="shared" si="22"/>
        <v>0.2633399624</v>
      </c>
      <c r="AF498" s="40">
        <f t="shared" si="23"/>
        <v>0.2633399624</v>
      </c>
      <c r="AG498" s="54">
        <f t="shared" si="24"/>
        <v>0.2633399624</v>
      </c>
      <c r="AH498" s="57">
        <f t="shared" ref="AH498:AI498" si="2506">N498-P498</f>
        <v>0.03386785714</v>
      </c>
      <c r="AI498" s="57">
        <f t="shared" si="2506"/>
        <v>-0.06308239437</v>
      </c>
      <c r="AJ498" s="58">
        <f t="shared" si="26"/>
        <v>0.02024747643</v>
      </c>
      <c r="AK498" s="58">
        <f t="shared" si="27"/>
        <v>-0.03749359783</v>
      </c>
      <c r="AL498" s="39">
        <f t="shared" si="28"/>
        <v>0.2633399624</v>
      </c>
      <c r="AM498" s="40">
        <f t="shared" ref="AM498:AN498" si="2507">AF498+AJ498</f>
        <v>0.2835874388</v>
      </c>
      <c r="AN498" s="54">
        <f t="shared" si="2507"/>
        <v>0.2258463645</v>
      </c>
      <c r="AO498" s="59">
        <f t="shared" si="30"/>
        <v>1.898686381</v>
      </c>
      <c r="AP498" s="39">
        <f t="shared" ref="AP498:AR498" si="2508">AL498*$AO498</f>
        <v>0.5</v>
      </c>
      <c r="AQ498" s="40">
        <f t="shared" si="2508"/>
        <v>0.5384436077</v>
      </c>
      <c r="AR498" s="54">
        <f t="shared" si="2508"/>
        <v>0.4288114165</v>
      </c>
      <c r="AS498" s="39">
        <f t="shared" ref="AS498:AU498" si="2509">IF(AP498&lt;0,0,IF(AP498&gt;1,1,AP498))</f>
        <v>0.5</v>
      </c>
      <c r="AT498" s="40">
        <f t="shared" si="2509"/>
        <v>0.5384436077</v>
      </c>
      <c r="AU498" s="54">
        <f t="shared" si="2509"/>
        <v>0.4288114165</v>
      </c>
      <c r="AV498" s="38"/>
      <c r="AW498" s="38"/>
      <c r="AX498" s="38"/>
      <c r="AY498" s="38"/>
      <c r="AZ498" s="38"/>
      <c r="BA498" s="38"/>
      <c r="BB498" s="38"/>
    </row>
    <row r="499">
      <c r="A499" s="1"/>
      <c r="B499" s="1"/>
      <c r="C499" s="53">
        <v>0.0</v>
      </c>
      <c r="D499" s="42"/>
      <c r="E499" s="42"/>
      <c r="F499" s="2">
        <v>6751.0</v>
      </c>
      <c r="G499" s="43">
        <v>16.0</v>
      </c>
      <c r="H499" s="43">
        <v>26.0</v>
      </c>
      <c r="I499" s="44">
        <v>46.0</v>
      </c>
      <c r="J499" s="44">
        <v>55.0</v>
      </c>
      <c r="K499" s="45">
        <v>16.0</v>
      </c>
      <c r="L499" s="45">
        <v>52.0</v>
      </c>
      <c r="M499" s="39">
        <f t="shared" si="6"/>
        <v>0.380952381</v>
      </c>
      <c r="N499" s="40">
        <f t="shared" si="7"/>
        <v>0.4554455446</v>
      </c>
      <c r="O499" s="54">
        <f t="shared" si="8"/>
        <v>0.2352941176</v>
      </c>
      <c r="P499" s="40">
        <f t="shared" si="9"/>
        <v>0.5421505669</v>
      </c>
      <c r="Q499" s="54">
        <f t="shared" si="10"/>
        <v>0.2641011338</v>
      </c>
      <c r="R499" s="39">
        <f t="shared" ref="R499:T499" si="2510">M499</f>
        <v>0.380952381</v>
      </c>
      <c r="S499" s="40">
        <f t="shared" si="2510"/>
        <v>0.4554455446</v>
      </c>
      <c r="T499" s="54">
        <f t="shared" si="2510"/>
        <v>0.2352941176</v>
      </c>
      <c r="U499" s="39">
        <f t="shared" si="12"/>
        <v>0.380952381</v>
      </c>
      <c r="V499" s="40">
        <f t="shared" si="13"/>
        <v>0.01344554455</v>
      </c>
      <c r="W499" s="54">
        <f t="shared" si="14"/>
        <v>0.01629411765</v>
      </c>
      <c r="X499" s="55">
        <f t="shared" si="15"/>
        <v>0.03527990986</v>
      </c>
      <c r="Y499" s="55">
        <f t="shared" si="16"/>
        <v>0.7501182535</v>
      </c>
      <c r="Z499" s="39">
        <f t="shared" si="17"/>
        <v>0.26954174</v>
      </c>
      <c r="AA499" s="40">
        <f t="shared" si="18"/>
        <v>0.26954174</v>
      </c>
      <c r="AB499" s="54">
        <f t="shared" si="19"/>
        <v>0.01629411765</v>
      </c>
      <c r="AC499" s="56">
        <f t="shared" si="20"/>
        <v>0.06037770973</v>
      </c>
      <c r="AD499" s="56">
        <f t="shared" si="21"/>
        <v>0.7250204537</v>
      </c>
      <c r="AE499" s="39">
        <f t="shared" si="22"/>
        <v>0.1909427242</v>
      </c>
      <c r="AF499" s="40">
        <f t="shared" si="23"/>
        <v>0.1909427242</v>
      </c>
      <c r="AG499" s="54">
        <f t="shared" si="24"/>
        <v>0.1909427242</v>
      </c>
      <c r="AH499" s="57">
        <f t="shared" ref="AH499:AI499" si="2511">N499-P499</f>
        <v>-0.08670502234</v>
      </c>
      <c r="AI499" s="57">
        <f t="shared" si="2511"/>
        <v>-0.02880701614</v>
      </c>
      <c r="AJ499" s="58">
        <f t="shared" si="26"/>
        <v>-0.05183551733</v>
      </c>
      <c r="AK499" s="58">
        <f t="shared" si="27"/>
        <v>-0.01712171341</v>
      </c>
      <c r="AL499" s="39">
        <f t="shared" si="28"/>
        <v>0.1909427242</v>
      </c>
      <c r="AM499" s="40">
        <f t="shared" ref="AM499:AN499" si="2512">AF499+AJ499</f>
        <v>0.1391072069</v>
      </c>
      <c r="AN499" s="54">
        <f t="shared" si="2512"/>
        <v>0.1738210108</v>
      </c>
      <c r="AO499" s="59">
        <f t="shared" si="30"/>
        <v>1.995113364</v>
      </c>
      <c r="AP499" s="39">
        <f t="shared" ref="AP499:AR499" si="2513">AL499*$AO499</f>
        <v>0.380952381</v>
      </c>
      <c r="AQ499" s="40">
        <f t="shared" si="2513"/>
        <v>0.2775346476</v>
      </c>
      <c r="AR499" s="54">
        <f t="shared" si="2513"/>
        <v>0.3467926217</v>
      </c>
      <c r="AS499" s="39">
        <f t="shared" ref="AS499:AU499" si="2514">IF(AP499&lt;0,0,IF(AP499&gt;1,1,AP499))</f>
        <v>0.380952381</v>
      </c>
      <c r="AT499" s="40">
        <f t="shared" si="2514"/>
        <v>0.2775346476</v>
      </c>
      <c r="AU499" s="54">
        <f t="shared" si="2514"/>
        <v>0.3467926217</v>
      </c>
      <c r="AV499" s="38"/>
      <c r="AW499" s="38"/>
      <c r="AX499" s="38"/>
      <c r="AY499" s="38"/>
      <c r="AZ499" s="38"/>
      <c r="BA499" s="38"/>
      <c r="BB499" s="38"/>
    </row>
    <row r="500">
      <c r="A500" s="1"/>
      <c r="B500" s="1"/>
      <c r="C500" s="53">
        <v>0.0</v>
      </c>
      <c r="D500" s="42"/>
      <c r="E500" s="42"/>
      <c r="F500" s="2">
        <v>6753.0</v>
      </c>
      <c r="G500" s="43">
        <v>47.0</v>
      </c>
      <c r="H500" s="43">
        <v>35.0</v>
      </c>
      <c r="I500" s="44">
        <v>112.0</v>
      </c>
      <c r="J500" s="44">
        <v>83.0</v>
      </c>
      <c r="K500" s="45">
        <v>47.0</v>
      </c>
      <c r="L500" s="45">
        <v>81.0</v>
      </c>
      <c r="M500" s="39">
        <f t="shared" si="6"/>
        <v>0.5731707317</v>
      </c>
      <c r="N500" s="40">
        <f t="shared" si="7"/>
        <v>0.5743589744</v>
      </c>
      <c r="O500" s="54">
        <f t="shared" si="8"/>
        <v>0.3671875</v>
      </c>
      <c r="P500" s="40">
        <f t="shared" si="9"/>
        <v>0.5923643516</v>
      </c>
      <c r="Q500" s="54">
        <f t="shared" si="10"/>
        <v>0.2797407198</v>
      </c>
      <c r="R500" s="39">
        <f t="shared" ref="R500:T500" si="2515">M500</f>
        <v>0.5731707317</v>
      </c>
      <c r="S500" s="40">
        <f t="shared" si="2515"/>
        <v>0.5743589744</v>
      </c>
      <c r="T500" s="54">
        <f t="shared" si="2515"/>
        <v>0.3671875</v>
      </c>
      <c r="U500" s="39">
        <f t="shared" si="12"/>
        <v>0.5731707317</v>
      </c>
      <c r="V500" s="40">
        <f t="shared" si="13"/>
        <v>0.1323589744</v>
      </c>
      <c r="W500" s="54">
        <f t="shared" si="14"/>
        <v>0.1481875</v>
      </c>
      <c r="X500" s="55">
        <f t="shared" si="15"/>
        <v>0.2269459464</v>
      </c>
      <c r="Y500" s="55">
        <f t="shared" si="16"/>
        <v>0.558452217</v>
      </c>
      <c r="Z500" s="39">
        <f t="shared" si="17"/>
        <v>0.4159588837</v>
      </c>
      <c r="AA500" s="40">
        <f t="shared" si="18"/>
        <v>0.4159588837</v>
      </c>
      <c r="AB500" s="54">
        <f t="shared" si="19"/>
        <v>0.1481875</v>
      </c>
      <c r="AC500" s="56">
        <f t="shared" si="20"/>
        <v>0.3422364431</v>
      </c>
      <c r="AD500" s="56">
        <f t="shared" si="21"/>
        <v>0.4431617203</v>
      </c>
      <c r="AE500" s="39">
        <f t="shared" si="22"/>
        <v>0.31223495</v>
      </c>
      <c r="AF500" s="40">
        <f t="shared" si="23"/>
        <v>0.31223495</v>
      </c>
      <c r="AG500" s="54">
        <f t="shared" si="24"/>
        <v>0.31223495</v>
      </c>
      <c r="AH500" s="57">
        <f t="shared" ref="AH500:AI500" si="2516">N500-P500</f>
        <v>-0.01800537722</v>
      </c>
      <c r="AI500" s="57">
        <f t="shared" si="2516"/>
        <v>0.08744678019</v>
      </c>
      <c r="AJ500" s="58">
        <f t="shared" si="26"/>
        <v>-0.01076429044</v>
      </c>
      <c r="AK500" s="58">
        <f t="shared" si="27"/>
        <v>0.05197479329</v>
      </c>
      <c r="AL500" s="39">
        <f t="shared" si="28"/>
        <v>0.31223495</v>
      </c>
      <c r="AM500" s="40">
        <f t="shared" ref="AM500:AN500" si="2517">AF500+AJ500</f>
        <v>0.3014706596</v>
      </c>
      <c r="AN500" s="54">
        <f t="shared" si="2517"/>
        <v>0.3642097433</v>
      </c>
      <c r="AO500" s="59">
        <f t="shared" si="30"/>
        <v>1.835703311</v>
      </c>
      <c r="AP500" s="39">
        <f t="shared" ref="AP500:AR500" si="2518">AL500*$AO500</f>
        <v>0.5731707317</v>
      </c>
      <c r="AQ500" s="40">
        <f t="shared" si="2518"/>
        <v>0.5534106881</v>
      </c>
      <c r="AR500" s="54">
        <f t="shared" si="2518"/>
        <v>0.6685810319</v>
      </c>
      <c r="AS500" s="39">
        <f t="shared" ref="AS500:AU500" si="2519">IF(AP500&lt;0,0,IF(AP500&gt;1,1,AP500))</f>
        <v>0.5731707317</v>
      </c>
      <c r="AT500" s="40">
        <f t="shared" si="2519"/>
        <v>0.5534106881</v>
      </c>
      <c r="AU500" s="54">
        <f t="shared" si="2519"/>
        <v>0.6685810319</v>
      </c>
      <c r="AV500" s="38"/>
      <c r="AW500" s="38"/>
      <c r="AX500" s="38"/>
      <c r="AY500" s="38"/>
      <c r="AZ500" s="38"/>
      <c r="BA500" s="38"/>
      <c r="BB500" s="38"/>
    </row>
    <row r="501">
      <c r="A501" s="1"/>
      <c r="B501" s="1"/>
      <c r="C501" s="53">
        <v>0.0</v>
      </c>
      <c r="D501" s="42"/>
      <c r="E501" s="42"/>
      <c r="F501" s="2">
        <v>7001.0</v>
      </c>
      <c r="G501" s="43">
        <v>15.0</v>
      </c>
      <c r="H501" s="43">
        <v>31.0</v>
      </c>
      <c r="I501" s="44">
        <v>76.0</v>
      </c>
      <c r="J501" s="44">
        <v>60.0</v>
      </c>
      <c r="K501" s="45">
        <v>33.0</v>
      </c>
      <c r="L501" s="45">
        <v>72.0</v>
      </c>
      <c r="M501" s="39">
        <f t="shared" si="6"/>
        <v>0.3260869565</v>
      </c>
      <c r="N501" s="40">
        <f t="shared" si="7"/>
        <v>0.5588235294</v>
      </c>
      <c r="O501" s="54">
        <f t="shared" si="8"/>
        <v>0.3142857143</v>
      </c>
      <c r="P501" s="40">
        <f t="shared" si="9"/>
        <v>0.5277785917</v>
      </c>
      <c r="Q501" s="54">
        <f t="shared" si="10"/>
        <v>0.2587613422</v>
      </c>
      <c r="R501" s="39">
        <f t="shared" ref="R501:T501" si="2520">M501</f>
        <v>0.3260869565</v>
      </c>
      <c r="S501" s="40">
        <f t="shared" si="2520"/>
        <v>0.5588235294</v>
      </c>
      <c r="T501" s="54">
        <f t="shared" si="2520"/>
        <v>0.3142857143</v>
      </c>
      <c r="U501" s="39">
        <f t="shared" si="12"/>
        <v>0.3260869565</v>
      </c>
      <c r="V501" s="40">
        <f t="shared" si="13"/>
        <v>0.1168235294</v>
      </c>
      <c r="W501" s="54">
        <f t="shared" si="14"/>
        <v>0.09528571429</v>
      </c>
      <c r="X501" s="55">
        <f t="shared" si="15"/>
        <v>0.3440133162</v>
      </c>
      <c r="Y501" s="55">
        <f t="shared" si="16"/>
        <v>0.4413848472</v>
      </c>
      <c r="Z501" s="39">
        <f t="shared" si="17"/>
        <v>0.2449290104</v>
      </c>
      <c r="AA501" s="40">
        <f t="shared" si="18"/>
        <v>0.2449290104</v>
      </c>
      <c r="AB501" s="54">
        <f t="shared" si="19"/>
        <v>0.09528571429</v>
      </c>
      <c r="AC501" s="56">
        <f t="shared" si="20"/>
        <v>0.3710173368</v>
      </c>
      <c r="AD501" s="56">
        <f t="shared" si="21"/>
        <v>0.4143808266</v>
      </c>
      <c r="AE501" s="39">
        <f t="shared" si="22"/>
        <v>0.1858353942</v>
      </c>
      <c r="AF501" s="40">
        <f t="shared" si="23"/>
        <v>0.1858353942</v>
      </c>
      <c r="AG501" s="54">
        <f t="shared" si="24"/>
        <v>0.1858353942</v>
      </c>
      <c r="AH501" s="57">
        <f t="shared" ref="AH501:AI501" si="2521">N501-P501</f>
        <v>0.03104493773</v>
      </c>
      <c r="AI501" s="57">
        <f t="shared" si="2521"/>
        <v>0.05552437213</v>
      </c>
      <c r="AJ501" s="58">
        <f t="shared" si="26"/>
        <v>0.01855982923</v>
      </c>
      <c r="AK501" s="58">
        <f t="shared" si="27"/>
        <v>0.03300141821</v>
      </c>
      <c r="AL501" s="39">
        <f t="shared" si="28"/>
        <v>0.1858353942</v>
      </c>
      <c r="AM501" s="40">
        <f t="shared" ref="AM501:AN501" si="2522">AF501+AJ501</f>
        <v>0.2043952234</v>
      </c>
      <c r="AN501" s="54">
        <f t="shared" si="2522"/>
        <v>0.2188368124</v>
      </c>
      <c r="AO501" s="59">
        <f t="shared" si="30"/>
        <v>1.754708558</v>
      </c>
      <c r="AP501" s="39">
        <f t="shared" ref="AP501:AR501" si="2523">AL501*$AO501</f>
        <v>0.3260869565</v>
      </c>
      <c r="AQ501" s="40">
        <f t="shared" si="2523"/>
        <v>0.3586540477</v>
      </c>
      <c r="AR501" s="54">
        <f t="shared" si="2523"/>
        <v>0.3839948275</v>
      </c>
      <c r="AS501" s="39">
        <f t="shared" ref="AS501:AU501" si="2524">IF(AP501&lt;0,0,IF(AP501&gt;1,1,AP501))</f>
        <v>0.3260869565</v>
      </c>
      <c r="AT501" s="40">
        <f t="shared" si="2524"/>
        <v>0.3586540477</v>
      </c>
      <c r="AU501" s="54">
        <f t="shared" si="2524"/>
        <v>0.3839948275</v>
      </c>
      <c r="AV501" s="38"/>
      <c r="AW501" s="38"/>
      <c r="AX501" s="38"/>
      <c r="AY501" s="38"/>
      <c r="AZ501" s="38"/>
      <c r="BA501" s="38"/>
      <c r="BB501" s="38"/>
    </row>
    <row r="502">
      <c r="A502" s="1"/>
      <c r="B502" s="1"/>
      <c r="C502" s="53">
        <v>0.0</v>
      </c>
      <c r="D502" s="42"/>
      <c r="E502" s="42"/>
      <c r="F502" s="2">
        <v>7003.0</v>
      </c>
      <c r="G502" s="43">
        <v>6.0</v>
      </c>
      <c r="H502" s="43">
        <v>3.0</v>
      </c>
      <c r="I502" s="44">
        <v>23.0</v>
      </c>
      <c r="J502" s="44">
        <v>18.0</v>
      </c>
      <c r="K502" s="45">
        <v>10.0</v>
      </c>
      <c r="L502" s="45">
        <v>35.0</v>
      </c>
      <c r="M502" s="39">
        <f t="shared" si="6"/>
        <v>0.6666666667</v>
      </c>
      <c r="N502" s="40">
        <f t="shared" si="7"/>
        <v>0.5609756098</v>
      </c>
      <c r="O502" s="54">
        <f t="shared" si="8"/>
        <v>0.2222222222</v>
      </c>
      <c r="P502" s="40">
        <f t="shared" si="9"/>
        <v>0.6167111111</v>
      </c>
      <c r="Q502" s="54">
        <f t="shared" si="10"/>
        <v>0.2856222222</v>
      </c>
      <c r="R502" s="39">
        <f t="shared" ref="R502:T502" si="2525">M502</f>
        <v>0.6666666667</v>
      </c>
      <c r="S502" s="40">
        <f t="shared" si="2525"/>
        <v>0.5609756098</v>
      </c>
      <c r="T502" s="54">
        <f t="shared" si="2525"/>
        <v>0.2222222222</v>
      </c>
      <c r="U502" s="39">
        <f t="shared" si="12"/>
        <v>0.6666666667</v>
      </c>
      <c r="V502" s="40">
        <f t="shared" si="13"/>
        <v>0.1189756098</v>
      </c>
      <c r="W502" s="54">
        <f t="shared" si="14"/>
        <v>0.003222222222</v>
      </c>
      <c r="X502" s="55">
        <f t="shared" si="15"/>
        <v>0.1766041781</v>
      </c>
      <c r="Y502" s="55">
        <f t="shared" si="16"/>
        <v>0.6087939853</v>
      </c>
      <c r="Z502" s="39">
        <f t="shared" si="17"/>
        <v>0.4788526079</v>
      </c>
      <c r="AA502" s="40">
        <f t="shared" si="18"/>
        <v>0.4788526079</v>
      </c>
      <c r="AB502" s="54">
        <f t="shared" si="19"/>
        <v>0.003222222222</v>
      </c>
      <c r="AC502" s="56">
        <f t="shared" si="20"/>
        <v>0.00672894652</v>
      </c>
      <c r="AD502" s="56">
        <f t="shared" si="21"/>
        <v>0.7786692169</v>
      </c>
      <c r="AE502" s="39">
        <f t="shared" si="22"/>
        <v>0.3386075921</v>
      </c>
      <c r="AF502" s="40">
        <f t="shared" si="23"/>
        <v>0.3386075921</v>
      </c>
      <c r="AG502" s="54">
        <f t="shared" si="24"/>
        <v>0.3386075921</v>
      </c>
      <c r="AH502" s="57">
        <f t="shared" ref="AH502:AI502" si="2526">N502-P502</f>
        <v>-0.05573550136</v>
      </c>
      <c r="AI502" s="57">
        <f t="shared" si="2526"/>
        <v>-0.0634</v>
      </c>
      <c r="AJ502" s="58">
        <f t="shared" si="26"/>
        <v>-0.03332077506</v>
      </c>
      <c r="AK502" s="58">
        <f t="shared" si="27"/>
        <v>-0.03768236964</v>
      </c>
      <c r="AL502" s="39">
        <f t="shared" si="28"/>
        <v>0.3386075921</v>
      </c>
      <c r="AM502" s="40">
        <f t="shared" ref="AM502:AN502" si="2527">AF502+AJ502</f>
        <v>0.305286817</v>
      </c>
      <c r="AN502" s="54">
        <f t="shared" si="2527"/>
        <v>0.3009252224</v>
      </c>
      <c r="AO502" s="59">
        <f t="shared" si="30"/>
        <v>1.968847369</v>
      </c>
      <c r="AP502" s="39">
        <f t="shared" ref="AP502:AR502" si="2528">AL502*$AO502</f>
        <v>0.6666666667</v>
      </c>
      <c r="AQ502" s="40">
        <f t="shared" si="2528"/>
        <v>0.6010631464</v>
      </c>
      <c r="AR502" s="54">
        <f t="shared" si="2528"/>
        <v>0.5924758324</v>
      </c>
      <c r="AS502" s="39">
        <f t="shared" ref="AS502:AU502" si="2529">IF(AP502&lt;0,0,IF(AP502&gt;1,1,AP502))</f>
        <v>0.6666666667</v>
      </c>
      <c r="AT502" s="40">
        <f t="shared" si="2529"/>
        <v>0.6010631464</v>
      </c>
      <c r="AU502" s="54">
        <f t="shared" si="2529"/>
        <v>0.5924758324</v>
      </c>
      <c r="AV502" s="38"/>
      <c r="AW502" s="38"/>
      <c r="AX502" s="38"/>
      <c r="AY502" s="38"/>
      <c r="AZ502" s="38"/>
      <c r="BA502" s="38"/>
      <c r="BB502" s="38"/>
    </row>
    <row r="503">
      <c r="A503" s="1"/>
      <c r="B503" s="1"/>
      <c r="C503" s="53">
        <v>0.0</v>
      </c>
      <c r="D503" s="42"/>
      <c r="E503" s="42"/>
      <c r="F503" s="2">
        <v>7004.0</v>
      </c>
      <c r="G503" s="43">
        <v>14.0</v>
      </c>
      <c r="H503" s="43">
        <v>8.0</v>
      </c>
      <c r="I503" s="44">
        <v>35.0</v>
      </c>
      <c r="J503" s="44">
        <v>31.0</v>
      </c>
      <c r="K503" s="45">
        <v>15.0</v>
      </c>
      <c r="L503" s="45">
        <v>28.0</v>
      </c>
      <c r="M503" s="39">
        <f t="shared" si="6"/>
        <v>0.6363636364</v>
      </c>
      <c r="N503" s="40">
        <f t="shared" si="7"/>
        <v>0.5303030303</v>
      </c>
      <c r="O503" s="54">
        <f t="shared" si="8"/>
        <v>0.3488372093</v>
      </c>
      <c r="P503" s="40">
        <f t="shared" si="9"/>
        <v>0.6088256198</v>
      </c>
      <c r="Q503" s="54">
        <f t="shared" si="10"/>
        <v>0.2838396694</v>
      </c>
      <c r="R503" s="39">
        <f t="shared" ref="R503:T503" si="2530">M503</f>
        <v>0.6363636364</v>
      </c>
      <c r="S503" s="40">
        <f t="shared" si="2530"/>
        <v>0.5303030303</v>
      </c>
      <c r="T503" s="54">
        <f t="shared" si="2530"/>
        <v>0.3488372093</v>
      </c>
      <c r="U503" s="39">
        <f t="shared" si="12"/>
        <v>0.6363636364</v>
      </c>
      <c r="V503" s="40">
        <f t="shared" si="13"/>
        <v>0.0883030303</v>
      </c>
      <c r="W503" s="54">
        <f t="shared" si="14"/>
        <v>0.1298372093</v>
      </c>
      <c r="X503" s="55">
        <f t="shared" si="15"/>
        <v>0.1378814406</v>
      </c>
      <c r="Y503" s="55">
        <f t="shared" si="16"/>
        <v>0.6475167228</v>
      </c>
      <c r="Z503" s="39">
        <f t="shared" si="17"/>
        <v>0.4542885112</v>
      </c>
      <c r="AA503" s="40">
        <f t="shared" si="18"/>
        <v>0.4542885112</v>
      </c>
      <c r="AB503" s="54">
        <f t="shared" si="19"/>
        <v>0.1298372093</v>
      </c>
      <c r="AC503" s="56">
        <f t="shared" si="20"/>
        <v>0.2783820625</v>
      </c>
      <c r="AD503" s="56">
        <f t="shared" si="21"/>
        <v>0.5070161009</v>
      </c>
      <c r="AE503" s="39">
        <f t="shared" si="22"/>
        <v>0.3340926162</v>
      </c>
      <c r="AF503" s="40">
        <f t="shared" si="23"/>
        <v>0.3340926162</v>
      </c>
      <c r="AG503" s="54">
        <f t="shared" si="24"/>
        <v>0.3340926162</v>
      </c>
      <c r="AH503" s="57">
        <f t="shared" ref="AH503:AI503" si="2531">N503-P503</f>
        <v>-0.07852258953</v>
      </c>
      <c r="AI503" s="57">
        <f t="shared" si="2531"/>
        <v>0.06499753988</v>
      </c>
      <c r="AJ503" s="58">
        <f t="shared" si="26"/>
        <v>-0.04694375182</v>
      </c>
      <c r="AK503" s="58">
        <f t="shared" si="27"/>
        <v>0.03863188207</v>
      </c>
      <c r="AL503" s="39">
        <f t="shared" si="28"/>
        <v>0.3340926162</v>
      </c>
      <c r="AM503" s="40">
        <f t="shared" ref="AM503:AN503" si="2532">AF503+AJ503</f>
        <v>0.2871488643</v>
      </c>
      <c r="AN503" s="54">
        <f t="shared" si="2532"/>
        <v>0.3727244982</v>
      </c>
      <c r="AO503" s="59">
        <f t="shared" si="30"/>
        <v>1.904752172</v>
      </c>
      <c r="AP503" s="39">
        <f t="shared" ref="AP503:AR503" si="2533">AL503*$AO503</f>
        <v>0.6363636364</v>
      </c>
      <c r="AQ503" s="40">
        <f t="shared" si="2533"/>
        <v>0.5469474231</v>
      </c>
      <c r="AR503" s="54">
        <f t="shared" si="2533"/>
        <v>0.7099477977</v>
      </c>
      <c r="AS503" s="39">
        <f t="shared" ref="AS503:AU503" si="2534">IF(AP503&lt;0,0,IF(AP503&gt;1,1,AP503))</f>
        <v>0.6363636364</v>
      </c>
      <c r="AT503" s="40">
        <f t="shared" si="2534"/>
        <v>0.5469474231</v>
      </c>
      <c r="AU503" s="54">
        <f t="shared" si="2534"/>
        <v>0.7099477977</v>
      </c>
      <c r="AV503" s="38"/>
      <c r="AW503" s="38"/>
      <c r="AX503" s="38"/>
      <c r="AY503" s="38"/>
      <c r="AZ503" s="38"/>
      <c r="BA503" s="38"/>
      <c r="BB503" s="38"/>
    </row>
    <row r="504">
      <c r="A504" s="1"/>
      <c r="B504" s="1"/>
      <c r="C504" s="53">
        <v>0.0</v>
      </c>
      <c r="D504" s="42"/>
      <c r="E504" s="42"/>
      <c r="F504" s="2">
        <v>7006.0</v>
      </c>
      <c r="G504" s="43">
        <v>11.0</v>
      </c>
      <c r="H504" s="43">
        <v>12.0</v>
      </c>
      <c r="I504" s="44">
        <v>32.0</v>
      </c>
      <c r="J504" s="44">
        <v>14.0</v>
      </c>
      <c r="K504" s="45">
        <v>6.0</v>
      </c>
      <c r="L504" s="45">
        <v>39.0</v>
      </c>
      <c r="M504" s="39">
        <f t="shared" si="6"/>
        <v>0.4782608696</v>
      </c>
      <c r="N504" s="40">
        <f t="shared" si="7"/>
        <v>0.6956521739</v>
      </c>
      <c r="O504" s="54">
        <f t="shared" si="8"/>
        <v>0.1333333333</v>
      </c>
      <c r="P504" s="40">
        <f t="shared" si="9"/>
        <v>0.5675975425</v>
      </c>
      <c r="Q504" s="54">
        <f t="shared" si="10"/>
        <v>0.2726151229</v>
      </c>
      <c r="R504" s="39">
        <f t="shared" ref="R504:T504" si="2535">M504</f>
        <v>0.4782608696</v>
      </c>
      <c r="S504" s="40">
        <f t="shared" si="2535"/>
        <v>0.6956521739</v>
      </c>
      <c r="T504" s="54">
        <f t="shared" si="2535"/>
        <v>0.1333333333</v>
      </c>
      <c r="U504" s="39">
        <f t="shared" si="12"/>
        <v>0.4782608696</v>
      </c>
      <c r="V504" s="40">
        <f t="shared" si="13"/>
        <v>0.2536521739</v>
      </c>
      <c r="W504" s="54">
        <f t="shared" si="14"/>
        <v>-0.08566666667</v>
      </c>
      <c r="X504" s="55">
        <f t="shared" si="15"/>
        <v>0.4876424281</v>
      </c>
      <c r="Y504" s="55">
        <f t="shared" si="16"/>
        <v>0.2977557353</v>
      </c>
      <c r="Z504" s="39">
        <f t="shared" si="17"/>
        <v>0.3828007868</v>
      </c>
      <c r="AA504" s="40">
        <f t="shared" si="18"/>
        <v>0.3828007868</v>
      </c>
      <c r="AB504" s="54">
        <f t="shared" si="19"/>
        <v>-0.08566666667</v>
      </c>
      <c r="AC504" s="56">
        <f t="shared" si="20"/>
        <v>-0.2201616494</v>
      </c>
      <c r="AD504" s="56">
        <f t="shared" si="21"/>
        <v>1.005559813</v>
      </c>
      <c r="AE504" s="39">
        <f t="shared" si="22"/>
        <v>0.2773762969</v>
      </c>
      <c r="AF504" s="40">
        <f t="shared" si="23"/>
        <v>0.2773762969</v>
      </c>
      <c r="AG504" s="54">
        <f t="shared" si="24"/>
        <v>0.2773762969</v>
      </c>
      <c r="AH504" s="57">
        <f t="shared" ref="AH504:AI504" si="2536">N504-P504</f>
        <v>0.1280546314</v>
      </c>
      <c r="AI504" s="57">
        <f t="shared" si="2536"/>
        <v>-0.1392817895</v>
      </c>
      <c r="AJ504" s="58">
        <f t="shared" si="26"/>
        <v>0.07655586591</v>
      </c>
      <c r="AK504" s="58">
        <f t="shared" si="27"/>
        <v>-0.082783405</v>
      </c>
      <c r="AL504" s="39">
        <f t="shared" si="28"/>
        <v>0.2773762969</v>
      </c>
      <c r="AM504" s="40">
        <f t="shared" ref="AM504:AN504" si="2537">AF504+AJ504</f>
        <v>0.3539321628</v>
      </c>
      <c r="AN504" s="54">
        <f t="shared" si="2537"/>
        <v>0.1945928919</v>
      </c>
      <c r="AO504" s="59">
        <f t="shared" si="30"/>
        <v>1.724231216</v>
      </c>
      <c r="AP504" s="39">
        <f t="shared" ref="AP504:AR504" si="2538">AL504*$AO504</f>
        <v>0.4782608696</v>
      </c>
      <c r="AQ504" s="40">
        <f t="shared" si="2538"/>
        <v>0.6102608833</v>
      </c>
      <c r="AR504" s="54">
        <f t="shared" si="2538"/>
        <v>0.3355231385</v>
      </c>
      <c r="AS504" s="39">
        <f t="shared" ref="AS504:AU504" si="2539">IF(AP504&lt;0,0,IF(AP504&gt;1,1,AP504))</f>
        <v>0.4782608696</v>
      </c>
      <c r="AT504" s="40">
        <f t="shared" si="2539"/>
        <v>0.6102608833</v>
      </c>
      <c r="AU504" s="54">
        <f t="shared" si="2539"/>
        <v>0.3355231385</v>
      </c>
      <c r="AV504" s="38"/>
      <c r="AW504" s="38"/>
      <c r="AX504" s="38"/>
      <c r="AY504" s="38"/>
      <c r="AZ504" s="38"/>
      <c r="BA504" s="38"/>
      <c r="BB504" s="38"/>
    </row>
    <row r="505">
      <c r="A505" s="1"/>
      <c r="B505" s="1"/>
      <c r="C505" s="53">
        <v>0.0</v>
      </c>
      <c r="D505" s="42"/>
      <c r="E505" s="42"/>
      <c r="F505" s="2">
        <v>7007.0</v>
      </c>
      <c r="G505" s="43">
        <v>13.0</v>
      </c>
      <c r="H505" s="43">
        <v>18.0</v>
      </c>
      <c r="I505" s="44">
        <v>71.0</v>
      </c>
      <c r="J505" s="44">
        <v>42.0</v>
      </c>
      <c r="K505" s="45">
        <v>37.0</v>
      </c>
      <c r="L505" s="45">
        <v>87.0</v>
      </c>
      <c r="M505" s="39">
        <f t="shared" si="6"/>
        <v>0.4193548387</v>
      </c>
      <c r="N505" s="40">
        <f t="shared" si="7"/>
        <v>0.6283185841</v>
      </c>
      <c r="O505" s="54">
        <f t="shared" si="8"/>
        <v>0.2983870968</v>
      </c>
      <c r="P505" s="40">
        <f t="shared" si="9"/>
        <v>0.5521996878</v>
      </c>
      <c r="Q505" s="54">
        <f t="shared" si="10"/>
        <v>0.2676072841</v>
      </c>
      <c r="R505" s="39">
        <f t="shared" ref="R505:T505" si="2540">M505</f>
        <v>0.4193548387</v>
      </c>
      <c r="S505" s="40">
        <f t="shared" si="2540"/>
        <v>0.6283185841</v>
      </c>
      <c r="T505" s="54">
        <f t="shared" si="2540"/>
        <v>0.2983870968</v>
      </c>
      <c r="U505" s="39">
        <f t="shared" si="12"/>
        <v>0.4193548387</v>
      </c>
      <c r="V505" s="40">
        <f t="shared" si="13"/>
        <v>0.1863185841</v>
      </c>
      <c r="W505" s="54">
        <f t="shared" si="14"/>
        <v>0.07938709677</v>
      </c>
      <c r="X505" s="55">
        <f t="shared" si="15"/>
        <v>0.4181021696</v>
      </c>
      <c r="Y505" s="55">
        <f t="shared" si="16"/>
        <v>0.3672959938</v>
      </c>
      <c r="Z505" s="39">
        <f t="shared" si="17"/>
        <v>0.3244788865</v>
      </c>
      <c r="AA505" s="40">
        <f t="shared" si="18"/>
        <v>0.3244788865</v>
      </c>
      <c r="AB505" s="54">
        <f t="shared" si="19"/>
        <v>0.07938709677</v>
      </c>
      <c r="AC505" s="56">
        <f t="shared" si="20"/>
        <v>0.2399467691</v>
      </c>
      <c r="AD505" s="56">
        <f t="shared" si="21"/>
        <v>0.5454513942</v>
      </c>
      <c r="AE505" s="39">
        <f t="shared" si="22"/>
        <v>0.2362084449</v>
      </c>
      <c r="AF505" s="40">
        <f t="shared" si="23"/>
        <v>0.2362084449</v>
      </c>
      <c r="AG505" s="54">
        <f t="shared" si="24"/>
        <v>0.2362084449</v>
      </c>
      <c r="AH505" s="57">
        <f t="shared" ref="AH505:AI505" si="2541">N505-P505</f>
        <v>0.07611889625</v>
      </c>
      <c r="AI505" s="57">
        <f t="shared" si="2541"/>
        <v>0.0307798127</v>
      </c>
      <c r="AJ505" s="58">
        <f t="shared" si="26"/>
        <v>0.04550673374</v>
      </c>
      <c r="AK505" s="58">
        <f t="shared" si="27"/>
        <v>0.01829426308</v>
      </c>
      <c r="AL505" s="39">
        <f t="shared" si="28"/>
        <v>0.2362084449</v>
      </c>
      <c r="AM505" s="40">
        <f t="shared" ref="AM505:AN505" si="2542">AF505+AJ505</f>
        <v>0.2817151786</v>
      </c>
      <c r="AN505" s="54">
        <f t="shared" si="2542"/>
        <v>0.254502708</v>
      </c>
      <c r="AO505" s="59">
        <f t="shared" si="30"/>
        <v>1.775359212</v>
      </c>
      <c r="AP505" s="39">
        <f t="shared" ref="AP505:AR505" si="2543">AL505*$AO505</f>
        <v>0.4193548387</v>
      </c>
      <c r="AQ505" s="40">
        <f t="shared" si="2543"/>
        <v>0.5001456377</v>
      </c>
      <c r="AR505" s="54">
        <f t="shared" si="2543"/>
        <v>0.4518337272</v>
      </c>
      <c r="AS505" s="39">
        <f t="shared" ref="AS505:AU505" si="2544">IF(AP505&lt;0,0,IF(AP505&gt;1,1,AP505))</f>
        <v>0.4193548387</v>
      </c>
      <c r="AT505" s="40">
        <f t="shared" si="2544"/>
        <v>0.5001456377</v>
      </c>
      <c r="AU505" s="54">
        <f t="shared" si="2544"/>
        <v>0.4518337272</v>
      </c>
      <c r="AV505" s="38"/>
      <c r="AW505" s="38"/>
      <c r="AX505" s="38"/>
      <c r="AY505" s="38"/>
      <c r="AZ505" s="38"/>
      <c r="BA505" s="38"/>
      <c r="BB505" s="38"/>
    </row>
    <row r="506">
      <c r="A506" s="1"/>
      <c r="B506" s="1"/>
      <c r="C506" s="53">
        <v>0.0</v>
      </c>
      <c r="D506" s="42"/>
      <c r="E506" s="42"/>
      <c r="F506" s="2">
        <v>7012.0</v>
      </c>
      <c r="G506" s="43">
        <v>13.0</v>
      </c>
      <c r="H506" s="43">
        <v>16.0</v>
      </c>
      <c r="I506" s="44">
        <v>46.0</v>
      </c>
      <c r="J506" s="44">
        <v>40.0</v>
      </c>
      <c r="K506" s="45">
        <v>18.0</v>
      </c>
      <c r="L506" s="45">
        <v>97.0</v>
      </c>
      <c r="M506" s="39">
        <f t="shared" si="6"/>
        <v>0.4482758621</v>
      </c>
      <c r="N506" s="40">
        <f t="shared" si="7"/>
        <v>0.5348837209</v>
      </c>
      <c r="O506" s="54">
        <f t="shared" si="8"/>
        <v>0.1565217391</v>
      </c>
      <c r="P506" s="40">
        <f t="shared" si="9"/>
        <v>0.559762069</v>
      </c>
      <c r="Q506" s="54">
        <f t="shared" si="10"/>
        <v>0.2701219976</v>
      </c>
      <c r="R506" s="39">
        <f t="shared" ref="R506:T506" si="2545">M506</f>
        <v>0.4482758621</v>
      </c>
      <c r="S506" s="40">
        <f t="shared" si="2545"/>
        <v>0.5348837209</v>
      </c>
      <c r="T506" s="54">
        <f t="shared" si="2545"/>
        <v>0.1565217391</v>
      </c>
      <c r="U506" s="39">
        <f t="shared" si="12"/>
        <v>0.4482758621</v>
      </c>
      <c r="V506" s="40">
        <f t="shared" si="13"/>
        <v>0.09288372093</v>
      </c>
      <c r="W506" s="54">
        <f t="shared" si="14"/>
        <v>-0.06247826087</v>
      </c>
      <c r="X506" s="55">
        <f t="shared" si="15"/>
        <v>0.2043110124</v>
      </c>
      <c r="Y506" s="55">
        <f t="shared" si="16"/>
        <v>0.581087151</v>
      </c>
      <c r="Z506" s="39">
        <f t="shared" si="17"/>
        <v>0.3237117809</v>
      </c>
      <c r="AA506" s="40">
        <f t="shared" si="18"/>
        <v>0.3237117809</v>
      </c>
      <c r="AB506" s="54">
        <f t="shared" si="19"/>
        <v>-0.06247826087</v>
      </c>
      <c r="AC506" s="56">
        <f t="shared" si="20"/>
        <v>-0.1906614402</v>
      </c>
      <c r="AD506" s="56">
        <f t="shared" si="21"/>
        <v>0.9760596036</v>
      </c>
      <c r="AE506" s="39">
        <f t="shared" si="22"/>
        <v>0.2331231972</v>
      </c>
      <c r="AF506" s="40">
        <f t="shared" si="23"/>
        <v>0.2331231972</v>
      </c>
      <c r="AG506" s="54">
        <f t="shared" si="24"/>
        <v>0.2331231972</v>
      </c>
      <c r="AH506" s="57">
        <f t="shared" ref="AH506:AI506" si="2546">N506-P506</f>
        <v>-0.02487834804</v>
      </c>
      <c r="AI506" s="57">
        <f t="shared" si="2546"/>
        <v>-0.1136002585</v>
      </c>
      <c r="AJ506" s="58">
        <f t="shared" si="26"/>
        <v>-0.01487321041</v>
      </c>
      <c r="AK506" s="58">
        <f t="shared" si="27"/>
        <v>-0.06751935223</v>
      </c>
      <c r="AL506" s="39">
        <f t="shared" si="28"/>
        <v>0.2331231972</v>
      </c>
      <c r="AM506" s="40">
        <f t="shared" ref="AM506:AN506" si="2547">AF506+AJ506</f>
        <v>0.2182499868</v>
      </c>
      <c r="AN506" s="54">
        <f t="shared" si="2547"/>
        <v>0.165603845</v>
      </c>
      <c r="AO506" s="59">
        <f t="shared" si="30"/>
        <v>1.922914011</v>
      </c>
      <c r="AP506" s="39">
        <f t="shared" ref="AP506:AR506" si="2548">AL506*$AO506</f>
        <v>0.4482758621</v>
      </c>
      <c r="AQ506" s="40">
        <f t="shared" si="2548"/>
        <v>0.4196759574</v>
      </c>
      <c r="AR506" s="54">
        <f t="shared" si="2548"/>
        <v>0.3184419537</v>
      </c>
      <c r="AS506" s="39">
        <f t="shared" ref="AS506:AU506" si="2549">IF(AP506&lt;0,0,IF(AP506&gt;1,1,AP506))</f>
        <v>0.4482758621</v>
      </c>
      <c r="AT506" s="40">
        <f t="shared" si="2549"/>
        <v>0.4196759574</v>
      </c>
      <c r="AU506" s="54">
        <f t="shared" si="2549"/>
        <v>0.3184419537</v>
      </c>
      <c r="AV506" s="38"/>
      <c r="AW506" s="38"/>
      <c r="AX506" s="38"/>
      <c r="AY506" s="38"/>
      <c r="AZ506" s="38"/>
      <c r="BA506" s="38"/>
      <c r="BB506" s="38"/>
    </row>
    <row r="507">
      <c r="A507" s="1"/>
      <c r="B507" s="1"/>
      <c r="C507" s="53">
        <v>0.0</v>
      </c>
      <c r="D507" s="42"/>
      <c r="E507" s="42"/>
      <c r="F507" s="2">
        <v>7019.0</v>
      </c>
      <c r="G507" s="43">
        <v>26.0</v>
      </c>
      <c r="H507" s="43">
        <v>29.0</v>
      </c>
      <c r="I507" s="44">
        <v>65.0</v>
      </c>
      <c r="J507" s="44">
        <v>63.0</v>
      </c>
      <c r="K507" s="45">
        <v>23.0</v>
      </c>
      <c r="L507" s="45">
        <v>63.0</v>
      </c>
      <c r="M507" s="39">
        <f t="shared" si="6"/>
        <v>0.4727272727</v>
      </c>
      <c r="N507" s="40">
        <f t="shared" si="7"/>
        <v>0.5078125</v>
      </c>
      <c r="O507" s="54">
        <f t="shared" si="8"/>
        <v>0.2674418605</v>
      </c>
      <c r="P507" s="40">
        <f t="shared" si="9"/>
        <v>0.5661519339</v>
      </c>
      <c r="Q507" s="54">
        <f t="shared" si="10"/>
        <v>0.2721637686</v>
      </c>
      <c r="R507" s="39">
        <f t="shared" ref="R507:T507" si="2550">M507</f>
        <v>0.4727272727</v>
      </c>
      <c r="S507" s="40">
        <f t="shared" si="2550"/>
        <v>0.5078125</v>
      </c>
      <c r="T507" s="54">
        <f t="shared" si="2550"/>
        <v>0.2674418605</v>
      </c>
      <c r="U507" s="39">
        <f t="shared" si="12"/>
        <v>0.4727272727</v>
      </c>
      <c r="V507" s="40">
        <f t="shared" si="13"/>
        <v>0.0658125</v>
      </c>
      <c r="W507" s="54">
        <f t="shared" si="14"/>
        <v>0.04844186047</v>
      </c>
      <c r="X507" s="55">
        <f t="shared" si="15"/>
        <v>0.1383296276</v>
      </c>
      <c r="Y507" s="55">
        <f t="shared" si="16"/>
        <v>0.6470685358</v>
      </c>
      <c r="Z507" s="39">
        <f t="shared" si="17"/>
        <v>0.3374924885</v>
      </c>
      <c r="AA507" s="40">
        <f t="shared" si="18"/>
        <v>0.3374924885</v>
      </c>
      <c r="AB507" s="54">
        <f t="shared" si="19"/>
        <v>0.04844186047</v>
      </c>
      <c r="AC507" s="56">
        <f t="shared" si="20"/>
        <v>0.1425609319</v>
      </c>
      <c r="AD507" s="56">
        <f t="shared" si="21"/>
        <v>0.6428372315</v>
      </c>
      <c r="AE507" s="39">
        <f t="shared" si="22"/>
        <v>0.2410889811</v>
      </c>
      <c r="AF507" s="40">
        <f t="shared" si="23"/>
        <v>0.2410889811</v>
      </c>
      <c r="AG507" s="54">
        <f t="shared" si="24"/>
        <v>0.2410889811</v>
      </c>
      <c r="AH507" s="57">
        <f t="shared" ref="AH507:AI507" si="2551">N507-P507</f>
        <v>-0.05833943388</v>
      </c>
      <c r="AI507" s="57">
        <f t="shared" si="2551"/>
        <v>-0.00472190813</v>
      </c>
      <c r="AJ507" s="58">
        <f t="shared" si="26"/>
        <v>-0.03487750368</v>
      </c>
      <c r="AK507" s="58">
        <f t="shared" si="27"/>
        <v>-0.002806509267</v>
      </c>
      <c r="AL507" s="39">
        <f t="shared" si="28"/>
        <v>0.2410889811</v>
      </c>
      <c r="AM507" s="40">
        <f t="shared" ref="AM507:AN507" si="2552">AF507+AJ507</f>
        <v>0.2062114774</v>
      </c>
      <c r="AN507" s="54">
        <f t="shared" si="2552"/>
        <v>0.2382824718</v>
      </c>
      <c r="AO507" s="59">
        <f t="shared" si="30"/>
        <v>1.960799994</v>
      </c>
      <c r="AP507" s="39">
        <f t="shared" ref="AP507:AR507" si="2553">AL507*$AO507</f>
        <v>0.4727272727</v>
      </c>
      <c r="AQ507" s="40">
        <f t="shared" si="2553"/>
        <v>0.4043394637</v>
      </c>
      <c r="AR507" s="54">
        <f t="shared" si="2553"/>
        <v>0.4672242694</v>
      </c>
      <c r="AS507" s="39">
        <f t="shared" ref="AS507:AU507" si="2554">IF(AP507&lt;0,0,IF(AP507&gt;1,1,AP507))</f>
        <v>0.4727272727</v>
      </c>
      <c r="AT507" s="40">
        <f t="shared" si="2554"/>
        <v>0.4043394637</v>
      </c>
      <c r="AU507" s="54">
        <f t="shared" si="2554"/>
        <v>0.4672242694</v>
      </c>
      <c r="AV507" s="38"/>
      <c r="AW507" s="38"/>
      <c r="AX507" s="38"/>
      <c r="AY507" s="38"/>
      <c r="AZ507" s="38"/>
      <c r="BA507" s="38"/>
      <c r="BB507" s="38"/>
    </row>
    <row r="508">
      <c r="A508" s="1"/>
      <c r="B508" s="1"/>
      <c r="C508" s="53">
        <v>0.0</v>
      </c>
      <c r="D508" s="42"/>
      <c r="E508" s="42"/>
      <c r="F508" s="2">
        <v>7021.0</v>
      </c>
      <c r="G508" s="43">
        <v>6.0</v>
      </c>
      <c r="H508" s="43">
        <v>14.0</v>
      </c>
      <c r="I508" s="44">
        <v>27.0</v>
      </c>
      <c r="J508" s="44">
        <v>26.0</v>
      </c>
      <c r="K508" s="45">
        <v>13.0</v>
      </c>
      <c r="L508" s="45">
        <v>55.0</v>
      </c>
      <c r="M508" s="39">
        <f t="shared" si="6"/>
        <v>0.3</v>
      </c>
      <c r="N508" s="40">
        <f t="shared" si="7"/>
        <v>0.5094339623</v>
      </c>
      <c r="O508" s="54">
        <f t="shared" si="8"/>
        <v>0.1911764706</v>
      </c>
      <c r="P508" s="40">
        <f t="shared" si="9"/>
        <v>0.520939</v>
      </c>
      <c r="Q508" s="54">
        <f t="shared" si="10"/>
        <v>0.256086</v>
      </c>
      <c r="R508" s="39">
        <f t="shared" ref="R508:T508" si="2555">M508</f>
        <v>0.3</v>
      </c>
      <c r="S508" s="40">
        <f t="shared" si="2555"/>
        <v>0.5094339623</v>
      </c>
      <c r="T508" s="54">
        <f t="shared" si="2555"/>
        <v>0.1911764706</v>
      </c>
      <c r="U508" s="39">
        <f t="shared" si="12"/>
        <v>0.3</v>
      </c>
      <c r="V508" s="40">
        <f t="shared" si="13"/>
        <v>0.06743396226</v>
      </c>
      <c r="W508" s="54">
        <f t="shared" si="14"/>
        <v>-0.02782352941</v>
      </c>
      <c r="X508" s="55">
        <f t="shared" si="15"/>
        <v>0.2211049136</v>
      </c>
      <c r="Y508" s="55">
        <f t="shared" si="16"/>
        <v>0.5642932498</v>
      </c>
      <c r="Z508" s="39">
        <f t="shared" si="17"/>
        <v>0.2174250897</v>
      </c>
      <c r="AA508" s="40">
        <f t="shared" si="18"/>
        <v>0.2174250897</v>
      </c>
      <c r="AB508" s="54">
        <f t="shared" si="19"/>
        <v>-0.02782352941</v>
      </c>
      <c r="AC508" s="56">
        <f t="shared" si="20"/>
        <v>-0.1272765994</v>
      </c>
      <c r="AD508" s="56">
        <f t="shared" si="21"/>
        <v>0.9126747628</v>
      </c>
      <c r="AE508" s="39">
        <f t="shared" si="22"/>
        <v>0.1549964813</v>
      </c>
      <c r="AF508" s="40">
        <f t="shared" si="23"/>
        <v>0.1549964813</v>
      </c>
      <c r="AG508" s="54">
        <f t="shared" si="24"/>
        <v>0.1549964813</v>
      </c>
      <c r="AH508" s="57">
        <f t="shared" ref="AH508:AI508" si="2556">N508-P508</f>
        <v>-0.01150503774</v>
      </c>
      <c r="AI508" s="57">
        <f t="shared" si="2556"/>
        <v>-0.06490952941</v>
      </c>
      <c r="AJ508" s="58">
        <f t="shared" si="26"/>
        <v>-0.006878143467</v>
      </c>
      <c r="AK508" s="58">
        <f t="shared" si="27"/>
        <v>-0.03857957224</v>
      </c>
      <c r="AL508" s="39">
        <f t="shared" si="28"/>
        <v>0.1549964813</v>
      </c>
      <c r="AM508" s="40">
        <f t="shared" ref="AM508:AN508" si="2557">AF508+AJ508</f>
        <v>0.1481183378</v>
      </c>
      <c r="AN508" s="54">
        <f t="shared" si="2557"/>
        <v>0.116416909</v>
      </c>
      <c r="AO508" s="59">
        <f t="shared" si="30"/>
        <v>1.93552781</v>
      </c>
      <c r="AP508" s="39">
        <f t="shared" ref="AP508:AR508" si="2558">AL508*$AO508</f>
        <v>0.3</v>
      </c>
      <c r="AQ508" s="40">
        <f t="shared" si="2558"/>
        <v>0.286687162</v>
      </c>
      <c r="AR508" s="54">
        <f t="shared" si="2558"/>
        <v>0.225328165</v>
      </c>
      <c r="AS508" s="39">
        <f t="shared" ref="AS508:AU508" si="2559">IF(AP508&lt;0,0,IF(AP508&gt;1,1,AP508))</f>
        <v>0.3</v>
      </c>
      <c r="AT508" s="40">
        <f t="shared" si="2559"/>
        <v>0.286687162</v>
      </c>
      <c r="AU508" s="54">
        <f t="shared" si="2559"/>
        <v>0.225328165</v>
      </c>
      <c r="AV508" s="38"/>
      <c r="AW508" s="38"/>
      <c r="AX508" s="38"/>
      <c r="AY508" s="38"/>
      <c r="AZ508" s="38"/>
      <c r="BA508" s="38"/>
      <c r="BB508" s="38"/>
    </row>
    <row r="509">
      <c r="A509" s="1"/>
      <c r="B509" s="1"/>
      <c r="C509" s="53">
        <v>0.0</v>
      </c>
      <c r="D509" s="42"/>
      <c r="E509" s="42"/>
      <c r="F509" s="2">
        <v>7022.0</v>
      </c>
      <c r="G509" s="43">
        <v>6.0</v>
      </c>
      <c r="H509" s="43">
        <v>3.0</v>
      </c>
      <c r="I509" s="44">
        <v>25.0</v>
      </c>
      <c r="J509" s="44">
        <v>15.0</v>
      </c>
      <c r="K509" s="45">
        <v>9.0</v>
      </c>
      <c r="L509" s="45">
        <v>12.0</v>
      </c>
      <c r="M509" s="39">
        <f t="shared" si="6"/>
        <v>0.6666666667</v>
      </c>
      <c r="N509" s="40">
        <f t="shared" si="7"/>
        <v>0.625</v>
      </c>
      <c r="O509" s="54">
        <f t="shared" si="8"/>
        <v>0.4285714286</v>
      </c>
      <c r="P509" s="40">
        <f t="shared" si="9"/>
        <v>0.6167111111</v>
      </c>
      <c r="Q509" s="54">
        <f t="shared" si="10"/>
        <v>0.2856222222</v>
      </c>
      <c r="R509" s="39">
        <f t="shared" ref="R509:T509" si="2560">M509</f>
        <v>0.6666666667</v>
      </c>
      <c r="S509" s="40">
        <f t="shared" si="2560"/>
        <v>0.625</v>
      </c>
      <c r="T509" s="54">
        <f t="shared" si="2560"/>
        <v>0.4285714286</v>
      </c>
      <c r="U509" s="39">
        <f t="shared" si="12"/>
        <v>0.6666666667</v>
      </c>
      <c r="V509" s="40">
        <f t="shared" si="13"/>
        <v>0.183</v>
      </c>
      <c r="W509" s="54">
        <f t="shared" si="14"/>
        <v>0.2095714286</v>
      </c>
      <c r="X509" s="55">
        <f t="shared" si="15"/>
        <v>0.2679013055</v>
      </c>
      <c r="Y509" s="55">
        <f t="shared" si="16"/>
        <v>0.5174968579</v>
      </c>
      <c r="Z509" s="39">
        <f t="shared" si="17"/>
        <v>0.4888422263</v>
      </c>
      <c r="AA509" s="40">
        <f t="shared" si="18"/>
        <v>0.4888422263</v>
      </c>
      <c r="AB509" s="54">
        <f t="shared" si="19"/>
        <v>0.2095714286</v>
      </c>
      <c r="AC509" s="56">
        <f t="shared" si="20"/>
        <v>0.4050086381</v>
      </c>
      <c r="AD509" s="56">
        <f t="shared" si="21"/>
        <v>0.3803895253</v>
      </c>
      <c r="AE509" s="39">
        <f t="shared" si="22"/>
        <v>0.3760896874</v>
      </c>
      <c r="AF509" s="40">
        <f t="shared" si="23"/>
        <v>0.3760896874</v>
      </c>
      <c r="AG509" s="54">
        <f t="shared" si="24"/>
        <v>0.3760896874</v>
      </c>
      <c r="AH509" s="57">
        <f t="shared" ref="AH509:AI509" si="2561">N509-P509</f>
        <v>0.008288888889</v>
      </c>
      <c r="AI509" s="57">
        <f t="shared" si="2561"/>
        <v>0.1429492063</v>
      </c>
      <c r="AJ509" s="58">
        <f t="shared" si="26"/>
        <v>0.004955408949</v>
      </c>
      <c r="AK509" s="58">
        <f t="shared" si="27"/>
        <v>0.08496316771</v>
      </c>
      <c r="AL509" s="39">
        <f t="shared" si="28"/>
        <v>0.3760896874</v>
      </c>
      <c r="AM509" s="40">
        <f t="shared" ref="AM509:AN509" si="2562">AF509+AJ509</f>
        <v>0.3810450963</v>
      </c>
      <c r="AN509" s="54">
        <f t="shared" si="2562"/>
        <v>0.4610528551</v>
      </c>
      <c r="AO509" s="59">
        <f t="shared" si="30"/>
        <v>1.77262682</v>
      </c>
      <c r="AP509" s="39">
        <f t="shared" ref="AP509:AR509" si="2563">AL509*$AO509</f>
        <v>0.6666666667</v>
      </c>
      <c r="AQ509" s="40">
        <f t="shared" si="2563"/>
        <v>0.6754507575</v>
      </c>
      <c r="AR509" s="54">
        <f t="shared" si="2563"/>
        <v>0.8172746565</v>
      </c>
      <c r="AS509" s="39">
        <f t="shared" ref="AS509:AU509" si="2564">IF(AP509&lt;0,0,IF(AP509&gt;1,1,AP509))</f>
        <v>0.6666666667</v>
      </c>
      <c r="AT509" s="40">
        <f t="shared" si="2564"/>
        <v>0.6754507575</v>
      </c>
      <c r="AU509" s="54">
        <f t="shared" si="2564"/>
        <v>0.8172746565</v>
      </c>
      <c r="AV509" s="38"/>
      <c r="AW509" s="38"/>
      <c r="AX509" s="38"/>
      <c r="AY509" s="38"/>
      <c r="AZ509" s="38"/>
      <c r="BA509" s="38"/>
      <c r="BB509" s="38"/>
    </row>
    <row r="510">
      <c r="A510" s="1"/>
      <c r="B510" s="1"/>
      <c r="C510" s="53">
        <v>0.0</v>
      </c>
      <c r="D510" s="42"/>
      <c r="E510" s="42"/>
      <c r="F510" s="2">
        <v>7023.0</v>
      </c>
      <c r="G510" s="43">
        <v>7.0</v>
      </c>
      <c r="H510" s="43">
        <v>17.0</v>
      </c>
      <c r="I510" s="44">
        <v>36.0</v>
      </c>
      <c r="J510" s="44">
        <v>33.0</v>
      </c>
      <c r="K510" s="45">
        <v>8.0</v>
      </c>
      <c r="L510" s="45">
        <v>53.0</v>
      </c>
      <c r="M510" s="39">
        <f t="shared" si="6"/>
        <v>0.2916666667</v>
      </c>
      <c r="N510" s="40">
        <f t="shared" si="7"/>
        <v>0.5217391304</v>
      </c>
      <c r="O510" s="54">
        <f t="shared" si="8"/>
        <v>0.131147541</v>
      </c>
      <c r="P510" s="40">
        <f t="shared" si="9"/>
        <v>0.5187532986</v>
      </c>
      <c r="Q510" s="54">
        <f t="shared" si="10"/>
        <v>0.2552128472</v>
      </c>
      <c r="R510" s="39">
        <f t="shared" ref="R510:T510" si="2565">M510</f>
        <v>0.2916666667</v>
      </c>
      <c r="S510" s="40">
        <f t="shared" si="2565"/>
        <v>0.5217391304</v>
      </c>
      <c r="T510" s="54">
        <f t="shared" si="2565"/>
        <v>0.131147541</v>
      </c>
      <c r="U510" s="39">
        <f t="shared" si="12"/>
        <v>0.2916666667</v>
      </c>
      <c r="V510" s="40">
        <f t="shared" si="13"/>
        <v>0.07973913043</v>
      </c>
      <c r="W510" s="54">
        <f t="shared" si="14"/>
        <v>-0.08785245902</v>
      </c>
      <c r="X510" s="55">
        <f t="shared" si="15"/>
        <v>0.2668700051</v>
      </c>
      <c r="Y510" s="55">
        <f t="shared" si="16"/>
        <v>0.5185281583</v>
      </c>
      <c r="Z510" s="39">
        <f t="shared" si="17"/>
        <v>0.2138080604</v>
      </c>
      <c r="AA510" s="40">
        <f t="shared" si="18"/>
        <v>0.2138080604</v>
      </c>
      <c r="AB510" s="54">
        <f t="shared" si="19"/>
        <v>-0.08785245902</v>
      </c>
      <c r="AC510" s="56">
        <f t="shared" si="20"/>
        <v>-0.3898623757</v>
      </c>
      <c r="AD510" s="56">
        <f t="shared" si="21"/>
        <v>1.175260539</v>
      </c>
      <c r="AE510" s="39">
        <f t="shared" si="22"/>
        <v>0.1634502084</v>
      </c>
      <c r="AF510" s="40">
        <f t="shared" si="23"/>
        <v>0.1634502084</v>
      </c>
      <c r="AG510" s="54">
        <f t="shared" si="24"/>
        <v>0.1634502084</v>
      </c>
      <c r="AH510" s="57">
        <f t="shared" ref="AH510:AI510" si="2566">N510-P510</f>
        <v>0.002985831824</v>
      </c>
      <c r="AI510" s="57">
        <f t="shared" si="2566"/>
        <v>-0.1240653062</v>
      </c>
      <c r="AJ510" s="58">
        <f t="shared" si="26"/>
        <v>0.001785042355</v>
      </c>
      <c r="AK510" s="58">
        <f t="shared" si="27"/>
        <v>-0.07373934904</v>
      </c>
      <c r="AL510" s="39">
        <f t="shared" si="28"/>
        <v>0.1634502084</v>
      </c>
      <c r="AM510" s="40">
        <f t="shared" ref="AM510:AN510" si="2567">AF510+AJ510</f>
        <v>0.1652352507</v>
      </c>
      <c r="AN510" s="54">
        <f t="shared" si="2567"/>
        <v>0.08971085934</v>
      </c>
      <c r="AO510" s="59">
        <f t="shared" si="30"/>
        <v>1.784437411</v>
      </c>
      <c r="AP510" s="39">
        <f t="shared" ref="AP510:AR510" si="2568">AL510*$AO510</f>
        <v>0.2916666667</v>
      </c>
      <c r="AQ510" s="40">
        <f t="shared" si="2568"/>
        <v>0.294851963</v>
      </c>
      <c r="AR510" s="54">
        <f t="shared" si="2568"/>
        <v>0.1600834136</v>
      </c>
      <c r="AS510" s="39">
        <f t="shared" ref="AS510:AU510" si="2569">IF(AP510&lt;0,0,IF(AP510&gt;1,1,AP510))</f>
        <v>0.2916666667</v>
      </c>
      <c r="AT510" s="40">
        <f t="shared" si="2569"/>
        <v>0.294851963</v>
      </c>
      <c r="AU510" s="54">
        <f t="shared" si="2569"/>
        <v>0.1600834136</v>
      </c>
      <c r="AV510" s="38"/>
      <c r="AW510" s="38"/>
      <c r="AX510" s="38"/>
      <c r="AY510" s="38"/>
      <c r="AZ510" s="38"/>
      <c r="BA510" s="38"/>
      <c r="BB510" s="38"/>
    </row>
    <row r="511">
      <c r="A511" s="1"/>
      <c r="B511" s="1"/>
      <c r="C511" s="53">
        <v>0.0</v>
      </c>
      <c r="D511" s="42"/>
      <c r="E511" s="42"/>
      <c r="F511" s="2">
        <v>7024.0</v>
      </c>
      <c r="G511" s="43">
        <v>30.0</v>
      </c>
      <c r="H511" s="43">
        <v>27.0</v>
      </c>
      <c r="I511" s="44">
        <v>78.0</v>
      </c>
      <c r="J511" s="44">
        <v>70.0</v>
      </c>
      <c r="K511" s="45">
        <v>19.0</v>
      </c>
      <c r="L511" s="45">
        <v>103.0</v>
      </c>
      <c r="M511" s="39">
        <f t="shared" si="6"/>
        <v>0.5263157895</v>
      </c>
      <c r="N511" s="40">
        <f t="shared" si="7"/>
        <v>0.527027027</v>
      </c>
      <c r="O511" s="54">
        <f t="shared" si="8"/>
        <v>0.1557377049</v>
      </c>
      <c r="P511" s="40">
        <f t="shared" si="9"/>
        <v>0.5801440443</v>
      </c>
      <c r="Q511" s="54">
        <f t="shared" si="10"/>
        <v>0.2763684211</v>
      </c>
      <c r="R511" s="39">
        <f t="shared" ref="R511:T511" si="2570">M511</f>
        <v>0.5263157895</v>
      </c>
      <c r="S511" s="40">
        <f t="shared" si="2570"/>
        <v>0.527027027</v>
      </c>
      <c r="T511" s="54">
        <f t="shared" si="2570"/>
        <v>0.1557377049</v>
      </c>
      <c r="U511" s="39">
        <f t="shared" si="12"/>
        <v>0.5263157895</v>
      </c>
      <c r="V511" s="40">
        <f t="shared" si="13"/>
        <v>0.08502702703</v>
      </c>
      <c r="W511" s="54">
        <f t="shared" si="14"/>
        <v>-0.06326229508</v>
      </c>
      <c r="X511" s="55">
        <f t="shared" si="15"/>
        <v>0.1601675231</v>
      </c>
      <c r="Y511" s="55">
        <f t="shared" si="16"/>
        <v>0.6252306403</v>
      </c>
      <c r="Z511" s="39">
        <f t="shared" si="17"/>
        <v>0.3769866745</v>
      </c>
      <c r="AA511" s="40">
        <f t="shared" si="18"/>
        <v>0.3769866745</v>
      </c>
      <c r="AB511" s="54">
        <f t="shared" si="19"/>
        <v>-0.06326229508</v>
      </c>
      <c r="AC511" s="56">
        <f t="shared" si="20"/>
        <v>-0.1662613191</v>
      </c>
      <c r="AD511" s="56">
        <f t="shared" si="21"/>
        <v>0.9516594825</v>
      </c>
      <c r="AE511" s="39">
        <f t="shared" si="22"/>
        <v>0.2702971243</v>
      </c>
      <c r="AF511" s="40">
        <f t="shared" si="23"/>
        <v>0.2702971243</v>
      </c>
      <c r="AG511" s="54">
        <f t="shared" si="24"/>
        <v>0.2702971243</v>
      </c>
      <c r="AH511" s="57">
        <f t="shared" ref="AH511:AI511" si="2571">N511-P511</f>
        <v>-0.05311701729</v>
      </c>
      <c r="AI511" s="57">
        <f t="shared" si="2571"/>
        <v>-0.1206307161</v>
      </c>
      <c r="AJ511" s="58">
        <f t="shared" si="26"/>
        <v>-0.03175534699</v>
      </c>
      <c r="AK511" s="58">
        <f t="shared" si="27"/>
        <v>-0.07169796901</v>
      </c>
      <c r="AL511" s="39">
        <f t="shared" si="28"/>
        <v>0.2702971243</v>
      </c>
      <c r="AM511" s="40">
        <f t="shared" ref="AM511:AN511" si="2572">AF511+AJ511</f>
        <v>0.2385417773</v>
      </c>
      <c r="AN511" s="54">
        <f t="shared" si="2572"/>
        <v>0.1985991553</v>
      </c>
      <c r="AO511" s="59">
        <f t="shared" si="30"/>
        <v>1.94717495</v>
      </c>
      <c r="AP511" s="39">
        <f t="shared" ref="AP511:AR511" si="2573">AL511*$AO511</f>
        <v>0.5263157895</v>
      </c>
      <c r="AQ511" s="40">
        <f t="shared" si="2573"/>
        <v>0.4644825733</v>
      </c>
      <c r="AR511" s="54">
        <f t="shared" si="2573"/>
        <v>0.3867073002</v>
      </c>
      <c r="AS511" s="39">
        <f t="shared" ref="AS511:AU511" si="2574">IF(AP511&lt;0,0,IF(AP511&gt;1,1,AP511))</f>
        <v>0.5263157895</v>
      </c>
      <c r="AT511" s="40">
        <f t="shared" si="2574"/>
        <v>0.4644825733</v>
      </c>
      <c r="AU511" s="54">
        <f t="shared" si="2574"/>
        <v>0.3867073002</v>
      </c>
      <c r="AV511" s="38"/>
      <c r="AW511" s="38"/>
      <c r="AX511" s="38"/>
      <c r="AY511" s="38"/>
      <c r="AZ511" s="38"/>
      <c r="BA511" s="38"/>
      <c r="BB511" s="38"/>
    </row>
    <row r="512">
      <c r="A512" s="1"/>
      <c r="B512" s="1"/>
      <c r="C512" s="53">
        <v>0.0</v>
      </c>
      <c r="D512" s="42"/>
      <c r="E512" s="42"/>
      <c r="F512" s="2">
        <v>7028.0</v>
      </c>
      <c r="G512" s="43">
        <v>11.0</v>
      </c>
      <c r="H512" s="43">
        <v>6.0</v>
      </c>
      <c r="I512" s="44">
        <v>24.0</v>
      </c>
      <c r="J512" s="44">
        <v>30.0</v>
      </c>
      <c r="K512" s="45">
        <v>4.0</v>
      </c>
      <c r="L512" s="45">
        <v>63.0</v>
      </c>
      <c r="M512" s="39">
        <f t="shared" si="6"/>
        <v>0.6470588235</v>
      </c>
      <c r="N512" s="40">
        <f t="shared" si="7"/>
        <v>0.4444444444</v>
      </c>
      <c r="O512" s="54">
        <f t="shared" si="8"/>
        <v>0.05970149254</v>
      </c>
      <c r="P512" s="40">
        <f t="shared" si="9"/>
        <v>0.6116093426</v>
      </c>
      <c r="Q512" s="54">
        <f t="shared" si="10"/>
        <v>0.2844823529</v>
      </c>
      <c r="R512" s="39">
        <f t="shared" ref="R512:T512" si="2575">M512</f>
        <v>0.6470588235</v>
      </c>
      <c r="S512" s="40">
        <f t="shared" si="2575"/>
        <v>0.4444444444</v>
      </c>
      <c r="T512" s="54">
        <f t="shared" si="2575"/>
        <v>0.05970149254</v>
      </c>
      <c r="U512" s="39">
        <f t="shared" si="12"/>
        <v>0.6470588235</v>
      </c>
      <c r="V512" s="40">
        <f t="shared" si="13"/>
        <v>0.002444444444</v>
      </c>
      <c r="W512" s="54">
        <f t="shared" si="14"/>
        <v>-0.1592985075</v>
      </c>
      <c r="X512" s="55">
        <f t="shared" si="15"/>
        <v>0.003777759806</v>
      </c>
      <c r="Y512" s="55">
        <f t="shared" si="16"/>
        <v>0.7816204036</v>
      </c>
      <c r="Z512" s="39">
        <f t="shared" si="17"/>
        <v>0.4575429468</v>
      </c>
      <c r="AA512" s="40">
        <f t="shared" si="18"/>
        <v>0.4575429468</v>
      </c>
      <c r="AB512" s="54">
        <f t="shared" si="19"/>
        <v>-0.1592985075</v>
      </c>
      <c r="AC512" s="56">
        <f t="shared" si="20"/>
        <v>-0.3350353738</v>
      </c>
      <c r="AD512" s="56">
        <f t="shared" si="21"/>
        <v>1.120433537</v>
      </c>
      <c r="AE512" s="39">
        <f t="shared" si="22"/>
        <v>0.3425795986</v>
      </c>
      <c r="AF512" s="40">
        <f t="shared" si="23"/>
        <v>0.3425795986</v>
      </c>
      <c r="AG512" s="54">
        <f t="shared" si="24"/>
        <v>0.3425795986</v>
      </c>
      <c r="AH512" s="57">
        <f t="shared" ref="AH512:AI512" si="2576">N512-P512</f>
        <v>-0.1671648981</v>
      </c>
      <c r="AI512" s="57">
        <f t="shared" si="2576"/>
        <v>-0.2247808604</v>
      </c>
      <c r="AJ512" s="58">
        <f t="shared" si="26"/>
        <v>-0.0999374516</v>
      </c>
      <c r="AK512" s="58">
        <f t="shared" si="27"/>
        <v>-0.1336005595</v>
      </c>
      <c r="AL512" s="39">
        <f t="shared" si="28"/>
        <v>0.3425795986</v>
      </c>
      <c r="AM512" s="40">
        <f t="shared" ref="AM512:AN512" si="2577">AF512+AJ512</f>
        <v>0.242642147</v>
      </c>
      <c r="AN512" s="54">
        <f t="shared" si="2577"/>
        <v>0.2089790391</v>
      </c>
      <c r="AO512" s="59">
        <f t="shared" si="30"/>
        <v>1.88878388</v>
      </c>
      <c r="AP512" s="39">
        <f t="shared" ref="AP512:AR512" si="2578">AL512*$AO512</f>
        <v>0.6470588235</v>
      </c>
      <c r="AQ512" s="40">
        <f t="shared" si="2578"/>
        <v>0.4582985759</v>
      </c>
      <c r="AR512" s="54">
        <f t="shared" si="2578"/>
        <v>0.3947162404</v>
      </c>
      <c r="AS512" s="39">
        <f t="shared" ref="AS512:AU512" si="2579">IF(AP512&lt;0,0,IF(AP512&gt;1,1,AP512))</f>
        <v>0.6470588235</v>
      </c>
      <c r="AT512" s="40">
        <f t="shared" si="2579"/>
        <v>0.4582985759</v>
      </c>
      <c r="AU512" s="54">
        <f t="shared" si="2579"/>
        <v>0.3947162404</v>
      </c>
      <c r="AV512" s="38"/>
      <c r="AW512" s="38"/>
      <c r="AX512" s="38"/>
      <c r="AY512" s="38"/>
      <c r="AZ512" s="38"/>
      <c r="BA512" s="38"/>
      <c r="BB512" s="38"/>
    </row>
    <row r="513">
      <c r="A513" s="1"/>
      <c r="B513" s="1"/>
      <c r="C513" s="53">
        <v>0.0</v>
      </c>
      <c r="D513" s="42"/>
      <c r="E513" s="42"/>
      <c r="F513" s="2">
        <v>7029.0</v>
      </c>
      <c r="G513" s="43">
        <v>19.0</v>
      </c>
      <c r="H513" s="43">
        <v>37.0</v>
      </c>
      <c r="I513" s="44">
        <v>75.0</v>
      </c>
      <c r="J513" s="44">
        <v>83.0</v>
      </c>
      <c r="K513" s="45">
        <v>33.0</v>
      </c>
      <c r="L513" s="45">
        <v>86.0</v>
      </c>
      <c r="M513" s="39">
        <f t="shared" si="6"/>
        <v>0.3392857143</v>
      </c>
      <c r="N513" s="40">
        <f t="shared" si="7"/>
        <v>0.4746835443</v>
      </c>
      <c r="O513" s="54">
        <f t="shared" si="8"/>
        <v>0.2773109244</v>
      </c>
      <c r="P513" s="40">
        <f t="shared" si="9"/>
        <v>0.5312375957</v>
      </c>
      <c r="Q513" s="54">
        <f t="shared" si="10"/>
        <v>0.2600814413</v>
      </c>
      <c r="R513" s="39">
        <f t="shared" ref="R513:T513" si="2580">M513</f>
        <v>0.3392857143</v>
      </c>
      <c r="S513" s="40">
        <f t="shared" si="2580"/>
        <v>0.4746835443</v>
      </c>
      <c r="T513" s="54">
        <f t="shared" si="2580"/>
        <v>0.2773109244</v>
      </c>
      <c r="U513" s="39">
        <f t="shared" si="12"/>
        <v>0.3392857143</v>
      </c>
      <c r="V513" s="40">
        <f t="shared" si="13"/>
        <v>0.0326835443</v>
      </c>
      <c r="W513" s="54">
        <f t="shared" si="14"/>
        <v>0.05831092437</v>
      </c>
      <c r="X513" s="55">
        <f t="shared" si="15"/>
        <v>0.09603412657</v>
      </c>
      <c r="Y513" s="55">
        <f t="shared" si="16"/>
        <v>0.6893640368</v>
      </c>
      <c r="Z513" s="39">
        <f t="shared" si="17"/>
        <v>0.2410217936</v>
      </c>
      <c r="AA513" s="40">
        <f t="shared" si="18"/>
        <v>0.2410217936</v>
      </c>
      <c r="AB513" s="54">
        <f t="shared" si="19"/>
        <v>0.05831092437</v>
      </c>
      <c r="AC513" s="56">
        <f t="shared" si="20"/>
        <v>0.2373711117</v>
      </c>
      <c r="AD513" s="56">
        <f t="shared" si="21"/>
        <v>0.5480270517</v>
      </c>
      <c r="AE513" s="39">
        <f t="shared" si="22"/>
        <v>0.1753449014</v>
      </c>
      <c r="AF513" s="40">
        <f t="shared" si="23"/>
        <v>0.1753449014</v>
      </c>
      <c r="AG513" s="54">
        <f t="shared" si="24"/>
        <v>0.1753449014</v>
      </c>
      <c r="AH513" s="57">
        <f t="shared" ref="AH513:AI513" si="2581">N513-P513</f>
        <v>-0.05655405136</v>
      </c>
      <c r="AI513" s="57">
        <f t="shared" si="2581"/>
        <v>0.01722948304</v>
      </c>
      <c r="AJ513" s="58">
        <f t="shared" si="26"/>
        <v>-0.03381013499</v>
      </c>
      <c r="AK513" s="58">
        <f t="shared" si="27"/>
        <v>0.01024050077</v>
      </c>
      <c r="AL513" s="39">
        <f t="shared" si="28"/>
        <v>0.1753449014</v>
      </c>
      <c r="AM513" s="40">
        <f t="shared" ref="AM513:AN513" si="2582">AF513+AJ513</f>
        <v>0.1415347664</v>
      </c>
      <c r="AN513" s="54">
        <f t="shared" si="2582"/>
        <v>0.1855854022</v>
      </c>
      <c r="AO513" s="59">
        <f t="shared" si="30"/>
        <v>1.934961961</v>
      </c>
      <c r="AP513" s="39">
        <f t="shared" ref="AP513:AR513" si="2583">AL513*$AO513</f>
        <v>0.3392857143</v>
      </c>
      <c r="AQ513" s="40">
        <f t="shared" si="2583"/>
        <v>0.2738643892</v>
      </c>
      <c r="AR513" s="54">
        <f t="shared" si="2583"/>
        <v>0.3591006937</v>
      </c>
      <c r="AS513" s="39">
        <f t="shared" ref="AS513:AU513" si="2584">IF(AP513&lt;0,0,IF(AP513&gt;1,1,AP513))</f>
        <v>0.3392857143</v>
      </c>
      <c r="AT513" s="40">
        <f t="shared" si="2584"/>
        <v>0.2738643892</v>
      </c>
      <c r="AU513" s="54">
        <f t="shared" si="2584"/>
        <v>0.3591006937</v>
      </c>
      <c r="AV513" s="38"/>
      <c r="AW513" s="38"/>
      <c r="AX513" s="38"/>
      <c r="AY513" s="38"/>
      <c r="AZ513" s="38"/>
      <c r="BA513" s="38"/>
      <c r="BB513" s="38"/>
    </row>
    <row r="514">
      <c r="A514" s="1"/>
      <c r="B514" s="1"/>
      <c r="C514" s="53">
        <v>0.0</v>
      </c>
      <c r="D514" s="42"/>
      <c r="E514" s="42"/>
      <c r="F514" s="2">
        <v>7032.0</v>
      </c>
      <c r="G514" s="43">
        <v>5.0</v>
      </c>
      <c r="H514" s="43">
        <v>6.0</v>
      </c>
      <c r="I514" s="44">
        <v>49.0</v>
      </c>
      <c r="J514" s="44">
        <v>32.0</v>
      </c>
      <c r="K514" s="45">
        <v>9.0</v>
      </c>
      <c r="L514" s="45">
        <v>35.0</v>
      </c>
      <c r="M514" s="39">
        <f t="shared" si="6"/>
        <v>0.4545454545</v>
      </c>
      <c r="N514" s="40">
        <f t="shared" si="7"/>
        <v>0.6049382716</v>
      </c>
      <c r="O514" s="54">
        <f t="shared" si="8"/>
        <v>0.2045454545</v>
      </c>
      <c r="P514" s="40">
        <f t="shared" si="9"/>
        <v>0.5614008264</v>
      </c>
      <c r="Q514" s="54">
        <f t="shared" si="10"/>
        <v>0.2706528926</v>
      </c>
      <c r="R514" s="39">
        <f t="shared" ref="R514:T514" si="2585">M514</f>
        <v>0.4545454545</v>
      </c>
      <c r="S514" s="40">
        <f t="shared" si="2585"/>
        <v>0.6049382716</v>
      </c>
      <c r="T514" s="54">
        <f t="shared" si="2585"/>
        <v>0.2045454545</v>
      </c>
      <c r="U514" s="39">
        <f t="shared" si="12"/>
        <v>0.4545454545</v>
      </c>
      <c r="V514" s="40">
        <f t="shared" si="13"/>
        <v>0.1629382716</v>
      </c>
      <c r="W514" s="54">
        <f t="shared" si="14"/>
        <v>-0.01445454545</v>
      </c>
      <c r="X514" s="55">
        <f t="shared" si="15"/>
        <v>0.3441953171</v>
      </c>
      <c r="Y514" s="55">
        <f t="shared" si="16"/>
        <v>0.4412028463</v>
      </c>
      <c r="Z514" s="39">
        <f t="shared" si="17"/>
        <v>0.3414384649</v>
      </c>
      <c r="AA514" s="40">
        <f t="shared" si="18"/>
        <v>0.3414384649</v>
      </c>
      <c r="AB514" s="54">
        <f t="shared" si="19"/>
        <v>-0.01445454545</v>
      </c>
      <c r="AC514" s="56">
        <f t="shared" si="20"/>
        <v>-0.04230899889</v>
      </c>
      <c r="AD514" s="56">
        <f t="shared" si="21"/>
        <v>0.8277071623</v>
      </c>
      <c r="AE514" s="39">
        <f t="shared" si="22"/>
        <v>0.2416497043</v>
      </c>
      <c r="AF514" s="40">
        <f t="shared" si="23"/>
        <v>0.2416497043</v>
      </c>
      <c r="AG514" s="54">
        <f t="shared" si="24"/>
        <v>0.2416497043</v>
      </c>
      <c r="AH514" s="57">
        <f t="shared" ref="AH514:AI514" si="2586">N514-P514</f>
        <v>0.04353744516</v>
      </c>
      <c r="AI514" s="57">
        <f t="shared" si="2586"/>
        <v>-0.06610743802</v>
      </c>
      <c r="AJ514" s="58">
        <f t="shared" si="26"/>
        <v>0.02602831915</v>
      </c>
      <c r="AK514" s="58">
        <f t="shared" si="27"/>
        <v>-0.03929156018</v>
      </c>
      <c r="AL514" s="39">
        <f t="shared" si="28"/>
        <v>0.2416497043</v>
      </c>
      <c r="AM514" s="40">
        <f t="shared" ref="AM514:AN514" si="2587">AF514+AJ514</f>
        <v>0.2676780235</v>
      </c>
      <c r="AN514" s="54">
        <f t="shared" si="2587"/>
        <v>0.2023581441</v>
      </c>
      <c r="AO514" s="59">
        <f t="shared" si="30"/>
        <v>1.881009769</v>
      </c>
      <c r="AP514" s="39">
        <f t="shared" ref="AP514:AR514" si="2588">AL514*$AO514</f>
        <v>0.4545454545</v>
      </c>
      <c r="AQ514" s="40">
        <f t="shared" si="2588"/>
        <v>0.5035049771</v>
      </c>
      <c r="AR514" s="54">
        <f t="shared" si="2588"/>
        <v>0.380637646</v>
      </c>
      <c r="AS514" s="39">
        <f t="shared" ref="AS514:AU514" si="2589">IF(AP514&lt;0,0,IF(AP514&gt;1,1,AP514))</f>
        <v>0.4545454545</v>
      </c>
      <c r="AT514" s="40">
        <f t="shared" si="2589"/>
        <v>0.5035049771</v>
      </c>
      <c r="AU514" s="54">
        <f t="shared" si="2589"/>
        <v>0.380637646</v>
      </c>
      <c r="AV514" s="38"/>
      <c r="AW514" s="38"/>
      <c r="AX514" s="38"/>
      <c r="AY514" s="38"/>
      <c r="AZ514" s="38"/>
      <c r="BA514" s="38"/>
      <c r="BB514" s="38"/>
    </row>
    <row r="515">
      <c r="A515" s="1"/>
      <c r="B515" s="1"/>
      <c r="C515" s="53">
        <v>0.0</v>
      </c>
      <c r="D515" s="42"/>
      <c r="E515" s="42"/>
      <c r="F515" s="2">
        <v>7036.0</v>
      </c>
      <c r="G515" s="43">
        <v>20.0</v>
      </c>
      <c r="H515" s="43">
        <v>33.0</v>
      </c>
      <c r="I515" s="44">
        <v>43.0</v>
      </c>
      <c r="J515" s="44">
        <v>46.0</v>
      </c>
      <c r="K515" s="45">
        <v>32.0</v>
      </c>
      <c r="L515" s="45">
        <v>72.0</v>
      </c>
      <c r="M515" s="39">
        <f t="shared" si="6"/>
        <v>0.3773584906</v>
      </c>
      <c r="N515" s="40">
        <f t="shared" si="7"/>
        <v>0.4831460674</v>
      </c>
      <c r="O515" s="54">
        <f t="shared" si="8"/>
        <v>0.3076923077</v>
      </c>
      <c r="P515" s="40">
        <f t="shared" si="9"/>
        <v>0.5412096832</v>
      </c>
      <c r="Q515" s="54">
        <f t="shared" si="10"/>
        <v>0.2637632609</v>
      </c>
      <c r="R515" s="39">
        <f t="shared" ref="R515:T515" si="2590">M515</f>
        <v>0.3773584906</v>
      </c>
      <c r="S515" s="40">
        <f t="shared" si="2590"/>
        <v>0.4831460674</v>
      </c>
      <c r="T515" s="54">
        <f t="shared" si="2590"/>
        <v>0.3076923077</v>
      </c>
      <c r="U515" s="39">
        <f t="shared" si="12"/>
        <v>0.3773584906</v>
      </c>
      <c r="V515" s="40">
        <f t="shared" si="13"/>
        <v>0.04114606742</v>
      </c>
      <c r="W515" s="54">
        <f t="shared" si="14"/>
        <v>0.08869230769</v>
      </c>
      <c r="X515" s="55">
        <f t="shared" si="15"/>
        <v>0.1086080182</v>
      </c>
      <c r="Y515" s="55">
        <f t="shared" si="16"/>
        <v>0.6767901452</v>
      </c>
      <c r="Z515" s="39">
        <f t="shared" si="17"/>
        <v>0.2684142594</v>
      </c>
      <c r="AA515" s="40">
        <f t="shared" si="18"/>
        <v>0.2684142594</v>
      </c>
      <c r="AB515" s="54">
        <f t="shared" si="19"/>
        <v>0.08869230769</v>
      </c>
      <c r="AC515" s="56">
        <f t="shared" si="20"/>
        <v>0.3191359004</v>
      </c>
      <c r="AD515" s="56">
        <f t="shared" si="21"/>
        <v>0.466262263</v>
      </c>
      <c r="AE515" s="39">
        <f t="shared" si="22"/>
        <v>0.1998906452</v>
      </c>
      <c r="AF515" s="40">
        <f t="shared" si="23"/>
        <v>0.1998906452</v>
      </c>
      <c r="AG515" s="54">
        <f t="shared" si="24"/>
        <v>0.1998906452</v>
      </c>
      <c r="AH515" s="57">
        <f t="shared" ref="AH515:AI515" si="2591">N515-P515</f>
        <v>-0.05806361575</v>
      </c>
      <c r="AI515" s="57">
        <f t="shared" si="2591"/>
        <v>0.04392904675</v>
      </c>
      <c r="AJ515" s="58">
        <f t="shared" si="26"/>
        <v>-0.03471260925</v>
      </c>
      <c r="AK515" s="58">
        <f t="shared" si="27"/>
        <v>0.02610963056</v>
      </c>
      <c r="AL515" s="39">
        <f t="shared" si="28"/>
        <v>0.1998906452</v>
      </c>
      <c r="AM515" s="40">
        <f t="shared" ref="AM515:AN515" si="2592">AF515+AJ515</f>
        <v>0.165178036</v>
      </c>
      <c r="AN515" s="54">
        <f t="shared" si="2592"/>
        <v>0.2260002758</v>
      </c>
      <c r="AO515" s="59">
        <f t="shared" si="30"/>
        <v>1.887824666</v>
      </c>
      <c r="AP515" s="39">
        <f t="shared" ref="AP515:AR515" si="2593">AL515*$AO515</f>
        <v>0.3773584906</v>
      </c>
      <c r="AQ515" s="40">
        <f t="shared" si="2593"/>
        <v>0.3118271706</v>
      </c>
      <c r="AR515" s="54">
        <f t="shared" si="2593"/>
        <v>0.4266488952</v>
      </c>
      <c r="AS515" s="39">
        <f t="shared" ref="AS515:AU515" si="2594">IF(AP515&lt;0,0,IF(AP515&gt;1,1,AP515))</f>
        <v>0.3773584906</v>
      </c>
      <c r="AT515" s="40">
        <f t="shared" si="2594"/>
        <v>0.3118271706</v>
      </c>
      <c r="AU515" s="54">
        <f t="shared" si="2594"/>
        <v>0.4266488952</v>
      </c>
      <c r="AV515" s="38"/>
      <c r="AW515" s="38"/>
      <c r="AX515" s="38"/>
      <c r="AY515" s="38"/>
      <c r="AZ515" s="38"/>
      <c r="BA515" s="38"/>
      <c r="BB515" s="38"/>
    </row>
    <row r="516">
      <c r="A516" s="1"/>
      <c r="B516" s="1"/>
      <c r="C516" s="53">
        <v>0.0</v>
      </c>
      <c r="D516" s="42"/>
      <c r="E516" s="42"/>
      <c r="F516" s="2">
        <v>7037.0</v>
      </c>
      <c r="G516" s="43">
        <v>12.0</v>
      </c>
      <c r="H516" s="43">
        <v>13.0</v>
      </c>
      <c r="I516" s="44">
        <v>21.0</v>
      </c>
      <c r="J516" s="44">
        <v>17.0</v>
      </c>
      <c r="K516" s="45">
        <v>21.0</v>
      </c>
      <c r="L516" s="45">
        <v>41.0</v>
      </c>
      <c r="M516" s="39">
        <f t="shared" si="6"/>
        <v>0.48</v>
      </c>
      <c r="N516" s="40">
        <f t="shared" si="7"/>
        <v>0.5526315789</v>
      </c>
      <c r="O516" s="54">
        <f t="shared" si="8"/>
        <v>0.3387096774</v>
      </c>
      <c r="P516" s="40">
        <f t="shared" si="9"/>
        <v>0.56805184</v>
      </c>
      <c r="Q516" s="54">
        <f t="shared" si="10"/>
        <v>0.27275616</v>
      </c>
      <c r="R516" s="39">
        <f t="shared" ref="R516:T516" si="2595">M516</f>
        <v>0.48</v>
      </c>
      <c r="S516" s="40">
        <f t="shared" si="2595"/>
        <v>0.5526315789</v>
      </c>
      <c r="T516" s="54">
        <f t="shared" si="2595"/>
        <v>0.3387096774</v>
      </c>
      <c r="U516" s="39">
        <f t="shared" si="12"/>
        <v>0.48</v>
      </c>
      <c r="V516" s="40">
        <f t="shared" si="13"/>
        <v>0.1106315789</v>
      </c>
      <c r="W516" s="54">
        <f t="shared" si="14"/>
        <v>0.1197096774</v>
      </c>
      <c r="X516" s="55">
        <f t="shared" si="15"/>
        <v>0.2265265562</v>
      </c>
      <c r="Y516" s="55">
        <f t="shared" si="16"/>
        <v>0.5588716072</v>
      </c>
      <c r="Z516" s="39">
        <f t="shared" si="17"/>
        <v>0.3483097373</v>
      </c>
      <c r="AA516" s="40">
        <f t="shared" si="18"/>
        <v>0.3483097373</v>
      </c>
      <c r="AB516" s="54">
        <f t="shared" si="19"/>
        <v>0.1197096774</v>
      </c>
      <c r="AC516" s="56">
        <f t="shared" si="20"/>
        <v>0.3310401151</v>
      </c>
      <c r="AD516" s="56">
        <f t="shared" si="21"/>
        <v>0.4543580483</v>
      </c>
      <c r="AE516" s="39">
        <f t="shared" si="22"/>
        <v>0.2604324097</v>
      </c>
      <c r="AF516" s="40">
        <f t="shared" si="23"/>
        <v>0.2604324097</v>
      </c>
      <c r="AG516" s="54">
        <f t="shared" si="24"/>
        <v>0.2604324097</v>
      </c>
      <c r="AH516" s="57">
        <f t="shared" ref="AH516:AI516" si="2596">N516-P516</f>
        <v>-0.01542026105</v>
      </c>
      <c r="AI516" s="57">
        <f t="shared" si="2596"/>
        <v>0.06595351742</v>
      </c>
      <c r="AJ516" s="58">
        <f t="shared" si="26"/>
        <v>-0.009218810946</v>
      </c>
      <c r="AK516" s="58">
        <f t="shared" si="27"/>
        <v>0.03920007606</v>
      </c>
      <c r="AL516" s="39">
        <f t="shared" si="28"/>
        <v>0.2604324097</v>
      </c>
      <c r="AM516" s="40">
        <f t="shared" ref="AM516:AN516" si="2597">AF516+AJ516</f>
        <v>0.2512135987</v>
      </c>
      <c r="AN516" s="54">
        <f t="shared" si="2597"/>
        <v>0.2996324857</v>
      </c>
      <c r="AO516" s="59">
        <f t="shared" si="30"/>
        <v>1.84308858</v>
      </c>
      <c r="AP516" s="39">
        <f t="shared" ref="AP516:AR516" si="2598">AL516*$AO516</f>
        <v>0.48</v>
      </c>
      <c r="AQ516" s="40">
        <f t="shared" si="2598"/>
        <v>0.4630089148</v>
      </c>
      <c r="AR516" s="54">
        <f t="shared" si="2598"/>
        <v>0.5522492125</v>
      </c>
      <c r="AS516" s="39">
        <f t="shared" ref="AS516:AU516" si="2599">IF(AP516&lt;0,0,IF(AP516&gt;1,1,AP516))</f>
        <v>0.48</v>
      </c>
      <c r="AT516" s="40">
        <f t="shared" si="2599"/>
        <v>0.4630089148</v>
      </c>
      <c r="AU516" s="54">
        <f t="shared" si="2599"/>
        <v>0.5522492125</v>
      </c>
      <c r="AV516" s="38"/>
      <c r="AW516" s="38"/>
      <c r="AX516" s="38"/>
      <c r="AY516" s="38"/>
      <c r="AZ516" s="38"/>
      <c r="BA516" s="38"/>
      <c r="BB516" s="38"/>
    </row>
    <row r="517">
      <c r="A517" s="1"/>
      <c r="B517" s="1"/>
      <c r="C517" s="53">
        <v>0.0</v>
      </c>
      <c r="D517" s="42"/>
      <c r="E517" s="42"/>
      <c r="F517" s="2">
        <v>7039.0</v>
      </c>
      <c r="G517" s="43">
        <v>34.0</v>
      </c>
      <c r="H517" s="43">
        <v>60.0</v>
      </c>
      <c r="I517" s="44">
        <v>89.0</v>
      </c>
      <c r="J517" s="44">
        <v>86.0</v>
      </c>
      <c r="K517" s="45">
        <v>46.0</v>
      </c>
      <c r="L517" s="45">
        <v>80.0</v>
      </c>
      <c r="M517" s="39">
        <f t="shared" si="6"/>
        <v>0.3617021277</v>
      </c>
      <c r="N517" s="40">
        <f t="shared" si="7"/>
        <v>0.5085714286</v>
      </c>
      <c r="O517" s="54">
        <f t="shared" si="8"/>
        <v>0.3650793651</v>
      </c>
      <c r="P517" s="40">
        <f t="shared" si="9"/>
        <v>0.5371099593</v>
      </c>
      <c r="Q517" s="54">
        <f t="shared" si="10"/>
        <v>0.2622718877</v>
      </c>
      <c r="R517" s="39">
        <f t="shared" ref="R517:T517" si="2600">M517</f>
        <v>0.3617021277</v>
      </c>
      <c r="S517" s="40">
        <f t="shared" si="2600"/>
        <v>0.5085714286</v>
      </c>
      <c r="T517" s="54">
        <f t="shared" si="2600"/>
        <v>0.3650793651</v>
      </c>
      <c r="U517" s="39">
        <f t="shared" si="12"/>
        <v>0.3617021277</v>
      </c>
      <c r="V517" s="40">
        <f t="shared" si="13"/>
        <v>0.06657142857</v>
      </c>
      <c r="W517" s="54">
        <f t="shared" si="14"/>
        <v>0.1460793651</v>
      </c>
      <c r="X517" s="55">
        <f t="shared" si="15"/>
        <v>0.1820134546</v>
      </c>
      <c r="Y517" s="55">
        <f t="shared" si="16"/>
        <v>0.6033847088</v>
      </c>
      <c r="Z517" s="39">
        <f t="shared" si="17"/>
        <v>0.260057863</v>
      </c>
      <c r="AA517" s="40">
        <f t="shared" si="18"/>
        <v>0.260057863</v>
      </c>
      <c r="AB517" s="54">
        <f t="shared" si="19"/>
        <v>0.1460793651</v>
      </c>
      <c r="AC517" s="56">
        <f t="shared" si="20"/>
        <v>0.5117957533</v>
      </c>
      <c r="AD517" s="56">
        <f t="shared" si="21"/>
        <v>0.2736024101</v>
      </c>
      <c r="AE517" s="39">
        <f t="shared" si="22"/>
        <v>0.210913813</v>
      </c>
      <c r="AF517" s="40">
        <f t="shared" si="23"/>
        <v>0.210913813</v>
      </c>
      <c r="AG517" s="54">
        <f t="shared" si="24"/>
        <v>0.210913813</v>
      </c>
      <c r="AH517" s="57">
        <f t="shared" ref="AH517:AI517" si="2601">N517-P517</f>
        <v>-0.02853853069</v>
      </c>
      <c r="AI517" s="57">
        <f t="shared" si="2601"/>
        <v>0.1028074773</v>
      </c>
      <c r="AJ517" s="58">
        <f t="shared" si="26"/>
        <v>-0.017061405</v>
      </c>
      <c r="AK517" s="58">
        <f t="shared" si="27"/>
        <v>0.06110456408</v>
      </c>
      <c r="AL517" s="39">
        <f t="shared" si="28"/>
        <v>0.210913813</v>
      </c>
      <c r="AM517" s="40">
        <f t="shared" ref="AM517:AN517" si="2602">AF517+AJ517</f>
        <v>0.193852408</v>
      </c>
      <c r="AN517" s="54">
        <f t="shared" si="2602"/>
        <v>0.2720183771</v>
      </c>
      <c r="AO517" s="59">
        <f t="shared" si="30"/>
        <v>1.714928589</v>
      </c>
      <c r="AP517" s="39">
        <f t="shared" ref="AP517:AR517" si="2603">AL517*$AO517</f>
        <v>0.3617021277</v>
      </c>
      <c r="AQ517" s="40">
        <f t="shared" si="2603"/>
        <v>0.3324430365</v>
      </c>
      <c r="AR517" s="54">
        <f t="shared" si="2603"/>
        <v>0.4664920915</v>
      </c>
      <c r="AS517" s="39">
        <f t="shared" ref="AS517:AU517" si="2604">IF(AP517&lt;0,0,IF(AP517&gt;1,1,AP517))</f>
        <v>0.3617021277</v>
      </c>
      <c r="AT517" s="40">
        <f t="shared" si="2604"/>
        <v>0.3324430365</v>
      </c>
      <c r="AU517" s="54">
        <f t="shared" si="2604"/>
        <v>0.4664920915</v>
      </c>
      <c r="AV517" s="38"/>
      <c r="AW517" s="38"/>
      <c r="AX517" s="38"/>
      <c r="AY517" s="38"/>
      <c r="AZ517" s="38"/>
      <c r="BA517" s="38"/>
      <c r="BB517" s="38"/>
    </row>
    <row r="518">
      <c r="A518" s="1"/>
      <c r="B518" s="1"/>
      <c r="C518" s="53">
        <v>0.0</v>
      </c>
      <c r="D518" s="42"/>
      <c r="E518" s="42"/>
      <c r="F518" s="2">
        <v>7040.0</v>
      </c>
      <c r="G518" s="43">
        <v>29.0</v>
      </c>
      <c r="H518" s="43">
        <v>25.0</v>
      </c>
      <c r="I518" s="44">
        <v>111.0</v>
      </c>
      <c r="J518" s="44">
        <v>77.0</v>
      </c>
      <c r="K518" s="45">
        <v>19.0</v>
      </c>
      <c r="L518" s="45">
        <v>63.0</v>
      </c>
      <c r="M518" s="39">
        <f t="shared" si="6"/>
        <v>0.537037037</v>
      </c>
      <c r="N518" s="40">
        <f t="shared" si="7"/>
        <v>0.5904255319</v>
      </c>
      <c r="O518" s="54">
        <f t="shared" si="8"/>
        <v>0.2317073171</v>
      </c>
      <c r="P518" s="40">
        <f t="shared" si="9"/>
        <v>0.5829413923</v>
      </c>
      <c r="Q518" s="54">
        <f t="shared" si="10"/>
        <v>0.2771650892</v>
      </c>
      <c r="R518" s="39">
        <f t="shared" ref="R518:T518" si="2605">M518</f>
        <v>0.537037037</v>
      </c>
      <c r="S518" s="40">
        <f t="shared" si="2605"/>
        <v>0.5904255319</v>
      </c>
      <c r="T518" s="54">
        <f t="shared" si="2605"/>
        <v>0.2317073171</v>
      </c>
      <c r="U518" s="39">
        <f t="shared" si="12"/>
        <v>0.537037037</v>
      </c>
      <c r="V518" s="40">
        <f t="shared" si="13"/>
        <v>0.1484255319</v>
      </c>
      <c r="W518" s="54">
        <f t="shared" si="14"/>
        <v>0.01270731707</v>
      </c>
      <c r="X518" s="55">
        <f t="shared" si="15"/>
        <v>0.2696474104</v>
      </c>
      <c r="Y518" s="55">
        <f t="shared" si="16"/>
        <v>0.515750753</v>
      </c>
      <c r="Z518" s="39">
        <f t="shared" si="17"/>
        <v>0.3939790081</v>
      </c>
      <c r="AA518" s="40">
        <f t="shared" si="18"/>
        <v>0.3939790081</v>
      </c>
      <c r="AB518" s="54">
        <f t="shared" si="19"/>
        <v>0.01270731707</v>
      </c>
      <c r="AC518" s="56">
        <f t="shared" si="20"/>
        <v>0.0322426146</v>
      </c>
      <c r="AD518" s="56">
        <f t="shared" si="21"/>
        <v>0.7531555488</v>
      </c>
      <c r="AE518" s="39">
        <f t="shared" si="22"/>
        <v>0.2787300977</v>
      </c>
      <c r="AF518" s="40">
        <f t="shared" si="23"/>
        <v>0.2787300977</v>
      </c>
      <c r="AG518" s="54">
        <f t="shared" si="24"/>
        <v>0.2787300977</v>
      </c>
      <c r="AH518" s="57">
        <f t="shared" ref="AH518:AI518" si="2606">N518-P518</f>
        <v>0.007484139597</v>
      </c>
      <c r="AI518" s="57">
        <f t="shared" si="2606"/>
        <v>-0.04545777209</v>
      </c>
      <c r="AJ518" s="58">
        <f t="shared" si="26"/>
        <v>0.004474299611</v>
      </c>
      <c r="AK518" s="58">
        <f t="shared" si="27"/>
        <v>-0.02701824244</v>
      </c>
      <c r="AL518" s="39">
        <f t="shared" si="28"/>
        <v>0.2787300977</v>
      </c>
      <c r="AM518" s="40">
        <f t="shared" ref="AM518:AN518" si="2607">AF518+AJ518</f>
        <v>0.2832043973</v>
      </c>
      <c r="AN518" s="54">
        <f t="shared" si="2607"/>
        <v>0.2517118553</v>
      </c>
      <c r="AO518" s="59">
        <f t="shared" si="30"/>
        <v>1.926727833</v>
      </c>
      <c r="AP518" s="39">
        <f t="shared" ref="AP518:AR518" si="2608">AL518*$AO518</f>
        <v>0.537037037</v>
      </c>
      <c r="AQ518" s="40">
        <f t="shared" si="2608"/>
        <v>0.5456577946</v>
      </c>
      <c r="AR518" s="54">
        <f t="shared" si="2608"/>
        <v>0.4849802373</v>
      </c>
      <c r="AS518" s="39">
        <f t="shared" ref="AS518:AU518" si="2609">IF(AP518&lt;0,0,IF(AP518&gt;1,1,AP518))</f>
        <v>0.537037037</v>
      </c>
      <c r="AT518" s="40">
        <f t="shared" si="2609"/>
        <v>0.5456577946</v>
      </c>
      <c r="AU518" s="54">
        <f t="shared" si="2609"/>
        <v>0.4849802373</v>
      </c>
      <c r="AV518" s="38"/>
      <c r="AW518" s="38"/>
      <c r="AX518" s="38"/>
      <c r="AY518" s="38"/>
      <c r="AZ518" s="38"/>
      <c r="BA518" s="38"/>
      <c r="BB518" s="38"/>
    </row>
    <row r="519">
      <c r="A519" s="1"/>
      <c r="B519" s="1"/>
      <c r="C519" s="53">
        <v>0.0</v>
      </c>
      <c r="D519" s="42"/>
      <c r="E519" s="42"/>
      <c r="F519" s="2">
        <v>7041.0</v>
      </c>
      <c r="G519" s="43">
        <v>27.0</v>
      </c>
      <c r="H519" s="43">
        <v>38.0</v>
      </c>
      <c r="I519" s="44">
        <v>112.0</v>
      </c>
      <c r="J519" s="44">
        <v>97.0</v>
      </c>
      <c r="K519" s="45">
        <v>17.0</v>
      </c>
      <c r="L519" s="45">
        <v>49.0</v>
      </c>
      <c r="M519" s="39">
        <f t="shared" si="6"/>
        <v>0.4153846154</v>
      </c>
      <c r="N519" s="40">
        <f t="shared" si="7"/>
        <v>0.5358851675</v>
      </c>
      <c r="O519" s="54">
        <f t="shared" si="8"/>
        <v>0.2575757576</v>
      </c>
      <c r="P519" s="40">
        <f t="shared" si="9"/>
        <v>0.5511611598</v>
      </c>
      <c r="Q519" s="54">
        <f t="shared" si="10"/>
        <v>0.2672536331</v>
      </c>
      <c r="R519" s="39">
        <f t="shared" ref="R519:T519" si="2610">M519</f>
        <v>0.4153846154</v>
      </c>
      <c r="S519" s="40">
        <f t="shared" si="2610"/>
        <v>0.5358851675</v>
      </c>
      <c r="T519" s="54">
        <f t="shared" si="2610"/>
        <v>0.2575757576</v>
      </c>
      <c r="U519" s="39">
        <f t="shared" si="12"/>
        <v>0.4153846154</v>
      </c>
      <c r="V519" s="40">
        <f t="shared" si="13"/>
        <v>0.09388516746</v>
      </c>
      <c r="W519" s="54">
        <f t="shared" si="14"/>
        <v>0.03857575758</v>
      </c>
      <c r="X519" s="55">
        <f t="shared" si="15"/>
        <v>0.2222849357</v>
      </c>
      <c r="Y519" s="55">
        <f t="shared" si="16"/>
        <v>0.5631132277</v>
      </c>
      <c r="Z519" s="39">
        <f t="shared" si="17"/>
        <v>0.3011302072</v>
      </c>
      <c r="AA519" s="40">
        <f t="shared" si="18"/>
        <v>0.3011302072</v>
      </c>
      <c r="AB519" s="54">
        <f t="shared" si="19"/>
        <v>0.03857575758</v>
      </c>
      <c r="AC519" s="56">
        <f t="shared" si="20"/>
        <v>0.1274093241</v>
      </c>
      <c r="AD519" s="56">
        <f t="shared" si="21"/>
        <v>0.6579888393</v>
      </c>
      <c r="AE519" s="39">
        <f t="shared" si="22"/>
        <v>0.2146712495</v>
      </c>
      <c r="AF519" s="40">
        <f t="shared" si="23"/>
        <v>0.2146712495</v>
      </c>
      <c r="AG519" s="54">
        <f t="shared" si="24"/>
        <v>0.2146712495</v>
      </c>
      <c r="AH519" s="57">
        <f t="shared" ref="AH519:AI519" si="2611">N519-P519</f>
        <v>-0.0152759923</v>
      </c>
      <c r="AI519" s="57">
        <f t="shared" si="2611"/>
        <v>-0.00967787556</v>
      </c>
      <c r="AJ519" s="58">
        <f t="shared" si="26"/>
        <v>-0.009132561669</v>
      </c>
      <c r="AK519" s="58">
        <f t="shared" si="27"/>
        <v>-0.00575213382</v>
      </c>
      <c r="AL519" s="39">
        <f t="shared" si="28"/>
        <v>0.2146712495</v>
      </c>
      <c r="AM519" s="40">
        <f t="shared" ref="AM519:AN519" si="2612">AF519+AJ519</f>
        <v>0.2055386879</v>
      </c>
      <c r="AN519" s="54">
        <f t="shared" si="2612"/>
        <v>0.2089191157</v>
      </c>
      <c r="AO519" s="59">
        <f t="shared" si="30"/>
        <v>1.934980191</v>
      </c>
      <c r="AP519" s="39">
        <f t="shared" ref="AP519:AR519" si="2613">AL519*$AO519</f>
        <v>0.4153846154</v>
      </c>
      <c r="AQ519" s="40">
        <f t="shared" si="2613"/>
        <v>0.3977132895</v>
      </c>
      <c r="AR519" s="54">
        <f t="shared" si="2613"/>
        <v>0.4042543504</v>
      </c>
      <c r="AS519" s="39">
        <f t="shared" ref="AS519:AU519" si="2614">IF(AP519&lt;0,0,IF(AP519&gt;1,1,AP519))</f>
        <v>0.4153846154</v>
      </c>
      <c r="AT519" s="40">
        <f t="shared" si="2614"/>
        <v>0.3977132895</v>
      </c>
      <c r="AU519" s="54">
        <f t="shared" si="2614"/>
        <v>0.4042543504</v>
      </c>
      <c r="AV519" s="38"/>
      <c r="AW519" s="38"/>
      <c r="AX519" s="38"/>
      <c r="AY519" s="38"/>
      <c r="AZ519" s="38"/>
      <c r="BA519" s="38"/>
      <c r="BB519" s="38"/>
    </row>
    <row r="520">
      <c r="A520" s="1"/>
      <c r="B520" s="1"/>
      <c r="C520" s="53">
        <v>0.0</v>
      </c>
      <c r="D520" s="42"/>
      <c r="E520" s="42"/>
      <c r="F520" s="2">
        <v>7042.0</v>
      </c>
      <c r="G520" s="43">
        <v>22.0</v>
      </c>
      <c r="H520" s="43">
        <v>20.0</v>
      </c>
      <c r="I520" s="44">
        <v>61.0</v>
      </c>
      <c r="J520" s="44">
        <v>40.0</v>
      </c>
      <c r="K520" s="45">
        <v>22.0</v>
      </c>
      <c r="L520" s="45">
        <v>65.0</v>
      </c>
      <c r="M520" s="39">
        <f t="shared" si="6"/>
        <v>0.5238095238</v>
      </c>
      <c r="N520" s="40">
        <f t="shared" si="7"/>
        <v>0.603960396</v>
      </c>
      <c r="O520" s="54">
        <f t="shared" si="8"/>
        <v>0.2528735632</v>
      </c>
      <c r="P520" s="40">
        <f t="shared" si="9"/>
        <v>0.5794900227</v>
      </c>
      <c r="Q520" s="54">
        <f t="shared" si="10"/>
        <v>0.2761800454</v>
      </c>
      <c r="R520" s="39">
        <f t="shared" ref="R520:T520" si="2615">M520</f>
        <v>0.5238095238</v>
      </c>
      <c r="S520" s="40">
        <f t="shared" si="2615"/>
        <v>0.603960396</v>
      </c>
      <c r="T520" s="54">
        <f t="shared" si="2615"/>
        <v>0.2528735632</v>
      </c>
      <c r="U520" s="39">
        <f t="shared" si="12"/>
        <v>0.5238095238</v>
      </c>
      <c r="V520" s="40">
        <f t="shared" si="13"/>
        <v>0.161960396</v>
      </c>
      <c r="W520" s="54">
        <f t="shared" si="14"/>
        <v>0.03387356322</v>
      </c>
      <c r="X520" s="55">
        <f t="shared" si="15"/>
        <v>0.2998730156</v>
      </c>
      <c r="Y520" s="55">
        <f t="shared" si="16"/>
        <v>0.4855251478</v>
      </c>
      <c r="Z520" s="39">
        <f t="shared" si="17"/>
        <v>0.387690332</v>
      </c>
      <c r="AA520" s="40">
        <f t="shared" si="18"/>
        <v>0.387690332</v>
      </c>
      <c r="AB520" s="54">
        <f t="shared" si="19"/>
        <v>0.03387356322</v>
      </c>
      <c r="AC520" s="56">
        <f t="shared" si="20"/>
        <v>0.08715140988</v>
      </c>
      <c r="AD520" s="56">
        <f t="shared" si="21"/>
        <v>0.6982467535</v>
      </c>
      <c r="AE520" s="39">
        <f t="shared" si="22"/>
        <v>0.2751828591</v>
      </c>
      <c r="AF520" s="40">
        <f t="shared" si="23"/>
        <v>0.2751828591</v>
      </c>
      <c r="AG520" s="54">
        <f t="shared" si="24"/>
        <v>0.2751828591</v>
      </c>
      <c r="AH520" s="57">
        <f t="shared" ref="AH520:AI520" si="2616">N520-P520</f>
        <v>0.02447037336</v>
      </c>
      <c r="AI520" s="57">
        <f t="shared" si="2616"/>
        <v>-0.02330648213</v>
      </c>
      <c r="AJ520" s="58">
        <f t="shared" si="26"/>
        <v>0.01462930783</v>
      </c>
      <c r="AK520" s="58">
        <f t="shared" si="27"/>
        <v>-0.01385242074</v>
      </c>
      <c r="AL520" s="39">
        <f t="shared" si="28"/>
        <v>0.2751828591</v>
      </c>
      <c r="AM520" s="40">
        <f t="shared" ref="AM520:AN520" si="2617">AF520+AJ520</f>
        <v>0.2898121669</v>
      </c>
      <c r="AN520" s="54">
        <f t="shared" si="2617"/>
        <v>0.2613304383</v>
      </c>
      <c r="AO520" s="59">
        <f t="shared" si="30"/>
        <v>1.90349619</v>
      </c>
      <c r="AP520" s="39">
        <f t="shared" ref="AP520:AR520" si="2618">AL520*$AO520</f>
        <v>0.5238095238</v>
      </c>
      <c r="AQ520" s="40">
        <f t="shared" si="2618"/>
        <v>0.5516563555</v>
      </c>
      <c r="AR520" s="54">
        <f t="shared" si="2618"/>
        <v>0.4974414937</v>
      </c>
      <c r="AS520" s="39">
        <f t="shared" ref="AS520:AU520" si="2619">IF(AP520&lt;0,0,IF(AP520&gt;1,1,AP520))</f>
        <v>0.5238095238</v>
      </c>
      <c r="AT520" s="40">
        <f t="shared" si="2619"/>
        <v>0.5516563555</v>
      </c>
      <c r="AU520" s="54">
        <f t="shared" si="2619"/>
        <v>0.4974414937</v>
      </c>
      <c r="AV520" s="38"/>
      <c r="AW520" s="38"/>
      <c r="AX520" s="38"/>
      <c r="AY520" s="38"/>
      <c r="AZ520" s="38"/>
      <c r="BA520" s="38"/>
      <c r="BB520" s="38"/>
    </row>
    <row r="521">
      <c r="A521" s="1"/>
      <c r="B521" s="1"/>
      <c r="C521" s="53">
        <v>0.0</v>
      </c>
      <c r="D521" s="42"/>
      <c r="E521" s="42"/>
      <c r="F521" s="2">
        <v>7047.0</v>
      </c>
      <c r="G521" s="43">
        <v>25.0</v>
      </c>
      <c r="H521" s="43">
        <v>37.0</v>
      </c>
      <c r="I521" s="44">
        <v>69.0</v>
      </c>
      <c r="J521" s="44">
        <v>71.0</v>
      </c>
      <c r="K521" s="45">
        <v>22.0</v>
      </c>
      <c r="L521" s="45">
        <v>92.0</v>
      </c>
      <c r="M521" s="39">
        <f t="shared" si="6"/>
        <v>0.4032258065</v>
      </c>
      <c r="N521" s="40">
        <f t="shared" si="7"/>
        <v>0.4928571429</v>
      </c>
      <c r="O521" s="54">
        <f t="shared" si="8"/>
        <v>0.1929824561</v>
      </c>
      <c r="P521" s="40">
        <f t="shared" si="9"/>
        <v>0.5479800989</v>
      </c>
      <c r="Q521" s="54">
        <f t="shared" si="10"/>
        <v>0.2661579084</v>
      </c>
      <c r="R521" s="39">
        <f t="shared" ref="R521:T521" si="2620">M521</f>
        <v>0.4032258065</v>
      </c>
      <c r="S521" s="40">
        <f t="shared" si="2620"/>
        <v>0.4928571429</v>
      </c>
      <c r="T521" s="54">
        <f t="shared" si="2620"/>
        <v>0.1929824561</v>
      </c>
      <c r="U521" s="39">
        <f t="shared" si="12"/>
        <v>0.4032258065</v>
      </c>
      <c r="V521" s="40">
        <f t="shared" si="13"/>
        <v>0.05085714286</v>
      </c>
      <c r="W521" s="54">
        <f t="shared" si="14"/>
        <v>-0.02601754386</v>
      </c>
      <c r="X521" s="55">
        <f t="shared" si="15"/>
        <v>0.1254632362</v>
      </c>
      <c r="Y521" s="55">
        <f t="shared" si="16"/>
        <v>0.6599349272</v>
      </c>
      <c r="Z521" s="39">
        <f t="shared" si="17"/>
        <v>0.2873825847</v>
      </c>
      <c r="AA521" s="40">
        <f t="shared" si="18"/>
        <v>0.2873825847</v>
      </c>
      <c r="AB521" s="54">
        <f t="shared" si="19"/>
        <v>-0.02601754386</v>
      </c>
      <c r="AC521" s="56">
        <f t="shared" si="20"/>
        <v>-0.09028664659</v>
      </c>
      <c r="AD521" s="56">
        <f t="shared" si="21"/>
        <v>0.87568481</v>
      </c>
      <c r="AE521" s="39">
        <f t="shared" si="22"/>
        <v>0.204041249</v>
      </c>
      <c r="AF521" s="40">
        <f t="shared" si="23"/>
        <v>0.204041249</v>
      </c>
      <c r="AG521" s="54">
        <f t="shared" si="24"/>
        <v>0.204041249</v>
      </c>
      <c r="AH521" s="57">
        <f t="shared" ref="AH521:AI521" si="2621">N521-P521</f>
        <v>-0.055122956</v>
      </c>
      <c r="AI521" s="57">
        <f t="shared" si="2621"/>
        <v>-0.07317545229</v>
      </c>
      <c r="AJ521" s="58">
        <f t="shared" si="26"/>
        <v>-0.03295457245</v>
      </c>
      <c r="AK521" s="58">
        <f t="shared" si="27"/>
        <v>-0.04349249908</v>
      </c>
      <c r="AL521" s="39">
        <f t="shared" si="28"/>
        <v>0.204041249</v>
      </c>
      <c r="AM521" s="40">
        <f t="shared" ref="AM521:AN521" si="2622">AF521+AJ521</f>
        <v>0.1710866765</v>
      </c>
      <c r="AN521" s="54">
        <f t="shared" si="2622"/>
        <v>0.1605487499</v>
      </c>
      <c r="AO521" s="59">
        <f t="shared" si="30"/>
        <v>1.976197502</v>
      </c>
      <c r="AP521" s="39">
        <f t="shared" ref="AP521:AR521" si="2623">AL521*$AO521</f>
        <v>0.4032258065</v>
      </c>
      <c r="AQ521" s="40">
        <f t="shared" si="2623"/>
        <v>0.3381010627</v>
      </c>
      <c r="AR521" s="54">
        <f t="shared" si="2623"/>
        <v>0.3172760384</v>
      </c>
      <c r="AS521" s="39">
        <f t="shared" ref="AS521:AU521" si="2624">IF(AP521&lt;0,0,IF(AP521&gt;1,1,AP521))</f>
        <v>0.4032258065</v>
      </c>
      <c r="AT521" s="40">
        <f t="shared" si="2624"/>
        <v>0.3381010627</v>
      </c>
      <c r="AU521" s="54">
        <f t="shared" si="2624"/>
        <v>0.3172760384</v>
      </c>
      <c r="AV521" s="38"/>
      <c r="AW521" s="38"/>
      <c r="AX521" s="38"/>
      <c r="AY521" s="38"/>
      <c r="AZ521" s="38"/>
      <c r="BA521" s="38"/>
      <c r="BB521" s="38"/>
    </row>
    <row r="522">
      <c r="A522" s="1"/>
      <c r="B522" s="1"/>
      <c r="C522" s="53">
        <v>0.0</v>
      </c>
      <c r="D522" s="42"/>
      <c r="E522" s="42"/>
      <c r="F522" s="2">
        <v>7053.0</v>
      </c>
      <c r="G522" s="43">
        <v>11.0</v>
      </c>
      <c r="H522" s="43">
        <v>3.0</v>
      </c>
      <c r="I522" s="44">
        <v>13.0</v>
      </c>
      <c r="J522" s="44">
        <v>18.0</v>
      </c>
      <c r="K522" s="45">
        <v>5.0</v>
      </c>
      <c r="L522" s="45">
        <v>26.0</v>
      </c>
      <c r="M522" s="39">
        <f t="shared" si="6"/>
        <v>0.7857142857</v>
      </c>
      <c r="N522" s="40">
        <f t="shared" si="7"/>
        <v>0.4193548387</v>
      </c>
      <c r="O522" s="54">
        <f t="shared" si="8"/>
        <v>0.1612903226</v>
      </c>
      <c r="P522" s="40">
        <f t="shared" si="9"/>
        <v>0.6476382653</v>
      </c>
      <c r="Q522" s="54">
        <f t="shared" si="10"/>
        <v>0.2914765306</v>
      </c>
      <c r="R522" s="39">
        <f t="shared" ref="R522:T522" si="2625">M522</f>
        <v>0.7857142857</v>
      </c>
      <c r="S522" s="40">
        <f t="shared" si="2625"/>
        <v>0.4193548387</v>
      </c>
      <c r="T522" s="54">
        <f t="shared" si="2625"/>
        <v>0.1612903226</v>
      </c>
      <c r="U522" s="39">
        <f t="shared" si="12"/>
        <v>0.7857142857</v>
      </c>
      <c r="V522" s="40">
        <f t="shared" si="13"/>
        <v>-0.02264516129</v>
      </c>
      <c r="W522" s="54">
        <f t="shared" si="14"/>
        <v>-0.05770967742</v>
      </c>
      <c r="X522" s="55">
        <f t="shared" si="15"/>
        <v>-0.02881313819</v>
      </c>
      <c r="Y522" s="55">
        <f t="shared" si="16"/>
        <v>0.8142113016</v>
      </c>
      <c r="Z522" s="39">
        <f t="shared" si="17"/>
        <v>0.5558146013</v>
      </c>
      <c r="AA522" s="40">
        <f t="shared" si="18"/>
        <v>0.5558146013</v>
      </c>
      <c r="AB522" s="54">
        <f t="shared" si="19"/>
        <v>-0.05770967742</v>
      </c>
      <c r="AC522" s="56">
        <f t="shared" si="20"/>
        <v>-0.1034582924</v>
      </c>
      <c r="AD522" s="56">
        <f t="shared" si="21"/>
        <v>0.8888564558</v>
      </c>
      <c r="AE522" s="39">
        <f t="shared" si="22"/>
        <v>0.3951330649</v>
      </c>
      <c r="AF522" s="40">
        <f t="shared" si="23"/>
        <v>0.3951330649</v>
      </c>
      <c r="AG522" s="54">
        <f t="shared" si="24"/>
        <v>0.3951330649</v>
      </c>
      <c r="AH522" s="57">
        <f t="shared" ref="AH522:AI522" si="2626">N522-P522</f>
        <v>-0.2282834266</v>
      </c>
      <c r="AI522" s="57">
        <f t="shared" si="2626"/>
        <v>-0.130186208</v>
      </c>
      <c r="AJ522" s="58">
        <f t="shared" si="26"/>
        <v>-0.1364764024</v>
      </c>
      <c r="AK522" s="58">
        <f t="shared" si="27"/>
        <v>-0.07737736298</v>
      </c>
      <c r="AL522" s="39">
        <f t="shared" si="28"/>
        <v>0.3951330649</v>
      </c>
      <c r="AM522" s="40">
        <f t="shared" ref="AM522:AN522" si="2627">AF522+AJ522</f>
        <v>0.2586566625</v>
      </c>
      <c r="AN522" s="54">
        <f t="shared" si="2627"/>
        <v>0.3177557019</v>
      </c>
      <c r="AO522" s="59">
        <f t="shared" si="30"/>
        <v>1.988480225</v>
      </c>
      <c r="AP522" s="39">
        <f t="shared" ref="AP522:AR522" si="2628">AL522*$AO522</f>
        <v>0.7857142857</v>
      </c>
      <c r="AQ522" s="40">
        <f t="shared" si="2628"/>
        <v>0.5143336585</v>
      </c>
      <c r="AR522" s="54">
        <f t="shared" si="2628"/>
        <v>0.6318509296</v>
      </c>
      <c r="AS522" s="39">
        <f t="shared" ref="AS522:AU522" si="2629">IF(AP522&lt;0,0,IF(AP522&gt;1,1,AP522))</f>
        <v>0.7857142857</v>
      </c>
      <c r="AT522" s="40">
        <f t="shared" si="2629"/>
        <v>0.5143336585</v>
      </c>
      <c r="AU522" s="54">
        <f t="shared" si="2629"/>
        <v>0.6318509296</v>
      </c>
      <c r="AV522" s="38"/>
      <c r="AW522" s="38"/>
      <c r="AX522" s="38"/>
      <c r="AY522" s="38"/>
      <c r="AZ522" s="38"/>
      <c r="BA522" s="38"/>
      <c r="BB522" s="38"/>
    </row>
    <row r="523">
      <c r="A523" s="1"/>
      <c r="B523" s="1"/>
      <c r="C523" s="53">
        <v>0.0</v>
      </c>
      <c r="D523" s="42"/>
      <c r="E523" s="42"/>
      <c r="F523" s="2">
        <v>7055.0</v>
      </c>
      <c r="G523" s="43">
        <v>30.0</v>
      </c>
      <c r="H523" s="43">
        <v>33.0</v>
      </c>
      <c r="I523" s="44">
        <v>49.0</v>
      </c>
      <c r="J523" s="44">
        <v>44.0</v>
      </c>
      <c r="K523" s="45">
        <v>30.0</v>
      </c>
      <c r="L523" s="45">
        <v>68.0</v>
      </c>
      <c r="M523" s="39">
        <f t="shared" si="6"/>
        <v>0.4761904762</v>
      </c>
      <c r="N523" s="40">
        <f t="shared" si="7"/>
        <v>0.5268817204</v>
      </c>
      <c r="O523" s="54">
        <f t="shared" si="8"/>
        <v>0.306122449</v>
      </c>
      <c r="P523" s="40">
        <f t="shared" si="9"/>
        <v>0.5670566893</v>
      </c>
      <c r="Q523" s="54">
        <f t="shared" si="10"/>
        <v>0.272446712</v>
      </c>
      <c r="R523" s="39">
        <f t="shared" ref="R523:T523" si="2630">M523</f>
        <v>0.4761904762</v>
      </c>
      <c r="S523" s="40">
        <f t="shared" si="2630"/>
        <v>0.5268817204</v>
      </c>
      <c r="T523" s="54">
        <f t="shared" si="2630"/>
        <v>0.306122449</v>
      </c>
      <c r="U523" s="39">
        <f t="shared" si="12"/>
        <v>0.4761904762</v>
      </c>
      <c r="V523" s="40">
        <f t="shared" si="13"/>
        <v>0.08488172043</v>
      </c>
      <c r="W523" s="54">
        <f t="shared" si="14"/>
        <v>0.08712244898</v>
      </c>
      <c r="X523" s="55">
        <f t="shared" si="15"/>
        <v>0.1763989063</v>
      </c>
      <c r="Y523" s="55">
        <f t="shared" si="16"/>
        <v>0.6089992571</v>
      </c>
      <c r="Z523" s="39">
        <f t="shared" si="17"/>
        <v>0.3420250547</v>
      </c>
      <c r="AA523" s="40">
        <f t="shared" si="18"/>
        <v>0.3420250547</v>
      </c>
      <c r="AB523" s="54">
        <f t="shared" si="19"/>
        <v>0.08712244898</v>
      </c>
      <c r="AC523" s="56">
        <f t="shared" si="20"/>
        <v>0.2494210752</v>
      </c>
      <c r="AD523" s="56">
        <f t="shared" si="21"/>
        <v>0.5359770882</v>
      </c>
      <c r="AE523" s="39">
        <f t="shared" si="22"/>
        <v>0.2495710912</v>
      </c>
      <c r="AF523" s="40">
        <f t="shared" si="23"/>
        <v>0.2495710912</v>
      </c>
      <c r="AG523" s="54">
        <f t="shared" si="24"/>
        <v>0.2495710912</v>
      </c>
      <c r="AH523" s="57">
        <f t="shared" ref="AH523:AI523" si="2631">N523-P523</f>
        <v>-0.04017496891</v>
      </c>
      <c r="AI523" s="57">
        <f t="shared" si="2631"/>
        <v>0.03367573696</v>
      </c>
      <c r="AJ523" s="58">
        <f t="shared" si="26"/>
        <v>-0.02401810462</v>
      </c>
      <c r="AK523" s="58">
        <f t="shared" si="27"/>
        <v>0.02001548215</v>
      </c>
      <c r="AL523" s="39">
        <f t="shared" si="28"/>
        <v>0.2495710912</v>
      </c>
      <c r="AM523" s="40">
        <f t="shared" ref="AM523:AN523" si="2632">AF523+AJ523</f>
        <v>0.2255529866</v>
      </c>
      <c r="AN523" s="54">
        <f t="shared" si="2632"/>
        <v>0.2695865734</v>
      </c>
      <c r="AO523" s="59">
        <f t="shared" si="30"/>
        <v>1.908035397</v>
      </c>
      <c r="AP523" s="39">
        <f t="shared" ref="AP523:AR523" si="2633">AL523*$AO523</f>
        <v>0.4761904762</v>
      </c>
      <c r="AQ523" s="40">
        <f t="shared" si="2633"/>
        <v>0.4303630824</v>
      </c>
      <c r="AR523" s="54">
        <f t="shared" si="2633"/>
        <v>0.5143807246</v>
      </c>
      <c r="AS523" s="39">
        <f t="shared" ref="AS523:AU523" si="2634">IF(AP523&lt;0,0,IF(AP523&gt;1,1,AP523))</f>
        <v>0.4761904762</v>
      </c>
      <c r="AT523" s="40">
        <f t="shared" si="2634"/>
        <v>0.4303630824</v>
      </c>
      <c r="AU523" s="54">
        <f t="shared" si="2634"/>
        <v>0.5143807246</v>
      </c>
      <c r="AV523" s="38"/>
      <c r="AW523" s="38"/>
      <c r="AX523" s="38"/>
      <c r="AY523" s="38"/>
      <c r="AZ523" s="38"/>
      <c r="BA523" s="38"/>
      <c r="BB523" s="38"/>
    </row>
    <row r="524">
      <c r="A524" s="1"/>
      <c r="B524" s="1"/>
      <c r="C524" s="53">
        <v>0.0</v>
      </c>
      <c r="D524" s="42"/>
      <c r="E524" s="42"/>
      <c r="F524" s="2">
        <v>7056.0</v>
      </c>
      <c r="G524" s="43">
        <v>29.0</v>
      </c>
      <c r="H524" s="43">
        <v>28.0</v>
      </c>
      <c r="I524" s="44">
        <v>68.0</v>
      </c>
      <c r="J524" s="44">
        <v>38.0</v>
      </c>
      <c r="K524" s="45">
        <v>26.0</v>
      </c>
      <c r="L524" s="45">
        <v>93.0</v>
      </c>
      <c r="M524" s="39">
        <f t="shared" si="6"/>
        <v>0.5087719298</v>
      </c>
      <c r="N524" s="40">
        <f t="shared" si="7"/>
        <v>0.641509434</v>
      </c>
      <c r="O524" s="54">
        <f t="shared" si="8"/>
        <v>0.218487395</v>
      </c>
      <c r="P524" s="40">
        <f t="shared" si="9"/>
        <v>0.5755651277</v>
      </c>
      <c r="Q524" s="54">
        <f t="shared" si="10"/>
        <v>0.2750327485</v>
      </c>
      <c r="R524" s="39">
        <f t="shared" ref="R524:T524" si="2635">M524</f>
        <v>0.5087719298</v>
      </c>
      <c r="S524" s="40">
        <f t="shared" si="2635"/>
        <v>0.641509434</v>
      </c>
      <c r="T524" s="54">
        <f t="shared" si="2635"/>
        <v>0.218487395</v>
      </c>
      <c r="U524" s="39">
        <f t="shared" si="12"/>
        <v>0.5087719298</v>
      </c>
      <c r="V524" s="40">
        <f t="shared" si="13"/>
        <v>0.199509434</v>
      </c>
      <c r="W524" s="54">
        <f t="shared" si="14"/>
        <v>-0.000512605042</v>
      </c>
      <c r="X524" s="55">
        <f t="shared" si="15"/>
        <v>0.3737115393</v>
      </c>
      <c r="Y524" s="55">
        <f t="shared" si="16"/>
        <v>0.4116866241</v>
      </c>
      <c r="Z524" s="39">
        <f t="shared" si="17"/>
        <v>0.386427801</v>
      </c>
      <c r="AA524" s="40">
        <f t="shared" si="18"/>
        <v>0.386427801</v>
      </c>
      <c r="AB524" s="54">
        <f t="shared" si="19"/>
        <v>-0.000512605042</v>
      </c>
      <c r="AC524" s="56">
        <f t="shared" si="20"/>
        <v>-0.001326521384</v>
      </c>
      <c r="AD524" s="56">
        <f t="shared" si="21"/>
        <v>0.7867246848</v>
      </c>
      <c r="AE524" s="39">
        <f t="shared" si="22"/>
        <v>0.273245959</v>
      </c>
      <c r="AF524" s="40">
        <f t="shared" si="23"/>
        <v>0.273245959</v>
      </c>
      <c r="AG524" s="54">
        <f t="shared" si="24"/>
        <v>0.273245959</v>
      </c>
      <c r="AH524" s="57">
        <f t="shared" ref="AH524:AI524" si="2636">N524-P524</f>
        <v>0.06594430623</v>
      </c>
      <c r="AI524" s="57">
        <f t="shared" si="2636"/>
        <v>-0.05654535358</v>
      </c>
      <c r="AJ524" s="58">
        <f t="shared" si="26"/>
        <v>0.03942398187</v>
      </c>
      <c r="AK524" s="58">
        <f t="shared" si="27"/>
        <v>-0.03360824787</v>
      </c>
      <c r="AL524" s="39">
        <f t="shared" si="28"/>
        <v>0.273245959</v>
      </c>
      <c r="AM524" s="40">
        <f t="shared" ref="AM524:AN524" si="2637">AF524+AJ524</f>
        <v>0.3126699408</v>
      </c>
      <c r="AN524" s="54">
        <f t="shared" si="2637"/>
        <v>0.2396377111</v>
      </c>
      <c r="AO524" s="59">
        <f t="shared" si="30"/>
        <v>1.861955916</v>
      </c>
      <c r="AP524" s="39">
        <f t="shared" ref="AP524:AR524" si="2638">AL524*$AO524</f>
        <v>0.5087719298</v>
      </c>
      <c r="AQ524" s="40">
        <f t="shared" si="2638"/>
        <v>0.5821776461</v>
      </c>
      <c r="AR524" s="54">
        <f t="shared" si="2638"/>
        <v>0.4461948539</v>
      </c>
      <c r="AS524" s="39">
        <f t="shared" ref="AS524:AU524" si="2639">IF(AP524&lt;0,0,IF(AP524&gt;1,1,AP524))</f>
        <v>0.5087719298</v>
      </c>
      <c r="AT524" s="40">
        <f t="shared" si="2639"/>
        <v>0.5821776461</v>
      </c>
      <c r="AU524" s="54">
        <f t="shared" si="2639"/>
        <v>0.4461948539</v>
      </c>
      <c r="AV524" s="38"/>
      <c r="AW524" s="38"/>
      <c r="AX524" s="38"/>
      <c r="AY524" s="38"/>
      <c r="AZ524" s="38"/>
      <c r="BA524" s="38"/>
      <c r="BB524" s="38"/>
    </row>
    <row r="525">
      <c r="A525" s="1"/>
      <c r="B525" s="1"/>
      <c r="C525" s="53">
        <v>0.0</v>
      </c>
      <c r="D525" s="42"/>
      <c r="E525" s="42"/>
      <c r="F525" s="2">
        <v>7057.0</v>
      </c>
      <c r="G525" s="43">
        <v>13.0</v>
      </c>
      <c r="H525" s="43">
        <v>10.0</v>
      </c>
      <c r="I525" s="44">
        <v>38.0</v>
      </c>
      <c r="J525" s="44">
        <v>28.0</v>
      </c>
      <c r="K525" s="45">
        <v>12.0</v>
      </c>
      <c r="L525" s="45">
        <v>43.0</v>
      </c>
      <c r="M525" s="39">
        <f t="shared" si="6"/>
        <v>0.5652173913</v>
      </c>
      <c r="N525" s="40">
        <f t="shared" si="7"/>
        <v>0.5757575758</v>
      </c>
      <c r="O525" s="54">
        <f t="shared" si="8"/>
        <v>0.2181818182</v>
      </c>
      <c r="P525" s="40">
        <f t="shared" si="9"/>
        <v>0.5902909263</v>
      </c>
      <c r="Q525" s="54">
        <f t="shared" si="10"/>
        <v>0.2791882798</v>
      </c>
      <c r="R525" s="39">
        <f t="shared" ref="R525:T525" si="2640">M525</f>
        <v>0.5652173913</v>
      </c>
      <c r="S525" s="40">
        <f t="shared" si="2640"/>
        <v>0.5757575758</v>
      </c>
      <c r="T525" s="54">
        <f t="shared" si="2640"/>
        <v>0.2181818182</v>
      </c>
      <c r="U525" s="39">
        <f t="shared" si="12"/>
        <v>0.5652173913</v>
      </c>
      <c r="V525" s="40">
        <f t="shared" si="13"/>
        <v>0.1337575758</v>
      </c>
      <c r="W525" s="54">
        <f t="shared" si="14"/>
        <v>-0.0008181818182</v>
      </c>
      <c r="X525" s="55">
        <f t="shared" si="15"/>
        <v>0.2323731561</v>
      </c>
      <c r="Y525" s="55">
        <f t="shared" si="16"/>
        <v>0.5530250073</v>
      </c>
      <c r="Z525" s="39">
        <f t="shared" si="17"/>
        <v>0.4107077967</v>
      </c>
      <c r="AA525" s="40">
        <f t="shared" si="18"/>
        <v>0.4107077967</v>
      </c>
      <c r="AB525" s="54">
        <f t="shared" si="19"/>
        <v>-0.0008181818182</v>
      </c>
      <c r="AC525" s="56">
        <f t="shared" si="20"/>
        <v>-0.001992123701</v>
      </c>
      <c r="AD525" s="56">
        <f t="shared" si="21"/>
        <v>0.7873902871</v>
      </c>
      <c r="AE525" s="39">
        <f t="shared" si="22"/>
        <v>0.2904148444</v>
      </c>
      <c r="AF525" s="40">
        <f t="shared" si="23"/>
        <v>0.2904148444</v>
      </c>
      <c r="AG525" s="54">
        <f t="shared" si="24"/>
        <v>0.2904148444</v>
      </c>
      <c r="AH525" s="57">
        <f t="shared" ref="AH525:AI525" si="2641">N525-P525</f>
        <v>-0.01453335052</v>
      </c>
      <c r="AI525" s="57">
        <f t="shared" si="2641"/>
        <v>-0.06100646159</v>
      </c>
      <c r="AJ525" s="58">
        <f t="shared" si="26"/>
        <v>-0.008688582533</v>
      </c>
      <c r="AK525" s="58">
        <f t="shared" si="27"/>
        <v>-0.0362597482</v>
      </c>
      <c r="AL525" s="39">
        <f t="shared" si="28"/>
        <v>0.2904148444</v>
      </c>
      <c r="AM525" s="40">
        <f t="shared" ref="AM525:AN525" si="2642">AF525+AJ525</f>
        <v>0.2817262618</v>
      </c>
      <c r="AN525" s="54">
        <f t="shared" si="2642"/>
        <v>0.2541550962</v>
      </c>
      <c r="AO525" s="59">
        <f t="shared" si="30"/>
        <v>1.946241393</v>
      </c>
      <c r="AP525" s="39">
        <f t="shared" ref="AP525:AR525" si="2643">AL525*$AO525</f>
        <v>0.5652173913</v>
      </c>
      <c r="AQ525" s="40">
        <f t="shared" si="2643"/>
        <v>0.5483073123</v>
      </c>
      <c r="AR525" s="54">
        <f t="shared" si="2643"/>
        <v>0.4946471685</v>
      </c>
      <c r="AS525" s="39">
        <f t="shared" ref="AS525:AU525" si="2644">IF(AP525&lt;0,0,IF(AP525&gt;1,1,AP525))</f>
        <v>0.5652173913</v>
      </c>
      <c r="AT525" s="40">
        <f t="shared" si="2644"/>
        <v>0.5483073123</v>
      </c>
      <c r="AU525" s="54">
        <f t="shared" si="2644"/>
        <v>0.4946471685</v>
      </c>
      <c r="AV525" s="38"/>
      <c r="AW525" s="38"/>
      <c r="AX525" s="38"/>
      <c r="AY525" s="38"/>
      <c r="AZ525" s="38"/>
      <c r="BA525" s="38"/>
      <c r="BB525" s="38"/>
    </row>
    <row r="526">
      <c r="A526" s="1"/>
      <c r="B526" s="1"/>
      <c r="C526" s="53">
        <v>0.0</v>
      </c>
      <c r="D526" s="42"/>
      <c r="E526" s="42"/>
      <c r="F526" s="2">
        <v>7058.0</v>
      </c>
      <c r="G526" s="43">
        <v>14.0</v>
      </c>
      <c r="H526" s="43">
        <v>10.0</v>
      </c>
      <c r="I526" s="44">
        <v>25.0</v>
      </c>
      <c r="J526" s="44">
        <v>13.0</v>
      </c>
      <c r="K526" s="45">
        <v>11.0</v>
      </c>
      <c r="L526" s="45">
        <v>51.0</v>
      </c>
      <c r="M526" s="39">
        <f t="shared" si="6"/>
        <v>0.5833333333</v>
      </c>
      <c r="N526" s="40">
        <f t="shared" si="7"/>
        <v>0.6578947368</v>
      </c>
      <c r="O526" s="54">
        <f t="shared" si="8"/>
        <v>0.1774193548</v>
      </c>
      <c r="P526" s="40">
        <f t="shared" si="9"/>
        <v>0.5950131944</v>
      </c>
      <c r="Q526" s="54">
        <f t="shared" si="10"/>
        <v>0.2804347222</v>
      </c>
      <c r="R526" s="39">
        <f t="shared" ref="R526:T526" si="2645">M526</f>
        <v>0.5833333333</v>
      </c>
      <c r="S526" s="40">
        <f t="shared" si="2645"/>
        <v>0.6578947368</v>
      </c>
      <c r="T526" s="54">
        <f t="shared" si="2645"/>
        <v>0.1774193548</v>
      </c>
      <c r="U526" s="39">
        <f t="shared" si="12"/>
        <v>0.5833333333</v>
      </c>
      <c r="V526" s="40">
        <f t="shared" si="13"/>
        <v>0.2158947368</v>
      </c>
      <c r="W526" s="54">
        <f t="shared" si="14"/>
        <v>-0.04158064516</v>
      </c>
      <c r="X526" s="55">
        <f t="shared" si="15"/>
        <v>0.3544725038</v>
      </c>
      <c r="Y526" s="55">
        <f t="shared" si="16"/>
        <v>0.4309256596</v>
      </c>
      <c r="Z526" s="39">
        <f t="shared" si="17"/>
        <v>0.4398228707</v>
      </c>
      <c r="AA526" s="40">
        <f t="shared" si="18"/>
        <v>0.4398228707</v>
      </c>
      <c r="AB526" s="54">
        <f t="shared" si="19"/>
        <v>-0.04158064516</v>
      </c>
      <c r="AC526" s="56">
        <f t="shared" si="20"/>
        <v>-0.09425936958</v>
      </c>
      <c r="AD526" s="56">
        <f t="shared" si="21"/>
        <v>0.879657533</v>
      </c>
      <c r="AE526" s="39">
        <f t="shared" si="22"/>
        <v>0.3123884662</v>
      </c>
      <c r="AF526" s="40">
        <f t="shared" si="23"/>
        <v>0.3123884662</v>
      </c>
      <c r="AG526" s="54">
        <f t="shared" si="24"/>
        <v>0.3123884662</v>
      </c>
      <c r="AH526" s="57">
        <f t="shared" ref="AH526:AI526" si="2646">N526-P526</f>
        <v>0.0628815424</v>
      </c>
      <c r="AI526" s="57">
        <f t="shared" si="2646"/>
        <v>-0.1030153674</v>
      </c>
      <c r="AJ526" s="58">
        <f t="shared" si="26"/>
        <v>0.03759294667</v>
      </c>
      <c r="AK526" s="58">
        <f t="shared" si="27"/>
        <v>-0.06122812543</v>
      </c>
      <c r="AL526" s="39">
        <f t="shared" si="28"/>
        <v>0.3123884662</v>
      </c>
      <c r="AM526" s="40">
        <f t="shared" ref="AM526:AN526" si="2647">AF526+AJ526</f>
        <v>0.3499814129</v>
      </c>
      <c r="AN526" s="54">
        <f t="shared" si="2647"/>
        <v>0.2511603408</v>
      </c>
      <c r="AO526" s="59">
        <f t="shared" si="30"/>
        <v>1.867333133</v>
      </c>
      <c r="AP526" s="39">
        <f t="shared" ref="AP526:AR526" si="2648">AL526*$AO526</f>
        <v>0.5833333333</v>
      </c>
      <c r="AQ526" s="40">
        <f t="shared" si="2648"/>
        <v>0.6535318882</v>
      </c>
      <c r="AR526" s="54">
        <f t="shared" si="2648"/>
        <v>0.469000026</v>
      </c>
      <c r="AS526" s="39">
        <f t="shared" ref="AS526:AU526" si="2649">IF(AP526&lt;0,0,IF(AP526&gt;1,1,AP526))</f>
        <v>0.5833333333</v>
      </c>
      <c r="AT526" s="40">
        <f t="shared" si="2649"/>
        <v>0.6535318882</v>
      </c>
      <c r="AU526" s="54">
        <f t="shared" si="2649"/>
        <v>0.469000026</v>
      </c>
      <c r="AV526" s="38"/>
      <c r="AW526" s="38"/>
      <c r="AX526" s="38"/>
      <c r="AY526" s="38"/>
      <c r="AZ526" s="38"/>
      <c r="BA526" s="38"/>
      <c r="BB526" s="38"/>
    </row>
    <row r="527">
      <c r="A527" s="1"/>
      <c r="B527" s="1"/>
      <c r="C527" s="53">
        <v>0.0</v>
      </c>
      <c r="D527" s="42"/>
      <c r="E527" s="42"/>
      <c r="F527" s="2">
        <v>7059.0</v>
      </c>
      <c r="G527" s="43">
        <v>34.0</v>
      </c>
      <c r="H527" s="43">
        <v>26.0</v>
      </c>
      <c r="I527" s="44">
        <v>106.0</v>
      </c>
      <c r="J527" s="44">
        <v>86.0</v>
      </c>
      <c r="K527" s="45">
        <v>43.0</v>
      </c>
      <c r="L527" s="45">
        <v>124.0</v>
      </c>
      <c r="M527" s="39">
        <f t="shared" si="6"/>
        <v>0.5666666667</v>
      </c>
      <c r="N527" s="40">
        <f t="shared" si="7"/>
        <v>0.5520833333</v>
      </c>
      <c r="O527" s="54">
        <f t="shared" si="8"/>
        <v>0.2574850299</v>
      </c>
      <c r="P527" s="40">
        <f t="shared" si="9"/>
        <v>0.5906687778</v>
      </c>
      <c r="Q527" s="54">
        <f t="shared" si="10"/>
        <v>0.2792895556</v>
      </c>
      <c r="R527" s="39">
        <f t="shared" ref="R527:T527" si="2650">M527</f>
        <v>0.5666666667</v>
      </c>
      <c r="S527" s="40">
        <f t="shared" si="2650"/>
        <v>0.5520833333</v>
      </c>
      <c r="T527" s="54">
        <f t="shared" si="2650"/>
        <v>0.2574850299</v>
      </c>
      <c r="U527" s="39">
        <f t="shared" si="12"/>
        <v>0.5666666667</v>
      </c>
      <c r="V527" s="40">
        <f t="shared" si="13"/>
        <v>0.1100833333</v>
      </c>
      <c r="W527" s="54">
        <f t="shared" si="14"/>
        <v>0.03848502994</v>
      </c>
      <c r="X527" s="55">
        <f t="shared" si="15"/>
        <v>0.1918748209</v>
      </c>
      <c r="Y527" s="55">
        <f t="shared" si="16"/>
        <v>0.5935233425</v>
      </c>
      <c r="Z527" s="39">
        <f t="shared" si="17"/>
        <v>0.4081846711</v>
      </c>
      <c r="AA527" s="40">
        <f t="shared" si="18"/>
        <v>0.4081846711</v>
      </c>
      <c r="AB527" s="54">
        <f t="shared" si="19"/>
        <v>0.03848502994</v>
      </c>
      <c r="AC527" s="56">
        <f t="shared" si="20"/>
        <v>0.09400548659</v>
      </c>
      <c r="AD527" s="56">
        <f t="shared" si="21"/>
        <v>0.6913926768</v>
      </c>
      <c r="AE527" s="39">
        <f t="shared" si="22"/>
        <v>0.2899101785</v>
      </c>
      <c r="AF527" s="40">
        <f t="shared" si="23"/>
        <v>0.2899101785</v>
      </c>
      <c r="AG527" s="54">
        <f t="shared" si="24"/>
        <v>0.2899101785</v>
      </c>
      <c r="AH527" s="57">
        <f t="shared" ref="AH527:AI527" si="2651">N527-P527</f>
        <v>-0.03858544444</v>
      </c>
      <c r="AI527" s="57">
        <f t="shared" si="2651"/>
        <v>-0.02180452562</v>
      </c>
      <c r="AJ527" s="58">
        <f t="shared" si="26"/>
        <v>-0.02306782722</v>
      </c>
      <c r="AK527" s="58">
        <f t="shared" si="27"/>
        <v>-0.01295971915</v>
      </c>
      <c r="AL527" s="39">
        <f t="shared" si="28"/>
        <v>0.2899101785</v>
      </c>
      <c r="AM527" s="40">
        <f t="shared" ref="AM527:AN527" si="2652">AF527+AJ527</f>
        <v>0.2668423513</v>
      </c>
      <c r="AN527" s="54">
        <f t="shared" si="2652"/>
        <v>0.2769504594</v>
      </c>
      <c r="AO527" s="59">
        <f t="shared" si="30"/>
        <v>1.954628394</v>
      </c>
      <c r="AP527" s="39">
        <f t="shared" ref="AP527:AR527" si="2653">AL527*$AO527</f>
        <v>0.5666666667</v>
      </c>
      <c r="AQ527" s="40">
        <f t="shared" si="2653"/>
        <v>0.5215776366</v>
      </c>
      <c r="AR527" s="54">
        <f t="shared" si="2653"/>
        <v>0.5413352316</v>
      </c>
      <c r="AS527" s="39">
        <f t="shared" ref="AS527:AU527" si="2654">IF(AP527&lt;0,0,IF(AP527&gt;1,1,AP527))</f>
        <v>0.5666666667</v>
      </c>
      <c r="AT527" s="40">
        <f t="shared" si="2654"/>
        <v>0.5215776366</v>
      </c>
      <c r="AU527" s="54">
        <f t="shared" si="2654"/>
        <v>0.5413352316</v>
      </c>
      <c r="AV527" s="38"/>
      <c r="AW527" s="38"/>
      <c r="AX527" s="38"/>
      <c r="AY527" s="38"/>
      <c r="AZ527" s="38"/>
      <c r="BA527" s="38"/>
      <c r="BB527" s="38"/>
    </row>
    <row r="528">
      <c r="A528" s="1"/>
      <c r="B528" s="1"/>
      <c r="C528" s="53">
        <v>0.0</v>
      </c>
      <c r="D528" s="42"/>
      <c r="E528" s="42"/>
      <c r="F528" s="2">
        <v>7060.0</v>
      </c>
      <c r="G528" s="43">
        <v>21.0</v>
      </c>
      <c r="H528" s="43">
        <v>23.0</v>
      </c>
      <c r="I528" s="44">
        <v>50.0</v>
      </c>
      <c r="J528" s="44">
        <v>60.0</v>
      </c>
      <c r="K528" s="45">
        <v>27.0</v>
      </c>
      <c r="L528" s="45">
        <v>71.0</v>
      </c>
      <c r="M528" s="39">
        <f t="shared" si="6"/>
        <v>0.4772727273</v>
      </c>
      <c r="N528" s="40">
        <f t="shared" si="7"/>
        <v>0.4545454545</v>
      </c>
      <c r="O528" s="54">
        <f t="shared" si="8"/>
        <v>0.2755102041</v>
      </c>
      <c r="P528" s="40">
        <f t="shared" si="9"/>
        <v>0.5673394112</v>
      </c>
      <c r="Q528" s="54">
        <f t="shared" si="10"/>
        <v>0.272534814</v>
      </c>
      <c r="R528" s="39">
        <f t="shared" ref="R528:T528" si="2655">M528</f>
        <v>0.4772727273</v>
      </c>
      <c r="S528" s="40">
        <f t="shared" si="2655"/>
        <v>0.4545454545</v>
      </c>
      <c r="T528" s="54">
        <f t="shared" si="2655"/>
        <v>0.2755102041</v>
      </c>
      <c r="U528" s="39">
        <f t="shared" si="12"/>
        <v>0.4772727273</v>
      </c>
      <c r="V528" s="40">
        <f t="shared" si="13"/>
        <v>0.01254545455</v>
      </c>
      <c r="W528" s="54">
        <f t="shared" si="14"/>
        <v>0.05651020408</v>
      </c>
      <c r="X528" s="55">
        <f t="shared" si="15"/>
        <v>0.02627966285</v>
      </c>
      <c r="Y528" s="55">
        <f t="shared" si="16"/>
        <v>0.7591185005</v>
      </c>
      <c r="Z528" s="39">
        <f t="shared" si="17"/>
        <v>0.3375993518</v>
      </c>
      <c r="AA528" s="40">
        <f t="shared" si="18"/>
        <v>0.3375993518</v>
      </c>
      <c r="AB528" s="54">
        <f t="shared" si="19"/>
        <v>0.05651020408</v>
      </c>
      <c r="AC528" s="56">
        <f t="shared" si="20"/>
        <v>0.1658507897</v>
      </c>
      <c r="AD528" s="56">
        <f t="shared" si="21"/>
        <v>0.6195473737</v>
      </c>
      <c r="AE528" s="39">
        <f t="shared" si="22"/>
        <v>0.2420400024</v>
      </c>
      <c r="AF528" s="40">
        <f t="shared" si="23"/>
        <v>0.2420400024</v>
      </c>
      <c r="AG528" s="54">
        <f t="shared" si="24"/>
        <v>0.2420400024</v>
      </c>
      <c r="AH528" s="57">
        <f t="shared" ref="AH528:AI528" si="2656">N528-P528</f>
        <v>-0.1127939566</v>
      </c>
      <c r="AI528" s="57">
        <f t="shared" si="2656"/>
        <v>0.002975390032</v>
      </c>
      <c r="AJ528" s="58">
        <f t="shared" si="26"/>
        <v>-0.06743246164</v>
      </c>
      <c r="AK528" s="58">
        <f t="shared" si="27"/>
        <v>0.001768450268</v>
      </c>
      <c r="AL528" s="39">
        <f t="shared" si="28"/>
        <v>0.2420400024</v>
      </c>
      <c r="AM528" s="40">
        <f t="shared" ref="AM528:AN528" si="2657">AF528+AJ528</f>
        <v>0.1746075407</v>
      </c>
      <c r="AN528" s="54">
        <f t="shared" si="2657"/>
        <v>0.2438084526</v>
      </c>
      <c r="AO528" s="59">
        <f t="shared" si="30"/>
        <v>1.971875403</v>
      </c>
      <c r="AP528" s="39">
        <f t="shared" ref="AP528:AR528" si="2658">AL528*$AO528</f>
        <v>0.4772727273</v>
      </c>
      <c r="AQ528" s="40">
        <f t="shared" si="2658"/>
        <v>0.3443043148</v>
      </c>
      <c r="AR528" s="54">
        <f t="shared" si="2658"/>
        <v>0.4807598909</v>
      </c>
      <c r="AS528" s="39">
        <f t="shared" ref="AS528:AU528" si="2659">IF(AP528&lt;0,0,IF(AP528&gt;1,1,AP528))</f>
        <v>0.4772727273</v>
      </c>
      <c r="AT528" s="40">
        <f t="shared" si="2659"/>
        <v>0.3443043148</v>
      </c>
      <c r="AU528" s="54">
        <f t="shared" si="2659"/>
        <v>0.4807598909</v>
      </c>
      <c r="AV528" s="38"/>
      <c r="AW528" s="38"/>
      <c r="AX528" s="38"/>
      <c r="AY528" s="38"/>
      <c r="AZ528" s="38"/>
      <c r="BA528" s="38"/>
      <c r="BB528" s="38"/>
    </row>
    <row r="529">
      <c r="A529" s="1"/>
      <c r="B529" s="1"/>
      <c r="C529" s="53">
        <v>0.0</v>
      </c>
      <c r="D529" s="42"/>
      <c r="E529" s="42"/>
      <c r="F529" s="2">
        <v>7079.0</v>
      </c>
      <c r="G529" s="43">
        <v>7.0</v>
      </c>
      <c r="H529" s="43">
        <v>6.0</v>
      </c>
      <c r="I529" s="44">
        <v>24.0</v>
      </c>
      <c r="J529" s="44">
        <v>17.0</v>
      </c>
      <c r="K529" s="45">
        <v>17.0</v>
      </c>
      <c r="L529" s="45">
        <v>39.0</v>
      </c>
      <c r="M529" s="39">
        <f t="shared" si="6"/>
        <v>0.5384615385</v>
      </c>
      <c r="N529" s="40">
        <f t="shared" si="7"/>
        <v>0.5853658537</v>
      </c>
      <c r="O529" s="54">
        <f t="shared" si="8"/>
        <v>0.3035714286</v>
      </c>
      <c r="P529" s="40">
        <f t="shared" si="9"/>
        <v>0.5833130178</v>
      </c>
      <c r="Q529" s="54">
        <f t="shared" si="10"/>
        <v>0.2772698225</v>
      </c>
      <c r="R529" s="39">
        <f t="shared" ref="R529:T529" si="2660">M529</f>
        <v>0.5384615385</v>
      </c>
      <c r="S529" s="40">
        <f t="shared" si="2660"/>
        <v>0.5853658537</v>
      </c>
      <c r="T529" s="54">
        <f t="shared" si="2660"/>
        <v>0.3035714286</v>
      </c>
      <c r="U529" s="39">
        <f t="shared" si="12"/>
        <v>0.5384615385</v>
      </c>
      <c r="V529" s="40">
        <f t="shared" si="13"/>
        <v>0.1433658537</v>
      </c>
      <c r="W529" s="54">
        <f t="shared" si="14"/>
        <v>0.08457142857</v>
      </c>
      <c r="X529" s="55">
        <f t="shared" si="15"/>
        <v>0.2602141607</v>
      </c>
      <c r="Y529" s="55">
        <f t="shared" si="16"/>
        <v>0.5251840027</v>
      </c>
      <c r="Z529" s="39">
        <f t="shared" si="17"/>
        <v>0.3940143376</v>
      </c>
      <c r="AA529" s="40">
        <f t="shared" si="18"/>
        <v>0.3940143376</v>
      </c>
      <c r="AB529" s="54">
        <f t="shared" si="19"/>
        <v>0.08457142857</v>
      </c>
      <c r="AC529" s="56">
        <f t="shared" si="20"/>
        <v>0.2114325041</v>
      </c>
      <c r="AD529" s="56">
        <f t="shared" si="21"/>
        <v>0.5739656593</v>
      </c>
      <c r="AE529" s="39">
        <f t="shared" si="22"/>
        <v>0.2849558077</v>
      </c>
      <c r="AF529" s="40">
        <f t="shared" si="23"/>
        <v>0.2849558077</v>
      </c>
      <c r="AG529" s="54">
        <f t="shared" si="24"/>
        <v>0.2849558077</v>
      </c>
      <c r="AH529" s="57">
        <f t="shared" ref="AH529:AI529" si="2661">N529-P529</f>
        <v>0.002052835907</v>
      </c>
      <c r="AI529" s="57">
        <f t="shared" si="2661"/>
        <v>0.02630160609</v>
      </c>
      <c r="AJ529" s="58">
        <f t="shared" si="26"/>
        <v>0.00122726237</v>
      </c>
      <c r="AK529" s="58">
        <f t="shared" si="27"/>
        <v>0.01563260004</v>
      </c>
      <c r="AL529" s="39">
        <f t="shared" si="28"/>
        <v>0.2849558077</v>
      </c>
      <c r="AM529" s="40">
        <f t="shared" ref="AM529:AN529" si="2662">AF529+AJ529</f>
        <v>0.2861830701</v>
      </c>
      <c r="AN529" s="54">
        <f t="shared" si="2662"/>
        <v>0.3005884078</v>
      </c>
      <c r="AO529" s="59">
        <f t="shared" si="30"/>
        <v>1.889631739</v>
      </c>
      <c r="AP529" s="39">
        <f t="shared" ref="AP529:AR529" si="2663">AL529*$AO529</f>
        <v>0.5384615385</v>
      </c>
      <c r="AQ529" s="40">
        <f t="shared" si="2663"/>
        <v>0.5407806124</v>
      </c>
      <c r="AR529" s="54">
        <f t="shared" si="2663"/>
        <v>0.5680013957</v>
      </c>
      <c r="AS529" s="39">
        <f t="shared" ref="AS529:AU529" si="2664">IF(AP529&lt;0,0,IF(AP529&gt;1,1,AP529))</f>
        <v>0.5384615385</v>
      </c>
      <c r="AT529" s="40">
        <f t="shared" si="2664"/>
        <v>0.5407806124</v>
      </c>
      <c r="AU529" s="54">
        <f t="shared" si="2664"/>
        <v>0.5680013957</v>
      </c>
      <c r="AV529" s="38"/>
      <c r="AW529" s="38"/>
      <c r="AX529" s="38"/>
      <c r="AY529" s="38"/>
      <c r="AZ529" s="38"/>
      <c r="BA529" s="38"/>
      <c r="BB529" s="38"/>
    </row>
    <row r="530">
      <c r="A530" s="1"/>
      <c r="B530" s="1"/>
      <c r="C530" s="53">
        <v>0.0</v>
      </c>
      <c r="D530" s="42"/>
      <c r="E530" s="42"/>
      <c r="F530" s="2">
        <v>7097.0</v>
      </c>
      <c r="G530" s="43">
        <v>12.0</v>
      </c>
      <c r="H530" s="43">
        <v>7.0</v>
      </c>
      <c r="I530" s="44">
        <v>19.0</v>
      </c>
      <c r="J530" s="44">
        <v>21.0</v>
      </c>
      <c r="K530" s="45">
        <v>11.0</v>
      </c>
      <c r="L530" s="45">
        <v>29.0</v>
      </c>
      <c r="M530" s="39">
        <f t="shared" si="6"/>
        <v>0.6315789474</v>
      </c>
      <c r="N530" s="40">
        <f t="shared" si="7"/>
        <v>0.475</v>
      </c>
      <c r="O530" s="54">
        <f t="shared" si="8"/>
        <v>0.275</v>
      </c>
      <c r="P530" s="40">
        <f t="shared" si="9"/>
        <v>0.6075800554</v>
      </c>
      <c r="Q530" s="54">
        <f t="shared" si="10"/>
        <v>0.2835473684</v>
      </c>
      <c r="R530" s="39">
        <f t="shared" ref="R530:T530" si="2665">M530</f>
        <v>0.6315789474</v>
      </c>
      <c r="S530" s="40">
        <f t="shared" si="2665"/>
        <v>0.475</v>
      </c>
      <c r="T530" s="54">
        <f t="shared" si="2665"/>
        <v>0.275</v>
      </c>
      <c r="U530" s="39">
        <f t="shared" si="12"/>
        <v>0.6315789474</v>
      </c>
      <c r="V530" s="40">
        <f t="shared" si="13"/>
        <v>0.033</v>
      </c>
      <c r="W530" s="54">
        <f t="shared" si="14"/>
        <v>0.056</v>
      </c>
      <c r="X530" s="55">
        <f t="shared" si="15"/>
        <v>0.05220252915</v>
      </c>
      <c r="Y530" s="55">
        <f t="shared" si="16"/>
        <v>0.7331956343</v>
      </c>
      <c r="Z530" s="39">
        <f t="shared" si="17"/>
        <v>0.4472029555</v>
      </c>
      <c r="AA530" s="40">
        <f t="shared" si="18"/>
        <v>0.4472029555</v>
      </c>
      <c r="AB530" s="54">
        <f t="shared" si="19"/>
        <v>0.056</v>
      </c>
      <c r="AC530" s="56">
        <f t="shared" si="20"/>
        <v>0.1245743471</v>
      </c>
      <c r="AD530" s="56">
        <f t="shared" si="21"/>
        <v>0.6608238163</v>
      </c>
      <c r="AE530" s="39">
        <f t="shared" si="22"/>
        <v>0.3186898833</v>
      </c>
      <c r="AF530" s="40">
        <f t="shared" si="23"/>
        <v>0.3186898833</v>
      </c>
      <c r="AG530" s="54">
        <f t="shared" si="24"/>
        <v>0.3186898833</v>
      </c>
      <c r="AH530" s="57">
        <f t="shared" ref="AH530:AI530" si="2666">N530-P530</f>
        <v>-0.1325800554</v>
      </c>
      <c r="AI530" s="57">
        <f t="shared" si="2666"/>
        <v>-0.008547368421</v>
      </c>
      <c r="AJ530" s="58">
        <f t="shared" si="26"/>
        <v>-0.07926133428</v>
      </c>
      <c r="AK530" s="58">
        <f t="shared" si="27"/>
        <v>-0.005080206566</v>
      </c>
      <c r="AL530" s="39">
        <f t="shared" si="28"/>
        <v>0.3186898833</v>
      </c>
      <c r="AM530" s="40">
        <f t="shared" ref="AM530:AN530" si="2667">AF530+AJ530</f>
        <v>0.239428549</v>
      </c>
      <c r="AN530" s="54">
        <f t="shared" si="2667"/>
        <v>0.3136096767</v>
      </c>
      <c r="AO530" s="59">
        <f t="shared" si="30"/>
        <v>1.981797919</v>
      </c>
      <c r="AP530" s="39">
        <f t="shared" ref="AP530:AR530" si="2668">AL530*$AO530</f>
        <v>0.6315789474</v>
      </c>
      <c r="AQ530" s="40">
        <f t="shared" si="2668"/>
        <v>0.4744990001</v>
      </c>
      <c r="AR530" s="54">
        <f t="shared" si="2668"/>
        <v>0.6215110046</v>
      </c>
      <c r="AS530" s="39">
        <f t="shared" ref="AS530:AU530" si="2669">IF(AP530&lt;0,0,IF(AP530&gt;1,1,AP530))</f>
        <v>0.6315789474</v>
      </c>
      <c r="AT530" s="40">
        <f t="shared" si="2669"/>
        <v>0.4744990001</v>
      </c>
      <c r="AU530" s="54">
        <f t="shared" si="2669"/>
        <v>0.6215110046</v>
      </c>
      <c r="AV530" s="38"/>
      <c r="AW530" s="38"/>
      <c r="AX530" s="38"/>
      <c r="AY530" s="38"/>
      <c r="AZ530" s="38"/>
      <c r="BA530" s="38"/>
      <c r="BB530" s="38"/>
    </row>
    <row r="531">
      <c r="A531" s="1"/>
      <c r="B531" s="1"/>
      <c r="C531" s="53">
        <v>0.0</v>
      </c>
      <c r="D531" s="42"/>
      <c r="E531" s="42"/>
      <c r="F531" s="2">
        <v>7311.0</v>
      </c>
      <c r="G531" s="43">
        <v>9.0</v>
      </c>
      <c r="H531" s="43">
        <v>11.0</v>
      </c>
      <c r="I531" s="44">
        <v>20.0</v>
      </c>
      <c r="J531" s="44">
        <v>4.0</v>
      </c>
      <c r="K531" s="45">
        <v>8.0</v>
      </c>
      <c r="L531" s="45">
        <v>21.0</v>
      </c>
      <c r="M531" s="39">
        <f t="shared" si="6"/>
        <v>0.45</v>
      </c>
      <c r="N531" s="40">
        <f t="shared" si="7"/>
        <v>0.8333333333</v>
      </c>
      <c r="O531" s="54">
        <f t="shared" si="8"/>
        <v>0.275862069</v>
      </c>
      <c r="P531" s="40">
        <f t="shared" si="9"/>
        <v>0.56021275</v>
      </c>
      <c r="Q531" s="54">
        <f t="shared" si="10"/>
        <v>0.2702685</v>
      </c>
      <c r="R531" s="39">
        <f t="shared" ref="R531:T531" si="2670">M531</f>
        <v>0.45</v>
      </c>
      <c r="S531" s="40">
        <f t="shared" si="2670"/>
        <v>0.8333333333</v>
      </c>
      <c r="T531" s="54">
        <f t="shared" si="2670"/>
        <v>0.275862069</v>
      </c>
      <c r="U531" s="39">
        <f t="shared" si="12"/>
        <v>0.45</v>
      </c>
      <c r="V531" s="40">
        <f t="shared" si="13"/>
        <v>0.3913333333</v>
      </c>
      <c r="W531" s="54">
        <f t="shared" si="14"/>
        <v>0.05686206897</v>
      </c>
      <c r="X531" s="55">
        <f t="shared" si="15"/>
        <v>0.7157802667</v>
      </c>
      <c r="Y531" s="55">
        <f t="shared" si="16"/>
        <v>0.06961789667</v>
      </c>
      <c r="Z531" s="39">
        <f t="shared" si="17"/>
        <v>0.4216881417</v>
      </c>
      <c r="AA531" s="40">
        <f t="shared" si="18"/>
        <v>0.4216881417</v>
      </c>
      <c r="AB531" s="54">
        <f t="shared" si="19"/>
        <v>0.05686206897</v>
      </c>
      <c r="AC531" s="56">
        <f t="shared" si="20"/>
        <v>0.1340354079</v>
      </c>
      <c r="AD531" s="56">
        <f t="shared" si="21"/>
        <v>0.6513627554</v>
      </c>
      <c r="AE531" s="39">
        <f t="shared" si="22"/>
        <v>0.300877204</v>
      </c>
      <c r="AF531" s="40">
        <f t="shared" si="23"/>
        <v>0.300877204</v>
      </c>
      <c r="AG531" s="54">
        <f t="shared" si="24"/>
        <v>0.300877204</v>
      </c>
      <c r="AH531" s="57">
        <f t="shared" ref="AH531:AI531" si="2671">N531-P531</f>
        <v>0.2731205833</v>
      </c>
      <c r="AI531" s="57">
        <f t="shared" si="2671"/>
        <v>0.005593568966</v>
      </c>
      <c r="AJ531" s="58">
        <f t="shared" si="26"/>
        <v>0.1632817379</v>
      </c>
      <c r="AK531" s="58">
        <f t="shared" si="27"/>
        <v>0.003324588854</v>
      </c>
      <c r="AL531" s="39">
        <f t="shared" si="28"/>
        <v>0.300877204</v>
      </c>
      <c r="AM531" s="40">
        <f t="shared" ref="AM531:AN531" si="2672">AF531+AJ531</f>
        <v>0.4641589419</v>
      </c>
      <c r="AN531" s="54">
        <f t="shared" si="2672"/>
        <v>0.3042017929</v>
      </c>
      <c r="AO531" s="59">
        <f t="shared" si="30"/>
        <v>1.495626767</v>
      </c>
      <c r="AP531" s="39">
        <f t="shared" ref="AP531:AR531" si="2673">AL531*$AO531</f>
        <v>0.45</v>
      </c>
      <c r="AQ531" s="40">
        <f t="shared" si="2673"/>
        <v>0.6942085378</v>
      </c>
      <c r="AR531" s="54">
        <f t="shared" si="2673"/>
        <v>0.4549723441</v>
      </c>
      <c r="AS531" s="39">
        <f t="shared" ref="AS531:AU531" si="2674">IF(AP531&lt;0,0,IF(AP531&gt;1,1,AP531))</f>
        <v>0.45</v>
      </c>
      <c r="AT531" s="40">
        <f t="shared" si="2674"/>
        <v>0.6942085378</v>
      </c>
      <c r="AU531" s="54">
        <f t="shared" si="2674"/>
        <v>0.4549723441</v>
      </c>
      <c r="AV531" s="38"/>
      <c r="AW531" s="38"/>
      <c r="AX531" s="38"/>
      <c r="AY531" s="38"/>
      <c r="AZ531" s="38"/>
      <c r="BA531" s="38"/>
      <c r="BB531" s="38"/>
    </row>
    <row r="532">
      <c r="A532" s="1"/>
      <c r="B532" s="1"/>
      <c r="C532" s="53">
        <v>0.0</v>
      </c>
      <c r="D532" s="42"/>
      <c r="E532" s="42"/>
      <c r="F532" s="2">
        <v>7312.0</v>
      </c>
      <c r="G532" s="43">
        <v>7.0</v>
      </c>
      <c r="H532" s="43">
        <v>6.0</v>
      </c>
      <c r="I532" s="44">
        <v>28.0</v>
      </c>
      <c r="J532" s="44">
        <v>31.0</v>
      </c>
      <c r="K532" s="45">
        <v>12.0</v>
      </c>
      <c r="L532" s="45">
        <v>42.0</v>
      </c>
      <c r="M532" s="39">
        <f t="shared" si="6"/>
        <v>0.5384615385</v>
      </c>
      <c r="N532" s="40">
        <f t="shared" si="7"/>
        <v>0.4745762712</v>
      </c>
      <c r="O532" s="54">
        <f t="shared" si="8"/>
        <v>0.2222222222</v>
      </c>
      <c r="P532" s="40">
        <f t="shared" si="9"/>
        <v>0.5833130178</v>
      </c>
      <c r="Q532" s="54">
        <f t="shared" si="10"/>
        <v>0.2772698225</v>
      </c>
      <c r="R532" s="39">
        <f t="shared" ref="R532:T532" si="2675">M532</f>
        <v>0.5384615385</v>
      </c>
      <c r="S532" s="40">
        <f t="shared" si="2675"/>
        <v>0.4745762712</v>
      </c>
      <c r="T532" s="54">
        <f t="shared" si="2675"/>
        <v>0.2222222222</v>
      </c>
      <c r="U532" s="39">
        <f t="shared" si="12"/>
        <v>0.5384615385</v>
      </c>
      <c r="V532" s="40">
        <f t="shared" si="13"/>
        <v>0.03257627119</v>
      </c>
      <c r="W532" s="54">
        <f t="shared" si="14"/>
        <v>0.003222222222</v>
      </c>
      <c r="X532" s="55">
        <f t="shared" si="15"/>
        <v>0.06042514041</v>
      </c>
      <c r="Y532" s="55">
        <f t="shared" si="16"/>
        <v>0.724973023</v>
      </c>
      <c r="Z532" s="39">
        <f t="shared" si="17"/>
        <v>0.3814459607</v>
      </c>
      <c r="AA532" s="40">
        <f t="shared" si="18"/>
        <v>0.3814459607</v>
      </c>
      <c r="AB532" s="54">
        <f t="shared" si="19"/>
        <v>0.003222222222</v>
      </c>
      <c r="AC532" s="56">
        <f t="shared" si="20"/>
        <v>0.008447187579</v>
      </c>
      <c r="AD532" s="56">
        <f t="shared" si="21"/>
        <v>0.7769509758</v>
      </c>
      <c r="AE532" s="39">
        <f t="shared" si="22"/>
        <v>0.2697326488</v>
      </c>
      <c r="AF532" s="40">
        <f t="shared" si="23"/>
        <v>0.2697326488</v>
      </c>
      <c r="AG532" s="54">
        <f t="shared" si="24"/>
        <v>0.2697326488</v>
      </c>
      <c r="AH532" s="57">
        <f t="shared" ref="AH532:AI532" si="2676">N532-P532</f>
        <v>-0.1087367466</v>
      </c>
      <c r="AI532" s="57">
        <f t="shared" si="2676"/>
        <v>-0.05504760026</v>
      </c>
      <c r="AJ532" s="58">
        <f t="shared" si="26"/>
        <v>-0.06500690916</v>
      </c>
      <c r="AK532" s="58">
        <f t="shared" si="27"/>
        <v>-0.03271804449</v>
      </c>
      <c r="AL532" s="39">
        <f t="shared" si="28"/>
        <v>0.2697326488</v>
      </c>
      <c r="AM532" s="40">
        <f t="shared" ref="AM532:AN532" si="2677">AF532+AJ532</f>
        <v>0.2047257396</v>
      </c>
      <c r="AN532" s="54">
        <f t="shared" si="2677"/>
        <v>0.2370146043</v>
      </c>
      <c r="AO532" s="59">
        <f t="shared" si="30"/>
        <v>1.996278689</v>
      </c>
      <c r="AP532" s="39">
        <f t="shared" ref="AP532:AR532" si="2678">AL532*$AO532</f>
        <v>0.5384615385</v>
      </c>
      <c r="AQ532" s="40">
        <f t="shared" si="2678"/>
        <v>0.4086896311</v>
      </c>
      <c r="AR532" s="54">
        <f t="shared" si="2678"/>
        <v>0.4731472035</v>
      </c>
      <c r="AS532" s="39">
        <f t="shared" ref="AS532:AU532" si="2679">IF(AP532&lt;0,0,IF(AP532&gt;1,1,AP532))</f>
        <v>0.5384615385</v>
      </c>
      <c r="AT532" s="40">
        <f t="shared" si="2679"/>
        <v>0.4086896311</v>
      </c>
      <c r="AU532" s="54">
        <f t="shared" si="2679"/>
        <v>0.4731472035</v>
      </c>
      <c r="AV532" s="38"/>
      <c r="AW532" s="38"/>
      <c r="AX532" s="38"/>
      <c r="AY532" s="38"/>
      <c r="AZ532" s="38"/>
      <c r="BA532" s="38"/>
      <c r="BB532" s="38"/>
    </row>
    <row r="533">
      <c r="A533" s="1"/>
      <c r="B533" s="1"/>
      <c r="C533" s="53">
        <v>0.0</v>
      </c>
      <c r="D533" s="42"/>
      <c r="E533" s="42"/>
      <c r="F533" s="2">
        <v>7332.0</v>
      </c>
      <c r="G533" s="43">
        <v>22.0</v>
      </c>
      <c r="H533" s="43">
        <v>20.0</v>
      </c>
      <c r="I533" s="44">
        <v>39.0</v>
      </c>
      <c r="J533" s="44">
        <v>32.0</v>
      </c>
      <c r="K533" s="45">
        <v>13.0</v>
      </c>
      <c r="L533" s="45">
        <v>54.0</v>
      </c>
      <c r="M533" s="39">
        <f t="shared" si="6"/>
        <v>0.5238095238</v>
      </c>
      <c r="N533" s="40">
        <f t="shared" si="7"/>
        <v>0.5492957746</v>
      </c>
      <c r="O533" s="54">
        <f t="shared" si="8"/>
        <v>0.1940298507</v>
      </c>
      <c r="P533" s="40">
        <f t="shared" si="9"/>
        <v>0.5794900227</v>
      </c>
      <c r="Q533" s="54">
        <f t="shared" si="10"/>
        <v>0.2761800454</v>
      </c>
      <c r="R533" s="39">
        <f t="shared" ref="R533:T533" si="2680">M533</f>
        <v>0.5238095238</v>
      </c>
      <c r="S533" s="40">
        <f t="shared" si="2680"/>
        <v>0.5492957746</v>
      </c>
      <c r="T533" s="54">
        <f t="shared" si="2680"/>
        <v>0.1940298507</v>
      </c>
      <c r="U533" s="39">
        <f t="shared" si="12"/>
        <v>0.5238095238</v>
      </c>
      <c r="V533" s="40">
        <f t="shared" si="13"/>
        <v>0.1072957746</v>
      </c>
      <c r="W533" s="54">
        <f t="shared" si="14"/>
        <v>-0.02497014925</v>
      </c>
      <c r="X533" s="55">
        <f t="shared" si="15"/>
        <v>0.202042538</v>
      </c>
      <c r="Y533" s="55">
        <f t="shared" si="16"/>
        <v>0.5833556254</v>
      </c>
      <c r="Z533" s="39">
        <f t="shared" si="17"/>
        <v>0.3780798861</v>
      </c>
      <c r="AA533" s="40">
        <f t="shared" si="18"/>
        <v>0.3780798861</v>
      </c>
      <c r="AB533" s="54">
        <f t="shared" si="19"/>
        <v>-0.02497014925</v>
      </c>
      <c r="AC533" s="56">
        <f t="shared" si="20"/>
        <v>-0.06594886207</v>
      </c>
      <c r="AD533" s="56">
        <f t="shared" si="21"/>
        <v>0.8513470255</v>
      </c>
      <c r="AE533" s="39">
        <f t="shared" si="22"/>
        <v>0.2679252775</v>
      </c>
      <c r="AF533" s="40">
        <f t="shared" si="23"/>
        <v>0.2679252775</v>
      </c>
      <c r="AG533" s="54">
        <f t="shared" si="24"/>
        <v>0.2679252775</v>
      </c>
      <c r="AH533" s="57">
        <f t="shared" ref="AH533:AI533" si="2681">N533-P533</f>
        <v>-0.03019424803</v>
      </c>
      <c r="AI533" s="57">
        <f t="shared" si="2681"/>
        <v>-0.08215019461</v>
      </c>
      <c r="AJ533" s="58">
        <f t="shared" si="26"/>
        <v>-0.01805125499</v>
      </c>
      <c r="AK533" s="58">
        <f t="shared" si="27"/>
        <v>-0.04882671923</v>
      </c>
      <c r="AL533" s="39">
        <f t="shared" si="28"/>
        <v>0.2679252775</v>
      </c>
      <c r="AM533" s="40">
        <f t="shared" ref="AM533:AN533" si="2682">AF533+AJ533</f>
        <v>0.2498740225</v>
      </c>
      <c r="AN533" s="54">
        <f t="shared" si="2682"/>
        <v>0.2190985582</v>
      </c>
      <c r="AO533" s="59">
        <f t="shared" si="30"/>
        <v>1.955058249</v>
      </c>
      <c r="AP533" s="39">
        <f t="shared" ref="AP533:AR533" si="2683">AL533*$AO533</f>
        <v>0.5238095238</v>
      </c>
      <c r="AQ533" s="40">
        <f t="shared" si="2683"/>
        <v>0.4885182688</v>
      </c>
      <c r="AR533" s="54">
        <f t="shared" si="2683"/>
        <v>0.4283504436</v>
      </c>
      <c r="AS533" s="39">
        <f t="shared" ref="AS533:AU533" si="2684">IF(AP533&lt;0,0,IF(AP533&gt;1,1,AP533))</f>
        <v>0.5238095238</v>
      </c>
      <c r="AT533" s="40">
        <f t="shared" si="2684"/>
        <v>0.4885182688</v>
      </c>
      <c r="AU533" s="54">
        <f t="shared" si="2684"/>
        <v>0.4283504436</v>
      </c>
      <c r="AV533" s="38"/>
      <c r="AW533" s="38"/>
      <c r="AX533" s="38"/>
      <c r="AY533" s="38"/>
      <c r="AZ533" s="38"/>
      <c r="BA533" s="38"/>
      <c r="BB533" s="38"/>
    </row>
    <row r="534">
      <c r="A534" s="1"/>
      <c r="B534" s="1"/>
      <c r="C534" s="53">
        <v>0.0</v>
      </c>
      <c r="D534" s="42"/>
      <c r="E534" s="42"/>
      <c r="F534" s="2">
        <v>7334.0</v>
      </c>
      <c r="G534" s="43">
        <v>11.0</v>
      </c>
      <c r="H534" s="43">
        <v>7.0</v>
      </c>
      <c r="I534" s="44">
        <v>26.0</v>
      </c>
      <c r="J534" s="44">
        <v>29.0</v>
      </c>
      <c r="K534" s="45">
        <v>5.0</v>
      </c>
      <c r="L534" s="45">
        <v>28.0</v>
      </c>
      <c r="M534" s="39">
        <f t="shared" si="6"/>
        <v>0.6111111111</v>
      </c>
      <c r="N534" s="40">
        <f t="shared" si="7"/>
        <v>0.4727272727</v>
      </c>
      <c r="O534" s="54">
        <f t="shared" si="8"/>
        <v>0.1515151515</v>
      </c>
      <c r="P534" s="40">
        <f t="shared" si="9"/>
        <v>0.6022503086</v>
      </c>
      <c r="Q534" s="54">
        <f t="shared" si="10"/>
        <v>0.2822635802</v>
      </c>
      <c r="R534" s="39">
        <f t="shared" ref="R534:T534" si="2685">M534</f>
        <v>0.6111111111</v>
      </c>
      <c r="S534" s="40">
        <f t="shared" si="2685"/>
        <v>0.4727272727</v>
      </c>
      <c r="T534" s="54">
        <f t="shared" si="2685"/>
        <v>0.1515151515</v>
      </c>
      <c r="U534" s="39">
        <f t="shared" si="12"/>
        <v>0.6111111111</v>
      </c>
      <c r="V534" s="40">
        <f t="shared" si="13"/>
        <v>0.03072727273</v>
      </c>
      <c r="W534" s="54">
        <f t="shared" si="14"/>
        <v>-0.06748484848</v>
      </c>
      <c r="X534" s="55">
        <f t="shared" si="15"/>
        <v>0.05023868279</v>
      </c>
      <c r="Y534" s="55">
        <f t="shared" si="16"/>
        <v>0.7351594806</v>
      </c>
      <c r="Z534" s="39">
        <f t="shared" si="17"/>
        <v>0.4326667051</v>
      </c>
      <c r="AA534" s="40">
        <f t="shared" si="18"/>
        <v>0.4326667051</v>
      </c>
      <c r="AB534" s="54">
        <f t="shared" si="19"/>
        <v>-0.06748484848</v>
      </c>
      <c r="AC534" s="56">
        <f t="shared" si="20"/>
        <v>-0.1547275155</v>
      </c>
      <c r="AD534" s="56">
        <f t="shared" si="21"/>
        <v>0.9401256789</v>
      </c>
      <c r="AE534" s="39">
        <f t="shared" si="22"/>
        <v>0.3096406647</v>
      </c>
      <c r="AF534" s="40">
        <f t="shared" si="23"/>
        <v>0.3096406647</v>
      </c>
      <c r="AG534" s="54">
        <f t="shared" si="24"/>
        <v>0.3096406647</v>
      </c>
      <c r="AH534" s="57">
        <f t="shared" ref="AH534:AI534" si="2686">N534-P534</f>
        <v>-0.1295230359</v>
      </c>
      <c r="AI534" s="57">
        <f t="shared" si="2686"/>
        <v>-0.1307484287</v>
      </c>
      <c r="AJ534" s="58">
        <f t="shared" si="26"/>
        <v>-0.07743373327</v>
      </c>
      <c r="AK534" s="58">
        <f t="shared" si="27"/>
        <v>-0.07771152399</v>
      </c>
      <c r="AL534" s="39">
        <f t="shared" si="28"/>
        <v>0.3096406647</v>
      </c>
      <c r="AM534" s="40">
        <f t="shared" ref="AM534:AN534" si="2687">AF534+AJ534</f>
        <v>0.2322069314</v>
      </c>
      <c r="AN534" s="54">
        <f t="shared" si="2687"/>
        <v>0.2319291407</v>
      </c>
      <c r="AO534" s="59">
        <f t="shared" si="30"/>
        <v>1.973613872</v>
      </c>
      <c r="AP534" s="39">
        <f t="shared" ref="AP534:AR534" si="2688">AL534*$AO534</f>
        <v>0.6111111111</v>
      </c>
      <c r="AQ534" s="40">
        <f t="shared" si="2688"/>
        <v>0.458286821</v>
      </c>
      <c r="AR534" s="54">
        <f t="shared" si="2688"/>
        <v>0.4577385694</v>
      </c>
      <c r="AS534" s="39">
        <f t="shared" ref="AS534:AU534" si="2689">IF(AP534&lt;0,0,IF(AP534&gt;1,1,AP534))</f>
        <v>0.6111111111</v>
      </c>
      <c r="AT534" s="40">
        <f t="shared" si="2689"/>
        <v>0.458286821</v>
      </c>
      <c r="AU534" s="54">
        <f t="shared" si="2689"/>
        <v>0.4577385694</v>
      </c>
      <c r="AV534" s="38"/>
      <c r="AW534" s="38"/>
      <c r="AX534" s="38"/>
      <c r="AY534" s="38"/>
      <c r="AZ534" s="38"/>
      <c r="BA534" s="38"/>
      <c r="BB534" s="38"/>
    </row>
    <row r="535">
      <c r="A535" s="1"/>
      <c r="B535" s="1"/>
      <c r="C535" s="53">
        <v>0.0</v>
      </c>
      <c r="D535" s="42"/>
      <c r="E535" s="42"/>
      <c r="F535" s="2">
        <v>7341.0</v>
      </c>
      <c r="G535" s="43">
        <v>21.0</v>
      </c>
      <c r="H535" s="43">
        <v>26.0</v>
      </c>
      <c r="I535" s="44">
        <v>68.0</v>
      </c>
      <c r="J535" s="44">
        <v>38.0</v>
      </c>
      <c r="K535" s="45">
        <v>22.0</v>
      </c>
      <c r="L535" s="45">
        <v>81.0</v>
      </c>
      <c r="M535" s="39">
        <f t="shared" si="6"/>
        <v>0.4468085106</v>
      </c>
      <c r="N535" s="40">
        <f t="shared" si="7"/>
        <v>0.641509434</v>
      </c>
      <c r="O535" s="54">
        <f t="shared" si="8"/>
        <v>0.213592233</v>
      </c>
      <c r="P535" s="40">
        <f t="shared" si="9"/>
        <v>0.5593784971</v>
      </c>
      <c r="Q535" s="54">
        <f t="shared" si="10"/>
        <v>0.2699970122</v>
      </c>
      <c r="R535" s="39">
        <f t="shared" ref="R535:T535" si="2690">M535</f>
        <v>0.4468085106</v>
      </c>
      <c r="S535" s="40">
        <f t="shared" si="2690"/>
        <v>0.641509434</v>
      </c>
      <c r="T535" s="54">
        <f t="shared" si="2690"/>
        <v>0.213592233</v>
      </c>
      <c r="U535" s="39">
        <f t="shared" si="12"/>
        <v>0.4468085106</v>
      </c>
      <c r="V535" s="40">
        <f t="shared" si="13"/>
        <v>0.199509434</v>
      </c>
      <c r="W535" s="54">
        <f t="shared" si="14"/>
        <v>-0.00540776699</v>
      </c>
      <c r="X535" s="55">
        <f t="shared" si="15"/>
        <v>0.4199571186</v>
      </c>
      <c r="Y535" s="55">
        <f t="shared" si="16"/>
        <v>0.3654410448</v>
      </c>
      <c r="Z535" s="39">
        <f t="shared" si="17"/>
        <v>0.3460071238</v>
      </c>
      <c r="AA535" s="40">
        <f t="shared" si="18"/>
        <v>0.3460071238</v>
      </c>
      <c r="AB535" s="54">
        <f t="shared" si="19"/>
        <v>-0.00540776699</v>
      </c>
      <c r="AC535" s="56">
        <f t="shared" si="20"/>
        <v>-0.01562779021</v>
      </c>
      <c r="AD535" s="56">
        <f t="shared" si="21"/>
        <v>0.8010259536</v>
      </c>
      <c r="AE535" s="39">
        <f t="shared" si="22"/>
        <v>0.2446938635</v>
      </c>
      <c r="AF535" s="40">
        <f t="shared" si="23"/>
        <v>0.2446938635</v>
      </c>
      <c r="AG535" s="54">
        <f t="shared" si="24"/>
        <v>0.2446938635</v>
      </c>
      <c r="AH535" s="57">
        <f t="shared" ref="AH535:AI535" si="2691">N535-P535</f>
        <v>0.0821309369</v>
      </c>
      <c r="AI535" s="57">
        <f t="shared" si="2691"/>
        <v>-0.05640477921</v>
      </c>
      <c r="AJ535" s="58">
        <f t="shared" si="26"/>
        <v>0.04910095734</v>
      </c>
      <c r="AK535" s="58">
        <f t="shared" si="27"/>
        <v>-0.03352469621</v>
      </c>
      <c r="AL535" s="39">
        <f t="shared" si="28"/>
        <v>0.2446938635</v>
      </c>
      <c r="AM535" s="40">
        <f t="shared" ref="AM535:AN535" si="2692">AF535+AJ535</f>
        <v>0.2937948208</v>
      </c>
      <c r="AN535" s="54">
        <f t="shared" si="2692"/>
        <v>0.2111691673</v>
      </c>
      <c r="AO535" s="59">
        <f t="shared" si="30"/>
        <v>1.825989848</v>
      </c>
      <c r="AP535" s="39">
        <f t="shared" ref="AP535:AR535" si="2693">AL535*$AO535</f>
        <v>0.4468085106</v>
      </c>
      <c r="AQ535" s="40">
        <f t="shared" si="2693"/>
        <v>0.5364663603</v>
      </c>
      <c r="AR535" s="54">
        <f t="shared" si="2693"/>
        <v>0.3855927557</v>
      </c>
      <c r="AS535" s="39">
        <f t="shared" ref="AS535:AU535" si="2694">IF(AP535&lt;0,0,IF(AP535&gt;1,1,AP535))</f>
        <v>0.4468085106</v>
      </c>
      <c r="AT535" s="40">
        <f t="shared" si="2694"/>
        <v>0.5364663603</v>
      </c>
      <c r="AU535" s="54">
        <f t="shared" si="2694"/>
        <v>0.3855927557</v>
      </c>
      <c r="AV535" s="38"/>
      <c r="AW535" s="38"/>
      <c r="AX535" s="38"/>
      <c r="AY535" s="38"/>
      <c r="AZ535" s="38"/>
      <c r="BA535" s="38"/>
      <c r="BB535" s="38"/>
    </row>
    <row r="536">
      <c r="A536" s="1"/>
      <c r="B536" s="1"/>
      <c r="C536" s="53">
        <v>0.0</v>
      </c>
      <c r="D536" s="42"/>
      <c r="E536" s="42"/>
      <c r="F536" s="2">
        <v>7352.0</v>
      </c>
      <c r="G536" s="43">
        <v>40.0</v>
      </c>
      <c r="H536" s="43">
        <v>51.0</v>
      </c>
      <c r="I536" s="44">
        <v>145.0</v>
      </c>
      <c r="J536" s="44">
        <v>132.0</v>
      </c>
      <c r="K536" s="45">
        <v>46.0</v>
      </c>
      <c r="L536" s="45">
        <v>96.0</v>
      </c>
      <c r="M536" s="39">
        <f t="shared" si="6"/>
        <v>0.4395604396</v>
      </c>
      <c r="N536" s="40">
        <f t="shared" si="7"/>
        <v>0.523465704</v>
      </c>
      <c r="O536" s="54">
        <f t="shared" si="8"/>
        <v>0.323943662</v>
      </c>
      <c r="P536" s="40">
        <f t="shared" si="9"/>
        <v>0.5574836372</v>
      </c>
      <c r="Q536" s="54">
        <f t="shared" si="10"/>
        <v>0.2693755585</v>
      </c>
      <c r="R536" s="39">
        <f t="shared" ref="R536:T536" si="2695">M536</f>
        <v>0.4395604396</v>
      </c>
      <c r="S536" s="40">
        <f t="shared" si="2695"/>
        <v>0.523465704</v>
      </c>
      <c r="T536" s="54">
        <f t="shared" si="2695"/>
        <v>0.323943662</v>
      </c>
      <c r="U536" s="39">
        <f t="shared" si="12"/>
        <v>0.4395604396</v>
      </c>
      <c r="V536" s="40">
        <f t="shared" si="13"/>
        <v>0.08146570397</v>
      </c>
      <c r="W536" s="54">
        <f t="shared" si="14"/>
        <v>0.104943662</v>
      </c>
      <c r="X536" s="55">
        <f t="shared" si="15"/>
        <v>0.1832551548</v>
      </c>
      <c r="Y536" s="55">
        <f t="shared" si="16"/>
        <v>0.6021430086</v>
      </c>
      <c r="Z536" s="39">
        <f t="shared" si="17"/>
        <v>0.3161091907</v>
      </c>
      <c r="AA536" s="40">
        <f t="shared" si="18"/>
        <v>0.3161091907</v>
      </c>
      <c r="AB536" s="54">
        <f t="shared" si="19"/>
        <v>0.104943662</v>
      </c>
      <c r="AC536" s="56">
        <f t="shared" si="20"/>
        <v>0.3205369978</v>
      </c>
      <c r="AD536" s="56">
        <f t="shared" si="21"/>
        <v>0.4648611656</v>
      </c>
      <c r="AE536" s="39">
        <f t="shared" si="22"/>
        <v>0.2355187813</v>
      </c>
      <c r="AF536" s="40">
        <f t="shared" si="23"/>
        <v>0.2355187813</v>
      </c>
      <c r="AG536" s="54">
        <f t="shared" si="24"/>
        <v>0.2355187813</v>
      </c>
      <c r="AH536" s="57">
        <f t="shared" ref="AH536:AI536" si="2696">N536-P536</f>
        <v>-0.03401793327</v>
      </c>
      <c r="AI536" s="57">
        <f t="shared" si="2696"/>
        <v>0.05456810346</v>
      </c>
      <c r="AJ536" s="58">
        <f t="shared" si="26"/>
        <v>-0.02033719757</v>
      </c>
      <c r="AK536" s="58">
        <f t="shared" si="27"/>
        <v>0.03243305119</v>
      </c>
      <c r="AL536" s="39">
        <f t="shared" si="28"/>
        <v>0.2355187813</v>
      </c>
      <c r="AM536" s="40">
        <f t="shared" ref="AM536:AN536" si="2697">AF536+AJ536</f>
        <v>0.2151815837</v>
      </c>
      <c r="AN536" s="54">
        <f t="shared" si="2697"/>
        <v>0.2679518325</v>
      </c>
      <c r="AO536" s="59">
        <f t="shared" si="30"/>
        <v>1.866349839</v>
      </c>
      <c r="AP536" s="39">
        <f t="shared" ref="AP536:AR536" si="2698">AL536*$AO536</f>
        <v>0.4395604396</v>
      </c>
      <c r="AQ536" s="40">
        <f t="shared" si="2698"/>
        <v>0.4016041141</v>
      </c>
      <c r="AR536" s="54">
        <f t="shared" si="2698"/>
        <v>0.5000918594</v>
      </c>
      <c r="AS536" s="39">
        <f t="shared" ref="AS536:AU536" si="2699">IF(AP536&lt;0,0,IF(AP536&gt;1,1,AP536))</f>
        <v>0.4395604396</v>
      </c>
      <c r="AT536" s="40">
        <f t="shared" si="2699"/>
        <v>0.4016041141</v>
      </c>
      <c r="AU536" s="54">
        <f t="shared" si="2699"/>
        <v>0.5000918594</v>
      </c>
      <c r="AV536" s="38"/>
      <c r="AW536" s="38"/>
      <c r="AX536" s="38"/>
      <c r="AY536" s="38"/>
      <c r="AZ536" s="38"/>
      <c r="BA536" s="38"/>
      <c r="BB536" s="38"/>
    </row>
    <row r="537">
      <c r="A537" s="1"/>
      <c r="B537" s="1"/>
      <c r="C537" s="53">
        <v>0.0</v>
      </c>
      <c r="D537" s="42"/>
      <c r="E537" s="42"/>
      <c r="F537" s="2">
        <v>7355.0</v>
      </c>
      <c r="G537" s="43">
        <v>15.0</v>
      </c>
      <c r="H537" s="43">
        <v>26.0</v>
      </c>
      <c r="I537" s="44">
        <v>59.0</v>
      </c>
      <c r="J537" s="44">
        <v>63.0</v>
      </c>
      <c r="K537" s="45">
        <v>20.0</v>
      </c>
      <c r="L537" s="45">
        <v>52.0</v>
      </c>
      <c r="M537" s="39">
        <f t="shared" si="6"/>
        <v>0.3658536585</v>
      </c>
      <c r="N537" s="40">
        <f t="shared" si="7"/>
        <v>0.4836065574</v>
      </c>
      <c r="O537" s="54">
        <f t="shared" si="8"/>
        <v>0.2777777778</v>
      </c>
      <c r="P537" s="40">
        <f t="shared" si="9"/>
        <v>0.538197204</v>
      </c>
      <c r="Q537" s="54">
        <f t="shared" si="10"/>
        <v>0.2626704343</v>
      </c>
      <c r="R537" s="39">
        <f t="shared" ref="R537:T537" si="2700">M537</f>
        <v>0.3658536585</v>
      </c>
      <c r="S537" s="40">
        <f t="shared" si="2700"/>
        <v>0.4836065574</v>
      </c>
      <c r="T537" s="54">
        <f t="shared" si="2700"/>
        <v>0.2777777778</v>
      </c>
      <c r="U537" s="39">
        <f t="shared" si="12"/>
        <v>0.3658536585</v>
      </c>
      <c r="V537" s="40">
        <f t="shared" si="13"/>
        <v>0.04160655738</v>
      </c>
      <c r="W537" s="54">
        <f t="shared" si="14"/>
        <v>0.05877777778</v>
      </c>
      <c r="X537" s="55">
        <f t="shared" si="15"/>
        <v>0.1132380825</v>
      </c>
      <c r="Y537" s="55">
        <f t="shared" si="16"/>
        <v>0.6721600809</v>
      </c>
      <c r="Z537" s="39">
        <f t="shared" si="17"/>
        <v>0.2603651331</v>
      </c>
      <c r="AA537" s="40">
        <f t="shared" si="18"/>
        <v>0.2603651331</v>
      </c>
      <c r="AB537" s="54">
        <f t="shared" si="19"/>
        <v>0.05877777778</v>
      </c>
      <c r="AC537" s="56">
        <f t="shared" si="20"/>
        <v>0.2220294637</v>
      </c>
      <c r="AD537" s="56">
        <f t="shared" si="21"/>
        <v>0.5633686997</v>
      </c>
      <c r="AE537" s="39">
        <f t="shared" si="22"/>
        <v>0.1887390125</v>
      </c>
      <c r="AF537" s="40">
        <f t="shared" si="23"/>
        <v>0.1887390125</v>
      </c>
      <c r="AG537" s="54">
        <f t="shared" si="24"/>
        <v>0.1887390125</v>
      </c>
      <c r="AH537" s="57">
        <f t="shared" ref="AH537:AI537" si="2701">N537-P537</f>
        <v>-0.05459064667</v>
      </c>
      <c r="AI537" s="57">
        <f t="shared" si="2701"/>
        <v>0.01510734351</v>
      </c>
      <c r="AJ537" s="58">
        <f t="shared" si="26"/>
        <v>-0.03263633795</v>
      </c>
      <c r="AK537" s="58">
        <f t="shared" si="27"/>
        <v>0.008979187736</v>
      </c>
      <c r="AL537" s="39">
        <f t="shared" si="28"/>
        <v>0.1887390125</v>
      </c>
      <c r="AM537" s="40">
        <f t="shared" ref="AM537:AN537" si="2702">AF537+AJ537</f>
        <v>0.1561026746</v>
      </c>
      <c r="AN537" s="54">
        <f t="shared" si="2702"/>
        <v>0.1977182003</v>
      </c>
      <c r="AO537" s="59">
        <f t="shared" si="30"/>
        <v>1.938410367</v>
      </c>
      <c r="AP537" s="39">
        <f t="shared" ref="AP537:AR537" si="2703">AL537*$AO537</f>
        <v>0.3658536585</v>
      </c>
      <c r="AQ537" s="40">
        <f t="shared" si="2703"/>
        <v>0.3025910427</v>
      </c>
      <c r="AR537" s="54">
        <f t="shared" si="2703"/>
        <v>0.3832590091</v>
      </c>
      <c r="AS537" s="39">
        <f t="shared" ref="AS537:AU537" si="2704">IF(AP537&lt;0,0,IF(AP537&gt;1,1,AP537))</f>
        <v>0.3658536585</v>
      </c>
      <c r="AT537" s="40">
        <f t="shared" si="2704"/>
        <v>0.3025910427</v>
      </c>
      <c r="AU537" s="54">
        <f t="shared" si="2704"/>
        <v>0.3832590091</v>
      </c>
      <c r="AV537" s="38"/>
      <c r="AW537" s="38"/>
      <c r="AX537" s="38"/>
      <c r="AY537" s="38"/>
      <c r="AZ537" s="38"/>
      <c r="BA537" s="38"/>
      <c r="BB537" s="38"/>
    </row>
    <row r="538">
      <c r="A538" s="1"/>
      <c r="B538" s="1"/>
      <c r="C538" s="53">
        <v>0.0</v>
      </c>
      <c r="D538" s="42"/>
      <c r="E538" s="42"/>
      <c r="F538" s="2">
        <v>7361.0</v>
      </c>
      <c r="G538" s="43">
        <v>26.0</v>
      </c>
      <c r="H538" s="43">
        <v>19.0</v>
      </c>
      <c r="I538" s="44">
        <v>73.0</v>
      </c>
      <c r="J538" s="44">
        <v>48.0</v>
      </c>
      <c r="K538" s="45">
        <v>27.0</v>
      </c>
      <c r="L538" s="45">
        <v>36.0</v>
      </c>
      <c r="M538" s="39">
        <f t="shared" si="6"/>
        <v>0.5777777778</v>
      </c>
      <c r="N538" s="40">
        <f t="shared" si="7"/>
        <v>0.6033057851</v>
      </c>
      <c r="O538" s="54">
        <f t="shared" si="8"/>
        <v>0.4285714286</v>
      </c>
      <c r="P538" s="40">
        <f t="shared" si="9"/>
        <v>0.5935652346</v>
      </c>
      <c r="Q538" s="54">
        <f t="shared" si="10"/>
        <v>0.2800569877</v>
      </c>
      <c r="R538" s="39">
        <f t="shared" ref="R538:T538" si="2705">M538</f>
        <v>0.5777777778</v>
      </c>
      <c r="S538" s="40">
        <f t="shared" si="2705"/>
        <v>0.6033057851</v>
      </c>
      <c r="T538" s="54">
        <f t="shared" si="2705"/>
        <v>0.4285714286</v>
      </c>
      <c r="U538" s="39">
        <f t="shared" si="12"/>
        <v>0.5777777778</v>
      </c>
      <c r="V538" s="40">
        <f t="shared" si="13"/>
        <v>0.1613057851</v>
      </c>
      <c r="W538" s="54">
        <f t="shared" si="14"/>
        <v>0.2095714286</v>
      </c>
      <c r="X538" s="55">
        <f t="shared" si="15"/>
        <v>0.2722510218</v>
      </c>
      <c r="Y538" s="55">
        <f t="shared" si="16"/>
        <v>0.5131471416</v>
      </c>
      <c r="Z538" s="39">
        <f t="shared" si="17"/>
        <v>0.4241737361</v>
      </c>
      <c r="AA538" s="40">
        <f t="shared" si="18"/>
        <v>0.4241737361</v>
      </c>
      <c r="AB538" s="54">
        <f t="shared" si="19"/>
        <v>0.2095714286</v>
      </c>
      <c r="AC538" s="56">
        <f t="shared" si="20"/>
        <v>0.4588921962</v>
      </c>
      <c r="AD538" s="56">
        <f t="shared" si="21"/>
        <v>0.3265059672</v>
      </c>
      <c r="AE538" s="39">
        <f t="shared" si="22"/>
        <v>0.3345471133</v>
      </c>
      <c r="AF538" s="40">
        <f t="shared" si="23"/>
        <v>0.3345471133</v>
      </c>
      <c r="AG538" s="54">
        <f t="shared" si="24"/>
        <v>0.3345471133</v>
      </c>
      <c r="AH538" s="57">
        <f t="shared" ref="AH538:AI538" si="2706">N538-P538</f>
        <v>0.009740550556</v>
      </c>
      <c r="AI538" s="57">
        <f t="shared" si="2706"/>
        <v>0.1485144409</v>
      </c>
      <c r="AJ538" s="58">
        <f t="shared" si="26"/>
        <v>0.00582326679</v>
      </c>
      <c r="AK538" s="58">
        <f t="shared" si="27"/>
        <v>0.08827091576</v>
      </c>
      <c r="AL538" s="39">
        <f t="shared" si="28"/>
        <v>0.3345471133</v>
      </c>
      <c r="AM538" s="40">
        <f t="shared" ref="AM538:AN538" si="2707">AF538+AJ538</f>
        <v>0.3403703801</v>
      </c>
      <c r="AN538" s="54">
        <f t="shared" si="2707"/>
        <v>0.4228180291</v>
      </c>
      <c r="AO538" s="59">
        <f t="shared" si="30"/>
        <v>1.727044577</v>
      </c>
      <c r="AP538" s="39">
        <f t="shared" ref="AP538:AR538" si="2708">AL538*$AO538</f>
        <v>0.5777777778</v>
      </c>
      <c r="AQ538" s="40">
        <f t="shared" si="2708"/>
        <v>0.5878348191</v>
      </c>
      <c r="AR538" s="54">
        <f t="shared" si="2708"/>
        <v>0.7302255841</v>
      </c>
      <c r="AS538" s="39">
        <f t="shared" ref="AS538:AU538" si="2709">IF(AP538&lt;0,0,IF(AP538&gt;1,1,AP538))</f>
        <v>0.5777777778</v>
      </c>
      <c r="AT538" s="40">
        <f t="shared" si="2709"/>
        <v>0.5878348191</v>
      </c>
      <c r="AU538" s="54">
        <f t="shared" si="2709"/>
        <v>0.7302255841</v>
      </c>
      <c r="AV538" s="38"/>
      <c r="AW538" s="38"/>
      <c r="AX538" s="38"/>
      <c r="AY538" s="38"/>
      <c r="AZ538" s="38"/>
      <c r="BA538" s="38"/>
      <c r="BB538" s="38"/>
    </row>
    <row r="539">
      <c r="A539" s="1"/>
      <c r="B539" s="1"/>
      <c r="C539" s="53">
        <v>0.0</v>
      </c>
      <c r="D539" s="42"/>
      <c r="E539" s="42"/>
      <c r="F539" s="2">
        <v>7366.0</v>
      </c>
      <c r="G539" s="43">
        <v>19.0</v>
      </c>
      <c r="H539" s="43">
        <v>35.0</v>
      </c>
      <c r="I539" s="44">
        <v>54.0</v>
      </c>
      <c r="J539" s="44">
        <v>64.0</v>
      </c>
      <c r="K539" s="45">
        <v>27.0</v>
      </c>
      <c r="L539" s="45">
        <v>134.0</v>
      </c>
      <c r="M539" s="39">
        <f t="shared" si="6"/>
        <v>0.3518518519</v>
      </c>
      <c r="N539" s="40">
        <f t="shared" si="7"/>
        <v>0.4576271186</v>
      </c>
      <c r="O539" s="54">
        <f t="shared" si="8"/>
        <v>0.1677018634</v>
      </c>
      <c r="P539" s="40">
        <f t="shared" si="9"/>
        <v>0.5345298697</v>
      </c>
      <c r="Q539" s="54">
        <f t="shared" si="10"/>
        <v>0.2613173525</v>
      </c>
      <c r="R539" s="39">
        <f t="shared" ref="R539:T539" si="2710">M539</f>
        <v>0.3518518519</v>
      </c>
      <c r="S539" s="40">
        <f t="shared" si="2710"/>
        <v>0.4576271186</v>
      </c>
      <c r="T539" s="54">
        <f t="shared" si="2710"/>
        <v>0.1677018634</v>
      </c>
      <c r="U539" s="39">
        <f t="shared" si="12"/>
        <v>0.3518518519</v>
      </c>
      <c r="V539" s="40">
        <f t="shared" si="13"/>
        <v>0.01562711864</v>
      </c>
      <c r="W539" s="54">
        <f t="shared" si="14"/>
        <v>-0.05129813665</v>
      </c>
      <c r="X539" s="55">
        <f t="shared" si="15"/>
        <v>0.04438474709</v>
      </c>
      <c r="Y539" s="55">
        <f t="shared" si="16"/>
        <v>0.7410134163</v>
      </c>
      <c r="Z539" s="39">
        <f t="shared" si="17"/>
        <v>0.2490420973</v>
      </c>
      <c r="AA539" s="40">
        <f t="shared" si="18"/>
        <v>0.2490420973</v>
      </c>
      <c r="AB539" s="54">
        <f t="shared" si="19"/>
        <v>-0.05129813665</v>
      </c>
      <c r="AC539" s="56">
        <f t="shared" si="20"/>
        <v>-0.2031406076</v>
      </c>
      <c r="AD539" s="56">
        <f t="shared" si="21"/>
        <v>0.988538771</v>
      </c>
      <c r="AE539" s="39">
        <f t="shared" si="22"/>
        <v>0.1797963641</v>
      </c>
      <c r="AF539" s="40">
        <f t="shared" si="23"/>
        <v>0.1797963641</v>
      </c>
      <c r="AG539" s="54">
        <f t="shared" si="24"/>
        <v>0.1797963641</v>
      </c>
      <c r="AH539" s="57">
        <f t="shared" ref="AH539:AI539" si="2711">N539-P539</f>
        <v>-0.07690275104</v>
      </c>
      <c r="AI539" s="57">
        <f t="shared" si="2711"/>
        <v>-0.09361548918</v>
      </c>
      <c r="AJ539" s="58">
        <f t="shared" si="26"/>
        <v>-0.04597535156</v>
      </c>
      <c r="AK539" s="58">
        <f t="shared" si="27"/>
        <v>-0.05564122188</v>
      </c>
      <c r="AL539" s="39">
        <f t="shared" si="28"/>
        <v>0.1797963641</v>
      </c>
      <c r="AM539" s="40">
        <f t="shared" ref="AM539:AN539" si="2712">AF539+AJ539</f>
        <v>0.1338210125</v>
      </c>
      <c r="AN539" s="54">
        <f t="shared" si="2712"/>
        <v>0.1241551422</v>
      </c>
      <c r="AO539" s="59">
        <f t="shared" si="30"/>
        <v>1.956946425</v>
      </c>
      <c r="AP539" s="39">
        <f t="shared" ref="AP539:AR539" si="2713">AL539*$AO539</f>
        <v>0.3518518519</v>
      </c>
      <c r="AQ539" s="40">
        <f t="shared" si="2713"/>
        <v>0.261880552</v>
      </c>
      <c r="AR539" s="54">
        <f t="shared" si="2713"/>
        <v>0.2429649616</v>
      </c>
      <c r="AS539" s="39">
        <f t="shared" ref="AS539:AU539" si="2714">IF(AP539&lt;0,0,IF(AP539&gt;1,1,AP539))</f>
        <v>0.3518518519</v>
      </c>
      <c r="AT539" s="40">
        <f t="shared" si="2714"/>
        <v>0.261880552</v>
      </c>
      <c r="AU539" s="54">
        <f t="shared" si="2714"/>
        <v>0.2429649616</v>
      </c>
      <c r="AV539" s="38"/>
      <c r="AW539" s="38"/>
      <c r="AX539" s="38"/>
      <c r="AY539" s="38"/>
      <c r="AZ539" s="38"/>
      <c r="BA539" s="38"/>
      <c r="BB539" s="38"/>
    </row>
    <row r="540">
      <c r="A540" s="1"/>
      <c r="B540" s="1"/>
      <c r="C540" s="53">
        <v>0.0</v>
      </c>
      <c r="D540" s="42"/>
      <c r="E540" s="42"/>
      <c r="F540" s="2">
        <v>7378.0</v>
      </c>
      <c r="G540" s="43">
        <v>38.0</v>
      </c>
      <c r="H540" s="43">
        <v>29.0</v>
      </c>
      <c r="I540" s="44">
        <v>98.0</v>
      </c>
      <c r="J540" s="44">
        <v>79.0</v>
      </c>
      <c r="K540" s="45">
        <v>40.0</v>
      </c>
      <c r="L540" s="45">
        <v>160.0</v>
      </c>
      <c r="M540" s="39">
        <f t="shared" si="6"/>
        <v>0.5671641791</v>
      </c>
      <c r="N540" s="40">
        <f t="shared" si="7"/>
        <v>0.5536723164</v>
      </c>
      <c r="O540" s="54">
        <f t="shared" si="8"/>
        <v>0.2</v>
      </c>
      <c r="P540" s="40">
        <f t="shared" si="9"/>
        <v>0.5907984852</v>
      </c>
      <c r="Q540" s="54">
        <f t="shared" si="10"/>
        <v>0.2793242593</v>
      </c>
      <c r="R540" s="39">
        <f t="shared" ref="R540:T540" si="2715">M540</f>
        <v>0.5671641791</v>
      </c>
      <c r="S540" s="40">
        <f t="shared" si="2715"/>
        <v>0.5536723164</v>
      </c>
      <c r="T540" s="54">
        <f t="shared" si="2715"/>
        <v>0.2</v>
      </c>
      <c r="U540" s="39">
        <f t="shared" si="12"/>
        <v>0.5671641791</v>
      </c>
      <c r="V540" s="40">
        <f t="shared" si="13"/>
        <v>0.1116723164</v>
      </c>
      <c r="W540" s="54">
        <f t="shared" si="14"/>
        <v>-0.019</v>
      </c>
      <c r="X540" s="55">
        <f t="shared" si="15"/>
        <v>0.1944090997</v>
      </c>
      <c r="Y540" s="55">
        <f t="shared" si="16"/>
        <v>0.5909890637</v>
      </c>
      <c r="Z540" s="39">
        <f t="shared" si="17"/>
        <v>0.4087455885</v>
      </c>
      <c r="AA540" s="40">
        <f t="shared" si="18"/>
        <v>0.4087455885</v>
      </c>
      <c r="AB540" s="54">
        <f t="shared" si="19"/>
        <v>-0.019</v>
      </c>
      <c r="AC540" s="56">
        <f t="shared" si="20"/>
        <v>-0.04645024584</v>
      </c>
      <c r="AD540" s="56">
        <f t="shared" si="21"/>
        <v>0.8318484092</v>
      </c>
      <c r="AE540" s="39">
        <f t="shared" si="22"/>
        <v>0.2893388638</v>
      </c>
      <c r="AF540" s="40">
        <f t="shared" si="23"/>
        <v>0.2893388638</v>
      </c>
      <c r="AG540" s="54">
        <f t="shared" si="24"/>
        <v>0.2893388638</v>
      </c>
      <c r="AH540" s="57">
        <f t="shared" ref="AH540:AI540" si="2716">N540-P540</f>
        <v>-0.0371261688</v>
      </c>
      <c r="AI540" s="57">
        <f t="shared" si="2716"/>
        <v>-0.0793242593</v>
      </c>
      <c r="AJ540" s="58">
        <f t="shared" si="26"/>
        <v>-0.02219541746</v>
      </c>
      <c r="AK540" s="58">
        <f t="shared" si="27"/>
        <v>-0.04714709874</v>
      </c>
      <c r="AL540" s="39">
        <f t="shared" si="28"/>
        <v>0.2893388638</v>
      </c>
      <c r="AM540" s="40">
        <f t="shared" ref="AM540:AN540" si="2717">AF540+AJ540</f>
        <v>0.2671434463</v>
      </c>
      <c r="AN540" s="54">
        <f t="shared" si="2717"/>
        <v>0.242191765</v>
      </c>
      <c r="AO540" s="59">
        <f t="shared" si="30"/>
        <v>1.960207391</v>
      </c>
      <c r="AP540" s="39">
        <f t="shared" ref="AP540:AR540" si="2718">AL540*$AO540</f>
        <v>0.5671641791</v>
      </c>
      <c r="AQ540" s="40">
        <f t="shared" si="2718"/>
        <v>0.5236565578</v>
      </c>
      <c r="AR540" s="54">
        <f t="shared" si="2718"/>
        <v>0.4747460877</v>
      </c>
      <c r="AS540" s="39">
        <f t="shared" ref="AS540:AU540" si="2719">IF(AP540&lt;0,0,IF(AP540&gt;1,1,AP540))</f>
        <v>0.5671641791</v>
      </c>
      <c r="AT540" s="40">
        <f t="shared" si="2719"/>
        <v>0.5236565578</v>
      </c>
      <c r="AU540" s="54">
        <f t="shared" si="2719"/>
        <v>0.4747460877</v>
      </c>
      <c r="AV540" s="38"/>
      <c r="AW540" s="38"/>
      <c r="AX540" s="38"/>
      <c r="AY540" s="38"/>
      <c r="AZ540" s="38"/>
      <c r="BA540" s="38"/>
      <c r="BB540" s="38"/>
    </row>
    <row r="541">
      <c r="A541" s="1"/>
      <c r="B541" s="1"/>
      <c r="C541" s="53">
        <v>0.0</v>
      </c>
      <c r="D541" s="42"/>
      <c r="E541" s="42"/>
      <c r="F541" s="2">
        <v>7402.0</v>
      </c>
      <c r="G541" s="43">
        <v>37.0</v>
      </c>
      <c r="H541" s="43">
        <v>32.0</v>
      </c>
      <c r="I541" s="44">
        <v>90.0</v>
      </c>
      <c r="J541" s="44">
        <v>97.0</v>
      </c>
      <c r="K541" s="45">
        <v>37.0</v>
      </c>
      <c r="L541" s="45">
        <v>85.0</v>
      </c>
      <c r="M541" s="39">
        <f t="shared" si="6"/>
        <v>0.5362318841</v>
      </c>
      <c r="N541" s="40">
        <f t="shared" si="7"/>
        <v>0.4812834225</v>
      </c>
      <c r="O541" s="54">
        <f t="shared" si="8"/>
        <v>0.3032786885</v>
      </c>
      <c r="P541" s="40">
        <f t="shared" si="9"/>
        <v>0.582731338</v>
      </c>
      <c r="Q541" s="54">
        <f t="shared" si="10"/>
        <v>0.2771057761</v>
      </c>
      <c r="R541" s="39">
        <f t="shared" ref="R541:T541" si="2720">M541</f>
        <v>0.5362318841</v>
      </c>
      <c r="S541" s="40">
        <f t="shared" si="2720"/>
        <v>0.4812834225</v>
      </c>
      <c r="T541" s="54">
        <f t="shared" si="2720"/>
        <v>0.3032786885</v>
      </c>
      <c r="U541" s="39">
        <f t="shared" si="12"/>
        <v>0.5362318841</v>
      </c>
      <c r="V541" s="40">
        <f t="shared" si="13"/>
        <v>0.03928342246</v>
      </c>
      <c r="W541" s="54">
        <f t="shared" si="14"/>
        <v>0.08427868852</v>
      </c>
      <c r="X541" s="55">
        <f t="shared" si="15"/>
        <v>0.07312764115</v>
      </c>
      <c r="Y541" s="55">
        <f t="shared" si="16"/>
        <v>0.7122705222</v>
      </c>
      <c r="Z541" s="39">
        <f t="shared" si="17"/>
        <v>0.3801893086</v>
      </c>
      <c r="AA541" s="40">
        <f t="shared" si="18"/>
        <v>0.3801893086</v>
      </c>
      <c r="AB541" s="54">
        <f t="shared" si="19"/>
        <v>0.08427868852</v>
      </c>
      <c r="AC541" s="56">
        <f t="shared" si="20"/>
        <v>0.2181479753</v>
      </c>
      <c r="AD541" s="56">
        <f t="shared" si="21"/>
        <v>0.5672501881</v>
      </c>
      <c r="AE541" s="39">
        <f t="shared" si="22"/>
        <v>0.275360498</v>
      </c>
      <c r="AF541" s="40">
        <f t="shared" si="23"/>
        <v>0.275360498</v>
      </c>
      <c r="AG541" s="54">
        <f t="shared" si="24"/>
        <v>0.275360498</v>
      </c>
      <c r="AH541" s="57">
        <f t="shared" ref="AH541:AI541" si="2721">N541-P541</f>
        <v>-0.1014479155</v>
      </c>
      <c r="AI541" s="57">
        <f t="shared" si="2721"/>
        <v>0.02617291243</v>
      </c>
      <c r="AJ541" s="58">
        <f t="shared" si="26"/>
        <v>-0.06064937232</v>
      </c>
      <c r="AK541" s="58">
        <f t="shared" si="27"/>
        <v>0.01555610979</v>
      </c>
      <c r="AL541" s="39">
        <f t="shared" si="28"/>
        <v>0.275360498</v>
      </c>
      <c r="AM541" s="40">
        <f t="shared" ref="AM541:AN541" si="2722">AF541+AJ541</f>
        <v>0.2147111257</v>
      </c>
      <c r="AN541" s="54">
        <f t="shared" si="2722"/>
        <v>0.2909166078</v>
      </c>
      <c r="AO541" s="59">
        <f t="shared" si="30"/>
        <v>1.947381298</v>
      </c>
      <c r="AP541" s="39">
        <f t="shared" ref="AP541:AR541" si="2723">AL541*$AO541</f>
        <v>0.5362318841</v>
      </c>
      <c r="AQ541" s="40">
        <f t="shared" si="2723"/>
        <v>0.4181244307</v>
      </c>
      <c r="AR541" s="54">
        <f t="shared" si="2723"/>
        <v>0.5665255613</v>
      </c>
      <c r="AS541" s="39">
        <f t="shared" ref="AS541:AU541" si="2724">IF(AP541&lt;0,0,IF(AP541&gt;1,1,AP541))</f>
        <v>0.5362318841</v>
      </c>
      <c r="AT541" s="40">
        <f t="shared" si="2724"/>
        <v>0.4181244307</v>
      </c>
      <c r="AU541" s="54">
        <f t="shared" si="2724"/>
        <v>0.5665255613</v>
      </c>
      <c r="AV541" s="38"/>
      <c r="AW541" s="38"/>
      <c r="AX541" s="38"/>
      <c r="AY541" s="38"/>
      <c r="AZ541" s="38"/>
      <c r="BA541" s="38"/>
      <c r="BB541" s="38"/>
    </row>
    <row r="542">
      <c r="A542" s="1"/>
      <c r="B542" s="1"/>
      <c r="C542" s="53">
        <v>0.0</v>
      </c>
      <c r="D542" s="42"/>
      <c r="E542" s="42"/>
      <c r="F542" s="2">
        <v>7403.0</v>
      </c>
      <c r="G542" s="43">
        <v>48.0</v>
      </c>
      <c r="H542" s="43">
        <v>55.0</v>
      </c>
      <c r="I542" s="44">
        <v>123.0</v>
      </c>
      <c r="J542" s="44">
        <v>105.0</v>
      </c>
      <c r="K542" s="45">
        <v>43.0</v>
      </c>
      <c r="L542" s="45">
        <v>134.0</v>
      </c>
      <c r="M542" s="39">
        <f t="shared" si="6"/>
        <v>0.4660194175</v>
      </c>
      <c r="N542" s="40">
        <f t="shared" si="7"/>
        <v>0.5394736842</v>
      </c>
      <c r="O542" s="54">
        <f t="shared" si="8"/>
        <v>0.2429378531</v>
      </c>
      <c r="P542" s="40">
        <f t="shared" si="9"/>
        <v>0.5643993213</v>
      </c>
      <c r="Q542" s="54">
        <f t="shared" si="10"/>
        <v>0.27161133</v>
      </c>
      <c r="R542" s="39">
        <f t="shared" ref="R542:T542" si="2725">M542</f>
        <v>0.4660194175</v>
      </c>
      <c r="S542" s="40">
        <f t="shared" si="2725"/>
        <v>0.5394736842</v>
      </c>
      <c r="T542" s="54">
        <f t="shared" si="2725"/>
        <v>0.2429378531</v>
      </c>
      <c r="U542" s="39">
        <f t="shared" si="12"/>
        <v>0.4660194175</v>
      </c>
      <c r="V542" s="40">
        <f t="shared" si="13"/>
        <v>0.09747368421</v>
      </c>
      <c r="W542" s="54">
        <f t="shared" si="14"/>
        <v>0.02393785311</v>
      </c>
      <c r="X542" s="55">
        <f t="shared" si="15"/>
        <v>0.2061897229</v>
      </c>
      <c r="Y542" s="55">
        <f t="shared" si="16"/>
        <v>0.5792084405</v>
      </c>
      <c r="Z542" s="39">
        <f t="shared" si="17"/>
        <v>0.3366565138</v>
      </c>
      <c r="AA542" s="40">
        <f t="shared" si="18"/>
        <v>0.3366565138</v>
      </c>
      <c r="AB542" s="54">
        <f t="shared" si="19"/>
        <v>0.02393785311</v>
      </c>
      <c r="AC542" s="56">
        <f t="shared" si="20"/>
        <v>0.07098520836</v>
      </c>
      <c r="AD542" s="56">
        <f t="shared" si="21"/>
        <v>0.714412955</v>
      </c>
      <c r="AE542" s="39">
        <f t="shared" si="22"/>
        <v>0.238653126</v>
      </c>
      <c r="AF542" s="40">
        <f t="shared" si="23"/>
        <v>0.238653126</v>
      </c>
      <c r="AG542" s="54">
        <f t="shared" si="24"/>
        <v>0.238653126</v>
      </c>
      <c r="AH542" s="57">
        <f t="shared" ref="AH542:AI542" si="2726">N542-P542</f>
        <v>-0.02492563712</v>
      </c>
      <c r="AI542" s="57">
        <f t="shared" si="2726"/>
        <v>-0.0286734769</v>
      </c>
      <c r="AJ542" s="58">
        <f t="shared" si="26"/>
        <v>-0.0149014816</v>
      </c>
      <c r="AK542" s="58">
        <f t="shared" si="27"/>
        <v>-0.01704234314</v>
      </c>
      <c r="AL542" s="39">
        <f t="shared" si="28"/>
        <v>0.238653126</v>
      </c>
      <c r="AM542" s="40">
        <f t="shared" ref="AM542:AN542" si="2727">AF542+AJ542</f>
        <v>0.2237516444</v>
      </c>
      <c r="AN542" s="54">
        <f t="shared" si="2727"/>
        <v>0.2216107829</v>
      </c>
      <c r="AO542" s="59">
        <f t="shared" si="30"/>
        <v>1.952706111</v>
      </c>
      <c r="AP542" s="39">
        <f t="shared" ref="AP542:AR542" si="2728">AL542*$AO542</f>
        <v>0.4660194175</v>
      </c>
      <c r="AQ542" s="40">
        <f t="shared" si="2728"/>
        <v>0.4369212033</v>
      </c>
      <c r="AR542" s="54">
        <f t="shared" si="2728"/>
        <v>0.4327407299</v>
      </c>
      <c r="AS542" s="39">
        <f t="shared" ref="AS542:AU542" si="2729">IF(AP542&lt;0,0,IF(AP542&gt;1,1,AP542))</f>
        <v>0.4660194175</v>
      </c>
      <c r="AT542" s="40">
        <f t="shared" si="2729"/>
        <v>0.4369212033</v>
      </c>
      <c r="AU542" s="54">
        <f t="shared" si="2729"/>
        <v>0.4327407299</v>
      </c>
      <c r="AV542" s="38"/>
      <c r="AW542" s="38"/>
      <c r="AX542" s="38"/>
      <c r="AY542" s="38"/>
      <c r="AZ542" s="38"/>
      <c r="BA542" s="38"/>
      <c r="BB542" s="38"/>
    </row>
    <row r="543">
      <c r="A543" s="1"/>
      <c r="B543" s="1"/>
      <c r="C543" s="53">
        <v>0.0</v>
      </c>
      <c r="D543" s="42"/>
      <c r="E543" s="42"/>
      <c r="F543" s="2">
        <v>7405.0</v>
      </c>
      <c r="G543" s="43">
        <v>12.0</v>
      </c>
      <c r="H543" s="43">
        <v>21.0</v>
      </c>
      <c r="I543" s="44">
        <v>48.0</v>
      </c>
      <c r="J543" s="44">
        <v>45.0</v>
      </c>
      <c r="K543" s="45">
        <v>18.0</v>
      </c>
      <c r="L543" s="45">
        <v>58.0</v>
      </c>
      <c r="M543" s="39">
        <f t="shared" si="6"/>
        <v>0.3636363636</v>
      </c>
      <c r="N543" s="40">
        <f t="shared" si="7"/>
        <v>0.5161290323</v>
      </c>
      <c r="O543" s="54">
        <f t="shared" si="8"/>
        <v>0.2368421053</v>
      </c>
      <c r="P543" s="40">
        <f t="shared" si="9"/>
        <v>0.5376165289</v>
      </c>
      <c r="Q543" s="54">
        <f t="shared" si="10"/>
        <v>0.2624578512</v>
      </c>
      <c r="R543" s="39">
        <f t="shared" ref="R543:T543" si="2730">M543</f>
        <v>0.3636363636</v>
      </c>
      <c r="S543" s="40">
        <f t="shared" si="2730"/>
        <v>0.5161290323</v>
      </c>
      <c r="T543" s="54">
        <f t="shared" si="2730"/>
        <v>0.2368421053</v>
      </c>
      <c r="U543" s="39">
        <f t="shared" si="12"/>
        <v>0.3636363636</v>
      </c>
      <c r="V543" s="40">
        <f t="shared" si="13"/>
        <v>0.07412903226</v>
      </c>
      <c r="W543" s="54">
        <f t="shared" si="14"/>
        <v>0.01784210526</v>
      </c>
      <c r="X543" s="55">
        <f t="shared" si="15"/>
        <v>0.2010993729</v>
      </c>
      <c r="Y543" s="55">
        <f t="shared" si="16"/>
        <v>0.5842987905</v>
      </c>
      <c r="Z543" s="39">
        <f t="shared" si="17"/>
        <v>0.2624181</v>
      </c>
      <c r="AA543" s="40">
        <f t="shared" si="18"/>
        <v>0.2624181</v>
      </c>
      <c r="AB543" s="54">
        <f t="shared" si="19"/>
        <v>0.01784210526</v>
      </c>
      <c r="AC543" s="56">
        <f t="shared" si="20"/>
        <v>0.067886658</v>
      </c>
      <c r="AD543" s="56">
        <f t="shared" si="21"/>
        <v>0.7175115054</v>
      </c>
      <c r="AE543" s="39">
        <f t="shared" si="22"/>
        <v>0.1859860209</v>
      </c>
      <c r="AF543" s="40">
        <f t="shared" si="23"/>
        <v>0.1859860209</v>
      </c>
      <c r="AG543" s="54">
        <f t="shared" si="24"/>
        <v>0.1859860209</v>
      </c>
      <c r="AH543" s="57">
        <f t="shared" ref="AH543:AI543" si="2731">N543-P543</f>
        <v>-0.02148749667</v>
      </c>
      <c r="AI543" s="57">
        <f t="shared" si="2731"/>
        <v>-0.02561574598</v>
      </c>
      <c r="AJ543" s="58">
        <f t="shared" si="26"/>
        <v>-0.01284603217</v>
      </c>
      <c r="AK543" s="58">
        <f t="shared" si="27"/>
        <v>-0.01522495281</v>
      </c>
      <c r="AL543" s="39">
        <f t="shared" si="28"/>
        <v>0.1859860209</v>
      </c>
      <c r="AM543" s="40">
        <f t="shared" ref="AM543:AN543" si="2732">AF543+AJ543</f>
        <v>0.1731399887</v>
      </c>
      <c r="AN543" s="54">
        <f t="shared" si="2732"/>
        <v>0.170761068</v>
      </c>
      <c r="AO543" s="59">
        <f t="shared" si="30"/>
        <v>1.955181158</v>
      </c>
      <c r="AP543" s="39">
        <f t="shared" ref="AP543:AR543" si="2733">AL543*$AO543</f>
        <v>0.3636363636</v>
      </c>
      <c r="AQ543" s="40">
        <f t="shared" si="2733"/>
        <v>0.3385200436</v>
      </c>
      <c r="AR543" s="54">
        <f t="shared" si="2733"/>
        <v>0.3338688228</v>
      </c>
      <c r="AS543" s="39">
        <f t="shared" ref="AS543:AU543" si="2734">IF(AP543&lt;0,0,IF(AP543&gt;1,1,AP543))</f>
        <v>0.3636363636</v>
      </c>
      <c r="AT543" s="40">
        <f t="shared" si="2734"/>
        <v>0.3385200436</v>
      </c>
      <c r="AU543" s="54">
        <f t="shared" si="2734"/>
        <v>0.3338688228</v>
      </c>
      <c r="AV543" s="38"/>
      <c r="AW543" s="38"/>
      <c r="AX543" s="38"/>
      <c r="AY543" s="38"/>
      <c r="AZ543" s="38"/>
      <c r="BA543" s="38"/>
      <c r="BB543" s="38"/>
    </row>
    <row r="544">
      <c r="A544" s="1"/>
      <c r="B544" s="1"/>
      <c r="C544" s="53">
        <v>0.0</v>
      </c>
      <c r="D544" s="42"/>
      <c r="E544" s="42"/>
      <c r="F544" s="2">
        <v>7410.0</v>
      </c>
      <c r="G544" s="43">
        <v>9.0</v>
      </c>
      <c r="H544" s="43">
        <v>23.0</v>
      </c>
      <c r="I544" s="44">
        <v>54.0</v>
      </c>
      <c r="J544" s="44">
        <v>35.0</v>
      </c>
      <c r="K544" s="45">
        <v>21.0</v>
      </c>
      <c r="L544" s="45">
        <v>54.0</v>
      </c>
      <c r="M544" s="39">
        <f t="shared" si="6"/>
        <v>0.28125</v>
      </c>
      <c r="N544" s="40">
        <f t="shared" si="7"/>
        <v>0.606741573</v>
      </c>
      <c r="O544" s="54">
        <f t="shared" si="8"/>
        <v>0.28</v>
      </c>
      <c r="P544" s="40">
        <f t="shared" si="9"/>
        <v>0.5160206055</v>
      </c>
      <c r="Q544" s="54">
        <f t="shared" si="10"/>
        <v>0.2541087891</v>
      </c>
      <c r="R544" s="39">
        <f t="shared" ref="R544:T544" si="2735">M544</f>
        <v>0.28125</v>
      </c>
      <c r="S544" s="40">
        <f t="shared" si="2735"/>
        <v>0.606741573</v>
      </c>
      <c r="T544" s="54">
        <f t="shared" si="2735"/>
        <v>0.28</v>
      </c>
      <c r="U544" s="39">
        <f t="shared" si="12"/>
        <v>0.28125</v>
      </c>
      <c r="V544" s="40">
        <f t="shared" si="13"/>
        <v>0.164741573</v>
      </c>
      <c r="W544" s="54">
        <f t="shared" si="14"/>
        <v>0.061</v>
      </c>
      <c r="X544" s="55">
        <f t="shared" si="15"/>
        <v>0.5298740341</v>
      </c>
      <c r="Y544" s="55">
        <f t="shared" si="16"/>
        <v>0.2555241293</v>
      </c>
      <c r="Z544" s="39">
        <f t="shared" si="17"/>
        <v>0.2304792272</v>
      </c>
      <c r="AA544" s="40">
        <f t="shared" si="18"/>
        <v>0.2304792272</v>
      </c>
      <c r="AB544" s="54">
        <f t="shared" si="19"/>
        <v>0.061</v>
      </c>
      <c r="AC544" s="56">
        <f t="shared" si="20"/>
        <v>0.2587335593</v>
      </c>
      <c r="AD544" s="56">
        <f t="shared" si="21"/>
        <v>0.5266646041</v>
      </c>
      <c r="AE544" s="39">
        <f t="shared" si="22"/>
        <v>0.1685848068</v>
      </c>
      <c r="AF544" s="40">
        <f t="shared" si="23"/>
        <v>0.1685848068</v>
      </c>
      <c r="AG544" s="54">
        <f t="shared" si="24"/>
        <v>0.1685848068</v>
      </c>
      <c r="AH544" s="57">
        <f t="shared" ref="AH544:AI544" si="2736">N544-P544</f>
        <v>0.09072096756</v>
      </c>
      <c r="AI544" s="57">
        <f t="shared" si="2736"/>
        <v>0.02589121094</v>
      </c>
      <c r="AJ544" s="58">
        <f t="shared" si="26"/>
        <v>0.05423640015</v>
      </c>
      <c r="AK544" s="58">
        <f t="shared" si="27"/>
        <v>0.01538867793</v>
      </c>
      <c r="AL544" s="39">
        <f t="shared" si="28"/>
        <v>0.1685848068</v>
      </c>
      <c r="AM544" s="40">
        <f t="shared" ref="AM544:AN544" si="2737">AF544+AJ544</f>
        <v>0.222821207</v>
      </c>
      <c r="AN544" s="54">
        <f t="shared" si="2737"/>
        <v>0.1839734848</v>
      </c>
      <c r="AO544" s="59">
        <f t="shared" si="30"/>
        <v>1.668299803</v>
      </c>
      <c r="AP544" s="39">
        <f t="shared" ref="AP544:AR544" si="2738">AL544*$AO544</f>
        <v>0.28125</v>
      </c>
      <c r="AQ544" s="40">
        <f t="shared" si="2738"/>
        <v>0.3717325757</v>
      </c>
      <c r="AR544" s="54">
        <f t="shared" si="2738"/>
        <v>0.3069229284</v>
      </c>
      <c r="AS544" s="39">
        <f t="shared" ref="AS544:AU544" si="2739">IF(AP544&lt;0,0,IF(AP544&gt;1,1,AP544))</f>
        <v>0.28125</v>
      </c>
      <c r="AT544" s="40">
        <f t="shared" si="2739"/>
        <v>0.3717325757</v>
      </c>
      <c r="AU544" s="54">
        <f t="shared" si="2739"/>
        <v>0.3069229284</v>
      </c>
      <c r="AV544" s="38"/>
      <c r="AW544" s="38"/>
      <c r="AX544" s="38"/>
      <c r="AY544" s="38"/>
      <c r="AZ544" s="38"/>
      <c r="BA544" s="38"/>
      <c r="BB544" s="38"/>
    </row>
    <row r="545">
      <c r="A545" s="1"/>
      <c r="B545" s="1"/>
      <c r="C545" s="53">
        <v>0.0</v>
      </c>
      <c r="D545" s="42"/>
      <c r="E545" s="42"/>
      <c r="F545" s="2">
        <v>7411.0</v>
      </c>
      <c r="G545" s="43">
        <v>16.0</v>
      </c>
      <c r="H545" s="43">
        <v>16.0</v>
      </c>
      <c r="I545" s="44">
        <v>60.0</v>
      </c>
      <c r="J545" s="44">
        <v>56.0</v>
      </c>
      <c r="K545" s="45">
        <v>40.0</v>
      </c>
      <c r="L545" s="45">
        <v>88.0</v>
      </c>
      <c r="M545" s="39">
        <f t="shared" si="6"/>
        <v>0.5</v>
      </c>
      <c r="N545" s="40">
        <f t="shared" si="7"/>
        <v>0.5172413793</v>
      </c>
      <c r="O545" s="54">
        <f t="shared" si="8"/>
        <v>0.3125</v>
      </c>
      <c r="P545" s="40">
        <f t="shared" si="9"/>
        <v>0.573275</v>
      </c>
      <c r="Q545" s="54">
        <f t="shared" si="10"/>
        <v>0.27435</v>
      </c>
      <c r="R545" s="39">
        <f t="shared" ref="R545:T545" si="2740">M545</f>
        <v>0.5</v>
      </c>
      <c r="S545" s="40">
        <f t="shared" si="2740"/>
        <v>0.5172413793</v>
      </c>
      <c r="T545" s="54">
        <f t="shared" si="2740"/>
        <v>0.3125</v>
      </c>
      <c r="U545" s="39">
        <f t="shared" si="12"/>
        <v>0.5</v>
      </c>
      <c r="V545" s="40">
        <f t="shared" si="13"/>
        <v>0.07524137931</v>
      </c>
      <c r="W545" s="54">
        <f t="shared" si="14"/>
        <v>0.0935</v>
      </c>
      <c r="X545" s="55">
        <f t="shared" si="15"/>
        <v>0.1493620497</v>
      </c>
      <c r="Y545" s="55">
        <f t="shared" si="16"/>
        <v>0.6360361137</v>
      </c>
      <c r="Z545" s="39">
        <f t="shared" si="17"/>
        <v>0.3575340999</v>
      </c>
      <c r="AA545" s="40">
        <f t="shared" si="18"/>
        <v>0.3575340999</v>
      </c>
      <c r="AB545" s="54">
        <f t="shared" si="19"/>
        <v>0.0935</v>
      </c>
      <c r="AC545" s="56">
        <f t="shared" si="20"/>
        <v>0.2557852172</v>
      </c>
      <c r="AD545" s="56">
        <f t="shared" si="21"/>
        <v>0.5296129462</v>
      </c>
      <c r="AE545" s="39">
        <f t="shared" si="22"/>
        <v>0.2613167451</v>
      </c>
      <c r="AF545" s="40">
        <f t="shared" si="23"/>
        <v>0.2613167451</v>
      </c>
      <c r="AG545" s="54">
        <f t="shared" si="24"/>
        <v>0.2613167451</v>
      </c>
      <c r="AH545" s="57">
        <f t="shared" ref="AH545:AI545" si="2741">N545-P545</f>
        <v>-0.05603362069</v>
      </c>
      <c r="AI545" s="57">
        <f t="shared" si="2741"/>
        <v>0.03815</v>
      </c>
      <c r="AJ545" s="58">
        <f t="shared" si="26"/>
        <v>-0.03349900199</v>
      </c>
      <c r="AK545" s="58">
        <f t="shared" si="27"/>
        <v>0.02267480129</v>
      </c>
      <c r="AL545" s="39">
        <f t="shared" si="28"/>
        <v>0.2613167451</v>
      </c>
      <c r="AM545" s="40">
        <f t="shared" ref="AM545:AN545" si="2742">AF545+AJ545</f>
        <v>0.2278177431</v>
      </c>
      <c r="AN545" s="54">
        <f t="shared" si="2742"/>
        <v>0.2839915464</v>
      </c>
      <c r="AO545" s="59">
        <f t="shared" si="30"/>
        <v>1.913386759</v>
      </c>
      <c r="AP545" s="39">
        <f t="shared" ref="AP545:AR545" si="2743">AL545*$AO545</f>
        <v>0.5</v>
      </c>
      <c r="AQ545" s="40">
        <f t="shared" si="2743"/>
        <v>0.4359034532</v>
      </c>
      <c r="AR545" s="54">
        <f t="shared" si="2743"/>
        <v>0.5433856645</v>
      </c>
      <c r="AS545" s="39">
        <f t="shared" ref="AS545:AU545" si="2744">IF(AP545&lt;0,0,IF(AP545&gt;1,1,AP545))</f>
        <v>0.5</v>
      </c>
      <c r="AT545" s="40">
        <f t="shared" si="2744"/>
        <v>0.4359034532</v>
      </c>
      <c r="AU545" s="54">
        <f t="shared" si="2744"/>
        <v>0.5433856645</v>
      </c>
      <c r="AV545" s="38"/>
      <c r="AW545" s="38"/>
      <c r="AX545" s="38"/>
      <c r="AY545" s="38"/>
      <c r="AZ545" s="38"/>
      <c r="BA545" s="38"/>
      <c r="BB545" s="38"/>
    </row>
    <row r="546">
      <c r="A546" s="1"/>
      <c r="B546" s="1"/>
      <c r="C546" s="53">
        <v>0.0</v>
      </c>
      <c r="D546" s="42"/>
      <c r="E546" s="42"/>
      <c r="F546" s="2">
        <v>7414.0</v>
      </c>
      <c r="G546" s="43">
        <v>13.0</v>
      </c>
      <c r="H546" s="43">
        <v>23.0</v>
      </c>
      <c r="I546" s="44">
        <v>60.0</v>
      </c>
      <c r="J546" s="44">
        <v>40.0</v>
      </c>
      <c r="K546" s="45">
        <v>21.0</v>
      </c>
      <c r="L546" s="45">
        <v>106.0</v>
      </c>
      <c r="M546" s="39">
        <f t="shared" si="6"/>
        <v>0.3611111111</v>
      </c>
      <c r="N546" s="40">
        <f t="shared" si="7"/>
        <v>0.6</v>
      </c>
      <c r="O546" s="54">
        <f t="shared" si="8"/>
        <v>0.1653543307</v>
      </c>
      <c r="P546" s="40">
        <f t="shared" si="9"/>
        <v>0.5369551698</v>
      </c>
      <c r="Q546" s="54">
        <f t="shared" si="10"/>
        <v>0.2622149691</v>
      </c>
      <c r="R546" s="39">
        <f t="shared" ref="R546:T546" si="2745">M546</f>
        <v>0.3611111111</v>
      </c>
      <c r="S546" s="40">
        <f t="shared" si="2745"/>
        <v>0.6</v>
      </c>
      <c r="T546" s="54">
        <f t="shared" si="2745"/>
        <v>0.1653543307</v>
      </c>
      <c r="U546" s="39">
        <f t="shared" si="12"/>
        <v>0.3611111111</v>
      </c>
      <c r="V546" s="40">
        <f t="shared" si="13"/>
        <v>0.158</v>
      </c>
      <c r="W546" s="54">
        <f t="shared" si="14"/>
        <v>-0.05364566929</v>
      </c>
      <c r="X546" s="55">
        <f t="shared" si="15"/>
        <v>0.4124427236</v>
      </c>
      <c r="Y546" s="55">
        <f t="shared" si="16"/>
        <v>0.3729554398</v>
      </c>
      <c r="Z546" s="39">
        <f t="shared" si="17"/>
        <v>0.2787160155</v>
      </c>
      <c r="AA546" s="40">
        <f t="shared" si="18"/>
        <v>0.2787160155</v>
      </c>
      <c r="AB546" s="54">
        <f t="shared" si="19"/>
        <v>-0.05364566929</v>
      </c>
      <c r="AC546" s="56">
        <f t="shared" si="20"/>
        <v>-0.1901489465</v>
      </c>
      <c r="AD546" s="56">
        <f t="shared" si="21"/>
        <v>0.9755471099</v>
      </c>
      <c r="AE546" s="39">
        <f t="shared" si="22"/>
        <v>0.2006993711</v>
      </c>
      <c r="AF546" s="40">
        <f t="shared" si="23"/>
        <v>0.2006993711</v>
      </c>
      <c r="AG546" s="54">
        <f t="shared" si="24"/>
        <v>0.2006993711</v>
      </c>
      <c r="AH546" s="57">
        <f t="shared" ref="AH546:AI546" si="2746">N546-P546</f>
        <v>0.06304483025</v>
      </c>
      <c r="AI546" s="57">
        <f t="shared" si="2746"/>
        <v>-0.09686063843</v>
      </c>
      <c r="AJ546" s="58">
        <f t="shared" si="26"/>
        <v>0.03769056627</v>
      </c>
      <c r="AK546" s="58">
        <f t="shared" si="27"/>
        <v>-0.057570006</v>
      </c>
      <c r="AL546" s="39">
        <f t="shared" si="28"/>
        <v>0.2006993711</v>
      </c>
      <c r="AM546" s="40">
        <f t="shared" ref="AM546:AN546" si="2747">AF546+AJ546</f>
        <v>0.2383899374</v>
      </c>
      <c r="AN546" s="54">
        <f t="shared" si="2747"/>
        <v>0.1431293651</v>
      </c>
      <c r="AO546" s="59">
        <f t="shared" si="30"/>
        <v>1.79926379</v>
      </c>
      <c r="AP546" s="39">
        <f t="shared" ref="AP546:AR546" si="2748">AL546*$AO546</f>
        <v>0.3611111111</v>
      </c>
      <c r="AQ546" s="40">
        <f t="shared" si="2748"/>
        <v>0.4289263822</v>
      </c>
      <c r="AR546" s="54">
        <f t="shared" si="2748"/>
        <v>0.2575274839</v>
      </c>
      <c r="AS546" s="39">
        <f t="shared" ref="AS546:AU546" si="2749">IF(AP546&lt;0,0,IF(AP546&gt;1,1,AP546))</f>
        <v>0.3611111111</v>
      </c>
      <c r="AT546" s="40">
        <f t="shared" si="2749"/>
        <v>0.4289263822</v>
      </c>
      <c r="AU546" s="54">
        <f t="shared" si="2749"/>
        <v>0.2575274839</v>
      </c>
      <c r="AV546" s="38"/>
      <c r="AW546" s="38"/>
      <c r="AX546" s="38"/>
      <c r="AY546" s="38"/>
      <c r="AZ546" s="38"/>
      <c r="BA546" s="38"/>
      <c r="BB546" s="38"/>
    </row>
    <row r="547">
      <c r="A547" s="1"/>
      <c r="B547" s="1"/>
      <c r="C547" s="53">
        <v>0.0</v>
      </c>
      <c r="D547" s="42"/>
      <c r="E547" s="42"/>
      <c r="F547" s="2">
        <v>7415.0</v>
      </c>
      <c r="G547" s="43">
        <v>44.0</v>
      </c>
      <c r="H547" s="43">
        <v>59.0</v>
      </c>
      <c r="I547" s="44">
        <v>122.0</v>
      </c>
      <c r="J547" s="44">
        <v>98.0</v>
      </c>
      <c r="K547" s="45">
        <v>44.0</v>
      </c>
      <c r="L547" s="45">
        <v>109.0</v>
      </c>
      <c r="M547" s="39">
        <f t="shared" si="6"/>
        <v>0.427184466</v>
      </c>
      <c r="N547" s="40">
        <f t="shared" si="7"/>
        <v>0.5545454545</v>
      </c>
      <c r="O547" s="54">
        <f t="shared" si="8"/>
        <v>0.2875816993</v>
      </c>
      <c r="P547" s="40">
        <f t="shared" si="9"/>
        <v>0.554247488</v>
      </c>
      <c r="Q547" s="54">
        <f t="shared" si="10"/>
        <v>0.2682987463</v>
      </c>
      <c r="R547" s="39">
        <f t="shared" ref="R547:T547" si="2750">M547</f>
        <v>0.427184466</v>
      </c>
      <c r="S547" s="40">
        <f t="shared" si="2750"/>
        <v>0.5545454545</v>
      </c>
      <c r="T547" s="54">
        <f t="shared" si="2750"/>
        <v>0.2875816993</v>
      </c>
      <c r="U547" s="39">
        <f t="shared" si="12"/>
        <v>0.427184466</v>
      </c>
      <c r="V547" s="40">
        <f t="shared" si="13"/>
        <v>0.1125454545</v>
      </c>
      <c r="W547" s="54">
        <f t="shared" si="14"/>
        <v>0.06858169935</v>
      </c>
      <c r="X547" s="55">
        <f t="shared" si="15"/>
        <v>0.2576049963</v>
      </c>
      <c r="Y547" s="55">
        <f t="shared" si="16"/>
        <v>0.5277931671</v>
      </c>
      <c r="Z547" s="39">
        <f t="shared" si="17"/>
        <v>0.3123724118</v>
      </c>
      <c r="AA547" s="40">
        <f t="shared" si="18"/>
        <v>0.3123724118</v>
      </c>
      <c r="AB547" s="54">
        <f t="shared" si="19"/>
        <v>0.06858169935</v>
      </c>
      <c r="AC547" s="56">
        <f t="shared" si="20"/>
        <v>0.2161220662</v>
      </c>
      <c r="AD547" s="56">
        <f t="shared" si="21"/>
        <v>0.5692760972</v>
      </c>
      <c r="AE547" s="39">
        <f t="shared" si="22"/>
        <v>0.2261415189</v>
      </c>
      <c r="AF547" s="40">
        <f t="shared" si="23"/>
        <v>0.2261415189</v>
      </c>
      <c r="AG547" s="54">
        <f t="shared" si="24"/>
        <v>0.2261415189</v>
      </c>
      <c r="AH547" s="57">
        <f t="shared" ref="AH547:AI547" si="2751">N547-P547</f>
        <v>0.0002979665636</v>
      </c>
      <c r="AI547" s="57">
        <f t="shared" si="2751"/>
        <v>0.019282953</v>
      </c>
      <c r="AJ547" s="58">
        <f t="shared" si="26"/>
        <v>0.0001781355976</v>
      </c>
      <c r="AK547" s="58">
        <f t="shared" si="27"/>
        <v>0.01146099941</v>
      </c>
      <c r="AL547" s="39">
        <f t="shared" si="28"/>
        <v>0.2261415189</v>
      </c>
      <c r="AM547" s="40">
        <f t="shared" ref="AM547:AN547" si="2752">AF547+AJ547</f>
        <v>0.2263196545</v>
      </c>
      <c r="AN547" s="54">
        <f t="shared" si="2752"/>
        <v>0.2376025183</v>
      </c>
      <c r="AO547" s="59">
        <f t="shared" si="30"/>
        <v>1.889013871</v>
      </c>
      <c r="AP547" s="39">
        <f t="shared" ref="AP547:AR547" si="2753">AL547*$AO547</f>
        <v>0.427184466</v>
      </c>
      <c r="AQ547" s="40">
        <f t="shared" si="2753"/>
        <v>0.4275209666</v>
      </c>
      <c r="AR547" s="54">
        <f t="shared" si="2753"/>
        <v>0.4488344529</v>
      </c>
      <c r="AS547" s="39">
        <f t="shared" ref="AS547:AU547" si="2754">IF(AP547&lt;0,0,IF(AP547&gt;1,1,AP547))</f>
        <v>0.427184466</v>
      </c>
      <c r="AT547" s="40">
        <f t="shared" si="2754"/>
        <v>0.4275209666</v>
      </c>
      <c r="AU547" s="54">
        <f t="shared" si="2754"/>
        <v>0.4488344529</v>
      </c>
      <c r="AV547" s="38"/>
      <c r="AW547" s="38"/>
      <c r="AX547" s="38"/>
      <c r="AY547" s="38"/>
      <c r="AZ547" s="38"/>
      <c r="BA547" s="38"/>
      <c r="BB547" s="38"/>
    </row>
    <row r="548">
      <c r="A548" s="1"/>
      <c r="B548" s="1"/>
      <c r="C548" s="53">
        <v>0.0</v>
      </c>
      <c r="D548" s="42"/>
      <c r="E548" s="42"/>
      <c r="F548" s="2">
        <v>7417.0</v>
      </c>
      <c r="G548" s="43">
        <v>35.0</v>
      </c>
      <c r="H548" s="43">
        <v>27.0</v>
      </c>
      <c r="I548" s="44">
        <v>86.0</v>
      </c>
      <c r="J548" s="44">
        <v>52.0</v>
      </c>
      <c r="K548" s="45">
        <v>26.0</v>
      </c>
      <c r="L548" s="45">
        <v>77.0</v>
      </c>
      <c r="M548" s="39">
        <f t="shared" si="6"/>
        <v>0.564516129</v>
      </c>
      <c r="N548" s="40">
        <f t="shared" si="7"/>
        <v>0.6231884058</v>
      </c>
      <c r="O548" s="54">
        <f t="shared" si="8"/>
        <v>0.2524271845</v>
      </c>
      <c r="P548" s="40">
        <f t="shared" si="9"/>
        <v>0.5901080905</v>
      </c>
      <c r="Q548" s="54">
        <f t="shared" si="10"/>
        <v>0.2791391779</v>
      </c>
      <c r="R548" s="39">
        <f t="shared" ref="R548:T548" si="2755">M548</f>
        <v>0.564516129</v>
      </c>
      <c r="S548" s="40">
        <f t="shared" si="2755"/>
        <v>0.6231884058</v>
      </c>
      <c r="T548" s="54">
        <f t="shared" si="2755"/>
        <v>0.2524271845</v>
      </c>
      <c r="U548" s="39">
        <f t="shared" si="12"/>
        <v>0.564516129</v>
      </c>
      <c r="V548" s="40">
        <f t="shared" si="13"/>
        <v>0.1811884058</v>
      </c>
      <c r="W548" s="54">
        <f t="shared" si="14"/>
        <v>0.03342718447</v>
      </c>
      <c r="X548" s="55">
        <f t="shared" si="15"/>
        <v>0.3105756313</v>
      </c>
      <c r="Y548" s="55">
        <f t="shared" si="16"/>
        <v>0.4748225321</v>
      </c>
      <c r="Z548" s="39">
        <f t="shared" si="17"/>
        <v>0.4192300671</v>
      </c>
      <c r="AA548" s="40">
        <f t="shared" si="18"/>
        <v>0.4192300671</v>
      </c>
      <c r="AB548" s="54">
        <f t="shared" si="19"/>
        <v>0.03342718447</v>
      </c>
      <c r="AC548" s="56">
        <f t="shared" si="20"/>
        <v>0.07956636926</v>
      </c>
      <c r="AD548" s="56">
        <f t="shared" si="21"/>
        <v>0.7058317941</v>
      </c>
      <c r="AE548" s="39">
        <f t="shared" si="22"/>
        <v>0.2973812585</v>
      </c>
      <c r="AF548" s="40">
        <f t="shared" si="23"/>
        <v>0.2973812585</v>
      </c>
      <c r="AG548" s="54">
        <f t="shared" si="24"/>
        <v>0.2973812585</v>
      </c>
      <c r="AH548" s="57">
        <f t="shared" ref="AH548:AI548" si="2756">N548-P548</f>
        <v>0.03308031527</v>
      </c>
      <c r="AI548" s="57">
        <f t="shared" si="2756"/>
        <v>-0.02671199347</v>
      </c>
      <c r="AJ548" s="58">
        <f t="shared" si="26"/>
        <v>0.01977665433</v>
      </c>
      <c r="AK548" s="58">
        <f t="shared" si="27"/>
        <v>-0.01587651754</v>
      </c>
      <c r="AL548" s="39">
        <f t="shared" si="28"/>
        <v>0.2973812585</v>
      </c>
      <c r="AM548" s="40">
        <f t="shared" ref="AM548:AN548" si="2757">AF548+AJ548</f>
        <v>0.3171579128</v>
      </c>
      <c r="AN548" s="54">
        <f t="shared" si="2757"/>
        <v>0.281504741</v>
      </c>
      <c r="AO548" s="59">
        <f t="shared" si="30"/>
        <v>1.898290874</v>
      </c>
      <c r="AP548" s="39">
        <f t="shared" ref="AP548:AR548" si="2758">AL548*$AO548</f>
        <v>0.564516129</v>
      </c>
      <c r="AQ548" s="40">
        <f t="shared" si="2758"/>
        <v>0.6020579715</v>
      </c>
      <c r="AR548" s="54">
        <f t="shared" si="2758"/>
        <v>0.5343778807</v>
      </c>
      <c r="AS548" s="39">
        <f t="shared" ref="AS548:AU548" si="2759">IF(AP548&lt;0,0,IF(AP548&gt;1,1,AP548))</f>
        <v>0.564516129</v>
      </c>
      <c r="AT548" s="40">
        <f t="shared" si="2759"/>
        <v>0.6020579715</v>
      </c>
      <c r="AU548" s="54">
        <f t="shared" si="2759"/>
        <v>0.5343778807</v>
      </c>
      <c r="AV548" s="38"/>
      <c r="AW548" s="38"/>
      <c r="AX548" s="38"/>
      <c r="AY548" s="38"/>
      <c r="AZ548" s="38"/>
      <c r="BA548" s="38"/>
      <c r="BB548" s="38"/>
    </row>
    <row r="549">
      <c r="A549" s="1"/>
      <c r="B549" s="1"/>
      <c r="C549" s="53">
        <v>0.0</v>
      </c>
      <c r="D549" s="42"/>
      <c r="E549" s="42"/>
      <c r="F549" s="2">
        <v>7430.0</v>
      </c>
      <c r="G549" s="43">
        <v>11.0</v>
      </c>
      <c r="H549" s="43">
        <v>25.0</v>
      </c>
      <c r="I549" s="44">
        <v>26.0</v>
      </c>
      <c r="J549" s="44">
        <v>43.0</v>
      </c>
      <c r="K549" s="45">
        <v>13.0</v>
      </c>
      <c r="L549" s="45">
        <v>60.0</v>
      </c>
      <c r="M549" s="39">
        <f t="shared" si="6"/>
        <v>0.3055555556</v>
      </c>
      <c r="N549" s="40">
        <f t="shared" si="7"/>
        <v>0.3768115942</v>
      </c>
      <c r="O549" s="54">
        <f t="shared" si="8"/>
        <v>0.1780821918</v>
      </c>
      <c r="P549" s="40">
        <f t="shared" si="9"/>
        <v>0.5223959105</v>
      </c>
      <c r="Q549" s="54">
        <f t="shared" si="10"/>
        <v>0.2566631173</v>
      </c>
      <c r="R549" s="39">
        <f t="shared" ref="R549:T549" si="2760">M549</f>
        <v>0.3055555556</v>
      </c>
      <c r="S549" s="40">
        <f t="shared" si="2760"/>
        <v>0.3768115942</v>
      </c>
      <c r="T549" s="54">
        <f t="shared" si="2760"/>
        <v>0.1780821918</v>
      </c>
      <c r="U549" s="39">
        <f t="shared" si="12"/>
        <v>0.3055555556</v>
      </c>
      <c r="V549" s="40">
        <f t="shared" si="13"/>
        <v>-0.0651884058</v>
      </c>
      <c r="W549" s="54">
        <f t="shared" si="14"/>
        <v>-0.04091780822</v>
      </c>
      <c r="X549" s="55">
        <f t="shared" si="15"/>
        <v>-0.210192668</v>
      </c>
      <c r="Y549" s="55">
        <f t="shared" si="16"/>
        <v>0.9955908314</v>
      </c>
      <c r="Z549" s="39">
        <f t="shared" si="17"/>
        <v>0.2209227532</v>
      </c>
      <c r="AA549" s="40">
        <f t="shared" si="18"/>
        <v>0.2209227532</v>
      </c>
      <c r="AB549" s="54">
        <f t="shared" si="19"/>
        <v>-0.04091780822</v>
      </c>
      <c r="AC549" s="56">
        <f t="shared" si="20"/>
        <v>-0.1831378949</v>
      </c>
      <c r="AD549" s="56">
        <f t="shared" si="21"/>
        <v>0.9685360583</v>
      </c>
      <c r="AE549" s="39">
        <f t="shared" si="22"/>
        <v>0.1588727949</v>
      </c>
      <c r="AF549" s="40">
        <f t="shared" si="23"/>
        <v>0.1588727949</v>
      </c>
      <c r="AG549" s="54">
        <f t="shared" si="24"/>
        <v>0.1588727949</v>
      </c>
      <c r="AH549" s="57">
        <f t="shared" ref="AH549:AI549" si="2761">N549-P549</f>
        <v>-0.1455843163</v>
      </c>
      <c r="AI549" s="57">
        <f t="shared" si="2761"/>
        <v>-0.0785809255</v>
      </c>
      <c r="AJ549" s="58">
        <f t="shared" si="26"/>
        <v>-0.08703576963</v>
      </c>
      <c r="AK549" s="58">
        <f t="shared" si="27"/>
        <v>-0.0467052915</v>
      </c>
      <c r="AL549" s="39">
        <f t="shared" si="28"/>
        <v>0.1588727949</v>
      </c>
      <c r="AM549" s="40">
        <f t="shared" ref="AM549:AN549" si="2762">AF549+AJ549</f>
        <v>0.07183702527</v>
      </c>
      <c r="AN549" s="54">
        <f t="shared" si="2762"/>
        <v>0.1121675034</v>
      </c>
      <c r="AO549" s="59">
        <f t="shared" si="30"/>
        <v>1.923271733</v>
      </c>
      <c r="AP549" s="39">
        <f t="shared" ref="AP549:AR549" si="2763">AL549*$AO549</f>
        <v>0.3055555556</v>
      </c>
      <c r="AQ549" s="40">
        <f t="shared" si="2763"/>
        <v>0.1381621201</v>
      </c>
      <c r="AR549" s="54">
        <f t="shared" si="2763"/>
        <v>0.2157285886</v>
      </c>
      <c r="AS549" s="39">
        <f t="shared" ref="AS549:AU549" si="2764">IF(AP549&lt;0,0,IF(AP549&gt;1,1,AP549))</f>
        <v>0.3055555556</v>
      </c>
      <c r="AT549" s="40">
        <f t="shared" si="2764"/>
        <v>0.1381621201</v>
      </c>
      <c r="AU549" s="54">
        <f t="shared" si="2764"/>
        <v>0.2157285886</v>
      </c>
      <c r="AV549" s="38"/>
      <c r="AW549" s="38"/>
      <c r="AX549" s="38"/>
      <c r="AY549" s="38"/>
      <c r="AZ549" s="38"/>
      <c r="BA549" s="38"/>
      <c r="BB549" s="38"/>
    </row>
    <row r="550">
      <c r="A550" s="1"/>
      <c r="B550" s="1"/>
      <c r="C550" s="53">
        <v>0.0</v>
      </c>
      <c r="D550" s="42"/>
      <c r="E550" s="42"/>
      <c r="F550" s="2">
        <v>7500.0</v>
      </c>
      <c r="G550" s="43">
        <v>22.0</v>
      </c>
      <c r="H550" s="43">
        <v>15.0</v>
      </c>
      <c r="I550" s="44">
        <v>67.0</v>
      </c>
      <c r="J550" s="44">
        <v>33.0</v>
      </c>
      <c r="K550" s="45">
        <v>20.0</v>
      </c>
      <c r="L550" s="45">
        <v>63.0</v>
      </c>
      <c r="M550" s="39">
        <f t="shared" si="6"/>
        <v>0.5945945946</v>
      </c>
      <c r="N550" s="40">
        <f t="shared" si="7"/>
        <v>0.67</v>
      </c>
      <c r="O550" s="54">
        <f t="shared" si="8"/>
        <v>0.2409638554</v>
      </c>
      <c r="P550" s="40">
        <f t="shared" si="9"/>
        <v>0.5979476991</v>
      </c>
      <c r="Q550" s="54">
        <f t="shared" si="10"/>
        <v>0.2811881665</v>
      </c>
      <c r="R550" s="39">
        <f t="shared" ref="R550:T550" si="2765">M550</f>
        <v>0.5945945946</v>
      </c>
      <c r="S550" s="40">
        <f t="shared" si="2765"/>
        <v>0.67</v>
      </c>
      <c r="T550" s="54">
        <f t="shared" si="2765"/>
        <v>0.2409638554</v>
      </c>
      <c r="U550" s="39">
        <f t="shared" si="12"/>
        <v>0.5945945946</v>
      </c>
      <c r="V550" s="40">
        <f t="shared" si="13"/>
        <v>0.228</v>
      </c>
      <c r="W550" s="54">
        <f t="shared" si="14"/>
        <v>0.02196385542</v>
      </c>
      <c r="X550" s="55">
        <f t="shared" si="15"/>
        <v>0.3661621942</v>
      </c>
      <c r="Y550" s="55">
        <f t="shared" si="16"/>
        <v>0.4192359692</v>
      </c>
      <c r="Z550" s="39">
        <f t="shared" si="17"/>
        <v>0.4502925338</v>
      </c>
      <c r="AA550" s="40">
        <f t="shared" si="18"/>
        <v>0.4502925338</v>
      </c>
      <c r="AB550" s="54">
        <f t="shared" si="19"/>
        <v>0.02196385542</v>
      </c>
      <c r="AC550" s="56">
        <f t="shared" si="20"/>
        <v>0.0487382311</v>
      </c>
      <c r="AD550" s="56">
        <f t="shared" si="21"/>
        <v>0.7366599323</v>
      </c>
      <c r="AE550" s="39">
        <f t="shared" si="22"/>
        <v>0.3187834507</v>
      </c>
      <c r="AF550" s="40">
        <f t="shared" si="23"/>
        <v>0.3187834507</v>
      </c>
      <c r="AG550" s="54">
        <f t="shared" si="24"/>
        <v>0.3187834507</v>
      </c>
      <c r="AH550" s="57">
        <f t="shared" ref="AH550:AI550" si="2766">N550-P550</f>
        <v>0.07205230095</v>
      </c>
      <c r="AI550" s="57">
        <f t="shared" si="2766"/>
        <v>-0.04022431112</v>
      </c>
      <c r="AJ550" s="58">
        <f t="shared" si="26"/>
        <v>0.04307557041</v>
      </c>
      <c r="AK550" s="58">
        <f t="shared" si="27"/>
        <v>-0.02390768707</v>
      </c>
      <c r="AL550" s="39">
        <f t="shared" si="28"/>
        <v>0.3187834507</v>
      </c>
      <c r="AM550" s="40">
        <f t="shared" ref="AM550:AN550" si="2767">AF550+AJ550</f>
        <v>0.3618590211</v>
      </c>
      <c r="AN550" s="54">
        <f t="shared" si="2767"/>
        <v>0.2948757637</v>
      </c>
      <c r="AO550" s="59">
        <f t="shared" si="30"/>
        <v>1.865199066</v>
      </c>
      <c r="AP550" s="39">
        <f t="shared" ref="AP550:AR550" si="2768">AL550*$AO550</f>
        <v>0.5945945946</v>
      </c>
      <c r="AQ550" s="40">
        <f t="shared" si="2768"/>
        <v>0.6749391083</v>
      </c>
      <c r="AR550" s="54">
        <f t="shared" si="2768"/>
        <v>0.550001999</v>
      </c>
      <c r="AS550" s="39">
        <f t="shared" ref="AS550:AU550" si="2769">IF(AP550&lt;0,0,IF(AP550&gt;1,1,AP550))</f>
        <v>0.5945945946</v>
      </c>
      <c r="AT550" s="40">
        <f t="shared" si="2769"/>
        <v>0.6749391083</v>
      </c>
      <c r="AU550" s="54">
        <f t="shared" si="2769"/>
        <v>0.550001999</v>
      </c>
      <c r="AV550" s="38"/>
      <c r="AW550" s="38"/>
      <c r="AX550" s="38"/>
      <c r="AY550" s="38"/>
      <c r="AZ550" s="38"/>
      <c r="BA550" s="38"/>
      <c r="BB550" s="38"/>
    </row>
    <row r="551">
      <c r="A551" s="1"/>
      <c r="B551" s="1"/>
      <c r="C551" s="53">
        <v>0.0</v>
      </c>
      <c r="D551" s="42"/>
      <c r="E551" s="42"/>
      <c r="F551" s="2">
        <v>7502.0</v>
      </c>
      <c r="G551" s="43">
        <v>6.0</v>
      </c>
      <c r="H551" s="43">
        <v>6.0</v>
      </c>
      <c r="I551" s="44">
        <v>12.0</v>
      </c>
      <c r="J551" s="44">
        <v>21.0</v>
      </c>
      <c r="K551" s="45">
        <v>9.0</v>
      </c>
      <c r="L551" s="45">
        <v>32.0</v>
      </c>
      <c r="M551" s="39">
        <f t="shared" si="6"/>
        <v>0.5</v>
      </c>
      <c r="N551" s="40">
        <f t="shared" si="7"/>
        <v>0.3636363636</v>
      </c>
      <c r="O551" s="54">
        <f t="shared" si="8"/>
        <v>0.2195121951</v>
      </c>
      <c r="P551" s="40">
        <f t="shared" si="9"/>
        <v>0.573275</v>
      </c>
      <c r="Q551" s="54">
        <f t="shared" si="10"/>
        <v>0.27435</v>
      </c>
      <c r="R551" s="39">
        <f t="shared" ref="R551:T551" si="2770">M551</f>
        <v>0.5</v>
      </c>
      <c r="S551" s="40">
        <f t="shared" si="2770"/>
        <v>0.3636363636</v>
      </c>
      <c r="T551" s="54">
        <f t="shared" si="2770"/>
        <v>0.2195121951</v>
      </c>
      <c r="U551" s="39">
        <f t="shared" si="12"/>
        <v>0.5</v>
      </c>
      <c r="V551" s="40">
        <f t="shared" si="13"/>
        <v>-0.07836363636</v>
      </c>
      <c r="W551" s="54">
        <f t="shared" si="14"/>
        <v>0.000512195122</v>
      </c>
      <c r="X551" s="55">
        <f t="shared" si="15"/>
        <v>-0.1554626062</v>
      </c>
      <c r="Y551" s="55">
        <f t="shared" si="16"/>
        <v>0.9408607696</v>
      </c>
      <c r="Z551" s="39">
        <f t="shared" si="17"/>
        <v>0.3578692914</v>
      </c>
      <c r="AA551" s="40">
        <f t="shared" si="18"/>
        <v>0.3578692914</v>
      </c>
      <c r="AB551" s="54">
        <f t="shared" si="19"/>
        <v>0.000512195122</v>
      </c>
      <c r="AC551" s="56">
        <f t="shared" si="20"/>
        <v>0.001431234209</v>
      </c>
      <c r="AD551" s="56">
        <f t="shared" si="21"/>
        <v>0.7839669292</v>
      </c>
      <c r="AE551" s="39">
        <f t="shared" si="22"/>
        <v>0.2530520619</v>
      </c>
      <c r="AF551" s="40">
        <f t="shared" si="23"/>
        <v>0.2530520619</v>
      </c>
      <c r="AG551" s="54">
        <f t="shared" si="24"/>
        <v>0.2530520619</v>
      </c>
      <c r="AH551" s="57">
        <f t="shared" ref="AH551:AI551" si="2771">N551-P551</f>
        <v>-0.2096386364</v>
      </c>
      <c r="AI551" s="57">
        <f t="shared" si="2771"/>
        <v>-0.05483780488</v>
      </c>
      <c r="AJ551" s="58">
        <f t="shared" si="26"/>
        <v>-0.1253298468</v>
      </c>
      <c r="AK551" s="58">
        <f t="shared" si="27"/>
        <v>-0.03259335069</v>
      </c>
      <c r="AL551" s="39">
        <f t="shared" si="28"/>
        <v>0.2530520619</v>
      </c>
      <c r="AM551" s="40">
        <f t="shared" ref="AM551:AN551" si="2772">AF551+AJ551</f>
        <v>0.1277222151</v>
      </c>
      <c r="AN551" s="54">
        <f t="shared" si="2772"/>
        <v>0.2204587112</v>
      </c>
      <c r="AO551" s="59">
        <f t="shared" si="30"/>
        <v>1.975877992</v>
      </c>
      <c r="AP551" s="39">
        <f t="shared" ref="AP551:AR551" si="2773">AL551*$AO551</f>
        <v>0.5</v>
      </c>
      <c r="AQ551" s="40">
        <f t="shared" si="2773"/>
        <v>0.2523635139</v>
      </c>
      <c r="AR551" s="54">
        <f t="shared" si="2773"/>
        <v>0.4355995157</v>
      </c>
      <c r="AS551" s="39">
        <f t="shared" ref="AS551:AU551" si="2774">IF(AP551&lt;0,0,IF(AP551&gt;1,1,AP551))</f>
        <v>0.5</v>
      </c>
      <c r="AT551" s="40">
        <f t="shared" si="2774"/>
        <v>0.2523635139</v>
      </c>
      <c r="AU551" s="54">
        <f t="shared" si="2774"/>
        <v>0.4355995157</v>
      </c>
      <c r="AV551" s="38"/>
      <c r="AW551" s="38"/>
      <c r="AX551" s="38"/>
      <c r="AY551" s="38"/>
      <c r="AZ551" s="38"/>
      <c r="BA551" s="38"/>
      <c r="BB551" s="38"/>
    </row>
    <row r="552">
      <c r="A552" s="1"/>
      <c r="B552" s="1"/>
      <c r="C552" s="53">
        <v>0.0</v>
      </c>
      <c r="D552" s="42"/>
      <c r="E552" s="42"/>
      <c r="F552" s="2">
        <v>7507.0</v>
      </c>
      <c r="G552" s="43">
        <v>7.0</v>
      </c>
      <c r="H552" s="43">
        <v>20.0</v>
      </c>
      <c r="I552" s="44">
        <v>42.0</v>
      </c>
      <c r="J552" s="44">
        <v>39.0</v>
      </c>
      <c r="K552" s="45">
        <v>11.0</v>
      </c>
      <c r="L552" s="45">
        <v>48.0</v>
      </c>
      <c r="M552" s="39">
        <f t="shared" si="6"/>
        <v>0.2592592593</v>
      </c>
      <c r="N552" s="40">
        <f t="shared" si="7"/>
        <v>0.5185185185</v>
      </c>
      <c r="O552" s="54">
        <f t="shared" si="8"/>
        <v>0.186440678</v>
      </c>
      <c r="P552" s="40">
        <f t="shared" si="9"/>
        <v>0.5102495199</v>
      </c>
      <c r="Q552" s="54">
        <f t="shared" si="10"/>
        <v>0.2517319616</v>
      </c>
      <c r="R552" s="39">
        <f t="shared" ref="R552:T552" si="2775">M552</f>
        <v>0.2592592593</v>
      </c>
      <c r="S552" s="40">
        <f t="shared" si="2775"/>
        <v>0.5185185185</v>
      </c>
      <c r="T552" s="54">
        <f t="shared" si="2775"/>
        <v>0.186440678</v>
      </c>
      <c r="U552" s="39">
        <f t="shared" si="12"/>
        <v>0.2592592593</v>
      </c>
      <c r="V552" s="40">
        <f t="shared" si="13"/>
        <v>0.07651851852</v>
      </c>
      <c r="W552" s="54">
        <f t="shared" si="14"/>
        <v>-0.03255932203</v>
      </c>
      <c r="X552" s="55">
        <f t="shared" si="15"/>
        <v>0.2869947647</v>
      </c>
      <c r="Y552" s="55">
        <f t="shared" si="16"/>
        <v>0.4984033987</v>
      </c>
      <c r="Z552" s="39">
        <f t="shared" si="17"/>
        <v>0.1911418939</v>
      </c>
      <c r="AA552" s="40">
        <f t="shared" si="18"/>
        <v>0.1911418939</v>
      </c>
      <c r="AB552" s="54">
        <f t="shared" si="19"/>
        <v>-0.03255932203</v>
      </c>
      <c r="AC552" s="56">
        <f t="shared" si="20"/>
        <v>-0.1687216656</v>
      </c>
      <c r="AD552" s="56">
        <f t="shared" si="21"/>
        <v>0.954119829</v>
      </c>
      <c r="AE552" s="39">
        <f t="shared" si="22"/>
        <v>0.1371045824</v>
      </c>
      <c r="AF552" s="40">
        <f t="shared" si="23"/>
        <v>0.1371045824</v>
      </c>
      <c r="AG552" s="54">
        <f t="shared" si="24"/>
        <v>0.1371045824</v>
      </c>
      <c r="AH552" s="57">
        <f t="shared" ref="AH552:AI552" si="2776">N552-P552</f>
        <v>0.008268998628</v>
      </c>
      <c r="AI552" s="57">
        <f t="shared" si="2776"/>
        <v>-0.06529128363</v>
      </c>
      <c r="AJ552" s="58">
        <f t="shared" si="26"/>
        <v>0.004943517805</v>
      </c>
      <c r="AK552" s="58">
        <f t="shared" si="27"/>
        <v>-0.03880647135</v>
      </c>
      <c r="AL552" s="39">
        <f t="shared" si="28"/>
        <v>0.1371045824</v>
      </c>
      <c r="AM552" s="40">
        <f t="shared" ref="AM552:AN552" si="2777">AF552+AJ552</f>
        <v>0.1420481002</v>
      </c>
      <c r="AN552" s="54">
        <f t="shared" si="2777"/>
        <v>0.09829811108</v>
      </c>
      <c r="AO552" s="59">
        <f t="shared" si="30"/>
        <v>1.89095984</v>
      </c>
      <c r="AP552" s="39">
        <f t="shared" ref="AP552:AR552" si="2778">AL552*$AO552</f>
        <v>0.2592592593</v>
      </c>
      <c r="AQ552" s="40">
        <f t="shared" si="2778"/>
        <v>0.2686072529</v>
      </c>
      <c r="AR552" s="54">
        <f t="shared" si="2778"/>
        <v>0.1858777804</v>
      </c>
      <c r="AS552" s="39">
        <f t="shared" ref="AS552:AU552" si="2779">IF(AP552&lt;0,0,IF(AP552&gt;1,1,AP552))</f>
        <v>0.2592592593</v>
      </c>
      <c r="AT552" s="40">
        <f t="shared" si="2779"/>
        <v>0.2686072529</v>
      </c>
      <c r="AU552" s="54">
        <f t="shared" si="2779"/>
        <v>0.1858777804</v>
      </c>
      <c r="AV552" s="38"/>
      <c r="AW552" s="38"/>
      <c r="AX552" s="38"/>
      <c r="AY552" s="38"/>
      <c r="AZ552" s="38"/>
      <c r="BA552" s="38"/>
      <c r="BB552" s="38"/>
    </row>
    <row r="553">
      <c r="A553" s="1"/>
      <c r="B553" s="1"/>
      <c r="C553" s="53">
        <v>0.0</v>
      </c>
      <c r="D553" s="42"/>
      <c r="E553" s="42"/>
      <c r="F553" s="2">
        <v>7509.0</v>
      </c>
      <c r="G553" s="43">
        <v>3.0</v>
      </c>
      <c r="H553" s="43">
        <v>9.0</v>
      </c>
      <c r="I553" s="44">
        <v>17.0</v>
      </c>
      <c r="J553" s="44">
        <v>17.0</v>
      </c>
      <c r="K553" s="45">
        <v>16.0</v>
      </c>
      <c r="L553" s="45">
        <v>36.0</v>
      </c>
      <c r="M553" s="39">
        <f t="shared" si="6"/>
        <v>0.25</v>
      </c>
      <c r="N553" s="40">
        <f t="shared" si="7"/>
        <v>0.5</v>
      </c>
      <c r="O553" s="54">
        <f t="shared" si="8"/>
        <v>0.3076923077</v>
      </c>
      <c r="P553" s="40">
        <f t="shared" si="9"/>
        <v>0.50781875</v>
      </c>
      <c r="Q553" s="54">
        <f t="shared" si="10"/>
        <v>0.2507125</v>
      </c>
      <c r="R553" s="39">
        <f t="shared" ref="R553:T553" si="2780">M553</f>
        <v>0.25</v>
      </c>
      <c r="S553" s="40">
        <f t="shared" si="2780"/>
        <v>0.5</v>
      </c>
      <c r="T553" s="54">
        <f t="shared" si="2780"/>
        <v>0.3076923077</v>
      </c>
      <c r="U553" s="39">
        <f t="shared" si="12"/>
        <v>0.25</v>
      </c>
      <c r="V553" s="40">
        <f t="shared" si="13"/>
        <v>0.058</v>
      </c>
      <c r="W553" s="54">
        <f t="shared" si="14"/>
        <v>0.08869230769</v>
      </c>
      <c r="X553" s="55">
        <f t="shared" si="15"/>
        <v>0.2279670718</v>
      </c>
      <c r="Y553" s="55">
        <f t="shared" si="16"/>
        <v>0.5574310916</v>
      </c>
      <c r="Z553" s="39">
        <f t="shared" si="17"/>
        <v>0.1814717609</v>
      </c>
      <c r="AA553" s="40">
        <f t="shared" si="18"/>
        <v>0.1814717609</v>
      </c>
      <c r="AB553" s="54">
        <f t="shared" si="19"/>
        <v>0.08869230769</v>
      </c>
      <c r="AC553" s="56">
        <f t="shared" si="20"/>
        <v>0.4545982075</v>
      </c>
      <c r="AD553" s="56">
        <f t="shared" si="21"/>
        <v>0.3307999559</v>
      </c>
      <c r="AE553" s="39">
        <f t="shared" si="22"/>
        <v>0.1428256375</v>
      </c>
      <c r="AF553" s="40">
        <f t="shared" si="23"/>
        <v>0.1428256375</v>
      </c>
      <c r="AG553" s="54">
        <f t="shared" si="24"/>
        <v>0.1428256375</v>
      </c>
      <c r="AH553" s="57">
        <f t="shared" ref="AH553:AI553" si="2781">N553-P553</f>
        <v>-0.00781875</v>
      </c>
      <c r="AI553" s="57">
        <f t="shared" si="2781"/>
        <v>0.05697980769</v>
      </c>
      <c r="AJ553" s="58">
        <f t="shared" si="26"/>
        <v>-0.004674342272</v>
      </c>
      <c r="AK553" s="58">
        <f t="shared" si="27"/>
        <v>0.03386646964</v>
      </c>
      <c r="AL553" s="39">
        <f t="shared" si="28"/>
        <v>0.1428256375</v>
      </c>
      <c r="AM553" s="40">
        <f t="shared" ref="AM553:AN553" si="2782">AF553+AJ553</f>
        <v>0.1381512952</v>
      </c>
      <c r="AN553" s="54">
        <f t="shared" si="2782"/>
        <v>0.1766921071</v>
      </c>
      <c r="AO553" s="59">
        <f t="shared" si="30"/>
        <v>1.750386026</v>
      </c>
      <c r="AP553" s="39">
        <f t="shared" ref="AP553:AR553" si="2783">AL553*$AO553</f>
        <v>0.25</v>
      </c>
      <c r="AQ553" s="40">
        <f t="shared" si="2783"/>
        <v>0.2418180966</v>
      </c>
      <c r="AR553" s="54">
        <f t="shared" si="2783"/>
        <v>0.3092793952</v>
      </c>
      <c r="AS553" s="39">
        <f t="shared" ref="AS553:AU553" si="2784">IF(AP553&lt;0,0,IF(AP553&gt;1,1,AP553))</f>
        <v>0.25</v>
      </c>
      <c r="AT553" s="40">
        <f t="shared" si="2784"/>
        <v>0.2418180966</v>
      </c>
      <c r="AU553" s="54">
        <f t="shared" si="2784"/>
        <v>0.3092793952</v>
      </c>
      <c r="AV553" s="38"/>
      <c r="AW553" s="38"/>
      <c r="AX553" s="38"/>
      <c r="AY553" s="38"/>
      <c r="AZ553" s="38"/>
      <c r="BA553" s="38"/>
      <c r="BB553" s="38"/>
    </row>
    <row r="554">
      <c r="A554" s="1"/>
      <c r="B554" s="1"/>
      <c r="C554" s="53">
        <v>0.0</v>
      </c>
      <c r="D554" s="42"/>
      <c r="E554" s="42"/>
      <c r="F554" s="2">
        <v>7512.0</v>
      </c>
      <c r="G554" s="43">
        <v>4.0</v>
      </c>
      <c r="H554" s="43">
        <v>14.0</v>
      </c>
      <c r="I554" s="44">
        <v>24.0</v>
      </c>
      <c r="J554" s="44">
        <v>18.0</v>
      </c>
      <c r="K554" s="45">
        <v>4.0</v>
      </c>
      <c r="L554" s="45">
        <v>26.0</v>
      </c>
      <c r="M554" s="39">
        <f t="shared" si="6"/>
        <v>0.2222222222</v>
      </c>
      <c r="N554" s="40">
        <f t="shared" si="7"/>
        <v>0.5714285714</v>
      </c>
      <c r="O554" s="54">
        <f t="shared" si="8"/>
        <v>0.1333333333</v>
      </c>
      <c r="P554" s="40">
        <f t="shared" si="9"/>
        <v>0.5005234568</v>
      </c>
      <c r="Q554" s="54">
        <f t="shared" si="10"/>
        <v>0.2475876543</v>
      </c>
      <c r="R554" s="39">
        <f t="shared" ref="R554:T554" si="2785">M554</f>
        <v>0.2222222222</v>
      </c>
      <c r="S554" s="40">
        <f t="shared" si="2785"/>
        <v>0.5714285714</v>
      </c>
      <c r="T554" s="54">
        <f t="shared" si="2785"/>
        <v>0.1333333333</v>
      </c>
      <c r="U554" s="39">
        <f t="shared" si="12"/>
        <v>0.2222222222</v>
      </c>
      <c r="V554" s="40">
        <f t="shared" si="13"/>
        <v>0.1294285714</v>
      </c>
      <c r="W554" s="54">
        <f t="shared" si="14"/>
        <v>-0.08566666667</v>
      </c>
      <c r="X554" s="55">
        <f t="shared" si="15"/>
        <v>0.5273991271</v>
      </c>
      <c r="Y554" s="55">
        <f t="shared" si="16"/>
        <v>0.2579990363</v>
      </c>
      <c r="Z554" s="39">
        <f t="shared" si="17"/>
        <v>0.1818439869</v>
      </c>
      <c r="AA554" s="40">
        <f t="shared" si="18"/>
        <v>0.1818439869</v>
      </c>
      <c r="AB554" s="54">
        <f t="shared" si="19"/>
        <v>-0.08566666667</v>
      </c>
      <c r="AC554" s="56">
        <f t="shared" si="20"/>
        <v>-0.4402613203</v>
      </c>
      <c r="AD554" s="56">
        <f t="shared" si="21"/>
        <v>1.225659484</v>
      </c>
      <c r="AE554" s="39">
        <f t="shared" si="22"/>
        <v>0.1421372811</v>
      </c>
      <c r="AF554" s="40">
        <f t="shared" si="23"/>
        <v>0.1421372811</v>
      </c>
      <c r="AG554" s="54">
        <f t="shared" si="24"/>
        <v>0.1421372811</v>
      </c>
      <c r="AH554" s="57">
        <f t="shared" ref="AH554:AI554" si="2786">N554-P554</f>
        <v>0.07090511464</v>
      </c>
      <c r="AI554" s="57">
        <f t="shared" si="2786"/>
        <v>-0.114254321</v>
      </c>
      <c r="AJ554" s="58">
        <f t="shared" si="26"/>
        <v>0.04238973936</v>
      </c>
      <c r="AK554" s="58">
        <f t="shared" si="27"/>
        <v>-0.06790810025</v>
      </c>
      <c r="AL554" s="39">
        <f t="shared" si="28"/>
        <v>0.1421372811</v>
      </c>
      <c r="AM554" s="40">
        <f t="shared" ref="AM554:AN554" si="2787">AF554+AJ554</f>
        <v>0.1845270205</v>
      </c>
      <c r="AN554" s="54">
        <f t="shared" si="2787"/>
        <v>0.07422918084</v>
      </c>
      <c r="AO554" s="59">
        <f t="shared" si="30"/>
        <v>1.563433749</v>
      </c>
      <c r="AP554" s="39">
        <f t="shared" ref="AP554:AR554" si="2788">AL554*$AO554</f>
        <v>0.2222222222</v>
      </c>
      <c r="AQ554" s="40">
        <f t="shared" si="2788"/>
        <v>0.2884957713</v>
      </c>
      <c r="AR554" s="54">
        <f t="shared" si="2788"/>
        <v>0.1160524065</v>
      </c>
      <c r="AS554" s="39">
        <f t="shared" ref="AS554:AU554" si="2789">IF(AP554&lt;0,0,IF(AP554&gt;1,1,AP554))</f>
        <v>0.2222222222</v>
      </c>
      <c r="AT554" s="40">
        <f t="shared" si="2789"/>
        <v>0.2884957713</v>
      </c>
      <c r="AU554" s="54">
        <f t="shared" si="2789"/>
        <v>0.1160524065</v>
      </c>
      <c r="AV554" s="38"/>
      <c r="AW554" s="38"/>
      <c r="AX554" s="38"/>
      <c r="AY554" s="38"/>
      <c r="AZ554" s="38"/>
      <c r="BA554" s="38"/>
      <c r="BB554" s="38"/>
    </row>
    <row r="555">
      <c r="A555" s="1"/>
      <c r="B555" s="1"/>
      <c r="C555" s="53">
        <v>0.0</v>
      </c>
      <c r="D555" s="42"/>
      <c r="E555" s="42"/>
      <c r="F555" s="2">
        <v>7513.0</v>
      </c>
      <c r="G555" s="43">
        <v>9.0</v>
      </c>
      <c r="H555" s="43">
        <v>19.0</v>
      </c>
      <c r="I555" s="44">
        <v>19.0</v>
      </c>
      <c r="J555" s="44">
        <v>30.0</v>
      </c>
      <c r="K555" s="45">
        <v>15.0</v>
      </c>
      <c r="L555" s="45">
        <v>46.0</v>
      </c>
      <c r="M555" s="39">
        <f t="shared" si="6"/>
        <v>0.3214285714</v>
      </c>
      <c r="N555" s="40">
        <f t="shared" si="7"/>
        <v>0.387755102</v>
      </c>
      <c r="O555" s="54">
        <f t="shared" si="8"/>
        <v>0.2459016393</v>
      </c>
      <c r="P555" s="40">
        <f t="shared" si="9"/>
        <v>0.5265575255</v>
      </c>
      <c r="Q555" s="54">
        <f t="shared" si="10"/>
        <v>0.258290051</v>
      </c>
      <c r="R555" s="39">
        <f t="shared" ref="R555:T555" si="2790">M555</f>
        <v>0.3214285714</v>
      </c>
      <c r="S555" s="40">
        <f t="shared" si="2790"/>
        <v>0.387755102</v>
      </c>
      <c r="T555" s="54">
        <f t="shared" si="2790"/>
        <v>0.2459016393</v>
      </c>
      <c r="U555" s="39">
        <f t="shared" si="12"/>
        <v>0.3214285714</v>
      </c>
      <c r="V555" s="40">
        <f t="shared" si="13"/>
        <v>-0.05424489796</v>
      </c>
      <c r="W555" s="54">
        <f t="shared" si="14"/>
        <v>0.02690163934</v>
      </c>
      <c r="X555" s="55">
        <f t="shared" si="15"/>
        <v>-0.1671865922</v>
      </c>
      <c r="Y555" s="55">
        <f t="shared" si="16"/>
        <v>0.9525847556</v>
      </c>
      <c r="Z555" s="39">
        <f t="shared" si="17"/>
        <v>0.2304981947</v>
      </c>
      <c r="AA555" s="40">
        <f t="shared" si="18"/>
        <v>0.2304981947</v>
      </c>
      <c r="AB555" s="54">
        <f t="shared" si="19"/>
        <v>0.02690163934</v>
      </c>
      <c r="AC555" s="56">
        <f t="shared" si="20"/>
        <v>0.1161852129</v>
      </c>
      <c r="AD555" s="56">
        <f t="shared" si="21"/>
        <v>0.6692129505</v>
      </c>
      <c r="AE555" s="39">
        <f t="shared" si="22"/>
        <v>0.1640931381</v>
      </c>
      <c r="AF555" s="40">
        <f t="shared" si="23"/>
        <v>0.1640931381</v>
      </c>
      <c r="AG555" s="54">
        <f t="shared" si="24"/>
        <v>0.1640931381</v>
      </c>
      <c r="AH555" s="57">
        <f t="shared" ref="AH555:AI555" si="2791">N555-P555</f>
        <v>-0.1388024235</v>
      </c>
      <c r="AI555" s="57">
        <f t="shared" si="2791"/>
        <v>-0.01238841168</v>
      </c>
      <c r="AJ555" s="58">
        <f t="shared" si="26"/>
        <v>-0.0829812995</v>
      </c>
      <c r="AK555" s="58">
        <f t="shared" si="27"/>
        <v>-0.007363165741</v>
      </c>
      <c r="AL555" s="39">
        <f t="shared" si="28"/>
        <v>0.1640931381</v>
      </c>
      <c r="AM555" s="40">
        <f t="shared" ref="AM555:AN555" si="2792">AF555+AJ555</f>
        <v>0.0811118386</v>
      </c>
      <c r="AN555" s="54">
        <f t="shared" si="2792"/>
        <v>0.1567299724</v>
      </c>
      <c r="AO555" s="59">
        <f t="shared" si="30"/>
        <v>1.958817871</v>
      </c>
      <c r="AP555" s="39">
        <f t="shared" ref="AP555:AR555" si="2793">AL555*$AO555</f>
        <v>0.3214285714</v>
      </c>
      <c r="AQ555" s="40">
        <f t="shared" si="2793"/>
        <v>0.158883319</v>
      </c>
      <c r="AR555" s="54">
        <f t="shared" si="2793"/>
        <v>0.3070054708</v>
      </c>
      <c r="AS555" s="39">
        <f t="shared" ref="AS555:AU555" si="2794">IF(AP555&lt;0,0,IF(AP555&gt;1,1,AP555))</f>
        <v>0.3214285714</v>
      </c>
      <c r="AT555" s="40">
        <f t="shared" si="2794"/>
        <v>0.158883319</v>
      </c>
      <c r="AU555" s="54">
        <f t="shared" si="2794"/>
        <v>0.3070054708</v>
      </c>
      <c r="AV555" s="38"/>
      <c r="AW555" s="38"/>
      <c r="AX555" s="38"/>
      <c r="AY555" s="38"/>
      <c r="AZ555" s="38"/>
      <c r="BA555" s="38"/>
      <c r="BB555" s="38"/>
    </row>
    <row r="556">
      <c r="A556" s="1"/>
      <c r="B556" s="1"/>
      <c r="C556" s="53">
        <v>0.0</v>
      </c>
      <c r="D556" s="42"/>
      <c r="E556" s="42"/>
      <c r="F556" s="2">
        <v>7515.0</v>
      </c>
      <c r="G556" s="43">
        <v>29.0</v>
      </c>
      <c r="H556" s="43">
        <v>34.0</v>
      </c>
      <c r="I556" s="44">
        <v>78.0</v>
      </c>
      <c r="J556" s="44">
        <v>56.0</v>
      </c>
      <c r="K556" s="45">
        <v>20.0</v>
      </c>
      <c r="L556" s="45">
        <v>97.0</v>
      </c>
      <c r="M556" s="39">
        <f t="shared" si="6"/>
        <v>0.4603174603</v>
      </c>
      <c r="N556" s="40">
        <f t="shared" si="7"/>
        <v>0.5820895522</v>
      </c>
      <c r="O556" s="54">
        <f t="shared" si="8"/>
        <v>0.1709401709</v>
      </c>
      <c r="P556" s="40">
        <f t="shared" si="9"/>
        <v>0.5629093222</v>
      </c>
      <c r="Q556" s="54">
        <f t="shared" si="10"/>
        <v>0.271137163</v>
      </c>
      <c r="R556" s="39">
        <f t="shared" ref="R556:T556" si="2795">M556</f>
        <v>0.4603174603</v>
      </c>
      <c r="S556" s="40">
        <f t="shared" si="2795"/>
        <v>0.5820895522</v>
      </c>
      <c r="T556" s="54">
        <f t="shared" si="2795"/>
        <v>0.1709401709</v>
      </c>
      <c r="U556" s="39">
        <f t="shared" si="12"/>
        <v>0.4603174603</v>
      </c>
      <c r="V556" s="40">
        <f t="shared" si="13"/>
        <v>0.1400895522</v>
      </c>
      <c r="W556" s="54">
        <f t="shared" si="14"/>
        <v>-0.04805982906</v>
      </c>
      <c r="X556" s="55">
        <f t="shared" si="15"/>
        <v>0.2954267879</v>
      </c>
      <c r="Y556" s="55">
        <f t="shared" si="16"/>
        <v>0.4899713755</v>
      </c>
      <c r="Z556" s="39">
        <f t="shared" si="17"/>
        <v>0.3402331898</v>
      </c>
      <c r="AA556" s="40">
        <f t="shared" si="18"/>
        <v>0.3402331898</v>
      </c>
      <c r="AB556" s="54">
        <f t="shared" si="19"/>
        <v>-0.04805982906</v>
      </c>
      <c r="AC556" s="56">
        <f t="shared" si="20"/>
        <v>-0.1403271507</v>
      </c>
      <c r="AD556" s="56">
        <f t="shared" si="21"/>
        <v>0.9257253141</v>
      </c>
      <c r="AE556" s="39">
        <f t="shared" si="22"/>
        <v>0.2429695152</v>
      </c>
      <c r="AF556" s="40">
        <f t="shared" si="23"/>
        <v>0.2429695152</v>
      </c>
      <c r="AG556" s="54">
        <f t="shared" si="24"/>
        <v>0.2429695152</v>
      </c>
      <c r="AH556" s="57">
        <f t="shared" ref="AH556:AI556" si="2796">N556-P556</f>
        <v>0.01918022999</v>
      </c>
      <c r="AI556" s="57">
        <f t="shared" si="2796"/>
        <v>-0.1001969921</v>
      </c>
      <c r="AJ556" s="58">
        <f t="shared" si="26"/>
        <v>0.01146666153</v>
      </c>
      <c r="AK556" s="58">
        <f t="shared" si="27"/>
        <v>-0.05955299829</v>
      </c>
      <c r="AL556" s="39">
        <f t="shared" si="28"/>
        <v>0.2429695152</v>
      </c>
      <c r="AM556" s="40">
        <f t="shared" ref="AM556:AN556" si="2797">AF556+AJ556</f>
        <v>0.2544361767</v>
      </c>
      <c r="AN556" s="54">
        <f t="shared" si="2797"/>
        <v>0.1834165169</v>
      </c>
      <c r="AO556" s="59">
        <f t="shared" si="30"/>
        <v>1.894548211</v>
      </c>
      <c r="AP556" s="39">
        <f t="shared" ref="AP556:AR556" si="2798">AL556*$AO556</f>
        <v>0.4603174603</v>
      </c>
      <c r="AQ556" s="40">
        <f t="shared" si="2798"/>
        <v>0.4820416034</v>
      </c>
      <c r="AR556" s="54">
        <f t="shared" si="2798"/>
        <v>0.3474914339</v>
      </c>
      <c r="AS556" s="39">
        <f t="shared" ref="AS556:AU556" si="2799">IF(AP556&lt;0,0,IF(AP556&gt;1,1,AP556))</f>
        <v>0.4603174603</v>
      </c>
      <c r="AT556" s="40">
        <f t="shared" si="2799"/>
        <v>0.4820416034</v>
      </c>
      <c r="AU556" s="54">
        <f t="shared" si="2799"/>
        <v>0.3474914339</v>
      </c>
      <c r="AV556" s="38"/>
      <c r="AW556" s="38"/>
      <c r="AX556" s="38"/>
      <c r="AY556" s="38"/>
      <c r="AZ556" s="38"/>
      <c r="BA556" s="38"/>
      <c r="BB556" s="38"/>
    </row>
    <row r="557">
      <c r="A557" s="1"/>
      <c r="B557" s="1"/>
      <c r="C557" s="53">
        <v>0.0</v>
      </c>
      <c r="D557" s="42"/>
      <c r="E557" s="42"/>
      <c r="F557" s="2">
        <v>7522.0</v>
      </c>
      <c r="G557" s="43">
        <v>19.0</v>
      </c>
      <c r="H557" s="43">
        <v>29.0</v>
      </c>
      <c r="I557" s="44">
        <v>40.0</v>
      </c>
      <c r="J557" s="44">
        <v>31.0</v>
      </c>
      <c r="K557" s="45">
        <v>23.0</v>
      </c>
      <c r="L557" s="45">
        <v>74.0</v>
      </c>
      <c r="M557" s="39">
        <f t="shared" si="6"/>
        <v>0.3958333333</v>
      </c>
      <c r="N557" s="40">
        <f t="shared" si="7"/>
        <v>0.5633802817</v>
      </c>
      <c r="O557" s="54">
        <f t="shared" si="8"/>
        <v>0.2371134021</v>
      </c>
      <c r="P557" s="40">
        <f t="shared" si="9"/>
        <v>0.5460456163</v>
      </c>
      <c r="Q557" s="54">
        <f t="shared" si="10"/>
        <v>0.2654823785</v>
      </c>
      <c r="R557" s="39">
        <f t="shared" ref="R557:T557" si="2800">M557</f>
        <v>0.3958333333</v>
      </c>
      <c r="S557" s="40">
        <f t="shared" si="2800"/>
        <v>0.5633802817</v>
      </c>
      <c r="T557" s="54">
        <f t="shared" si="2800"/>
        <v>0.2371134021</v>
      </c>
      <c r="U557" s="39">
        <f t="shared" si="12"/>
        <v>0.3958333333</v>
      </c>
      <c r="V557" s="40">
        <f t="shared" si="13"/>
        <v>0.1213802817</v>
      </c>
      <c r="W557" s="54">
        <f t="shared" si="14"/>
        <v>0.01811340206</v>
      </c>
      <c r="X557" s="55">
        <f t="shared" si="15"/>
        <v>0.2975418493</v>
      </c>
      <c r="Y557" s="55">
        <f t="shared" si="16"/>
        <v>0.4878563141</v>
      </c>
      <c r="Z557" s="39">
        <f t="shared" si="17"/>
        <v>0.292760312</v>
      </c>
      <c r="AA557" s="40">
        <f t="shared" si="18"/>
        <v>0.292760312</v>
      </c>
      <c r="AB557" s="54">
        <f t="shared" si="19"/>
        <v>0.01811340206</v>
      </c>
      <c r="AC557" s="56">
        <f t="shared" si="20"/>
        <v>0.06179233101</v>
      </c>
      <c r="AD557" s="56">
        <f t="shared" si="21"/>
        <v>0.7236058324</v>
      </c>
      <c r="AE557" s="39">
        <f t="shared" si="22"/>
        <v>0.2074086493</v>
      </c>
      <c r="AF557" s="40">
        <f t="shared" si="23"/>
        <v>0.2074086493</v>
      </c>
      <c r="AG557" s="54">
        <f t="shared" si="24"/>
        <v>0.2074086493</v>
      </c>
      <c r="AH557" s="57">
        <f t="shared" ref="AH557:AI557" si="2801">N557-P557</f>
        <v>0.01733466537</v>
      </c>
      <c r="AI557" s="57">
        <f t="shared" si="2801"/>
        <v>-0.02836897641</v>
      </c>
      <c r="AJ557" s="58">
        <f t="shared" si="26"/>
        <v>0.01036331372</v>
      </c>
      <c r="AK557" s="58">
        <f t="shared" si="27"/>
        <v>-0.01686136049</v>
      </c>
      <c r="AL557" s="39">
        <f t="shared" si="28"/>
        <v>0.2074086493</v>
      </c>
      <c r="AM557" s="40">
        <f t="shared" ref="AM557:AN557" si="2802">AF557+AJ557</f>
        <v>0.217771963</v>
      </c>
      <c r="AN557" s="54">
        <f t="shared" si="2802"/>
        <v>0.1905472888</v>
      </c>
      <c r="AO557" s="59">
        <f t="shared" si="30"/>
        <v>1.908470715</v>
      </c>
      <c r="AP557" s="39">
        <f t="shared" ref="AP557:AR557" si="2803">AL557*$AO557</f>
        <v>0.3958333333</v>
      </c>
      <c r="AQ557" s="40">
        <f t="shared" si="2803"/>
        <v>0.4156114141</v>
      </c>
      <c r="AR557" s="54">
        <f t="shared" si="2803"/>
        <v>0.3636539206</v>
      </c>
      <c r="AS557" s="39">
        <f t="shared" ref="AS557:AU557" si="2804">IF(AP557&lt;0,0,IF(AP557&gt;1,1,AP557))</f>
        <v>0.3958333333</v>
      </c>
      <c r="AT557" s="40">
        <f t="shared" si="2804"/>
        <v>0.4156114141</v>
      </c>
      <c r="AU557" s="54">
        <f t="shared" si="2804"/>
        <v>0.3636539206</v>
      </c>
      <c r="AV557" s="38"/>
      <c r="AW557" s="38"/>
      <c r="AX557" s="38"/>
      <c r="AY557" s="38"/>
      <c r="AZ557" s="38"/>
      <c r="BA557" s="38"/>
      <c r="BB557" s="38"/>
    </row>
    <row r="558">
      <c r="A558" s="1"/>
      <c r="B558" s="1"/>
      <c r="C558" s="53">
        <v>0.0</v>
      </c>
      <c r="D558" s="42"/>
      <c r="E558" s="42"/>
      <c r="F558" s="2">
        <v>7528.0</v>
      </c>
      <c r="G558" s="43">
        <v>9.0</v>
      </c>
      <c r="H558" s="43">
        <v>9.0</v>
      </c>
      <c r="I558" s="44">
        <v>25.0</v>
      </c>
      <c r="J558" s="44">
        <v>15.0</v>
      </c>
      <c r="K558" s="45">
        <v>15.0</v>
      </c>
      <c r="L558" s="45">
        <v>34.0</v>
      </c>
      <c r="M558" s="39">
        <f t="shared" si="6"/>
        <v>0.5</v>
      </c>
      <c r="N558" s="40">
        <f t="shared" si="7"/>
        <v>0.625</v>
      </c>
      <c r="O558" s="54">
        <f t="shared" si="8"/>
        <v>0.306122449</v>
      </c>
      <c r="P558" s="40">
        <f t="shared" si="9"/>
        <v>0.573275</v>
      </c>
      <c r="Q558" s="54">
        <f t="shared" si="10"/>
        <v>0.27435</v>
      </c>
      <c r="R558" s="39">
        <f t="shared" ref="R558:T558" si="2805">M558</f>
        <v>0.5</v>
      </c>
      <c r="S558" s="40">
        <f t="shared" si="2805"/>
        <v>0.625</v>
      </c>
      <c r="T558" s="54">
        <f t="shared" si="2805"/>
        <v>0.306122449</v>
      </c>
      <c r="U558" s="39">
        <f t="shared" si="12"/>
        <v>0.5</v>
      </c>
      <c r="V558" s="40">
        <f t="shared" si="13"/>
        <v>0.183</v>
      </c>
      <c r="W558" s="54">
        <f t="shared" si="14"/>
        <v>0.08712244898</v>
      </c>
      <c r="X558" s="55">
        <f t="shared" si="15"/>
        <v>0.3508570083</v>
      </c>
      <c r="Y558" s="55">
        <f t="shared" si="16"/>
        <v>0.4345411551</v>
      </c>
      <c r="Z558" s="39">
        <f t="shared" si="17"/>
        <v>0.3764897077</v>
      </c>
      <c r="AA558" s="40">
        <f t="shared" si="18"/>
        <v>0.3764897077</v>
      </c>
      <c r="AB558" s="54">
        <f t="shared" si="19"/>
        <v>0.08712244898</v>
      </c>
      <c r="AC558" s="56">
        <f t="shared" si="20"/>
        <v>0.2274045258</v>
      </c>
      <c r="AD558" s="56">
        <f t="shared" si="21"/>
        <v>0.5579936376</v>
      </c>
      <c r="AE558" s="39">
        <f t="shared" si="22"/>
        <v>0.2732533816</v>
      </c>
      <c r="AF558" s="40">
        <f t="shared" si="23"/>
        <v>0.2732533816</v>
      </c>
      <c r="AG558" s="54">
        <f t="shared" si="24"/>
        <v>0.2732533816</v>
      </c>
      <c r="AH558" s="57">
        <f t="shared" ref="AH558:AI558" si="2806">N558-P558</f>
        <v>0.051725</v>
      </c>
      <c r="AI558" s="57">
        <f t="shared" si="2806"/>
        <v>0.03177244898</v>
      </c>
      <c r="AJ558" s="58">
        <f t="shared" si="26"/>
        <v>0.0309231468</v>
      </c>
      <c r="AK558" s="58">
        <f t="shared" si="27"/>
        <v>0.01888424553</v>
      </c>
      <c r="AL558" s="39">
        <f t="shared" si="28"/>
        <v>0.2732533816</v>
      </c>
      <c r="AM558" s="40">
        <f t="shared" ref="AM558:AN558" si="2807">AF558+AJ558</f>
        <v>0.3041765284</v>
      </c>
      <c r="AN558" s="54">
        <f t="shared" si="2807"/>
        <v>0.2921376271</v>
      </c>
      <c r="AO558" s="59">
        <f t="shared" si="30"/>
        <v>1.829803522</v>
      </c>
      <c r="AP558" s="39">
        <f t="shared" ref="AP558:AR558" si="2808">AL558*$AO558</f>
        <v>0.5</v>
      </c>
      <c r="AQ558" s="40">
        <f t="shared" si="2808"/>
        <v>0.5565832829</v>
      </c>
      <c r="AR558" s="54">
        <f t="shared" si="2808"/>
        <v>0.534554459</v>
      </c>
      <c r="AS558" s="39">
        <f t="shared" ref="AS558:AU558" si="2809">IF(AP558&lt;0,0,IF(AP558&gt;1,1,AP558))</f>
        <v>0.5</v>
      </c>
      <c r="AT558" s="40">
        <f t="shared" si="2809"/>
        <v>0.5565832829</v>
      </c>
      <c r="AU558" s="54">
        <f t="shared" si="2809"/>
        <v>0.534554459</v>
      </c>
      <c r="AV558" s="38"/>
      <c r="AW558" s="38"/>
      <c r="AX558" s="38"/>
      <c r="AY558" s="38"/>
      <c r="AZ558" s="38"/>
      <c r="BA558" s="38"/>
      <c r="BB558" s="38"/>
    </row>
    <row r="559">
      <c r="A559" s="1"/>
      <c r="B559" s="1"/>
      <c r="C559" s="53">
        <v>0.0</v>
      </c>
      <c r="D559" s="42"/>
      <c r="E559" s="42"/>
      <c r="F559" s="2">
        <v>7531.0</v>
      </c>
      <c r="G559" s="43">
        <v>4.0</v>
      </c>
      <c r="H559" s="43">
        <v>7.0</v>
      </c>
      <c r="I559" s="44">
        <v>17.0</v>
      </c>
      <c r="J559" s="44">
        <v>11.0</v>
      </c>
      <c r="K559" s="45">
        <v>12.0</v>
      </c>
      <c r="L559" s="45">
        <v>41.0</v>
      </c>
      <c r="M559" s="39">
        <f t="shared" si="6"/>
        <v>0.3636363636</v>
      </c>
      <c r="N559" s="40">
        <f t="shared" si="7"/>
        <v>0.6071428571</v>
      </c>
      <c r="O559" s="54">
        <f t="shared" si="8"/>
        <v>0.2264150943</v>
      </c>
      <c r="P559" s="40">
        <f t="shared" si="9"/>
        <v>0.5376165289</v>
      </c>
      <c r="Q559" s="54">
        <f t="shared" si="10"/>
        <v>0.2624578512</v>
      </c>
      <c r="R559" s="39">
        <f t="shared" ref="R559:T559" si="2810">M559</f>
        <v>0.3636363636</v>
      </c>
      <c r="S559" s="40">
        <f t="shared" si="2810"/>
        <v>0.6071428571</v>
      </c>
      <c r="T559" s="54">
        <f t="shared" si="2810"/>
        <v>0.2264150943</v>
      </c>
      <c r="U559" s="39">
        <f t="shared" si="12"/>
        <v>0.3636363636</v>
      </c>
      <c r="V559" s="40">
        <f t="shared" si="13"/>
        <v>0.1651428571</v>
      </c>
      <c r="W559" s="54">
        <f t="shared" si="14"/>
        <v>0.00741509434</v>
      </c>
      <c r="X559" s="55">
        <f t="shared" si="15"/>
        <v>0.426293783</v>
      </c>
      <c r="Y559" s="55">
        <f t="shared" si="16"/>
        <v>0.3591043804</v>
      </c>
      <c r="Z559" s="39">
        <f t="shared" si="17"/>
        <v>0.2824035837</v>
      </c>
      <c r="AA559" s="40">
        <f t="shared" si="18"/>
        <v>0.2824035837</v>
      </c>
      <c r="AB559" s="54">
        <f t="shared" si="19"/>
        <v>0.00741509434</v>
      </c>
      <c r="AC559" s="56">
        <f t="shared" si="20"/>
        <v>0.02625105132</v>
      </c>
      <c r="AD559" s="56">
        <f t="shared" si="21"/>
        <v>0.7591471121</v>
      </c>
      <c r="AE559" s="39">
        <f t="shared" si="22"/>
        <v>0.1997583136</v>
      </c>
      <c r="AF559" s="40">
        <f t="shared" si="23"/>
        <v>0.1997583136</v>
      </c>
      <c r="AG559" s="54">
        <f t="shared" si="24"/>
        <v>0.1997583136</v>
      </c>
      <c r="AH559" s="57">
        <f t="shared" ref="AH559:AI559" si="2811">N559-P559</f>
        <v>0.06952632822</v>
      </c>
      <c r="AI559" s="57">
        <f t="shared" si="2811"/>
        <v>-0.0360427569</v>
      </c>
      <c r="AJ559" s="58">
        <f t="shared" si="26"/>
        <v>0.04156544908</v>
      </c>
      <c r="AK559" s="58">
        <f t="shared" si="27"/>
        <v>-0.02142234209</v>
      </c>
      <c r="AL559" s="39">
        <f t="shared" si="28"/>
        <v>0.1997583136</v>
      </c>
      <c r="AM559" s="40">
        <f t="shared" ref="AM559:AN559" si="2812">AF559+AJ559</f>
        <v>0.2413237627</v>
      </c>
      <c r="AN559" s="54">
        <f t="shared" si="2812"/>
        <v>0.1783359716</v>
      </c>
      <c r="AO559" s="59">
        <f t="shared" si="30"/>
        <v>1.820381625</v>
      </c>
      <c r="AP559" s="39">
        <f t="shared" ref="AP559:AR559" si="2813">AL559*$AO559</f>
        <v>0.3636363636</v>
      </c>
      <c r="AQ559" s="40">
        <f t="shared" si="2813"/>
        <v>0.4393013434</v>
      </c>
      <c r="AR559" s="54">
        <f t="shared" si="2813"/>
        <v>0.3246395257</v>
      </c>
      <c r="AS559" s="39">
        <f t="shared" ref="AS559:AU559" si="2814">IF(AP559&lt;0,0,IF(AP559&gt;1,1,AP559))</f>
        <v>0.3636363636</v>
      </c>
      <c r="AT559" s="40">
        <f t="shared" si="2814"/>
        <v>0.4393013434</v>
      </c>
      <c r="AU559" s="54">
        <f t="shared" si="2814"/>
        <v>0.3246395257</v>
      </c>
      <c r="AV559" s="38"/>
      <c r="AW559" s="38"/>
      <c r="AX559" s="38"/>
      <c r="AY559" s="38"/>
      <c r="AZ559" s="38"/>
      <c r="BA559" s="38"/>
      <c r="BB559" s="38"/>
    </row>
    <row r="560">
      <c r="A560" s="1"/>
      <c r="B560" s="1"/>
      <c r="C560" s="53">
        <v>0.0</v>
      </c>
      <c r="D560" s="42"/>
      <c r="E560" s="42"/>
      <c r="F560" s="2">
        <v>7545.0</v>
      </c>
      <c r="G560" s="43">
        <v>43.0</v>
      </c>
      <c r="H560" s="43">
        <v>62.0</v>
      </c>
      <c r="I560" s="44">
        <v>172.0</v>
      </c>
      <c r="J560" s="44">
        <v>128.0</v>
      </c>
      <c r="K560" s="45">
        <v>38.0</v>
      </c>
      <c r="L560" s="45">
        <v>123.0</v>
      </c>
      <c r="M560" s="39">
        <f t="shared" si="6"/>
        <v>0.4095238095</v>
      </c>
      <c r="N560" s="40">
        <f t="shared" si="7"/>
        <v>0.5733333333</v>
      </c>
      <c r="O560" s="54">
        <f t="shared" si="8"/>
        <v>0.2360248447</v>
      </c>
      <c r="P560" s="40">
        <f t="shared" si="9"/>
        <v>0.5496279274</v>
      </c>
      <c r="Q560" s="54">
        <f t="shared" si="10"/>
        <v>0.2667278549</v>
      </c>
      <c r="R560" s="39">
        <f t="shared" ref="R560:T560" si="2815">M560</f>
        <v>0.4095238095</v>
      </c>
      <c r="S560" s="40">
        <f t="shared" si="2815"/>
        <v>0.5733333333</v>
      </c>
      <c r="T560" s="54">
        <f t="shared" si="2815"/>
        <v>0.2360248447</v>
      </c>
      <c r="U560" s="39">
        <f t="shared" si="12"/>
        <v>0.4095238095</v>
      </c>
      <c r="V560" s="40">
        <f t="shared" si="13"/>
        <v>0.1313333333</v>
      </c>
      <c r="W560" s="54">
        <f t="shared" si="14"/>
        <v>0.01702484472</v>
      </c>
      <c r="X560" s="55">
        <f t="shared" si="15"/>
        <v>0.310335685</v>
      </c>
      <c r="Y560" s="55">
        <f t="shared" si="16"/>
        <v>0.4750624784</v>
      </c>
      <c r="Z560" s="39">
        <f t="shared" si="17"/>
        <v>0.3041037611</v>
      </c>
      <c r="AA560" s="40">
        <f t="shared" si="18"/>
        <v>0.3041037611</v>
      </c>
      <c r="AB560" s="54">
        <f t="shared" si="19"/>
        <v>0.01702484472</v>
      </c>
      <c r="AC560" s="56">
        <f t="shared" si="20"/>
        <v>0.05592529264</v>
      </c>
      <c r="AD560" s="56">
        <f t="shared" si="21"/>
        <v>0.7294728708</v>
      </c>
      <c r="AE560" s="39">
        <f t="shared" si="22"/>
        <v>0.2153705445</v>
      </c>
      <c r="AF560" s="40">
        <f t="shared" si="23"/>
        <v>0.2153705445</v>
      </c>
      <c r="AG560" s="54">
        <f t="shared" si="24"/>
        <v>0.2153705445</v>
      </c>
      <c r="AH560" s="57">
        <f t="shared" ref="AH560:AI560" si="2816">N560-P560</f>
        <v>0.0237054059</v>
      </c>
      <c r="AI560" s="57">
        <f t="shared" si="2816"/>
        <v>-0.03070301015</v>
      </c>
      <c r="AJ560" s="58">
        <f t="shared" si="26"/>
        <v>0.01417198156</v>
      </c>
      <c r="AK560" s="58">
        <f t="shared" si="27"/>
        <v>-0.01824861479</v>
      </c>
      <c r="AL560" s="39">
        <f t="shared" si="28"/>
        <v>0.2153705445</v>
      </c>
      <c r="AM560" s="40">
        <f t="shared" ref="AM560:AN560" si="2817">AF560+AJ560</f>
        <v>0.229542526</v>
      </c>
      <c r="AN560" s="54">
        <f t="shared" si="2817"/>
        <v>0.1971219297</v>
      </c>
      <c r="AO560" s="59">
        <f t="shared" si="30"/>
        <v>1.901484767</v>
      </c>
      <c r="AP560" s="39">
        <f t="shared" ref="AP560:AR560" si="2818">AL560*$AO560</f>
        <v>0.4095238095</v>
      </c>
      <c r="AQ560" s="40">
        <f t="shared" si="2818"/>
        <v>0.4364716166</v>
      </c>
      <c r="AR560" s="54">
        <f t="shared" si="2818"/>
        <v>0.3748243465</v>
      </c>
      <c r="AS560" s="39">
        <f t="shared" ref="AS560:AU560" si="2819">IF(AP560&lt;0,0,IF(AP560&gt;1,1,AP560))</f>
        <v>0.4095238095</v>
      </c>
      <c r="AT560" s="40">
        <f t="shared" si="2819"/>
        <v>0.4364716166</v>
      </c>
      <c r="AU560" s="54">
        <f t="shared" si="2819"/>
        <v>0.3748243465</v>
      </c>
      <c r="AV560" s="38"/>
      <c r="AW560" s="38"/>
      <c r="AX560" s="38"/>
      <c r="AY560" s="38"/>
      <c r="AZ560" s="38"/>
      <c r="BA560" s="38"/>
      <c r="BB560" s="38"/>
    </row>
    <row r="561">
      <c r="A561" s="1"/>
      <c r="B561" s="1"/>
      <c r="C561" s="53">
        <v>0.0</v>
      </c>
      <c r="D561" s="42"/>
      <c r="E561" s="42"/>
      <c r="F561" s="2">
        <v>7552.0</v>
      </c>
      <c r="G561" s="43">
        <v>38.0</v>
      </c>
      <c r="H561" s="43">
        <v>71.0</v>
      </c>
      <c r="I561" s="44">
        <v>146.0</v>
      </c>
      <c r="J561" s="44">
        <v>180.0</v>
      </c>
      <c r="K561" s="45">
        <v>44.0</v>
      </c>
      <c r="L561" s="45">
        <v>115.0</v>
      </c>
      <c r="M561" s="39">
        <f t="shared" si="6"/>
        <v>0.3486238532</v>
      </c>
      <c r="N561" s="40">
        <f t="shared" si="7"/>
        <v>0.4478527607</v>
      </c>
      <c r="O561" s="54">
        <f t="shared" si="8"/>
        <v>0.2767295597</v>
      </c>
      <c r="P561" s="40">
        <f t="shared" si="9"/>
        <v>0.5336842353</v>
      </c>
      <c r="Q561" s="54">
        <f t="shared" si="10"/>
        <v>0.261001818</v>
      </c>
      <c r="R561" s="39">
        <f t="shared" ref="R561:T561" si="2820">M561</f>
        <v>0.3486238532</v>
      </c>
      <c r="S561" s="40">
        <f t="shared" si="2820"/>
        <v>0.4478527607</v>
      </c>
      <c r="T561" s="54">
        <f t="shared" si="2820"/>
        <v>0.2767295597</v>
      </c>
      <c r="U561" s="39">
        <f t="shared" si="12"/>
        <v>0.3486238532</v>
      </c>
      <c r="V561" s="40">
        <f t="shared" si="13"/>
        <v>0.005852760736</v>
      </c>
      <c r="W561" s="54">
        <f t="shared" si="14"/>
        <v>0.05772955975</v>
      </c>
      <c r="X561" s="55">
        <f t="shared" si="15"/>
        <v>0.01678660517</v>
      </c>
      <c r="Y561" s="55">
        <f t="shared" si="16"/>
        <v>0.7686115582</v>
      </c>
      <c r="Z561" s="39">
        <f t="shared" si="17"/>
        <v>0.2465490274</v>
      </c>
      <c r="AA561" s="40">
        <f t="shared" si="18"/>
        <v>0.2465490274</v>
      </c>
      <c r="AB561" s="54">
        <f t="shared" si="19"/>
        <v>0.05772955975</v>
      </c>
      <c r="AC561" s="56">
        <f t="shared" si="20"/>
        <v>0.2300066963</v>
      </c>
      <c r="AD561" s="56">
        <f t="shared" si="21"/>
        <v>0.5553914671</v>
      </c>
      <c r="AE561" s="39">
        <f t="shared" si="22"/>
        <v>0.179051843</v>
      </c>
      <c r="AF561" s="40">
        <f t="shared" si="23"/>
        <v>0.179051843</v>
      </c>
      <c r="AG561" s="54">
        <f t="shared" si="24"/>
        <v>0.179051843</v>
      </c>
      <c r="AH561" s="57">
        <f t="shared" ref="AH561:AI561" si="2821">N561-P561</f>
        <v>-0.0858314746</v>
      </c>
      <c r="AI561" s="57">
        <f t="shared" si="2821"/>
        <v>0.01572774172</v>
      </c>
      <c r="AJ561" s="58">
        <f t="shared" si="26"/>
        <v>-0.0513132777</v>
      </c>
      <c r="AK561" s="58">
        <f t="shared" si="27"/>
        <v>0.009347927083</v>
      </c>
      <c r="AL561" s="39">
        <f t="shared" si="28"/>
        <v>0.179051843</v>
      </c>
      <c r="AM561" s="40">
        <f t="shared" ref="AM561:AN561" si="2822">AF561+AJ561</f>
        <v>0.1277385653</v>
      </c>
      <c r="AN561" s="54">
        <f t="shared" si="2822"/>
        <v>0.1883997701</v>
      </c>
      <c r="AO561" s="59">
        <f t="shared" si="30"/>
        <v>1.947055374</v>
      </c>
      <c r="AP561" s="39">
        <f t="shared" ref="AP561:AR561" si="2823">AL561*$AO561</f>
        <v>0.3486238532</v>
      </c>
      <c r="AQ561" s="40">
        <f t="shared" si="2823"/>
        <v>0.2487140601</v>
      </c>
      <c r="AR561" s="54">
        <f t="shared" si="2823"/>
        <v>0.3668247849</v>
      </c>
      <c r="AS561" s="39">
        <f t="shared" ref="AS561:AU561" si="2824">IF(AP561&lt;0,0,IF(AP561&gt;1,1,AP561))</f>
        <v>0.3486238532</v>
      </c>
      <c r="AT561" s="40">
        <f t="shared" si="2824"/>
        <v>0.2487140601</v>
      </c>
      <c r="AU561" s="54">
        <f t="shared" si="2824"/>
        <v>0.3668247849</v>
      </c>
      <c r="AV561" s="38"/>
      <c r="AW561" s="38"/>
      <c r="AX561" s="38"/>
      <c r="AY561" s="38"/>
      <c r="AZ561" s="38"/>
      <c r="BA561" s="38"/>
      <c r="BB561" s="38"/>
    </row>
    <row r="562">
      <c r="A562" s="1"/>
      <c r="B562" s="1"/>
      <c r="C562" s="53">
        <v>0.0</v>
      </c>
      <c r="D562" s="42"/>
      <c r="E562" s="42"/>
      <c r="F562" s="2">
        <v>7553.0</v>
      </c>
      <c r="G562" s="43">
        <v>48.0</v>
      </c>
      <c r="H562" s="43">
        <v>91.0</v>
      </c>
      <c r="I562" s="44">
        <v>196.0</v>
      </c>
      <c r="J562" s="44">
        <v>239.0</v>
      </c>
      <c r="K562" s="45">
        <v>65.0</v>
      </c>
      <c r="L562" s="45">
        <v>131.0</v>
      </c>
      <c r="M562" s="39">
        <f t="shared" si="6"/>
        <v>0.345323741</v>
      </c>
      <c r="N562" s="40">
        <f t="shared" si="7"/>
        <v>0.4505747126</v>
      </c>
      <c r="O562" s="54">
        <f t="shared" si="8"/>
        <v>0.3316326531</v>
      </c>
      <c r="P562" s="40">
        <f t="shared" si="9"/>
        <v>0.532819647</v>
      </c>
      <c r="Q562" s="54">
        <f t="shared" si="10"/>
        <v>0.2606778428</v>
      </c>
      <c r="R562" s="39">
        <f t="shared" ref="R562:T562" si="2825">M562</f>
        <v>0.345323741</v>
      </c>
      <c r="S562" s="40">
        <f t="shared" si="2825"/>
        <v>0.4505747126</v>
      </c>
      <c r="T562" s="54">
        <f t="shared" si="2825"/>
        <v>0.3316326531</v>
      </c>
      <c r="U562" s="39">
        <f t="shared" si="12"/>
        <v>0.345323741</v>
      </c>
      <c r="V562" s="40">
        <f t="shared" si="13"/>
        <v>0.008574712644</v>
      </c>
      <c r="W562" s="54">
        <f t="shared" si="14"/>
        <v>0.1126326531</v>
      </c>
      <c r="X562" s="55">
        <f t="shared" si="15"/>
        <v>0.0248258372</v>
      </c>
      <c r="Y562" s="55">
        <f t="shared" si="16"/>
        <v>0.7605723262</v>
      </c>
      <c r="Z562" s="39">
        <f t="shared" si="17"/>
        <v>0.2442560253</v>
      </c>
      <c r="AA562" s="40">
        <f t="shared" si="18"/>
        <v>0.2442560253</v>
      </c>
      <c r="AB562" s="54">
        <f t="shared" si="19"/>
        <v>0.1126326531</v>
      </c>
      <c r="AC562" s="56">
        <f t="shared" si="20"/>
        <v>0.4320671836</v>
      </c>
      <c r="AD562" s="56">
        <f t="shared" si="21"/>
        <v>0.3533309798</v>
      </c>
      <c r="AE562" s="39">
        <f t="shared" si="22"/>
        <v>0.190193481</v>
      </c>
      <c r="AF562" s="40">
        <f t="shared" si="23"/>
        <v>0.190193481</v>
      </c>
      <c r="AG562" s="54">
        <f t="shared" si="24"/>
        <v>0.190193481</v>
      </c>
      <c r="AH562" s="57">
        <f t="shared" ref="AH562:AI562" si="2826">N562-P562</f>
        <v>-0.08224493437</v>
      </c>
      <c r="AI562" s="57">
        <f t="shared" si="2826"/>
        <v>0.0709548103</v>
      </c>
      <c r="AJ562" s="58">
        <f t="shared" si="26"/>
        <v>-0.04916910931</v>
      </c>
      <c r="AK562" s="58">
        <f t="shared" si="27"/>
        <v>0.04217264021</v>
      </c>
      <c r="AL562" s="39">
        <f t="shared" si="28"/>
        <v>0.190193481</v>
      </c>
      <c r="AM562" s="40">
        <f t="shared" ref="AM562:AN562" si="2827">AF562+AJ562</f>
        <v>0.1410243717</v>
      </c>
      <c r="AN562" s="54">
        <f t="shared" si="2827"/>
        <v>0.2323661212</v>
      </c>
      <c r="AO562" s="59">
        <f t="shared" si="30"/>
        <v>1.815644465</v>
      </c>
      <c r="AP562" s="39">
        <f t="shared" ref="AP562:AR562" si="2828">AL562*$AO562</f>
        <v>0.345323741</v>
      </c>
      <c r="AQ562" s="40">
        <f t="shared" si="2828"/>
        <v>0.2560501199</v>
      </c>
      <c r="AR562" s="54">
        <f t="shared" si="2828"/>
        <v>0.4218942618</v>
      </c>
      <c r="AS562" s="39">
        <f t="shared" ref="AS562:AU562" si="2829">IF(AP562&lt;0,0,IF(AP562&gt;1,1,AP562))</f>
        <v>0.345323741</v>
      </c>
      <c r="AT562" s="40">
        <f t="shared" si="2829"/>
        <v>0.2560501199</v>
      </c>
      <c r="AU562" s="54">
        <f t="shared" si="2829"/>
        <v>0.4218942618</v>
      </c>
      <c r="AV562" s="38"/>
      <c r="AW562" s="38"/>
      <c r="AX562" s="38"/>
      <c r="AY562" s="38"/>
      <c r="AZ562" s="38"/>
      <c r="BA562" s="38"/>
      <c r="BB562" s="38"/>
    </row>
    <row r="563">
      <c r="A563" s="1"/>
      <c r="B563" s="1"/>
      <c r="C563" s="53">
        <v>0.0</v>
      </c>
      <c r="D563" s="42"/>
      <c r="E563" s="42"/>
      <c r="F563" s="2">
        <v>7562.0</v>
      </c>
      <c r="G563" s="43">
        <v>51.0</v>
      </c>
      <c r="H563" s="43">
        <v>104.0</v>
      </c>
      <c r="I563" s="44">
        <v>229.0</v>
      </c>
      <c r="J563" s="44">
        <v>216.0</v>
      </c>
      <c r="K563" s="45">
        <v>53.0</v>
      </c>
      <c r="L563" s="45">
        <v>138.0</v>
      </c>
      <c r="M563" s="39">
        <f t="shared" si="6"/>
        <v>0.3290322581</v>
      </c>
      <c r="N563" s="40">
        <f t="shared" si="7"/>
        <v>0.5146067416</v>
      </c>
      <c r="O563" s="54">
        <f t="shared" si="8"/>
        <v>0.277486911</v>
      </c>
      <c r="P563" s="40">
        <f t="shared" si="9"/>
        <v>0.5285505557</v>
      </c>
      <c r="Q563" s="54">
        <f t="shared" si="10"/>
        <v>0.259057873</v>
      </c>
      <c r="R563" s="39">
        <f t="shared" ref="R563:T563" si="2830">M563</f>
        <v>0.3290322581</v>
      </c>
      <c r="S563" s="40">
        <f t="shared" si="2830"/>
        <v>0.5146067416</v>
      </c>
      <c r="T563" s="54">
        <f t="shared" si="2830"/>
        <v>0.277486911</v>
      </c>
      <c r="U563" s="39">
        <f t="shared" si="12"/>
        <v>0.3290322581</v>
      </c>
      <c r="V563" s="40">
        <f t="shared" si="13"/>
        <v>0.07260674157</v>
      </c>
      <c r="W563" s="54">
        <f t="shared" si="14"/>
        <v>0.05848691099</v>
      </c>
      <c r="X563" s="55">
        <f t="shared" si="15"/>
        <v>0.2171869459</v>
      </c>
      <c r="Y563" s="55">
        <f t="shared" si="16"/>
        <v>0.5682112175</v>
      </c>
      <c r="Z563" s="39">
        <f t="shared" si="17"/>
        <v>0.2382582273</v>
      </c>
      <c r="AA563" s="40">
        <f t="shared" si="18"/>
        <v>0.2382582273</v>
      </c>
      <c r="AB563" s="54">
        <f t="shared" si="19"/>
        <v>0.05848691099</v>
      </c>
      <c r="AC563" s="56">
        <f t="shared" si="20"/>
        <v>0.2407171972</v>
      </c>
      <c r="AD563" s="56">
        <f t="shared" si="21"/>
        <v>0.5446809662</v>
      </c>
      <c r="AE563" s="39">
        <f t="shared" si="22"/>
        <v>0.1734757932</v>
      </c>
      <c r="AF563" s="40">
        <f t="shared" si="23"/>
        <v>0.1734757932</v>
      </c>
      <c r="AG563" s="54">
        <f t="shared" si="24"/>
        <v>0.1734757932</v>
      </c>
      <c r="AH563" s="57">
        <f t="shared" ref="AH563:AI563" si="2831">N563-P563</f>
        <v>-0.0139438141</v>
      </c>
      <c r="AI563" s="57">
        <f t="shared" si="2831"/>
        <v>0.01842903795</v>
      </c>
      <c r="AJ563" s="58">
        <f t="shared" si="26"/>
        <v>-0.00833613553</v>
      </c>
      <c r="AK563" s="58">
        <f t="shared" si="27"/>
        <v>0.01095346719</v>
      </c>
      <c r="AL563" s="39">
        <f t="shared" si="28"/>
        <v>0.1734757932</v>
      </c>
      <c r="AM563" s="40">
        <f t="shared" ref="AM563:AN563" si="2832">AF563+AJ563</f>
        <v>0.1651396577</v>
      </c>
      <c r="AN563" s="54">
        <f t="shared" si="2832"/>
        <v>0.1844292604</v>
      </c>
      <c r="AO563" s="59">
        <f t="shared" si="30"/>
        <v>1.896704157</v>
      </c>
      <c r="AP563" s="39">
        <f t="shared" ref="AP563:AR563" si="2833">AL563*$AO563</f>
        <v>0.3290322581</v>
      </c>
      <c r="AQ563" s="40">
        <f t="shared" si="2833"/>
        <v>0.3132210752</v>
      </c>
      <c r="AR563" s="54">
        <f t="shared" si="2833"/>
        <v>0.3498077448</v>
      </c>
      <c r="AS563" s="39">
        <f t="shared" ref="AS563:AU563" si="2834">IF(AP563&lt;0,0,IF(AP563&gt;1,1,AP563))</f>
        <v>0.3290322581</v>
      </c>
      <c r="AT563" s="40">
        <f t="shared" si="2834"/>
        <v>0.3132210752</v>
      </c>
      <c r="AU563" s="54">
        <f t="shared" si="2834"/>
        <v>0.3498077448</v>
      </c>
      <c r="AV563" s="38"/>
      <c r="AW563" s="38"/>
      <c r="AX563" s="38"/>
      <c r="AY563" s="38"/>
      <c r="AZ563" s="38"/>
      <c r="BA563" s="38"/>
      <c r="BB563" s="38"/>
    </row>
    <row r="564">
      <c r="A564" s="1"/>
      <c r="B564" s="1"/>
      <c r="C564" s="53">
        <v>0.0</v>
      </c>
      <c r="D564" s="42"/>
      <c r="E564" s="42"/>
      <c r="F564" s="2">
        <v>7569.0</v>
      </c>
      <c r="G564" s="43">
        <v>25.0</v>
      </c>
      <c r="H564" s="43">
        <v>32.0</v>
      </c>
      <c r="I564" s="44">
        <v>66.0</v>
      </c>
      <c r="J564" s="44">
        <v>80.0</v>
      </c>
      <c r="K564" s="45">
        <v>29.0</v>
      </c>
      <c r="L564" s="45">
        <v>103.0</v>
      </c>
      <c r="M564" s="39">
        <f t="shared" si="6"/>
        <v>0.4385964912</v>
      </c>
      <c r="N564" s="40">
        <f t="shared" si="7"/>
        <v>0.4520547945</v>
      </c>
      <c r="O564" s="54">
        <f t="shared" si="8"/>
        <v>0.2196969697</v>
      </c>
      <c r="P564" s="40">
        <f t="shared" si="9"/>
        <v>0.5572316097</v>
      </c>
      <c r="Q564" s="54">
        <f t="shared" si="10"/>
        <v>0.2692923977</v>
      </c>
      <c r="R564" s="39">
        <f t="shared" ref="R564:T564" si="2835">M564</f>
        <v>0.4385964912</v>
      </c>
      <c r="S564" s="40">
        <f t="shared" si="2835"/>
        <v>0.4520547945</v>
      </c>
      <c r="T564" s="54">
        <f t="shared" si="2835"/>
        <v>0.2196969697</v>
      </c>
      <c r="U564" s="39">
        <f t="shared" si="12"/>
        <v>0.4385964912</v>
      </c>
      <c r="V564" s="40">
        <f t="shared" si="13"/>
        <v>0.01005479452</v>
      </c>
      <c r="W564" s="54">
        <f t="shared" si="14"/>
        <v>0.000696969697</v>
      </c>
      <c r="X564" s="55">
        <f t="shared" si="15"/>
        <v>0.02292091669</v>
      </c>
      <c r="Y564" s="55">
        <f t="shared" si="16"/>
        <v>0.7624772467</v>
      </c>
      <c r="Z564" s="39">
        <f t="shared" si="17"/>
        <v>0.3102160384</v>
      </c>
      <c r="AA564" s="40">
        <f t="shared" si="18"/>
        <v>0.3102160384</v>
      </c>
      <c r="AB564" s="54">
        <f t="shared" si="19"/>
        <v>0.000696969697</v>
      </c>
      <c r="AC564" s="56">
        <f t="shared" si="20"/>
        <v>0.002246719827</v>
      </c>
      <c r="AD564" s="56">
        <f t="shared" si="21"/>
        <v>0.7831514436</v>
      </c>
      <c r="AE564" s="39">
        <f t="shared" si="22"/>
        <v>0.219356418</v>
      </c>
      <c r="AF564" s="40">
        <f t="shared" si="23"/>
        <v>0.219356418</v>
      </c>
      <c r="AG564" s="54">
        <f t="shared" si="24"/>
        <v>0.219356418</v>
      </c>
      <c r="AH564" s="57">
        <f t="shared" ref="AH564:AI564" si="2836">N564-P564</f>
        <v>-0.1051768152</v>
      </c>
      <c r="AI564" s="57">
        <f t="shared" si="2836"/>
        <v>-0.04959542796</v>
      </c>
      <c r="AJ564" s="58">
        <f t="shared" si="26"/>
        <v>-0.06287864855</v>
      </c>
      <c r="AK564" s="58">
        <f t="shared" si="27"/>
        <v>-0.02947749604</v>
      </c>
      <c r="AL564" s="39">
        <f t="shared" si="28"/>
        <v>0.219356418</v>
      </c>
      <c r="AM564" s="40">
        <f t="shared" ref="AM564:AN564" si="2837">AF564+AJ564</f>
        <v>0.1564777695</v>
      </c>
      <c r="AN564" s="54">
        <f t="shared" si="2837"/>
        <v>0.189878922</v>
      </c>
      <c r="AO564" s="59">
        <f t="shared" si="30"/>
        <v>1.999469608</v>
      </c>
      <c r="AP564" s="39">
        <f t="shared" ref="AP564:AR564" si="2838">AL564*$AO564</f>
        <v>0.4385964912</v>
      </c>
      <c r="AQ564" s="40">
        <f t="shared" si="2838"/>
        <v>0.3128725445</v>
      </c>
      <c r="AR564" s="54">
        <f t="shared" si="2838"/>
        <v>0.3796571338</v>
      </c>
      <c r="AS564" s="39">
        <f t="shared" ref="AS564:AU564" si="2839">IF(AP564&lt;0,0,IF(AP564&gt;1,1,AP564))</f>
        <v>0.4385964912</v>
      </c>
      <c r="AT564" s="40">
        <f t="shared" si="2839"/>
        <v>0.3128725445</v>
      </c>
      <c r="AU564" s="54">
        <f t="shared" si="2839"/>
        <v>0.3796571338</v>
      </c>
      <c r="AV564" s="38"/>
      <c r="AW564" s="38"/>
      <c r="AX564" s="38"/>
      <c r="AY564" s="38"/>
      <c r="AZ564" s="38"/>
      <c r="BA564" s="38"/>
      <c r="BB564" s="38"/>
    </row>
    <row r="565">
      <c r="A565" s="1"/>
      <c r="B565" s="1"/>
      <c r="C565" s="53">
        <v>0.0</v>
      </c>
      <c r="D565" s="42"/>
      <c r="E565" s="42"/>
      <c r="F565" s="2">
        <v>7570.0</v>
      </c>
      <c r="G565" s="43">
        <v>11.0</v>
      </c>
      <c r="H565" s="43">
        <v>35.0</v>
      </c>
      <c r="I565" s="44">
        <v>71.0</v>
      </c>
      <c r="J565" s="44">
        <v>72.0</v>
      </c>
      <c r="K565" s="45">
        <v>24.0</v>
      </c>
      <c r="L565" s="45">
        <v>62.0</v>
      </c>
      <c r="M565" s="39">
        <f t="shared" si="6"/>
        <v>0.2391304348</v>
      </c>
      <c r="N565" s="40">
        <f t="shared" si="7"/>
        <v>0.4965034965</v>
      </c>
      <c r="O565" s="54">
        <f t="shared" si="8"/>
        <v>0.2790697674</v>
      </c>
      <c r="P565" s="40">
        <f t="shared" si="9"/>
        <v>0.504964603</v>
      </c>
      <c r="Q565" s="54">
        <f t="shared" si="10"/>
        <v>0.2495016068</v>
      </c>
      <c r="R565" s="39">
        <f t="shared" ref="R565:T565" si="2840">M565</f>
        <v>0.2391304348</v>
      </c>
      <c r="S565" s="40">
        <f t="shared" si="2840"/>
        <v>0.4965034965</v>
      </c>
      <c r="T565" s="54">
        <f t="shared" si="2840"/>
        <v>0.2790697674</v>
      </c>
      <c r="U565" s="39">
        <f t="shared" si="12"/>
        <v>0.2391304348</v>
      </c>
      <c r="V565" s="40">
        <f t="shared" si="13"/>
        <v>0.0545034965</v>
      </c>
      <c r="W565" s="54">
        <f t="shared" si="14"/>
        <v>0.06006976744</v>
      </c>
      <c r="X565" s="55">
        <f t="shared" si="15"/>
        <v>0.2240955256</v>
      </c>
      <c r="Y565" s="55">
        <f t="shared" si="16"/>
        <v>0.5613026378</v>
      </c>
      <c r="Z565" s="39">
        <f t="shared" si="17"/>
        <v>0.1734272124</v>
      </c>
      <c r="AA565" s="40">
        <f t="shared" si="18"/>
        <v>0.1734272124</v>
      </c>
      <c r="AB565" s="54">
        <f t="shared" si="19"/>
        <v>0.06006976744</v>
      </c>
      <c r="AC565" s="56">
        <f t="shared" si="20"/>
        <v>0.3334362007</v>
      </c>
      <c r="AD565" s="56">
        <f t="shared" si="21"/>
        <v>0.4519619627</v>
      </c>
      <c r="AE565" s="39">
        <f t="shared" si="22"/>
        <v>0.12977938</v>
      </c>
      <c r="AF565" s="40">
        <f t="shared" si="23"/>
        <v>0.12977938</v>
      </c>
      <c r="AG565" s="54">
        <f t="shared" si="24"/>
        <v>0.12977938</v>
      </c>
      <c r="AH565" s="57">
        <f t="shared" ref="AH565:AI565" si="2841">N565-P565</f>
        <v>-0.008461106521</v>
      </c>
      <c r="AI565" s="57">
        <f t="shared" si="2841"/>
        <v>0.02956816064</v>
      </c>
      <c r="AJ565" s="58">
        <f t="shared" si="26"/>
        <v>-0.005058367115</v>
      </c>
      <c r="AK565" s="58">
        <f t="shared" si="27"/>
        <v>0.0175741066</v>
      </c>
      <c r="AL565" s="39">
        <f t="shared" si="28"/>
        <v>0.12977938</v>
      </c>
      <c r="AM565" s="40">
        <f t="shared" ref="AM565:AN565" si="2842">AF565+AJ565</f>
        <v>0.1247210129</v>
      </c>
      <c r="AN565" s="54">
        <f t="shared" si="2842"/>
        <v>0.1473534866</v>
      </c>
      <c r="AO565" s="59">
        <f t="shared" si="30"/>
        <v>1.842591903</v>
      </c>
      <c r="AP565" s="39">
        <f t="shared" ref="AP565:AR565" si="2843">AL565*$AO565</f>
        <v>0.2391304348</v>
      </c>
      <c r="AQ565" s="40">
        <f t="shared" si="2843"/>
        <v>0.2298099285</v>
      </c>
      <c r="AR565" s="54">
        <f t="shared" si="2843"/>
        <v>0.2715123413</v>
      </c>
      <c r="AS565" s="39">
        <f t="shared" ref="AS565:AU565" si="2844">IF(AP565&lt;0,0,IF(AP565&gt;1,1,AP565))</f>
        <v>0.2391304348</v>
      </c>
      <c r="AT565" s="40">
        <f t="shared" si="2844"/>
        <v>0.2298099285</v>
      </c>
      <c r="AU565" s="54">
        <f t="shared" si="2844"/>
        <v>0.2715123413</v>
      </c>
      <c r="AV565" s="38"/>
      <c r="AW565" s="38"/>
      <c r="AX565" s="38"/>
      <c r="AY565" s="38"/>
      <c r="AZ565" s="38"/>
      <c r="BA565" s="38"/>
      <c r="BB565" s="38"/>
    </row>
    <row r="566">
      <c r="A566" s="1"/>
      <c r="B566" s="1"/>
      <c r="C566" s="53">
        <v>0.0</v>
      </c>
      <c r="D566" s="42"/>
      <c r="E566" s="42"/>
      <c r="F566" s="2">
        <v>7582.0</v>
      </c>
      <c r="G566" s="43">
        <v>10.0</v>
      </c>
      <c r="H566" s="43">
        <v>13.0</v>
      </c>
      <c r="I566" s="44">
        <v>42.0</v>
      </c>
      <c r="J566" s="44">
        <v>20.0</v>
      </c>
      <c r="K566" s="45">
        <v>13.0</v>
      </c>
      <c r="L566" s="45">
        <v>30.0</v>
      </c>
      <c r="M566" s="39">
        <f t="shared" si="6"/>
        <v>0.4347826087</v>
      </c>
      <c r="N566" s="40">
        <f t="shared" si="7"/>
        <v>0.6774193548</v>
      </c>
      <c r="O566" s="54">
        <f t="shared" si="8"/>
        <v>0.3023255814</v>
      </c>
      <c r="P566" s="40">
        <f t="shared" si="9"/>
        <v>0.5562344045</v>
      </c>
      <c r="Q566" s="54">
        <f t="shared" si="10"/>
        <v>0.2689621928</v>
      </c>
      <c r="R566" s="39">
        <f t="shared" ref="R566:T566" si="2845">M566</f>
        <v>0.4347826087</v>
      </c>
      <c r="S566" s="40">
        <f t="shared" si="2845"/>
        <v>0.6774193548</v>
      </c>
      <c r="T566" s="54">
        <f t="shared" si="2845"/>
        <v>0.3023255814</v>
      </c>
      <c r="U566" s="39">
        <f t="shared" si="12"/>
        <v>0.4347826087</v>
      </c>
      <c r="V566" s="40">
        <f t="shared" si="13"/>
        <v>0.2354193548</v>
      </c>
      <c r="W566" s="54">
        <f t="shared" si="14"/>
        <v>0.0833255814</v>
      </c>
      <c r="X566" s="55">
        <f t="shared" si="15"/>
        <v>0.4962664466</v>
      </c>
      <c r="Y566" s="55">
        <f t="shared" si="16"/>
        <v>0.2891317168</v>
      </c>
      <c r="Z566" s="39">
        <f t="shared" si="17"/>
        <v>0.3496127783</v>
      </c>
      <c r="AA566" s="40">
        <f t="shared" si="18"/>
        <v>0.3496127783</v>
      </c>
      <c r="AB566" s="54">
        <f t="shared" si="19"/>
        <v>0.0833255814</v>
      </c>
      <c r="AC566" s="56">
        <f t="shared" si="20"/>
        <v>0.2339717455</v>
      </c>
      <c r="AD566" s="56">
        <f t="shared" si="21"/>
        <v>0.5514264179</v>
      </c>
      <c r="AE566" s="39">
        <f t="shared" si="22"/>
        <v>0.2541380011</v>
      </c>
      <c r="AF566" s="40">
        <f t="shared" si="23"/>
        <v>0.2541380011</v>
      </c>
      <c r="AG566" s="54">
        <f t="shared" si="24"/>
        <v>0.2541380011</v>
      </c>
      <c r="AH566" s="57">
        <f t="shared" ref="AH566:AI566" si="2846">N566-P566</f>
        <v>0.1211849503</v>
      </c>
      <c r="AI566" s="57">
        <f t="shared" si="2846"/>
        <v>0.03336338858</v>
      </c>
      <c r="AJ566" s="58">
        <f t="shared" si="26"/>
        <v>0.07244891267</v>
      </c>
      <c r="AK566" s="58">
        <f t="shared" si="27"/>
        <v>0.01982983503</v>
      </c>
      <c r="AL566" s="39">
        <f t="shared" si="28"/>
        <v>0.2541380011</v>
      </c>
      <c r="AM566" s="40">
        <f t="shared" ref="AM566:AN566" si="2847">AF566+AJ566</f>
        <v>0.3265869138</v>
      </c>
      <c r="AN566" s="54">
        <f t="shared" si="2847"/>
        <v>0.2739678362</v>
      </c>
      <c r="AO566" s="59">
        <f t="shared" si="30"/>
        <v>1.710813049</v>
      </c>
      <c r="AP566" s="39">
        <f t="shared" ref="AP566:AR566" si="2848">AL566*$AO566</f>
        <v>0.4347826087</v>
      </c>
      <c r="AQ566" s="40">
        <f t="shared" si="2848"/>
        <v>0.5587291539</v>
      </c>
      <c r="AR566" s="54">
        <f t="shared" si="2848"/>
        <v>0.4687077492</v>
      </c>
      <c r="AS566" s="39">
        <f t="shared" ref="AS566:AU566" si="2849">IF(AP566&lt;0,0,IF(AP566&gt;1,1,AP566))</f>
        <v>0.4347826087</v>
      </c>
      <c r="AT566" s="40">
        <f t="shared" si="2849"/>
        <v>0.5587291539</v>
      </c>
      <c r="AU566" s="54">
        <f t="shared" si="2849"/>
        <v>0.4687077492</v>
      </c>
      <c r="AV566" s="38"/>
      <c r="AW566" s="38"/>
      <c r="AX566" s="38"/>
      <c r="AY566" s="38"/>
      <c r="AZ566" s="38"/>
      <c r="BA566" s="38"/>
      <c r="BB566" s="38"/>
    </row>
    <row r="567">
      <c r="A567" s="1"/>
      <c r="B567" s="1"/>
      <c r="C567" s="53">
        <v>0.0</v>
      </c>
      <c r="D567" s="42"/>
      <c r="E567" s="42"/>
      <c r="F567" s="2">
        <v>7592.0</v>
      </c>
      <c r="G567" s="43">
        <v>44.0</v>
      </c>
      <c r="H567" s="43">
        <v>46.0</v>
      </c>
      <c r="I567" s="44">
        <v>134.0</v>
      </c>
      <c r="J567" s="44">
        <v>108.0</v>
      </c>
      <c r="K567" s="45">
        <v>54.0</v>
      </c>
      <c r="L567" s="45">
        <v>127.0</v>
      </c>
      <c r="M567" s="39">
        <f t="shared" si="6"/>
        <v>0.4888888889</v>
      </c>
      <c r="N567" s="40">
        <f t="shared" si="7"/>
        <v>0.5537190083</v>
      </c>
      <c r="O567" s="54">
        <f t="shared" si="8"/>
        <v>0.2983425414</v>
      </c>
      <c r="P567" s="40">
        <f t="shared" si="9"/>
        <v>0.5703735309</v>
      </c>
      <c r="Q567" s="54">
        <f t="shared" si="10"/>
        <v>0.2734709136</v>
      </c>
      <c r="R567" s="39">
        <f t="shared" ref="R567:T567" si="2850">M567</f>
        <v>0.4888888889</v>
      </c>
      <c r="S567" s="40">
        <f t="shared" si="2850"/>
        <v>0.5537190083</v>
      </c>
      <c r="T567" s="54">
        <f t="shared" si="2850"/>
        <v>0.2983425414</v>
      </c>
      <c r="U567" s="39">
        <f t="shared" si="12"/>
        <v>0.4888888889</v>
      </c>
      <c r="V567" s="40">
        <f t="shared" si="13"/>
        <v>0.1117190083</v>
      </c>
      <c r="W567" s="54">
        <f t="shared" si="14"/>
        <v>0.07934254144</v>
      </c>
      <c r="X567" s="55">
        <f t="shared" si="15"/>
        <v>0.2246586369</v>
      </c>
      <c r="Y567" s="55">
        <f t="shared" si="16"/>
        <v>0.5607395264</v>
      </c>
      <c r="Z567" s="39">
        <f t="shared" si="17"/>
        <v>0.3546078697</v>
      </c>
      <c r="AA567" s="40">
        <f t="shared" si="18"/>
        <v>0.3546078697</v>
      </c>
      <c r="AB567" s="54">
        <f t="shared" si="19"/>
        <v>0.07934254144</v>
      </c>
      <c r="AC567" s="56">
        <f t="shared" si="20"/>
        <v>0.2201217529</v>
      </c>
      <c r="AD567" s="56">
        <f t="shared" si="21"/>
        <v>0.5652764105</v>
      </c>
      <c r="AE567" s="39">
        <f t="shared" si="22"/>
        <v>0.2569455002</v>
      </c>
      <c r="AF567" s="40">
        <f t="shared" si="23"/>
        <v>0.2569455002</v>
      </c>
      <c r="AG567" s="54">
        <f t="shared" si="24"/>
        <v>0.2569455002</v>
      </c>
      <c r="AH567" s="57">
        <f t="shared" ref="AH567:AI567" si="2851">N567-P567</f>
        <v>-0.0166545226</v>
      </c>
      <c r="AI567" s="57">
        <f t="shared" si="2851"/>
        <v>0.02487162786</v>
      </c>
      <c r="AJ567" s="58">
        <f t="shared" si="26"/>
        <v>-0.009956698834</v>
      </c>
      <c r="AK567" s="58">
        <f t="shared" si="27"/>
        <v>0.01478267941</v>
      </c>
      <c r="AL567" s="39">
        <f t="shared" si="28"/>
        <v>0.2569455002</v>
      </c>
      <c r="AM567" s="40">
        <f t="shared" ref="AM567:AN567" si="2852">AF567+AJ567</f>
        <v>0.2469888013</v>
      </c>
      <c r="AN567" s="54">
        <f t="shared" si="2852"/>
        <v>0.2717281796</v>
      </c>
      <c r="AO567" s="59">
        <f t="shared" si="30"/>
        <v>1.902694885</v>
      </c>
      <c r="AP567" s="39">
        <f t="shared" ref="AP567:AR567" si="2853">AL567*$AO567</f>
        <v>0.4888888889</v>
      </c>
      <c r="AQ567" s="40">
        <f t="shared" si="2853"/>
        <v>0.4699443289</v>
      </c>
      <c r="AR567" s="54">
        <f t="shared" si="2853"/>
        <v>0.5170158174</v>
      </c>
      <c r="AS567" s="39">
        <f t="shared" ref="AS567:AU567" si="2854">IF(AP567&lt;0,0,IF(AP567&gt;1,1,AP567))</f>
        <v>0.4888888889</v>
      </c>
      <c r="AT567" s="40">
        <f t="shared" si="2854"/>
        <v>0.4699443289</v>
      </c>
      <c r="AU567" s="54">
        <f t="shared" si="2854"/>
        <v>0.5170158174</v>
      </c>
      <c r="AV567" s="38"/>
      <c r="AW567" s="38"/>
      <c r="AX567" s="38"/>
      <c r="AY567" s="38"/>
      <c r="AZ567" s="38"/>
      <c r="BA567" s="38"/>
      <c r="BB567" s="38"/>
    </row>
    <row r="568">
      <c r="A568" s="1"/>
      <c r="B568" s="1"/>
      <c r="C568" s="53">
        <v>0.0</v>
      </c>
      <c r="D568" s="42"/>
      <c r="E568" s="42"/>
      <c r="F568" s="2">
        <v>7595.0</v>
      </c>
      <c r="G568" s="43">
        <v>15.0</v>
      </c>
      <c r="H568" s="43">
        <v>18.0</v>
      </c>
      <c r="I568" s="44">
        <v>42.0</v>
      </c>
      <c r="J568" s="44">
        <v>51.0</v>
      </c>
      <c r="K568" s="45">
        <v>29.0</v>
      </c>
      <c r="L568" s="45">
        <v>43.0</v>
      </c>
      <c r="M568" s="39">
        <f t="shared" si="6"/>
        <v>0.4545454545</v>
      </c>
      <c r="N568" s="40">
        <f t="shared" si="7"/>
        <v>0.4516129032</v>
      </c>
      <c r="O568" s="54">
        <f t="shared" si="8"/>
        <v>0.4027777778</v>
      </c>
      <c r="P568" s="40">
        <f t="shared" si="9"/>
        <v>0.5614008264</v>
      </c>
      <c r="Q568" s="54">
        <f t="shared" si="10"/>
        <v>0.2706528926</v>
      </c>
      <c r="R568" s="39">
        <f t="shared" ref="R568:T568" si="2855">M568</f>
        <v>0.4545454545</v>
      </c>
      <c r="S568" s="40">
        <f t="shared" si="2855"/>
        <v>0.4516129032</v>
      </c>
      <c r="T568" s="54">
        <f t="shared" si="2855"/>
        <v>0.4027777778</v>
      </c>
      <c r="U568" s="39">
        <f t="shared" si="12"/>
        <v>0.4545454545</v>
      </c>
      <c r="V568" s="40">
        <f t="shared" si="13"/>
        <v>0.009612903226</v>
      </c>
      <c r="W568" s="54">
        <f t="shared" si="14"/>
        <v>0.1837777778</v>
      </c>
      <c r="X568" s="55">
        <f t="shared" si="15"/>
        <v>0.02114523504</v>
      </c>
      <c r="Y568" s="55">
        <f t="shared" si="16"/>
        <v>0.7642529284</v>
      </c>
      <c r="Z568" s="39">
        <f t="shared" si="17"/>
        <v>0.3214840417</v>
      </c>
      <c r="AA568" s="40">
        <f t="shared" si="18"/>
        <v>0.3214840417</v>
      </c>
      <c r="AB568" s="54">
        <f t="shared" si="19"/>
        <v>0.1837777778</v>
      </c>
      <c r="AC568" s="56">
        <f t="shared" si="20"/>
        <v>0.519316363</v>
      </c>
      <c r="AD568" s="56">
        <f t="shared" si="21"/>
        <v>0.2660818004</v>
      </c>
      <c r="AE568" s="39">
        <f t="shared" si="22"/>
        <v>0.2618456231</v>
      </c>
      <c r="AF568" s="40">
        <f t="shared" si="23"/>
        <v>0.2618456231</v>
      </c>
      <c r="AG568" s="54">
        <f t="shared" si="24"/>
        <v>0.2618456231</v>
      </c>
      <c r="AH568" s="57">
        <f t="shared" ref="AH568:AI568" si="2856">N568-P568</f>
        <v>-0.1097879232</v>
      </c>
      <c r="AI568" s="57">
        <f t="shared" si="2856"/>
        <v>0.1321248852</v>
      </c>
      <c r="AJ568" s="58">
        <f t="shared" si="26"/>
        <v>-0.06563534203</v>
      </c>
      <c r="AK568" s="58">
        <f t="shared" si="27"/>
        <v>0.07852963349</v>
      </c>
      <c r="AL568" s="39">
        <f t="shared" si="28"/>
        <v>0.2618456231</v>
      </c>
      <c r="AM568" s="40">
        <f t="shared" ref="AM568:AN568" si="2857">AF568+AJ568</f>
        <v>0.1962102811</v>
      </c>
      <c r="AN568" s="54">
        <f t="shared" si="2857"/>
        <v>0.3403752566</v>
      </c>
      <c r="AO568" s="59">
        <f t="shared" si="30"/>
        <v>1.735929168</v>
      </c>
      <c r="AP568" s="39">
        <f t="shared" ref="AP568:AR568" si="2858">AL568*$AO568</f>
        <v>0.4545454545</v>
      </c>
      <c r="AQ568" s="40">
        <f t="shared" si="2858"/>
        <v>0.3406071499</v>
      </c>
      <c r="AR568" s="54">
        <f t="shared" si="2858"/>
        <v>0.5908673358</v>
      </c>
      <c r="AS568" s="39">
        <f t="shared" ref="AS568:AU568" si="2859">IF(AP568&lt;0,0,IF(AP568&gt;1,1,AP568))</f>
        <v>0.4545454545</v>
      </c>
      <c r="AT568" s="40">
        <f t="shared" si="2859"/>
        <v>0.3406071499</v>
      </c>
      <c r="AU568" s="54">
        <f t="shared" si="2859"/>
        <v>0.5908673358</v>
      </c>
      <c r="AV568" s="38"/>
      <c r="AW568" s="38"/>
      <c r="AX568" s="38"/>
      <c r="AY568" s="38"/>
      <c r="AZ568" s="38"/>
      <c r="BA568" s="38"/>
      <c r="BB568" s="38"/>
    </row>
    <row r="569">
      <c r="A569" s="1"/>
      <c r="B569" s="1"/>
      <c r="C569" s="53">
        <v>0.0</v>
      </c>
      <c r="D569" s="42"/>
      <c r="E569" s="42"/>
      <c r="F569" s="2">
        <v>7601.0</v>
      </c>
      <c r="G569" s="43">
        <v>43.0</v>
      </c>
      <c r="H569" s="43">
        <v>83.0</v>
      </c>
      <c r="I569" s="44">
        <v>175.0</v>
      </c>
      <c r="J569" s="44">
        <v>167.0</v>
      </c>
      <c r="K569" s="45">
        <v>50.0</v>
      </c>
      <c r="L569" s="45">
        <v>115.0</v>
      </c>
      <c r="M569" s="39">
        <f t="shared" si="6"/>
        <v>0.3412698413</v>
      </c>
      <c r="N569" s="40">
        <f t="shared" si="7"/>
        <v>0.5116959064</v>
      </c>
      <c r="O569" s="54">
        <f t="shared" si="8"/>
        <v>0.303030303</v>
      </c>
      <c r="P569" s="40">
        <f t="shared" si="9"/>
        <v>0.5317574893</v>
      </c>
      <c r="Q569" s="54">
        <f t="shared" si="10"/>
        <v>0.2602779415</v>
      </c>
      <c r="R569" s="39">
        <f t="shared" ref="R569:T569" si="2860">M569</f>
        <v>0.3412698413</v>
      </c>
      <c r="S569" s="40">
        <f t="shared" si="2860"/>
        <v>0.5116959064</v>
      </c>
      <c r="T569" s="54">
        <f t="shared" si="2860"/>
        <v>0.303030303</v>
      </c>
      <c r="U569" s="39">
        <f t="shared" si="12"/>
        <v>0.3412698413</v>
      </c>
      <c r="V569" s="40">
        <f t="shared" si="13"/>
        <v>0.06969590643</v>
      </c>
      <c r="W569" s="54">
        <f t="shared" si="14"/>
        <v>0.08403030303</v>
      </c>
      <c r="X569" s="55">
        <f t="shared" si="15"/>
        <v>0.2014549451</v>
      </c>
      <c r="Y569" s="55">
        <f t="shared" si="16"/>
        <v>0.5839432183</v>
      </c>
      <c r="Z569" s="39">
        <f t="shared" si="17"/>
        <v>0.2462951724</v>
      </c>
      <c r="AA569" s="40">
        <f t="shared" si="18"/>
        <v>0.2462951724</v>
      </c>
      <c r="AB569" s="54">
        <f t="shared" si="19"/>
        <v>0.08403030303</v>
      </c>
      <c r="AC569" s="56">
        <f t="shared" si="20"/>
        <v>0.3287933657</v>
      </c>
      <c r="AD569" s="56">
        <f t="shared" si="21"/>
        <v>0.4566047977</v>
      </c>
      <c r="AE569" s="39">
        <f t="shared" si="22"/>
        <v>0.184014135</v>
      </c>
      <c r="AF569" s="40">
        <f t="shared" si="23"/>
        <v>0.184014135</v>
      </c>
      <c r="AG569" s="54">
        <f t="shared" si="24"/>
        <v>0.184014135</v>
      </c>
      <c r="AH569" s="57">
        <f t="shared" ref="AH569:AI569" si="2861">N569-P569</f>
        <v>-0.02006158286</v>
      </c>
      <c r="AI569" s="57">
        <f t="shared" si="2861"/>
        <v>0.04275236148</v>
      </c>
      <c r="AJ569" s="58">
        <f t="shared" si="26"/>
        <v>-0.01199356736</v>
      </c>
      <c r="AK569" s="58">
        <f t="shared" si="27"/>
        <v>0.02541025691</v>
      </c>
      <c r="AL569" s="39">
        <f t="shared" si="28"/>
        <v>0.184014135</v>
      </c>
      <c r="AM569" s="40">
        <f t="shared" ref="AM569:AN569" si="2862">AF569+AJ569</f>
        <v>0.1720205677</v>
      </c>
      <c r="AN569" s="54">
        <f t="shared" si="2862"/>
        <v>0.209424392</v>
      </c>
      <c r="AO569" s="59">
        <f t="shared" si="30"/>
        <v>1.854584927</v>
      </c>
      <c r="AP569" s="39">
        <f t="shared" ref="AP569:AR569" si="2863">AL569*$AO569</f>
        <v>0.3412698413</v>
      </c>
      <c r="AQ569" s="40">
        <f t="shared" si="2863"/>
        <v>0.319026752</v>
      </c>
      <c r="AR569" s="54">
        <f t="shared" si="2863"/>
        <v>0.3883953207</v>
      </c>
      <c r="AS569" s="39">
        <f t="shared" ref="AS569:AU569" si="2864">IF(AP569&lt;0,0,IF(AP569&gt;1,1,AP569))</f>
        <v>0.3412698413</v>
      </c>
      <c r="AT569" s="40">
        <f t="shared" si="2864"/>
        <v>0.319026752</v>
      </c>
      <c r="AU569" s="54">
        <f t="shared" si="2864"/>
        <v>0.3883953207</v>
      </c>
      <c r="AV569" s="38"/>
      <c r="AW569" s="38"/>
      <c r="AX569" s="38"/>
      <c r="AY569" s="38"/>
      <c r="AZ569" s="38"/>
      <c r="BA569" s="38"/>
      <c r="BB569" s="38"/>
    </row>
    <row r="570">
      <c r="A570" s="1"/>
      <c r="B570" s="1"/>
      <c r="C570" s="53">
        <v>0.0</v>
      </c>
      <c r="D570" s="42"/>
      <c r="E570" s="42"/>
      <c r="F570" s="2">
        <v>7603.0</v>
      </c>
      <c r="G570" s="43">
        <v>20.0</v>
      </c>
      <c r="H570" s="43">
        <v>46.0</v>
      </c>
      <c r="I570" s="44">
        <v>114.0</v>
      </c>
      <c r="J570" s="44">
        <v>126.0</v>
      </c>
      <c r="K570" s="45">
        <v>28.0</v>
      </c>
      <c r="L570" s="45">
        <v>75.0</v>
      </c>
      <c r="M570" s="39">
        <f t="shared" si="6"/>
        <v>0.303030303</v>
      </c>
      <c r="N570" s="40">
        <f t="shared" si="7"/>
        <v>0.475</v>
      </c>
      <c r="O570" s="54">
        <f t="shared" si="8"/>
        <v>0.2718446602</v>
      </c>
      <c r="P570" s="40">
        <f t="shared" si="9"/>
        <v>0.5217337006</v>
      </c>
      <c r="Q570" s="54">
        <f t="shared" si="10"/>
        <v>0.2564012856</v>
      </c>
      <c r="R570" s="39">
        <f t="shared" ref="R570:T570" si="2865">M570</f>
        <v>0.303030303</v>
      </c>
      <c r="S570" s="40">
        <f t="shared" si="2865"/>
        <v>0.475</v>
      </c>
      <c r="T570" s="54">
        <f t="shared" si="2865"/>
        <v>0.2718446602</v>
      </c>
      <c r="U570" s="39">
        <f t="shared" si="12"/>
        <v>0.303030303</v>
      </c>
      <c r="V570" s="40">
        <f t="shared" si="13"/>
        <v>0.033</v>
      </c>
      <c r="W570" s="54">
        <f t="shared" si="14"/>
        <v>0.05284466019</v>
      </c>
      <c r="X570" s="55">
        <f t="shared" si="15"/>
        <v>0.1084725481</v>
      </c>
      <c r="Y570" s="55">
        <f t="shared" si="16"/>
        <v>0.6769256153</v>
      </c>
      <c r="Z570" s="39">
        <f t="shared" si="17"/>
        <v>0.2155416022</v>
      </c>
      <c r="AA570" s="40">
        <f t="shared" si="18"/>
        <v>0.2155416022</v>
      </c>
      <c r="AB570" s="54">
        <f t="shared" si="19"/>
        <v>0.05284466019</v>
      </c>
      <c r="AC570" s="56">
        <f t="shared" si="20"/>
        <v>0.2404290649</v>
      </c>
      <c r="AD570" s="56">
        <f t="shared" si="21"/>
        <v>0.5449690985</v>
      </c>
      <c r="AE570" s="39">
        <f t="shared" si="22"/>
        <v>0.1569247278</v>
      </c>
      <c r="AF570" s="40">
        <f t="shared" si="23"/>
        <v>0.1569247278</v>
      </c>
      <c r="AG570" s="54">
        <f t="shared" si="24"/>
        <v>0.1569247278</v>
      </c>
      <c r="AH570" s="57">
        <f t="shared" ref="AH570:AI570" si="2866">N570-P570</f>
        <v>-0.04673370064</v>
      </c>
      <c r="AI570" s="57">
        <f t="shared" si="2866"/>
        <v>0.01544337461</v>
      </c>
      <c r="AJ570" s="58">
        <f t="shared" si="26"/>
        <v>-0.02793916066</v>
      </c>
      <c r="AK570" s="58">
        <f t="shared" si="27"/>
        <v>0.009178910892</v>
      </c>
      <c r="AL570" s="39">
        <f t="shared" si="28"/>
        <v>0.1569247278</v>
      </c>
      <c r="AM570" s="40">
        <f t="shared" ref="AM570:AN570" si="2867">AF570+AJ570</f>
        <v>0.1289855671</v>
      </c>
      <c r="AN570" s="54">
        <f t="shared" si="2867"/>
        <v>0.1661036387</v>
      </c>
      <c r="AO570" s="59">
        <f t="shared" si="30"/>
        <v>1.931055145</v>
      </c>
      <c r="AP570" s="39">
        <f t="shared" ref="AP570:AR570" si="2868">AL570*$AO570</f>
        <v>0.303030303</v>
      </c>
      <c r="AQ570" s="40">
        <f t="shared" si="2868"/>
        <v>0.2490782431</v>
      </c>
      <c r="AR570" s="54">
        <f t="shared" si="2868"/>
        <v>0.3207552861</v>
      </c>
      <c r="AS570" s="39">
        <f t="shared" ref="AS570:AU570" si="2869">IF(AP570&lt;0,0,IF(AP570&gt;1,1,AP570))</f>
        <v>0.303030303</v>
      </c>
      <c r="AT570" s="40">
        <f t="shared" si="2869"/>
        <v>0.2490782431</v>
      </c>
      <c r="AU570" s="54">
        <f t="shared" si="2869"/>
        <v>0.3207552861</v>
      </c>
      <c r="AV570" s="38"/>
      <c r="AW570" s="38"/>
      <c r="AX570" s="38"/>
      <c r="AY570" s="38"/>
      <c r="AZ570" s="38"/>
      <c r="BA570" s="38"/>
      <c r="BB570" s="38"/>
    </row>
    <row r="571">
      <c r="A571" s="1"/>
      <c r="B571" s="1"/>
      <c r="C571" s="53">
        <v>0.0</v>
      </c>
      <c r="D571" s="42"/>
      <c r="E571" s="42"/>
      <c r="F571" s="2">
        <v>7604.0</v>
      </c>
      <c r="G571" s="43">
        <v>28.0</v>
      </c>
      <c r="H571" s="43">
        <v>47.0</v>
      </c>
      <c r="I571" s="44">
        <v>127.0</v>
      </c>
      <c r="J571" s="44">
        <v>128.0</v>
      </c>
      <c r="K571" s="45">
        <v>53.0</v>
      </c>
      <c r="L571" s="45">
        <v>82.0</v>
      </c>
      <c r="M571" s="39">
        <f t="shared" si="6"/>
        <v>0.3733333333</v>
      </c>
      <c r="N571" s="40">
        <f t="shared" si="7"/>
        <v>0.4980392157</v>
      </c>
      <c r="O571" s="54">
        <f t="shared" si="8"/>
        <v>0.3925925926</v>
      </c>
      <c r="P571" s="40">
        <f t="shared" si="9"/>
        <v>0.5401558044</v>
      </c>
      <c r="Q571" s="54">
        <f t="shared" si="10"/>
        <v>0.2633828622</v>
      </c>
      <c r="R571" s="39">
        <f t="shared" ref="R571:T571" si="2870">M571</f>
        <v>0.3733333333</v>
      </c>
      <c r="S571" s="40">
        <f t="shared" si="2870"/>
        <v>0.4980392157</v>
      </c>
      <c r="T571" s="54">
        <f t="shared" si="2870"/>
        <v>0.3925925926</v>
      </c>
      <c r="U571" s="39">
        <f t="shared" si="12"/>
        <v>0.3733333333</v>
      </c>
      <c r="V571" s="40">
        <f t="shared" si="13"/>
        <v>0.05603921569</v>
      </c>
      <c r="W571" s="54">
        <f t="shared" si="14"/>
        <v>0.1735925926</v>
      </c>
      <c r="X571" s="55">
        <f t="shared" si="15"/>
        <v>0.1489926766</v>
      </c>
      <c r="Y571" s="55">
        <f t="shared" si="16"/>
        <v>0.6364054868</v>
      </c>
      <c r="Z571" s="39">
        <f t="shared" si="17"/>
        <v>0.2669439749</v>
      </c>
      <c r="AA571" s="40">
        <f t="shared" si="18"/>
        <v>0.2669439749</v>
      </c>
      <c r="AB571" s="54">
        <f t="shared" si="19"/>
        <v>0.1735925926</v>
      </c>
      <c r="AC571" s="56">
        <f t="shared" si="20"/>
        <v>0.5765832597</v>
      </c>
      <c r="AD571" s="56">
        <f t="shared" si="21"/>
        <v>0.2088149037</v>
      </c>
      <c r="AE571" s="39">
        <f t="shared" si="22"/>
        <v>0.2251593591</v>
      </c>
      <c r="AF571" s="40">
        <f t="shared" si="23"/>
        <v>0.2251593591</v>
      </c>
      <c r="AG571" s="54">
        <f t="shared" si="24"/>
        <v>0.2251593591</v>
      </c>
      <c r="AH571" s="57">
        <f t="shared" ref="AH571:AI571" si="2871">N571-P571</f>
        <v>-0.04211658876</v>
      </c>
      <c r="AI571" s="57">
        <f t="shared" si="2871"/>
        <v>0.1292097304</v>
      </c>
      <c r="AJ571" s="58">
        <f t="shared" si="26"/>
        <v>-0.02517887785</v>
      </c>
      <c r="AK571" s="58">
        <f t="shared" si="27"/>
        <v>0.07679698455</v>
      </c>
      <c r="AL571" s="39">
        <f t="shared" si="28"/>
        <v>0.2251593591</v>
      </c>
      <c r="AM571" s="40">
        <f t="shared" ref="AM571:AN571" si="2872">AF571+AJ571</f>
        <v>0.1999804812</v>
      </c>
      <c r="AN571" s="54">
        <f t="shared" si="2872"/>
        <v>0.3019563436</v>
      </c>
      <c r="AO571" s="59">
        <f t="shared" si="30"/>
        <v>1.6580849</v>
      </c>
      <c r="AP571" s="39">
        <f t="shared" ref="AP571:AR571" si="2873">AL571*$AO571</f>
        <v>0.3733333333</v>
      </c>
      <c r="AQ571" s="40">
        <f t="shared" si="2873"/>
        <v>0.3315846162</v>
      </c>
      <c r="AR571" s="54">
        <f t="shared" si="2873"/>
        <v>0.5006692538</v>
      </c>
      <c r="AS571" s="39">
        <f t="shared" ref="AS571:AU571" si="2874">IF(AP571&lt;0,0,IF(AP571&gt;1,1,AP571))</f>
        <v>0.3733333333</v>
      </c>
      <c r="AT571" s="40">
        <f t="shared" si="2874"/>
        <v>0.3315846162</v>
      </c>
      <c r="AU571" s="54">
        <f t="shared" si="2874"/>
        <v>0.5006692538</v>
      </c>
      <c r="AV571" s="38"/>
      <c r="AW571" s="38"/>
      <c r="AX571" s="38"/>
      <c r="AY571" s="38"/>
      <c r="AZ571" s="38"/>
      <c r="BA571" s="38"/>
      <c r="BB571" s="38"/>
    </row>
    <row r="572">
      <c r="A572" s="1"/>
      <c r="B572" s="1"/>
      <c r="C572" s="53">
        <v>0.0</v>
      </c>
      <c r="D572" s="42"/>
      <c r="E572" s="42"/>
      <c r="F572" s="2">
        <v>7611.0</v>
      </c>
      <c r="G572" s="43">
        <v>46.0</v>
      </c>
      <c r="H572" s="43">
        <v>50.0</v>
      </c>
      <c r="I572" s="44">
        <v>138.0</v>
      </c>
      <c r="J572" s="44">
        <v>95.0</v>
      </c>
      <c r="K572" s="45">
        <v>74.0</v>
      </c>
      <c r="L572" s="45">
        <v>149.0</v>
      </c>
      <c r="M572" s="39">
        <f t="shared" si="6"/>
        <v>0.4791666667</v>
      </c>
      <c r="N572" s="40">
        <f t="shared" si="7"/>
        <v>0.5922746781</v>
      </c>
      <c r="O572" s="54">
        <f t="shared" si="8"/>
        <v>0.331838565</v>
      </c>
      <c r="P572" s="40">
        <f t="shared" si="9"/>
        <v>0.567834158</v>
      </c>
      <c r="Q572" s="54">
        <f t="shared" si="10"/>
        <v>0.2726886285</v>
      </c>
      <c r="R572" s="39">
        <f t="shared" ref="R572:T572" si="2875">M572</f>
        <v>0.4791666667</v>
      </c>
      <c r="S572" s="40">
        <f t="shared" si="2875"/>
        <v>0.5922746781</v>
      </c>
      <c r="T572" s="54">
        <f t="shared" si="2875"/>
        <v>0.331838565</v>
      </c>
      <c r="U572" s="39">
        <f t="shared" si="12"/>
        <v>0.4791666667</v>
      </c>
      <c r="V572" s="40">
        <f t="shared" si="13"/>
        <v>0.1502746781</v>
      </c>
      <c r="W572" s="54">
        <f t="shared" si="14"/>
        <v>0.112838565</v>
      </c>
      <c r="X572" s="55">
        <f t="shared" si="15"/>
        <v>0.3039019119</v>
      </c>
      <c r="Y572" s="55">
        <f t="shared" si="16"/>
        <v>0.4814962515</v>
      </c>
      <c r="Z572" s="39">
        <f t="shared" si="17"/>
        <v>0.3550937716</v>
      </c>
      <c r="AA572" s="40">
        <f t="shared" si="18"/>
        <v>0.3550937716</v>
      </c>
      <c r="AB572" s="54">
        <f t="shared" si="19"/>
        <v>0.112838565</v>
      </c>
      <c r="AC572" s="56">
        <f t="shared" si="20"/>
        <v>0.307679845</v>
      </c>
      <c r="AD572" s="56">
        <f t="shared" si="21"/>
        <v>0.4777183184</v>
      </c>
      <c r="AE572" s="39">
        <f t="shared" si="22"/>
        <v>0.263461694</v>
      </c>
      <c r="AF572" s="40">
        <f t="shared" si="23"/>
        <v>0.263461694</v>
      </c>
      <c r="AG572" s="54">
        <f t="shared" si="24"/>
        <v>0.263461694</v>
      </c>
      <c r="AH572" s="57">
        <f t="shared" ref="AH572:AI572" si="2876">N572-P572</f>
        <v>0.02444052013</v>
      </c>
      <c r="AI572" s="57">
        <f t="shared" si="2876"/>
        <v>0.05914993655</v>
      </c>
      <c r="AJ572" s="58">
        <f t="shared" si="26"/>
        <v>0.01461146045</v>
      </c>
      <c r="AK572" s="58">
        <f t="shared" si="27"/>
        <v>0.03515630557</v>
      </c>
      <c r="AL572" s="39">
        <f t="shared" si="28"/>
        <v>0.263461694</v>
      </c>
      <c r="AM572" s="40">
        <f t="shared" ref="AM572:AN572" si="2877">AF572+AJ572</f>
        <v>0.2780731545</v>
      </c>
      <c r="AN572" s="54">
        <f t="shared" si="2877"/>
        <v>0.2986179996</v>
      </c>
      <c r="AO572" s="59">
        <f t="shared" si="30"/>
        <v>1.818733719</v>
      </c>
      <c r="AP572" s="39">
        <f t="shared" ref="AP572:AR572" si="2878">AL572*$AO572</f>
        <v>0.4791666667</v>
      </c>
      <c r="AQ572" s="40">
        <f t="shared" si="2878"/>
        <v>0.5057410225</v>
      </c>
      <c r="AR572" s="54">
        <f t="shared" si="2878"/>
        <v>0.5431066251</v>
      </c>
      <c r="AS572" s="39">
        <f t="shared" ref="AS572:AU572" si="2879">IF(AP572&lt;0,0,IF(AP572&gt;1,1,AP572))</f>
        <v>0.4791666667</v>
      </c>
      <c r="AT572" s="40">
        <f t="shared" si="2879"/>
        <v>0.5057410225</v>
      </c>
      <c r="AU572" s="54">
        <f t="shared" si="2879"/>
        <v>0.5431066251</v>
      </c>
      <c r="AV572" s="38"/>
      <c r="AW572" s="38"/>
      <c r="AX572" s="38"/>
      <c r="AY572" s="38"/>
      <c r="AZ572" s="38"/>
      <c r="BA572" s="38"/>
      <c r="BB572" s="38"/>
    </row>
    <row r="573">
      <c r="A573" s="1"/>
      <c r="B573" s="1"/>
      <c r="C573" s="53">
        <v>0.0</v>
      </c>
      <c r="D573" s="42"/>
      <c r="E573" s="42"/>
      <c r="F573" s="2">
        <v>7614.0</v>
      </c>
      <c r="G573" s="43">
        <v>33.0</v>
      </c>
      <c r="H573" s="43">
        <v>51.0</v>
      </c>
      <c r="I573" s="44">
        <v>125.0</v>
      </c>
      <c r="J573" s="44">
        <v>70.0</v>
      </c>
      <c r="K573" s="45">
        <v>49.0</v>
      </c>
      <c r="L573" s="45">
        <v>119.0</v>
      </c>
      <c r="M573" s="39">
        <f t="shared" si="6"/>
        <v>0.3928571429</v>
      </c>
      <c r="N573" s="40">
        <f t="shared" si="7"/>
        <v>0.641025641</v>
      </c>
      <c r="O573" s="54">
        <f t="shared" si="8"/>
        <v>0.2916666667</v>
      </c>
      <c r="P573" s="40">
        <f t="shared" si="9"/>
        <v>0.5452667092</v>
      </c>
      <c r="Q573" s="54">
        <f t="shared" si="10"/>
        <v>0.2652084184</v>
      </c>
      <c r="R573" s="39">
        <f t="shared" ref="R573:T573" si="2880">M573</f>
        <v>0.3928571429</v>
      </c>
      <c r="S573" s="40">
        <f t="shared" si="2880"/>
        <v>0.641025641</v>
      </c>
      <c r="T573" s="54">
        <f t="shared" si="2880"/>
        <v>0.2916666667</v>
      </c>
      <c r="U573" s="39">
        <f t="shared" si="12"/>
        <v>0.3928571429</v>
      </c>
      <c r="V573" s="40">
        <f t="shared" si="13"/>
        <v>0.199025641</v>
      </c>
      <c r="W573" s="54">
        <f t="shared" si="14"/>
        <v>0.07266666667</v>
      </c>
      <c r="X573" s="55">
        <f t="shared" si="15"/>
        <v>0.4689221905</v>
      </c>
      <c r="Y573" s="55">
        <f t="shared" si="16"/>
        <v>0.3164759729</v>
      </c>
      <c r="Z573" s="39">
        <f t="shared" si="17"/>
        <v>0.311406439</v>
      </c>
      <c r="AA573" s="40">
        <f t="shared" si="18"/>
        <v>0.311406439</v>
      </c>
      <c r="AB573" s="54">
        <f t="shared" si="19"/>
        <v>0.07266666667</v>
      </c>
      <c r="AC573" s="56">
        <f t="shared" si="20"/>
        <v>0.2292476605</v>
      </c>
      <c r="AD573" s="56">
        <f t="shared" si="21"/>
        <v>0.5561505029</v>
      </c>
      <c r="AE573" s="39">
        <f t="shared" si="22"/>
        <v>0.2261132622</v>
      </c>
      <c r="AF573" s="40">
        <f t="shared" si="23"/>
        <v>0.2261132622</v>
      </c>
      <c r="AG573" s="54">
        <f t="shared" si="24"/>
        <v>0.2261132622</v>
      </c>
      <c r="AH573" s="57">
        <f t="shared" ref="AH573:AI573" si="2881">N573-P573</f>
        <v>0.09575893184</v>
      </c>
      <c r="AI573" s="57">
        <f t="shared" si="2881"/>
        <v>0.0264582483</v>
      </c>
      <c r="AJ573" s="58">
        <f t="shared" si="26"/>
        <v>0.05724828432</v>
      </c>
      <c r="AK573" s="58">
        <f t="shared" si="27"/>
        <v>0.01572570177</v>
      </c>
      <c r="AL573" s="39">
        <f t="shared" si="28"/>
        <v>0.2261132622</v>
      </c>
      <c r="AM573" s="40">
        <f t="shared" ref="AM573:AN573" si="2882">AF573+AJ573</f>
        <v>0.2833615465</v>
      </c>
      <c r="AN573" s="54">
        <f t="shared" si="2882"/>
        <v>0.241838964</v>
      </c>
      <c r="AO573" s="59">
        <f t="shared" si="30"/>
        <v>1.737435209</v>
      </c>
      <c r="AP573" s="39">
        <f t="shared" ref="AP573:AR573" si="2883">AL573*$AO573</f>
        <v>0.3928571429</v>
      </c>
      <c r="AQ573" s="40">
        <f t="shared" si="2883"/>
        <v>0.4923223277</v>
      </c>
      <c r="AR573" s="54">
        <f t="shared" si="2883"/>
        <v>0.4201795308</v>
      </c>
      <c r="AS573" s="39">
        <f t="shared" ref="AS573:AU573" si="2884">IF(AP573&lt;0,0,IF(AP573&gt;1,1,AP573))</f>
        <v>0.3928571429</v>
      </c>
      <c r="AT573" s="40">
        <f t="shared" si="2884"/>
        <v>0.4923223277</v>
      </c>
      <c r="AU573" s="54">
        <f t="shared" si="2884"/>
        <v>0.4201795308</v>
      </c>
      <c r="AV573" s="38"/>
      <c r="AW573" s="38"/>
      <c r="AX573" s="38"/>
      <c r="AY573" s="38"/>
      <c r="AZ573" s="38"/>
      <c r="BA573" s="38"/>
      <c r="BB573" s="38"/>
    </row>
    <row r="574">
      <c r="A574" s="1"/>
      <c r="B574" s="1"/>
      <c r="C574" s="53">
        <v>0.0</v>
      </c>
      <c r="D574" s="42"/>
      <c r="E574" s="42"/>
      <c r="F574" s="2">
        <v>7622.0</v>
      </c>
      <c r="G574" s="43">
        <v>8.0</v>
      </c>
      <c r="H574" s="43">
        <v>3.0</v>
      </c>
      <c r="I574" s="44">
        <v>22.0</v>
      </c>
      <c r="J574" s="44">
        <v>12.0</v>
      </c>
      <c r="K574" s="45">
        <v>6.0</v>
      </c>
      <c r="L574" s="45">
        <v>12.0</v>
      </c>
      <c r="M574" s="39">
        <f t="shared" si="6"/>
        <v>0.7272727273</v>
      </c>
      <c r="N574" s="40">
        <f t="shared" si="7"/>
        <v>0.6470588235</v>
      </c>
      <c r="O574" s="54">
        <f t="shared" si="8"/>
        <v>0.3333333333</v>
      </c>
      <c r="P574" s="40">
        <f t="shared" si="9"/>
        <v>0.6324661157</v>
      </c>
      <c r="Q574" s="54">
        <f t="shared" si="10"/>
        <v>0.288831405</v>
      </c>
      <c r="R574" s="39">
        <f t="shared" ref="R574:T574" si="2885">M574</f>
        <v>0.7272727273</v>
      </c>
      <c r="S574" s="40">
        <f t="shared" si="2885"/>
        <v>0.6470588235</v>
      </c>
      <c r="T574" s="54">
        <f t="shared" si="2885"/>
        <v>0.3333333333</v>
      </c>
      <c r="U574" s="39">
        <f t="shared" si="12"/>
        <v>0.7272727273</v>
      </c>
      <c r="V574" s="40">
        <f t="shared" si="13"/>
        <v>0.2050588235</v>
      </c>
      <c r="W574" s="54">
        <f t="shared" si="14"/>
        <v>0.1143333333</v>
      </c>
      <c r="X574" s="55">
        <f t="shared" si="15"/>
        <v>0.2748214696</v>
      </c>
      <c r="Y574" s="55">
        <f t="shared" si="16"/>
        <v>0.5105766938</v>
      </c>
      <c r="Z574" s="39">
        <f t="shared" si="17"/>
        <v>0.5343101819</v>
      </c>
      <c r="AA574" s="40">
        <f t="shared" si="18"/>
        <v>0.5343101819</v>
      </c>
      <c r="AB574" s="54">
        <f t="shared" si="19"/>
        <v>0.1143333333</v>
      </c>
      <c r="AC574" s="56">
        <f t="shared" si="20"/>
        <v>0.2108039583</v>
      </c>
      <c r="AD574" s="56">
        <f t="shared" si="21"/>
        <v>0.5745942051</v>
      </c>
      <c r="AE574" s="39">
        <f t="shared" si="22"/>
        <v>0.3863673651</v>
      </c>
      <c r="AF574" s="40">
        <f t="shared" si="23"/>
        <v>0.3863673651</v>
      </c>
      <c r="AG574" s="54">
        <f t="shared" si="24"/>
        <v>0.3863673651</v>
      </c>
      <c r="AH574" s="57">
        <f t="shared" ref="AH574:AI574" si="2886">N574-P574</f>
        <v>0.01459270783</v>
      </c>
      <c r="AI574" s="57">
        <f t="shared" si="2886"/>
        <v>0.04450192837</v>
      </c>
      <c r="AJ574" s="58">
        <f t="shared" si="26"/>
        <v>0.008724068561</v>
      </c>
      <c r="AK574" s="58">
        <f t="shared" si="27"/>
        <v>0.02645012799</v>
      </c>
      <c r="AL574" s="39">
        <f t="shared" si="28"/>
        <v>0.3863673651</v>
      </c>
      <c r="AM574" s="40">
        <f t="shared" ref="AM574:AN574" si="2887">AF574+AJ574</f>
        <v>0.3950914336</v>
      </c>
      <c r="AN574" s="54">
        <f t="shared" si="2887"/>
        <v>0.4128174931</v>
      </c>
      <c r="AO574" s="59">
        <f t="shared" si="30"/>
        <v>1.882334775</v>
      </c>
      <c r="AP574" s="39">
        <f t="shared" ref="AP574:AR574" si="2888">AL574*$AO574</f>
        <v>0.7272727273</v>
      </c>
      <c r="AQ574" s="40">
        <f t="shared" si="2888"/>
        <v>0.7436943449</v>
      </c>
      <c r="AR574" s="54">
        <f t="shared" si="2888"/>
        <v>0.777060723</v>
      </c>
      <c r="AS574" s="39">
        <f t="shared" ref="AS574:AU574" si="2889">IF(AP574&lt;0,0,IF(AP574&gt;1,1,AP574))</f>
        <v>0.7272727273</v>
      </c>
      <c r="AT574" s="40">
        <f t="shared" si="2889"/>
        <v>0.7436943449</v>
      </c>
      <c r="AU574" s="54">
        <f t="shared" si="2889"/>
        <v>0.777060723</v>
      </c>
      <c r="AV574" s="38"/>
      <c r="AW574" s="38"/>
      <c r="AX574" s="38"/>
      <c r="AY574" s="38"/>
      <c r="AZ574" s="38"/>
      <c r="BA574" s="38"/>
      <c r="BB574" s="38"/>
    </row>
    <row r="575">
      <c r="A575" s="1"/>
      <c r="B575" s="1"/>
      <c r="C575" s="53">
        <v>0.0</v>
      </c>
      <c r="D575" s="42"/>
      <c r="E575" s="42"/>
      <c r="F575" s="2">
        <v>7624.0</v>
      </c>
      <c r="G575" s="43">
        <v>11.0</v>
      </c>
      <c r="H575" s="43">
        <v>17.0</v>
      </c>
      <c r="I575" s="44">
        <v>26.0</v>
      </c>
      <c r="J575" s="44">
        <v>41.0</v>
      </c>
      <c r="K575" s="45">
        <v>15.0</v>
      </c>
      <c r="L575" s="45">
        <v>54.0</v>
      </c>
      <c r="M575" s="39">
        <f t="shared" si="6"/>
        <v>0.3928571429</v>
      </c>
      <c r="N575" s="40">
        <f t="shared" si="7"/>
        <v>0.3880597015</v>
      </c>
      <c r="O575" s="54">
        <f t="shared" si="8"/>
        <v>0.2173913043</v>
      </c>
      <c r="P575" s="40">
        <f t="shared" si="9"/>
        <v>0.5452667092</v>
      </c>
      <c r="Q575" s="54">
        <f t="shared" si="10"/>
        <v>0.2652084184</v>
      </c>
      <c r="R575" s="39">
        <f t="shared" ref="R575:T575" si="2890">M575</f>
        <v>0.3928571429</v>
      </c>
      <c r="S575" s="40">
        <f t="shared" si="2890"/>
        <v>0.3880597015</v>
      </c>
      <c r="T575" s="54">
        <f t="shared" si="2890"/>
        <v>0.2173913043</v>
      </c>
      <c r="U575" s="39">
        <f t="shared" si="12"/>
        <v>0.3928571429</v>
      </c>
      <c r="V575" s="40">
        <f t="shared" si="13"/>
        <v>-0.05394029851</v>
      </c>
      <c r="W575" s="54">
        <f t="shared" si="14"/>
        <v>-0.001608695652</v>
      </c>
      <c r="X575" s="55">
        <f t="shared" si="15"/>
        <v>-0.1364493986</v>
      </c>
      <c r="Y575" s="55">
        <f t="shared" si="16"/>
        <v>0.921847562</v>
      </c>
      <c r="Z575" s="39">
        <f t="shared" si="17"/>
        <v>0.2803981905</v>
      </c>
      <c r="AA575" s="40">
        <f t="shared" si="18"/>
        <v>0.2803981905</v>
      </c>
      <c r="AB575" s="54">
        <f t="shared" si="19"/>
        <v>-0.001608695652</v>
      </c>
      <c r="AC575" s="56">
        <f t="shared" si="20"/>
        <v>-0.00573711977</v>
      </c>
      <c r="AD575" s="56">
        <f t="shared" si="21"/>
        <v>0.7911352832</v>
      </c>
      <c r="AE575" s="39">
        <f t="shared" si="22"/>
        <v>0.198274725</v>
      </c>
      <c r="AF575" s="40">
        <f t="shared" si="23"/>
        <v>0.198274725</v>
      </c>
      <c r="AG575" s="54">
        <f t="shared" si="24"/>
        <v>0.198274725</v>
      </c>
      <c r="AH575" s="57">
        <f t="shared" ref="AH575:AI575" si="2891">N575-P575</f>
        <v>-0.1572070077</v>
      </c>
      <c r="AI575" s="57">
        <f t="shared" si="2891"/>
        <v>-0.04781711402</v>
      </c>
      <c r="AJ575" s="58">
        <f t="shared" si="26"/>
        <v>-0.09398425087</v>
      </c>
      <c r="AK575" s="58">
        <f t="shared" si="27"/>
        <v>-0.02842053889</v>
      </c>
      <c r="AL575" s="39">
        <f t="shared" si="28"/>
        <v>0.198274725</v>
      </c>
      <c r="AM575" s="40">
        <f t="shared" ref="AM575:AN575" si="2892">AF575+AJ575</f>
        <v>0.1042904741</v>
      </c>
      <c r="AN575" s="54">
        <f t="shared" si="2892"/>
        <v>0.1698541861</v>
      </c>
      <c r="AO575" s="59">
        <f t="shared" si="30"/>
        <v>1.981377822</v>
      </c>
      <c r="AP575" s="39">
        <f t="shared" ref="AP575:AR575" si="2893">AL575*$AO575</f>
        <v>0.3928571429</v>
      </c>
      <c r="AQ575" s="40">
        <f t="shared" si="2893"/>
        <v>0.2066388325</v>
      </c>
      <c r="AR575" s="54">
        <f t="shared" si="2893"/>
        <v>0.3365453174</v>
      </c>
      <c r="AS575" s="39">
        <f t="shared" ref="AS575:AU575" si="2894">IF(AP575&lt;0,0,IF(AP575&gt;1,1,AP575))</f>
        <v>0.3928571429</v>
      </c>
      <c r="AT575" s="40">
        <f t="shared" si="2894"/>
        <v>0.2066388325</v>
      </c>
      <c r="AU575" s="54">
        <f t="shared" si="2894"/>
        <v>0.3365453174</v>
      </c>
      <c r="AV575" s="38"/>
      <c r="AW575" s="38"/>
      <c r="AX575" s="38"/>
      <c r="AY575" s="38"/>
      <c r="AZ575" s="38"/>
      <c r="BA575" s="38"/>
      <c r="BB575" s="38"/>
    </row>
    <row r="576">
      <c r="A576" s="1"/>
      <c r="B576" s="1"/>
      <c r="C576" s="53">
        <v>0.0</v>
      </c>
      <c r="D576" s="42"/>
      <c r="E576" s="42"/>
      <c r="F576" s="2">
        <v>7625.0</v>
      </c>
      <c r="G576" s="43">
        <v>22.0</v>
      </c>
      <c r="H576" s="43">
        <v>45.0</v>
      </c>
      <c r="I576" s="44">
        <v>116.0</v>
      </c>
      <c r="J576" s="44">
        <v>78.0</v>
      </c>
      <c r="K576" s="45">
        <v>44.0</v>
      </c>
      <c r="L576" s="45">
        <v>110.0</v>
      </c>
      <c r="M576" s="39">
        <f t="shared" si="6"/>
        <v>0.328358209</v>
      </c>
      <c r="N576" s="40">
        <f t="shared" si="7"/>
        <v>0.5979381443</v>
      </c>
      <c r="O576" s="54">
        <f t="shared" si="8"/>
        <v>0.2857142857</v>
      </c>
      <c r="P576" s="40">
        <f t="shared" si="9"/>
        <v>0.5283738917</v>
      </c>
      <c r="Q576" s="54">
        <f t="shared" si="10"/>
        <v>0.2589901092</v>
      </c>
      <c r="R576" s="39">
        <f t="shared" ref="R576:T576" si="2895">M576</f>
        <v>0.328358209</v>
      </c>
      <c r="S576" s="40">
        <f t="shared" si="2895"/>
        <v>0.5979381443</v>
      </c>
      <c r="T576" s="54">
        <f t="shared" si="2895"/>
        <v>0.2857142857</v>
      </c>
      <c r="U576" s="39">
        <f t="shared" si="12"/>
        <v>0.328358209</v>
      </c>
      <c r="V576" s="40">
        <f t="shared" si="13"/>
        <v>0.1559381443</v>
      </c>
      <c r="W576" s="54">
        <f t="shared" si="14"/>
        <v>0.06671428571</v>
      </c>
      <c r="X576" s="55">
        <f t="shared" si="15"/>
        <v>0.443368807</v>
      </c>
      <c r="Y576" s="55">
        <f t="shared" si="16"/>
        <v>0.3420293564</v>
      </c>
      <c r="Z576" s="39">
        <f t="shared" si="17"/>
        <v>0.2570367855</v>
      </c>
      <c r="AA576" s="40">
        <f t="shared" si="18"/>
        <v>0.2570367855</v>
      </c>
      <c r="AB576" s="54">
        <f t="shared" si="19"/>
        <v>0.06671428571</v>
      </c>
      <c r="AC576" s="56">
        <f t="shared" si="20"/>
        <v>0.2539479205</v>
      </c>
      <c r="AD576" s="56">
        <f t="shared" si="21"/>
        <v>0.5314502429</v>
      </c>
      <c r="AE576" s="39">
        <f t="shared" si="22"/>
        <v>0.1877747388</v>
      </c>
      <c r="AF576" s="40">
        <f t="shared" si="23"/>
        <v>0.1877747388</v>
      </c>
      <c r="AG576" s="54">
        <f t="shared" si="24"/>
        <v>0.1877747388</v>
      </c>
      <c r="AH576" s="57">
        <f t="shared" ref="AH576:AI576" si="2896">N576-P576</f>
        <v>0.06956425259</v>
      </c>
      <c r="AI576" s="57">
        <f t="shared" si="2896"/>
        <v>0.02672417656</v>
      </c>
      <c r="AJ576" s="58">
        <f t="shared" si="26"/>
        <v>0.0415881217</v>
      </c>
      <c r="AK576" s="58">
        <f t="shared" si="27"/>
        <v>0.01588375866</v>
      </c>
      <c r="AL576" s="39">
        <f t="shared" si="28"/>
        <v>0.1877747388</v>
      </c>
      <c r="AM576" s="40">
        <f t="shared" ref="AM576:AN576" si="2897">AF576+AJ576</f>
        <v>0.2293628605</v>
      </c>
      <c r="AN576" s="54">
        <f t="shared" si="2897"/>
        <v>0.2036584974</v>
      </c>
      <c r="AO576" s="59">
        <f t="shared" si="30"/>
        <v>1.748681485</v>
      </c>
      <c r="AP576" s="39">
        <f t="shared" ref="AP576:AR576" si="2898">AL576*$AO576</f>
        <v>0.328358209</v>
      </c>
      <c r="AQ576" s="40">
        <f t="shared" si="2898"/>
        <v>0.4010825873</v>
      </c>
      <c r="AR576" s="54">
        <f t="shared" si="2898"/>
        <v>0.3561338436</v>
      </c>
      <c r="AS576" s="39">
        <f t="shared" ref="AS576:AU576" si="2899">IF(AP576&lt;0,0,IF(AP576&gt;1,1,AP576))</f>
        <v>0.328358209</v>
      </c>
      <c r="AT576" s="40">
        <f t="shared" si="2899"/>
        <v>0.4010825873</v>
      </c>
      <c r="AU576" s="54">
        <f t="shared" si="2899"/>
        <v>0.3561338436</v>
      </c>
      <c r="AV576" s="38"/>
      <c r="AW576" s="38"/>
      <c r="AX576" s="38"/>
      <c r="AY576" s="38"/>
      <c r="AZ576" s="38"/>
      <c r="BA576" s="38"/>
      <c r="BB576" s="38"/>
    </row>
    <row r="577">
      <c r="A577" s="1"/>
      <c r="B577" s="1"/>
      <c r="C577" s="53">
        <v>0.0</v>
      </c>
      <c r="D577" s="42"/>
      <c r="E577" s="42"/>
      <c r="F577" s="2">
        <v>7634.0</v>
      </c>
      <c r="G577" s="43">
        <v>15.0</v>
      </c>
      <c r="H577" s="43">
        <v>17.0</v>
      </c>
      <c r="I577" s="44">
        <v>82.0</v>
      </c>
      <c r="J577" s="44">
        <v>58.0</v>
      </c>
      <c r="K577" s="45">
        <v>24.0</v>
      </c>
      <c r="L577" s="45">
        <v>71.0</v>
      </c>
      <c r="M577" s="39">
        <f t="shared" si="6"/>
        <v>0.46875</v>
      </c>
      <c r="N577" s="40">
        <f t="shared" si="7"/>
        <v>0.5857142857</v>
      </c>
      <c r="O577" s="54">
        <f t="shared" si="8"/>
        <v>0.2526315789</v>
      </c>
      <c r="P577" s="40">
        <f t="shared" si="9"/>
        <v>0.565112793</v>
      </c>
      <c r="Q577" s="54">
        <f t="shared" si="10"/>
        <v>0.2718369141</v>
      </c>
      <c r="R577" s="39">
        <f t="shared" ref="R577:T577" si="2900">M577</f>
        <v>0.46875</v>
      </c>
      <c r="S577" s="40">
        <f t="shared" si="2900"/>
        <v>0.5857142857</v>
      </c>
      <c r="T577" s="54">
        <f t="shared" si="2900"/>
        <v>0.2526315789</v>
      </c>
      <c r="U577" s="39">
        <f t="shared" si="12"/>
        <v>0.46875</v>
      </c>
      <c r="V577" s="40">
        <f t="shared" si="13"/>
        <v>0.1437142857</v>
      </c>
      <c r="W577" s="54">
        <f t="shared" si="14"/>
        <v>0.03363157895</v>
      </c>
      <c r="X577" s="55">
        <f t="shared" si="15"/>
        <v>0.2974920821</v>
      </c>
      <c r="Y577" s="55">
        <f t="shared" si="16"/>
        <v>0.4879060813</v>
      </c>
      <c r="Z577" s="39">
        <f t="shared" si="17"/>
        <v>0.3466845529</v>
      </c>
      <c r="AA577" s="40">
        <f t="shared" si="18"/>
        <v>0.3466845529</v>
      </c>
      <c r="AB577" s="54">
        <f t="shared" si="19"/>
        <v>0.03363157895</v>
      </c>
      <c r="AC577" s="56">
        <f t="shared" si="20"/>
        <v>0.09670656111</v>
      </c>
      <c r="AD577" s="56">
        <f t="shared" si="21"/>
        <v>0.6886916023</v>
      </c>
      <c r="AE577" s="39">
        <f t="shared" si="22"/>
        <v>0.2462937903</v>
      </c>
      <c r="AF577" s="40">
        <f t="shared" si="23"/>
        <v>0.2462937903</v>
      </c>
      <c r="AG577" s="54">
        <f t="shared" si="24"/>
        <v>0.2462937903</v>
      </c>
      <c r="AH577" s="57">
        <f t="shared" ref="AH577:AI577" si="2901">N577-P577</f>
        <v>0.02060149275</v>
      </c>
      <c r="AI577" s="57">
        <f t="shared" si="2901"/>
        <v>-0.01920533512</v>
      </c>
      <c r="AJ577" s="58">
        <f t="shared" si="26"/>
        <v>0.01231634576</v>
      </c>
      <c r="AK577" s="58">
        <f t="shared" si="27"/>
        <v>-0.01141486651</v>
      </c>
      <c r="AL577" s="39">
        <f t="shared" si="28"/>
        <v>0.2462937903</v>
      </c>
      <c r="AM577" s="40">
        <f t="shared" ref="AM577:AN577" si="2902">AF577+AJ577</f>
        <v>0.2586101361</v>
      </c>
      <c r="AN577" s="54">
        <f t="shared" si="2902"/>
        <v>0.2348789238</v>
      </c>
      <c r="AO577" s="59">
        <f t="shared" si="30"/>
        <v>1.903214853</v>
      </c>
      <c r="AP577" s="39">
        <f t="shared" ref="AP577:AR577" si="2903">AL577*$AO577</f>
        <v>0.46875</v>
      </c>
      <c r="AQ577" s="40">
        <f t="shared" si="2903"/>
        <v>0.4921906522</v>
      </c>
      <c r="AR577" s="54">
        <f t="shared" si="2903"/>
        <v>0.4470250565</v>
      </c>
      <c r="AS577" s="39">
        <f t="shared" ref="AS577:AU577" si="2904">IF(AP577&lt;0,0,IF(AP577&gt;1,1,AP577))</f>
        <v>0.46875</v>
      </c>
      <c r="AT577" s="40">
        <f t="shared" si="2904"/>
        <v>0.4921906522</v>
      </c>
      <c r="AU577" s="54">
        <f t="shared" si="2904"/>
        <v>0.4470250565</v>
      </c>
      <c r="AV577" s="38"/>
      <c r="AW577" s="38"/>
      <c r="AX577" s="38"/>
      <c r="AY577" s="38"/>
      <c r="AZ577" s="38"/>
      <c r="BA577" s="38"/>
      <c r="BB577" s="38"/>
    </row>
    <row r="578">
      <c r="A578" s="1"/>
      <c r="B578" s="1"/>
      <c r="C578" s="53">
        <v>0.0</v>
      </c>
      <c r="D578" s="42"/>
      <c r="E578" s="42"/>
      <c r="F578" s="2">
        <v>7641.0</v>
      </c>
      <c r="G578" s="43">
        <v>29.0</v>
      </c>
      <c r="H578" s="43">
        <v>28.0</v>
      </c>
      <c r="I578" s="44">
        <v>168.0</v>
      </c>
      <c r="J578" s="44">
        <v>79.0</v>
      </c>
      <c r="K578" s="45">
        <v>20.0</v>
      </c>
      <c r="L578" s="45">
        <v>104.0</v>
      </c>
      <c r="M578" s="39">
        <f t="shared" si="6"/>
        <v>0.5087719298</v>
      </c>
      <c r="N578" s="40">
        <f t="shared" si="7"/>
        <v>0.6801619433</v>
      </c>
      <c r="O578" s="54">
        <f t="shared" si="8"/>
        <v>0.1612903226</v>
      </c>
      <c r="P578" s="40">
        <f t="shared" si="9"/>
        <v>0.5755651277</v>
      </c>
      <c r="Q578" s="54">
        <f t="shared" si="10"/>
        <v>0.2750327485</v>
      </c>
      <c r="R578" s="39">
        <f t="shared" ref="R578:T578" si="2905">M578</f>
        <v>0.5087719298</v>
      </c>
      <c r="S578" s="40">
        <f t="shared" si="2905"/>
        <v>0.6801619433</v>
      </c>
      <c r="T578" s="54">
        <f t="shared" si="2905"/>
        <v>0.1612903226</v>
      </c>
      <c r="U578" s="39">
        <f t="shared" si="12"/>
        <v>0.5087719298</v>
      </c>
      <c r="V578" s="40">
        <f t="shared" si="13"/>
        <v>0.2381619433</v>
      </c>
      <c r="W578" s="54">
        <f t="shared" si="14"/>
        <v>-0.05770967742</v>
      </c>
      <c r="X578" s="55">
        <f t="shared" si="15"/>
        <v>0.4378128762</v>
      </c>
      <c r="Y578" s="55">
        <f t="shared" si="16"/>
        <v>0.3475852872</v>
      </c>
      <c r="Z578" s="39">
        <f t="shared" si="17"/>
        <v>0.397221593</v>
      </c>
      <c r="AA578" s="40">
        <f t="shared" si="18"/>
        <v>0.397221593</v>
      </c>
      <c r="AB578" s="54">
        <f t="shared" si="19"/>
        <v>-0.05770967742</v>
      </c>
      <c r="AC578" s="56">
        <f t="shared" si="20"/>
        <v>-0.1442739103</v>
      </c>
      <c r="AD578" s="56">
        <f t="shared" si="21"/>
        <v>0.9296720736</v>
      </c>
      <c r="AE578" s="39">
        <f t="shared" si="22"/>
        <v>0.2838268845</v>
      </c>
      <c r="AF578" s="40">
        <f t="shared" si="23"/>
        <v>0.2838268845</v>
      </c>
      <c r="AG578" s="54">
        <f t="shared" si="24"/>
        <v>0.2838268845</v>
      </c>
      <c r="AH578" s="57">
        <f t="shared" ref="AH578:AI578" si="2906">N578-P578</f>
        <v>0.1045968156</v>
      </c>
      <c r="AI578" s="57">
        <f t="shared" si="2906"/>
        <v>-0.113742426</v>
      </c>
      <c r="AJ578" s="58">
        <f t="shared" si="26"/>
        <v>0.06253190301</v>
      </c>
      <c r="AK578" s="58">
        <f t="shared" si="27"/>
        <v>-0.06760385076</v>
      </c>
      <c r="AL578" s="39">
        <f t="shared" si="28"/>
        <v>0.2838268845</v>
      </c>
      <c r="AM578" s="40">
        <f t="shared" ref="AM578:AN578" si="2907">AF578+AJ578</f>
        <v>0.3463587875</v>
      </c>
      <c r="AN578" s="54">
        <f t="shared" si="2907"/>
        <v>0.2162230338</v>
      </c>
      <c r="AO578" s="59">
        <f t="shared" si="30"/>
        <v>1.792543122</v>
      </c>
      <c r="AP578" s="39">
        <f t="shared" ref="AP578:AR578" si="2908">AL578*$AO578</f>
        <v>0.5087719298</v>
      </c>
      <c r="AQ578" s="40">
        <f t="shared" si="2908"/>
        <v>0.6208630625</v>
      </c>
      <c r="AR578" s="54">
        <f t="shared" si="2908"/>
        <v>0.3875891121</v>
      </c>
      <c r="AS578" s="39">
        <f t="shared" ref="AS578:AU578" si="2909">IF(AP578&lt;0,0,IF(AP578&gt;1,1,AP578))</f>
        <v>0.5087719298</v>
      </c>
      <c r="AT578" s="40">
        <f t="shared" si="2909"/>
        <v>0.6208630625</v>
      </c>
      <c r="AU578" s="54">
        <f t="shared" si="2909"/>
        <v>0.3875891121</v>
      </c>
      <c r="AV578" s="38"/>
      <c r="AW578" s="38"/>
      <c r="AX578" s="38"/>
      <c r="AY578" s="38"/>
      <c r="AZ578" s="38"/>
      <c r="BA578" s="38"/>
      <c r="BB578" s="38"/>
    </row>
    <row r="579">
      <c r="A579" s="1"/>
      <c r="B579" s="1"/>
      <c r="C579" s="53">
        <v>0.0</v>
      </c>
      <c r="D579" s="42"/>
      <c r="E579" s="42"/>
      <c r="F579" s="2">
        <v>7643.0</v>
      </c>
      <c r="G579" s="43">
        <v>25.0</v>
      </c>
      <c r="H579" s="43">
        <v>34.0</v>
      </c>
      <c r="I579" s="44">
        <v>74.0</v>
      </c>
      <c r="J579" s="44">
        <v>89.0</v>
      </c>
      <c r="K579" s="45">
        <v>27.0</v>
      </c>
      <c r="L579" s="45">
        <v>92.0</v>
      </c>
      <c r="M579" s="39">
        <f t="shared" si="6"/>
        <v>0.4237288136</v>
      </c>
      <c r="N579" s="40">
        <f t="shared" si="7"/>
        <v>0.4539877301</v>
      </c>
      <c r="O579" s="54">
        <f t="shared" si="8"/>
        <v>0.2268907563</v>
      </c>
      <c r="P579" s="40">
        <f t="shared" si="9"/>
        <v>0.5533437231</v>
      </c>
      <c r="Q579" s="54">
        <f t="shared" si="10"/>
        <v>0.2679945418</v>
      </c>
      <c r="R579" s="39">
        <f t="shared" ref="R579:T579" si="2910">M579</f>
        <v>0.4237288136</v>
      </c>
      <c r="S579" s="40">
        <f t="shared" si="2910"/>
        <v>0.4539877301</v>
      </c>
      <c r="T579" s="54">
        <f t="shared" si="2910"/>
        <v>0.2268907563</v>
      </c>
      <c r="U579" s="39">
        <f t="shared" si="12"/>
        <v>0.4237288136</v>
      </c>
      <c r="V579" s="40">
        <f t="shared" si="13"/>
        <v>0.01198773006</v>
      </c>
      <c r="W579" s="54">
        <f t="shared" si="14"/>
        <v>0.007890756303</v>
      </c>
      <c r="X579" s="55">
        <f t="shared" si="15"/>
        <v>0.02828349868</v>
      </c>
      <c r="Y579" s="55">
        <f t="shared" si="16"/>
        <v>0.7571146647</v>
      </c>
      <c r="Z579" s="39">
        <f t="shared" si="17"/>
        <v>0.2997413995</v>
      </c>
      <c r="AA579" s="40">
        <f t="shared" si="18"/>
        <v>0.2997413995</v>
      </c>
      <c r="AB579" s="54">
        <f t="shared" si="19"/>
        <v>0.007890756303</v>
      </c>
      <c r="AC579" s="56">
        <f t="shared" si="20"/>
        <v>0.02631913464</v>
      </c>
      <c r="AD579" s="56">
        <f t="shared" si="21"/>
        <v>0.7590790288</v>
      </c>
      <c r="AE579" s="39">
        <f t="shared" si="22"/>
        <v>0.2120226056</v>
      </c>
      <c r="AF579" s="40">
        <f t="shared" si="23"/>
        <v>0.2120226056</v>
      </c>
      <c r="AG579" s="54">
        <f t="shared" si="24"/>
        <v>0.2120226056</v>
      </c>
      <c r="AH579" s="57">
        <f t="shared" ref="AH579:AI579" si="2911">N579-P579</f>
        <v>-0.09935599301</v>
      </c>
      <c r="AI579" s="57">
        <f t="shared" si="2911"/>
        <v>-0.0411037855</v>
      </c>
      <c r="AJ579" s="58">
        <f t="shared" si="26"/>
        <v>-0.05939874252</v>
      </c>
      <c r="AK579" s="58">
        <f t="shared" si="27"/>
        <v>-0.0244304107</v>
      </c>
      <c r="AL579" s="39">
        <f t="shared" si="28"/>
        <v>0.2120226056</v>
      </c>
      <c r="AM579" s="40">
        <f t="shared" ref="AM579:AN579" si="2912">AF579+AJ579</f>
        <v>0.1526238631</v>
      </c>
      <c r="AN579" s="54">
        <f t="shared" si="2912"/>
        <v>0.1875921949</v>
      </c>
      <c r="AO579" s="59">
        <f t="shared" si="30"/>
        <v>1.998507717</v>
      </c>
      <c r="AP579" s="39">
        <f t="shared" ref="AP579:AR579" si="2913">AL579*$AO579</f>
        <v>0.4237288136</v>
      </c>
      <c r="AQ579" s="40">
        <f t="shared" si="2913"/>
        <v>0.3050199682</v>
      </c>
      <c r="AR579" s="54">
        <f t="shared" si="2913"/>
        <v>0.3749044492</v>
      </c>
      <c r="AS579" s="39">
        <f t="shared" ref="AS579:AU579" si="2914">IF(AP579&lt;0,0,IF(AP579&gt;1,1,AP579))</f>
        <v>0.4237288136</v>
      </c>
      <c r="AT579" s="40">
        <f t="shared" si="2914"/>
        <v>0.3050199682</v>
      </c>
      <c r="AU579" s="54">
        <f t="shared" si="2914"/>
        <v>0.3749044492</v>
      </c>
      <c r="AV579" s="38"/>
      <c r="AW579" s="38"/>
      <c r="AX579" s="38"/>
      <c r="AY579" s="38"/>
      <c r="AZ579" s="38"/>
      <c r="BA579" s="38"/>
      <c r="BB579" s="38"/>
    </row>
    <row r="580">
      <c r="A580" s="1"/>
      <c r="B580" s="1"/>
      <c r="C580" s="53">
        <v>0.0</v>
      </c>
      <c r="D580" s="42"/>
      <c r="E580" s="42"/>
      <c r="F580" s="2">
        <v>7651.0</v>
      </c>
      <c r="G580" s="43">
        <v>31.0</v>
      </c>
      <c r="H580" s="43">
        <v>42.0</v>
      </c>
      <c r="I580" s="44">
        <v>92.0</v>
      </c>
      <c r="J580" s="44">
        <v>69.0</v>
      </c>
      <c r="K580" s="45">
        <v>39.0</v>
      </c>
      <c r="L580" s="45">
        <v>109.0</v>
      </c>
      <c r="M580" s="39">
        <f t="shared" si="6"/>
        <v>0.4246575342</v>
      </c>
      <c r="N580" s="40">
        <f t="shared" si="7"/>
        <v>0.5714285714</v>
      </c>
      <c r="O580" s="54">
        <f t="shared" si="8"/>
        <v>0.2635135135</v>
      </c>
      <c r="P580" s="40">
        <f t="shared" si="9"/>
        <v>0.5535866204</v>
      </c>
      <c r="Q580" s="54">
        <f t="shared" si="10"/>
        <v>0.2680764496</v>
      </c>
      <c r="R580" s="39">
        <f t="shared" ref="R580:T580" si="2915">M580</f>
        <v>0.4246575342</v>
      </c>
      <c r="S580" s="40">
        <f t="shared" si="2915"/>
        <v>0.5714285714</v>
      </c>
      <c r="T580" s="54">
        <f t="shared" si="2915"/>
        <v>0.2635135135</v>
      </c>
      <c r="U580" s="39">
        <f t="shared" si="12"/>
        <v>0.4246575342</v>
      </c>
      <c r="V580" s="40">
        <f t="shared" si="13"/>
        <v>0.1294285714</v>
      </c>
      <c r="W580" s="54">
        <f t="shared" si="14"/>
        <v>0.04451351351</v>
      </c>
      <c r="X580" s="55">
        <f t="shared" si="15"/>
        <v>0.2958394461</v>
      </c>
      <c r="Y580" s="55">
        <f t="shared" si="16"/>
        <v>0.4895587173</v>
      </c>
      <c r="Z580" s="39">
        <f t="shared" si="17"/>
        <v>0.3139154158</v>
      </c>
      <c r="AA580" s="40">
        <f t="shared" si="18"/>
        <v>0.3139154158</v>
      </c>
      <c r="AB580" s="54">
        <f t="shared" si="19"/>
        <v>0.04451351351</v>
      </c>
      <c r="AC580" s="56">
        <f t="shared" si="20"/>
        <v>0.1408618621</v>
      </c>
      <c r="AD580" s="56">
        <f t="shared" si="21"/>
        <v>0.6445363013</v>
      </c>
      <c r="AE580" s="39">
        <f t="shared" si="22"/>
        <v>0.2241922625</v>
      </c>
      <c r="AF580" s="40">
        <f t="shared" si="23"/>
        <v>0.2241922625</v>
      </c>
      <c r="AG580" s="54">
        <f t="shared" si="24"/>
        <v>0.2241922625</v>
      </c>
      <c r="AH580" s="57">
        <f t="shared" ref="AH580:AI580" si="2916">N580-P580</f>
        <v>0.01784195105</v>
      </c>
      <c r="AI580" s="57">
        <f t="shared" si="2916"/>
        <v>-0.004562936102</v>
      </c>
      <c r="AJ580" s="58">
        <f t="shared" si="26"/>
        <v>0.01066658814</v>
      </c>
      <c r="AK580" s="58">
        <f t="shared" si="27"/>
        <v>-0.002712022789</v>
      </c>
      <c r="AL580" s="39">
        <f t="shared" si="28"/>
        <v>0.2241922625</v>
      </c>
      <c r="AM580" s="40">
        <f t="shared" ref="AM580:AN580" si="2917">AF580+AJ580</f>
        <v>0.2348588506</v>
      </c>
      <c r="AN580" s="54">
        <f t="shared" si="2917"/>
        <v>0.2214802397</v>
      </c>
      <c r="AO580" s="59">
        <f t="shared" si="30"/>
        <v>1.894166772</v>
      </c>
      <c r="AP580" s="39">
        <f t="shared" ref="AP580:AR580" si="2918">AL580*$AO580</f>
        <v>0.4246575342</v>
      </c>
      <c r="AQ580" s="40">
        <f t="shared" si="2918"/>
        <v>0.4448618311</v>
      </c>
      <c r="AR580" s="54">
        <f t="shared" si="2918"/>
        <v>0.4195205108</v>
      </c>
      <c r="AS580" s="39">
        <f t="shared" ref="AS580:AU580" si="2919">IF(AP580&lt;0,0,IF(AP580&gt;1,1,AP580))</f>
        <v>0.4246575342</v>
      </c>
      <c r="AT580" s="40">
        <f t="shared" si="2919"/>
        <v>0.4448618311</v>
      </c>
      <c r="AU580" s="54">
        <f t="shared" si="2919"/>
        <v>0.4195205108</v>
      </c>
      <c r="AV580" s="38"/>
      <c r="AW580" s="38"/>
      <c r="AX580" s="38"/>
      <c r="AY580" s="38"/>
      <c r="AZ580" s="38"/>
      <c r="BA580" s="38"/>
      <c r="BB580" s="38"/>
    </row>
    <row r="581">
      <c r="A581" s="1"/>
      <c r="B581" s="1"/>
      <c r="C581" s="53">
        <v>0.0</v>
      </c>
      <c r="D581" s="42"/>
      <c r="E581" s="42"/>
      <c r="F581" s="2">
        <v>7652.0</v>
      </c>
      <c r="G581" s="43">
        <v>23.0</v>
      </c>
      <c r="H581" s="43">
        <v>27.0</v>
      </c>
      <c r="I581" s="44">
        <v>80.0</v>
      </c>
      <c r="J581" s="44">
        <v>39.0</v>
      </c>
      <c r="K581" s="45">
        <v>23.0</v>
      </c>
      <c r="L581" s="45">
        <v>44.0</v>
      </c>
      <c r="M581" s="39">
        <f t="shared" si="6"/>
        <v>0.46</v>
      </c>
      <c r="N581" s="40">
        <f t="shared" si="7"/>
        <v>0.6722689076</v>
      </c>
      <c r="O581" s="54">
        <f t="shared" si="8"/>
        <v>0.3432835821</v>
      </c>
      <c r="P581" s="40">
        <f t="shared" si="9"/>
        <v>0.56282636</v>
      </c>
      <c r="Q581" s="54">
        <f t="shared" si="10"/>
        <v>0.27111064</v>
      </c>
      <c r="R581" s="39">
        <f t="shared" ref="R581:T581" si="2920">M581</f>
        <v>0.46</v>
      </c>
      <c r="S581" s="40">
        <f t="shared" si="2920"/>
        <v>0.6722689076</v>
      </c>
      <c r="T581" s="54">
        <f t="shared" si="2920"/>
        <v>0.3432835821</v>
      </c>
      <c r="U581" s="39">
        <f t="shared" si="12"/>
        <v>0.46</v>
      </c>
      <c r="V581" s="40">
        <f t="shared" si="13"/>
        <v>0.2302689076</v>
      </c>
      <c r="W581" s="54">
        <f t="shared" si="14"/>
        <v>0.1242835821</v>
      </c>
      <c r="X581" s="55">
        <f t="shared" si="15"/>
        <v>0.464115165</v>
      </c>
      <c r="Y581" s="55">
        <f t="shared" si="16"/>
        <v>0.3212829984</v>
      </c>
      <c r="Z581" s="39">
        <f t="shared" si="17"/>
        <v>0.3637470067</v>
      </c>
      <c r="AA581" s="40">
        <f t="shared" si="18"/>
        <v>0.3637470067</v>
      </c>
      <c r="AB581" s="54">
        <f t="shared" si="19"/>
        <v>0.1242835821</v>
      </c>
      <c r="AC581" s="56">
        <f t="shared" si="20"/>
        <v>0.3292399703</v>
      </c>
      <c r="AD581" s="56">
        <f t="shared" si="21"/>
        <v>0.4561581931</v>
      </c>
      <c r="AE581" s="39">
        <f t="shared" si="22"/>
        <v>0.2718071869</v>
      </c>
      <c r="AF581" s="40">
        <f t="shared" si="23"/>
        <v>0.2718071869</v>
      </c>
      <c r="AG581" s="54">
        <f t="shared" si="24"/>
        <v>0.2718071869</v>
      </c>
      <c r="AH581" s="57">
        <f t="shared" ref="AH581:AI581" si="2921">N581-P581</f>
        <v>0.1094425476</v>
      </c>
      <c r="AI581" s="57">
        <f t="shared" si="2921"/>
        <v>0.07217294209</v>
      </c>
      <c r="AJ581" s="58">
        <f t="shared" si="26"/>
        <v>0.06542886349</v>
      </c>
      <c r="AK581" s="58">
        <f t="shared" si="27"/>
        <v>0.04289664798</v>
      </c>
      <c r="AL581" s="39">
        <f t="shared" si="28"/>
        <v>0.2718071869</v>
      </c>
      <c r="AM581" s="40">
        <f t="shared" ref="AM581:AN581" si="2922">AF581+AJ581</f>
        <v>0.3372360504</v>
      </c>
      <c r="AN581" s="54">
        <f t="shared" si="2922"/>
        <v>0.3147038348</v>
      </c>
      <c r="AO581" s="59">
        <f t="shared" si="30"/>
        <v>1.692376148</v>
      </c>
      <c r="AP581" s="39">
        <f t="shared" ref="AP581:AR581" si="2923">AL581*$AO581</f>
        <v>0.46</v>
      </c>
      <c r="AQ581" s="40">
        <f t="shared" si="2923"/>
        <v>0.570730248</v>
      </c>
      <c r="AR581" s="54">
        <f t="shared" si="2923"/>
        <v>0.5325972639</v>
      </c>
      <c r="AS581" s="39">
        <f t="shared" ref="AS581:AU581" si="2924">IF(AP581&lt;0,0,IF(AP581&gt;1,1,AP581))</f>
        <v>0.46</v>
      </c>
      <c r="AT581" s="40">
        <f t="shared" si="2924"/>
        <v>0.570730248</v>
      </c>
      <c r="AU581" s="54">
        <f t="shared" si="2924"/>
        <v>0.5325972639</v>
      </c>
      <c r="AV581" s="38"/>
      <c r="AW581" s="38"/>
      <c r="AX581" s="38"/>
      <c r="AY581" s="38"/>
      <c r="AZ581" s="38"/>
      <c r="BA581" s="38"/>
      <c r="BB581" s="38"/>
    </row>
    <row r="582">
      <c r="A582" s="1"/>
      <c r="B582" s="1"/>
      <c r="C582" s="53">
        <v>0.0</v>
      </c>
      <c r="D582" s="42"/>
      <c r="E582" s="42"/>
      <c r="F582" s="2">
        <v>7663.0</v>
      </c>
      <c r="G582" s="43">
        <v>9.0</v>
      </c>
      <c r="H582" s="43">
        <v>10.0</v>
      </c>
      <c r="I582" s="44">
        <v>30.0</v>
      </c>
      <c r="J582" s="44">
        <v>26.0</v>
      </c>
      <c r="K582" s="45">
        <v>7.0</v>
      </c>
      <c r="L582" s="45">
        <v>26.0</v>
      </c>
      <c r="M582" s="39">
        <f t="shared" si="6"/>
        <v>0.4736842105</v>
      </c>
      <c r="N582" s="40">
        <f t="shared" si="7"/>
        <v>0.5357142857</v>
      </c>
      <c r="O582" s="54">
        <f t="shared" si="8"/>
        <v>0.2121212121</v>
      </c>
      <c r="P582" s="40">
        <f t="shared" si="9"/>
        <v>0.5664019391</v>
      </c>
      <c r="Q582" s="54">
        <f t="shared" si="10"/>
        <v>0.2722421053</v>
      </c>
      <c r="R582" s="39">
        <f t="shared" ref="R582:T582" si="2925">M582</f>
        <v>0.4736842105</v>
      </c>
      <c r="S582" s="40">
        <f t="shared" si="2925"/>
        <v>0.5357142857</v>
      </c>
      <c r="T582" s="54">
        <f t="shared" si="2925"/>
        <v>0.2121212121</v>
      </c>
      <c r="U582" s="39">
        <f t="shared" si="12"/>
        <v>0.4736842105</v>
      </c>
      <c r="V582" s="40">
        <f t="shared" si="13"/>
        <v>0.09371428571</v>
      </c>
      <c r="W582" s="54">
        <f t="shared" si="14"/>
        <v>-0.006878787879</v>
      </c>
      <c r="X582" s="55">
        <f t="shared" si="15"/>
        <v>0.1953189987</v>
      </c>
      <c r="Y582" s="55">
        <f t="shared" si="16"/>
        <v>0.5900791647</v>
      </c>
      <c r="Z582" s="39">
        <f t="shared" si="17"/>
        <v>0.341437475</v>
      </c>
      <c r="AA582" s="40">
        <f t="shared" si="18"/>
        <v>0.341437475</v>
      </c>
      <c r="AB582" s="54">
        <f t="shared" si="19"/>
        <v>-0.006878787879</v>
      </c>
      <c r="AC582" s="56">
        <f t="shared" si="20"/>
        <v>-0.02014382705</v>
      </c>
      <c r="AD582" s="56">
        <f t="shared" si="21"/>
        <v>0.8055419904</v>
      </c>
      <c r="AE582" s="39">
        <f t="shared" si="22"/>
        <v>0.2414817457</v>
      </c>
      <c r="AF582" s="40">
        <f t="shared" si="23"/>
        <v>0.2414817457</v>
      </c>
      <c r="AG582" s="54">
        <f t="shared" si="24"/>
        <v>0.2414817457</v>
      </c>
      <c r="AH582" s="57">
        <f t="shared" ref="AH582:AI582" si="2926">N582-P582</f>
        <v>-0.03068765334</v>
      </c>
      <c r="AI582" s="57">
        <f t="shared" si="2926"/>
        <v>-0.06012089314</v>
      </c>
      <c r="AJ582" s="58">
        <f t="shared" si="26"/>
        <v>-0.01834623121</v>
      </c>
      <c r="AK582" s="58">
        <f t="shared" si="27"/>
        <v>-0.0357334025</v>
      </c>
      <c r="AL582" s="39">
        <f t="shared" si="28"/>
        <v>0.2414817457</v>
      </c>
      <c r="AM582" s="40">
        <f t="shared" ref="AM582:AN582" si="2927">AF582+AJ582</f>
        <v>0.2231355145</v>
      </c>
      <c r="AN582" s="54">
        <f t="shared" si="2927"/>
        <v>0.2057483432</v>
      </c>
      <c r="AO582" s="59">
        <f t="shared" si="30"/>
        <v>1.961573572</v>
      </c>
      <c r="AP582" s="39">
        <f t="shared" ref="AP582:AR582" si="2928">AL582*$AO582</f>
        <v>0.4736842105</v>
      </c>
      <c r="AQ582" s="40">
        <f t="shared" si="2928"/>
        <v>0.4376967282</v>
      </c>
      <c r="AR582" s="54">
        <f t="shared" si="2928"/>
        <v>0.4035905126</v>
      </c>
      <c r="AS582" s="39">
        <f t="shared" ref="AS582:AU582" si="2929">IF(AP582&lt;0,0,IF(AP582&gt;1,1,AP582))</f>
        <v>0.4736842105</v>
      </c>
      <c r="AT582" s="40">
        <f t="shared" si="2929"/>
        <v>0.4376967282</v>
      </c>
      <c r="AU582" s="54">
        <f t="shared" si="2929"/>
        <v>0.4035905126</v>
      </c>
      <c r="AV582" s="38"/>
      <c r="AW582" s="38"/>
      <c r="AX582" s="38"/>
      <c r="AY582" s="38"/>
      <c r="AZ582" s="38"/>
      <c r="BA582" s="38"/>
      <c r="BB582" s="38"/>
    </row>
    <row r="583">
      <c r="A583" s="1"/>
      <c r="B583" s="1"/>
      <c r="C583" s="53">
        <v>0.0</v>
      </c>
      <c r="D583" s="42"/>
      <c r="E583" s="42"/>
      <c r="F583" s="2">
        <v>7665.0</v>
      </c>
      <c r="G583" s="43">
        <v>39.0</v>
      </c>
      <c r="H583" s="43">
        <v>55.0</v>
      </c>
      <c r="I583" s="44">
        <v>119.0</v>
      </c>
      <c r="J583" s="44">
        <v>88.0</v>
      </c>
      <c r="K583" s="45">
        <v>66.0</v>
      </c>
      <c r="L583" s="45">
        <v>183.0</v>
      </c>
      <c r="M583" s="39">
        <f t="shared" si="6"/>
        <v>0.414893617</v>
      </c>
      <c r="N583" s="40">
        <f t="shared" si="7"/>
        <v>0.5748792271</v>
      </c>
      <c r="O583" s="54">
        <f t="shared" si="8"/>
        <v>0.265060241</v>
      </c>
      <c r="P583" s="40">
        <f t="shared" si="9"/>
        <v>0.5510327184</v>
      </c>
      <c r="Q583" s="54">
        <f t="shared" si="10"/>
        <v>0.2672097555</v>
      </c>
      <c r="R583" s="39">
        <f t="shared" ref="R583:T583" si="2930">M583</f>
        <v>0.414893617</v>
      </c>
      <c r="S583" s="40">
        <f t="shared" si="2930"/>
        <v>0.5748792271</v>
      </c>
      <c r="T583" s="54">
        <f t="shared" si="2930"/>
        <v>0.265060241</v>
      </c>
      <c r="U583" s="39">
        <f t="shared" si="12"/>
        <v>0.414893617</v>
      </c>
      <c r="V583" s="40">
        <f t="shared" si="13"/>
        <v>0.1328792271</v>
      </c>
      <c r="W583" s="54">
        <f t="shared" si="14"/>
        <v>0.04606024096</v>
      </c>
      <c r="X583" s="55">
        <f t="shared" si="15"/>
        <v>0.3099505744</v>
      </c>
      <c r="Y583" s="55">
        <f t="shared" si="16"/>
        <v>0.475447589</v>
      </c>
      <c r="Z583" s="39">
        <f t="shared" si="17"/>
        <v>0.3080532441</v>
      </c>
      <c r="AA583" s="40">
        <f t="shared" si="18"/>
        <v>0.3080532441</v>
      </c>
      <c r="AB583" s="54">
        <f t="shared" si="19"/>
        <v>0.04606024096</v>
      </c>
      <c r="AC583" s="56">
        <f t="shared" si="20"/>
        <v>0.1484208576</v>
      </c>
      <c r="AD583" s="56">
        <f t="shared" si="21"/>
        <v>0.6369773057</v>
      </c>
      <c r="AE583" s="39">
        <f t="shared" si="22"/>
        <v>0.2202479818</v>
      </c>
      <c r="AF583" s="40">
        <f t="shared" si="23"/>
        <v>0.2202479818</v>
      </c>
      <c r="AG583" s="54">
        <f t="shared" si="24"/>
        <v>0.2202479818</v>
      </c>
      <c r="AH583" s="57">
        <f t="shared" ref="AH583:AI583" si="2931">N583-P583</f>
        <v>0.02384650863</v>
      </c>
      <c r="AI583" s="57">
        <f t="shared" si="2931"/>
        <v>-0.002149514582</v>
      </c>
      <c r="AJ583" s="58">
        <f t="shared" si="26"/>
        <v>0.01425633807</v>
      </c>
      <c r="AK583" s="58">
        <f t="shared" si="27"/>
        <v>-0.001277583644</v>
      </c>
      <c r="AL583" s="39">
        <f t="shared" si="28"/>
        <v>0.2202479818</v>
      </c>
      <c r="AM583" s="40">
        <f t="shared" ref="AM583:AN583" si="2932">AF583+AJ583</f>
        <v>0.2345043199</v>
      </c>
      <c r="AN583" s="54">
        <f t="shared" si="2932"/>
        <v>0.2189703982</v>
      </c>
      <c r="AO583" s="59">
        <f t="shared" si="30"/>
        <v>1.883756725</v>
      </c>
      <c r="AP583" s="39">
        <f t="shared" ref="AP583:AR583" si="2933">AL583*$AO583</f>
        <v>0.414893617</v>
      </c>
      <c r="AQ583" s="40">
        <f t="shared" si="2933"/>
        <v>0.4417490897</v>
      </c>
      <c r="AR583" s="54">
        <f t="shared" si="2933"/>
        <v>0.4124869602</v>
      </c>
      <c r="AS583" s="39">
        <f t="shared" ref="AS583:AU583" si="2934">IF(AP583&lt;0,0,IF(AP583&gt;1,1,AP583))</f>
        <v>0.414893617</v>
      </c>
      <c r="AT583" s="40">
        <f t="shared" si="2934"/>
        <v>0.4417490897</v>
      </c>
      <c r="AU583" s="54">
        <f t="shared" si="2934"/>
        <v>0.4124869602</v>
      </c>
      <c r="AV583" s="38"/>
      <c r="AW583" s="38"/>
      <c r="AX583" s="38"/>
      <c r="AY583" s="38"/>
      <c r="AZ583" s="38"/>
      <c r="BA583" s="38"/>
      <c r="BB583" s="38"/>
    </row>
    <row r="584">
      <c r="A584" s="1"/>
      <c r="B584" s="1"/>
      <c r="C584" s="53">
        <v>0.0</v>
      </c>
      <c r="D584" s="42"/>
      <c r="E584" s="42"/>
      <c r="F584" s="2">
        <v>7674.0</v>
      </c>
      <c r="G584" s="43">
        <v>20.0</v>
      </c>
      <c r="H584" s="43">
        <v>13.0</v>
      </c>
      <c r="I584" s="44">
        <v>53.0</v>
      </c>
      <c r="J584" s="44">
        <v>58.0</v>
      </c>
      <c r="K584" s="45">
        <v>22.0</v>
      </c>
      <c r="L584" s="45">
        <v>57.0</v>
      </c>
      <c r="M584" s="39">
        <f t="shared" si="6"/>
        <v>0.6060606061</v>
      </c>
      <c r="N584" s="40">
        <f t="shared" si="7"/>
        <v>0.4774774775</v>
      </c>
      <c r="O584" s="54">
        <f t="shared" si="8"/>
        <v>0.2784810127</v>
      </c>
      <c r="P584" s="40">
        <f t="shared" si="9"/>
        <v>0.6009348026</v>
      </c>
      <c r="Q584" s="54">
        <f t="shared" si="10"/>
        <v>0.2819384757</v>
      </c>
      <c r="R584" s="39">
        <f t="shared" ref="R584:T584" si="2935">M584</f>
        <v>0.6060606061</v>
      </c>
      <c r="S584" s="40">
        <f t="shared" si="2935"/>
        <v>0.4774774775</v>
      </c>
      <c r="T584" s="54">
        <f t="shared" si="2935"/>
        <v>0.2784810127</v>
      </c>
      <c r="U584" s="39">
        <f t="shared" si="12"/>
        <v>0.6060606061</v>
      </c>
      <c r="V584" s="40">
        <f t="shared" si="13"/>
        <v>0.03547747748</v>
      </c>
      <c r="W584" s="54">
        <f t="shared" si="14"/>
        <v>0.05948101266</v>
      </c>
      <c r="X584" s="55">
        <f t="shared" si="15"/>
        <v>0.05847111152</v>
      </c>
      <c r="Y584" s="55">
        <f t="shared" si="16"/>
        <v>0.7269270519</v>
      </c>
      <c r="Z584" s="39">
        <f t="shared" si="17"/>
        <v>0.4292831872</v>
      </c>
      <c r="AA584" s="40">
        <f t="shared" si="18"/>
        <v>0.4292831872</v>
      </c>
      <c r="AB584" s="54">
        <f t="shared" si="19"/>
        <v>0.05948101266</v>
      </c>
      <c r="AC584" s="56">
        <f t="shared" si="20"/>
        <v>0.13768228</v>
      </c>
      <c r="AD584" s="56">
        <f t="shared" si="21"/>
        <v>0.6477158834</v>
      </c>
      <c r="AE584" s="39">
        <f t="shared" si="22"/>
        <v>0.3064490542</v>
      </c>
      <c r="AF584" s="40">
        <f t="shared" si="23"/>
        <v>0.3064490542</v>
      </c>
      <c r="AG584" s="54">
        <f t="shared" si="24"/>
        <v>0.3064490542</v>
      </c>
      <c r="AH584" s="57">
        <f t="shared" ref="AH584:AI584" si="2936">N584-P584</f>
        <v>-0.1234573251</v>
      </c>
      <c r="AI584" s="57">
        <f t="shared" si="2936"/>
        <v>-0.003457463008</v>
      </c>
      <c r="AJ584" s="58">
        <f t="shared" si="26"/>
        <v>-0.07380742363</v>
      </c>
      <c r="AK584" s="58">
        <f t="shared" si="27"/>
        <v>-0.002054974749</v>
      </c>
      <c r="AL584" s="39">
        <f t="shared" si="28"/>
        <v>0.3064490542</v>
      </c>
      <c r="AM584" s="40">
        <f t="shared" ref="AM584:AN584" si="2937">AF584+AJ584</f>
        <v>0.2326416306</v>
      </c>
      <c r="AN584" s="54">
        <f t="shared" si="2937"/>
        <v>0.3043940795</v>
      </c>
      <c r="AO584" s="59">
        <f t="shared" si="30"/>
        <v>1.977687964</v>
      </c>
      <c r="AP584" s="39">
        <f t="shared" ref="AP584:AR584" si="2938">AL584*$AO584</f>
        <v>0.6060606061</v>
      </c>
      <c r="AQ584" s="40">
        <f t="shared" si="2938"/>
        <v>0.4600925527</v>
      </c>
      <c r="AR584" s="54">
        <f t="shared" si="2938"/>
        <v>0.6019965072</v>
      </c>
      <c r="AS584" s="39">
        <f t="shared" ref="AS584:AU584" si="2939">IF(AP584&lt;0,0,IF(AP584&gt;1,1,AP584))</f>
        <v>0.6060606061</v>
      </c>
      <c r="AT584" s="40">
        <f t="shared" si="2939"/>
        <v>0.4600925527</v>
      </c>
      <c r="AU584" s="54">
        <f t="shared" si="2939"/>
        <v>0.6019965072</v>
      </c>
      <c r="AV584" s="38"/>
      <c r="AW584" s="38"/>
      <c r="AX584" s="38"/>
      <c r="AY584" s="38"/>
      <c r="AZ584" s="38"/>
      <c r="BA584" s="38"/>
      <c r="BB584" s="38"/>
    </row>
    <row r="585">
      <c r="A585" s="1"/>
      <c r="B585" s="1"/>
      <c r="C585" s="53">
        <v>0.0</v>
      </c>
      <c r="D585" s="42"/>
      <c r="E585" s="42"/>
      <c r="F585" s="2">
        <v>7675.0</v>
      </c>
      <c r="G585" s="43">
        <v>10.0</v>
      </c>
      <c r="H585" s="43">
        <v>15.0</v>
      </c>
      <c r="I585" s="44">
        <v>42.0</v>
      </c>
      <c r="J585" s="44">
        <v>28.0</v>
      </c>
      <c r="K585" s="45">
        <v>19.0</v>
      </c>
      <c r="L585" s="45">
        <v>33.0</v>
      </c>
      <c r="M585" s="39">
        <f t="shared" si="6"/>
        <v>0.4</v>
      </c>
      <c r="N585" s="40">
        <f t="shared" si="7"/>
        <v>0.6</v>
      </c>
      <c r="O585" s="54">
        <f t="shared" si="8"/>
        <v>0.3653846154</v>
      </c>
      <c r="P585" s="40">
        <f t="shared" si="9"/>
        <v>0.547136</v>
      </c>
      <c r="Q585" s="54">
        <f t="shared" si="10"/>
        <v>0.265864</v>
      </c>
      <c r="R585" s="39">
        <f t="shared" ref="R585:T585" si="2940">M585</f>
        <v>0.4</v>
      </c>
      <c r="S585" s="40">
        <f t="shared" si="2940"/>
        <v>0.6</v>
      </c>
      <c r="T585" s="54">
        <f t="shared" si="2940"/>
        <v>0.3653846154</v>
      </c>
      <c r="U585" s="39">
        <f t="shared" si="12"/>
        <v>0.4</v>
      </c>
      <c r="V585" s="40">
        <f t="shared" si="13"/>
        <v>0.158</v>
      </c>
      <c r="W585" s="54">
        <f t="shared" si="14"/>
        <v>0.1463846154</v>
      </c>
      <c r="X585" s="55">
        <f t="shared" si="15"/>
        <v>0.3761886147</v>
      </c>
      <c r="Y585" s="55">
        <f t="shared" si="16"/>
        <v>0.4092095487</v>
      </c>
      <c r="Z585" s="39">
        <f t="shared" si="17"/>
        <v>0.3041085333</v>
      </c>
      <c r="AA585" s="40">
        <f t="shared" si="18"/>
        <v>0.3041085333</v>
      </c>
      <c r="AB585" s="54">
        <f t="shared" si="19"/>
        <v>0.1463846154</v>
      </c>
      <c r="AC585" s="56">
        <f t="shared" si="20"/>
        <v>0.4486218684</v>
      </c>
      <c r="AD585" s="56">
        <f t="shared" si="21"/>
        <v>0.336776295</v>
      </c>
      <c r="AE585" s="39">
        <f t="shared" si="22"/>
        <v>0.2386529443</v>
      </c>
      <c r="AF585" s="40">
        <f t="shared" si="23"/>
        <v>0.2386529443</v>
      </c>
      <c r="AG585" s="54">
        <f t="shared" si="24"/>
        <v>0.2386529443</v>
      </c>
      <c r="AH585" s="57">
        <f t="shared" ref="AH585:AI585" si="2941">N585-P585</f>
        <v>0.052864</v>
      </c>
      <c r="AI585" s="57">
        <f t="shared" si="2941"/>
        <v>0.09952061538</v>
      </c>
      <c r="AJ585" s="58">
        <f t="shared" si="26"/>
        <v>0.03160408376</v>
      </c>
      <c r="AK585" s="58">
        <f t="shared" si="27"/>
        <v>0.05915098763</v>
      </c>
      <c r="AL585" s="39">
        <f t="shared" si="28"/>
        <v>0.2386529443</v>
      </c>
      <c r="AM585" s="40">
        <f t="shared" ref="AM585:AN585" si="2942">AF585+AJ585</f>
        <v>0.270257028</v>
      </c>
      <c r="AN585" s="54">
        <f t="shared" si="2942"/>
        <v>0.2978039319</v>
      </c>
      <c r="AO585" s="59">
        <f t="shared" si="30"/>
        <v>1.676074021</v>
      </c>
      <c r="AP585" s="39">
        <f t="shared" ref="AP585:AR585" si="2943">AL585*$AO585</f>
        <v>0.4</v>
      </c>
      <c r="AQ585" s="40">
        <f t="shared" si="2943"/>
        <v>0.4529707837</v>
      </c>
      <c r="AR585" s="54">
        <f t="shared" si="2943"/>
        <v>0.4991414337</v>
      </c>
      <c r="AS585" s="39">
        <f t="shared" ref="AS585:AU585" si="2944">IF(AP585&lt;0,0,IF(AP585&gt;1,1,AP585))</f>
        <v>0.4</v>
      </c>
      <c r="AT585" s="40">
        <f t="shared" si="2944"/>
        <v>0.4529707837</v>
      </c>
      <c r="AU585" s="54">
        <f t="shared" si="2944"/>
        <v>0.4991414337</v>
      </c>
      <c r="AV585" s="38"/>
      <c r="AW585" s="38"/>
      <c r="AX585" s="38"/>
      <c r="AY585" s="38"/>
      <c r="AZ585" s="38"/>
      <c r="BA585" s="38"/>
      <c r="BB585" s="38"/>
    </row>
    <row r="586">
      <c r="A586" s="1"/>
      <c r="B586" s="1"/>
      <c r="C586" s="53">
        <v>0.0</v>
      </c>
      <c r="D586" s="42"/>
      <c r="E586" s="42"/>
      <c r="F586" s="2">
        <v>7683.0</v>
      </c>
      <c r="G586" s="43">
        <v>13.0</v>
      </c>
      <c r="H586" s="43">
        <v>21.0</v>
      </c>
      <c r="I586" s="44">
        <v>59.0</v>
      </c>
      <c r="J586" s="44">
        <v>60.0</v>
      </c>
      <c r="K586" s="45">
        <v>22.0</v>
      </c>
      <c r="L586" s="45">
        <v>56.0</v>
      </c>
      <c r="M586" s="39">
        <f t="shared" si="6"/>
        <v>0.3823529412</v>
      </c>
      <c r="N586" s="40">
        <f t="shared" si="7"/>
        <v>0.4957983193</v>
      </c>
      <c r="O586" s="54">
        <f t="shared" si="8"/>
        <v>0.2820512821</v>
      </c>
      <c r="P586" s="40">
        <f t="shared" si="9"/>
        <v>0.5425172145</v>
      </c>
      <c r="Q586" s="54">
        <f t="shared" si="10"/>
        <v>0.2642323529</v>
      </c>
      <c r="R586" s="39">
        <f t="shared" ref="R586:T586" si="2945">M586</f>
        <v>0.3823529412</v>
      </c>
      <c r="S586" s="40">
        <f t="shared" si="2945"/>
        <v>0.4957983193</v>
      </c>
      <c r="T586" s="54">
        <f t="shared" si="2945"/>
        <v>0.2820512821</v>
      </c>
      <c r="U586" s="39">
        <f t="shared" si="12"/>
        <v>0.3823529412</v>
      </c>
      <c r="V586" s="40">
        <f t="shared" si="13"/>
        <v>0.05379831933</v>
      </c>
      <c r="W586" s="54">
        <f t="shared" si="14"/>
        <v>0.06305128205</v>
      </c>
      <c r="X586" s="55">
        <f t="shared" si="15"/>
        <v>0.1397856518</v>
      </c>
      <c r="Y586" s="55">
        <f t="shared" si="16"/>
        <v>0.6456125116</v>
      </c>
      <c r="Z586" s="39">
        <f t="shared" si="17"/>
        <v>0.2730274993</v>
      </c>
      <c r="AA586" s="40">
        <f t="shared" si="18"/>
        <v>0.2730274993</v>
      </c>
      <c r="AB586" s="54">
        <f t="shared" si="19"/>
        <v>0.06305128205</v>
      </c>
      <c r="AC586" s="56">
        <f t="shared" si="20"/>
        <v>0.2269551051</v>
      </c>
      <c r="AD586" s="56">
        <f t="shared" si="21"/>
        <v>0.5584430583</v>
      </c>
      <c r="AE586" s="39">
        <f t="shared" si="22"/>
        <v>0.198140707</v>
      </c>
      <c r="AF586" s="40">
        <f t="shared" si="23"/>
        <v>0.198140707</v>
      </c>
      <c r="AG586" s="54">
        <f t="shared" si="24"/>
        <v>0.198140707</v>
      </c>
      <c r="AH586" s="57">
        <f t="shared" ref="AH586:AI586" si="2946">N586-P586</f>
        <v>-0.04671889521</v>
      </c>
      <c r="AI586" s="57">
        <f t="shared" si="2946"/>
        <v>0.01781892911</v>
      </c>
      <c r="AJ586" s="58">
        <f t="shared" si="26"/>
        <v>-0.02793030942</v>
      </c>
      <c r="AK586" s="58">
        <f t="shared" si="27"/>
        <v>0.01059084343</v>
      </c>
      <c r="AL586" s="39">
        <f t="shared" si="28"/>
        <v>0.198140707</v>
      </c>
      <c r="AM586" s="40">
        <f t="shared" ref="AM586:AN586" si="2947">AF586+AJ586</f>
        <v>0.1702103976</v>
      </c>
      <c r="AN586" s="54">
        <f t="shared" si="2947"/>
        <v>0.2087315505</v>
      </c>
      <c r="AO586" s="59">
        <f t="shared" si="30"/>
        <v>1.929704133</v>
      </c>
      <c r="AP586" s="39">
        <f t="shared" ref="AP586:AR586" si="2948">AL586*$AO586</f>
        <v>0.3823529412</v>
      </c>
      <c r="AQ586" s="40">
        <f t="shared" si="2948"/>
        <v>0.3284557077</v>
      </c>
      <c r="AR586" s="54">
        <f t="shared" si="2948"/>
        <v>0.4027901355</v>
      </c>
      <c r="AS586" s="39">
        <f t="shared" ref="AS586:AU586" si="2949">IF(AP586&lt;0,0,IF(AP586&gt;1,1,AP586))</f>
        <v>0.3823529412</v>
      </c>
      <c r="AT586" s="40">
        <f t="shared" si="2949"/>
        <v>0.3284557077</v>
      </c>
      <c r="AU586" s="54">
        <f t="shared" si="2949"/>
        <v>0.4027901355</v>
      </c>
      <c r="AV586" s="38"/>
      <c r="AW586" s="38"/>
      <c r="AX586" s="38"/>
      <c r="AY586" s="38"/>
      <c r="AZ586" s="38"/>
      <c r="BA586" s="38"/>
      <c r="BB586" s="38"/>
    </row>
    <row r="587">
      <c r="A587" s="1"/>
      <c r="B587" s="1"/>
      <c r="C587" s="53">
        <v>0.0</v>
      </c>
      <c r="D587" s="42"/>
      <c r="E587" s="42"/>
      <c r="F587" s="2">
        <v>7684.0</v>
      </c>
      <c r="G587" s="43">
        <v>12.0</v>
      </c>
      <c r="H587" s="43">
        <v>33.0</v>
      </c>
      <c r="I587" s="44">
        <v>58.0</v>
      </c>
      <c r="J587" s="44">
        <v>65.0</v>
      </c>
      <c r="K587" s="45">
        <v>25.0</v>
      </c>
      <c r="L587" s="45">
        <v>70.0</v>
      </c>
      <c r="M587" s="39">
        <f t="shared" si="6"/>
        <v>0.2666666667</v>
      </c>
      <c r="N587" s="40">
        <f t="shared" si="7"/>
        <v>0.4715447154</v>
      </c>
      <c r="O587" s="54">
        <f t="shared" si="8"/>
        <v>0.2631578947</v>
      </c>
      <c r="P587" s="40">
        <f t="shared" si="9"/>
        <v>0.5121937778</v>
      </c>
      <c r="Q587" s="54">
        <f t="shared" si="10"/>
        <v>0.2525395556</v>
      </c>
      <c r="R587" s="39">
        <f t="shared" ref="R587:T587" si="2950">M587</f>
        <v>0.2666666667</v>
      </c>
      <c r="S587" s="40">
        <f t="shared" si="2950"/>
        <v>0.4715447154</v>
      </c>
      <c r="T587" s="54">
        <f t="shared" si="2950"/>
        <v>0.2631578947</v>
      </c>
      <c r="U587" s="39">
        <f t="shared" si="12"/>
        <v>0.2666666667</v>
      </c>
      <c r="V587" s="40">
        <f t="shared" si="13"/>
        <v>0.02954471545</v>
      </c>
      <c r="W587" s="54">
        <f t="shared" si="14"/>
        <v>0.04415789474</v>
      </c>
      <c r="X587" s="55">
        <f t="shared" si="15"/>
        <v>0.1103426653</v>
      </c>
      <c r="Y587" s="55">
        <f t="shared" si="16"/>
        <v>0.6750554981</v>
      </c>
      <c r="Z587" s="39">
        <f t="shared" si="17"/>
        <v>0.1897155783</v>
      </c>
      <c r="AA587" s="40">
        <f t="shared" si="18"/>
        <v>0.1897155783</v>
      </c>
      <c r="AB587" s="54">
        <f t="shared" si="19"/>
        <v>0.04415789474</v>
      </c>
      <c r="AC587" s="56">
        <f t="shared" si="20"/>
        <v>0.2286866177</v>
      </c>
      <c r="AD587" s="56">
        <f t="shared" si="21"/>
        <v>0.5567115457</v>
      </c>
      <c r="AE587" s="39">
        <f t="shared" si="22"/>
        <v>0.1377351087</v>
      </c>
      <c r="AF587" s="40">
        <f t="shared" si="23"/>
        <v>0.1377351087</v>
      </c>
      <c r="AG587" s="54">
        <f t="shared" si="24"/>
        <v>0.1377351087</v>
      </c>
      <c r="AH587" s="57">
        <f t="shared" ref="AH587:AI587" si="2951">N587-P587</f>
        <v>-0.04064906233</v>
      </c>
      <c r="AI587" s="57">
        <f t="shared" si="2951"/>
        <v>0.01061833918</v>
      </c>
      <c r="AJ587" s="58">
        <f t="shared" si="26"/>
        <v>-0.02430153546</v>
      </c>
      <c r="AK587" s="58">
        <f t="shared" si="27"/>
        <v>0.006311106971</v>
      </c>
      <c r="AL587" s="39">
        <f t="shared" si="28"/>
        <v>0.1377351087</v>
      </c>
      <c r="AM587" s="40">
        <f t="shared" ref="AM587:AN587" si="2952">AF587+AJ587</f>
        <v>0.1134335732</v>
      </c>
      <c r="AN587" s="54">
        <f t="shared" si="2952"/>
        <v>0.1440462157</v>
      </c>
      <c r="AO587" s="59">
        <f t="shared" si="30"/>
        <v>1.936083466</v>
      </c>
      <c r="AP587" s="39">
        <f t="shared" ref="AP587:AR587" si="2953">AL587*$AO587</f>
        <v>0.2666666667</v>
      </c>
      <c r="AQ587" s="40">
        <f t="shared" si="2953"/>
        <v>0.2196168657</v>
      </c>
      <c r="AR587" s="54">
        <f t="shared" si="2953"/>
        <v>0.2788854965</v>
      </c>
      <c r="AS587" s="39">
        <f t="shared" ref="AS587:AU587" si="2954">IF(AP587&lt;0,0,IF(AP587&gt;1,1,AP587))</f>
        <v>0.2666666667</v>
      </c>
      <c r="AT587" s="40">
        <f t="shared" si="2954"/>
        <v>0.2196168657</v>
      </c>
      <c r="AU587" s="54">
        <f t="shared" si="2954"/>
        <v>0.2788854965</v>
      </c>
      <c r="AV587" s="38"/>
      <c r="AW587" s="38"/>
      <c r="AX587" s="38"/>
      <c r="AY587" s="38"/>
      <c r="AZ587" s="38"/>
      <c r="BA587" s="38"/>
      <c r="BB587" s="38"/>
    </row>
    <row r="588">
      <c r="A588" s="1"/>
      <c r="B588" s="1"/>
      <c r="C588" s="53">
        <v>0.0</v>
      </c>
      <c r="D588" s="42"/>
      <c r="E588" s="42"/>
      <c r="F588" s="2">
        <v>7691.0</v>
      </c>
      <c r="G588" s="43">
        <v>37.0</v>
      </c>
      <c r="H588" s="43">
        <v>48.0</v>
      </c>
      <c r="I588" s="44">
        <v>117.0</v>
      </c>
      <c r="J588" s="44">
        <v>98.0</v>
      </c>
      <c r="K588" s="45">
        <v>35.0</v>
      </c>
      <c r="L588" s="45">
        <v>80.0</v>
      </c>
      <c r="M588" s="39">
        <f t="shared" si="6"/>
        <v>0.4352941176</v>
      </c>
      <c r="N588" s="40">
        <f t="shared" si="7"/>
        <v>0.5441860465</v>
      </c>
      <c r="O588" s="54">
        <f t="shared" si="8"/>
        <v>0.3043478261</v>
      </c>
      <c r="P588" s="40">
        <f t="shared" si="9"/>
        <v>0.5563681522</v>
      </c>
      <c r="Q588" s="54">
        <f t="shared" si="10"/>
        <v>0.2690065882</v>
      </c>
      <c r="R588" s="39">
        <f t="shared" ref="R588:T588" si="2955">M588</f>
        <v>0.4352941176</v>
      </c>
      <c r="S588" s="40">
        <f t="shared" si="2955"/>
        <v>0.5441860465</v>
      </c>
      <c r="T588" s="54">
        <f t="shared" si="2955"/>
        <v>0.3043478261</v>
      </c>
      <c r="U588" s="39">
        <f t="shared" si="12"/>
        <v>0.4352941176</v>
      </c>
      <c r="V588" s="40">
        <f t="shared" si="13"/>
        <v>0.1021860465</v>
      </c>
      <c r="W588" s="54">
        <f t="shared" si="14"/>
        <v>0.08534782609</v>
      </c>
      <c r="X588" s="55">
        <f t="shared" si="15"/>
        <v>0.2305766691</v>
      </c>
      <c r="Y588" s="55">
        <f t="shared" si="16"/>
        <v>0.5548214943</v>
      </c>
      <c r="Z588" s="39">
        <f t="shared" si="17"/>
        <v>0.3161668523</v>
      </c>
      <c r="AA588" s="40">
        <f t="shared" si="18"/>
        <v>0.3161668523</v>
      </c>
      <c r="AB588" s="54">
        <f t="shared" si="19"/>
        <v>0.08534782609</v>
      </c>
      <c r="AC588" s="56">
        <f t="shared" si="20"/>
        <v>0.2636610577</v>
      </c>
      <c r="AD588" s="56">
        <f t="shared" si="21"/>
        <v>0.5217371057</v>
      </c>
      <c r="AE588" s="39">
        <f t="shared" si="22"/>
        <v>0.2315661136</v>
      </c>
      <c r="AF588" s="40">
        <f t="shared" si="23"/>
        <v>0.2315661136</v>
      </c>
      <c r="AG588" s="54">
        <f t="shared" si="24"/>
        <v>0.2315661136</v>
      </c>
      <c r="AH588" s="57">
        <f t="shared" ref="AH588:AI588" si="2956">N588-P588</f>
        <v>-0.01218210574</v>
      </c>
      <c r="AI588" s="57">
        <f t="shared" si="2956"/>
        <v>0.03534123785</v>
      </c>
      <c r="AJ588" s="58">
        <f t="shared" si="26"/>
        <v>-0.007282920136</v>
      </c>
      <c r="AK588" s="58">
        <f t="shared" si="27"/>
        <v>0.02100538783</v>
      </c>
      <c r="AL588" s="39">
        <f t="shared" si="28"/>
        <v>0.2315661136</v>
      </c>
      <c r="AM588" s="40">
        <f t="shared" ref="AM588:AN588" si="2957">AF588+AJ588</f>
        <v>0.2242831934</v>
      </c>
      <c r="AN588" s="54">
        <f t="shared" si="2957"/>
        <v>0.2525715014</v>
      </c>
      <c r="AO588" s="59">
        <f t="shared" si="30"/>
        <v>1.87978332</v>
      </c>
      <c r="AP588" s="39">
        <f t="shared" ref="AP588:AR588" si="2958">AL588*$AO588</f>
        <v>0.4352941176</v>
      </c>
      <c r="AQ588" s="40">
        <f t="shared" si="2958"/>
        <v>0.4216038059</v>
      </c>
      <c r="AR588" s="54">
        <f t="shared" si="2958"/>
        <v>0.4747796953</v>
      </c>
      <c r="AS588" s="39">
        <f t="shared" ref="AS588:AU588" si="2959">IF(AP588&lt;0,0,IF(AP588&gt;1,1,AP588))</f>
        <v>0.4352941176</v>
      </c>
      <c r="AT588" s="40">
        <f t="shared" si="2959"/>
        <v>0.4216038059</v>
      </c>
      <c r="AU588" s="54">
        <f t="shared" si="2959"/>
        <v>0.4747796953</v>
      </c>
      <c r="AV588" s="38"/>
      <c r="AW588" s="38"/>
      <c r="AX588" s="38"/>
      <c r="AY588" s="38"/>
      <c r="AZ588" s="38"/>
      <c r="BA588" s="38"/>
      <c r="BB588" s="38"/>
    </row>
    <row r="589">
      <c r="A589" s="1"/>
      <c r="B589" s="1"/>
      <c r="C589" s="53">
        <v>0.0</v>
      </c>
      <c r="D589" s="42"/>
      <c r="E589" s="42"/>
      <c r="F589" s="2">
        <v>7705.0</v>
      </c>
      <c r="G589" s="43">
        <v>14.0</v>
      </c>
      <c r="H589" s="43">
        <v>14.0</v>
      </c>
      <c r="I589" s="44">
        <v>63.0</v>
      </c>
      <c r="J589" s="44">
        <v>46.0</v>
      </c>
      <c r="K589" s="45">
        <v>24.0</v>
      </c>
      <c r="L589" s="45">
        <v>48.0</v>
      </c>
      <c r="M589" s="39">
        <f t="shared" si="6"/>
        <v>0.5</v>
      </c>
      <c r="N589" s="40">
        <f t="shared" si="7"/>
        <v>0.5779816514</v>
      </c>
      <c r="O589" s="54">
        <f t="shared" si="8"/>
        <v>0.3333333333</v>
      </c>
      <c r="P589" s="40">
        <f t="shared" si="9"/>
        <v>0.573275</v>
      </c>
      <c r="Q589" s="54">
        <f t="shared" si="10"/>
        <v>0.27435</v>
      </c>
      <c r="R589" s="39">
        <f t="shared" ref="R589:T589" si="2960">M589</f>
        <v>0.5</v>
      </c>
      <c r="S589" s="40">
        <f t="shared" si="2960"/>
        <v>0.5779816514</v>
      </c>
      <c r="T589" s="54">
        <f t="shared" si="2960"/>
        <v>0.3333333333</v>
      </c>
      <c r="U589" s="39">
        <f t="shared" si="12"/>
        <v>0.5</v>
      </c>
      <c r="V589" s="40">
        <f t="shared" si="13"/>
        <v>0.1359816514</v>
      </c>
      <c r="W589" s="54">
        <f t="shared" si="14"/>
        <v>0.1143333333</v>
      </c>
      <c r="X589" s="55">
        <f t="shared" si="15"/>
        <v>0.2655408316</v>
      </c>
      <c r="Y589" s="55">
        <f t="shared" si="16"/>
        <v>0.5198573318</v>
      </c>
      <c r="Z589" s="39">
        <f t="shared" si="17"/>
        <v>0.3663952848</v>
      </c>
      <c r="AA589" s="40">
        <f t="shared" si="18"/>
        <v>0.3663952848</v>
      </c>
      <c r="AB589" s="54">
        <f t="shared" si="19"/>
        <v>0.1143333333</v>
      </c>
      <c r="AC589" s="56">
        <f t="shared" si="20"/>
        <v>0.3024740673</v>
      </c>
      <c r="AD589" s="56">
        <f t="shared" si="21"/>
        <v>0.4829240961</v>
      </c>
      <c r="AE589" s="39">
        <f t="shared" si="22"/>
        <v>0.2714015621</v>
      </c>
      <c r="AF589" s="40">
        <f t="shared" si="23"/>
        <v>0.2714015621</v>
      </c>
      <c r="AG589" s="54">
        <f t="shared" si="24"/>
        <v>0.2714015621</v>
      </c>
      <c r="AH589" s="57">
        <f t="shared" ref="AH589:AI589" si="2961">N589-P589</f>
        <v>0.004706651376</v>
      </c>
      <c r="AI589" s="57">
        <f t="shared" si="2961"/>
        <v>0.05898333333</v>
      </c>
      <c r="AJ589" s="58">
        <f t="shared" si="26"/>
        <v>0.002813812884</v>
      </c>
      <c r="AK589" s="58">
        <f t="shared" si="27"/>
        <v>0.03505728342</v>
      </c>
      <c r="AL589" s="39">
        <f t="shared" si="28"/>
        <v>0.2714015621</v>
      </c>
      <c r="AM589" s="40">
        <f t="shared" ref="AM589:AN589" si="2962">AF589+AJ589</f>
        <v>0.274215375</v>
      </c>
      <c r="AN589" s="54">
        <f t="shared" si="2962"/>
        <v>0.3064588456</v>
      </c>
      <c r="AO589" s="59">
        <f t="shared" si="30"/>
        <v>1.842288585</v>
      </c>
      <c r="AP589" s="39">
        <f t="shared" ref="AP589:AR589" si="2963">AL589*$AO589</f>
        <v>0.5</v>
      </c>
      <c r="AQ589" s="40">
        <f t="shared" si="2963"/>
        <v>0.5051838554</v>
      </c>
      <c r="AR589" s="54">
        <f t="shared" si="2963"/>
        <v>0.5645856331</v>
      </c>
      <c r="AS589" s="39">
        <f t="shared" ref="AS589:AU589" si="2964">IF(AP589&lt;0,0,IF(AP589&gt;1,1,AP589))</f>
        <v>0.5</v>
      </c>
      <c r="AT589" s="40">
        <f t="shared" si="2964"/>
        <v>0.5051838554</v>
      </c>
      <c r="AU589" s="54">
        <f t="shared" si="2964"/>
        <v>0.5645856331</v>
      </c>
      <c r="AV589" s="38"/>
      <c r="AW589" s="38"/>
      <c r="AX589" s="38"/>
      <c r="AY589" s="38"/>
      <c r="AZ589" s="38"/>
      <c r="BA589" s="38"/>
      <c r="BB589" s="38"/>
    </row>
    <row r="590">
      <c r="A590" s="1"/>
      <c r="B590" s="1"/>
      <c r="C590" s="53">
        <v>0.0</v>
      </c>
      <c r="D590" s="42"/>
      <c r="E590" s="42"/>
      <c r="F590" s="2">
        <v>7707.0</v>
      </c>
      <c r="G590" s="43">
        <v>5.0</v>
      </c>
      <c r="H590" s="43">
        <v>6.0</v>
      </c>
      <c r="I590" s="44">
        <v>14.0</v>
      </c>
      <c r="J590" s="44">
        <v>17.0</v>
      </c>
      <c r="K590" s="45">
        <v>4.0</v>
      </c>
      <c r="L590" s="45">
        <v>27.0</v>
      </c>
      <c r="M590" s="39">
        <f t="shared" si="6"/>
        <v>0.4545454545</v>
      </c>
      <c r="N590" s="40">
        <f t="shared" si="7"/>
        <v>0.4516129032</v>
      </c>
      <c r="O590" s="54">
        <f t="shared" si="8"/>
        <v>0.1290322581</v>
      </c>
      <c r="P590" s="40">
        <f t="shared" si="9"/>
        <v>0.5614008264</v>
      </c>
      <c r="Q590" s="54">
        <f t="shared" si="10"/>
        <v>0.2706528926</v>
      </c>
      <c r="R590" s="39">
        <f t="shared" ref="R590:T590" si="2965">M590</f>
        <v>0.4545454545</v>
      </c>
      <c r="S590" s="40">
        <f t="shared" si="2965"/>
        <v>0.4516129032</v>
      </c>
      <c r="T590" s="54">
        <f t="shared" si="2965"/>
        <v>0.1290322581</v>
      </c>
      <c r="U590" s="39">
        <f t="shared" si="12"/>
        <v>0.4545454545</v>
      </c>
      <c r="V590" s="40">
        <f t="shared" si="13"/>
        <v>0.009612903226</v>
      </c>
      <c r="W590" s="54">
        <f t="shared" si="14"/>
        <v>-0.08996774194</v>
      </c>
      <c r="X590" s="55">
        <f t="shared" si="15"/>
        <v>0.02114523504</v>
      </c>
      <c r="Y590" s="55">
        <f t="shared" si="16"/>
        <v>0.7642529284</v>
      </c>
      <c r="Z590" s="39">
        <f t="shared" si="17"/>
        <v>0.3214840417</v>
      </c>
      <c r="AA590" s="40">
        <f t="shared" si="18"/>
        <v>0.3214840417</v>
      </c>
      <c r="AB590" s="54">
        <f t="shared" si="19"/>
        <v>-0.08996774194</v>
      </c>
      <c r="AC590" s="56">
        <f t="shared" si="20"/>
        <v>-0.2728708514</v>
      </c>
      <c r="AD590" s="56">
        <f t="shared" si="21"/>
        <v>1.058269015</v>
      </c>
      <c r="AE590" s="39">
        <f t="shared" si="22"/>
        <v>0.236057391</v>
      </c>
      <c r="AF590" s="40">
        <f t="shared" si="23"/>
        <v>0.236057391</v>
      </c>
      <c r="AG590" s="54">
        <f t="shared" si="24"/>
        <v>0.236057391</v>
      </c>
      <c r="AH590" s="57">
        <f t="shared" ref="AH590:AI590" si="2966">N590-P590</f>
        <v>-0.1097879232</v>
      </c>
      <c r="AI590" s="57">
        <f t="shared" si="2966"/>
        <v>-0.1416206345</v>
      </c>
      <c r="AJ590" s="58">
        <f t="shared" si="26"/>
        <v>-0.06563534203</v>
      </c>
      <c r="AK590" s="58">
        <f t="shared" si="27"/>
        <v>-0.08417351889</v>
      </c>
      <c r="AL590" s="39">
        <f t="shared" si="28"/>
        <v>0.236057391</v>
      </c>
      <c r="AM590" s="40">
        <f t="shared" ref="AM590:AN590" si="2967">AF590+AJ590</f>
        <v>0.1704220489</v>
      </c>
      <c r="AN590" s="54">
        <f t="shared" si="2967"/>
        <v>0.1518838721</v>
      </c>
      <c r="AO590" s="59">
        <f t="shared" si="30"/>
        <v>1.925571797</v>
      </c>
      <c r="AP590" s="39">
        <f t="shared" ref="AP590:AR590" si="2968">AL590*$AO590</f>
        <v>0.4545454545</v>
      </c>
      <c r="AQ590" s="40">
        <f t="shared" si="2968"/>
        <v>0.3281598911</v>
      </c>
      <c r="AR590" s="54">
        <f t="shared" si="2968"/>
        <v>0.2924633005</v>
      </c>
      <c r="AS590" s="39">
        <f t="shared" ref="AS590:AU590" si="2969">IF(AP590&lt;0,0,IF(AP590&gt;1,1,AP590))</f>
        <v>0.4545454545</v>
      </c>
      <c r="AT590" s="40">
        <f t="shared" si="2969"/>
        <v>0.3281598911</v>
      </c>
      <c r="AU590" s="54">
        <f t="shared" si="2969"/>
        <v>0.2924633005</v>
      </c>
      <c r="AV590" s="38"/>
      <c r="AW590" s="38"/>
      <c r="AX590" s="38"/>
      <c r="AY590" s="38"/>
      <c r="AZ590" s="38"/>
      <c r="BA590" s="38"/>
      <c r="BB590" s="38"/>
    </row>
    <row r="591">
      <c r="A591" s="1"/>
      <c r="B591" s="1"/>
      <c r="C591" s="53">
        <v>0.0</v>
      </c>
      <c r="D591" s="42"/>
      <c r="E591" s="42"/>
      <c r="F591" s="2">
        <v>7714.0</v>
      </c>
      <c r="G591" s="43">
        <v>9.0</v>
      </c>
      <c r="H591" s="43">
        <v>5.0</v>
      </c>
      <c r="I591" s="44">
        <v>21.0</v>
      </c>
      <c r="J591" s="44">
        <v>9.0</v>
      </c>
      <c r="K591" s="45">
        <v>6.0</v>
      </c>
      <c r="L591" s="45">
        <v>33.0</v>
      </c>
      <c r="M591" s="39">
        <f t="shared" si="6"/>
        <v>0.6428571429</v>
      </c>
      <c r="N591" s="40">
        <f t="shared" si="7"/>
        <v>0.7</v>
      </c>
      <c r="O591" s="54">
        <f t="shared" si="8"/>
        <v>0.1538461538</v>
      </c>
      <c r="P591" s="40">
        <f t="shared" si="9"/>
        <v>0.6105158163</v>
      </c>
      <c r="Q591" s="54">
        <f t="shared" si="10"/>
        <v>0.2842316327</v>
      </c>
      <c r="R591" s="39">
        <f t="shared" ref="R591:T591" si="2970">M591</f>
        <v>0.6428571429</v>
      </c>
      <c r="S591" s="40">
        <f t="shared" si="2970"/>
        <v>0.7</v>
      </c>
      <c r="T591" s="54">
        <f t="shared" si="2970"/>
        <v>0.1538461538</v>
      </c>
      <c r="U591" s="39">
        <f t="shared" si="12"/>
        <v>0.6428571429</v>
      </c>
      <c r="V591" s="40">
        <f t="shared" si="13"/>
        <v>0.258</v>
      </c>
      <c r="W591" s="54">
        <f t="shared" si="14"/>
        <v>-0.06515384615</v>
      </c>
      <c r="X591" s="55">
        <f t="shared" si="15"/>
        <v>0.3816552737</v>
      </c>
      <c r="Y591" s="55">
        <f t="shared" si="16"/>
        <v>0.4037428897</v>
      </c>
      <c r="Z591" s="39">
        <f t="shared" si="17"/>
        <v>0.489810834</v>
      </c>
      <c r="AA591" s="40">
        <f t="shared" si="18"/>
        <v>0.489810834</v>
      </c>
      <c r="AB591" s="54">
        <f t="shared" si="19"/>
        <v>-0.06515384615</v>
      </c>
      <c r="AC591" s="56">
        <f t="shared" si="20"/>
        <v>-0.1322420726</v>
      </c>
      <c r="AD591" s="56">
        <f t="shared" si="21"/>
        <v>0.917640236</v>
      </c>
      <c r="AE591" s="39">
        <f t="shared" si="22"/>
        <v>0.3493992535</v>
      </c>
      <c r="AF591" s="40">
        <f t="shared" si="23"/>
        <v>0.3493992535</v>
      </c>
      <c r="AG591" s="54">
        <f t="shared" si="24"/>
        <v>0.3493992535</v>
      </c>
      <c r="AH591" s="57">
        <f t="shared" ref="AH591:AI591" si="2971">N591-P591</f>
        <v>0.08948418367</v>
      </c>
      <c r="AI591" s="57">
        <f t="shared" si="2971"/>
        <v>-0.1303854788</v>
      </c>
      <c r="AJ591" s="58">
        <f t="shared" si="26"/>
        <v>0.05349700431</v>
      </c>
      <c r="AK591" s="58">
        <f t="shared" si="27"/>
        <v>-0.07749580138</v>
      </c>
      <c r="AL591" s="39">
        <f t="shared" si="28"/>
        <v>0.3493992535</v>
      </c>
      <c r="AM591" s="40">
        <f t="shared" ref="AM591:AN591" si="2972">AF591+AJ591</f>
        <v>0.4028962578</v>
      </c>
      <c r="AN591" s="54">
        <f t="shared" si="2972"/>
        <v>0.2719034521</v>
      </c>
      <c r="AO591" s="59">
        <f t="shared" si="30"/>
        <v>1.83989272</v>
      </c>
      <c r="AP591" s="39">
        <f t="shared" ref="AP591:AR591" si="2973">AL591*$AO591</f>
        <v>0.6428571429</v>
      </c>
      <c r="AQ591" s="40">
        <f t="shared" si="2973"/>
        <v>0.7412858916</v>
      </c>
      <c r="AR591" s="54">
        <f t="shared" si="2973"/>
        <v>0.5002731821</v>
      </c>
      <c r="AS591" s="39">
        <f t="shared" ref="AS591:AU591" si="2974">IF(AP591&lt;0,0,IF(AP591&gt;1,1,AP591))</f>
        <v>0.6428571429</v>
      </c>
      <c r="AT591" s="40">
        <f t="shared" si="2974"/>
        <v>0.7412858916</v>
      </c>
      <c r="AU591" s="54">
        <f t="shared" si="2974"/>
        <v>0.5002731821</v>
      </c>
      <c r="AV591" s="38"/>
      <c r="AW591" s="38"/>
      <c r="AX591" s="38"/>
      <c r="AY591" s="38"/>
      <c r="AZ591" s="38"/>
      <c r="BA591" s="38"/>
      <c r="BB591" s="38"/>
    </row>
    <row r="592">
      <c r="A592" s="1"/>
      <c r="B592" s="1"/>
      <c r="C592" s="53">
        <v>0.0</v>
      </c>
      <c r="D592" s="42"/>
      <c r="E592" s="42"/>
      <c r="F592" s="2">
        <v>7715.0</v>
      </c>
      <c r="G592" s="43">
        <v>24.0</v>
      </c>
      <c r="H592" s="43">
        <v>19.0</v>
      </c>
      <c r="I592" s="44">
        <v>51.0</v>
      </c>
      <c r="J592" s="44">
        <v>48.0</v>
      </c>
      <c r="K592" s="45">
        <v>30.0</v>
      </c>
      <c r="L592" s="45">
        <v>56.0</v>
      </c>
      <c r="M592" s="39">
        <f t="shared" si="6"/>
        <v>0.5581395349</v>
      </c>
      <c r="N592" s="40">
        <f t="shared" si="7"/>
        <v>0.5151515152</v>
      </c>
      <c r="O592" s="54">
        <f t="shared" si="8"/>
        <v>0.3488372093</v>
      </c>
      <c r="P592" s="40">
        <f t="shared" si="9"/>
        <v>0.58844543</v>
      </c>
      <c r="Q592" s="54">
        <f t="shared" si="10"/>
        <v>0.2786897783</v>
      </c>
      <c r="R592" s="39">
        <f t="shared" ref="R592:T592" si="2975">M592</f>
        <v>0.5581395349</v>
      </c>
      <c r="S592" s="40">
        <f t="shared" si="2975"/>
        <v>0.5151515152</v>
      </c>
      <c r="T592" s="54">
        <f t="shared" si="2975"/>
        <v>0.3488372093</v>
      </c>
      <c r="U592" s="39">
        <f t="shared" si="12"/>
        <v>0.5581395349</v>
      </c>
      <c r="V592" s="40">
        <f t="shared" si="13"/>
        <v>0.07315151515</v>
      </c>
      <c r="W592" s="54">
        <f t="shared" si="14"/>
        <v>0.1298372093</v>
      </c>
      <c r="X592" s="55">
        <f t="shared" si="15"/>
        <v>0.1303203246</v>
      </c>
      <c r="Y592" s="55">
        <f t="shared" si="16"/>
        <v>0.6550778388</v>
      </c>
      <c r="Z592" s="39">
        <f t="shared" si="17"/>
        <v>0.3980394984</v>
      </c>
      <c r="AA592" s="40">
        <f t="shared" si="18"/>
        <v>0.3980394984</v>
      </c>
      <c r="AB592" s="54">
        <f t="shared" si="19"/>
        <v>0.1298372093</v>
      </c>
      <c r="AC592" s="56">
        <f t="shared" si="20"/>
        <v>0.3153094382</v>
      </c>
      <c r="AD592" s="56">
        <f t="shared" si="21"/>
        <v>0.4700887252</v>
      </c>
      <c r="AE592" s="39">
        <f t="shared" si="22"/>
        <v>0.2960516367</v>
      </c>
      <c r="AF592" s="40">
        <f t="shared" si="23"/>
        <v>0.2960516367</v>
      </c>
      <c r="AG592" s="54">
        <f t="shared" si="24"/>
        <v>0.2960516367</v>
      </c>
      <c r="AH592" s="57">
        <f t="shared" ref="AH592:AI592" si="2976">N592-P592</f>
        <v>-0.07329391481</v>
      </c>
      <c r="AI592" s="57">
        <f t="shared" si="2976"/>
        <v>0.07014743104</v>
      </c>
      <c r="AJ592" s="58">
        <f t="shared" si="26"/>
        <v>-0.04381785378</v>
      </c>
      <c r="AK592" s="58">
        <f t="shared" si="27"/>
        <v>0.04169276697</v>
      </c>
      <c r="AL592" s="39">
        <f t="shared" si="28"/>
        <v>0.2960516367</v>
      </c>
      <c r="AM592" s="40">
        <f t="shared" ref="AM592:AN592" si="2977">AF592+AJ592</f>
        <v>0.2522337829</v>
      </c>
      <c r="AN592" s="54">
        <f t="shared" si="2977"/>
        <v>0.3377444037</v>
      </c>
      <c r="AO592" s="59">
        <f t="shared" si="30"/>
        <v>1.885277653</v>
      </c>
      <c r="AP592" s="39">
        <f t="shared" ref="AP592:AR592" si="2978">AL592*$AO592</f>
        <v>0.5581395349</v>
      </c>
      <c r="AQ592" s="40">
        <f t="shared" si="2978"/>
        <v>0.4755307143</v>
      </c>
      <c r="AR592" s="54">
        <f t="shared" si="2978"/>
        <v>0.6367419767</v>
      </c>
      <c r="AS592" s="39">
        <f t="shared" ref="AS592:AU592" si="2979">IF(AP592&lt;0,0,IF(AP592&gt;1,1,AP592))</f>
        <v>0.5581395349</v>
      </c>
      <c r="AT592" s="40">
        <f t="shared" si="2979"/>
        <v>0.4755307143</v>
      </c>
      <c r="AU592" s="54">
        <f t="shared" si="2979"/>
        <v>0.6367419767</v>
      </c>
      <c r="AV592" s="38"/>
      <c r="AW592" s="38"/>
      <c r="AX592" s="38"/>
      <c r="AY592" s="38"/>
      <c r="AZ592" s="38"/>
      <c r="BA592" s="38"/>
      <c r="BB592" s="38"/>
    </row>
    <row r="593">
      <c r="A593" s="1"/>
      <c r="B593" s="1"/>
      <c r="C593" s="53">
        <v>0.0</v>
      </c>
      <c r="D593" s="42"/>
      <c r="E593" s="42"/>
      <c r="F593" s="2">
        <v>7723.0</v>
      </c>
      <c r="G593" s="43">
        <v>14.0</v>
      </c>
      <c r="H593" s="43">
        <v>22.0</v>
      </c>
      <c r="I593" s="44">
        <v>41.0</v>
      </c>
      <c r="J593" s="44">
        <v>34.0</v>
      </c>
      <c r="K593" s="45">
        <v>13.0</v>
      </c>
      <c r="L593" s="45">
        <v>66.0</v>
      </c>
      <c r="M593" s="39">
        <f t="shared" si="6"/>
        <v>0.3888888889</v>
      </c>
      <c r="N593" s="40">
        <f t="shared" si="7"/>
        <v>0.5466666667</v>
      </c>
      <c r="O593" s="54">
        <f t="shared" si="8"/>
        <v>0.164556962</v>
      </c>
      <c r="P593" s="40">
        <f t="shared" si="9"/>
        <v>0.5442280864</v>
      </c>
      <c r="Q593" s="54">
        <f t="shared" si="10"/>
        <v>0.264841358</v>
      </c>
      <c r="R593" s="39">
        <f t="shared" ref="R593:T593" si="2980">M593</f>
        <v>0.3888888889</v>
      </c>
      <c r="S593" s="40">
        <f t="shared" si="2980"/>
        <v>0.5466666667</v>
      </c>
      <c r="T593" s="54">
        <f t="shared" si="2980"/>
        <v>0.164556962</v>
      </c>
      <c r="U593" s="39">
        <f t="shared" si="12"/>
        <v>0.3888888889</v>
      </c>
      <c r="V593" s="40">
        <f t="shared" si="13"/>
        <v>0.1046666667</v>
      </c>
      <c r="W593" s="54">
        <f t="shared" si="14"/>
        <v>-0.05444303797</v>
      </c>
      <c r="X593" s="55">
        <f t="shared" si="15"/>
        <v>0.2629127594</v>
      </c>
      <c r="Y593" s="55">
        <f t="shared" si="16"/>
        <v>0.522485404</v>
      </c>
      <c r="Z593" s="39">
        <f t="shared" si="17"/>
        <v>0.2847715567</v>
      </c>
      <c r="AA593" s="40">
        <f t="shared" si="18"/>
        <v>0.2847715567</v>
      </c>
      <c r="AB593" s="54">
        <f t="shared" si="19"/>
        <v>-0.05444303797</v>
      </c>
      <c r="AC593" s="56">
        <f t="shared" si="20"/>
        <v>-0.1889019808</v>
      </c>
      <c r="AD593" s="56">
        <f t="shared" si="21"/>
        <v>0.9743001442</v>
      </c>
      <c r="AE593" s="39">
        <f t="shared" si="22"/>
        <v>0.2050108337</v>
      </c>
      <c r="AF593" s="40">
        <f t="shared" si="23"/>
        <v>0.2050108337</v>
      </c>
      <c r="AG593" s="54">
        <f t="shared" si="24"/>
        <v>0.2050108337</v>
      </c>
      <c r="AH593" s="57">
        <f t="shared" ref="AH593:AI593" si="2981">N593-P593</f>
        <v>0.002438580247</v>
      </c>
      <c r="AI593" s="57">
        <f t="shared" si="2981"/>
        <v>-0.100284396</v>
      </c>
      <c r="AJ593" s="58">
        <f t="shared" si="26"/>
        <v>0.001457874818</v>
      </c>
      <c r="AK593" s="58">
        <f t="shared" si="27"/>
        <v>-0.05960494762</v>
      </c>
      <c r="AL593" s="39">
        <f t="shared" si="28"/>
        <v>0.2050108337</v>
      </c>
      <c r="AM593" s="40">
        <f t="shared" ref="AM593:AN593" si="2982">AF593+AJ593</f>
        <v>0.2064687085</v>
      </c>
      <c r="AN593" s="54">
        <f t="shared" si="2982"/>
        <v>0.1454058861</v>
      </c>
      <c r="AO593" s="59">
        <f t="shared" si="30"/>
        <v>1.896918723</v>
      </c>
      <c r="AP593" s="39">
        <f t="shared" ref="AP593:AR593" si="2983">AL593*$AO593</f>
        <v>0.3888888889</v>
      </c>
      <c r="AQ593" s="40">
        <f t="shared" si="2983"/>
        <v>0.3916543589</v>
      </c>
      <c r="AR593" s="54">
        <f t="shared" si="2983"/>
        <v>0.2758231478</v>
      </c>
      <c r="AS593" s="39">
        <f t="shared" ref="AS593:AU593" si="2984">IF(AP593&lt;0,0,IF(AP593&gt;1,1,AP593))</f>
        <v>0.3888888889</v>
      </c>
      <c r="AT593" s="40">
        <f t="shared" si="2984"/>
        <v>0.3916543589</v>
      </c>
      <c r="AU593" s="54">
        <f t="shared" si="2984"/>
        <v>0.2758231478</v>
      </c>
      <c r="AV593" s="38"/>
      <c r="AW593" s="38"/>
      <c r="AX593" s="38"/>
      <c r="AY593" s="38"/>
      <c r="AZ593" s="38"/>
      <c r="BA593" s="38"/>
      <c r="BB593" s="38"/>
    </row>
    <row r="594">
      <c r="A594" s="1"/>
      <c r="B594" s="1"/>
      <c r="C594" s="53">
        <v>0.0</v>
      </c>
      <c r="D594" s="42"/>
      <c r="E594" s="42"/>
      <c r="F594" s="2">
        <v>7730.0</v>
      </c>
      <c r="G594" s="43">
        <v>12.0</v>
      </c>
      <c r="H594" s="43">
        <v>43.0</v>
      </c>
      <c r="I594" s="44">
        <v>62.0</v>
      </c>
      <c r="J594" s="44">
        <v>47.0</v>
      </c>
      <c r="K594" s="45">
        <v>31.0</v>
      </c>
      <c r="L594" s="45">
        <v>95.0</v>
      </c>
      <c r="M594" s="39">
        <f t="shared" si="6"/>
        <v>0.2181818182</v>
      </c>
      <c r="N594" s="40">
        <f t="shared" si="7"/>
        <v>0.5688073394</v>
      </c>
      <c r="O594" s="54">
        <f t="shared" si="8"/>
        <v>0.246031746</v>
      </c>
      <c r="P594" s="40">
        <f t="shared" si="9"/>
        <v>0.4994619504</v>
      </c>
      <c r="Q594" s="54">
        <f t="shared" si="10"/>
        <v>0.2471248264</v>
      </c>
      <c r="R594" s="39">
        <f t="shared" ref="R594:T594" si="2985">M594</f>
        <v>0.2181818182</v>
      </c>
      <c r="S594" s="40">
        <f t="shared" si="2985"/>
        <v>0.5688073394</v>
      </c>
      <c r="T594" s="54">
        <f t="shared" si="2985"/>
        <v>0.246031746</v>
      </c>
      <c r="U594" s="39">
        <f t="shared" si="12"/>
        <v>0.2181818182</v>
      </c>
      <c r="V594" s="40">
        <f t="shared" si="13"/>
        <v>0.1268073394</v>
      </c>
      <c r="W594" s="54">
        <f t="shared" si="14"/>
        <v>0.02703174603</v>
      </c>
      <c r="X594" s="55">
        <f t="shared" si="15"/>
        <v>0.5264814893</v>
      </c>
      <c r="Y594" s="55">
        <f t="shared" si="16"/>
        <v>0.2589166741</v>
      </c>
      <c r="Z594" s="39">
        <f t="shared" si="17"/>
        <v>0.1784424377</v>
      </c>
      <c r="AA594" s="40">
        <f t="shared" si="18"/>
        <v>0.1784424377</v>
      </c>
      <c r="AB594" s="54">
        <f t="shared" si="19"/>
        <v>0.02703174603</v>
      </c>
      <c r="AC594" s="56">
        <f t="shared" si="20"/>
        <v>0.150344108</v>
      </c>
      <c r="AD594" s="56">
        <f t="shared" si="21"/>
        <v>0.6350540554</v>
      </c>
      <c r="AE594" s="39">
        <f t="shared" si="22"/>
        <v>0.1276174339</v>
      </c>
      <c r="AF594" s="40">
        <f t="shared" si="23"/>
        <v>0.1276174339</v>
      </c>
      <c r="AG594" s="54">
        <f t="shared" si="24"/>
        <v>0.1276174339</v>
      </c>
      <c r="AH594" s="57">
        <f t="shared" ref="AH594:AI594" si="2986">N594-P594</f>
        <v>0.06934538904</v>
      </c>
      <c r="AI594" s="57">
        <f t="shared" si="2986"/>
        <v>-0.001093080415</v>
      </c>
      <c r="AJ594" s="58">
        <f t="shared" si="26"/>
        <v>0.04145727685</v>
      </c>
      <c r="AK594" s="58">
        <f t="shared" si="27"/>
        <v>-0.0006496823379</v>
      </c>
      <c r="AL594" s="39">
        <f t="shared" si="28"/>
        <v>0.1276174339</v>
      </c>
      <c r="AM594" s="40">
        <f t="shared" ref="AM594:AN594" si="2987">AF594+AJ594</f>
        <v>0.1690747107</v>
      </c>
      <c r="AN594" s="54">
        <f t="shared" si="2987"/>
        <v>0.1269677515</v>
      </c>
      <c r="AO594" s="59">
        <f t="shared" si="30"/>
        <v>1.709655269</v>
      </c>
      <c r="AP594" s="39">
        <f t="shared" ref="AP594:AR594" si="2988">AL594*$AO594</f>
        <v>0.2181818182</v>
      </c>
      <c r="AQ594" s="40">
        <f t="shared" si="2988"/>
        <v>0.28905947</v>
      </c>
      <c r="AR594" s="54">
        <f t="shared" si="2988"/>
        <v>0.2170710853</v>
      </c>
      <c r="AS594" s="39">
        <f t="shared" ref="AS594:AU594" si="2989">IF(AP594&lt;0,0,IF(AP594&gt;1,1,AP594))</f>
        <v>0.2181818182</v>
      </c>
      <c r="AT594" s="40">
        <f t="shared" si="2989"/>
        <v>0.28905947</v>
      </c>
      <c r="AU594" s="54">
        <f t="shared" si="2989"/>
        <v>0.2170710853</v>
      </c>
      <c r="AV594" s="38"/>
      <c r="AW594" s="38"/>
      <c r="AX594" s="38"/>
      <c r="AY594" s="38"/>
      <c r="AZ594" s="38"/>
      <c r="BA594" s="38"/>
      <c r="BB594" s="3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7.25"/>
  </cols>
  <sheetData>
    <row r="1">
      <c r="A1" s="1" t="s">
        <v>0</v>
      </c>
      <c r="B1" s="1" t="s">
        <v>1</v>
      </c>
      <c r="C1" s="60" t="s">
        <v>48</v>
      </c>
      <c r="D1" s="60" t="s">
        <v>49</v>
      </c>
      <c r="E1" s="2" t="s">
        <v>2</v>
      </c>
      <c r="F1" s="61" t="s">
        <v>3</v>
      </c>
      <c r="G1" s="62" t="s">
        <v>110</v>
      </c>
      <c r="H1" s="43" t="s">
        <v>4</v>
      </c>
      <c r="I1" s="43" t="s">
        <v>5</v>
      </c>
      <c r="J1" s="43" t="s">
        <v>6</v>
      </c>
      <c r="K1" s="44" t="s">
        <v>7</v>
      </c>
      <c r="L1" s="44" t="s">
        <v>8</v>
      </c>
      <c r="M1" s="44" t="s">
        <v>9</v>
      </c>
      <c r="N1" s="45" t="s">
        <v>10</v>
      </c>
      <c r="O1" s="45" t="s">
        <v>11</v>
      </c>
      <c r="P1" s="45" t="s">
        <v>12</v>
      </c>
      <c r="Q1" s="63" t="s">
        <v>111</v>
      </c>
      <c r="R1" s="63" t="s">
        <v>112</v>
      </c>
      <c r="S1" s="63" t="s">
        <v>113</v>
      </c>
      <c r="T1" s="63" t="s">
        <v>114</v>
      </c>
      <c r="U1" s="63" t="str">
        <f t="shared" ref="U1:U594" si="1">Q1</f>
        <v>Turnout</v>
      </c>
      <c r="V1" s="63" t="s">
        <v>115</v>
      </c>
      <c r="W1" s="63" t="s">
        <v>116</v>
      </c>
      <c r="X1" s="63" t="s">
        <v>117</v>
      </c>
      <c r="Y1" s="63" t="str">
        <f t="shared" ref="Y1:Y594" si="2">Q1</f>
        <v>Turnout</v>
      </c>
      <c r="Z1" s="63" t="s">
        <v>118</v>
      </c>
      <c r="AA1" s="63" t="s">
        <v>119</v>
      </c>
      <c r="AB1" s="63" t="s">
        <v>120</v>
      </c>
      <c r="AC1" s="63" t="str">
        <f t="shared" ref="AC1:AC594" si="3">Q1</f>
        <v>Turnout</v>
      </c>
      <c r="AD1" s="63" t="s">
        <v>121</v>
      </c>
      <c r="AE1" s="63" t="s">
        <v>122</v>
      </c>
      <c r="AF1" s="63" t="s">
        <v>123</v>
      </c>
      <c r="AG1" s="48" t="s">
        <v>124</v>
      </c>
      <c r="AH1" s="49" t="str">
        <f t="shared" ref="AH1:AH594" si="5">Y1</f>
        <v>Turnout</v>
      </c>
      <c r="AI1" s="49" t="s">
        <v>125</v>
      </c>
      <c r="AJ1" s="49" t="s">
        <v>126</v>
      </c>
      <c r="AK1" s="63" t="s">
        <v>127</v>
      </c>
      <c r="AL1" s="63" t="s">
        <v>128</v>
      </c>
      <c r="AM1" s="63" t="s">
        <v>129</v>
      </c>
      <c r="AN1" s="63" t="str">
        <f t="shared" ref="AN1:AN594" si="6">AH1</f>
        <v>Turnout</v>
      </c>
      <c r="AO1" s="63" t="s">
        <v>130</v>
      </c>
      <c r="AP1" s="63" t="s">
        <v>131</v>
      </c>
      <c r="AQ1" s="63" t="str">
        <f t="shared" ref="AQ1:AQ594" si="7">N1</f>
        <v>C1</v>
      </c>
      <c r="AR1" s="63" t="s">
        <v>132</v>
      </c>
      <c r="AS1" s="64" t="str">
        <f>'M1,M2,M3 Restoration'!AU1</f>
        <v>M3,2</v>
      </c>
      <c r="AT1" s="63" t="s">
        <v>133</v>
      </c>
      <c r="AU1" s="65" t="str">
        <f>'N1,N2,N3 Restoration'!AX1</f>
        <v>N1,2</v>
      </c>
      <c r="AV1" s="35" t="s">
        <v>134</v>
      </c>
      <c r="AW1" s="35" t="s">
        <v>135</v>
      </c>
      <c r="AX1" s="35" t="s">
        <v>5</v>
      </c>
      <c r="AY1" s="35"/>
      <c r="AZ1" s="35"/>
      <c r="BA1" s="35"/>
    </row>
    <row r="2">
      <c r="A2" s="1" t="s">
        <v>2</v>
      </c>
      <c r="B2" s="1" t="s">
        <v>13</v>
      </c>
      <c r="C2" s="60"/>
      <c r="D2" s="60"/>
      <c r="E2" s="2">
        <v>1000.0</v>
      </c>
      <c r="F2" s="61">
        <v>640.0</v>
      </c>
      <c r="G2" s="62">
        <f t="shared" ref="G2:G594" si="8">H2+I2+J2+K2+L2+M2+N2+O2+P2</f>
        <v>201</v>
      </c>
      <c r="H2" s="43">
        <v>15.0</v>
      </c>
      <c r="I2" s="43">
        <v>14.0</v>
      </c>
      <c r="J2" s="43">
        <v>2.0</v>
      </c>
      <c r="K2" s="44">
        <v>42.0</v>
      </c>
      <c r="L2" s="44">
        <v>66.0</v>
      </c>
      <c r="M2" s="44">
        <v>15.0</v>
      </c>
      <c r="N2" s="45">
        <v>14.0</v>
      </c>
      <c r="O2" s="45">
        <v>6.0</v>
      </c>
      <c r="P2" s="45">
        <v>27.0</v>
      </c>
      <c r="Q2" s="66">
        <f t="shared" ref="Q2:Q594" si="9">G2/F2</f>
        <v>0.3140625</v>
      </c>
      <c r="R2" s="66">
        <f t="shared" ref="R2:R594" si="10">H2/F2</f>
        <v>0.0234375</v>
      </c>
      <c r="S2" s="66">
        <f t="shared" ref="S2:S594" si="11">J2/F2</f>
        <v>0.003125</v>
      </c>
      <c r="T2" s="66">
        <f t="shared" ref="T2:T594" si="12">O2/F2</f>
        <v>0.009375</v>
      </c>
      <c r="U2" s="63">
        <f t="shared" si="1"/>
        <v>0.3140625</v>
      </c>
      <c r="V2" s="66">
        <f t="shared" ref="V2:V594" si="13">I2/F2</f>
        <v>0.021875</v>
      </c>
      <c r="W2" s="66">
        <f t="shared" ref="W2:W594" si="14">L2/F2</f>
        <v>0.103125</v>
      </c>
      <c r="X2" s="66">
        <f t="shared" ref="X2:X594" si="15">K2/F2</f>
        <v>0.065625</v>
      </c>
      <c r="Y2" s="63">
        <f t="shared" si="2"/>
        <v>0.3140625</v>
      </c>
      <c r="Z2" s="66">
        <f t="shared" ref="Z2:Z594" si="16">M2/F2</f>
        <v>0.0234375</v>
      </c>
      <c r="AA2" s="66">
        <f t="shared" ref="AA2:AA594" si="17">N2/F2</f>
        <v>0.021875</v>
      </c>
      <c r="AB2" s="66">
        <f t="shared" ref="AB2:AB594" si="18">P2/F2</f>
        <v>0.0421875</v>
      </c>
      <c r="AC2" s="63">
        <f t="shared" si="3"/>
        <v>0.3140625</v>
      </c>
      <c r="AD2" s="66">
        <f t="shared" ref="AD2:AF2" si="4">(H2+K2+N2)/($F2)</f>
        <v>0.1109375</v>
      </c>
      <c r="AE2" s="66">
        <f t="shared" si="4"/>
        <v>0.134375</v>
      </c>
      <c r="AF2" s="66">
        <f t="shared" si="4"/>
        <v>0.06875</v>
      </c>
      <c r="AG2" s="56">
        <f t="shared" ref="AG2:AG594" si="20">$D$7+$D$8*AH2+$D$9*AH2*AH2</f>
        <v>0.01643066333</v>
      </c>
      <c r="AH2" s="49">
        <f t="shared" si="5"/>
        <v>0.3140625</v>
      </c>
      <c r="AI2" s="57">
        <f t="shared" ref="AI2:AI594" si="21">$D$3+$D$5*Q2*Q2+$D$8*Q2</f>
        <v>0.01421891357</v>
      </c>
      <c r="AJ2" s="57">
        <f t="shared" ref="AJ2:AJ594" si="22">$D$3+$D$4*AH2+$D$5*AH2*AH2</f>
        <v>0.01280563232</v>
      </c>
      <c r="AK2" s="66">
        <f t="shared" ref="AK2:AK594" si="23">AA2-AI2</f>
        <v>0.007656086426</v>
      </c>
      <c r="AL2" s="66">
        <f t="shared" ref="AL2:AL594" si="24">T2-AJ2</f>
        <v>-0.003430632324</v>
      </c>
      <c r="AM2" s="66">
        <f t="shared" ref="AM2:AM594" si="25">$D$14*AK2</f>
        <v>0.006215370248</v>
      </c>
      <c r="AN2" s="63">
        <f t="shared" si="6"/>
        <v>0.3140625</v>
      </c>
      <c r="AO2" s="66">
        <f t="shared" ref="AO2:AO594" si="26">IF(AI2+AM2&lt;0,0,AI2+AM2)</f>
        <v>0.02043428382</v>
      </c>
      <c r="AP2" s="66">
        <f t="shared" ref="AP2:AP594" si="27">AO2/AA2</f>
        <v>0.934138689</v>
      </c>
      <c r="AQ2" s="63">
        <f t="shared" si="7"/>
        <v>14</v>
      </c>
      <c r="AR2" s="66">
        <f t="shared" ref="AR2:AR594" si="28">ROUND(AP2*N2,0)</f>
        <v>13</v>
      </c>
      <c r="AS2" s="64">
        <f>'M1,M2,M3 Restoration'!AU2</f>
        <v>0.933983209</v>
      </c>
      <c r="AT2" s="66">
        <f t="shared" ref="AT2:AT174" si="29">IF(ROUND((AR2*(1-AS2))/AS2,0)&lt;0,0,ROUND((AR2*(1-AS2))/AS2,0))</f>
        <v>1</v>
      </c>
      <c r="AU2" s="65">
        <f>'N1,N2,N3 Restoration'!AX2</f>
        <v>0.2985725909</v>
      </c>
      <c r="AV2" s="38">
        <f t="shared" ref="AV2:AV594" si="30">H2+J2</f>
        <v>17</v>
      </c>
      <c r="AW2" s="38">
        <f t="shared" ref="AW2:AW594" si="31">ROUND((AV2*AU2)/(1-AU2),0)</f>
        <v>7</v>
      </c>
      <c r="AX2" s="52">
        <v>14.0</v>
      </c>
      <c r="AY2" s="38"/>
      <c r="AZ2" s="35"/>
      <c r="BA2" s="35"/>
    </row>
    <row r="3">
      <c r="A3" s="1" t="s">
        <v>3</v>
      </c>
      <c r="B3" s="1" t="s">
        <v>14</v>
      </c>
      <c r="C3" s="60" t="s">
        <v>81</v>
      </c>
      <c r="D3" s="60">
        <v>-0.00295</v>
      </c>
      <c r="E3" s="2">
        <v>1001.0</v>
      </c>
      <c r="F3" s="61">
        <v>1053.0</v>
      </c>
      <c r="G3" s="62">
        <f t="shared" si="8"/>
        <v>234</v>
      </c>
      <c r="H3" s="43">
        <v>15.0</v>
      </c>
      <c r="I3" s="43">
        <v>22.0</v>
      </c>
      <c r="J3" s="43">
        <v>14.0</v>
      </c>
      <c r="K3" s="44">
        <v>37.0</v>
      </c>
      <c r="L3" s="44">
        <v>76.0</v>
      </c>
      <c r="M3" s="44">
        <v>22.0</v>
      </c>
      <c r="N3" s="45">
        <v>14.0</v>
      </c>
      <c r="O3" s="45">
        <v>11.0</v>
      </c>
      <c r="P3" s="45">
        <v>23.0</v>
      </c>
      <c r="Q3" s="66">
        <f t="shared" si="9"/>
        <v>0.2222222222</v>
      </c>
      <c r="R3" s="66">
        <f t="shared" si="10"/>
        <v>0.01424501425</v>
      </c>
      <c r="S3" s="66">
        <f t="shared" si="11"/>
        <v>0.01329534663</v>
      </c>
      <c r="T3" s="66">
        <f t="shared" si="12"/>
        <v>0.01044634378</v>
      </c>
      <c r="U3" s="63">
        <f t="shared" si="1"/>
        <v>0.2222222222</v>
      </c>
      <c r="V3" s="66">
        <f t="shared" si="13"/>
        <v>0.02089268756</v>
      </c>
      <c r="W3" s="66">
        <f t="shared" si="14"/>
        <v>0.07217473884</v>
      </c>
      <c r="X3" s="66">
        <f t="shared" si="15"/>
        <v>0.0351377018</v>
      </c>
      <c r="Y3" s="63">
        <f t="shared" si="2"/>
        <v>0.2222222222</v>
      </c>
      <c r="Z3" s="66">
        <f t="shared" si="16"/>
        <v>0.02089268756</v>
      </c>
      <c r="AA3" s="66">
        <f t="shared" si="17"/>
        <v>0.01329534663</v>
      </c>
      <c r="AB3" s="66">
        <f t="shared" si="18"/>
        <v>0.02184235518</v>
      </c>
      <c r="AC3" s="63">
        <f t="shared" si="3"/>
        <v>0.2222222222</v>
      </c>
      <c r="AD3" s="66">
        <f t="shared" ref="AD3:AF3" si="19">(H3+K3+N3)/($F3)</f>
        <v>0.06267806268</v>
      </c>
      <c r="AE3" s="66">
        <f t="shared" si="19"/>
        <v>0.1035137702</v>
      </c>
      <c r="AF3" s="66">
        <f t="shared" si="19"/>
        <v>0.05603038936</v>
      </c>
      <c r="AG3" s="56">
        <f t="shared" si="20"/>
        <v>0.01261506173</v>
      </c>
      <c r="AH3" s="49">
        <f t="shared" si="5"/>
        <v>0.2222222222</v>
      </c>
      <c r="AI3" s="57">
        <f t="shared" si="21"/>
        <v>0.01142283951</v>
      </c>
      <c r="AJ3" s="57">
        <f t="shared" si="22"/>
        <v>0.01042283951</v>
      </c>
      <c r="AK3" s="66">
        <f t="shared" si="23"/>
        <v>0.001872507123</v>
      </c>
      <c r="AL3" s="66">
        <f t="shared" si="24"/>
        <v>0.0000235042735</v>
      </c>
      <c r="AM3" s="66">
        <f t="shared" si="25"/>
        <v>0.00152014024</v>
      </c>
      <c r="AN3" s="63">
        <f t="shared" si="6"/>
        <v>0.2222222222</v>
      </c>
      <c r="AO3" s="66">
        <f t="shared" si="26"/>
        <v>0.01294297975</v>
      </c>
      <c r="AP3" s="66">
        <f t="shared" si="27"/>
        <v>0.9734969766</v>
      </c>
      <c r="AQ3" s="63">
        <f t="shared" si="7"/>
        <v>14</v>
      </c>
      <c r="AR3" s="66">
        <f t="shared" si="28"/>
        <v>14</v>
      </c>
      <c r="AS3" s="64">
        <f>'M1,M2,M3 Restoration'!AU3</f>
        <v>0.6235766926</v>
      </c>
      <c r="AT3" s="66">
        <f t="shared" si="29"/>
        <v>8</v>
      </c>
      <c r="AU3" s="65">
        <f>'N1,N2,N3 Restoration'!AX3</f>
        <v>0.3171521977</v>
      </c>
      <c r="AV3" s="38">
        <f t="shared" si="30"/>
        <v>29</v>
      </c>
      <c r="AW3" s="38">
        <f t="shared" si="31"/>
        <v>13</v>
      </c>
      <c r="AX3" s="52">
        <v>22.0</v>
      </c>
      <c r="AY3" s="38"/>
      <c r="AZ3" s="35"/>
      <c r="BA3" s="35"/>
    </row>
    <row r="4">
      <c r="A4" s="1" t="s">
        <v>110</v>
      </c>
      <c r="B4" s="1" t="s">
        <v>136</v>
      </c>
      <c r="C4" s="60" t="s">
        <v>82</v>
      </c>
      <c r="D4" s="60">
        <v>0.0844</v>
      </c>
      <c r="E4" s="2">
        <v>1004.0</v>
      </c>
      <c r="F4" s="61">
        <v>1917.0</v>
      </c>
      <c r="G4" s="62">
        <f t="shared" si="8"/>
        <v>230</v>
      </c>
      <c r="H4" s="43">
        <v>7.0</v>
      </c>
      <c r="I4" s="43">
        <v>17.0</v>
      </c>
      <c r="J4" s="43">
        <v>9.0</v>
      </c>
      <c r="K4" s="44">
        <v>21.0</v>
      </c>
      <c r="L4" s="44">
        <v>72.0</v>
      </c>
      <c r="M4" s="44">
        <v>24.0</v>
      </c>
      <c r="N4" s="45">
        <v>6.0</v>
      </c>
      <c r="O4" s="45">
        <v>11.0</v>
      </c>
      <c r="P4" s="45">
        <v>63.0</v>
      </c>
      <c r="Q4" s="66">
        <f t="shared" si="9"/>
        <v>0.1199791341</v>
      </c>
      <c r="R4" s="66">
        <f t="shared" si="10"/>
        <v>0.003651538863</v>
      </c>
      <c r="S4" s="66">
        <f t="shared" si="11"/>
        <v>0.004694835681</v>
      </c>
      <c r="T4" s="66">
        <f t="shared" si="12"/>
        <v>0.005738132499</v>
      </c>
      <c r="U4" s="63">
        <f t="shared" si="1"/>
        <v>0.1199791341</v>
      </c>
      <c r="V4" s="66">
        <f t="shared" si="13"/>
        <v>0.008868022953</v>
      </c>
      <c r="W4" s="66">
        <f t="shared" si="14"/>
        <v>0.03755868545</v>
      </c>
      <c r="X4" s="66">
        <f t="shared" si="15"/>
        <v>0.01095461659</v>
      </c>
      <c r="Y4" s="63">
        <f t="shared" si="2"/>
        <v>0.1199791341</v>
      </c>
      <c r="Z4" s="66">
        <f t="shared" si="16"/>
        <v>0.01251956182</v>
      </c>
      <c r="AA4" s="66">
        <f t="shared" si="17"/>
        <v>0.003129890454</v>
      </c>
      <c r="AB4" s="66">
        <f t="shared" si="18"/>
        <v>0.03286384977</v>
      </c>
      <c r="AC4" s="63">
        <f t="shared" si="3"/>
        <v>0.1199791341</v>
      </c>
      <c r="AD4" s="66">
        <f t="shared" ref="AD4:AF4" si="32">(H4+K4+N4)/($F4)</f>
        <v>0.01773604591</v>
      </c>
      <c r="AE4" s="66">
        <f t="shared" si="32"/>
        <v>0.0521648409</v>
      </c>
      <c r="AF4" s="66">
        <f t="shared" si="32"/>
        <v>0.05007824726</v>
      </c>
      <c r="AG4" s="56">
        <f t="shared" si="20"/>
        <v>0.006615067171</v>
      </c>
      <c r="AH4" s="49">
        <f t="shared" si="5"/>
        <v>0.1199791341</v>
      </c>
      <c r="AI4" s="57">
        <f t="shared" si="21"/>
        <v>0.006147090824</v>
      </c>
      <c r="AJ4" s="57">
        <f t="shared" si="22"/>
        <v>0.00560718472</v>
      </c>
      <c r="AK4" s="66">
        <f t="shared" si="23"/>
        <v>-0.00301720037</v>
      </c>
      <c r="AL4" s="66">
        <f t="shared" si="24"/>
        <v>0.0001309477783</v>
      </c>
      <c r="AM4" s="66">
        <f t="shared" si="25"/>
        <v>-0.002449426034</v>
      </c>
      <c r="AN4" s="63">
        <f t="shared" si="6"/>
        <v>0.1199791341</v>
      </c>
      <c r="AO4" s="66">
        <f t="shared" si="26"/>
        <v>0.00369766479</v>
      </c>
      <c r="AP4" s="66">
        <f t="shared" si="27"/>
        <v>1.1814039</v>
      </c>
      <c r="AQ4" s="63">
        <f t="shared" si="7"/>
        <v>6</v>
      </c>
      <c r="AR4" s="66">
        <f t="shared" si="28"/>
        <v>7</v>
      </c>
      <c r="AS4" s="64">
        <f>'M1,M2,M3 Restoration'!AU4</f>
        <v>0.2385243684</v>
      </c>
      <c r="AT4" s="66">
        <f t="shared" si="29"/>
        <v>22</v>
      </c>
      <c r="AU4" s="65">
        <f>'N1,N2,N3 Restoration'!AX4</f>
        <v>0.3310782871</v>
      </c>
      <c r="AV4" s="38">
        <f t="shared" si="30"/>
        <v>16</v>
      </c>
      <c r="AW4" s="38">
        <f t="shared" si="31"/>
        <v>8</v>
      </c>
      <c r="AX4" s="52">
        <v>17.0</v>
      </c>
      <c r="AY4" s="38"/>
      <c r="AZ4" s="35"/>
      <c r="BA4" s="35"/>
    </row>
    <row r="5">
      <c r="A5" s="1" t="s">
        <v>4</v>
      </c>
      <c r="B5" s="1" t="s">
        <v>15</v>
      </c>
      <c r="C5" s="60" t="s">
        <v>83</v>
      </c>
      <c r="D5" s="60">
        <v>-0.109</v>
      </c>
      <c r="E5" s="2">
        <v>1005.0</v>
      </c>
      <c r="F5" s="61">
        <v>1599.0</v>
      </c>
      <c r="G5" s="62">
        <f t="shared" si="8"/>
        <v>374</v>
      </c>
      <c r="H5" s="43">
        <v>14.0</v>
      </c>
      <c r="I5" s="43">
        <v>26.0</v>
      </c>
      <c r="J5" s="43">
        <v>11.0</v>
      </c>
      <c r="K5" s="44">
        <v>65.0</v>
      </c>
      <c r="L5" s="44">
        <v>130.0</v>
      </c>
      <c r="M5" s="44">
        <v>29.0</v>
      </c>
      <c r="N5" s="45">
        <v>27.0</v>
      </c>
      <c r="O5" s="45">
        <v>10.0</v>
      </c>
      <c r="P5" s="45">
        <v>62.0</v>
      </c>
      <c r="Q5" s="66">
        <f t="shared" si="9"/>
        <v>0.2338961851</v>
      </c>
      <c r="R5" s="66">
        <f t="shared" si="10"/>
        <v>0.00875547217</v>
      </c>
      <c r="S5" s="66">
        <f t="shared" si="11"/>
        <v>0.006879299562</v>
      </c>
      <c r="T5" s="66">
        <f t="shared" si="12"/>
        <v>0.006253908693</v>
      </c>
      <c r="U5" s="63">
        <f t="shared" si="1"/>
        <v>0.2338961851</v>
      </c>
      <c r="V5" s="66">
        <f t="shared" si="13"/>
        <v>0.0162601626</v>
      </c>
      <c r="W5" s="66">
        <f t="shared" si="14"/>
        <v>0.08130081301</v>
      </c>
      <c r="X5" s="66">
        <f t="shared" si="15"/>
        <v>0.0406504065</v>
      </c>
      <c r="Y5" s="63">
        <f t="shared" si="2"/>
        <v>0.2338961851</v>
      </c>
      <c r="Z5" s="66">
        <f t="shared" si="16"/>
        <v>0.01813633521</v>
      </c>
      <c r="AA5" s="66">
        <f t="shared" si="17"/>
        <v>0.01688555347</v>
      </c>
      <c r="AB5" s="66">
        <f t="shared" si="18"/>
        <v>0.0387742339</v>
      </c>
      <c r="AC5" s="63">
        <f t="shared" si="3"/>
        <v>0.2338961851</v>
      </c>
      <c r="AD5" s="66">
        <f t="shared" ref="AD5:AF5" si="33">(H5+K5+N5)/($F5)</f>
        <v>0.06629143215</v>
      </c>
      <c r="AE5" s="66">
        <f t="shared" si="33"/>
        <v>0.1038148843</v>
      </c>
      <c r="AF5" s="66">
        <f t="shared" si="33"/>
        <v>0.06378986867</v>
      </c>
      <c r="AG5" s="56">
        <f t="shared" si="20"/>
        <v>0.01318270519</v>
      </c>
      <c r="AH5" s="49">
        <f t="shared" si="5"/>
        <v>0.2338961851</v>
      </c>
      <c r="AI5" s="57">
        <f t="shared" si="21"/>
        <v>0.01188026149</v>
      </c>
      <c r="AJ5" s="57">
        <f t="shared" si="22"/>
        <v>0.01082772865</v>
      </c>
      <c r="AK5" s="66">
        <f t="shared" si="23"/>
        <v>0.005005291984</v>
      </c>
      <c r="AL5" s="66">
        <f t="shared" si="24"/>
        <v>-0.004573819961</v>
      </c>
      <c r="AM5" s="66">
        <f t="shared" si="25"/>
        <v>0.004063400169</v>
      </c>
      <c r="AN5" s="63">
        <f t="shared" si="6"/>
        <v>0.2338961851</v>
      </c>
      <c r="AO5" s="66">
        <f t="shared" si="26"/>
        <v>0.01594366166</v>
      </c>
      <c r="AP5" s="66">
        <f t="shared" si="27"/>
        <v>0.9442190736</v>
      </c>
      <c r="AQ5" s="63">
        <f t="shared" si="7"/>
        <v>27</v>
      </c>
      <c r="AR5" s="66">
        <f t="shared" si="28"/>
        <v>25</v>
      </c>
      <c r="AS5" s="64">
        <f>'M1,M2,M3 Restoration'!AU5</f>
        <v>0.5861655014</v>
      </c>
      <c r="AT5" s="66">
        <f t="shared" si="29"/>
        <v>18</v>
      </c>
      <c r="AU5" s="65">
        <f>'N1,N2,N3 Restoration'!AX5</f>
        <v>0.2184643153</v>
      </c>
      <c r="AV5" s="38">
        <f t="shared" si="30"/>
        <v>25</v>
      </c>
      <c r="AW5" s="38">
        <f t="shared" si="31"/>
        <v>7</v>
      </c>
      <c r="AX5" s="52">
        <v>26.0</v>
      </c>
      <c r="AY5" s="38"/>
      <c r="AZ5" s="35"/>
      <c r="BA5" s="35"/>
    </row>
    <row r="6">
      <c r="A6" s="1" t="s">
        <v>5</v>
      </c>
      <c r="B6" s="1" t="s">
        <v>16</v>
      </c>
      <c r="C6" s="60"/>
      <c r="D6" s="60"/>
      <c r="E6" s="2">
        <v>1006.0</v>
      </c>
      <c r="F6" s="61">
        <v>1548.0</v>
      </c>
      <c r="G6" s="62">
        <f t="shared" si="8"/>
        <v>227</v>
      </c>
      <c r="H6" s="43">
        <v>5.0</v>
      </c>
      <c r="I6" s="43">
        <v>27.0</v>
      </c>
      <c r="J6" s="43">
        <v>6.0</v>
      </c>
      <c r="K6" s="44">
        <v>33.0</v>
      </c>
      <c r="L6" s="44">
        <v>68.0</v>
      </c>
      <c r="M6" s="44">
        <v>27.0</v>
      </c>
      <c r="N6" s="45">
        <v>16.0</v>
      </c>
      <c r="O6" s="45">
        <v>6.0</v>
      </c>
      <c r="P6" s="45">
        <v>39.0</v>
      </c>
      <c r="Q6" s="66">
        <f t="shared" si="9"/>
        <v>0.1466408269</v>
      </c>
      <c r="R6" s="66">
        <f t="shared" si="10"/>
        <v>0.00322997416</v>
      </c>
      <c r="S6" s="66">
        <f t="shared" si="11"/>
        <v>0.003875968992</v>
      </c>
      <c r="T6" s="66">
        <f t="shared" si="12"/>
        <v>0.003875968992</v>
      </c>
      <c r="U6" s="63">
        <f t="shared" si="1"/>
        <v>0.1466408269</v>
      </c>
      <c r="V6" s="66">
        <f t="shared" si="13"/>
        <v>0.01744186047</v>
      </c>
      <c r="W6" s="66">
        <f t="shared" si="14"/>
        <v>0.04392764858</v>
      </c>
      <c r="X6" s="66">
        <f t="shared" si="15"/>
        <v>0.02131782946</v>
      </c>
      <c r="Y6" s="63">
        <f t="shared" si="2"/>
        <v>0.1466408269</v>
      </c>
      <c r="Z6" s="66">
        <f t="shared" si="16"/>
        <v>0.01744186047</v>
      </c>
      <c r="AA6" s="66">
        <f t="shared" si="17"/>
        <v>0.01033591731</v>
      </c>
      <c r="AB6" s="66">
        <f t="shared" si="18"/>
        <v>0.02519379845</v>
      </c>
      <c r="AC6" s="63">
        <f t="shared" si="3"/>
        <v>0.1466408269</v>
      </c>
      <c r="AD6" s="66">
        <f t="shared" ref="AD6:AF6" si="34">(H6+K6+N6)/($F6)</f>
        <v>0.03488372093</v>
      </c>
      <c r="AE6" s="66">
        <f t="shared" si="34"/>
        <v>0.06524547804</v>
      </c>
      <c r="AF6" s="66">
        <f t="shared" si="34"/>
        <v>0.04651162791</v>
      </c>
      <c r="AG6" s="56">
        <f t="shared" si="20"/>
        <v>0.008357607624</v>
      </c>
      <c r="AH6" s="49">
        <f t="shared" si="5"/>
        <v>0.1466408269</v>
      </c>
      <c r="AI6" s="57">
        <f t="shared" si="21"/>
        <v>0.007742484509</v>
      </c>
      <c r="AJ6" s="57">
        <f t="shared" si="22"/>
        <v>0.007082600789</v>
      </c>
      <c r="AK6" s="66">
        <f t="shared" si="23"/>
        <v>0.002593432803</v>
      </c>
      <c r="AL6" s="66">
        <f t="shared" si="24"/>
        <v>-0.003206631796</v>
      </c>
      <c r="AM6" s="66">
        <f t="shared" si="25"/>
        <v>0.002105402707</v>
      </c>
      <c r="AN6" s="63">
        <f t="shared" si="6"/>
        <v>0.1466408269</v>
      </c>
      <c r="AO6" s="66">
        <f t="shared" si="26"/>
        <v>0.009847887216</v>
      </c>
      <c r="AP6" s="66">
        <f t="shared" si="27"/>
        <v>0.9527830882</v>
      </c>
      <c r="AQ6" s="63">
        <f t="shared" si="7"/>
        <v>16</v>
      </c>
      <c r="AR6" s="66">
        <f t="shared" si="28"/>
        <v>15</v>
      </c>
      <c r="AS6" s="64">
        <f>'M1,M2,M3 Restoration'!AU6</f>
        <v>0.4774361801</v>
      </c>
      <c r="AT6" s="66">
        <f t="shared" si="29"/>
        <v>16</v>
      </c>
      <c r="AU6" s="65">
        <f>'N1,N2,N3 Restoration'!AX6</f>
        <v>0.2966131149</v>
      </c>
      <c r="AV6" s="38">
        <f t="shared" si="30"/>
        <v>11</v>
      </c>
      <c r="AW6" s="38">
        <f t="shared" si="31"/>
        <v>5</v>
      </c>
      <c r="AX6" s="52">
        <v>27.0</v>
      </c>
      <c r="AY6" s="38"/>
      <c r="AZ6" s="35"/>
      <c r="BA6" s="35"/>
    </row>
    <row r="7">
      <c r="A7" s="1" t="s">
        <v>6</v>
      </c>
      <c r="B7" s="1" t="s">
        <v>17</v>
      </c>
      <c r="C7" s="60" t="s">
        <v>84</v>
      </c>
      <c r="D7" s="60">
        <v>-0.00278</v>
      </c>
      <c r="E7" s="2">
        <v>1007.0</v>
      </c>
      <c r="F7" s="61">
        <v>2681.0</v>
      </c>
      <c r="G7" s="62">
        <f t="shared" si="8"/>
        <v>297</v>
      </c>
      <c r="H7" s="43">
        <v>14.0</v>
      </c>
      <c r="I7" s="43">
        <v>24.0</v>
      </c>
      <c r="J7" s="43">
        <v>9.0</v>
      </c>
      <c r="K7" s="44">
        <v>36.0</v>
      </c>
      <c r="L7" s="44">
        <v>102.0</v>
      </c>
      <c r="M7" s="44">
        <v>33.0</v>
      </c>
      <c r="N7" s="45">
        <v>17.0</v>
      </c>
      <c r="O7" s="45">
        <v>15.0</v>
      </c>
      <c r="P7" s="45">
        <v>47.0</v>
      </c>
      <c r="Q7" s="66">
        <f t="shared" si="9"/>
        <v>0.1107795599</v>
      </c>
      <c r="R7" s="66">
        <f t="shared" si="10"/>
        <v>0.005221932115</v>
      </c>
      <c r="S7" s="66">
        <f t="shared" si="11"/>
        <v>0.00335695636</v>
      </c>
      <c r="T7" s="66">
        <f t="shared" si="12"/>
        <v>0.005594927266</v>
      </c>
      <c r="U7" s="63">
        <f t="shared" si="1"/>
        <v>0.1107795599</v>
      </c>
      <c r="V7" s="66">
        <f t="shared" si="13"/>
        <v>0.008951883626</v>
      </c>
      <c r="W7" s="66">
        <f t="shared" si="14"/>
        <v>0.03804550541</v>
      </c>
      <c r="X7" s="66">
        <f t="shared" si="15"/>
        <v>0.01342782544</v>
      </c>
      <c r="Y7" s="63">
        <f t="shared" si="2"/>
        <v>0.1107795599</v>
      </c>
      <c r="Z7" s="66">
        <f t="shared" si="16"/>
        <v>0.01230883999</v>
      </c>
      <c r="AA7" s="66">
        <f t="shared" si="17"/>
        <v>0.006340917568</v>
      </c>
      <c r="AB7" s="66">
        <f t="shared" si="18"/>
        <v>0.0175307721</v>
      </c>
      <c r="AC7" s="63">
        <f t="shared" si="3"/>
        <v>0.1107795599</v>
      </c>
      <c r="AD7" s="66">
        <f t="shared" ref="AD7:AF7" si="35">(H7+K7+N7)/($F7)</f>
        <v>0.02499067512</v>
      </c>
      <c r="AE7" s="66">
        <f t="shared" si="35"/>
        <v>0.0525923163</v>
      </c>
      <c r="AF7" s="66">
        <f t="shared" si="35"/>
        <v>0.03319656844</v>
      </c>
      <c r="AG7" s="56">
        <f t="shared" si="20"/>
        <v>0.005984675481</v>
      </c>
      <c r="AH7" s="49">
        <f t="shared" si="5"/>
        <v>0.1107795599</v>
      </c>
      <c r="AI7" s="57">
        <f t="shared" si="21"/>
        <v>0.005560642786</v>
      </c>
      <c r="AJ7" s="57">
        <f t="shared" si="22"/>
        <v>0.005062134766</v>
      </c>
      <c r="AK7" s="66">
        <f t="shared" si="23"/>
        <v>0.0007802747824</v>
      </c>
      <c r="AL7" s="66">
        <f t="shared" si="24"/>
        <v>0.0005327924996</v>
      </c>
      <c r="AM7" s="66">
        <f t="shared" si="25"/>
        <v>0.0006334433022</v>
      </c>
      <c r="AN7" s="63">
        <f t="shared" si="6"/>
        <v>0.1107795599</v>
      </c>
      <c r="AO7" s="66">
        <f t="shared" si="26"/>
        <v>0.006194086088</v>
      </c>
      <c r="AP7" s="66">
        <f t="shared" si="27"/>
        <v>0.9768438119</v>
      </c>
      <c r="AQ7" s="63">
        <f t="shared" si="7"/>
        <v>17</v>
      </c>
      <c r="AR7" s="66">
        <f t="shared" si="28"/>
        <v>17</v>
      </c>
      <c r="AS7" s="64">
        <f>'M1,M2,M3 Restoration'!AU7</f>
        <v>0.5893785089</v>
      </c>
      <c r="AT7" s="66">
        <f t="shared" si="29"/>
        <v>12</v>
      </c>
      <c r="AU7" s="65">
        <f>'N1,N2,N3 Restoration'!AX7</f>
        <v>0.3999935818</v>
      </c>
      <c r="AV7" s="38">
        <f t="shared" si="30"/>
        <v>23</v>
      </c>
      <c r="AW7" s="38">
        <f t="shared" si="31"/>
        <v>15</v>
      </c>
      <c r="AX7" s="52">
        <v>24.0</v>
      </c>
      <c r="AY7" s="38"/>
      <c r="AZ7" s="35"/>
      <c r="BA7" s="35"/>
    </row>
    <row r="8">
      <c r="A8" s="1" t="s">
        <v>7</v>
      </c>
      <c r="B8" s="1" t="s">
        <v>18</v>
      </c>
      <c r="C8" s="60" t="s">
        <v>85</v>
      </c>
      <c r="D8" s="60">
        <v>0.0889</v>
      </c>
      <c r="E8" s="2">
        <v>1008.0</v>
      </c>
      <c r="F8" s="61">
        <v>3439.0</v>
      </c>
      <c r="G8" s="62">
        <f t="shared" si="8"/>
        <v>424</v>
      </c>
      <c r="H8" s="43">
        <v>15.0</v>
      </c>
      <c r="I8" s="43">
        <v>38.0</v>
      </c>
      <c r="J8" s="43">
        <v>25.0</v>
      </c>
      <c r="K8" s="44">
        <v>65.0</v>
      </c>
      <c r="L8" s="44">
        <v>139.0</v>
      </c>
      <c r="M8" s="44">
        <v>35.0</v>
      </c>
      <c r="N8" s="45">
        <v>27.0</v>
      </c>
      <c r="O8" s="45">
        <v>16.0</v>
      </c>
      <c r="P8" s="45">
        <v>64.0</v>
      </c>
      <c r="Q8" s="66">
        <f t="shared" si="9"/>
        <v>0.1232916546</v>
      </c>
      <c r="R8" s="66">
        <f t="shared" si="10"/>
        <v>0.004361733062</v>
      </c>
      <c r="S8" s="66">
        <f t="shared" si="11"/>
        <v>0.007269555103</v>
      </c>
      <c r="T8" s="66">
        <f t="shared" si="12"/>
        <v>0.004652515266</v>
      </c>
      <c r="U8" s="63">
        <f t="shared" si="1"/>
        <v>0.1232916546</v>
      </c>
      <c r="V8" s="66">
        <f t="shared" si="13"/>
        <v>0.01104972376</v>
      </c>
      <c r="W8" s="66">
        <f t="shared" si="14"/>
        <v>0.04041872637</v>
      </c>
      <c r="X8" s="66">
        <f t="shared" si="15"/>
        <v>0.01890084327</v>
      </c>
      <c r="Y8" s="63">
        <f t="shared" si="2"/>
        <v>0.1232916546</v>
      </c>
      <c r="Z8" s="66">
        <f t="shared" si="16"/>
        <v>0.01017737714</v>
      </c>
      <c r="AA8" s="66">
        <f t="shared" si="17"/>
        <v>0.007851119511</v>
      </c>
      <c r="AB8" s="66">
        <f t="shared" si="18"/>
        <v>0.01861006106</v>
      </c>
      <c r="AC8" s="63">
        <f t="shared" si="3"/>
        <v>0.1232916546</v>
      </c>
      <c r="AD8" s="66">
        <f t="shared" ref="AD8:AF8" si="36">(H8+K8+N8)/($F8)</f>
        <v>0.03111369584</v>
      </c>
      <c r="AE8" s="66">
        <f t="shared" si="36"/>
        <v>0.0561209654</v>
      </c>
      <c r="AF8" s="66">
        <f t="shared" si="36"/>
        <v>0.03605699331</v>
      </c>
      <c r="AG8" s="56">
        <f t="shared" si="20"/>
        <v>0.006838394617</v>
      </c>
      <c r="AH8" s="49">
        <f t="shared" si="5"/>
        <v>0.1232916546</v>
      </c>
      <c r="AI8" s="57">
        <f t="shared" si="21"/>
        <v>0.006353737393</v>
      </c>
      <c r="AJ8" s="57">
        <f t="shared" si="22"/>
        <v>0.005798924947</v>
      </c>
      <c r="AK8" s="66">
        <f t="shared" si="23"/>
        <v>0.001497382119</v>
      </c>
      <c r="AL8" s="66">
        <f t="shared" si="24"/>
        <v>-0.001146409681</v>
      </c>
      <c r="AM8" s="66">
        <f t="shared" si="25"/>
        <v>0.001215605958</v>
      </c>
      <c r="AN8" s="63">
        <f t="shared" si="6"/>
        <v>0.1232916546</v>
      </c>
      <c r="AO8" s="66">
        <f t="shared" si="26"/>
        <v>0.00756934335</v>
      </c>
      <c r="AP8" s="66">
        <f t="shared" si="27"/>
        <v>0.964110066</v>
      </c>
      <c r="AQ8" s="63">
        <f t="shared" si="7"/>
        <v>27</v>
      </c>
      <c r="AR8" s="66">
        <f t="shared" si="28"/>
        <v>26</v>
      </c>
      <c r="AS8" s="64">
        <f>'M1,M2,M3 Restoration'!AU8</f>
        <v>0.4083941893</v>
      </c>
      <c r="AT8" s="66">
        <f t="shared" si="29"/>
        <v>38</v>
      </c>
      <c r="AU8" s="65">
        <f>'N1,N2,N3 Restoration'!AX8</f>
        <v>0.212241784</v>
      </c>
      <c r="AV8" s="38">
        <f t="shared" si="30"/>
        <v>40</v>
      </c>
      <c r="AW8" s="38">
        <f t="shared" si="31"/>
        <v>11</v>
      </c>
      <c r="AX8" s="52">
        <v>38.0</v>
      </c>
      <c r="AY8" s="38"/>
      <c r="AZ8" s="35"/>
      <c r="BA8" s="35"/>
    </row>
    <row r="9">
      <c r="A9" s="1" t="s">
        <v>8</v>
      </c>
      <c r="B9" s="1" t="s">
        <v>19</v>
      </c>
      <c r="C9" s="60" t="s">
        <v>86</v>
      </c>
      <c r="D9" s="60">
        <v>-0.0883</v>
      </c>
      <c r="E9" s="2">
        <v>1009.0</v>
      </c>
      <c r="F9" s="61">
        <v>1380.0</v>
      </c>
      <c r="G9" s="62">
        <f t="shared" si="8"/>
        <v>404</v>
      </c>
      <c r="H9" s="43">
        <v>23.0</v>
      </c>
      <c r="I9" s="43">
        <v>25.0</v>
      </c>
      <c r="J9" s="43">
        <v>29.0</v>
      </c>
      <c r="K9" s="44">
        <v>67.0</v>
      </c>
      <c r="L9" s="44">
        <v>118.0</v>
      </c>
      <c r="M9" s="44">
        <v>46.0</v>
      </c>
      <c r="N9" s="45">
        <v>24.0</v>
      </c>
      <c r="O9" s="45">
        <v>21.0</v>
      </c>
      <c r="P9" s="45">
        <v>51.0</v>
      </c>
      <c r="Q9" s="66">
        <f t="shared" si="9"/>
        <v>0.2927536232</v>
      </c>
      <c r="R9" s="66">
        <f t="shared" si="10"/>
        <v>0.01666666667</v>
      </c>
      <c r="S9" s="66">
        <f t="shared" si="11"/>
        <v>0.02101449275</v>
      </c>
      <c r="T9" s="66">
        <f t="shared" si="12"/>
        <v>0.0152173913</v>
      </c>
      <c r="U9" s="63">
        <f t="shared" si="1"/>
        <v>0.2927536232</v>
      </c>
      <c r="V9" s="66">
        <f t="shared" si="13"/>
        <v>0.01811594203</v>
      </c>
      <c r="W9" s="66">
        <f t="shared" si="14"/>
        <v>0.08550724638</v>
      </c>
      <c r="X9" s="66">
        <f t="shared" si="15"/>
        <v>0.04855072464</v>
      </c>
      <c r="Y9" s="63">
        <f t="shared" si="2"/>
        <v>0.2927536232</v>
      </c>
      <c r="Z9" s="66">
        <f t="shared" si="16"/>
        <v>0.03333333333</v>
      </c>
      <c r="AA9" s="66">
        <f t="shared" si="17"/>
        <v>0.01739130435</v>
      </c>
      <c r="AB9" s="66">
        <f t="shared" si="18"/>
        <v>0.03695652174</v>
      </c>
      <c r="AC9" s="63">
        <f t="shared" si="3"/>
        <v>0.2927536232</v>
      </c>
      <c r="AD9" s="66">
        <f t="shared" ref="AD9:AF9" si="37">(H9+K9+N9)/($F9)</f>
        <v>0.08260869565</v>
      </c>
      <c r="AE9" s="66">
        <f t="shared" si="37"/>
        <v>0.1188405797</v>
      </c>
      <c r="AF9" s="66">
        <f t="shared" si="37"/>
        <v>0.09130434783</v>
      </c>
      <c r="AG9" s="56">
        <f t="shared" si="20"/>
        <v>0.01567807351</v>
      </c>
      <c r="AH9" s="49">
        <f t="shared" si="5"/>
        <v>0.2927536232</v>
      </c>
      <c r="AI9" s="57">
        <f t="shared" si="21"/>
        <v>0.01373398656</v>
      </c>
      <c r="AJ9" s="57">
        <f t="shared" si="22"/>
        <v>0.01241659525</v>
      </c>
      <c r="AK9" s="66">
        <f t="shared" si="23"/>
        <v>0.00365731779</v>
      </c>
      <c r="AL9" s="66">
        <f t="shared" si="24"/>
        <v>0.002800796051</v>
      </c>
      <c r="AM9" s="66">
        <f t="shared" si="25"/>
        <v>0.002969086674</v>
      </c>
      <c r="AN9" s="63">
        <f t="shared" si="6"/>
        <v>0.2927536232</v>
      </c>
      <c r="AO9" s="66">
        <f t="shared" si="26"/>
        <v>0.01670307323</v>
      </c>
      <c r="AP9" s="66">
        <f t="shared" si="27"/>
        <v>0.9604267108</v>
      </c>
      <c r="AQ9" s="63">
        <f t="shared" si="7"/>
        <v>24</v>
      </c>
      <c r="AR9" s="66">
        <f t="shared" si="28"/>
        <v>23</v>
      </c>
      <c r="AS9" s="64">
        <f>'M1,M2,M3 Restoration'!AU9</f>
        <v>0.4965203255</v>
      </c>
      <c r="AT9" s="66">
        <f t="shared" si="29"/>
        <v>23</v>
      </c>
      <c r="AU9" s="65">
        <f>'N1,N2,N3 Restoration'!AX9</f>
        <v>0.2217987096</v>
      </c>
      <c r="AV9" s="38">
        <f t="shared" si="30"/>
        <v>52</v>
      </c>
      <c r="AW9" s="38">
        <f t="shared" si="31"/>
        <v>15</v>
      </c>
      <c r="AX9" s="52">
        <v>25.0</v>
      </c>
      <c r="AY9" s="38"/>
      <c r="AZ9" s="35"/>
      <c r="BA9" s="35"/>
    </row>
    <row r="10">
      <c r="A10" s="1" t="s">
        <v>9</v>
      </c>
      <c r="B10" s="1" t="s">
        <v>20</v>
      </c>
      <c r="C10" s="60"/>
      <c r="D10" s="60"/>
      <c r="E10" s="2">
        <v>1012.0</v>
      </c>
      <c r="F10" s="61">
        <v>1883.0</v>
      </c>
      <c r="G10" s="62">
        <f t="shared" si="8"/>
        <v>681</v>
      </c>
      <c r="H10" s="43">
        <v>23.0</v>
      </c>
      <c r="I10" s="43">
        <v>57.0</v>
      </c>
      <c r="J10" s="43">
        <v>28.0</v>
      </c>
      <c r="K10" s="44">
        <v>82.0</v>
      </c>
      <c r="L10" s="44">
        <v>244.0</v>
      </c>
      <c r="M10" s="44">
        <v>69.0</v>
      </c>
      <c r="N10" s="45">
        <v>35.0</v>
      </c>
      <c r="O10" s="45">
        <v>22.0</v>
      </c>
      <c r="P10" s="45">
        <v>121.0</v>
      </c>
      <c r="Q10" s="66">
        <f t="shared" si="9"/>
        <v>0.3616569304</v>
      </c>
      <c r="R10" s="66">
        <f t="shared" si="10"/>
        <v>0.01221455125</v>
      </c>
      <c r="S10" s="66">
        <f t="shared" si="11"/>
        <v>0.01486988848</v>
      </c>
      <c r="T10" s="66">
        <f t="shared" si="12"/>
        <v>0.0116834838</v>
      </c>
      <c r="U10" s="63">
        <f t="shared" si="1"/>
        <v>0.3616569304</v>
      </c>
      <c r="V10" s="66">
        <f t="shared" si="13"/>
        <v>0.0302708444</v>
      </c>
      <c r="W10" s="66">
        <f t="shared" si="14"/>
        <v>0.1295804567</v>
      </c>
      <c r="X10" s="66">
        <f t="shared" si="15"/>
        <v>0.04354753054</v>
      </c>
      <c r="Y10" s="63">
        <f t="shared" si="2"/>
        <v>0.3616569304</v>
      </c>
      <c r="Z10" s="66">
        <f t="shared" si="16"/>
        <v>0.03664365374</v>
      </c>
      <c r="AA10" s="66">
        <f t="shared" si="17"/>
        <v>0.01858736059</v>
      </c>
      <c r="AB10" s="66">
        <f t="shared" si="18"/>
        <v>0.06425916091</v>
      </c>
      <c r="AC10" s="63">
        <f t="shared" si="3"/>
        <v>0.3616569304</v>
      </c>
      <c r="AD10" s="66">
        <f t="shared" ref="AD10:AF10" si="38">(H10+K10+N10)/($F10)</f>
        <v>0.07434944238</v>
      </c>
      <c r="AE10" s="66">
        <f t="shared" si="38"/>
        <v>0.1715347849</v>
      </c>
      <c r="AF10" s="66">
        <f t="shared" si="38"/>
        <v>0.1157727031</v>
      </c>
      <c r="AG10" s="56">
        <f t="shared" si="20"/>
        <v>0.01782203769</v>
      </c>
      <c r="AH10" s="49">
        <f t="shared" si="5"/>
        <v>0.3616569304</v>
      </c>
      <c r="AI10" s="57">
        <f t="shared" si="21"/>
        <v>0.01494456596</v>
      </c>
      <c r="AJ10" s="57">
        <f t="shared" si="22"/>
        <v>0.01331710978</v>
      </c>
      <c r="AK10" s="66">
        <f t="shared" si="23"/>
        <v>0.00364279463</v>
      </c>
      <c r="AL10" s="66">
        <f t="shared" si="24"/>
        <v>-0.001633625975</v>
      </c>
      <c r="AM10" s="66">
        <f t="shared" si="25"/>
        <v>0.00295729647</v>
      </c>
      <c r="AN10" s="63">
        <f t="shared" si="6"/>
        <v>0.3616569304</v>
      </c>
      <c r="AO10" s="66">
        <f t="shared" si="26"/>
        <v>0.01790186243</v>
      </c>
      <c r="AP10" s="66">
        <f t="shared" si="27"/>
        <v>0.963120199</v>
      </c>
      <c r="AQ10" s="63">
        <f t="shared" si="7"/>
        <v>35</v>
      </c>
      <c r="AR10" s="66">
        <f t="shared" si="28"/>
        <v>34</v>
      </c>
      <c r="AS10" s="64">
        <f>'M1,M2,M3 Restoration'!AU10</f>
        <v>0.3976379932</v>
      </c>
      <c r="AT10" s="66">
        <f t="shared" si="29"/>
        <v>52</v>
      </c>
      <c r="AU10" s="65">
        <f>'N1,N2,N3 Restoration'!AX10</f>
        <v>0.2572668681</v>
      </c>
      <c r="AV10" s="38">
        <f t="shared" si="30"/>
        <v>51</v>
      </c>
      <c r="AW10" s="38">
        <f t="shared" si="31"/>
        <v>18</v>
      </c>
      <c r="AX10" s="52">
        <v>57.0</v>
      </c>
      <c r="AY10" s="38"/>
      <c r="AZ10" s="35"/>
      <c r="BA10" s="35"/>
    </row>
    <row r="11">
      <c r="A11" s="1" t="s">
        <v>10</v>
      </c>
      <c r="B11" s="1" t="s">
        <v>21</v>
      </c>
      <c r="C11" s="60" t="s">
        <v>137</v>
      </c>
      <c r="D11" s="60">
        <f>_xlfn.STDEV.S(AK2:AK594)</f>
        <v>0.004471470425</v>
      </c>
      <c r="E11" s="2">
        <v>1015.0</v>
      </c>
      <c r="F11" s="61">
        <v>2510.0</v>
      </c>
      <c r="G11" s="62">
        <f t="shared" si="8"/>
        <v>479</v>
      </c>
      <c r="H11" s="43">
        <v>34.0</v>
      </c>
      <c r="I11" s="43">
        <v>48.0</v>
      </c>
      <c r="J11" s="43">
        <v>19.0</v>
      </c>
      <c r="K11" s="44">
        <v>69.0</v>
      </c>
      <c r="L11" s="44">
        <v>155.0</v>
      </c>
      <c r="M11" s="44">
        <v>42.0</v>
      </c>
      <c r="N11" s="45">
        <v>14.0</v>
      </c>
      <c r="O11" s="45">
        <v>20.0</v>
      </c>
      <c r="P11" s="45">
        <v>78.0</v>
      </c>
      <c r="Q11" s="66">
        <f t="shared" si="9"/>
        <v>0.1908366534</v>
      </c>
      <c r="R11" s="66">
        <f t="shared" si="10"/>
        <v>0.01354581673</v>
      </c>
      <c r="S11" s="66">
        <f t="shared" si="11"/>
        <v>0.007569721116</v>
      </c>
      <c r="T11" s="66">
        <f t="shared" si="12"/>
        <v>0.00796812749</v>
      </c>
      <c r="U11" s="63">
        <f t="shared" si="1"/>
        <v>0.1908366534</v>
      </c>
      <c r="V11" s="66">
        <f t="shared" si="13"/>
        <v>0.01912350598</v>
      </c>
      <c r="W11" s="66">
        <f t="shared" si="14"/>
        <v>0.06175298805</v>
      </c>
      <c r="X11" s="66">
        <f t="shared" si="15"/>
        <v>0.02749003984</v>
      </c>
      <c r="Y11" s="63">
        <f t="shared" si="2"/>
        <v>0.1908366534</v>
      </c>
      <c r="Z11" s="66">
        <f t="shared" si="16"/>
        <v>0.01673306773</v>
      </c>
      <c r="AA11" s="66">
        <f t="shared" si="17"/>
        <v>0.005577689243</v>
      </c>
      <c r="AB11" s="66">
        <f t="shared" si="18"/>
        <v>0.03107569721</v>
      </c>
      <c r="AC11" s="63">
        <f t="shared" si="3"/>
        <v>0.1908366534</v>
      </c>
      <c r="AD11" s="66">
        <f t="shared" ref="AD11:AF11" si="39">(H11+K11+N11)/($F11)</f>
        <v>0.04661354582</v>
      </c>
      <c r="AE11" s="66">
        <f t="shared" si="39"/>
        <v>0.08884462151</v>
      </c>
      <c r="AF11" s="66">
        <f t="shared" si="39"/>
        <v>0.05537848606</v>
      </c>
      <c r="AG11" s="56">
        <f t="shared" si="20"/>
        <v>0.01096961361</v>
      </c>
      <c r="AH11" s="49">
        <f t="shared" si="5"/>
        <v>0.1908366534</v>
      </c>
      <c r="AI11" s="57">
        <f t="shared" si="21"/>
        <v>0.010045748</v>
      </c>
      <c r="AJ11" s="57">
        <f t="shared" si="22"/>
        <v>0.009186983064</v>
      </c>
      <c r="AK11" s="66">
        <f t="shared" si="23"/>
        <v>-0.004468058761</v>
      </c>
      <c r="AL11" s="66">
        <f t="shared" si="24"/>
        <v>-0.001218855574</v>
      </c>
      <c r="AM11" s="66">
        <f t="shared" si="25"/>
        <v>-0.003627263062</v>
      </c>
      <c r="AN11" s="63">
        <f t="shared" si="6"/>
        <v>0.1908366534</v>
      </c>
      <c r="AO11" s="66">
        <f t="shared" si="26"/>
        <v>0.006418484942</v>
      </c>
      <c r="AP11" s="66">
        <f t="shared" si="27"/>
        <v>1.150742658</v>
      </c>
      <c r="AQ11" s="63">
        <f t="shared" si="7"/>
        <v>14</v>
      </c>
      <c r="AR11" s="66">
        <f t="shared" si="28"/>
        <v>16</v>
      </c>
      <c r="AS11" s="64">
        <f>'M1,M2,M3 Restoration'!AU11</f>
        <v>0.4919340484</v>
      </c>
      <c r="AT11" s="66">
        <f t="shared" si="29"/>
        <v>17</v>
      </c>
      <c r="AU11" s="65">
        <f>'N1,N2,N3 Restoration'!AX11</f>
        <v>0.4037656099</v>
      </c>
      <c r="AV11" s="38">
        <f t="shared" si="30"/>
        <v>53</v>
      </c>
      <c r="AW11" s="38">
        <f t="shared" si="31"/>
        <v>36</v>
      </c>
      <c r="AX11" s="52">
        <v>48.0</v>
      </c>
      <c r="AY11" s="38"/>
      <c r="AZ11" s="35"/>
      <c r="BA11" s="35"/>
    </row>
    <row r="12">
      <c r="A12" s="1" t="s">
        <v>11</v>
      </c>
      <c r="B12" s="1" t="s">
        <v>22</v>
      </c>
      <c r="C12" s="60" t="s">
        <v>138</v>
      </c>
      <c r="D12" s="60">
        <f>_xlfn.STDEV.S(AL2:AL594)</f>
        <v>0.003630032721</v>
      </c>
      <c r="E12" s="2">
        <v>1016.0</v>
      </c>
      <c r="F12" s="61">
        <v>485.0</v>
      </c>
      <c r="G12" s="62">
        <f t="shared" si="8"/>
        <v>153</v>
      </c>
      <c r="H12" s="43">
        <v>4.0</v>
      </c>
      <c r="I12" s="43">
        <v>15.0</v>
      </c>
      <c r="J12" s="43">
        <v>12.0</v>
      </c>
      <c r="K12" s="44">
        <v>21.0</v>
      </c>
      <c r="L12" s="44">
        <v>47.0</v>
      </c>
      <c r="M12" s="44">
        <v>17.0</v>
      </c>
      <c r="N12" s="45">
        <v>7.0</v>
      </c>
      <c r="O12" s="45">
        <v>2.0</v>
      </c>
      <c r="P12" s="45">
        <v>28.0</v>
      </c>
      <c r="Q12" s="66">
        <f t="shared" si="9"/>
        <v>0.3154639175</v>
      </c>
      <c r="R12" s="66">
        <f t="shared" si="10"/>
        <v>0.00824742268</v>
      </c>
      <c r="S12" s="66">
        <f t="shared" si="11"/>
        <v>0.02474226804</v>
      </c>
      <c r="T12" s="66">
        <f t="shared" si="12"/>
        <v>0.00412371134</v>
      </c>
      <c r="U12" s="63">
        <f t="shared" si="1"/>
        <v>0.3154639175</v>
      </c>
      <c r="V12" s="66">
        <f t="shared" si="13"/>
        <v>0.03092783505</v>
      </c>
      <c r="W12" s="66">
        <f t="shared" si="14"/>
        <v>0.09690721649</v>
      </c>
      <c r="X12" s="66">
        <f t="shared" si="15"/>
        <v>0.04329896907</v>
      </c>
      <c r="Y12" s="63">
        <f t="shared" si="2"/>
        <v>0.3154639175</v>
      </c>
      <c r="Z12" s="66">
        <f t="shared" si="16"/>
        <v>0.03505154639</v>
      </c>
      <c r="AA12" s="66">
        <f t="shared" si="17"/>
        <v>0.01443298969</v>
      </c>
      <c r="AB12" s="66">
        <f t="shared" si="18"/>
        <v>0.05773195876</v>
      </c>
      <c r="AC12" s="63">
        <f t="shared" si="3"/>
        <v>0.3154639175</v>
      </c>
      <c r="AD12" s="66">
        <f t="shared" ref="AD12:AF12" si="40">(H12+K12+N12)/($F12)</f>
        <v>0.06597938144</v>
      </c>
      <c r="AE12" s="66">
        <f t="shared" si="40"/>
        <v>0.1319587629</v>
      </c>
      <c r="AF12" s="66">
        <f t="shared" si="40"/>
        <v>0.1175257732</v>
      </c>
      <c r="AG12" s="56">
        <f t="shared" si="20"/>
        <v>0.0164773485</v>
      </c>
      <c r="AH12" s="49">
        <f t="shared" si="5"/>
        <v>0.3154639175</v>
      </c>
      <c r="AI12" s="57">
        <f t="shared" si="21"/>
        <v>0.01424733659</v>
      </c>
      <c r="AJ12" s="57">
        <f t="shared" si="22"/>
        <v>0.01282774896</v>
      </c>
      <c r="AK12" s="66">
        <f t="shared" si="23"/>
        <v>0.0001856530981</v>
      </c>
      <c r="AL12" s="66">
        <f t="shared" si="24"/>
        <v>-0.008704037624</v>
      </c>
      <c r="AM12" s="66">
        <f t="shared" si="25"/>
        <v>0.0001507170476</v>
      </c>
      <c r="AN12" s="63">
        <f t="shared" si="6"/>
        <v>0.3154639175</v>
      </c>
      <c r="AO12" s="66">
        <f t="shared" si="26"/>
        <v>0.01439805364</v>
      </c>
      <c r="AP12" s="66">
        <f t="shared" si="27"/>
        <v>0.9975794308</v>
      </c>
      <c r="AQ12" s="63">
        <f t="shared" si="7"/>
        <v>7</v>
      </c>
      <c r="AR12" s="66">
        <f t="shared" si="28"/>
        <v>7</v>
      </c>
      <c r="AS12" s="64">
        <f>'M1,M2,M3 Restoration'!AU12</f>
        <v>0.1951379921</v>
      </c>
      <c r="AT12" s="66">
        <f t="shared" si="29"/>
        <v>29</v>
      </c>
      <c r="AU12" s="65">
        <f>'N1,N2,N3 Restoration'!AX12</f>
        <v>0.03684818568</v>
      </c>
      <c r="AV12" s="38">
        <f t="shared" si="30"/>
        <v>16</v>
      </c>
      <c r="AW12" s="38">
        <f t="shared" si="31"/>
        <v>1</v>
      </c>
      <c r="AX12" s="52">
        <v>15.0</v>
      </c>
      <c r="AY12" s="38"/>
      <c r="AZ12" s="35"/>
      <c r="BA12" s="35"/>
    </row>
    <row r="13">
      <c r="A13" s="1" t="s">
        <v>12</v>
      </c>
      <c r="B13" s="1" t="s">
        <v>23</v>
      </c>
      <c r="C13" s="60"/>
      <c r="D13" s="60"/>
      <c r="E13" s="2">
        <v>1038.0</v>
      </c>
      <c r="F13" s="61">
        <v>2098.0</v>
      </c>
      <c r="G13" s="62">
        <f t="shared" si="8"/>
        <v>339</v>
      </c>
      <c r="H13" s="43">
        <v>14.0</v>
      </c>
      <c r="I13" s="43">
        <v>38.0</v>
      </c>
      <c r="J13" s="43">
        <v>10.0</v>
      </c>
      <c r="K13" s="44">
        <v>59.0</v>
      </c>
      <c r="L13" s="44">
        <v>120.0</v>
      </c>
      <c r="M13" s="44">
        <v>27.0</v>
      </c>
      <c r="N13" s="45">
        <v>13.0</v>
      </c>
      <c r="O13" s="45">
        <v>9.0</v>
      </c>
      <c r="P13" s="45">
        <v>49.0</v>
      </c>
      <c r="Q13" s="66">
        <f t="shared" si="9"/>
        <v>0.1615824595</v>
      </c>
      <c r="R13" s="66">
        <f t="shared" si="10"/>
        <v>0.006673021926</v>
      </c>
      <c r="S13" s="66">
        <f t="shared" si="11"/>
        <v>0.004766444233</v>
      </c>
      <c r="T13" s="66">
        <f t="shared" si="12"/>
        <v>0.004289799809</v>
      </c>
      <c r="U13" s="63">
        <f t="shared" si="1"/>
        <v>0.1615824595</v>
      </c>
      <c r="V13" s="66">
        <f t="shared" si="13"/>
        <v>0.01811248808</v>
      </c>
      <c r="W13" s="66">
        <f t="shared" si="14"/>
        <v>0.05719733079</v>
      </c>
      <c r="X13" s="66">
        <f t="shared" si="15"/>
        <v>0.02812202097</v>
      </c>
      <c r="Y13" s="63">
        <f t="shared" si="2"/>
        <v>0.1615824595</v>
      </c>
      <c r="Z13" s="66">
        <f t="shared" si="16"/>
        <v>0.01286939943</v>
      </c>
      <c r="AA13" s="66">
        <f t="shared" si="17"/>
        <v>0.006196377502</v>
      </c>
      <c r="AB13" s="66">
        <f t="shared" si="18"/>
        <v>0.02335557674</v>
      </c>
      <c r="AC13" s="63">
        <f t="shared" si="3"/>
        <v>0.1615824595</v>
      </c>
      <c r="AD13" s="66">
        <f t="shared" ref="AD13:AF13" si="41">(H13+K13+N13)/($F13)</f>
        <v>0.0409914204</v>
      </c>
      <c r="AE13" s="66">
        <f t="shared" si="41"/>
        <v>0.07959961868</v>
      </c>
      <c r="AF13" s="66">
        <f t="shared" si="41"/>
        <v>0.0409914204</v>
      </c>
      <c r="AG13" s="56">
        <f t="shared" si="20"/>
        <v>0.009279265554</v>
      </c>
      <c r="AH13" s="49">
        <f t="shared" si="5"/>
        <v>0.1615824595</v>
      </c>
      <c r="AI13" s="57">
        <f t="shared" si="21"/>
        <v>0.008568811506</v>
      </c>
      <c r="AJ13" s="57">
        <f t="shared" si="22"/>
        <v>0.007841690438</v>
      </c>
      <c r="AK13" s="66">
        <f t="shared" si="23"/>
        <v>-0.002372434004</v>
      </c>
      <c r="AL13" s="66">
        <f t="shared" si="24"/>
        <v>-0.003551890629</v>
      </c>
      <c r="AM13" s="66">
        <f t="shared" si="25"/>
        <v>-0.001925991283</v>
      </c>
      <c r="AN13" s="63">
        <f t="shared" si="6"/>
        <v>0.1615824595</v>
      </c>
      <c r="AO13" s="66">
        <f t="shared" si="26"/>
        <v>0.006642820223</v>
      </c>
      <c r="AP13" s="66">
        <f t="shared" si="27"/>
        <v>1.072048987</v>
      </c>
      <c r="AQ13" s="63">
        <f t="shared" si="7"/>
        <v>13</v>
      </c>
      <c r="AR13" s="66">
        <f t="shared" si="28"/>
        <v>14</v>
      </c>
      <c r="AS13" s="64">
        <f>'M1,M2,M3 Restoration'!AU13</f>
        <v>0.505756612</v>
      </c>
      <c r="AT13" s="66">
        <f t="shared" si="29"/>
        <v>14</v>
      </c>
      <c r="AU13" s="65">
        <f>'N1,N2,N3 Restoration'!AX13</f>
        <v>0.3804395598</v>
      </c>
      <c r="AV13" s="38">
        <f t="shared" si="30"/>
        <v>24</v>
      </c>
      <c r="AW13" s="38">
        <f t="shared" si="31"/>
        <v>15</v>
      </c>
      <c r="AX13" s="52">
        <v>38.0</v>
      </c>
      <c r="AY13" s="38"/>
      <c r="AZ13" s="35"/>
      <c r="BA13" s="35"/>
    </row>
    <row r="14">
      <c r="A14" s="1"/>
      <c r="B14" s="1"/>
      <c r="C14" s="60" t="s">
        <v>139</v>
      </c>
      <c r="D14" s="60">
        <f>D12/D11</f>
        <v>0.8118208053</v>
      </c>
      <c r="E14" s="2">
        <v>1039.0</v>
      </c>
      <c r="F14" s="61">
        <v>3242.0</v>
      </c>
      <c r="G14" s="62">
        <f t="shared" si="8"/>
        <v>797</v>
      </c>
      <c r="H14" s="43">
        <v>27.0</v>
      </c>
      <c r="I14" s="43">
        <v>74.0</v>
      </c>
      <c r="J14" s="43">
        <v>33.0</v>
      </c>
      <c r="K14" s="44">
        <v>143.0</v>
      </c>
      <c r="L14" s="44">
        <v>271.0</v>
      </c>
      <c r="M14" s="44">
        <v>73.0</v>
      </c>
      <c r="N14" s="45">
        <v>38.0</v>
      </c>
      <c r="O14" s="45">
        <v>22.0</v>
      </c>
      <c r="P14" s="45">
        <v>116.0</v>
      </c>
      <c r="Q14" s="66">
        <f t="shared" si="9"/>
        <v>0.2458359038</v>
      </c>
      <c r="R14" s="66">
        <f t="shared" si="10"/>
        <v>0.008328192474</v>
      </c>
      <c r="S14" s="66">
        <f t="shared" si="11"/>
        <v>0.01017890191</v>
      </c>
      <c r="T14" s="66">
        <f t="shared" si="12"/>
        <v>0.006785934608</v>
      </c>
      <c r="U14" s="63">
        <f t="shared" si="1"/>
        <v>0.2458359038</v>
      </c>
      <c r="V14" s="66">
        <f t="shared" si="13"/>
        <v>0.02282541641</v>
      </c>
      <c r="W14" s="66">
        <f t="shared" si="14"/>
        <v>0.08359037631</v>
      </c>
      <c r="X14" s="66">
        <f t="shared" si="15"/>
        <v>0.04410857495</v>
      </c>
      <c r="Y14" s="63">
        <f t="shared" si="2"/>
        <v>0.2458359038</v>
      </c>
      <c r="Z14" s="66">
        <f t="shared" si="16"/>
        <v>0.02251696484</v>
      </c>
      <c r="AA14" s="66">
        <f t="shared" si="17"/>
        <v>0.01172115978</v>
      </c>
      <c r="AB14" s="66">
        <f t="shared" si="18"/>
        <v>0.03578038248</v>
      </c>
      <c r="AC14" s="63">
        <f t="shared" si="3"/>
        <v>0.2458359038</v>
      </c>
      <c r="AD14" s="66">
        <f t="shared" ref="AD14:AF14" si="42">(H14+K14+N14)/($F14)</f>
        <v>0.06415792721</v>
      </c>
      <c r="AE14" s="66">
        <f t="shared" si="42"/>
        <v>0.1132017273</v>
      </c>
      <c r="AF14" s="66">
        <f t="shared" si="42"/>
        <v>0.06847624923</v>
      </c>
      <c r="AG14" s="56">
        <f t="shared" si="20"/>
        <v>0.0137383756</v>
      </c>
      <c r="AH14" s="49">
        <f t="shared" si="5"/>
        <v>0.2458359038</v>
      </c>
      <c r="AI14" s="57">
        <f t="shared" si="21"/>
        <v>0.01231736506</v>
      </c>
      <c r="AJ14" s="57">
        <f t="shared" si="22"/>
        <v>0.0112111035</v>
      </c>
      <c r="AK14" s="66">
        <f t="shared" si="23"/>
        <v>-0.0005962052845</v>
      </c>
      <c r="AL14" s="66">
        <f t="shared" si="24"/>
        <v>-0.004425168887</v>
      </c>
      <c r="AM14" s="66">
        <f t="shared" si="25"/>
        <v>-0.0004840118542</v>
      </c>
      <c r="AN14" s="63">
        <f t="shared" si="6"/>
        <v>0.2458359038</v>
      </c>
      <c r="AO14" s="66">
        <f t="shared" si="26"/>
        <v>0.01183335321</v>
      </c>
      <c r="AP14" s="66">
        <f t="shared" si="27"/>
        <v>1.009571871</v>
      </c>
      <c r="AQ14" s="63">
        <f t="shared" si="7"/>
        <v>38</v>
      </c>
      <c r="AR14" s="66">
        <f t="shared" si="28"/>
        <v>38</v>
      </c>
      <c r="AS14" s="64">
        <f>'M1,M2,M3 Restoration'!AU14</f>
        <v>0.424965</v>
      </c>
      <c r="AT14" s="66">
        <f t="shared" si="29"/>
        <v>51</v>
      </c>
      <c r="AU14" s="65">
        <f>'N1,N2,N3 Restoration'!AX14</f>
        <v>0.265750708</v>
      </c>
      <c r="AV14" s="38">
        <f t="shared" si="30"/>
        <v>60</v>
      </c>
      <c r="AW14" s="38">
        <f t="shared" si="31"/>
        <v>22</v>
      </c>
      <c r="AX14" s="52">
        <v>74.0</v>
      </c>
      <c r="AY14" s="38"/>
      <c r="AZ14" s="35"/>
      <c r="BA14" s="35"/>
    </row>
    <row r="15">
      <c r="A15" s="1"/>
      <c r="B15" s="1"/>
      <c r="C15" s="60"/>
      <c r="D15" s="60"/>
      <c r="E15" s="2">
        <v>1063.0</v>
      </c>
      <c r="F15" s="61">
        <v>1412.0</v>
      </c>
      <c r="G15" s="62">
        <f t="shared" si="8"/>
        <v>349</v>
      </c>
      <c r="H15" s="43">
        <v>12.0</v>
      </c>
      <c r="I15" s="43">
        <v>27.0</v>
      </c>
      <c r="J15" s="43">
        <v>24.0</v>
      </c>
      <c r="K15" s="44">
        <v>49.0</v>
      </c>
      <c r="L15" s="44">
        <v>115.0</v>
      </c>
      <c r="M15" s="44">
        <v>48.0</v>
      </c>
      <c r="N15" s="45">
        <v>21.0</v>
      </c>
      <c r="O15" s="45">
        <v>7.0</v>
      </c>
      <c r="P15" s="45">
        <v>46.0</v>
      </c>
      <c r="Q15" s="66">
        <f t="shared" si="9"/>
        <v>0.2471671388</v>
      </c>
      <c r="R15" s="66">
        <f t="shared" si="10"/>
        <v>0.008498583569</v>
      </c>
      <c r="S15" s="66">
        <f t="shared" si="11"/>
        <v>0.01699716714</v>
      </c>
      <c r="T15" s="66">
        <f t="shared" si="12"/>
        <v>0.004957507082</v>
      </c>
      <c r="U15" s="63">
        <f t="shared" si="1"/>
        <v>0.2471671388</v>
      </c>
      <c r="V15" s="66">
        <f t="shared" si="13"/>
        <v>0.01912181303</v>
      </c>
      <c r="W15" s="66">
        <f t="shared" si="14"/>
        <v>0.08144475921</v>
      </c>
      <c r="X15" s="66">
        <f t="shared" si="15"/>
        <v>0.03470254958</v>
      </c>
      <c r="Y15" s="63">
        <f t="shared" si="2"/>
        <v>0.2471671388</v>
      </c>
      <c r="Z15" s="66">
        <f t="shared" si="16"/>
        <v>0.03399433428</v>
      </c>
      <c r="AA15" s="66">
        <f t="shared" si="17"/>
        <v>0.01487252125</v>
      </c>
      <c r="AB15" s="66">
        <f t="shared" si="18"/>
        <v>0.03257790368</v>
      </c>
      <c r="AC15" s="63">
        <f t="shared" si="3"/>
        <v>0.2471671388</v>
      </c>
      <c r="AD15" s="66">
        <f t="shared" ref="AD15:AF15" si="43">(H15+K15+N15)/($F15)</f>
        <v>0.05807365439</v>
      </c>
      <c r="AE15" s="66">
        <f t="shared" si="43"/>
        <v>0.1055240793</v>
      </c>
      <c r="AF15" s="66">
        <f t="shared" si="43"/>
        <v>0.0835694051</v>
      </c>
      <c r="AG15" s="56">
        <f t="shared" si="20"/>
        <v>0.01379877085</v>
      </c>
      <c r="AH15" s="49">
        <f t="shared" si="5"/>
        <v>0.2471671388</v>
      </c>
      <c r="AI15" s="57">
        <f t="shared" si="21"/>
        <v>0.01236417484</v>
      </c>
      <c r="AJ15" s="57">
        <f t="shared" si="22"/>
        <v>0.01125192271</v>
      </c>
      <c r="AK15" s="66">
        <f t="shared" si="23"/>
        <v>0.002508346408</v>
      </c>
      <c r="AL15" s="66">
        <f t="shared" si="24"/>
        <v>-0.006294415632</v>
      </c>
      <c r="AM15" s="66">
        <f t="shared" si="25"/>
        <v>0.002036327801</v>
      </c>
      <c r="AN15" s="63">
        <f t="shared" si="6"/>
        <v>0.2471671388</v>
      </c>
      <c r="AO15" s="66">
        <f t="shared" si="26"/>
        <v>0.01440050264</v>
      </c>
      <c r="AP15" s="66">
        <f t="shared" si="27"/>
        <v>0.968262368</v>
      </c>
      <c r="AQ15" s="63">
        <f t="shared" si="7"/>
        <v>21</v>
      </c>
      <c r="AR15" s="66">
        <f t="shared" si="28"/>
        <v>20</v>
      </c>
      <c r="AS15" s="64">
        <f>'M1,M2,M3 Restoration'!AU15</f>
        <v>0.3919581047</v>
      </c>
      <c r="AT15" s="66">
        <f t="shared" si="29"/>
        <v>31</v>
      </c>
      <c r="AU15" s="65">
        <f>'N1,N2,N3 Restoration'!AX15</f>
        <v>0.08223257676</v>
      </c>
      <c r="AV15" s="38">
        <f t="shared" si="30"/>
        <v>36</v>
      </c>
      <c r="AW15" s="38">
        <f t="shared" si="31"/>
        <v>3</v>
      </c>
      <c r="AX15" s="52">
        <v>27.0</v>
      </c>
      <c r="AY15" s="38"/>
      <c r="AZ15" s="35"/>
      <c r="BA15" s="35"/>
    </row>
    <row r="16">
      <c r="A16" s="1"/>
      <c r="B16" s="67"/>
      <c r="C16" s="60"/>
      <c r="D16" s="60"/>
      <c r="E16" s="2">
        <v>1074.0</v>
      </c>
      <c r="F16" s="61">
        <v>2203.0</v>
      </c>
      <c r="G16" s="62">
        <f t="shared" si="8"/>
        <v>531</v>
      </c>
      <c r="H16" s="43">
        <v>6.0</v>
      </c>
      <c r="I16" s="43">
        <v>47.0</v>
      </c>
      <c r="J16" s="43">
        <v>20.0</v>
      </c>
      <c r="K16" s="44">
        <v>37.0</v>
      </c>
      <c r="L16" s="44">
        <v>230.0</v>
      </c>
      <c r="M16" s="44">
        <v>77.0</v>
      </c>
      <c r="N16" s="45">
        <v>11.0</v>
      </c>
      <c r="O16" s="45">
        <v>19.0</v>
      </c>
      <c r="P16" s="45">
        <v>84.0</v>
      </c>
      <c r="Q16" s="66">
        <f t="shared" si="9"/>
        <v>0.2410349523</v>
      </c>
      <c r="R16" s="66">
        <f t="shared" si="10"/>
        <v>0.002723558783</v>
      </c>
      <c r="S16" s="66">
        <f t="shared" si="11"/>
        <v>0.009078529278</v>
      </c>
      <c r="T16" s="66">
        <f t="shared" si="12"/>
        <v>0.008624602814</v>
      </c>
      <c r="U16" s="63">
        <f t="shared" si="1"/>
        <v>0.2410349523</v>
      </c>
      <c r="V16" s="66">
        <f t="shared" si="13"/>
        <v>0.0213345438</v>
      </c>
      <c r="W16" s="66">
        <f t="shared" si="14"/>
        <v>0.1044030867</v>
      </c>
      <c r="X16" s="66">
        <f t="shared" si="15"/>
        <v>0.01679527916</v>
      </c>
      <c r="Y16" s="63">
        <f t="shared" si="2"/>
        <v>0.2410349523</v>
      </c>
      <c r="Z16" s="66">
        <f t="shared" si="16"/>
        <v>0.03495233772</v>
      </c>
      <c r="AA16" s="66">
        <f t="shared" si="17"/>
        <v>0.004993191103</v>
      </c>
      <c r="AB16" s="66">
        <f t="shared" si="18"/>
        <v>0.03812982297</v>
      </c>
      <c r="AC16" s="63">
        <f t="shared" si="3"/>
        <v>0.2410349523</v>
      </c>
      <c r="AD16" s="66">
        <f t="shared" ref="AD16:AF16" si="44">(H16+K16+N16)/($F16)</f>
        <v>0.02451202905</v>
      </c>
      <c r="AE16" s="66">
        <f t="shared" si="44"/>
        <v>0.1343622333</v>
      </c>
      <c r="AF16" s="66">
        <f t="shared" si="44"/>
        <v>0.08216068997</v>
      </c>
      <c r="AG16" s="56">
        <f t="shared" si="20"/>
        <v>0.01351796726</v>
      </c>
      <c r="AH16" s="49">
        <f t="shared" si="5"/>
        <v>0.2410349523</v>
      </c>
      <c r="AI16" s="57">
        <f t="shared" si="21"/>
        <v>0.0121453418</v>
      </c>
      <c r="AJ16" s="57">
        <f t="shared" si="22"/>
        <v>0.01106068452</v>
      </c>
      <c r="AK16" s="66">
        <f t="shared" si="23"/>
        <v>-0.007152150701</v>
      </c>
      <c r="AL16" s="66">
        <f t="shared" si="24"/>
        <v>-0.002436081704</v>
      </c>
      <c r="AM16" s="66">
        <f t="shared" si="25"/>
        <v>-0.005806264742</v>
      </c>
      <c r="AN16" s="63">
        <f t="shared" si="6"/>
        <v>0.2410349523</v>
      </c>
      <c r="AO16" s="66">
        <f t="shared" si="26"/>
        <v>0.006339077062</v>
      </c>
      <c r="AP16" s="66">
        <f t="shared" si="27"/>
        <v>1.269544252</v>
      </c>
      <c r="AQ16" s="63">
        <f t="shared" si="7"/>
        <v>11</v>
      </c>
      <c r="AR16" s="66">
        <f t="shared" si="28"/>
        <v>14</v>
      </c>
      <c r="AS16" s="64">
        <f>'M1,M2,M3 Restoration'!AU16</f>
        <v>0.1082365884</v>
      </c>
      <c r="AT16" s="66">
        <f t="shared" si="29"/>
        <v>115</v>
      </c>
      <c r="AU16" s="65">
        <f>'N1,N2,N3 Restoration'!AX16</f>
        <v>0.2408676539</v>
      </c>
      <c r="AV16" s="38">
        <f t="shared" si="30"/>
        <v>26</v>
      </c>
      <c r="AW16" s="38">
        <f t="shared" si="31"/>
        <v>8</v>
      </c>
      <c r="AX16" s="52">
        <v>47.0</v>
      </c>
      <c r="AY16" s="38"/>
      <c r="AZ16" s="35"/>
      <c r="BA16" s="35"/>
    </row>
    <row r="17">
      <c r="A17" s="1"/>
      <c r="B17" s="67"/>
      <c r="C17" s="60"/>
      <c r="D17" s="60"/>
      <c r="E17" s="2">
        <v>1302.0</v>
      </c>
      <c r="F17" s="61">
        <v>3655.0</v>
      </c>
      <c r="G17" s="62">
        <f t="shared" si="8"/>
        <v>615</v>
      </c>
      <c r="H17" s="43">
        <v>32.0</v>
      </c>
      <c r="I17" s="43">
        <v>42.0</v>
      </c>
      <c r="J17" s="43">
        <v>14.0</v>
      </c>
      <c r="K17" s="44">
        <v>85.0</v>
      </c>
      <c r="L17" s="44">
        <v>232.0</v>
      </c>
      <c r="M17" s="44">
        <v>60.0</v>
      </c>
      <c r="N17" s="45">
        <v>31.0</v>
      </c>
      <c r="O17" s="45">
        <v>38.0</v>
      </c>
      <c r="P17" s="45">
        <v>81.0</v>
      </c>
      <c r="Q17" s="66">
        <f t="shared" si="9"/>
        <v>0.1682626539</v>
      </c>
      <c r="R17" s="66">
        <f t="shared" si="10"/>
        <v>0.008755129959</v>
      </c>
      <c r="S17" s="66">
        <f t="shared" si="11"/>
        <v>0.003830369357</v>
      </c>
      <c r="T17" s="66">
        <f t="shared" si="12"/>
        <v>0.01039671683</v>
      </c>
      <c r="U17" s="63">
        <f t="shared" si="1"/>
        <v>0.1682626539</v>
      </c>
      <c r="V17" s="66">
        <f t="shared" si="13"/>
        <v>0.01149110807</v>
      </c>
      <c r="W17" s="66">
        <f t="shared" si="14"/>
        <v>0.0634746922</v>
      </c>
      <c r="X17" s="66">
        <f t="shared" si="15"/>
        <v>0.02325581395</v>
      </c>
      <c r="Y17" s="63">
        <f t="shared" si="2"/>
        <v>0.1682626539</v>
      </c>
      <c r="Z17" s="66">
        <f t="shared" si="16"/>
        <v>0.01641586867</v>
      </c>
      <c r="AA17" s="66">
        <f t="shared" si="17"/>
        <v>0.008481532148</v>
      </c>
      <c r="AB17" s="66">
        <f t="shared" si="18"/>
        <v>0.02216142271</v>
      </c>
      <c r="AC17" s="63">
        <f t="shared" si="3"/>
        <v>0.1682626539</v>
      </c>
      <c r="AD17" s="66">
        <f t="shared" ref="AD17:AF17" si="45">(H17+K17+N17)/($F17)</f>
        <v>0.04049247606</v>
      </c>
      <c r="AE17" s="66">
        <f t="shared" si="45"/>
        <v>0.0853625171</v>
      </c>
      <c r="AF17" s="66">
        <f t="shared" si="45"/>
        <v>0.04240766074</v>
      </c>
      <c r="AG17" s="56">
        <f t="shared" si="20"/>
        <v>0.009678572014</v>
      </c>
      <c r="AH17" s="49">
        <f t="shared" si="5"/>
        <v>0.1682626539</v>
      </c>
      <c r="AI17" s="57">
        <f t="shared" si="21"/>
        <v>0.008922506976</v>
      </c>
      <c r="AJ17" s="57">
        <f t="shared" si="22"/>
        <v>0.008165325033</v>
      </c>
      <c r="AK17" s="66">
        <f t="shared" si="23"/>
        <v>-0.0004409748279</v>
      </c>
      <c r="AL17" s="66">
        <f t="shared" si="24"/>
        <v>0.002231391793</v>
      </c>
      <c r="AM17" s="66">
        <f t="shared" si="25"/>
        <v>-0.0003579925399</v>
      </c>
      <c r="AN17" s="63">
        <f t="shared" si="6"/>
        <v>0.1682626539</v>
      </c>
      <c r="AO17" s="66">
        <f t="shared" si="26"/>
        <v>0.008564514436</v>
      </c>
      <c r="AP17" s="66">
        <f t="shared" si="27"/>
        <v>1.009783879</v>
      </c>
      <c r="AQ17" s="63">
        <f t="shared" si="7"/>
        <v>31</v>
      </c>
      <c r="AR17" s="66">
        <f t="shared" si="28"/>
        <v>31</v>
      </c>
      <c r="AS17" s="64">
        <f>'M1,M2,M3 Restoration'!AU17</f>
        <v>0.6835908464</v>
      </c>
      <c r="AT17" s="66">
        <f t="shared" si="29"/>
        <v>14</v>
      </c>
      <c r="AU17" s="65">
        <f>'N1,N2,N3 Restoration'!AX17</f>
        <v>0.4845545537</v>
      </c>
      <c r="AV17" s="38">
        <f t="shared" si="30"/>
        <v>46</v>
      </c>
      <c r="AW17" s="38">
        <f t="shared" si="31"/>
        <v>43</v>
      </c>
      <c r="AX17" s="52">
        <v>42.0</v>
      </c>
      <c r="AY17" s="38"/>
      <c r="AZ17" s="35"/>
      <c r="BA17" s="35"/>
    </row>
    <row r="18">
      <c r="A18" s="68" t="s">
        <v>4</v>
      </c>
      <c r="B18" s="69">
        <f>SUM(H2:H594)</f>
        <v>11627</v>
      </c>
      <c r="C18" s="60"/>
      <c r="D18" s="60"/>
      <c r="E18" s="2">
        <v>1304.0</v>
      </c>
      <c r="F18" s="61">
        <v>2660.0</v>
      </c>
      <c r="G18" s="62">
        <f t="shared" si="8"/>
        <v>427</v>
      </c>
      <c r="H18" s="43">
        <v>19.0</v>
      </c>
      <c r="I18" s="43">
        <v>40.0</v>
      </c>
      <c r="J18" s="43">
        <v>30.0</v>
      </c>
      <c r="K18" s="44">
        <v>53.0</v>
      </c>
      <c r="L18" s="44">
        <v>145.0</v>
      </c>
      <c r="M18" s="44">
        <v>35.0</v>
      </c>
      <c r="N18" s="45">
        <v>28.0</v>
      </c>
      <c r="O18" s="45">
        <v>13.0</v>
      </c>
      <c r="P18" s="45">
        <v>64.0</v>
      </c>
      <c r="Q18" s="66">
        <f t="shared" si="9"/>
        <v>0.1605263158</v>
      </c>
      <c r="R18" s="66">
        <f t="shared" si="10"/>
        <v>0.007142857143</v>
      </c>
      <c r="S18" s="66">
        <f t="shared" si="11"/>
        <v>0.01127819549</v>
      </c>
      <c r="T18" s="66">
        <f t="shared" si="12"/>
        <v>0.004887218045</v>
      </c>
      <c r="U18" s="63">
        <f t="shared" si="1"/>
        <v>0.1605263158</v>
      </c>
      <c r="V18" s="66">
        <f t="shared" si="13"/>
        <v>0.01503759398</v>
      </c>
      <c r="W18" s="66">
        <f t="shared" si="14"/>
        <v>0.0545112782</v>
      </c>
      <c r="X18" s="66">
        <f t="shared" si="15"/>
        <v>0.01992481203</v>
      </c>
      <c r="Y18" s="63">
        <f t="shared" si="2"/>
        <v>0.1605263158</v>
      </c>
      <c r="Z18" s="66">
        <f t="shared" si="16"/>
        <v>0.01315789474</v>
      </c>
      <c r="AA18" s="66">
        <f t="shared" si="17"/>
        <v>0.01052631579</v>
      </c>
      <c r="AB18" s="66">
        <f t="shared" si="18"/>
        <v>0.02406015038</v>
      </c>
      <c r="AC18" s="63">
        <f t="shared" si="3"/>
        <v>0.1605263158</v>
      </c>
      <c r="AD18" s="66">
        <f t="shared" ref="AD18:AF18" si="46">(H18+K18+N18)/($F18)</f>
        <v>0.03759398496</v>
      </c>
      <c r="AE18" s="66">
        <f t="shared" si="46"/>
        <v>0.07443609023</v>
      </c>
      <c r="AF18" s="66">
        <f t="shared" si="46"/>
        <v>0.0484962406</v>
      </c>
      <c r="AG18" s="56">
        <f t="shared" si="20"/>
        <v>0.009215413435</v>
      </c>
      <c r="AH18" s="49">
        <f t="shared" si="5"/>
        <v>0.1605263158</v>
      </c>
      <c r="AI18" s="57">
        <f t="shared" si="21"/>
        <v>0.008512001385</v>
      </c>
      <c r="AJ18" s="57">
        <f t="shared" si="22"/>
        <v>0.007789632964</v>
      </c>
      <c r="AK18" s="66">
        <f t="shared" si="23"/>
        <v>0.002014314404</v>
      </c>
      <c r="AL18" s="66">
        <f t="shared" si="24"/>
        <v>-0.002902414919</v>
      </c>
      <c r="AM18" s="66">
        <f t="shared" si="25"/>
        <v>0.001635262342</v>
      </c>
      <c r="AN18" s="63">
        <f t="shared" si="6"/>
        <v>0.1605263158</v>
      </c>
      <c r="AO18" s="66">
        <f t="shared" si="26"/>
        <v>0.01014726373</v>
      </c>
      <c r="AP18" s="66">
        <f t="shared" si="27"/>
        <v>0.9639900541</v>
      </c>
      <c r="AQ18" s="63">
        <f t="shared" si="7"/>
        <v>28</v>
      </c>
      <c r="AR18" s="66">
        <f t="shared" si="28"/>
        <v>27</v>
      </c>
      <c r="AS18" s="64">
        <f>'M1,M2,M3 Restoration'!AU18</f>
        <v>0.4295754297</v>
      </c>
      <c r="AT18" s="66">
        <f t="shared" si="29"/>
        <v>36</v>
      </c>
      <c r="AU18" s="65">
        <f>'N1,N2,N3 Restoration'!AX18</f>
        <v>0.1443296358</v>
      </c>
      <c r="AV18" s="38">
        <f t="shared" si="30"/>
        <v>49</v>
      </c>
      <c r="AW18" s="38">
        <f t="shared" si="31"/>
        <v>8</v>
      </c>
      <c r="AX18" s="52">
        <v>40.0</v>
      </c>
      <c r="AY18" s="38"/>
      <c r="AZ18" s="35"/>
      <c r="BA18" s="35"/>
    </row>
    <row r="19">
      <c r="A19" s="32" t="s">
        <v>5</v>
      </c>
      <c r="B19" s="70">
        <f>SUM(I2:I594)</f>
        <v>20748</v>
      </c>
      <c r="C19" s="60"/>
      <c r="D19" s="60"/>
      <c r="E19" s="2">
        <v>1307.0</v>
      </c>
      <c r="F19" s="61">
        <v>2027.0</v>
      </c>
      <c r="G19" s="62">
        <f t="shared" si="8"/>
        <v>437</v>
      </c>
      <c r="H19" s="43">
        <v>29.0</v>
      </c>
      <c r="I19" s="43">
        <v>30.0</v>
      </c>
      <c r="J19" s="43">
        <v>27.0</v>
      </c>
      <c r="K19" s="44">
        <v>66.0</v>
      </c>
      <c r="L19" s="44">
        <v>142.0</v>
      </c>
      <c r="M19" s="44">
        <v>44.0</v>
      </c>
      <c r="N19" s="45">
        <v>18.0</v>
      </c>
      <c r="O19" s="45">
        <v>18.0</v>
      </c>
      <c r="P19" s="45">
        <v>63.0</v>
      </c>
      <c r="Q19" s="66">
        <f t="shared" si="9"/>
        <v>0.2155895412</v>
      </c>
      <c r="R19" s="66">
        <f t="shared" si="10"/>
        <v>0.01430685742</v>
      </c>
      <c r="S19" s="66">
        <f t="shared" si="11"/>
        <v>0.0133201776</v>
      </c>
      <c r="T19" s="66">
        <f t="shared" si="12"/>
        <v>0.008880118402</v>
      </c>
      <c r="U19" s="63">
        <f t="shared" si="1"/>
        <v>0.2155895412</v>
      </c>
      <c r="V19" s="66">
        <f t="shared" si="13"/>
        <v>0.01480019734</v>
      </c>
      <c r="W19" s="66">
        <f t="shared" si="14"/>
        <v>0.07005426739</v>
      </c>
      <c r="X19" s="66">
        <f t="shared" si="15"/>
        <v>0.03256043414</v>
      </c>
      <c r="Y19" s="63">
        <f t="shared" si="2"/>
        <v>0.2155895412</v>
      </c>
      <c r="Z19" s="66">
        <f t="shared" si="16"/>
        <v>0.02170695609</v>
      </c>
      <c r="AA19" s="66">
        <f t="shared" si="17"/>
        <v>0.008880118402</v>
      </c>
      <c r="AB19" s="66">
        <f t="shared" si="18"/>
        <v>0.03108041441</v>
      </c>
      <c r="AC19" s="63">
        <f t="shared" si="3"/>
        <v>0.2155895412</v>
      </c>
      <c r="AD19" s="66">
        <f t="shared" ref="AD19:AF19" si="47">(H19+K19+N19)/($F19)</f>
        <v>0.05574740997</v>
      </c>
      <c r="AE19" s="66">
        <f t="shared" si="47"/>
        <v>0.09373458313</v>
      </c>
      <c r="AF19" s="66">
        <f t="shared" si="47"/>
        <v>0.0661075481</v>
      </c>
      <c r="AG19" s="56">
        <f t="shared" si="20"/>
        <v>0.01228182773</v>
      </c>
      <c r="AH19" s="49">
        <f t="shared" si="5"/>
        <v>0.2155895412</v>
      </c>
      <c r="AI19" s="57">
        <f t="shared" si="21"/>
        <v>0.01114971553</v>
      </c>
      <c r="AJ19" s="57">
        <f t="shared" si="22"/>
        <v>0.0101795626</v>
      </c>
      <c r="AK19" s="66">
        <f t="shared" si="23"/>
        <v>-0.002269597131</v>
      </c>
      <c r="AL19" s="66">
        <f t="shared" si="24"/>
        <v>-0.001299444196</v>
      </c>
      <c r="AM19" s="66">
        <f t="shared" si="25"/>
        <v>-0.001842506171</v>
      </c>
      <c r="AN19" s="63">
        <f t="shared" si="6"/>
        <v>0.2155895412</v>
      </c>
      <c r="AO19" s="66">
        <f t="shared" si="26"/>
        <v>0.009307209362</v>
      </c>
      <c r="AP19" s="66">
        <f t="shared" si="27"/>
        <v>1.048095188</v>
      </c>
      <c r="AQ19" s="63">
        <f t="shared" si="7"/>
        <v>18</v>
      </c>
      <c r="AR19" s="66">
        <f t="shared" si="28"/>
        <v>19</v>
      </c>
      <c r="AS19" s="64">
        <f>'M1,M2,M3 Restoration'!AU19</f>
        <v>0.4570229116</v>
      </c>
      <c r="AT19" s="66">
        <f t="shared" si="29"/>
        <v>23</v>
      </c>
      <c r="AU19" s="65">
        <f>'N1,N2,N3 Restoration'!AX19</f>
        <v>0.2185719206</v>
      </c>
      <c r="AV19" s="38">
        <f t="shared" si="30"/>
        <v>56</v>
      </c>
      <c r="AW19" s="38">
        <f t="shared" si="31"/>
        <v>16</v>
      </c>
      <c r="AX19" s="52">
        <v>30.0</v>
      </c>
      <c r="AY19" s="38"/>
      <c r="AZ19" s="35"/>
      <c r="BA19" s="35"/>
    </row>
    <row r="20">
      <c r="A20" s="31" t="s">
        <v>6</v>
      </c>
      <c r="B20" s="71">
        <f>SUM(J2:J594)</f>
        <v>13275</v>
      </c>
      <c r="C20" s="60"/>
      <c r="D20" s="60"/>
      <c r="E20" s="2">
        <v>1318.0</v>
      </c>
      <c r="F20" s="61">
        <v>1739.0</v>
      </c>
      <c r="G20" s="62">
        <f t="shared" si="8"/>
        <v>214</v>
      </c>
      <c r="H20" s="43">
        <v>14.0</v>
      </c>
      <c r="I20" s="43">
        <v>20.0</v>
      </c>
      <c r="J20" s="43">
        <v>12.0</v>
      </c>
      <c r="K20" s="44">
        <v>29.0</v>
      </c>
      <c r="L20" s="44">
        <v>71.0</v>
      </c>
      <c r="M20" s="44">
        <v>29.0</v>
      </c>
      <c r="N20" s="45">
        <v>5.0</v>
      </c>
      <c r="O20" s="45">
        <v>6.0</v>
      </c>
      <c r="P20" s="45">
        <v>28.0</v>
      </c>
      <c r="Q20" s="66">
        <f t="shared" si="9"/>
        <v>0.1230592294</v>
      </c>
      <c r="R20" s="66">
        <f t="shared" si="10"/>
        <v>0.008050603795</v>
      </c>
      <c r="S20" s="66">
        <f t="shared" si="11"/>
        <v>0.006900517539</v>
      </c>
      <c r="T20" s="66">
        <f t="shared" si="12"/>
        <v>0.003450258769</v>
      </c>
      <c r="U20" s="63">
        <f t="shared" si="1"/>
        <v>0.1230592294</v>
      </c>
      <c r="V20" s="66">
        <f t="shared" si="13"/>
        <v>0.01150086256</v>
      </c>
      <c r="W20" s="66">
        <f t="shared" si="14"/>
        <v>0.0408280621</v>
      </c>
      <c r="X20" s="66">
        <f t="shared" si="15"/>
        <v>0.01667625072</v>
      </c>
      <c r="Y20" s="63">
        <f t="shared" si="2"/>
        <v>0.1230592294</v>
      </c>
      <c r="Z20" s="66">
        <f t="shared" si="16"/>
        <v>0.01667625072</v>
      </c>
      <c r="AA20" s="66">
        <f t="shared" si="17"/>
        <v>0.002875215641</v>
      </c>
      <c r="AB20" s="66">
        <f t="shared" si="18"/>
        <v>0.01610120759</v>
      </c>
      <c r="AC20" s="63">
        <f t="shared" si="3"/>
        <v>0.1230592294</v>
      </c>
      <c r="AD20" s="66">
        <f t="shared" ref="AD20:AF20" si="48">(H20+K20+N20)/($F20)</f>
        <v>0.02760207016</v>
      </c>
      <c r="AE20" s="66">
        <f t="shared" si="48"/>
        <v>0.05577918344</v>
      </c>
      <c r="AF20" s="66">
        <f t="shared" si="48"/>
        <v>0.03967797585</v>
      </c>
      <c r="AG20" s="56">
        <f t="shared" si="20"/>
        <v>0.006822787918</v>
      </c>
      <c r="AH20" s="49">
        <f t="shared" si="5"/>
        <v>0.1230592294</v>
      </c>
      <c r="AI20" s="57">
        <f t="shared" si="21"/>
        <v>0.006339315937</v>
      </c>
      <c r="AJ20" s="57">
        <f t="shared" si="22"/>
        <v>0.005785549404</v>
      </c>
      <c r="AK20" s="66">
        <f t="shared" si="23"/>
        <v>-0.003464100296</v>
      </c>
      <c r="AL20" s="66">
        <f t="shared" si="24"/>
        <v>-0.002335290635</v>
      </c>
      <c r="AM20" s="66">
        <f t="shared" si="25"/>
        <v>-0.002812228692</v>
      </c>
      <c r="AN20" s="63">
        <f t="shared" si="6"/>
        <v>0.1230592294</v>
      </c>
      <c r="AO20" s="66">
        <f t="shared" si="26"/>
        <v>0.003527087245</v>
      </c>
      <c r="AP20" s="66">
        <f t="shared" si="27"/>
        <v>1.226720944</v>
      </c>
      <c r="AQ20" s="63">
        <f t="shared" si="7"/>
        <v>5</v>
      </c>
      <c r="AR20" s="66">
        <f t="shared" si="28"/>
        <v>6</v>
      </c>
      <c r="AS20" s="64">
        <f>'M1,M2,M3 Restoration'!AU20</f>
        <v>0.3920897575</v>
      </c>
      <c r="AT20" s="66">
        <f t="shared" si="29"/>
        <v>9</v>
      </c>
      <c r="AU20" s="65">
        <f>'N1,N2,N3 Restoration'!AX20</f>
        <v>0.2683675887</v>
      </c>
      <c r="AV20" s="38">
        <f t="shared" si="30"/>
        <v>26</v>
      </c>
      <c r="AW20" s="38">
        <f t="shared" si="31"/>
        <v>10</v>
      </c>
      <c r="AX20" s="52">
        <v>20.0</v>
      </c>
      <c r="AY20" s="38"/>
      <c r="AZ20" s="35"/>
      <c r="BA20" s="35"/>
    </row>
    <row r="21">
      <c r="A21" s="68" t="s">
        <v>7</v>
      </c>
      <c r="B21" s="69"/>
      <c r="C21" s="60"/>
      <c r="D21" s="60"/>
      <c r="E21" s="2">
        <v>1327.0</v>
      </c>
      <c r="F21" s="61">
        <v>2196.0</v>
      </c>
      <c r="G21" s="62">
        <f t="shared" si="8"/>
        <v>264</v>
      </c>
      <c r="H21" s="43">
        <v>19.0</v>
      </c>
      <c r="I21" s="43">
        <v>22.0</v>
      </c>
      <c r="J21" s="43">
        <v>15.0</v>
      </c>
      <c r="K21" s="44">
        <v>33.0</v>
      </c>
      <c r="L21" s="44">
        <v>85.0</v>
      </c>
      <c r="M21" s="44">
        <v>23.0</v>
      </c>
      <c r="N21" s="45">
        <v>18.0</v>
      </c>
      <c r="O21" s="45">
        <v>13.0</v>
      </c>
      <c r="P21" s="45">
        <v>36.0</v>
      </c>
      <c r="Q21" s="66">
        <f t="shared" si="9"/>
        <v>0.1202185792</v>
      </c>
      <c r="R21" s="66">
        <f t="shared" si="10"/>
        <v>0.008652094718</v>
      </c>
      <c r="S21" s="66">
        <f t="shared" si="11"/>
        <v>0.006830601093</v>
      </c>
      <c r="T21" s="66">
        <f t="shared" si="12"/>
        <v>0.005919854281</v>
      </c>
      <c r="U21" s="63">
        <f t="shared" si="1"/>
        <v>0.1202185792</v>
      </c>
      <c r="V21" s="66">
        <f t="shared" si="13"/>
        <v>0.01001821494</v>
      </c>
      <c r="W21" s="66">
        <f t="shared" si="14"/>
        <v>0.03870673953</v>
      </c>
      <c r="X21" s="66">
        <f t="shared" si="15"/>
        <v>0.0150273224</v>
      </c>
      <c r="Y21" s="63">
        <f t="shared" si="2"/>
        <v>0.1202185792</v>
      </c>
      <c r="Z21" s="66">
        <f t="shared" si="16"/>
        <v>0.01047358834</v>
      </c>
      <c r="AA21" s="66">
        <f t="shared" si="17"/>
        <v>0.008196721311</v>
      </c>
      <c r="AB21" s="66">
        <f t="shared" si="18"/>
        <v>0.01639344262</v>
      </c>
      <c r="AC21" s="63">
        <f t="shared" si="3"/>
        <v>0.1202185792</v>
      </c>
      <c r="AD21" s="66">
        <f t="shared" ref="AD21:AF21" si="49">(H21+K21+N21)/($F21)</f>
        <v>0.03187613843</v>
      </c>
      <c r="AE21" s="66">
        <f t="shared" si="49"/>
        <v>0.05464480874</v>
      </c>
      <c r="AF21" s="66">
        <f t="shared" si="49"/>
        <v>0.03369763206</v>
      </c>
      <c r="AG21" s="56">
        <f t="shared" si="20"/>
        <v>0.006631275344</v>
      </c>
      <c r="AH21" s="49">
        <f t="shared" si="5"/>
        <v>0.1202185792</v>
      </c>
      <c r="AI21" s="57">
        <f t="shared" si="21"/>
        <v>0.006162108454</v>
      </c>
      <c r="AJ21" s="57">
        <f t="shared" si="22"/>
        <v>0.005621124847</v>
      </c>
      <c r="AK21" s="66">
        <f t="shared" si="23"/>
        <v>0.002034612858</v>
      </c>
      <c r="AL21" s="66">
        <f t="shared" si="24"/>
        <v>0.0002987294335</v>
      </c>
      <c r="AM21" s="66">
        <f t="shared" si="25"/>
        <v>0.001651741049</v>
      </c>
      <c r="AN21" s="63">
        <f t="shared" si="6"/>
        <v>0.1202185792</v>
      </c>
      <c r="AO21" s="66">
        <f t="shared" si="26"/>
        <v>0.007813849502</v>
      </c>
      <c r="AP21" s="66">
        <f t="shared" si="27"/>
        <v>0.9532896393</v>
      </c>
      <c r="AQ21" s="63">
        <f t="shared" si="7"/>
        <v>18</v>
      </c>
      <c r="AR21" s="66">
        <f t="shared" si="28"/>
        <v>17</v>
      </c>
      <c r="AS21" s="64">
        <f>'M1,M2,M3 Restoration'!AU21</f>
        <v>0.6192577644</v>
      </c>
      <c r="AT21" s="66">
        <f t="shared" si="29"/>
        <v>10</v>
      </c>
      <c r="AU21" s="65">
        <f>'N1,N2,N3 Restoration'!AX21</f>
        <v>0.2749066331</v>
      </c>
      <c r="AV21" s="38">
        <f t="shared" si="30"/>
        <v>34</v>
      </c>
      <c r="AW21" s="38">
        <f t="shared" si="31"/>
        <v>13</v>
      </c>
      <c r="AX21" s="52">
        <v>22.0</v>
      </c>
      <c r="AY21" s="38"/>
      <c r="AZ21" s="35"/>
      <c r="BA21" s="35"/>
    </row>
    <row r="22">
      <c r="A22" s="32" t="s">
        <v>8</v>
      </c>
      <c r="B22" s="70"/>
      <c r="C22" s="60"/>
      <c r="D22" s="60"/>
      <c r="E22" s="2">
        <v>1328.0</v>
      </c>
      <c r="F22" s="61">
        <v>1757.0</v>
      </c>
      <c r="G22" s="62">
        <f t="shared" si="8"/>
        <v>287</v>
      </c>
      <c r="H22" s="43">
        <v>11.0</v>
      </c>
      <c r="I22" s="43">
        <v>22.0</v>
      </c>
      <c r="J22" s="43">
        <v>13.0</v>
      </c>
      <c r="K22" s="44">
        <v>38.0</v>
      </c>
      <c r="L22" s="44">
        <v>105.0</v>
      </c>
      <c r="M22" s="44">
        <v>25.0</v>
      </c>
      <c r="N22" s="45">
        <v>20.0</v>
      </c>
      <c r="O22" s="45">
        <v>8.0</v>
      </c>
      <c r="P22" s="45">
        <v>45.0</v>
      </c>
      <c r="Q22" s="66">
        <f t="shared" si="9"/>
        <v>0.1633466135</v>
      </c>
      <c r="R22" s="66">
        <f t="shared" si="10"/>
        <v>0.006260671599</v>
      </c>
      <c r="S22" s="66">
        <f t="shared" si="11"/>
        <v>0.007398975526</v>
      </c>
      <c r="T22" s="66">
        <f t="shared" si="12"/>
        <v>0.004553215709</v>
      </c>
      <c r="U22" s="63">
        <f t="shared" si="1"/>
        <v>0.1633466135</v>
      </c>
      <c r="V22" s="66">
        <f t="shared" si="13"/>
        <v>0.0125213432</v>
      </c>
      <c r="W22" s="66">
        <f t="shared" si="14"/>
        <v>0.05976095618</v>
      </c>
      <c r="X22" s="66">
        <f t="shared" si="15"/>
        <v>0.02162777462</v>
      </c>
      <c r="Y22" s="63">
        <f t="shared" si="2"/>
        <v>0.1633466135</v>
      </c>
      <c r="Z22" s="66">
        <f t="shared" si="16"/>
        <v>0.01422879909</v>
      </c>
      <c r="AA22" s="66">
        <f t="shared" si="17"/>
        <v>0.01138303927</v>
      </c>
      <c r="AB22" s="66">
        <f t="shared" si="18"/>
        <v>0.02561183836</v>
      </c>
      <c r="AC22" s="63">
        <f t="shared" si="3"/>
        <v>0.1633466135</v>
      </c>
      <c r="AD22" s="66">
        <f t="shared" ref="AD22:AF22" si="50">(H22+K22+N22)/($F22)</f>
        <v>0.03927148549</v>
      </c>
      <c r="AE22" s="66">
        <f t="shared" si="50"/>
        <v>0.07683551508</v>
      </c>
      <c r="AF22" s="66">
        <f t="shared" si="50"/>
        <v>0.04723961298</v>
      </c>
      <c r="AG22" s="56">
        <f t="shared" si="20"/>
        <v>0.009385483088</v>
      </c>
      <c r="AH22" s="49">
        <f t="shared" si="5"/>
        <v>0.1633466135</v>
      </c>
      <c r="AI22" s="57">
        <f t="shared" si="21"/>
        <v>0.008663163283</v>
      </c>
      <c r="AJ22" s="57">
        <f t="shared" si="22"/>
        <v>0.007928103522</v>
      </c>
      <c r="AK22" s="66">
        <f t="shared" si="23"/>
        <v>0.002719875988</v>
      </c>
      <c r="AL22" s="66">
        <f t="shared" si="24"/>
        <v>-0.003374887814</v>
      </c>
      <c r="AM22" s="66">
        <f t="shared" si="25"/>
        <v>0.002208051915</v>
      </c>
      <c r="AN22" s="63">
        <f t="shared" si="6"/>
        <v>0.1633466135</v>
      </c>
      <c r="AO22" s="66">
        <f t="shared" si="26"/>
        <v>0.0108712152</v>
      </c>
      <c r="AP22" s="66">
        <f t="shared" si="27"/>
        <v>0.9550362552</v>
      </c>
      <c r="AQ22" s="63">
        <f t="shared" si="7"/>
        <v>20</v>
      </c>
      <c r="AR22" s="66">
        <f t="shared" si="28"/>
        <v>19</v>
      </c>
      <c r="AS22" s="64">
        <f>'M1,M2,M3 Restoration'!AU22</f>
        <v>0.4982051788</v>
      </c>
      <c r="AT22" s="66">
        <f t="shared" si="29"/>
        <v>19</v>
      </c>
      <c r="AU22" s="65">
        <f>'N1,N2,N3 Restoration'!AX22</f>
        <v>0.1717442995</v>
      </c>
      <c r="AV22" s="38">
        <f t="shared" si="30"/>
        <v>24</v>
      </c>
      <c r="AW22" s="38">
        <f t="shared" si="31"/>
        <v>5</v>
      </c>
      <c r="AX22" s="52">
        <v>22.0</v>
      </c>
      <c r="AY22" s="38"/>
      <c r="AZ22" s="35"/>
      <c r="BA22" s="35"/>
    </row>
    <row r="23">
      <c r="A23" s="31" t="s">
        <v>9</v>
      </c>
      <c r="B23" s="71"/>
      <c r="C23" s="60"/>
      <c r="D23" s="60"/>
      <c r="E23" s="2">
        <v>1330.0</v>
      </c>
      <c r="F23" s="61">
        <v>1937.0</v>
      </c>
      <c r="G23" s="62">
        <f t="shared" si="8"/>
        <v>438</v>
      </c>
      <c r="H23" s="43">
        <v>27.0</v>
      </c>
      <c r="I23" s="43">
        <v>41.0</v>
      </c>
      <c r="J23" s="43">
        <v>29.0</v>
      </c>
      <c r="K23" s="44">
        <v>69.0</v>
      </c>
      <c r="L23" s="44">
        <v>130.0</v>
      </c>
      <c r="M23" s="44">
        <v>66.0</v>
      </c>
      <c r="N23" s="45">
        <v>21.0</v>
      </c>
      <c r="O23" s="45">
        <v>12.0</v>
      </c>
      <c r="P23" s="45">
        <v>43.0</v>
      </c>
      <c r="Q23" s="66">
        <f t="shared" si="9"/>
        <v>0.2261228704</v>
      </c>
      <c r="R23" s="66">
        <f t="shared" si="10"/>
        <v>0.01393908105</v>
      </c>
      <c r="S23" s="66">
        <f t="shared" si="11"/>
        <v>0.01497160558</v>
      </c>
      <c r="T23" s="66">
        <f t="shared" si="12"/>
        <v>0.006195147135</v>
      </c>
      <c r="U23" s="63">
        <f t="shared" si="1"/>
        <v>0.2261228704</v>
      </c>
      <c r="V23" s="66">
        <f t="shared" si="13"/>
        <v>0.02116675271</v>
      </c>
      <c r="W23" s="66">
        <f t="shared" si="14"/>
        <v>0.06711409396</v>
      </c>
      <c r="X23" s="66">
        <f t="shared" si="15"/>
        <v>0.03562209602</v>
      </c>
      <c r="Y23" s="63">
        <f t="shared" si="2"/>
        <v>0.2261228704</v>
      </c>
      <c r="Z23" s="66">
        <f t="shared" si="16"/>
        <v>0.03407330924</v>
      </c>
      <c r="AA23" s="66">
        <f t="shared" si="17"/>
        <v>0.01084150749</v>
      </c>
      <c r="AB23" s="66">
        <f t="shared" si="18"/>
        <v>0.02219927723</v>
      </c>
      <c r="AC23" s="63">
        <f t="shared" si="3"/>
        <v>0.2261228704</v>
      </c>
      <c r="AD23" s="66">
        <f t="shared" ref="AD23:AF23" si="51">(H23+K23+N23)/($F23)</f>
        <v>0.06040268456</v>
      </c>
      <c r="AE23" s="66">
        <f t="shared" si="51"/>
        <v>0.0944759938</v>
      </c>
      <c r="AF23" s="66">
        <f t="shared" si="51"/>
        <v>0.07124419205</v>
      </c>
      <c r="AG23" s="56">
        <f t="shared" si="20"/>
        <v>0.01280740709</v>
      </c>
      <c r="AH23" s="49">
        <f t="shared" si="5"/>
        <v>0.2261228704</v>
      </c>
      <c r="AI23" s="57">
        <f t="shared" si="21"/>
        <v>0.01157898395</v>
      </c>
      <c r="AJ23" s="57">
        <f t="shared" si="22"/>
        <v>0.01056143104</v>
      </c>
      <c r="AK23" s="66">
        <f t="shared" si="23"/>
        <v>-0.000737476469</v>
      </c>
      <c r="AL23" s="66">
        <f t="shared" si="24"/>
        <v>-0.004366283903</v>
      </c>
      <c r="AM23" s="66">
        <f t="shared" si="25"/>
        <v>-0.000598698741</v>
      </c>
      <c r="AN23" s="63">
        <f t="shared" si="6"/>
        <v>0.2261228704</v>
      </c>
      <c r="AO23" s="66">
        <f t="shared" si="26"/>
        <v>0.01098028521</v>
      </c>
      <c r="AP23" s="66">
        <f t="shared" si="27"/>
        <v>1.012800593</v>
      </c>
      <c r="AQ23" s="63">
        <f t="shared" si="7"/>
        <v>21</v>
      </c>
      <c r="AR23" s="66">
        <f t="shared" si="28"/>
        <v>21</v>
      </c>
      <c r="AS23" s="64">
        <f>'M1,M2,M3 Restoration'!AU23</f>
        <v>0.5440575111</v>
      </c>
      <c r="AT23" s="66">
        <f t="shared" si="29"/>
        <v>18</v>
      </c>
      <c r="AU23" s="65">
        <f>'N1,N2,N3 Restoration'!AX23</f>
        <v>0.2065361043</v>
      </c>
      <c r="AV23" s="38">
        <f t="shared" si="30"/>
        <v>56</v>
      </c>
      <c r="AW23" s="38">
        <f t="shared" si="31"/>
        <v>15</v>
      </c>
      <c r="AX23" s="52">
        <v>41.0</v>
      </c>
      <c r="AY23" s="38"/>
      <c r="AZ23" s="35"/>
      <c r="BA23" s="35"/>
    </row>
    <row r="24">
      <c r="A24" s="68" t="s">
        <v>10</v>
      </c>
      <c r="B24" s="69">
        <f>SUM(N2:N594)</f>
        <v>13901</v>
      </c>
      <c r="C24" s="60"/>
      <c r="D24" s="60"/>
      <c r="E24" s="2">
        <v>1331.0</v>
      </c>
      <c r="F24" s="61">
        <v>1777.0</v>
      </c>
      <c r="G24" s="62">
        <f t="shared" si="8"/>
        <v>270</v>
      </c>
      <c r="H24" s="43">
        <v>11.0</v>
      </c>
      <c r="I24" s="43">
        <v>30.0</v>
      </c>
      <c r="J24" s="43">
        <v>24.0</v>
      </c>
      <c r="K24" s="44">
        <v>27.0</v>
      </c>
      <c r="L24" s="44">
        <v>86.0</v>
      </c>
      <c r="M24" s="44">
        <v>31.0</v>
      </c>
      <c r="N24" s="45">
        <v>11.0</v>
      </c>
      <c r="O24" s="45">
        <v>6.0</v>
      </c>
      <c r="P24" s="45">
        <v>44.0</v>
      </c>
      <c r="Q24" s="66">
        <f t="shared" si="9"/>
        <v>0.1519414744</v>
      </c>
      <c r="R24" s="66">
        <f t="shared" si="10"/>
        <v>0.006190208216</v>
      </c>
      <c r="S24" s="66">
        <f t="shared" si="11"/>
        <v>0.01350590884</v>
      </c>
      <c r="T24" s="66">
        <f t="shared" si="12"/>
        <v>0.003376477209</v>
      </c>
      <c r="U24" s="63">
        <f t="shared" si="1"/>
        <v>0.1519414744</v>
      </c>
      <c r="V24" s="66">
        <f t="shared" si="13"/>
        <v>0.01688238604</v>
      </c>
      <c r="W24" s="66">
        <f t="shared" si="14"/>
        <v>0.04839617333</v>
      </c>
      <c r="X24" s="66">
        <f t="shared" si="15"/>
        <v>0.01519414744</v>
      </c>
      <c r="Y24" s="63">
        <f t="shared" si="2"/>
        <v>0.1519414744</v>
      </c>
      <c r="Z24" s="66">
        <f t="shared" si="16"/>
        <v>0.01744513225</v>
      </c>
      <c r="AA24" s="66">
        <f t="shared" si="17"/>
        <v>0.006190208216</v>
      </c>
      <c r="AB24" s="66">
        <f t="shared" si="18"/>
        <v>0.02476083286</v>
      </c>
      <c r="AC24" s="63">
        <f t="shared" si="3"/>
        <v>0.1519414744</v>
      </c>
      <c r="AD24" s="66">
        <f t="shared" ref="AD24:AF24" si="52">(H24+K24+N24)/($F24)</f>
        <v>0.02757456387</v>
      </c>
      <c r="AE24" s="66">
        <f t="shared" si="52"/>
        <v>0.06865503658</v>
      </c>
      <c r="AF24" s="66">
        <f t="shared" si="52"/>
        <v>0.05571187394</v>
      </c>
      <c r="AG24" s="56">
        <f t="shared" si="20"/>
        <v>0.008689084586</v>
      </c>
      <c r="AH24" s="49">
        <f t="shared" si="5"/>
        <v>0.1519414744</v>
      </c>
      <c r="AI24" s="57">
        <f t="shared" si="21"/>
        <v>0.008041200005</v>
      </c>
      <c r="AJ24" s="57">
        <f t="shared" si="22"/>
        <v>0.00735746337</v>
      </c>
      <c r="AK24" s="66">
        <f t="shared" si="23"/>
        <v>-0.001850991789</v>
      </c>
      <c r="AL24" s="66">
        <f t="shared" si="24"/>
        <v>-0.003980986161</v>
      </c>
      <c r="AM24" s="66">
        <f t="shared" si="25"/>
        <v>-0.001502673645</v>
      </c>
      <c r="AN24" s="63">
        <f t="shared" si="6"/>
        <v>0.1519414744</v>
      </c>
      <c r="AO24" s="66">
        <f t="shared" si="26"/>
        <v>0.00653852636</v>
      </c>
      <c r="AP24" s="66">
        <f t="shared" si="27"/>
        <v>1.056269213</v>
      </c>
      <c r="AQ24" s="63">
        <f t="shared" si="7"/>
        <v>11</v>
      </c>
      <c r="AR24" s="66">
        <f t="shared" si="28"/>
        <v>12</v>
      </c>
      <c r="AS24" s="64">
        <f>'M1,M2,M3 Restoration'!AU24</f>
        <v>0.2462981683</v>
      </c>
      <c r="AT24" s="66">
        <f t="shared" si="29"/>
        <v>37</v>
      </c>
      <c r="AU24" s="65">
        <f>'N1,N2,N3 Restoration'!AX24</f>
        <v>0.07971911123</v>
      </c>
      <c r="AV24" s="38">
        <f t="shared" si="30"/>
        <v>35</v>
      </c>
      <c r="AW24" s="38">
        <f t="shared" si="31"/>
        <v>3</v>
      </c>
      <c r="AX24" s="52">
        <v>30.0</v>
      </c>
      <c r="AY24" s="38"/>
      <c r="AZ24" s="35"/>
      <c r="BA24" s="35"/>
    </row>
    <row r="25">
      <c r="A25" s="32" t="s">
        <v>11</v>
      </c>
      <c r="B25" s="72">
        <f>SUM(O2:O594)</f>
        <v>11290</v>
      </c>
      <c r="C25" s="60"/>
      <c r="D25" s="60"/>
      <c r="E25" s="2">
        <v>1333.0</v>
      </c>
      <c r="F25" s="61">
        <v>1478.0</v>
      </c>
      <c r="G25" s="62">
        <f t="shared" si="8"/>
        <v>310</v>
      </c>
      <c r="H25" s="43">
        <v>19.0</v>
      </c>
      <c r="I25" s="43">
        <v>36.0</v>
      </c>
      <c r="J25" s="43">
        <v>17.0</v>
      </c>
      <c r="K25" s="44">
        <v>50.0</v>
      </c>
      <c r="L25" s="44">
        <v>82.0</v>
      </c>
      <c r="M25" s="44">
        <v>37.0</v>
      </c>
      <c r="N25" s="45">
        <v>11.0</v>
      </c>
      <c r="O25" s="45">
        <v>19.0</v>
      </c>
      <c r="P25" s="45">
        <v>39.0</v>
      </c>
      <c r="Q25" s="66">
        <f t="shared" si="9"/>
        <v>0.2097428958</v>
      </c>
      <c r="R25" s="66">
        <f t="shared" si="10"/>
        <v>0.01285520974</v>
      </c>
      <c r="S25" s="66">
        <f t="shared" si="11"/>
        <v>0.01150202977</v>
      </c>
      <c r="T25" s="66">
        <f t="shared" si="12"/>
        <v>0.01285520974</v>
      </c>
      <c r="U25" s="63">
        <f t="shared" si="1"/>
        <v>0.2097428958</v>
      </c>
      <c r="V25" s="66">
        <f t="shared" si="13"/>
        <v>0.02435723951</v>
      </c>
      <c r="W25" s="66">
        <f t="shared" si="14"/>
        <v>0.05548037889</v>
      </c>
      <c r="X25" s="66">
        <f t="shared" si="15"/>
        <v>0.03382949932</v>
      </c>
      <c r="Y25" s="63">
        <f t="shared" si="2"/>
        <v>0.2097428958</v>
      </c>
      <c r="Z25" s="66">
        <f t="shared" si="16"/>
        <v>0.0250338295</v>
      </c>
      <c r="AA25" s="66">
        <f t="shared" si="17"/>
        <v>0.007442489851</v>
      </c>
      <c r="AB25" s="66">
        <f t="shared" si="18"/>
        <v>0.02638700947</v>
      </c>
      <c r="AC25" s="63">
        <f t="shared" si="3"/>
        <v>0.2097428958</v>
      </c>
      <c r="AD25" s="66">
        <f t="shared" ref="AD25:AF25" si="53">(H25+K25+N25)/($F25)</f>
        <v>0.05412719892</v>
      </c>
      <c r="AE25" s="66">
        <f t="shared" si="53"/>
        <v>0.09269282815</v>
      </c>
      <c r="AF25" s="66">
        <f t="shared" si="53"/>
        <v>0.06292286874</v>
      </c>
      <c r="AG25" s="56">
        <f t="shared" si="20"/>
        <v>0.01198164257</v>
      </c>
      <c r="AH25" s="49">
        <f t="shared" si="5"/>
        <v>0.2097428958</v>
      </c>
      <c r="AI25" s="57">
        <f t="shared" si="21"/>
        <v>0.01090100646</v>
      </c>
      <c r="AJ25" s="57">
        <f t="shared" si="22"/>
        <v>0.009957163431</v>
      </c>
      <c r="AK25" s="66">
        <f t="shared" si="23"/>
        <v>-0.003458516611</v>
      </c>
      <c r="AL25" s="66">
        <f t="shared" si="24"/>
        <v>0.002898046312</v>
      </c>
      <c r="AM25" s="66">
        <f t="shared" si="25"/>
        <v>-0.00280769574</v>
      </c>
      <c r="AN25" s="63">
        <f t="shared" si="6"/>
        <v>0.2097428958</v>
      </c>
      <c r="AO25" s="66">
        <f t="shared" si="26"/>
        <v>0.008093310722</v>
      </c>
      <c r="AP25" s="66">
        <f t="shared" si="27"/>
        <v>1.087446659</v>
      </c>
      <c r="AQ25" s="63">
        <f t="shared" si="7"/>
        <v>11</v>
      </c>
      <c r="AR25" s="66">
        <f t="shared" si="28"/>
        <v>12</v>
      </c>
      <c r="AS25" s="64">
        <f>'M1,M2,M3 Restoration'!AU25</f>
        <v>0.4626685303</v>
      </c>
      <c r="AT25" s="66">
        <f t="shared" si="29"/>
        <v>14</v>
      </c>
      <c r="AU25" s="65">
        <f>'N1,N2,N3 Restoration'!AX25</f>
        <v>0.4680555436</v>
      </c>
      <c r="AV25" s="38">
        <f t="shared" si="30"/>
        <v>36</v>
      </c>
      <c r="AW25" s="38">
        <f t="shared" si="31"/>
        <v>32</v>
      </c>
      <c r="AX25" s="52">
        <v>36.0</v>
      </c>
      <c r="AY25" s="38"/>
      <c r="AZ25" s="35"/>
      <c r="BA25" s="35"/>
    </row>
    <row r="26">
      <c r="A26" s="31" t="s">
        <v>12</v>
      </c>
      <c r="B26" s="71">
        <f>SUM(P2:P594)</f>
        <v>36953</v>
      </c>
      <c r="C26" s="60"/>
      <c r="D26" s="60"/>
      <c r="E26" s="2">
        <v>1334.0</v>
      </c>
      <c r="F26" s="61">
        <v>1815.0</v>
      </c>
      <c r="G26" s="62">
        <f t="shared" si="8"/>
        <v>328</v>
      </c>
      <c r="H26" s="43">
        <v>17.0</v>
      </c>
      <c r="I26" s="43">
        <v>31.0</v>
      </c>
      <c r="J26" s="43">
        <v>18.0</v>
      </c>
      <c r="K26" s="44">
        <v>52.0</v>
      </c>
      <c r="L26" s="44">
        <v>117.0</v>
      </c>
      <c r="M26" s="44">
        <v>29.0</v>
      </c>
      <c r="N26" s="45">
        <v>14.0</v>
      </c>
      <c r="O26" s="45">
        <v>11.0</v>
      </c>
      <c r="P26" s="45">
        <v>39.0</v>
      </c>
      <c r="Q26" s="66">
        <f t="shared" si="9"/>
        <v>0.1807162534</v>
      </c>
      <c r="R26" s="66">
        <f t="shared" si="10"/>
        <v>0.009366391185</v>
      </c>
      <c r="S26" s="66">
        <f t="shared" si="11"/>
        <v>0.009917355372</v>
      </c>
      <c r="T26" s="66">
        <f t="shared" si="12"/>
        <v>0.006060606061</v>
      </c>
      <c r="U26" s="63">
        <f t="shared" si="1"/>
        <v>0.1807162534</v>
      </c>
      <c r="V26" s="66">
        <f t="shared" si="13"/>
        <v>0.01707988981</v>
      </c>
      <c r="W26" s="66">
        <f t="shared" si="14"/>
        <v>0.06446280992</v>
      </c>
      <c r="X26" s="66">
        <f t="shared" si="15"/>
        <v>0.02865013774</v>
      </c>
      <c r="Y26" s="63">
        <f t="shared" si="2"/>
        <v>0.1807162534</v>
      </c>
      <c r="Z26" s="66">
        <f t="shared" si="16"/>
        <v>0.01597796143</v>
      </c>
      <c r="AA26" s="66">
        <f t="shared" si="17"/>
        <v>0.007713498623</v>
      </c>
      <c r="AB26" s="66">
        <f t="shared" si="18"/>
        <v>0.02148760331</v>
      </c>
      <c r="AC26" s="63">
        <f t="shared" si="3"/>
        <v>0.1807162534</v>
      </c>
      <c r="AD26" s="66">
        <f t="shared" ref="AD26:AF26" si="54">(H26+K26+N26)/($F26)</f>
        <v>0.04573002755</v>
      </c>
      <c r="AE26" s="66">
        <f t="shared" si="54"/>
        <v>0.08760330579</v>
      </c>
      <c r="AF26" s="66">
        <f t="shared" si="54"/>
        <v>0.04738292011</v>
      </c>
      <c r="AG26" s="56">
        <f t="shared" si="20"/>
        <v>0.01040194137</v>
      </c>
      <c r="AH26" s="49">
        <f t="shared" si="5"/>
        <v>0.1807162534</v>
      </c>
      <c r="AI26" s="57">
        <f t="shared" si="21"/>
        <v>0.009555913227</v>
      </c>
      <c r="AJ26" s="57">
        <f t="shared" si="22"/>
        <v>0.008742690086</v>
      </c>
      <c r="AK26" s="66">
        <f t="shared" si="23"/>
        <v>-0.001842414604</v>
      </c>
      <c r="AL26" s="66">
        <f t="shared" si="24"/>
        <v>-0.002682084026</v>
      </c>
      <c r="AM26" s="66">
        <f t="shared" si="25"/>
        <v>-0.001495710508</v>
      </c>
      <c r="AN26" s="63">
        <f t="shared" si="6"/>
        <v>0.1807162534</v>
      </c>
      <c r="AO26" s="66">
        <f t="shared" si="26"/>
        <v>0.008060202719</v>
      </c>
      <c r="AP26" s="66">
        <f t="shared" si="27"/>
        <v>1.04494771</v>
      </c>
      <c r="AQ26" s="63">
        <f t="shared" si="7"/>
        <v>14</v>
      </c>
      <c r="AR26" s="66">
        <f t="shared" si="28"/>
        <v>15</v>
      </c>
      <c r="AS26" s="64">
        <f>'M1,M2,M3 Restoration'!AU26</f>
        <v>0.4758218892</v>
      </c>
      <c r="AT26" s="66">
        <f t="shared" si="29"/>
        <v>17</v>
      </c>
      <c r="AU26" s="65">
        <f>'N1,N2,N3 Restoration'!AX26</f>
        <v>0.2642269932</v>
      </c>
      <c r="AV26" s="38">
        <f t="shared" si="30"/>
        <v>35</v>
      </c>
      <c r="AW26" s="38">
        <f t="shared" si="31"/>
        <v>13</v>
      </c>
      <c r="AX26" s="52">
        <v>31.0</v>
      </c>
      <c r="AY26" s="38"/>
      <c r="AZ26" s="35"/>
      <c r="BA26" s="35"/>
    </row>
    <row r="27">
      <c r="A27" s="1"/>
      <c r="B27" s="1"/>
      <c r="C27" s="60"/>
      <c r="D27" s="60"/>
      <c r="E27" s="2">
        <v>1335.0</v>
      </c>
      <c r="F27" s="61">
        <v>1591.0</v>
      </c>
      <c r="G27" s="62">
        <f t="shared" si="8"/>
        <v>367</v>
      </c>
      <c r="H27" s="43">
        <v>11.0</v>
      </c>
      <c r="I27" s="43">
        <v>30.0</v>
      </c>
      <c r="J27" s="43">
        <v>27.0</v>
      </c>
      <c r="K27" s="44">
        <v>57.0</v>
      </c>
      <c r="L27" s="44">
        <v>121.0</v>
      </c>
      <c r="M27" s="44">
        <v>34.0</v>
      </c>
      <c r="N27" s="45">
        <v>12.0</v>
      </c>
      <c r="O27" s="45">
        <v>16.0</v>
      </c>
      <c r="P27" s="45">
        <v>59.0</v>
      </c>
      <c r="Q27" s="66">
        <f t="shared" si="9"/>
        <v>0.230672533</v>
      </c>
      <c r="R27" s="66">
        <f t="shared" si="10"/>
        <v>0.006913890635</v>
      </c>
      <c r="S27" s="66">
        <f t="shared" si="11"/>
        <v>0.01697045883</v>
      </c>
      <c r="T27" s="66">
        <f t="shared" si="12"/>
        <v>0.0100565682</v>
      </c>
      <c r="U27" s="63">
        <f t="shared" si="1"/>
        <v>0.230672533</v>
      </c>
      <c r="V27" s="66">
        <f t="shared" si="13"/>
        <v>0.01885606537</v>
      </c>
      <c r="W27" s="66">
        <f t="shared" si="14"/>
        <v>0.07605279698</v>
      </c>
      <c r="X27" s="66">
        <f t="shared" si="15"/>
        <v>0.0358265242</v>
      </c>
      <c r="Y27" s="63">
        <f t="shared" si="2"/>
        <v>0.230672533</v>
      </c>
      <c r="Z27" s="66">
        <f t="shared" si="16"/>
        <v>0.02137020742</v>
      </c>
      <c r="AA27" s="66">
        <f t="shared" si="17"/>
        <v>0.007542426147</v>
      </c>
      <c r="AB27" s="66">
        <f t="shared" si="18"/>
        <v>0.03708359522</v>
      </c>
      <c r="AC27" s="63">
        <f t="shared" si="3"/>
        <v>0.230672533</v>
      </c>
      <c r="AD27" s="66">
        <f t="shared" ref="AD27:AF27" si="55">(H27+K27+N27)/($F27)</f>
        <v>0.05028284098</v>
      </c>
      <c r="AE27" s="66">
        <f t="shared" si="55"/>
        <v>0.1049654305</v>
      </c>
      <c r="AF27" s="66">
        <f t="shared" si="55"/>
        <v>0.07542426147</v>
      </c>
      <c r="AG27" s="56">
        <f t="shared" si="20"/>
        <v>0.0130283613</v>
      </c>
      <c r="AH27" s="49">
        <f t="shared" si="5"/>
        <v>0.230672533</v>
      </c>
      <c r="AI27" s="57">
        <f t="shared" si="21"/>
        <v>0.01175691808</v>
      </c>
      <c r="AJ27" s="57">
        <f t="shared" si="22"/>
        <v>0.01071889168</v>
      </c>
      <c r="AK27" s="66">
        <f t="shared" si="23"/>
        <v>-0.004214491931</v>
      </c>
      <c r="AL27" s="66">
        <f t="shared" si="24"/>
        <v>-0.0006623234836</v>
      </c>
      <c r="AM27" s="66">
        <f t="shared" si="25"/>
        <v>-0.003421412234</v>
      </c>
      <c r="AN27" s="63">
        <f t="shared" si="6"/>
        <v>0.230672533</v>
      </c>
      <c r="AO27" s="66">
        <f t="shared" si="26"/>
        <v>0.008335505845</v>
      </c>
      <c r="AP27" s="66">
        <f t="shared" si="27"/>
        <v>1.10514915</v>
      </c>
      <c r="AQ27" s="63">
        <f t="shared" si="7"/>
        <v>12</v>
      </c>
      <c r="AR27" s="66">
        <f t="shared" si="28"/>
        <v>13</v>
      </c>
      <c r="AS27" s="64">
        <f>'M1,M2,M3 Restoration'!AU27</f>
        <v>0.205053135</v>
      </c>
      <c r="AT27" s="66">
        <f t="shared" si="29"/>
        <v>50</v>
      </c>
      <c r="AU27" s="65">
        <f>'N1,N2,N3 Restoration'!AX27</f>
        <v>0.1774235125</v>
      </c>
      <c r="AV27" s="38">
        <f t="shared" si="30"/>
        <v>38</v>
      </c>
      <c r="AW27" s="38">
        <f t="shared" si="31"/>
        <v>8</v>
      </c>
      <c r="AX27" s="52">
        <v>30.0</v>
      </c>
      <c r="AY27" s="38"/>
      <c r="AZ27" s="35"/>
      <c r="BA27" s="35"/>
    </row>
    <row r="28">
      <c r="A28" s="72" t="s">
        <v>140</v>
      </c>
      <c r="B28" s="70">
        <f>SUM(AW2:AW594)</f>
        <v>9682</v>
      </c>
      <c r="C28" s="60"/>
      <c r="D28" s="60"/>
      <c r="E28" s="2">
        <v>1336.0</v>
      </c>
      <c r="F28" s="61">
        <v>1443.0</v>
      </c>
      <c r="G28" s="62">
        <f t="shared" si="8"/>
        <v>235</v>
      </c>
      <c r="H28" s="43">
        <v>17.0</v>
      </c>
      <c r="I28" s="43">
        <v>34.0</v>
      </c>
      <c r="J28" s="43">
        <v>7.0</v>
      </c>
      <c r="K28" s="44">
        <v>26.0</v>
      </c>
      <c r="L28" s="44">
        <v>80.0</v>
      </c>
      <c r="M28" s="44">
        <v>10.0</v>
      </c>
      <c r="N28" s="45">
        <v>7.0</v>
      </c>
      <c r="O28" s="45">
        <v>10.0</v>
      </c>
      <c r="P28" s="45">
        <v>44.0</v>
      </c>
      <c r="Q28" s="66">
        <f t="shared" si="9"/>
        <v>0.1628551629</v>
      </c>
      <c r="R28" s="66">
        <f t="shared" si="10"/>
        <v>0.01178101178</v>
      </c>
      <c r="S28" s="66">
        <f t="shared" si="11"/>
        <v>0.004851004851</v>
      </c>
      <c r="T28" s="66">
        <f t="shared" si="12"/>
        <v>0.00693000693</v>
      </c>
      <c r="U28" s="63">
        <f t="shared" si="1"/>
        <v>0.1628551629</v>
      </c>
      <c r="V28" s="66">
        <f t="shared" si="13"/>
        <v>0.02356202356</v>
      </c>
      <c r="W28" s="66">
        <f t="shared" si="14"/>
        <v>0.05544005544</v>
      </c>
      <c r="X28" s="66">
        <f t="shared" si="15"/>
        <v>0.01801801802</v>
      </c>
      <c r="Y28" s="63">
        <f t="shared" si="2"/>
        <v>0.1628551629</v>
      </c>
      <c r="Z28" s="66">
        <f t="shared" si="16"/>
        <v>0.00693000693</v>
      </c>
      <c r="AA28" s="66">
        <f t="shared" si="17"/>
        <v>0.004851004851</v>
      </c>
      <c r="AB28" s="66">
        <f t="shared" si="18"/>
        <v>0.03049203049</v>
      </c>
      <c r="AC28" s="63">
        <f t="shared" si="3"/>
        <v>0.1628551629</v>
      </c>
      <c r="AD28" s="66">
        <f t="shared" ref="AD28:AF28" si="56">(H28+K28+N28)/($F28)</f>
        <v>0.03465003465</v>
      </c>
      <c r="AE28" s="66">
        <f t="shared" si="56"/>
        <v>0.08593208593</v>
      </c>
      <c r="AF28" s="66">
        <f t="shared" si="56"/>
        <v>0.04227304227</v>
      </c>
      <c r="AG28" s="56">
        <f t="shared" si="20"/>
        <v>0.009355948679</v>
      </c>
      <c r="AH28" s="49">
        <f t="shared" si="5"/>
        <v>0.1628551629</v>
      </c>
      <c r="AI28" s="57">
        <f t="shared" si="21"/>
        <v>0.008636947334</v>
      </c>
      <c r="AJ28" s="57">
        <f t="shared" si="22"/>
        <v>0.007904099102</v>
      </c>
      <c r="AK28" s="66">
        <f t="shared" si="23"/>
        <v>-0.003785942483</v>
      </c>
      <c r="AL28" s="66">
        <f t="shared" si="24"/>
        <v>-0.0009740921715</v>
      </c>
      <c r="AM28" s="66">
        <f t="shared" si="25"/>
        <v>-0.003073506876</v>
      </c>
      <c r="AN28" s="63">
        <f t="shared" si="6"/>
        <v>0.1628551629</v>
      </c>
      <c r="AO28" s="66">
        <f t="shared" si="26"/>
        <v>0.005563440459</v>
      </c>
      <c r="AP28" s="66">
        <f t="shared" si="27"/>
        <v>1.146863512</v>
      </c>
      <c r="AQ28" s="63">
        <f t="shared" si="7"/>
        <v>7</v>
      </c>
      <c r="AR28" s="66">
        <f t="shared" si="28"/>
        <v>8</v>
      </c>
      <c r="AS28" s="64">
        <f>'M1,M2,M3 Restoration'!AU28</f>
        <v>0.5437232533</v>
      </c>
      <c r="AT28" s="66">
        <f t="shared" si="29"/>
        <v>7</v>
      </c>
      <c r="AU28" s="65">
        <f>'N1,N2,N3 Restoration'!AX28</f>
        <v>0.5329461487</v>
      </c>
      <c r="AV28" s="38">
        <f t="shared" si="30"/>
        <v>24</v>
      </c>
      <c r="AW28" s="38">
        <f t="shared" si="31"/>
        <v>27</v>
      </c>
      <c r="AX28" s="52">
        <v>34.0</v>
      </c>
      <c r="AY28" s="38"/>
      <c r="AZ28" s="35"/>
      <c r="BA28" s="35"/>
    </row>
    <row r="29">
      <c r="A29" s="1"/>
      <c r="B29" s="1"/>
      <c r="C29" s="60"/>
      <c r="D29" s="60"/>
      <c r="E29" s="2">
        <v>1341.0</v>
      </c>
      <c r="F29" s="61">
        <v>2852.0</v>
      </c>
      <c r="G29" s="62">
        <f t="shared" si="8"/>
        <v>491</v>
      </c>
      <c r="H29" s="43">
        <v>24.0</v>
      </c>
      <c r="I29" s="43">
        <v>37.0</v>
      </c>
      <c r="J29" s="43">
        <v>28.0</v>
      </c>
      <c r="K29" s="44">
        <v>66.0</v>
      </c>
      <c r="L29" s="44">
        <v>177.0</v>
      </c>
      <c r="M29" s="44">
        <v>60.0</v>
      </c>
      <c r="N29" s="45">
        <v>17.0</v>
      </c>
      <c r="O29" s="45">
        <v>12.0</v>
      </c>
      <c r="P29" s="45">
        <v>70.0</v>
      </c>
      <c r="Q29" s="66">
        <f t="shared" si="9"/>
        <v>0.1721598878</v>
      </c>
      <c r="R29" s="66">
        <f t="shared" si="10"/>
        <v>0.008415147265</v>
      </c>
      <c r="S29" s="66">
        <f t="shared" si="11"/>
        <v>0.009817671809</v>
      </c>
      <c r="T29" s="66">
        <f t="shared" si="12"/>
        <v>0.004207573633</v>
      </c>
      <c r="U29" s="63">
        <f t="shared" si="1"/>
        <v>0.1721598878</v>
      </c>
      <c r="V29" s="66">
        <f t="shared" si="13"/>
        <v>0.01297335203</v>
      </c>
      <c r="W29" s="66">
        <f t="shared" si="14"/>
        <v>0.06206171108</v>
      </c>
      <c r="X29" s="66">
        <f t="shared" si="15"/>
        <v>0.02314165498</v>
      </c>
      <c r="Y29" s="63">
        <f t="shared" si="2"/>
        <v>0.1721598878</v>
      </c>
      <c r="Z29" s="66">
        <f t="shared" si="16"/>
        <v>0.02103786816</v>
      </c>
      <c r="AA29" s="66">
        <f t="shared" si="17"/>
        <v>0.005960729313</v>
      </c>
      <c r="AB29" s="66">
        <f t="shared" si="18"/>
        <v>0.02454417952</v>
      </c>
      <c r="AC29" s="63">
        <f t="shared" si="3"/>
        <v>0.1721598878</v>
      </c>
      <c r="AD29" s="66">
        <f t="shared" ref="AD29:AF29" si="57">(H29+K29+N29)/($F29)</f>
        <v>0.03751753156</v>
      </c>
      <c r="AE29" s="66">
        <f t="shared" si="57"/>
        <v>0.07924263675</v>
      </c>
      <c r="AF29" s="66">
        <f t="shared" si="57"/>
        <v>0.0553997195</v>
      </c>
      <c r="AG29" s="56">
        <f t="shared" si="20"/>
        <v>0.009907887944</v>
      </c>
      <c r="AH29" s="49">
        <f t="shared" si="5"/>
        <v>0.1721598878</v>
      </c>
      <c r="AI29" s="57">
        <f t="shared" si="21"/>
        <v>0.009124360086</v>
      </c>
      <c r="AJ29" s="57">
        <f t="shared" si="22"/>
        <v>0.008349640591</v>
      </c>
      <c r="AK29" s="66">
        <f t="shared" si="23"/>
        <v>-0.003163630773</v>
      </c>
      <c r="AL29" s="66">
        <f t="shared" si="24"/>
        <v>-0.004142066958</v>
      </c>
      <c r="AM29" s="66">
        <f t="shared" si="25"/>
        <v>-0.002568301282</v>
      </c>
      <c r="AN29" s="63">
        <f t="shared" si="6"/>
        <v>0.1721598878</v>
      </c>
      <c r="AO29" s="66">
        <f t="shared" si="26"/>
        <v>0.006556058804</v>
      </c>
      <c r="AP29" s="66">
        <f t="shared" si="27"/>
        <v>1.099875277</v>
      </c>
      <c r="AQ29" s="63">
        <f t="shared" si="7"/>
        <v>17</v>
      </c>
      <c r="AR29" s="66">
        <f t="shared" si="28"/>
        <v>19</v>
      </c>
      <c r="AS29" s="64">
        <f>'M1,M2,M3 Restoration'!AU29</f>
        <v>0.3729977119</v>
      </c>
      <c r="AT29" s="66">
        <f t="shared" si="29"/>
        <v>32</v>
      </c>
      <c r="AU29" s="65">
        <f>'N1,N2,N3 Restoration'!AX29</f>
        <v>0.1447732423</v>
      </c>
      <c r="AV29" s="38">
        <f t="shared" si="30"/>
        <v>52</v>
      </c>
      <c r="AW29" s="38">
        <f t="shared" si="31"/>
        <v>9</v>
      </c>
      <c r="AX29" s="52">
        <v>37.0</v>
      </c>
      <c r="AY29" s="38"/>
      <c r="AZ29" s="35"/>
      <c r="BA29" s="35"/>
    </row>
    <row r="30">
      <c r="A30" s="73" t="s">
        <v>141</v>
      </c>
      <c r="B30" s="69">
        <f>SUM(AR2:AR594)</f>
        <v>13601</v>
      </c>
      <c r="C30" s="60"/>
      <c r="D30" s="60"/>
      <c r="E30" s="2">
        <v>1343.0</v>
      </c>
      <c r="F30" s="61">
        <v>1018.0</v>
      </c>
      <c r="G30" s="62">
        <f t="shared" si="8"/>
        <v>200</v>
      </c>
      <c r="H30" s="43">
        <v>11.0</v>
      </c>
      <c r="I30" s="43">
        <v>19.0</v>
      </c>
      <c r="J30" s="43">
        <v>8.0</v>
      </c>
      <c r="K30" s="44">
        <v>30.0</v>
      </c>
      <c r="L30" s="44">
        <v>50.0</v>
      </c>
      <c r="M30" s="44">
        <v>21.0</v>
      </c>
      <c r="N30" s="45">
        <v>14.0</v>
      </c>
      <c r="O30" s="45">
        <v>9.0</v>
      </c>
      <c r="P30" s="45">
        <v>38.0</v>
      </c>
      <c r="Q30" s="66">
        <f t="shared" si="9"/>
        <v>0.1964636542</v>
      </c>
      <c r="R30" s="66">
        <f t="shared" si="10"/>
        <v>0.01080550098</v>
      </c>
      <c r="S30" s="66">
        <f t="shared" si="11"/>
        <v>0.007858546169</v>
      </c>
      <c r="T30" s="66">
        <f t="shared" si="12"/>
        <v>0.00884086444</v>
      </c>
      <c r="U30" s="63">
        <f t="shared" si="1"/>
        <v>0.1964636542</v>
      </c>
      <c r="V30" s="66">
        <f t="shared" si="13"/>
        <v>0.01866404715</v>
      </c>
      <c r="W30" s="66">
        <f t="shared" si="14"/>
        <v>0.04911591356</v>
      </c>
      <c r="X30" s="66">
        <f t="shared" si="15"/>
        <v>0.02946954813</v>
      </c>
      <c r="Y30" s="63">
        <f t="shared" si="2"/>
        <v>0.1964636542</v>
      </c>
      <c r="Z30" s="66">
        <f t="shared" si="16"/>
        <v>0.02062868369</v>
      </c>
      <c r="AA30" s="66">
        <f t="shared" si="17"/>
        <v>0.0137524558</v>
      </c>
      <c r="AB30" s="66">
        <f t="shared" si="18"/>
        <v>0.0373280943</v>
      </c>
      <c r="AC30" s="63">
        <f t="shared" si="3"/>
        <v>0.1964636542</v>
      </c>
      <c r="AD30" s="66">
        <f t="shared" ref="AD30:AF30" si="58">(H30+K30+N30)/($F30)</f>
        <v>0.05402750491</v>
      </c>
      <c r="AE30" s="66">
        <f t="shared" si="58"/>
        <v>0.07662082515</v>
      </c>
      <c r="AF30" s="66">
        <f t="shared" si="58"/>
        <v>0.06581532417</v>
      </c>
      <c r="AG30" s="56">
        <f t="shared" si="20"/>
        <v>0.01127741834</v>
      </c>
      <c r="AH30" s="49">
        <f t="shared" si="5"/>
        <v>0.1964636542</v>
      </c>
      <c r="AI30" s="57">
        <f t="shared" si="21"/>
        <v>0.01030844041</v>
      </c>
      <c r="AJ30" s="57">
        <f t="shared" si="22"/>
        <v>0.009424353967</v>
      </c>
      <c r="AK30" s="66">
        <f t="shared" si="23"/>
        <v>0.003444015385</v>
      </c>
      <c r="AL30" s="66">
        <f t="shared" si="24"/>
        <v>-0.0005834895264</v>
      </c>
      <c r="AM30" s="66">
        <f t="shared" si="25"/>
        <v>0.002795923344</v>
      </c>
      <c r="AN30" s="63">
        <f t="shared" si="6"/>
        <v>0.1964636542</v>
      </c>
      <c r="AO30" s="66">
        <f t="shared" si="26"/>
        <v>0.01310436375</v>
      </c>
      <c r="AP30" s="66">
        <f t="shared" si="27"/>
        <v>0.9528744501</v>
      </c>
      <c r="AQ30" s="63">
        <f t="shared" si="7"/>
        <v>14</v>
      </c>
      <c r="AR30" s="66">
        <f t="shared" si="28"/>
        <v>13</v>
      </c>
      <c r="AS30" s="64">
        <f>'M1,M2,M3 Restoration'!AU30</f>
        <v>0.5664659035</v>
      </c>
      <c r="AT30" s="66">
        <f t="shared" si="29"/>
        <v>10</v>
      </c>
      <c r="AU30" s="65">
        <f>'N1,N2,N3 Restoration'!AX30</f>
        <v>0.3162408974</v>
      </c>
      <c r="AV30" s="38">
        <f t="shared" si="30"/>
        <v>19</v>
      </c>
      <c r="AW30" s="38">
        <f t="shared" si="31"/>
        <v>9</v>
      </c>
      <c r="AX30" s="52">
        <v>19.0</v>
      </c>
      <c r="AY30" s="38"/>
      <c r="AZ30" s="35"/>
      <c r="BA30" s="35"/>
    </row>
    <row r="31">
      <c r="A31" s="1"/>
      <c r="B31" s="1"/>
      <c r="C31" s="60"/>
      <c r="D31" s="60"/>
      <c r="E31" s="2">
        <v>1344.0</v>
      </c>
      <c r="F31" s="61">
        <v>1496.0</v>
      </c>
      <c r="G31" s="62">
        <f t="shared" si="8"/>
        <v>269</v>
      </c>
      <c r="H31" s="43">
        <v>22.0</v>
      </c>
      <c r="I31" s="43">
        <v>29.0</v>
      </c>
      <c r="J31" s="43">
        <v>13.0</v>
      </c>
      <c r="K31" s="44">
        <v>49.0</v>
      </c>
      <c r="L31" s="44">
        <v>74.0</v>
      </c>
      <c r="M31" s="44">
        <v>30.0</v>
      </c>
      <c r="N31" s="45">
        <v>8.0</v>
      </c>
      <c r="O31" s="45">
        <v>6.0</v>
      </c>
      <c r="P31" s="45">
        <v>38.0</v>
      </c>
      <c r="Q31" s="66">
        <f t="shared" si="9"/>
        <v>0.1798128342</v>
      </c>
      <c r="R31" s="66">
        <f t="shared" si="10"/>
        <v>0.01470588235</v>
      </c>
      <c r="S31" s="66">
        <f t="shared" si="11"/>
        <v>0.008689839572</v>
      </c>
      <c r="T31" s="66">
        <f t="shared" si="12"/>
        <v>0.004010695187</v>
      </c>
      <c r="U31" s="63">
        <f t="shared" si="1"/>
        <v>0.1798128342</v>
      </c>
      <c r="V31" s="66">
        <f t="shared" si="13"/>
        <v>0.01938502674</v>
      </c>
      <c r="W31" s="66">
        <f t="shared" si="14"/>
        <v>0.04946524064</v>
      </c>
      <c r="X31" s="66">
        <f t="shared" si="15"/>
        <v>0.0327540107</v>
      </c>
      <c r="Y31" s="63">
        <f t="shared" si="2"/>
        <v>0.1798128342</v>
      </c>
      <c r="Z31" s="66">
        <f t="shared" si="16"/>
        <v>0.02005347594</v>
      </c>
      <c r="AA31" s="66">
        <f t="shared" si="17"/>
        <v>0.005347593583</v>
      </c>
      <c r="AB31" s="66">
        <f t="shared" si="18"/>
        <v>0.02540106952</v>
      </c>
      <c r="AC31" s="63">
        <f t="shared" si="3"/>
        <v>0.1798128342</v>
      </c>
      <c r="AD31" s="66">
        <f t="shared" ref="AD31:AF31" si="59">(H31+K31+N31)/($F31)</f>
        <v>0.05280748663</v>
      </c>
      <c r="AE31" s="66">
        <f t="shared" si="59"/>
        <v>0.07286096257</v>
      </c>
      <c r="AF31" s="66">
        <f t="shared" si="59"/>
        <v>0.05414438503</v>
      </c>
      <c r="AG31" s="56">
        <f t="shared" si="20"/>
        <v>0.01035038749</v>
      </c>
      <c r="AH31" s="49">
        <f t="shared" si="5"/>
        <v>0.1798128342</v>
      </c>
      <c r="AI31" s="57">
        <f t="shared" si="21"/>
        <v>0.009511101529</v>
      </c>
      <c r="AJ31" s="57">
        <f t="shared" si="22"/>
        <v>0.008701943775</v>
      </c>
      <c r="AK31" s="66">
        <f t="shared" si="23"/>
        <v>-0.004163507946</v>
      </c>
      <c r="AL31" s="66">
        <f t="shared" si="24"/>
        <v>-0.004691248588</v>
      </c>
      <c r="AM31" s="66">
        <f t="shared" si="25"/>
        <v>-0.003380022374</v>
      </c>
      <c r="AN31" s="63">
        <f t="shared" si="6"/>
        <v>0.1798128342</v>
      </c>
      <c r="AO31" s="66">
        <f t="shared" si="26"/>
        <v>0.006131079155</v>
      </c>
      <c r="AP31" s="66">
        <f t="shared" si="27"/>
        <v>1.146511802</v>
      </c>
      <c r="AQ31" s="63">
        <f t="shared" si="7"/>
        <v>8</v>
      </c>
      <c r="AR31" s="66">
        <f t="shared" si="28"/>
        <v>9</v>
      </c>
      <c r="AS31" s="64">
        <f>'M1,M2,M3 Restoration'!AU31</f>
        <v>0.5039948697</v>
      </c>
      <c r="AT31" s="66">
        <f t="shared" si="29"/>
        <v>9</v>
      </c>
      <c r="AU31" s="65">
        <f>'N1,N2,N3 Restoration'!AX31</f>
        <v>0.2439643515</v>
      </c>
      <c r="AV31" s="38">
        <f t="shared" si="30"/>
        <v>35</v>
      </c>
      <c r="AW31" s="38">
        <f t="shared" si="31"/>
        <v>11</v>
      </c>
      <c r="AX31" s="52">
        <v>29.0</v>
      </c>
      <c r="AY31" s="38"/>
      <c r="AZ31" s="35"/>
      <c r="BA31" s="35"/>
    </row>
    <row r="32">
      <c r="A32" s="74" t="s">
        <v>142</v>
      </c>
      <c r="B32" s="71">
        <f>SUM(AT2:AT594)</f>
        <v>17008</v>
      </c>
      <c r="C32" s="60"/>
      <c r="D32" s="60"/>
      <c r="E32" s="2">
        <v>1346.0</v>
      </c>
      <c r="F32" s="61">
        <v>2581.0</v>
      </c>
      <c r="G32" s="62">
        <f t="shared" si="8"/>
        <v>729</v>
      </c>
      <c r="H32" s="43">
        <v>34.0</v>
      </c>
      <c r="I32" s="43">
        <v>44.0</v>
      </c>
      <c r="J32" s="43">
        <v>52.0</v>
      </c>
      <c r="K32" s="44">
        <v>147.0</v>
      </c>
      <c r="L32" s="44">
        <v>231.0</v>
      </c>
      <c r="M32" s="44">
        <v>65.0</v>
      </c>
      <c r="N32" s="45">
        <v>29.0</v>
      </c>
      <c r="O32" s="45">
        <v>31.0</v>
      </c>
      <c r="P32" s="45">
        <v>96.0</v>
      </c>
      <c r="Q32" s="66">
        <f t="shared" si="9"/>
        <v>0.2824486633</v>
      </c>
      <c r="R32" s="66">
        <f t="shared" si="10"/>
        <v>0.01317318869</v>
      </c>
      <c r="S32" s="66">
        <f t="shared" si="11"/>
        <v>0.02014722976</v>
      </c>
      <c r="T32" s="66">
        <f t="shared" si="12"/>
        <v>0.01201084851</v>
      </c>
      <c r="U32" s="63">
        <f t="shared" si="1"/>
        <v>0.2824486633</v>
      </c>
      <c r="V32" s="66">
        <f t="shared" si="13"/>
        <v>0.01704765595</v>
      </c>
      <c r="W32" s="66">
        <f t="shared" si="14"/>
        <v>0.08950019372</v>
      </c>
      <c r="X32" s="66">
        <f t="shared" si="15"/>
        <v>0.05695466873</v>
      </c>
      <c r="Y32" s="63">
        <f t="shared" si="2"/>
        <v>0.2824486633</v>
      </c>
      <c r="Z32" s="66">
        <f t="shared" si="16"/>
        <v>0.02518403719</v>
      </c>
      <c r="AA32" s="66">
        <f t="shared" si="17"/>
        <v>0.01123595506</v>
      </c>
      <c r="AB32" s="66">
        <f t="shared" si="18"/>
        <v>0.0371948857</v>
      </c>
      <c r="AC32" s="63">
        <f t="shared" si="3"/>
        <v>0.2824486633</v>
      </c>
      <c r="AD32" s="66">
        <f t="shared" ref="AD32:AF32" si="60">(H32+K32+N32)/($F32)</f>
        <v>0.08136381248</v>
      </c>
      <c r="AE32" s="66">
        <f t="shared" si="60"/>
        <v>0.1185586982</v>
      </c>
      <c r="AF32" s="66">
        <f t="shared" si="60"/>
        <v>0.08252615265</v>
      </c>
      <c r="AG32" s="56">
        <f t="shared" si="20"/>
        <v>0.01528535522</v>
      </c>
      <c r="AH32" s="49">
        <f t="shared" si="5"/>
        <v>0.2824486633</v>
      </c>
      <c r="AI32" s="57">
        <f t="shared" si="21"/>
        <v>0.0134639662</v>
      </c>
      <c r="AJ32" s="57">
        <f t="shared" si="22"/>
        <v>0.01219294722</v>
      </c>
      <c r="AK32" s="66">
        <f t="shared" si="23"/>
        <v>-0.002228011145</v>
      </c>
      <c r="AL32" s="66">
        <f t="shared" si="24"/>
        <v>-0.0001820987078</v>
      </c>
      <c r="AM32" s="66">
        <f t="shared" si="25"/>
        <v>-0.001808745802</v>
      </c>
      <c r="AN32" s="63">
        <f t="shared" si="6"/>
        <v>0.2824486633</v>
      </c>
      <c r="AO32" s="66">
        <f t="shared" si="26"/>
        <v>0.0116552204</v>
      </c>
      <c r="AP32" s="66">
        <f t="shared" si="27"/>
        <v>1.037314616</v>
      </c>
      <c r="AQ32" s="63">
        <f t="shared" si="7"/>
        <v>29</v>
      </c>
      <c r="AR32" s="66">
        <f t="shared" si="28"/>
        <v>30</v>
      </c>
      <c r="AS32" s="64">
        <f>'M1,M2,M3 Restoration'!AU32</f>
        <v>0.3618333356</v>
      </c>
      <c r="AT32" s="66">
        <f t="shared" si="29"/>
        <v>53</v>
      </c>
      <c r="AU32" s="65">
        <f>'N1,N2,N3 Restoration'!AX32</f>
        <v>0.1887876747</v>
      </c>
      <c r="AV32" s="38">
        <f t="shared" si="30"/>
        <v>86</v>
      </c>
      <c r="AW32" s="38">
        <f t="shared" si="31"/>
        <v>20</v>
      </c>
      <c r="AX32" s="52">
        <v>44.0</v>
      </c>
      <c r="AY32" s="38"/>
      <c r="AZ32" s="35"/>
      <c r="BA32" s="35"/>
    </row>
    <row r="33">
      <c r="A33" s="1"/>
      <c r="B33" s="1"/>
      <c r="C33" s="60"/>
      <c r="D33" s="60"/>
      <c r="E33" s="2">
        <v>1348.0</v>
      </c>
      <c r="F33" s="61">
        <v>1808.0</v>
      </c>
      <c r="G33" s="62">
        <f t="shared" si="8"/>
        <v>258</v>
      </c>
      <c r="H33" s="43">
        <v>11.0</v>
      </c>
      <c r="I33" s="43">
        <v>28.0</v>
      </c>
      <c r="J33" s="43">
        <v>20.0</v>
      </c>
      <c r="K33" s="44">
        <v>34.0</v>
      </c>
      <c r="L33" s="44">
        <v>76.0</v>
      </c>
      <c r="M33" s="44">
        <v>24.0</v>
      </c>
      <c r="N33" s="45">
        <v>8.0</v>
      </c>
      <c r="O33" s="45">
        <v>16.0</v>
      </c>
      <c r="P33" s="45">
        <v>41.0</v>
      </c>
      <c r="Q33" s="66">
        <f t="shared" si="9"/>
        <v>0.142699115</v>
      </c>
      <c r="R33" s="66">
        <f t="shared" si="10"/>
        <v>0.006084070796</v>
      </c>
      <c r="S33" s="66">
        <f t="shared" si="11"/>
        <v>0.0110619469</v>
      </c>
      <c r="T33" s="66">
        <f t="shared" si="12"/>
        <v>0.008849557522</v>
      </c>
      <c r="U33" s="63">
        <f t="shared" si="1"/>
        <v>0.142699115</v>
      </c>
      <c r="V33" s="66">
        <f t="shared" si="13"/>
        <v>0.01548672566</v>
      </c>
      <c r="W33" s="66">
        <f t="shared" si="14"/>
        <v>0.04203539823</v>
      </c>
      <c r="X33" s="66">
        <f t="shared" si="15"/>
        <v>0.01880530973</v>
      </c>
      <c r="Y33" s="63">
        <f t="shared" si="2"/>
        <v>0.142699115</v>
      </c>
      <c r="Z33" s="66">
        <f t="shared" si="16"/>
        <v>0.01327433628</v>
      </c>
      <c r="AA33" s="66">
        <f t="shared" si="17"/>
        <v>0.004424778761</v>
      </c>
      <c r="AB33" s="66">
        <f t="shared" si="18"/>
        <v>0.02267699115</v>
      </c>
      <c r="AC33" s="63">
        <f t="shared" si="3"/>
        <v>0.142699115</v>
      </c>
      <c r="AD33" s="66">
        <f t="shared" ref="AD33:AF33" si="61">(H33+K33+N33)/($F33)</f>
        <v>0.02931415929</v>
      </c>
      <c r="AE33" s="66">
        <f t="shared" si="61"/>
        <v>0.06637168142</v>
      </c>
      <c r="AF33" s="66">
        <f t="shared" si="61"/>
        <v>0.04701327434</v>
      </c>
      <c r="AG33" s="56">
        <f t="shared" si="20"/>
        <v>0.008107895122</v>
      </c>
      <c r="AH33" s="49">
        <f t="shared" si="5"/>
        <v>0.142699115</v>
      </c>
      <c r="AI33" s="57">
        <f t="shared" si="21"/>
        <v>0.007516380247</v>
      </c>
      <c r="AJ33" s="57">
        <f t="shared" si="22"/>
        <v>0.006874234229</v>
      </c>
      <c r="AK33" s="66">
        <f t="shared" si="23"/>
        <v>-0.003091601486</v>
      </c>
      <c r="AL33" s="66">
        <f t="shared" si="24"/>
        <v>0.001975323293</v>
      </c>
      <c r="AM33" s="66">
        <f t="shared" si="25"/>
        <v>-0.002509826408</v>
      </c>
      <c r="AN33" s="63">
        <f t="shared" si="6"/>
        <v>0.142699115</v>
      </c>
      <c r="AO33" s="66">
        <f t="shared" si="26"/>
        <v>0.005006553839</v>
      </c>
      <c r="AP33" s="66">
        <f t="shared" si="27"/>
        <v>1.131481168</v>
      </c>
      <c r="AQ33" s="63">
        <f t="shared" si="7"/>
        <v>8</v>
      </c>
      <c r="AR33" s="66">
        <f t="shared" si="28"/>
        <v>9</v>
      </c>
      <c r="AS33" s="64">
        <f>'M1,M2,M3 Restoration'!AU33</f>
        <v>0.2487615124</v>
      </c>
      <c r="AT33" s="66">
        <f t="shared" si="29"/>
        <v>27</v>
      </c>
      <c r="AU33" s="65">
        <f>'N1,N2,N3 Restoration'!AX33</f>
        <v>0.3279302985</v>
      </c>
      <c r="AV33" s="38">
        <f t="shared" si="30"/>
        <v>31</v>
      </c>
      <c r="AW33" s="38">
        <f t="shared" si="31"/>
        <v>15</v>
      </c>
      <c r="AX33" s="52">
        <v>28.0</v>
      </c>
      <c r="AY33" s="38"/>
      <c r="AZ33" s="35"/>
      <c r="BA33" s="35"/>
    </row>
    <row r="34">
      <c r="A34" s="1"/>
      <c r="B34" s="1"/>
      <c r="C34" s="60"/>
      <c r="D34" s="60"/>
      <c r="E34" s="2">
        <v>1349.0</v>
      </c>
      <c r="F34" s="61">
        <v>1790.0</v>
      </c>
      <c r="G34" s="62">
        <f t="shared" si="8"/>
        <v>222</v>
      </c>
      <c r="H34" s="43">
        <v>11.0</v>
      </c>
      <c r="I34" s="43">
        <v>17.0</v>
      </c>
      <c r="J34" s="43">
        <v>13.0</v>
      </c>
      <c r="K34" s="44">
        <v>21.0</v>
      </c>
      <c r="L34" s="44">
        <v>68.0</v>
      </c>
      <c r="M34" s="44">
        <v>29.0</v>
      </c>
      <c r="N34" s="45">
        <v>15.0</v>
      </c>
      <c r="O34" s="45">
        <v>10.0</v>
      </c>
      <c r="P34" s="45">
        <v>38.0</v>
      </c>
      <c r="Q34" s="66">
        <f t="shared" si="9"/>
        <v>0.1240223464</v>
      </c>
      <c r="R34" s="66">
        <f t="shared" si="10"/>
        <v>0.006145251397</v>
      </c>
      <c r="S34" s="66">
        <f t="shared" si="11"/>
        <v>0.007262569832</v>
      </c>
      <c r="T34" s="66">
        <f t="shared" si="12"/>
        <v>0.005586592179</v>
      </c>
      <c r="U34" s="63">
        <f t="shared" si="1"/>
        <v>0.1240223464</v>
      </c>
      <c r="V34" s="66">
        <f t="shared" si="13"/>
        <v>0.009497206704</v>
      </c>
      <c r="W34" s="66">
        <f t="shared" si="14"/>
        <v>0.03798882682</v>
      </c>
      <c r="X34" s="66">
        <f t="shared" si="15"/>
        <v>0.01173184358</v>
      </c>
      <c r="Y34" s="63">
        <f t="shared" si="2"/>
        <v>0.1240223464</v>
      </c>
      <c r="Z34" s="66">
        <f t="shared" si="16"/>
        <v>0.01620111732</v>
      </c>
      <c r="AA34" s="66">
        <f t="shared" si="17"/>
        <v>0.008379888268</v>
      </c>
      <c r="AB34" s="66">
        <f t="shared" si="18"/>
        <v>0.02122905028</v>
      </c>
      <c r="AC34" s="63">
        <f t="shared" si="3"/>
        <v>0.1240223464</v>
      </c>
      <c r="AD34" s="66">
        <f t="shared" ref="AD34:AF34" si="62">(H34+K34+N34)/($F34)</f>
        <v>0.02625698324</v>
      </c>
      <c r="AE34" s="66">
        <f t="shared" si="62"/>
        <v>0.0530726257</v>
      </c>
      <c r="AF34" s="66">
        <f t="shared" si="62"/>
        <v>0.04469273743</v>
      </c>
      <c r="AG34" s="56">
        <f t="shared" si="20"/>
        <v>0.006887396398</v>
      </c>
      <c r="AH34" s="49">
        <f t="shared" si="5"/>
        <v>0.1240223464</v>
      </c>
      <c r="AI34" s="57">
        <f t="shared" si="21"/>
        <v>0.006398998471</v>
      </c>
      <c r="AJ34" s="57">
        <f t="shared" si="22"/>
        <v>0.005840897912</v>
      </c>
      <c r="AK34" s="66">
        <f t="shared" si="23"/>
        <v>0.001980889797</v>
      </c>
      <c r="AL34" s="66">
        <f t="shared" si="24"/>
        <v>-0.0002543057333</v>
      </c>
      <c r="AM34" s="66">
        <f t="shared" si="25"/>
        <v>0.001608127551</v>
      </c>
      <c r="AN34" s="63">
        <f t="shared" si="6"/>
        <v>0.1240223464</v>
      </c>
      <c r="AO34" s="66">
        <f t="shared" si="26"/>
        <v>0.008007126021</v>
      </c>
      <c r="AP34" s="66">
        <f t="shared" si="27"/>
        <v>0.9555170385</v>
      </c>
      <c r="AQ34" s="63">
        <f t="shared" si="7"/>
        <v>15</v>
      </c>
      <c r="AR34" s="66">
        <f t="shared" si="28"/>
        <v>14</v>
      </c>
      <c r="AS34" s="64">
        <f>'M1,M2,M3 Restoration'!AU34</f>
        <v>0.4723676015</v>
      </c>
      <c r="AT34" s="66">
        <f t="shared" si="29"/>
        <v>16</v>
      </c>
      <c r="AU34" s="65">
        <f>'N1,N2,N3 Restoration'!AX34</f>
        <v>0.211373886</v>
      </c>
      <c r="AV34" s="38">
        <f t="shared" si="30"/>
        <v>24</v>
      </c>
      <c r="AW34" s="38">
        <f t="shared" si="31"/>
        <v>6</v>
      </c>
      <c r="AX34" s="52">
        <v>17.0</v>
      </c>
      <c r="AY34" s="38"/>
      <c r="AZ34" s="35"/>
      <c r="BA34" s="35"/>
    </row>
    <row r="35">
      <c r="A35" s="1" t="s">
        <v>143</v>
      </c>
      <c r="B35" s="1">
        <f>B19/B28</f>
        <v>2.142945672</v>
      </c>
      <c r="C35" s="60"/>
      <c r="D35" s="60"/>
      <c r="E35" s="2">
        <v>1351.0</v>
      </c>
      <c r="F35" s="61">
        <v>3110.0</v>
      </c>
      <c r="G35" s="62">
        <f t="shared" si="8"/>
        <v>437</v>
      </c>
      <c r="H35" s="43">
        <v>17.0</v>
      </c>
      <c r="I35" s="43">
        <v>54.0</v>
      </c>
      <c r="J35" s="43">
        <v>20.0</v>
      </c>
      <c r="K35" s="44">
        <v>57.0</v>
      </c>
      <c r="L35" s="44">
        <v>138.0</v>
      </c>
      <c r="M35" s="44">
        <v>51.0</v>
      </c>
      <c r="N35" s="45">
        <v>25.0</v>
      </c>
      <c r="O35" s="45">
        <v>13.0</v>
      </c>
      <c r="P35" s="45">
        <v>62.0</v>
      </c>
      <c r="Q35" s="66">
        <f t="shared" si="9"/>
        <v>0.1405144695</v>
      </c>
      <c r="R35" s="66">
        <f t="shared" si="10"/>
        <v>0.005466237942</v>
      </c>
      <c r="S35" s="66">
        <f t="shared" si="11"/>
        <v>0.006430868167</v>
      </c>
      <c r="T35" s="66">
        <f t="shared" si="12"/>
        <v>0.004180064309</v>
      </c>
      <c r="U35" s="63">
        <f t="shared" si="1"/>
        <v>0.1405144695</v>
      </c>
      <c r="V35" s="66">
        <f t="shared" si="13"/>
        <v>0.01736334405</v>
      </c>
      <c r="W35" s="66">
        <f t="shared" si="14"/>
        <v>0.04437299035</v>
      </c>
      <c r="X35" s="66">
        <f t="shared" si="15"/>
        <v>0.01832797428</v>
      </c>
      <c r="Y35" s="63">
        <f t="shared" si="2"/>
        <v>0.1405144695</v>
      </c>
      <c r="Z35" s="66">
        <f t="shared" si="16"/>
        <v>0.01639871383</v>
      </c>
      <c r="AA35" s="66">
        <f t="shared" si="17"/>
        <v>0.008038585209</v>
      </c>
      <c r="AB35" s="66">
        <f t="shared" si="18"/>
        <v>0.01993569132</v>
      </c>
      <c r="AC35" s="63">
        <f t="shared" si="3"/>
        <v>0.1405144695</v>
      </c>
      <c r="AD35" s="66">
        <f t="shared" ref="AD35:AF35" si="63">(H35+K35+N35)/($F35)</f>
        <v>0.03183279743</v>
      </c>
      <c r="AE35" s="66">
        <f t="shared" si="63"/>
        <v>0.06591639871</v>
      </c>
      <c r="AF35" s="66">
        <f t="shared" si="63"/>
        <v>0.04276527331</v>
      </c>
      <c r="AG35" s="56">
        <f t="shared" si="20"/>
        <v>0.007968313221</v>
      </c>
      <c r="AH35" s="49">
        <f t="shared" si="5"/>
        <v>0.1405144695</v>
      </c>
      <c r="AI35" s="57">
        <f t="shared" si="21"/>
        <v>0.007389605877</v>
      </c>
      <c r="AJ35" s="57">
        <f t="shared" si="22"/>
        <v>0.006757290764</v>
      </c>
      <c r="AK35" s="66">
        <f t="shared" si="23"/>
        <v>0.0006489793323</v>
      </c>
      <c r="AL35" s="66">
        <f t="shared" si="24"/>
        <v>-0.002577226455</v>
      </c>
      <c r="AM35" s="66">
        <f t="shared" si="25"/>
        <v>0.0005268549242</v>
      </c>
      <c r="AN35" s="63">
        <f t="shared" si="6"/>
        <v>0.1405144695</v>
      </c>
      <c r="AO35" s="66">
        <f t="shared" si="26"/>
        <v>0.007916460801</v>
      </c>
      <c r="AP35" s="66">
        <f t="shared" si="27"/>
        <v>0.9848077236</v>
      </c>
      <c r="AQ35" s="63">
        <f t="shared" si="7"/>
        <v>25</v>
      </c>
      <c r="AR35" s="66">
        <f t="shared" si="28"/>
        <v>25</v>
      </c>
      <c r="AS35" s="64">
        <f>'M1,M2,M3 Restoration'!AU35</f>
        <v>0.4781012624</v>
      </c>
      <c r="AT35" s="66">
        <f t="shared" si="29"/>
        <v>27</v>
      </c>
      <c r="AU35" s="65">
        <f>'N1,N2,N3 Restoration'!AX35</f>
        <v>0.3033691764</v>
      </c>
      <c r="AV35" s="38">
        <f t="shared" si="30"/>
        <v>37</v>
      </c>
      <c r="AW35" s="38">
        <f t="shared" si="31"/>
        <v>16</v>
      </c>
      <c r="AX35" s="52">
        <v>54.0</v>
      </c>
      <c r="AY35" s="38"/>
      <c r="AZ35" s="35"/>
      <c r="BA35" s="35"/>
    </row>
    <row r="36">
      <c r="A36" s="1" t="s">
        <v>144</v>
      </c>
      <c r="B36" s="1">
        <f>B24/B30</f>
        <v>1.022057202</v>
      </c>
      <c r="C36" s="60"/>
      <c r="D36" s="60"/>
      <c r="E36" s="2">
        <v>1352.0</v>
      </c>
      <c r="F36" s="61">
        <v>1460.0</v>
      </c>
      <c r="G36" s="62">
        <f t="shared" si="8"/>
        <v>223</v>
      </c>
      <c r="H36" s="43">
        <v>9.0</v>
      </c>
      <c r="I36" s="43">
        <v>19.0</v>
      </c>
      <c r="J36" s="43">
        <v>14.0</v>
      </c>
      <c r="K36" s="44">
        <v>26.0</v>
      </c>
      <c r="L36" s="44">
        <v>65.0</v>
      </c>
      <c r="M36" s="44">
        <v>28.0</v>
      </c>
      <c r="N36" s="45">
        <v>8.0</v>
      </c>
      <c r="O36" s="45">
        <v>8.0</v>
      </c>
      <c r="P36" s="45">
        <v>46.0</v>
      </c>
      <c r="Q36" s="66">
        <f t="shared" si="9"/>
        <v>0.152739726</v>
      </c>
      <c r="R36" s="66">
        <f t="shared" si="10"/>
        <v>0.006164383562</v>
      </c>
      <c r="S36" s="66">
        <f t="shared" si="11"/>
        <v>0.009589041096</v>
      </c>
      <c r="T36" s="66">
        <f t="shared" si="12"/>
        <v>0.005479452055</v>
      </c>
      <c r="U36" s="63">
        <f t="shared" si="1"/>
        <v>0.152739726</v>
      </c>
      <c r="V36" s="66">
        <f t="shared" si="13"/>
        <v>0.01301369863</v>
      </c>
      <c r="W36" s="66">
        <f t="shared" si="14"/>
        <v>0.04452054795</v>
      </c>
      <c r="X36" s="66">
        <f t="shared" si="15"/>
        <v>0.01780821918</v>
      </c>
      <c r="Y36" s="63">
        <f t="shared" si="2"/>
        <v>0.152739726</v>
      </c>
      <c r="Z36" s="66">
        <f t="shared" si="16"/>
        <v>0.01917808219</v>
      </c>
      <c r="AA36" s="66">
        <f t="shared" si="17"/>
        <v>0.005479452055</v>
      </c>
      <c r="AB36" s="66">
        <f t="shared" si="18"/>
        <v>0.03150684932</v>
      </c>
      <c r="AC36" s="63">
        <f t="shared" si="3"/>
        <v>0.152739726</v>
      </c>
      <c r="AD36" s="66">
        <f t="shared" ref="AD36:AF36" si="64">(H36+K36+N36)/($F36)</f>
        <v>0.02945205479</v>
      </c>
      <c r="AE36" s="66">
        <f t="shared" si="64"/>
        <v>0.06301369863</v>
      </c>
      <c r="AF36" s="66">
        <f t="shared" si="64"/>
        <v>0.0602739726</v>
      </c>
      <c r="AG36" s="56">
        <f t="shared" si="20"/>
        <v>0.008738573513</v>
      </c>
      <c r="AH36" s="49">
        <f t="shared" si="5"/>
        <v>0.152739726</v>
      </c>
      <c r="AI36" s="57">
        <f t="shared" si="21"/>
        <v>0.008085654438</v>
      </c>
      <c r="AJ36" s="57">
        <f t="shared" si="22"/>
        <v>0.007398325671</v>
      </c>
      <c r="AK36" s="66">
        <f t="shared" si="23"/>
        <v>-0.002606202383</v>
      </c>
      <c r="AL36" s="66">
        <f t="shared" si="24"/>
        <v>-0.001918873616</v>
      </c>
      <c r="AM36" s="66">
        <f t="shared" si="25"/>
        <v>-0.002115769318</v>
      </c>
      <c r="AN36" s="63">
        <f t="shared" si="6"/>
        <v>0.152739726</v>
      </c>
      <c r="AO36" s="66">
        <f t="shared" si="26"/>
        <v>0.00596988512</v>
      </c>
      <c r="AP36" s="66">
        <f t="shared" si="27"/>
        <v>1.089504034</v>
      </c>
      <c r="AQ36" s="63">
        <f t="shared" si="7"/>
        <v>8</v>
      </c>
      <c r="AR36" s="66">
        <f t="shared" si="28"/>
        <v>9</v>
      </c>
      <c r="AS36" s="64">
        <f>'M1,M2,M3 Restoration'!AU36</f>
        <v>0.2573056733</v>
      </c>
      <c r="AT36" s="66">
        <f t="shared" si="29"/>
        <v>26</v>
      </c>
      <c r="AU36" s="65">
        <f>'N1,N2,N3 Restoration'!AX36</f>
        <v>0.1676380819</v>
      </c>
      <c r="AV36" s="38">
        <f t="shared" si="30"/>
        <v>23</v>
      </c>
      <c r="AW36" s="38">
        <f t="shared" si="31"/>
        <v>5</v>
      </c>
      <c r="AX36" s="52">
        <v>19.0</v>
      </c>
      <c r="AY36" s="38"/>
      <c r="AZ36" s="35"/>
      <c r="BA36" s="35"/>
    </row>
    <row r="37">
      <c r="A37" s="1" t="s">
        <v>145</v>
      </c>
      <c r="B37" s="1">
        <f>B26/B32</f>
        <v>2.172683443</v>
      </c>
      <c r="C37" s="60"/>
      <c r="D37" s="60"/>
      <c r="E37" s="2">
        <v>1353.0</v>
      </c>
      <c r="F37" s="61">
        <v>2590.0</v>
      </c>
      <c r="G37" s="62">
        <f t="shared" si="8"/>
        <v>288</v>
      </c>
      <c r="H37" s="43">
        <v>14.0</v>
      </c>
      <c r="I37" s="43">
        <v>26.0</v>
      </c>
      <c r="J37" s="43">
        <v>14.0</v>
      </c>
      <c r="K37" s="44">
        <v>28.0</v>
      </c>
      <c r="L37" s="44">
        <v>92.0</v>
      </c>
      <c r="M37" s="44">
        <v>31.0</v>
      </c>
      <c r="N37" s="45">
        <v>19.0</v>
      </c>
      <c r="O37" s="45">
        <v>17.0</v>
      </c>
      <c r="P37" s="45">
        <v>47.0</v>
      </c>
      <c r="Q37" s="66">
        <f t="shared" si="9"/>
        <v>0.1111969112</v>
      </c>
      <c r="R37" s="66">
        <f t="shared" si="10"/>
        <v>0.005405405405</v>
      </c>
      <c r="S37" s="66">
        <f t="shared" si="11"/>
        <v>0.005405405405</v>
      </c>
      <c r="T37" s="66">
        <f t="shared" si="12"/>
        <v>0.006563706564</v>
      </c>
      <c r="U37" s="63">
        <f t="shared" si="1"/>
        <v>0.1111969112</v>
      </c>
      <c r="V37" s="66">
        <f t="shared" si="13"/>
        <v>0.01003861004</v>
      </c>
      <c r="W37" s="66">
        <f t="shared" si="14"/>
        <v>0.03552123552</v>
      </c>
      <c r="X37" s="66">
        <f t="shared" si="15"/>
        <v>0.01081081081</v>
      </c>
      <c r="Y37" s="63">
        <f t="shared" si="2"/>
        <v>0.1111969112</v>
      </c>
      <c r="Z37" s="66">
        <f t="shared" si="16"/>
        <v>0.01196911197</v>
      </c>
      <c r="AA37" s="66">
        <f t="shared" si="17"/>
        <v>0.007335907336</v>
      </c>
      <c r="AB37" s="66">
        <f t="shared" si="18"/>
        <v>0.01814671815</v>
      </c>
      <c r="AC37" s="63">
        <f t="shared" si="3"/>
        <v>0.1111969112</v>
      </c>
      <c r="AD37" s="66">
        <f t="shared" ref="AD37:AF37" si="65">(H37+K37+N37)/($F37)</f>
        <v>0.02355212355</v>
      </c>
      <c r="AE37" s="66">
        <f t="shared" si="65"/>
        <v>0.05212355212</v>
      </c>
      <c r="AF37" s="66">
        <f t="shared" si="65"/>
        <v>0.03552123552</v>
      </c>
      <c r="AG37" s="56">
        <f t="shared" si="20"/>
        <v>0.00601359771</v>
      </c>
      <c r="AH37" s="49">
        <f t="shared" si="5"/>
        <v>0.1111969112</v>
      </c>
      <c r="AI37" s="57">
        <f t="shared" si="21"/>
        <v>0.005587647322</v>
      </c>
      <c r="AJ37" s="57">
        <f t="shared" si="22"/>
        <v>0.005087261222</v>
      </c>
      <c r="AK37" s="66">
        <f t="shared" si="23"/>
        <v>0.001748260014</v>
      </c>
      <c r="AL37" s="66">
        <f t="shared" si="24"/>
        <v>0.001476445342</v>
      </c>
      <c r="AM37" s="66">
        <f t="shared" si="25"/>
        <v>0.001419273852</v>
      </c>
      <c r="AN37" s="63">
        <f t="shared" si="6"/>
        <v>0.1111969112</v>
      </c>
      <c r="AO37" s="66">
        <f t="shared" si="26"/>
        <v>0.007006921174</v>
      </c>
      <c r="AP37" s="66">
        <f t="shared" si="27"/>
        <v>0.9551539917</v>
      </c>
      <c r="AQ37" s="63">
        <f t="shared" si="7"/>
        <v>19</v>
      </c>
      <c r="AR37" s="66">
        <f t="shared" si="28"/>
        <v>18</v>
      </c>
      <c r="AS37" s="64">
        <f>'M1,M2,M3 Restoration'!AU37</f>
        <v>0.515752971</v>
      </c>
      <c r="AT37" s="66">
        <f t="shared" si="29"/>
        <v>17</v>
      </c>
      <c r="AU37" s="65">
        <f>'N1,N2,N3 Restoration'!AX37</f>
        <v>0.3565922582</v>
      </c>
      <c r="AV37" s="38">
        <f t="shared" si="30"/>
        <v>28</v>
      </c>
      <c r="AW37" s="38">
        <f t="shared" si="31"/>
        <v>16</v>
      </c>
      <c r="AX37" s="52">
        <v>26.0</v>
      </c>
      <c r="AY37" s="38"/>
      <c r="AZ37" s="35"/>
      <c r="BA37" s="35"/>
    </row>
    <row r="38">
      <c r="A38" s="1"/>
      <c r="B38" s="1"/>
      <c r="C38" s="60"/>
      <c r="D38" s="60"/>
      <c r="E38" s="2">
        <v>1354.0</v>
      </c>
      <c r="F38" s="61">
        <v>3282.0</v>
      </c>
      <c r="G38" s="62">
        <f t="shared" si="8"/>
        <v>441</v>
      </c>
      <c r="H38" s="43">
        <v>18.0</v>
      </c>
      <c r="I38" s="43">
        <v>41.0</v>
      </c>
      <c r="J38" s="43">
        <v>28.0</v>
      </c>
      <c r="K38" s="44">
        <v>42.0</v>
      </c>
      <c r="L38" s="44">
        <v>136.0</v>
      </c>
      <c r="M38" s="44">
        <v>47.0</v>
      </c>
      <c r="N38" s="45">
        <v>26.0</v>
      </c>
      <c r="O38" s="45">
        <v>14.0</v>
      </c>
      <c r="P38" s="45">
        <v>89.0</v>
      </c>
      <c r="Q38" s="66">
        <f t="shared" si="9"/>
        <v>0.134369287</v>
      </c>
      <c r="R38" s="66">
        <f t="shared" si="10"/>
        <v>0.005484460695</v>
      </c>
      <c r="S38" s="66">
        <f t="shared" si="11"/>
        <v>0.008531383303</v>
      </c>
      <c r="T38" s="66">
        <f t="shared" si="12"/>
        <v>0.004265691651</v>
      </c>
      <c r="U38" s="63">
        <f t="shared" si="1"/>
        <v>0.134369287</v>
      </c>
      <c r="V38" s="66">
        <f t="shared" si="13"/>
        <v>0.01249238269</v>
      </c>
      <c r="W38" s="66">
        <f t="shared" si="14"/>
        <v>0.04143814747</v>
      </c>
      <c r="X38" s="66">
        <f t="shared" si="15"/>
        <v>0.01279707495</v>
      </c>
      <c r="Y38" s="63">
        <f t="shared" si="2"/>
        <v>0.134369287</v>
      </c>
      <c r="Z38" s="66">
        <f t="shared" si="16"/>
        <v>0.01432053626</v>
      </c>
      <c r="AA38" s="66">
        <f t="shared" si="17"/>
        <v>0.007921998781</v>
      </c>
      <c r="AB38" s="66">
        <f t="shared" si="18"/>
        <v>0.02711761121</v>
      </c>
      <c r="AC38" s="63">
        <f t="shared" si="3"/>
        <v>0.134369287</v>
      </c>
      <c r="AD38" s="66">
        <f t="shared" ref="AD38:AF38" si="66">(H38+K38+N38)/($F38)</f>
        <v>0.02620353443</v>
      </c>
      <c r="AE38" s="66">
        <f t="shared" si="66"/>
        <v>0.05819622182</v>
      </c>
      <c r="AF38" s="66">
        <f t="shared" si="66"/>
        <v>0.04996953077</v>
      </c>
      <c r="AG38" s="56">
        <f t="shared" si="20"/>
        <v>0.007571163819</v>
      </c>
      <c r="AH38" s="49">
        <f t="shared" si="5"/>
        <v>0.134369287</v>
      </c>
      <c r="AI38" s="57">
        <f t="shared" si="21"/>
        <v>0.007027423139</v>
      </c>
      <c r="AJ38" s="57">
        <f t="shared" si="22"/>
        <v>0.006422761347</v>
      </c>
      <c r="AK38" s="66">
        <f t="shared" si="23"/>
        <v>0.0008945756422</v>
      </c>
      <c r="AL38" s="66">
        <f t="shared" si="24"/>
        <v>-0.002157069696</v>
      </c>
      <c r="AM38" s="66">
        <f t="shared" si="25"/>
        <v>0.0007262351183</v>
      </c>
      <c r="AN38" s="63">
        <f t="shared" si="6"/>
        <v>0.134369287</v>
      </c>
      <c r="AO38" s="66">
        <f t="shared" si="26"/>
        <v>0.007753658257</v>
      </c>
      <c r="AP38" s="66">
        <f t="shared" si="27"/>
        <v>0.9787502462</v>
      </c>
      <c r="AQ38" s="63">
        <f t="shared" si="7"/>
        <v>26</v>
      </c>
      <c r="AR38" s="66">
        <f t="shared" si="28"/>
        <v>25</v>
      </c>
      <c r="AS38" s="64">
        <f>'M1,M2,M3 Restoration'!AU38</f>
        <v>0.3451202249</v>
      </c>
      <c r="AT38" s="66">
        <f t="shared" si="29"/>
        <v>47</v>
      </c>
      <c r="AU38" s="65">
        <f>'N1,N2,N3 Restoration'!AX38</f>
        <v>0.151818685</v>
      </c>
      <c r="AV38" s="38">
        <f t="shared" si="30"/>
        <v>46</v>
      </c>
      <c r="AW38" s="38">
        <f t="shared" si="31"/>
        <v>8</v>
      </c>
      <c r="AX38" s="52">
        <v>41.0</v>
      </c>
      <c r="AY38" s="38"/>
      <c r="AZ38" s="35"/>
      <c r="BA38" s="35"/>
    </row>
    <row r="39">
      <c r="A39" s="1" t="s">
        <v>146</v>
      </c>
      <c r="B39" s="1">
        <f>(B35+B37)/2</f>
        <v>2.157814558</v>
      </c>
      <c r="C39" s="60"/>
      <c r="D39" s="60"/>
      <c r="E39" s="2">
        <v>1356.0</v>
      </c>
      <c r="F39" s="61">
        <v>2114.0</v>
      </c>
      <c r="G39" s="62">
        <f t="shared" si="8"/>
        <v>297</v>
      </c>
      <c r="H39" s="43">
        <v>12.0</v>
      </c>
      <c r="I39" s="43">
        <v>32.0</v>
      </c>
      <c r="J39" s="43">
        <v>13.0</v>
      </c>
      <c r="K39" s="44">
        <v>35.0</v>
      </c>
      <c r="L39" s="44">
        <v>103.0</v>
      </c>
      <c r="M39" s="44">
        <v>28.0</v>
      </c>
      <c r="N39" s="45">
        <v>13.0</v>
      </c>
      <c r="O39" s="45">
        <v>19.0</v>
      </c>
      <c r="P39" s="45">
        <v>42.0</v>
      </c>
      <c r="Q39" s="66">
        <f t="shared" si="9"/>
        <v>0.1404919584</v>
      </c>
      <c r="R39" s="66">
        <f t="shared" si="10"/>
        <v>0.005676442763</v>
      </c>
      <c r="S39" s="66">
        <f t="shared" si="11"/>
        <v>0.006149479659</v>
      </c>
      <c r="T39" s="66">
        <f t="shared" si="12"/>
        <v>0.008987701041</v>
      </c>
      <c r="U39" s="63">
        <f t="shared" si="1"/>
        <v>0.1404919584</v>
      </c>
      <c r="V39" s="66">
        <f t="shared" si="13"/>
        <v>0.0151371807</v>
      </c>
      <c r="W39" s="66">
        <f t="shared" si="14"/>
        <v>0.04872280038</v>
      </c>
      <c r="X39" s="66">
        <f t="shared" si="15"/>
        <v>0.01655629139</v>
      </c>
      <c r="Y39" s="63">
        <f t="shared" si="2"/>
        <v>0.1404919584</v>
      </c>
      <c r="Z39" s="66">
        <f t="shared" si="16"/>
        <v>0.01324503311</v>
      </c>
      <c r="AA39" s="66">
        <f t="shared" si="17"/>
        <v>0.006149479659</v>
      </c>
      <c r="AB39" s="66">
        <f t="shared" si="18"/>
        <v>0.01986754967</v>
      </c>
      <c r="AC39" s="63">
        <f t="shared" si="3"/>
        <v>0.1404919584</v>
      </c>
      <c r="AD39" s="66">
        <f t="shared" ref="AD39:AF39" si="67">(H39+K39+N39)/($F39)</f>
        <v>0.02838221381</v>
      </c>
      <c r="AE39" s="66">
        <f t="shared" si="67"/>
        <v>0.07284768212</v>
      </c>
      <c r="AF39" s="66">
        <f t="shared" si="67"/>
        <v>0.03926206244</v>
      </c>
      <c r="AG39" s="56">
        <f t="shared" si="20"/>
        <v>0.00796687055</v>
      </c>
      <c r="AH39" s="49">
        <f t="shared" si="5"/>
        <v>0.1404919584</v>
      </c>
      <c r="AI39" s="57">
        <f t="shared" si="21"/>
        <v>0.007388294149</v>
      </c>
      <c r="AJ39" s="57">
        <f t="shared" si="22"/>
        <v>0.006756080337</v>
      </c>
      <c r="AK39" s="66">
        <f t="shared" si="23"/>
        <v>-0.00123881449</v>
      </c>
      <c r="AL39" s="66">
        <f t="shared" si="24"/>
        <v>0.002231620704</v>
      </c>
      <c r="AM39" s="66">
        <f t="shared" si="25"/>
        <v>-0.001005695377</v>
      </c>
      <c r="AN39" s="63">
        <f t="shared" si="6"/>
        <v>0.1404919584</v>
      </c>
      <c r="AO39" s="66">
        <f t="shared" si="26"/>
        <v>0.006382598772</v>
      </c>
      <c r="AP39" s="66">
        <f t="shared" si="27"/>
        <v>1.037908754</v>
      </c>
      <c r="AQ39" s="63">
        <f t="shared" si="7"/>
        <v>13</v>
      </c>
      <c r="AR39" s="66">
        <f t="shared" si="28"/>
        <v>13</v>
      </c>
      <c r="AS39" s="64">
        <f>'M1,M2,M3 Restoration'!AU39</f>
        <v>0.4379536441</v>
      </c>
      <c r="AT39" s="66">
        <f t="shared" si="29"/>
        <v>17</v>
      </c>
      <c r="AU39" s="65">
        <f>'N1,N2,N3 Restoration'!AX39</f>
        <v>0.4994524473</v>
      </c>
      <c r="AV39" s="38">
        <f t="shared" si="30"/>
        <v>25</v>
      </c>
      <c r="AW39" s="38">
        <f t="shared" si="31"/>
        <v>25</v>
      </c>
      <c r="AX39" s="52">
        <v>32.0</v>
      </c>
      <c r="AY39" s="38"/>
      <c r="AZ39" s="35"/>
      <c r="BA39" s="35"/>
    </row>
    <row r="40">
      <c r="A40" s="1"/>
      <c r="B40" s="1"/>
      <c r="C40" s="60"/>
      <c r="D40" s="60"/>
      <c r="E40" s="2">
        <v>1368.0</v>
      </c>
      <c r="F40" s="61">
        <v>2057.0</v>
      </c>
      <c r="G40" s="62">
        <f t="shared" si="8"/>
        <v>258</v>
      </c>
      <c r="H40" s="43">
        <v>15.0</v>
      </c>
      <c r="I40" s="43">
        <v>24.0</v>
      </c>
      <c r="J40" s="43">
        <v>20.0</v>
      </c>
      <c r="K40" s="44">
        <v>28.0</v>
      </c>
      <c r="L40" s="44">
        <v>75.0</v>
      </c>
      <c r="M40" s="44">
        <v>18.0</v>
      </c>
      <c r="N40" s="45">
        <v>13.0</v>
      </c>
      <c r="O40" s="45">
        <v>13.0</v>
      </c>
      <c r="P40" s="45">
        <v>52.0</v>
      </c>
      <c r="Q40" s="66">
        <f t="shared" si="9"/>
        <v>0.1254253768</v>
      </c>
      <c r="R40" s="66">
        <f t="shared" si="10"/>
        <v>0.007292173068</v>
      </c>
      <c r="S40" s="66">
        <f t="shared" si="11"/>
        <v>0.009722897423</v>
      </c>
      <c r="T40" s="66">
        <f t="shared" si="12"/>
        <v>0.006319883325</v>
      </c>
      <c r="U40" s="63">
        <f t="shared" si="1"/>
        <v>0.1254253768</v>
      </c>
      <c r="V40" s="66">
        <f t="shared" si="13"/>
        <v>0.01166747691</v>
      </c>
      <c r="W40" s="66">
        <f t="shared" si="14"/>
        <v>0.03646086534</v>
      </c>
      <c r="X40" s="66">
        <f t="shared" si="15"/>
        <v>0.01361205639</v>
      </c>
      <c r="Y40" s="63">
        <f t="shared" si="2"/>
        <v>0.1254253768</v>
      </c>
      <c r="Z40" s="66">
        <f t="shared" si="16"/>
        <v>0.008750607681</v>
      </c>
      <c r="AA40" s="66">
        <f t="shared" si="17"/>
        <v>0.006319883325</v>
      </c>
      <c r="AB40" s="66">
        <f t="shared" si="18"/>
        <v>0.0252795333</v>
      </c>
      <c r="AC40" s="63">
        <f t="shared" si="3"/>
        <v>0.1254253768</v>
      </c>
      <c r="AD40" s="66">
        <f t="shared" ref="AD40:AF40" si="68">(H40+K40+N40)/($F40)</f>
        <v>0.02722411279</v>
      </c>
      <c r="AE40" s="66">
        <f t="shared" si="68"/>
        <v>0.05444822557</v>
      </c>
      <c r="AF40" s="66">
        <f t="shared" si="68"/>
        <v>0.04375303841</v>
      </c>
      <c r="AG40" s="56">
        <f t="shared" si="20"/>
        <v>0.006981222325</v>
      </c>
      <c r="AH40" s="49">
        <f t="shared" si="5"/>
        <v>0.1254253768</v>
      </c>
      <c r="AI40" s="57">
        <f t="shared" si="21"/>
        <v>0.006485579754</v>
      </c>
      <c r="AJ40" s="57">
        <f t="shared" si="22"/>
        <v>0.005921165559</v>
      </c>
      <c r="AK40" s="66">
        <f t="shared" si="23"/>
        <v>-0.0001656964291</v>
      </c>
      <c r="AL40" s="66">
        <f t="shared" si="24"/>
        <v>0.0003987177663</v>
      </c>
      <c r="AM40" s="66">
        <f t="shared" si="25"/>
        <v>-0.0001345158085</v>
      </c>
      <c r="AN40" s="63">
        <f t="shared" si="6"/>
        <v>0.1254253768</v>
      </c>
      <c r="AO40" s="66">
        <f t="shared" si="26"/>
        <v>0.006351063946</v>
      </c>
      <c r="AP40" s="66">
        <f t="shared" si="27"/>
        <v>1.004933734</v>
      </c>
      <c r="AQ40" s="63">
        <f t="shared" si="7"/>
        <v>13</v>
      </c>
      <c r="AR40" s="66">
        <f t="shared" si="28"/>
        <v>13</v>
      </c>
      <c r="AS40" s="64">
        <f>'M1,M2,M3 Restoration'!AU40</f>
        <v>0.3528998806</v>
      </c>
      <c r="AT40" s="66">
        <f t="shared" si="29"/>
        <v>24</v>
      </c>
      <c r="AU40" s="65">
        <f>'N1,N2,N3 Restoration'!AX40</f>
        <v>0.2151188139</v>
      </c>
      <c r="AV40" s="38">
        <f t="shared" si="30"/>
        <v>35</v>
      </c>
      <c r="AW40" s="38">
        <f t="shared" si="31"/>
        <v>10</v>
      </c>
      <c r="AX40" s="52">
        <v>24.0</v>
      </c>
      <c r="AY40" s="38"/>
      <c r="AZ40" s="35"/>
      <c r="BA40" s="35"/>
    </row>
    <row r="41">
      <c r="A41" s="1"/>
      <c r="B41" s="1"/>
      <c r="C41" s="60"/>
      <c r="D41" s="60"/>
      <c r="E41" s="2">
        <v>1389.0</v>
      </c>
      <c r="F41" s="61">
        <v>1233.0</v>
      </c>
      <c r="G41" s="62">
        <f t="shared" si="8"/>
        <v>256</v>
      </c>
      <c r="H41" s="43">
        <v>5.0</v>
      </c>
      <c r="I41" s="43">
        <v>15.0</v>
      </c>
      <c r="J41" s="43">
        <v>11.0</v>
      </c>
      <c r="K41" s="44">
        <v>40.0</v>
      </c>
      <c r="L41" s="44">
        <v>88.0</v>
      </c>
      <c r="M41" s="44">
        <v>31.0</v>
      </c>
      <c r="N41" s="45">
        <v>16.0</v>
      </c>
      <c r="O41" s="45">
        <v>12.0</v>
      </c>
      <c r="P41" s="45">
        <v>38.0</v>
      </c>
      <c r="Q41" s="66">
        <f t="shared" si="9"/>
        <v>0.2076236821</v>
      </c>
      <c r="R41" s="66">
        <f t="shared" si="10"/>
        <v>0.004055150041</v>
      </c>
      <c r="S41" s="66">
        <f t="shared" si="11"/>
        <v>0.008921330089</v>
      </c>
      <c r="T41" s="66">
        <f t="shared" si="12"/>
        <v>0.009732360097</v>
      </c>
      <c r="U41" s="63">
        <f t="shared" si="1"/>
        <v>0.2076236821</v>
      </c>
      <c r="V41" s="66">
        <f t="shared" si="13"/>
        <v>0.01216545012</v>
      </c>
      <c r="W41" s="66">
        <f t="shared" si="14"/>
        <v>0.07137064071</v>
      </c>
      <c r="X41" s="66">
        <f t="shared" si="15"/>
        <v>0.03244120032</v>
      </c>
      <c r="Y41" s="63">
        <f t="shared" si="2"/>
        <v>0.2076236821</v>
      </c>
      <c r="Z41" s="66">
        <f t="shared" si="16"/>
        <v>0.02514193025</v>
      </c>
      <c r="AA41" s="66">
        <f t="shared" si="17"/>
        <v>0.01297648013</v>
      </c>
      <c r="AB41" s="66">
        <f t="shared" si="18"/>
        <v>0.03081914031</v>
      </c>
      <c r="AC41" s="63">
        <f t="shared" si="3"/>
        <v>0.2076236821</v>
      </c>
      <c r="AD41" s="66">
        <f t="shared" ref="AD41:AF41" si="69">(H41+K41+N41)/($F41)</f>
        <v>0.04947283049</v>
      </c>
      <c r="AE41" s="66">
        <f t="shared" si="69"/>
        <v>0.09326845093</v>
      </c>
      <c r="AF41" s="66">
        <f t="shared" si="69"/>
        <v>0.06488240065</v>
      </c>
      <c r="AG41" s="56">
        <f t="shared" si="20"/>
        <v>0.01187134484</v>
      </c>
      <c r="AH41" s="49">
        <f t="shared" si="5"/>
        <v>0.2076236821</v>
      </c>
      <c r="AI41" s="57">
        <f t="shared" si="21"/>
        <v>0.01080901766</v>
      </c>
      <c r="AJ41" s="57">
        <f t="shared" si="22"/>
        <v>0.009874711091</v>
      </c>
      <c r="AK41" s="66">
        <f t="shared" si="23"/>
        <v>0.002167462469</v>
      </c>
      <c r="AL41" s="66">
        <f t="shared" si="24"/>
        <v>-0.0001423509938</v>
      </c>
      <c r="AM41" s="66">
        <f t="shared" si="25"/>
        <v>0.001759591127</v>
      </c>
      <c r="AN41" s="63">
        <f t="shared" si="6"/>
        <v>0.2076236821</v>
      </c>
      <c r="AO41" s="66">
        <f t="shared" si="26"/>
        <v>0.01256860879</v>
      </c>
      <c r="AP41" s="66">
        <f t="shared" si="27"/>
        <v>0.9685684147</v>
      </c>
      <c r="AQ41" s="63">
        <f t="shared" si="7"/>
        <v>16</v>
      </c>
      <c r="AR41" s="66">
        <f t="shared" si="28"/>
        <v>15</v>
      </c>
      <c r="AS41" s="64">
        <f>'M1,M2,M3 Restoration'!AU41</f>
        <v>0.3534986197</v>
      </c>
      <c r="AT41" s="66">
        <f t="shared" si="29"/>
        <v>27</v>
      </c>
      <c r="AU41" s="65">
        <f>'N1,N2,N3 Restoration'!AX41</f>
        <v>0.2358877339</v>
      </c>
      <c r="AV41" s="38">
        <f t="shared" si="30"/>
        <v>16</v>
      </c>
      <c r="AW41" s="38">
        <f t="shared" si="31"/>
        <v>5</v>
      </c>
      <c r="AX41" s="52">
        <v>15.0</v>
      </c>
      <c r="AY41" s="38"/>
      <c r="AZ41" s="35"/>
      <c r="BA41" s="35"/>
    </row>
    <row r="42">
      <c r="A42" s="1"/>
      <c r="B42" s="1"/>
      <c r="C42" s="60"/>
      <c r="D42" s="60"/>
      <c r="E42" s="2">
        <v>1390.0</v>
      </c>
      <c r="F42" s="61">
        <v>3408.0</v>
      </c>
      <c r="G42" s="62">
        <f t="shared" si="8"/>
        <v>666</v>
      </c>
      <c r="H42" s="43">
        <v>31.0</v>
      </c>
      <c r="I42" s="43">
        <v>46.0</v>
      </c>
      <c r="J42" s="43">
        <v>35.0</v>
      </c>
      <c r="K42" s="44">
        <v>73.0</v>
      </c>
      <c r="L42" s="44">
        <v>244.0</v>
      </c>
      <c r="M42" s="44">
        <v>60.0</v>
      </c>
      <c r="N42" s="45">
        <v>27.0</v>
      </c>
      <c r="O42" s="45">
        <v>29.0</v>
      </c>
      <c r="P42" s="45">
        <v>121.0</v>
      </c>
      <c r="Q42" s="66">
        <f t="shared" si="9"/>
        <v>0.1954225352</v>
      </c>
      <c r="R42" s="66">
        <f t="shared" si="10"/>
        <v>0.009096244131</v>
      </c>
      <c r="S42" s="66">
        <f t="shared" si="11"/>
        <v>0.01026995305</v>
      </c>
      <c r="T42" s="66">
        <f t="shared" si="12"/>
        <v>0.008509389671</v>
      </c>
      <c r="U42" s="63">
        <f t="shared" si="1"/>
        <v>0.1954225352</v>
      </c>
      <c r="V42" s="66">
        <f t="shared" si="13"/>
        <v>0.01349765258</v>
      </c>
      <c r="W42" s="66">
        <f t="shared" si="14"/>
        <v>0.07159624413</v>
      </c>
      <c r="X42" s="66">
        <f t="shared" si="15"/>
        <v>0.02142018779</v>
      </c>
      <c r="Y42" s="63">
        <f t="shared" si="2"/>
        <v>0.1954225352</v>
      </c>
      <c r="Z42" s="66">
        <f t="shared" si="16"/>
        <v>0.0176056338</v>
      </c>
      <c r="AA42" s="66">
        <f t="shared" si="17"/>
        <v>0.007922535211</v>
      </c>
      <c r="AB42" s="66">
        <f t="shared" si="18"/>
        <v>0.03550469484</v>
      </c>
      <c r="AC42" s="63">
        <f t="shared" si="3"/>
        <v>0.1954225352</v>
      </c>
      <c r="AD42" s="66">
        <f t="shared" ref="AD42:AF42" si="70">(H42+K42+N42)/($F42)</f>
        <v>0.03843896714</v>
      </c>
      <c r="AE42" s="66">
        <f t="shared" si="70"/>
        <v>0.09360328638</v>
      </c>
      <c r="AF42" s="66">
        <f t="shared" si="70"/>
        <v>0.06338028169</v>
      </c>
      <c r="AG42" s="56">
        <f t="shared" si="20"/>
        <v>0.01122088927</v>
      </c>
      <c r="AH42" s="49">
        <f t="shared" si="5"/>
        <v>0.1954225352</v>
      </c>
      <c r="AI42" s="57">
        <f t="shared" si="21"/>
        <v>0.01026035695</v>
      </c>
      <c r="AJ42" s="57">
        <f t="shared" si="22"/>
        <v>0.00938095554</v>
      </c>
      <c r="AK42" s="66">
        <f t="shared" si="23"/>
        <v>-0.002337821737</v>
      </c>
      <c r="AL42" s="66">
        <f t="shared" si="24"/>
        <v>-0.0008715658682</v>
      </c>
      <c r="AM42" s="66">
        <f t="shared" si="25"/>
        <v>-0.001897892325</v>
      </c>
      <c r="AN42" s="63">
        <f t="shared" si="6"/>
        <v>0.1954225352</v>
      </c>
      <c r="AO42" s="66">
        <f t="shared" si="26"/>
        <v>0.008362464623</v>
      </c>
      <c r="AP42" s="66">
        <f t="shared" si="27"/>
        <v>1.055528868</v>
      </c>
      <c r="AQ42" s="63">
        <f t="shared" si="7"/>
        <v>27</v>
      </c>
      <c r="AR42" s="66">
        <f t="shared" si="28"/>
        <v>28</v>
      </c>
      <c r="AS42" s="64">
        <f>'M1,M2,M3 Restoration'!AU42</f>
        <v>0.3665710634</v>
      </c>
      <c r="AT42" s="66">
        <f t="shared" si="29"/>
        <v>48</v>
      </c>
      <c r="AU42" s="65">
        <f>'N1,N2,N3 Restoration'!AX42</f>
        <v>0.2362975298</v>
      </c>
      <c r="AV42" s="38">
        <f t="shared" si="30"/>
        <v>66</v>
      </c>
      <c r="AW42" s="38">
        <f t="shared" si="31"/>
        <v>20</v>
      </c>
      <c r="AX42" s="52">
        <v>46.0</v>
      </c>
      <c r="AY42" s="38"/>
      <c r="AZ42" s="35"/>
      <c r="BA42" s="35"/>
    </row>
    <row r="43">
      <c r="A43" s="1"/>
      <c r="B43" s="1"/>
      <c r="C43" s="60"/>
      <c r="D43" s="60"/>
      <c r="E43" s="2">
        <v>1394.0</v>
      </c>
      <c r="F43" s="61">
        <v>2882.0</v>
      </c>
      <c r="G43" s="62">
        <f t="shared" si="8"/>
        <v>892</v>
      </c>
      <c r="H43" s="43">
        <v>44.0</v>
      </c>
      <c r="I43" s="43">
        <v>74.0</v>
      </c>
      <c r="J43" s="43">
        <v>55.0</v>
      </c>
      <c r="K43" s="44">
        <v>105.0</v>
      </c>
      <c r="L43" s="44">
        <v>352.0</v>
      </c>
      <c r="M43" s="44">
        <v>92.0</v>
      </c>
      <c r="N43" s="45">
        <v>28.0</v>
      </c>
      <c r="O43" s="45">
        <v>30.0</v>
      </c>
      <c r="P43" s="45">
        <v>112.0</v>
      </c>
      <c r="Q43" s="66">
        <f t="shared" si="9"/>
        <v>0.3095072866</v>
      </c>
      <c r="R43" s="66">
        <f t="shared" si="10"/>
        <v>0.01526717557</v>
      </c>
      <c r="S43" s="66">
        <f t="shared" si="11"/>
        <v>0.01908396947</v>
      </c>
      <c r="T43" s="66">
        <f t="shared" si="12"/>
        <v>0.01040943789</v>
      </c>
      <c r="U43" s="63">
        <f t="shared" si="1"/>
        <v>0.3095072866</v>
      </c>
      <c r="V43" s="66">
        <f t="shared" si="13"/>
        <v>0.02567661346</v>
      </c>
      <c r="W43" s="66">
        <f t="shared" si="14"/>
        <v>0.1221374046</v>
      </c>
      <c r="X43" s="66">
        <f t="shared" si="15"/>
        <v>0.03643303262</v>
      </c>
      <c r="Y43" s="63">
        <f t="shared" si="2"/>
        <v>0.3095072866</v>
      </c>
      <c r="Z43" s="66">
        <f t="shared" si="16"/>
        <v>0.0319222762</v>
      </c>
      <c r="AA43" s="66">
        <f t="shared" si="17"/>
        <v>0.009715475364</v>
      </c>
      <c r="AB43" s="66">
        <f t="shared" si="18"/>
        <v>0.03886190146</v>
      </c>
      <c r="AC43" s="63">
        <f t="shared" si="3"/>
        <v>0.3095072866</v>
      </c>
      <c r="AD43" s="66">
        <f t="shared" ref="AD43:AF43" si="71">(H43+K43+N43)/($F43)</f>
        <v>0.06141568355</v>
      </c>
      <c r="AE43" s="66">
        <f t="shared" si="71"/>
        <v>0.1582234559</v>
      </c>
      <c r="AF43" s="66">
        <f t="shared" si="71"/>
        <v>0.08986814712</v>
      </c>
      <c r="AG43" s="56">
        <f t="shared" si="20"/>
        <v>0.01627652043</v>
      </c>
      <c r="AH43" s="49">
        <f t="shared" si="5"/>
        <v>0.3095072866</v>
      </c>
      <c r="AI43" s="57">
        <f t="shared" si="21"/>
        <v>0.01412356889</v>
      </c>
      <c r="AJ43" s="57">
        <f t="shared" si="22"/>
        <v>0.0127307861</v>
      </c>
      <c r="AK43" s="66">
        <f t="shared" si="23"/>
        <v>-0.004408093525</v>
      </c>
      <c r="AL43" s="66">
        <f t="shared" si="24"/>
        <v>-0.002321348209</v>
      </c>
      <c r="AM43" s="66">
        <f t="shared" si="25"/>
        <v>-0.003578582035</v>
      </c>
      <c r="AN43" s="63">
        <f t="shared" si="6"/>
        <v>0.3095072866</v>
      </c>
      <c r="AO43" s="66">
        <f t="shared" si="26"/>
        <v>0.01054498685</v>
      </c>
      <c r="AP43" s="66">
        <f t="shared" si="27"/>
        <v>1.085380433</v>
      </c>
      <c r="AQ43" s="63">
        <f t="shared" si="7"/>
        <v>28</v>
      </c>
      <c r="AR43" s="66">
        <f t="shared" si="28"/>
        <v>30</v>
      </c>
      <c r="AS43" s="64">
        <f>'M1,M2,M3 Restoration'!AU43</f>
        <v>0.3633060412</v>
      </c>
      <c r="AT43" s="66">
        <f t="shared" si="29"/>
        <v>53</v>
      </c>
      <c r="AU43" s="65">
        <f>'N1,N2,N3 Restoration'!AX43</f>
        <v>0.2382465854</v>
      </c>
      <c r="AV43" s="38">
        <f t="shared" si="30"/>
        <v>99</v>
      </c>
      <c r="AW43" s="38">
        <f t="shared" si="31"/>
        <v>31</v>
      </c>
      <c r="AX43" s="52">
        <v>74.0</v>
      </c>
      <c r="AY43" s="38"/>
      <c r="AZ43" s="35"/>
      <c r="BA43" s="35"/>
    </row>
    <row r="44">
      <c r="A44" s="1"/>
      <c r="B44" s="1"/>
      <c r="C44" s="60"/>
      <c r="D44" s="60"/>
      <c r="E44" s="2">
        <v>1396.0</v>
      </c>
      <c r="F44" s="61">
        <v>3159.0</v>
      </c>
      <c r="G44" s="62">
        <f t="shared" si="8"/>
        <v>622</v>
      </c>
      <c r="H44" s="43">
        <v>18.0</v>
      </c>
      <c r="I44" s="43">
        <v>55.0</v>
      </c>
      <c r="J44" s="43">
        <v>22.0</v>
      </c>
      <c r="K44" s="44">
        <v>71.0</v>
      </c>
      <c r="L44" s="44">
        <v>226.0</v>
      </c>
      <c r="M44" s="44">
        <v>67.0</v>
      </c>
      <c r="N44" s="45">
        <v>20.0</v>
      </c>
      <c r="O44" s="45">
        <v>39.0</v>
      </c>
      <c r="P44" s="45">
        <v>104.0</v>
      </c>
      <c r="Q44" s="66">
        <f t="shared" si="9"/>
        <v>0.1968977525</v>
      </c>
      <c r="R44" s="66">
        <f t="shared" si="10"/>
        <v>0.005698005698</v>
      </c>
      <c r="S44" s="66">
        <f t="shared" si="11"/>
        <v>0.006964229186</v>
      </c>
      <c r="T44" s="66">
        <f t="shared" si="12"/>
        <v>0.01234567901</v>
      </c>
      <c r="U44" s="63">
        <f t="shared" si="1"/>
        <v>0.1968977525</v>
      </c>
      <c r="V44" s="66">
        <f t="shared" si="13"/>
        <v>0.01741057297</v>
      </c>
      <c r="W44" s="66">
        <f t="shared" si="14"/>
        <v>0.0715416271</v>
      </c>
      <c r="X44" s="66">
        <f t="shared" si="15"/>
        <v>0.02247546692</v>
      </c>
      <c r="Y44" s="63">
        <f t="shared" si="2"/>
        <v>0.1968977525</v>
      </c>
      <c r="Z44" s="66">
        <f t="shared" si="16"/>
        <v>0.02120924343</v>
      </c>
      <c r="AA44" s="66">
        <f t="shared" si="17"/>
        <v>0.006331117442</v>
      </c>
      <c r="AB44" s="66">
        <f t="shared" si="18"/>
        <v>0.0329218107</v>
      </c>
      <c r="AC44" s="63">
        <f t="shared" si="3"/>
        <v>0.1968977525</v>
      </c>
      <c r="AD44" s="66">
        <f t="shared" ref="AD44:AF44" si="72">(H44+K44+N44)/($F44)</f>
        <v>0.03450459006</v>
      </c>
      <c r="AE44" s="66">
        <f t="shared" si="72"/>
        <v>0.1012978791</v>
      </c>
      <c r="AF44" s="66">
        <f t="shared" si="72"/>
        <v>0.06109528332</v>
      </c>
      <c r="AG44" s="56">
        <f t="shared" si="20"/>
        <v>0.01130093178</v>
      </c>
      <c r="AH44" s="49">
        <f t="shared" si="5"/>
        <v>0.1968977525</v>
      </c>
      <c r="AI44" s="57">
        <f t="shared" si="21"/>
        <v>0.01032841918</v>
      </c>
      <c r="AJ44" s="57">
        <f t="shared" si="22"/>
        <v>0.009442379291</v>
      </c>
      <c r="AK44" s="66">
        <f t="shared" si="23"/>
        <v>-0.003997301734</v>
      </c>
      <c r="AL44" s="66">
        <f t="shared" si="24"/>
        <v>0.002903299722</v>
      </c>
      <c r="AM44" s="66">
        <f t="shared" si="25"/>
        <v>-0.003245092713</v>
      </c>
      <c r="AN44" s="63">
        <f t="shared" si="6"/>
        <v>0.1968977525</v>
      </c>
      <c r="AO44" s="66">
        <f t="shared" si="26"/>
        <v>0.007083326464</v>
      </c>
      <c r="AP44" s="66">
        <f t="shared" si="27"/>
        <v>1.118811415</v>
      </c>
      <c r="AQ44" s="63">
        <f t="shared" si="7"/>
        <v>20</v>
      </c>
      <c r="AR44" s="66">
        <f t="shared" si="28"/>
        <v>22</v>
      </c>
      <c r="AS44" s="64">
        <f>'M1,M2,M3 Restoration'!AU44</f>
        <v>0.3241067663</v>
      </c>
      <c r="AT44" s="66">
        <f t="shared" si="29"/>
        <v>46</v>
      </c>
      <c r="AU44" s="65">
        <f>'N1,N2,N3 Restoration'!AX44</f>
        <v>0.4924012122</v>
      </c>
      <c r="AV44" s="38">
        <f t="shared" si="30"/>
        <v>40</v>
      </c>
      <c r="AW44" s="38">
        <f t="shared" si="31"/>
        <v>39</v>
      </c>
      <c r="AX44" s="52">
        <v>55.0</v>
      </c>
      <c r="AY44" s="38"/>
      <c r="AZ44" s="35"/>
      <c r="BA44" s="35"/>
    </row>
    <row r="45">
      <c r="A45" s="1"/>
      <c r="B45" s="1"/>
      <c r="C45" s="60"/>
      <c r="D45" s="60"/>
      <c r="E45" s="2">
        <v>1411.0</v>
      </c>
      <c r="F45" s="61">
        <v>2771.0</v>
      </c>
      <c r="G45" s="62">
        <f t="shared" si="8"/>
        <v>712</v>
      </c>
      <c r="H45" s="43">
        <v>14.0</v>
      </c>
      <c r="I45" s="43">
        <v>69.0</v>
      </c>
      <c r="J45" s="43">
        <v>31.0</v>
      </c>
      <c r="K45" s="44">
        <v>68.0</v>
      </c>
      <c r="L45" s="44">
        <v>274.0</v>
      </c>
      <c r="M45" s="44">
        <v>98.0</v>
      </c>
      <c r="N45" s="45">
        <v>40.0</v>
      </c>
      <c r="O45" s="45">
        <v>26.0</v>
      </c>
      <c r="P45" s="45">
        <v>92.0</v>
      </c>
      <c r="Q45" s="66">
        <f t="shared" si="9"/>
        <v>0.2569469506</v>
      </c>
      <c r="R45" s="66">
        <f t="shared" si="10"/>
        <v>0.00505232768</v>
      </c>
      <c r="S45" s="66">
        <f t="shared" si="11"/>
        <v>0.011187297</v>
      </c>
      <c r="T45" s="66">
        <f t="shared" si="12"/>
        <v>0.009382894262</v>
      </c>
      <c r="U45" s="63">
        <f t="shared" si="1"/>
        <v>0.2569469506</v>
      </c>
      <c r="V45" s="66">
        <f t="shared" si="13"/>
        <v>0.02490075785</v>
      </c>
      <c r="W45" s="66">
        <f t="shared" si="14"/>
        <v>0.0988812703</v>
      </c>
      <c r="X45" s="66">
        <f t="shared" si="15"/>
        <v>0.0245398773</v>
      </c>
      <c r="Y45" s="63">
        <f t="shared" si="2"/>
        <v>0.2569469506</v>
      </c>
      <c r="Z45" s="66">
        <f t="shared" si="16"/>
        <v>0.03536629376</v>
      </c>
      <c r="AA45" s="66">
        <f t="shared" si="17"/>
        <v>0.01443522194</v>
      </c>
      <c r="AB45" s="66">
        <f t="shared" si="18"/>
        <v>0.03320101047</v>
      </c>
      <c r="AC45" s="63">
        <f t="shared" si="3"/>
        <v>0.2569469506</v>
      </c>
      <c r="AD45" s="66">
        <f t="shared" ref="AD45:AF45" si="73">(H45+K45+N45)/($F45)</f>
        <v>0.04402742692</v>
      </c>
      <c r="AE45" s="66">
        <f t="shared" si="73"/>
        <v>0.1331649224</v>
      </c>
      <c r="AF45" s="66">
        <f t="shared" si="73"/>
        <v>0.07975460123</v>
      </c>
      <c r="AG45" s="56">
        <f t="shared" si="20"/>
        <v>0.01423286467</v>
      </c>
      <c r="AH45" s="49">
        <f t="shared" si="5"/>
        <v>0.2569469506</v>
      </c>
      <c r="AI45" s="57">
        <f t="shared" si="21"/>
        <v>0.01269621475</v>
      </c>
      <c r="AJ45" s="57">
        <f t="shared" si="22"/>
        <v>0.01153995347</v>
      </c>
      <c r="AK45" s="66">
        <f t="shared" si="23"/>
        <v>0.001739007196</v>
      </c>
      <c r="AL45" s="66">
        <f t="shared" si="24"/>
        <v>-0.002157059206</v>
      </c>
      <c r="AM45" s="66">
        <f t="shared" si="25"/>
        <v>0.001411762222</v>
      </c>
      <c r="AN45" s="63">
        <f t="shared" si="6"/>
        <v>0.2569469506</v>
      </c>
      <c r="AO45" s="66">
        <f t="shared" si="26"/>
        <v>0.01410797697</v>
      </c>
      <c r="AP45" s="66">
        <f t="shared" si="27"/>
        <v>0.9773301045</v>
      </c>
      <c r="AQ45" s="63">
        <f t="shared" si="7"/>
        <v>40</v>
      </c>
      <c r="AR45" s="66">
        <f t="shared" si="28"/>
        <v>39</v>
      </c>
      <c r="AS45" s="64">
        <f>'M1,M2,M3 Restoration'!AU45</f>
        <v>0.3617253797</v>
      </c>
      <c r="AT45" s="66">
        <f t="shared" si="29"/>
        <v>69</v>
      </c>
      <c r="AU45" s="65">
        <f>'N1,N2,N3 Restoration'!AX45</f>
        <v>0.3169952081</v>
      </c>
      <c r="AV45" s="38">
        <f t="shared" si="30"/>
        <v>45</v>
      </c>
      <c r="AW45" s="38">
        <f t="shared" si="31"/>
        <v>21</v>
      </c>
      <c r="AX45" s="52">
        <v>69.0</v>
      </c>
      <c r="AY45" s="38"/>
      <c r="AZ45" s="35"/>
      <c r="BA45" s="35"/>
    </row>
    <row r="46">
      <c r="A46" s="1"/>
      <c r="B46" s="1"/>
      <c r="C46" s="60"/>
      <c r="D46" s="60"/>
      <c r="E46" s="2">
        <v>1510.0</v>
      </c>
      <c r="F46" s="61">
        <v>800.0</v>
      </c>
      <c r="G46" s="62">
        <f t="shared" si="8"/>
        <v>263</v>
      </c>
      <c r="H46" s="43">
        <v>13.0</v>
      </c>
      <c r="I46" s="43">
        <v>29.0</v>
      </c>
      <c r="J46" s="43">
        <v>13.0</v>
      </c>
      <c r="K46" s="44">
        <v>31.0</v>
      </c>
      <c r="L46" s="44">
        <v>96.0</v>
      </c>
      <c r="M46" s="44">
        <v>21.0</v>
      </c>
      <c r="N46" s="45">
        <v>6.0</v>
      </c>
      <c r="O46" s="45">
        <v>7.0</v>
      </c>
      <c r="P46" s="45">
        <v>47.0</v>
      </c>
      <c r="Q46" s="66">
        <f t="shared" si="9"/>
        <v>0.32875</v>
      </c>
      <c r="R46" s="66">
        <f t="shared" si="10"/>
        <v>0.01625</v>
      </c>
      <c r="S46" s="66">
        <f t="shared" si="11"/>
        <v>0.01625</v>
      </c>
      <c r="T46" s="66">
        <f t="shared" si="12"/>
        <v>0.00875</v>
      </c>
      <c r="U46" s="63">
        <f t="shared" si="1"/>
        <v>0.32875</v>
      </c>
      <c r="V46" s="66">
        <f t="shared" si="13"/>
        <v>0.03625</v>
      </c>
      <c r="W46" s="66">
        <f t="shared" si="14"/>
        <v>0.12</v>
      </c>
      <c r="X46" s="66">
        <f t="shared" si="15"/>
        <v>0.03875</v>
      </c>
      <c r="Y46" s="63">
        <f t="shared" si="2"/>
        <v>0.32875</v>
      </c>
      <c r="Z46" s="66">
        <f t="shared" si="16"/>
        <v>0.02625</v>
      </c>
      <c r="AA46" s="66">
        <f t="shared" si="17"/>
        <v>0.0075</v>
      </c>
      <c r="AB46" s="66">
        <f t="shared" si="18"/>
        <v>0.05875</v>
      </c>
      <c r="AC46" s="63">
        <f t="shared" si="3"/>
        <v>0.32875</v>
      </c>
      <c r="AD46" s="66">
        <f t="shared" ref="AD46:AF46" si="74">(H46+K46+N46)/($F46)</f>
        <v>0.0625</v>
      </c>
      <c r="AE46" s="66">
        <f t="shared" si="74"/>
        <v>0.165</v>
      </c>
      <c r="AF46" s="66">
        <f t="shared" si="74"/>
        <v>0.10125</v>
      </c>
      <c r="AG46" s="56">
        <f t="shared" si="20"/>
        <v>0.01690271453</v>
      </c>
      <c r="AH46" s="49">
        <f t="shared" si="5"/>
        <v>0.32875</v>
      </c>
      <c r="AI46" s="57">
        <f t="shared" si="21"/>
        <v>0.01449552969</v>
      </c>
      <c r="AJ46" s="57">
        <f t="shared" si="22"/>
        <v>0.01301615469</v>
      </c>
      <c r="AK46" s="66">
        <f t="shared" si="23"/>
        <v>-0.006995529688</v>
      </c>
      <c r="AL46" s="66">
        <f t="shared" si="24"/>
        <v>-0.004266154688</v>
      </c>
      <c r="AM46" s="66">
        <f t="shared" si="25"/>
        <v>-0.005679116545</v>
      </c>
      <c r="AN46" s="63">
        <f t="shared" si="6"/>
        <v>0.32875</v>
      </c>
      <c r="AO46" s="66">
        <f t="shared" si="26"/>
        <v>0.008816413143</v>
      </c>
      <c r="AP46" s="66">
        <f t="shared" si="27"/>
        <v>1.175521752</v>
      </c>
      <c r="AQ46" s="63">
        <f t="shared" si="7"/>
        <v>6</v>
      </c>
      <c r="AR46" s="66">
        <f t="shared" si="28"/>
        <v>7</v>
      </c>
      <c r="AS46" s="64">
        <f>'M1,M2,M3 Restoration'!AU46</f>
        <v>0.3240031535</v>
      </c>
      <c r="AT46" s="66">
        <f t="shared" si="29"/>
        <v>15</v>
      </c>
      <c r="AU46" s="65">
        <f>'N1,N2,N3 Restoration'!AX46</f>
        <v>0.3032053723</v>
      </c>
      <c r="AV46" s="38">
        <f t="shared" si="30"/>
        <v>26</v>
      </c>
      <c r="AW46" s="38">
        <f t="shared" si="31"/>
        <v>11</v>
      </c>
      <c r="AX46" s="52">
        <v>29.0</v>
      </c>
      <c r="AY46" s="38"/>
      <c r="AZ46" s="35"/>
      <c r="BA46" s="35"/>
    </row>
    <row r="47">
      <c r="A47" s="1"/>
      <c r="B47" s="1"/>
      <c r="C47" s="60"/>
      <c r="D47" s="60"/>
      <c r="E47" s="2">
        <v>1514.0</v>
      </c>
      <c r="F47" s="61">
        <v>1905.0</v>
      </c>
      <c r="G47" s="62">
        <f t="shared" si="8"/>
        <v>497</v>
      </c>
      <c r="H47" s="43">
        <v>8.0</v>
      </c>
      <c r="I47" s="43">
        <v>33.0</v>
      </c>
      <c r="J47" s="43">
        <v>18.0</v>
      </c>
      <c r="K47" s="44">
        <v>82.0</v>
      </c>
      <c r="L47" s="44">
        <v>172.0</v>
      </c>
      <c r="M47" s="44">
        <v>54.0</v>
      </c>
      <c r="N47" s="45">
        <v>29.0</v>
      </c>
      <c r="O47" s="45">
        <v>24.0</v>
      </c>
      <c r="P47" s="45">
        <v>77.0</v>
      </c>
      <c r="Q47" s="66">
        <f t="shared" si="9"/>
        <v>0.2608923885</v>
      </c>
      <c r="R47" s="66">
        <f t="shared" si="10"/>
        <v>0.004199475066</v>
      </c>
      <c r="S47" s="66">
        <f t="shared" si="11"/>
        <v>0.009448818898</v>
      </c>
      <c r="T47" s="66">
        <f t="shared" si="12"/>
        <v>0.0125984252</v>
      </c>
      <c r="U47" s="63">
        <f t="shared" si="1"/>
        <v>0.2608923885</v>
      </c>
      <c r="V47" s="66">
        <f t="shared" si="13"/>
        <v>0.01732283465</v>
      </c>
      <c r="W47" s="66">
        <f t="shared" si="14"/>
        <v>0.09028871391</v>
      </c>
      <c r="X47" s="66">
        <f t="shared" si="15"/>
        <v>0.04304461942</v>
      </c>
      <c r="Y47" s="63">
        <f t="shared" si="2"/>
        <v>0.2608923885</v>
      </c>
      <c r="Z47" s="66">
        <f t="shared" si="16"/>
        <v>0.02834645669</v>
      </c>
      <c r="AA47" s="66">
        <f t="shared" si="17"/>
        <v>0.01522309711</v>
      </c>
      <c r="AB47" s="66">
        <f t="shared" si="18"/>
        <v>0.04041994751</v>
      </c>
      <c r="AC47" s="63">
        <f t="shared" si="3"/>
        <v>0.2608923885</v>
      </c>
      <c r="AD47" s="66">
        <f t="shared" ref="AD47:AF47" si="75">(H47+K47+N47)/($F47)</f>
        <v>0.0624671916</v>
      </c>
      <c r="AE47" s="66">
        <f t="shared" si="75"/>
        <v>0.1202099738</v>
      </c>
      <c r="AF47" s="66">
        <f t="shared" si="75"/>
        <v>0.0782152231</v>
      </c>
      <c r="AG47" s="56">
        <f t="shared" si="20"/>
        <v>0.01440320811</v>
      </c>
      <c r="AH47" s="49">
        <f t="shared" si="5"/>
        <v>0.2608923885</v>
      </c>
      <c r="AI47" s="57">
        <f t="shared" si="21"/>
        <v>0.01282426595</v>
      </c>
      <c r="AJ47" s="57">
        <f t="shared" si="22"/>
        <v>0.0116502502</v>
      </c>
      <c r="AK47" s="66">
        <f t="shared" si="23"/>
        <v>0.00239883116</v>
      </c>
      <c r="AL47" s="66">
        <f t="shared" si="24"/>
        <v>0.0009481749919</v>
      </c>
      <c r="AM47" s="66">
        <f t="shared" si="25"/>
        <v>0.001947421044</v>
      </c>
      <c r="AN47" s="63">
        <f t="shared" si="6"/>
        <v>0.2608923885</v>
      </c>
      <c r="AO47" s="66">
        <f t="shared" si="26"/>
        <v>0.014771687</v>
      </c>
      <c r="AP47" s="66">
        <f t="shared" si="27"/>
        <v>0.9703470251</v>
      </c>
      <c r="AQ47" s="63">
        <f t="shared" si="7"/>
        <v>29</v>
      </c>
      <c r="AR47" s="66">
        <f t="shared" si="28"/>
        <v>28</v>
      </c>
      <c r="AS47" s="64">
        <f>'M1,M2,M3 Restoration'!AU47</f>
        <v>0.3248646111</v>
      </c>
      <c r="AT47" s="66">
        <f t="shared" si="29"/>
        <v>58</v>
      </c>
      <c r="AU47" s="65">
        <f>'N1,N2,N3 Restoration'!AX47</f>
        <v>0.2982032577</v>
      </c>
      <c r="AV47" s="38">
        <f t="shared" si="30"/>
        <v>26</v>
      </c>
      <c r="AW47" s="38">
        <f t="shared" si="31"/>
        <v>11</v>
      </c>
      <c r="AX47" s="52">
        <v>33.0</v>
      </c>
      <c r="AY47" s="38"/>
      <c r="AZ47" s="35"/>
      <c r="BA47" s="35"/>
    </row>
    <row r="48">
      <c r="A48" s="1"/>
      <c r="B48" s="1"/>
      <c r="C48" s="60"/>
      <c r="D48" s="60"/>
      <c r="E48" s="2">
        <v>1517.0</v>
      </c>
      <c r="F48" s="61">
        <v>2627.0</v>
      </c>
      <c r="G48" s="62">
        <f t="shared" si="8"/>
        <v>940</v>
      </c>
      <c r="H48" s="43">
        <v>51.0</v>
      </c>
      <c r="I48" s="43">
        <v>67.0</v>
      </c>
      <c r="J48" s="43">
        <v>36.0</v>
      </c>
      <c r="K48" s="44">
        <v>159.0</v>
      </c>
      <c r="L48" s="44">
        <v>353.0</v>
      </c>
      <c r="M48" s="44">
        <v>103.0</v>
      </c>
      <c r="N48" s="45">
        <v>30.0</v>
      </c>
      <c r="O48" s="45">
        <v>28.0</v>
      </c>
      <c r="P48" s="45">
        <v>113.0</v>
      </c>
      <c r="Q48" s="66">
        <f t="shared" si="9"/>
        <v>0.3578226113</v>
      </c>
      <c r="R48" s="66">
        <f t="shared" si="10"/>
        <v>0.01941377998</v>
      </c>
      <c r="S48" s="66">
        <f t="shared" si="11"/>
        <v>0.01370384469</v>
      </c>
      <c r="T48" s="66">
        <f t="shared" si="12"/>
        <v>0.01065854587</v>
      </c>
      <c r="U48" s="63">
        <f t="shared" si="1"/>
        <v>0.3578226113</v>
      </c>
      <c r="V48" s="66">
        <f t="shared" si="13"/>
        <v>0.02550437762</v>
      </c>
      <c r="W48" s="66">
        <f t="shared" si="14"/>
        <v>0.1343738104</v>
      </c>
      <c r="X48" s="66">
        <f t="shared" si="15"/>
        <v>0.06052531405</v>
      </c>
      <c r="Y48" s="63">
        <f t="shared" si="2"/>
        <v>0.3578226113</v>
      </c>
      <c r="Z48" s="66">
        <f t="shared" si="16"/>
        <v>0.03920822231</v>
      </c>
      <c r="AA48" s="66">
        <f t="shared" si="17"/>
        <v>0.01141987057</v>
      </c>
      <c r="AB48" s="66">
        <f t="shared" si="18"/>
        <v>0.04301484583</v>
      </c>
      <c r="AC48" s="63">
        <f t="shared" si="3"/>
        <v>0.3578226113</v>
      </c>
      <c r="AD48" s="66">
        <f t="shared" ref="AD48:AF48" si="76">(H48+K48+N48)/($F48)</f>
        <v>0.0913589646</v>
      </c>
      <c r="AE48" s="66">
        <f t="shared" si="76"/>
        <v>0.1705367339</v>
      </c>
      <c r="AF48" s="66">
        <f t="shared" si="76"/>
        <v>0.09592691283</v>
      </c>
      <c r="AG48" s="56">
        <f t="shared" si="20"/>
        <v>0.01772476118</v>
      </c>
      <c r="AH48" s="49">
        <f t="shared" si="5"/>
        <v>0.3578226113</v>
      </c>
      <c r="AI48" s="57">
        <f t="shared" si="21"/>
        <v>0.01490439484</v>
      </c>
      <c r="AJ48" s="57">
        <f t="shared" si="22"/>
        <v>0.01329419309</v>
      </c>
      <c r="AK48" s="66">
        <f t="shared" si="23"/>
        <v>-0.003484524264</v>
      </c>
      <c r="AL48" s="66">
        <f t="shared" si="24"/>
        <v>-0.002635647218</v>
      </c>
      <c r="AM48" s="66">
        <f t="shared" si="25"/>
        <v>-0.002828809294</v>
      </c>
      <c r="AN48" s="63">
        <f t="shared" si="6"/>
        <v>0.3578226113</v>
      </c>
      <c r="AO48" s="66">
        <f t="shared" si="26"/>
        <v>0.01207558554</v>
      </c>
      <c r="AP48" s="66">
        <f t="shared" si="27"/>
        <v>1.057418774</v>
      </c>
      <c r="AQ48" s="63">
        <f t="shared" si="7"/>
        <v>30</v>
      </c>
      <c r="AR48" s="66">
        <f t="shared" si="28"/>
        <v>32</v>
      </c>
      <c r="AS48" s="64">
        <f>'M1,M2,M3 Restoration'!AU48</f>
        <v>0.5051636454</v>
      </c>
      <c r="AT48" s="66">
        <f t="shared" si="29"/>
        <v>31</v>
      </c>
      <c r="AU48" s="65">
        <f>'N1,N2,N3 Restoration'!AX48</f>
        <v>0.2924268143</v>
      </c>
      <c r="AV48" s="38">
        <f t="shared" si="30"/>
        <v>87</v>
      </c>
      <c r="AW48" s="38">
        <f t="shared" si="31"/>
        <v>36</v>
      </c>
      <c r="AX48" s="52">
        <v>67.0</v>
      </c>
      <c r="AY48" s="38"/>
      <c r="AZ48" s="35"/>
      <c r="BA48" s="35"/>
    </row>
    <row r="49">
      <c r="A49" s="1"/>
      <c r="B49" s="1"/>
      <c r="C49" s="60"/>
      <c r="D49" s="60"/>
      <c r="E49" s="2">
        <v>1518.0</v>
      </c>
      <c r="F49" s="61">
        <v>2532.0</v>
      </c>
      <c r="G49" s="62">
        <f t="shared" si="8"/>
        <v>887</v>
      </c>
      <c r="H49" s="43">
        <v>44.0</v>
      </c>
      <c r="I49" s="43">
        <v>67.0</v>
      </c>
      <c r="J49" s="43">
        <v>25.0</v>
      </c>
      <c r="K49" s="44">
        <v>131.0</v>
      </c>
      <c r="L49" s="44">
        <v>313.0</v>
      </c>
      <c r="M49" s="44">
        <v>100.0</v>
      </c>
      <c r="N49" s="45">
        <v>47.0</v>
      </c>
      <c r="O49" s="45">
        <v>38.0</v>
      </c>
      <c r="P49" s="45">
        <v>122.0</v>
      </c>
      <c r="Q49" s="66">
        <f t="shared" si="9"/>
        <v>0.3503159558</v>
      </c>
      <c r="R49" s="66">
        <f t="shared" si="10"/>
        <v>0.01737756714</v>
      </c>
      <c r="S49" s="66">
        <f t="shared" si="11"/>
        <v>0.009873617694</v>
      </c>
      <c r="T49" s="66">
        <f t="shared" si="12"/>
        <v>0.01500789889</v>
      </c>
      <c r="U49" s="63">
        <f t="shared" si="1"/>
        <v>0.3503159558</v>
      </c>
      <c r="V49" s="66">
        <f t="shared" si="13"/>
        <v>0.02646129542</v>
      </c>
      <c r="W49" s="66">
        <f t="shared" si="14"/>
        <v>0.1236176935</v>
      </c>
      <c r="X49" s="66">
        <f t="shared" si="15"/>
        <v>0.05173775671</v>
      </c>
      <c r="Y49" s="63">
        <f t="shared" si="2"/>
        <v>0.3503159558</v>
      </c>
      <c r="Z49" s="66">
        <f t="shared" si="16"/>
        <v>0.03949447077</v>
      </c>
      <c r="AA49" s="66">
        <f t="shared" si="17"/>
        <v>0.01856240126</v>
      </c>
      <c r="AB49" s="66">
        <f t="shared" si="18"/>
        <v>0.04818325434</v>
      </c>
      <c r="AC49" s="63">
        <f t="shared" si="3"/>
        <v>0.3503159558</v>
      </c>
      <c r="AD49" s="66">
        <f t="shared" ref="AD49:AF49" si="77">(H49+K49+N49)/($F49)</f>
        <v>0.08767772512</v>
      </c>
      <c r="AE49" s="66">
        <f t="shared" si="77"/>
        <v>0.1650868878</v>
      </c>
      <c r="AF49" s="66">
        <f t="shared" si="77"/>
        <v>0.09755134281</v>
      </c>
      <c r="AG49" s="56">
        <f t="shared" si="20"/>
        <v>0.01752680043</v>
      </c>
      <c r="AH49" s="49">
        <f t="shared" si="5"/>
        <v>0.3503159558</v>
      </c>
      <c r="AI49" s="57">
        <f t="shared" si="21"/>
        <v>0.01481647016</v>
      </c>
      <c r="AJ49" s="57">
        <f t="shared" si="22"/>
        <v>0.01324004836</v>
      </c>
      <c r="AK49" s="66">
        <f t="shared" si="23"/>
        <v>0.003745931102</v>
      </c>
      <c r="AL49" s="66">
        <f t="shared" si="24"/>
        <v>0.001767850534</v>
      </c>
      <c r="AM49" s="66">
        <f t="shared" si="25"/>
        <v>0.003041024804</v>
      </c>
      <c r="AN49" s="63">
        <f t="shared" si="6"/>
        <v>0.3503159558</v>
      </c>
      <c r="AO49" s="66">
        <f t="shared" si="26"/>
        <v>0.01785749497</v>
      </c>
      <c r="AP49" s="66">
        <f t="shared" si="27"/>
        <v>0.9620250479</v>
      </c>
      <c r="AQ49" s="63">
        <f t="shared" si="7"/>
        <v>47</v>
      </c>
      <c r="AR49" s="66">
        <f t="shared" si="28"/>
        <v>45</v>
      </c>
      <c r="AS49" s="64">
        <f>'M1,M2,M3 Restoration'!AU49</f>
        <v>0.6309556514</v>
      </c>
      <c r="AT49" s="66">
        <f t="shared" si="29"/>
        <v>26</v>
      </c>
      <c r="AU49" s="65">
        <f>'N1,N2,N3 Restoration'!AX49</f>
        <v>0.3900627689</v>
      </c>
      <c r="AV49" s="38">
        <f t="shared" si="30"/>
        <v>69</v>
      </c>
      <c r="AW49" s="38">
        <f t="shared" si="31"/>
        <v>44</v>
      </c>
      <c r="AX49" s="52">
        <v>67.0</v>
      </c>
      <c r="AY49" s="38"/>
      <c r="AZ49" s="35"/>
      <c r="BA49" s="35"/>
    </row>
    <row r="50">
      <c r="A50" s="1"/>
      <c r="B50" s="1"/>
      <c r="C50" s="60"/>
      <c r="D50" s="60"/>
      <c r="E50" s="2">
        <v>1525.0</v>
      </c>
      <c r="F50" s="61">
        <v>1983.0</v>
      </c>
      <c r="G50" s="62">
        <f t="shared" si="8"/>
        <v>559</v>
      </c>
      <c r="H50" s="43">
        <v>17.0</v>
      </c>
      <c r="I50" s="43">
        <v>46.0</v>
      </c>
      <c r="J50" s="43">
        <v>11.0</v>
      </c>
      <c r="K50" s="44">
        <v>67.0</v>
      </c>
      <c r="L50" s="44">
        <v>229.0</v>
      </c>
      <c r="M50" s="44">
        <v>63.0</v>
      </c>
      <c r="N50" s="45">
        <v>21.0</v>
      </c>
      <c r="O50" s="45">
        <v>21.0</v>
      </c>
      <c r="P50" s="45">
        <v>84.0</v>
      </c>
      <c r="Q50" s="66">
        <f t="shared" si="9"/>
        <v>0.281896117</v>
      </c>
      <c r="R50" s="66">
        <f t="shared" si="10"/>
        <v>0.00857286939</v>
      </c>
      <c r="S50" s="66">
        <f t="shared" si="11"/>
        <v>0.005547150782</v>
      </c>
      <c r="T50" s="66">
        <f t="shared" si="12"/>
        <v>0.01059001513</v>
      </c>
      <c r="U50" s="63">
        <f t="shared" si="1"/>
        <v>0.281896117</v>
      </c>
      <c r="V50" s="66">
        <f t="shared" si="13"/>
        <v>0.023197176</v>
      </c>
      <c r="W50" s="66">
        <f t="shared" si="14"/>
        <v>0.1154815935</v>
      </c>
      <c r="X50" s="66">
        <f t="shared" si="15"/>
        <v>0.03378719112</v>
      </c>
      <c r="Y50" s="63">
        <f t="shared" si="2"/>
        <v>0.281896117</v>
      </c>
      <c r="Z50" s="66">
        <f t="shared" si="16"/>
        <v>0.03177004539</v>
      </c>
      <c r="AA50" s="66">
        <f t="shared" si="17"/>
        <v>0.01059001513</v>
      </c>
      <c r="AB50" s="66">
        <f t="shared" si="18"/>
        <v>0.04236006051</v>
      </c>
      <c r="AC50" s="63">
        <f t="shared" si="3"/>
        <v>0.281896117</v>
      </c>
      <c r="AD50" s="66">
        <f t="shared" ref="AD50:AF50" si="78">(H50+K50+N50)/($F50)</f>
        <v>0.05295007564</v>
      </c>
      <c r="AE50" s="66">
        <f t="shared" si="78"/>
        <v>0.1492687847</v>
      </c>
      <c r="AF50" s="66">
        <f t="shared" si="78"/>
        <v>0.07967725668</v>
      </c>
      <c r="AG50" s="56">
        <f t="shared" si="20"/>
        <v>0.01526376815</v>
      </c>
      <c r="AH50" s="49">
        <f t="shared" si="5"/>
        <v>0.281896117</v>
      </c>
      <c r="AI50" s="57">
        <f t="shared" si="21"/>
        <v>0.01344883394</v>
      </c>
      <c r="AJ50" s="57">
        <f t="shared" si="22"/>
        <v>0.01218030141</v>
      </c>
      <c r="AK50" s="66">
        <f t="shared" si="23"/>
        <v>-0.002858818808</v>
      </c>
      <c r="AL50" s="66">
        <f t="shared" si="24"/>
        <v>-0.001590286281</v>
      </c>
      <c r="AM50" s="66">
        <f t="shared" si="25"/>
        <v>-0.002320848587</v>
      </c>
      <c r="AN50" s="63">
        <f t="shared" si="6"/>
        <v>0.281896117</v>
      </c>
      <c r="AO50" s="66">
        <f t="shared" si="26"/>
        <v>0.01112798535</v>
      </c>
      <c r="AP50" s="66">
        <f t="shared" si="27"/>
        <v>1.050799759</v>
      </c>
      <c r="AQ50" s="63">
        <f t="shared" si="7"/>
        <v>21</v>
      </c>
      <c r="AR50" s="66">
        <f t="shared" si="28"/>
        <v>22</v>
      </c>
      <c r="AS50" s="64">
        <f>'M1,M2,M3 Restoration'!AU50</f>
        <v>0.5104556129</v>
      </c>
      <c r="AT50" s="66">
        <f t="shared" si="29"/>
        <v>21</v>
      </c>
      <c r="AU50" s="65">
        <f>'N1,N2,N3 Restoration'!AX50</f>
        <v>0.4922396404</v>
      </c>
      <c r="AV50" s="38">
        <f t="shared" si="30"/>
        <v>28</v>
      </c>
      <c r="AW50" s="38">
        <f t="shared" si="31"/>
        <v>27</v>
      </c>
      <c r="AX50" s="52">
        <v>46.0</v>
      </c>
      <c r="AY50" s="38"/>
      <c r="AZ50" s="35"/>
      <c r="BA50" s="35"/>
    </row>
    <row r="51">
      <c r="A51" s="1"/>
      <c r="B51" s="1"/>
      <c r="C51" s="60"/>
      <c r="D51" s="60"/>
      <c r="E51" s="2">
        <v>1550.0</v>
      </c>
      <c r="F51" s="61">
        <v>961.0</v>
      </c>
      <c r="G51" s="62">
        <f t="shared" si="8"/>
        <v>311</v>
      </c>
      <c r="H51" s="43">
        <v>13.0</v>
      </c>
      <c r="I51" s="43">
        <v>10.0</v>
      </c>
      <c r="J51" s="43">
        <v>12.0</v>
      </c>
      <c r="K51" s="44">
        <v>36.0</v>
      </c>
      <c r="L51" s="44">
        <v>114.0</v>
      </c>
      <c r="M51" s="44">
        <v>54.0</v>
      </c>
      <c r="N51" s="45">
        <v>22.0</v>
      </c>
      <c r="O51" s="45">
        <v>11.0</v>
      </c>
      <c r="P51" s="45">
        <v>39.0</v>
      </c>
      <c r="Q51" s="66">
        <f t="shared" si="9"/>
        <v>0.3236212279</v>
      </c>
      <c r="R51" s="66">
        <f t="shared" si="10"/>
        <v>0.01352757544</v>
      </c>
      <c r="S51" s="66">
        <f t="shared" si="11"/>
        <v>0.01248699272</v>
      </c>
      <c r="T51" s="66">
        <f t="shared" si="12"/>
        <v>0.01144640999</v>
      </c>
      <c r="U51" s="63">
        <f t="shared" si="1"/>
        <v>0.3236212279</v>
      </c>
      <c r="V51" s="66">
        <f t="shared" si="13"/>
        <v>0.01040582726</v>
      </c>
      <c r="W51" s="66">
        <f t="shared" si="14"/>
        <v>0.1186264308</v>
      </c>
      <c r="X51" s="66">
        <f t="shared" si="15"/>
        <v>0.03746097815</v>
      </c>
      <c r="Y51" s="63">
        <f t="shared" si="2"/>
        <v>0.3236212279</v>
      </c>
      <c r="Z51" s="66">
        <f t="shared" si="16"/>
        <v>0.05619146722</v>
      </c>
      <c r="AA51" s="66">
        <f t="shared" si="17"/>
        <v>0.02289281998</v>
      </c>
      <c r="AB51" s="66">
        <f t="shared" si="18"/>
        <v>0.04058272633</v>
      </c>
      <c r="AC51" s="63">
        <f t="shared" si="3"/>
        <v>0.3236212279</v>
      </c>
      <c r="AD51" s="66">
        <f t="shared" ref="AD51:AF51" si="79">(H51+K51+N51)/($F51)</f>
        <v>0.07388137357</v>
      </c>
      <c r="AE51" s="66">
        <f t="shared" si="79"/>
        <v>0.1404786681</v>
      </c>
      <c r="AF51" s="66">
        <f t="shared" si="79"/>
        <v>0.1092611863</v>
      </c>
      <c r="AG51" s="56">
        <f t="shared" si="20"/>
        <v>0.01674220643</v>
      </c>
      <c r="AH51" s="49">
        <f t="shared" si="5"/>
        <v>0.3236212279</v>
      </c>
      <c r="AI51" s="57">
        <f t="shared" si="21"/>
        <v>0.01440428095</v>
      </c>
      <c r="AJ51" s="57">
        <f t="shared" si="22"/>
        <v>0.01294798543</v>
      </c>
      <c r="AK51" s="66">
        <f t="shared" si="23"/>
        <v>0.008488539026</v>
      </c>
      <c r="AL51" s="66">
        <f t="shared" si="24"/>
        <v>-0.001501575438</v>
      </c>
      <c r="AM51" s="66">
        <f t="shared" si="25"/>
        <v>0.006891172588</v>
      </c>
      <c r="AN51" s="63">
        <f t="shared" si="6"/>
        <v>0.3236212279</v>
      </c>
      <c r="AO51" s="66">
        <f t="shared" si="26"/>
        <v>0.02129545354</v>
      </c>
      <c r="AP51" s="66">
        <f t="shared" si="27"/>
        <v>0.9302241297</v>
      </c>
      <c r="AQ51" s="63">
        <f t="shared" si="7"/>
        <v>22</v>
      </c>
      <c r="AR51" s="66">
        <f t="shared" si="28"/>
        <v>20</v>
      </c>
      <c r="AS51" s="64">
        <f>'M1,M2,M3 Restoration'!AU51</f>
        <v>0.6137578999</v>
      </c>
      <c r="AT51" s="66">
        <f t="shared" si="29"/>
        <v>13</v>
      </c>
      <c r="AU51" s="65">
        <f>'N1,N2,N3 Restoration'!AX51</f>
        <v>0.1372303042</v>
      </c>
      <c r="AV51" s="38">
        <f t="shared" si="30"/>
        <v>25</v>
      </c>
      <c r="AW51" s="38">
        <f t="shared" si="31"/>
        <v>4</v>
      </c>
      <c r="AX51" s="52">
        <v>10.0</v>
      </c>
      <c r="AY51" s="38"/>
      <c r="AZ51" s="35"/>
      <c r="BA51" s="35"/>
    </row>
    <row r="52">
      <c r="A52" s="1"/>
      <c r="B52" s="1"/>
      <c r="C52" s="60"/>
      <c r="D52" s="60"/>
      <c r="E52" s="2">
        <v>1602.0</v>
      </c>
      <c r="F52" s="61">
        <v>2360.0</v>
      </c>
      <c r="G52" s="62">
        <f t="shared" si="8"/>
        <v>417</v>
      </c>
      <c r="H52" s="43">
        <v>28.0</v>
      </c>
      <c r="I52" s="43">
        <v>37.0</v>
      </c>
      <c r="J52" s="43">
        <v>23.0</v>
      </c>
      <c r="K52" s="44">
        <v>61.0</v>
      </c>
      <c r="L52" s="44">
        <v>127.0</v>
      </c>
      <c r="M52" s="44">
        <v>43.0</v>
      </c>
      <c r="N52" s="45">
        <v>28.0</v>
      </c>
      <c r="O52" s="45">
        <v>11.0</v>
      </c>
      <c r="P52" s="45">
        <v>59.0</v>
      </c>
      <c r="Q52" s="66">
        <f t="shared" si="9"/>
        <v>0.1766949153</v>
      </c>
      <c r="R52" s="66">
        <f t="shared" si="10"/>
        <v>0.01186440678</v>
      </c>
      <c r="S52" s="66">
        <f t="shared" si="11"/>
        <v>0.009745762712</v>
      </c>
      <c r="T52" s="66">
        <f t="shared" si="12"/>
        <v>0.004661016949</v>
      </c>
      <c r="U52" s="63">
        <f t="shared" si="1"/>
        <v>0.1766949153</v>
      </c>
      <c r="V52" s="66">
        <f t="shared" si="13"/>
        <v>0.0156779661</v>
      </c>
      <c r="W52" s="66">
        <f t="shared" si="14"/>
        <v>0.05381355932</v>
      </c>
      <c r="X52" s="66">
        <f t="shared" si="15"/>
        <v>0.02584745763</v>
      </c>
      <c r="Y52" s="63">
        <f t="shared" si="2"/>
        <v>0.1766949153</v>
      </c>
      <c r="Z52" s="66">
        <f t="shared" si="16"/>
        <v>0.01822033898</v>
      </c>
      <c r="AA52" s="66">
        <f t="shared" si="17"/>
        <v>0.01186440678</v>
      </c>
      <c r="AB52" s="66">
        <f t="shared" si="18"/>
        <v>0.025</v>
      </c>
      <c r="AC52" s="63">
        <f t="shared" si="3"/>
        <v>0.1766949153</v>
      </c>
      <c r="AD52" s="66">
        <f t="shared" ref="AD52:AF52" si="80">(H52+K52+N52)/($F52)</f>
        <v>0.04957627119</v>
      </c>
      <c r="AE52" s="66">
        <f t="shared" si="80"/>
        <v>0.07415254237</v>
      </c>
      <c r="AF52" s="66">
        <f t="shared" si="80"/>
        <v>0.05296610169</v>
      </c>
      <c r="AG52" s="56">
        <f t="shared" si="20"/>
        <v>0.01017135545</v>
      </c>
      <c r="AH52" s="49">
        <f t="shared" si="5"/>
        <v>0.1766949153</v>
      </c>
      <c r="AI52" s="57">
        <f t="shared" si="21"/>
        <v>0.009355078821</v>
      </c>
      <c r="AJ52" s="57">
        <f t="shared" si="22"/>
        <v>0.008559951702</v>
      </c>
      <c r="AK52" s="66">
        <f t="shared" si="23"/>
        <v>0.002509327959</v>
      </c>
      <c r="AL52" s="66">
        <f t="shared" si="24"/>
        <v>-0.003898934753</v>
      </c>
      <c r="AM52" s="66">
        <f t="shared" si="25"/>
        <v>0.002037124644</v>
      </c>
      <c r="AN52" s="63">
        <f t="shared" si="6"/>
        <v>0.1766949153</v>
      </c>
      <c r="AO52" s="66">
        <f t="shared" si="26"/>
        <v>0.01139220347</v>
      </c>
      <c r="AP52" s="66">
        <f t="shared" si="27"/>
        <v>0.9602000063</v>
      </c>
      <c r="AQ52" s="63">
        <f t="shared" si="7"/>
        <v>28</v>
      </c>
      <c r="AR52" s="66">
        <f t="shared" si="28"/>
        <v>27</v>
      </c>
      <c r="AS52" s="64">
        <f>'M1,M2,M3 Restoration'!AU52</f>
        <v>0.5977961349</v>
      </c>
      <c r="AT52" s="66">
        <f t="shared" si="29"/>
        <v>18</v>
      </c>
      <c r="AU52" s="65">
        <f>'N1,N2,N3 Restoration'!AX52</f>
        <v>0.1574070291</v>
      </c>
      <c r="AV52" s="38">
        <f t="shared" si="30"/>
        <v>51</v>
      </c>
      <c r="AW52" s="38">
        <f t="shared" si="31"/>
        <v>10</v>
      </c>
      <c r="AX52" s="52">
        <v>37.0</v>
      </c>
      <c r="AY52" s="38"/>
      <c r="AZ52" s="35"/>
      <c r="BA52" s="35"/>
    </row>
    <row r="53">
      <c r="A53" s="1"/>
      <c r="B53" s="1"/>
      <c r="C53" s="60"/>
      <c r="D53" s="60"/>
      <c r="E53" s="2">
        <v>1605.0</v>
      </c>
      <c r="F53" s="61">
        <v>3022.0</v>
      </c>
      <c r="G53" s="62">
        <f t="shared" si="8"/>
        <v>423</v>
      </c>
      <c r="H53" s="43">
        <v>23.0</v>
      </c>
      <c r="I53" s="43">
        <v>44.0</v>
      </c>
      <c r="J53" s="43">
        <v>21.0</v>
      </c>
      <c r="K53" s="44">
        <v>47.0</v>
      </c>
      <c r="L53" s="44">
        <v>138.0</v>
      </c>
      <c r="M53" s="44">
        <v>37.0</v>
      </c>
      <c r="N53" s="45">
        <v>23.0</v>
      </c>
      <c r="O53" s="45">
        <v>13.0</v>
      </c>
      <c r="P53" s="45">
        <v>77.0</v>
      </c>
      <c r="Q53" s="66">
        <f t="shared" si="9"/>
        <v>0.1399735275</v>
      </c>
      <c r="R53" s="66">
        <f t="shared" si="10"/>
        <v>0.007610853739</v>
      </c>
      <c r="S53" s="66">
        <f t="shared" si="11"/>
        <v>0.006949040371</v>
      </c>
      <c r="T53" s="66">
        <f t="shared" si="12"/>
        <v>0.004301786896</v>
      </c>
      <c r="U53" s="63">
        <f t="shared" si="1"/>
        <v>0.1399735275</v>
      </c>
      <c r="V53" s="66">
        <f t="shared" si="13"/>
        <v>0.01455989411</v>
      </c>
      <c r="W53" s="66">
        <f t="shared" si="14"/>
        <v>0.04566512244</v>
      </c>
      <c r="X53" s="66">
        <f t="shared" si="15"/>
        <v>0.01555261416</v>
      </c>
      <c r="Y53" s="63">
        <f t="shared" si="2"/>
        <v>0.1399735275</v>
      </c>
      <c r="Z53" s="66">
        <f t="shared" si="16"/>
        <v>0.01224354732</v>
      </c>
      <c r="AA53" s="66">
        <f t="shared" si="17"/>
        <v>0.007610853739</v>
      </c>
      <c r="AB53" s="66">
        <f t="shared" si="18"/>
        <v>0.02547981469</v>
      </c>
      <c r="AC53" s="63">
        <f t="shared" si="3"/>
        <v>0.1399735275</v>
      </c>
      <c r="AD53" s="66">
        <f t="shared" ref="AD53:AF53" si="81">(H53+K53+N53)/($F53)</f>
        <v>0.03077432164</v>
      </c>
      <c r="AE53" s="66">
        <f t="shared" si="81"/>
        <v>0.06452680344</v>
      </c>
      <c r="AF53" s="66">
        <f t="shared" si="81"/>
        <v>0.04467240238</v>
      </c>
      <c r="AG53" s="56">
        <f t="shared" si="20"/>
        <v>0.007933621037</v>
      </c>
      <c r="AH53" s="49">
        <f t="shared" si="5"/>
        <v>0.1399735275</v>
      </c>
      <c r="AI53" s="57">
        <f t="shared" si="21"/>
        <v>0.007358054457</v>
      </c>
      <c r="AJ53" s="57">
        <f t="shared" si="22"/>
        <v>0.006728173583</v>
      </c>
      <c r="AK53" s="66">
        <f t="shared" si="23"/>
        <v>0.0002527992822</v>
      </c>
      <c r="AL53" s="66">
        <f t="shared" si="24"/>
        <v>-0.002426386687</v>
      </c>
      <c r="AM53" s="66">
        <f t="shared" si="25"/>
        <v>0.0002052277169</v>
      </c>
      <c r="AN53" s="63">
        <f t="shared" si="6"/>
        <v>0.1399735275</v>
      </c>
      <c r="AO53" s="66">
        <f t="shared" si="26"/>
        <v>0.007563282174</v>
      </c>
      <c r="AP53" s="66">
        <f t="shared" si="27"/>
        <v>0.99374951</v>
      </c>
      <c r="AQ53" s="63">
        <f t="shared" si="7"/>
        <v>23</v>
      </c>
      <c r="AR53" s="66">
        <f t="shared" si="28"/>
        <v>23</v>
      </c>
      <c r="AS53" s="64">
        <f>'M1,M2,M3 Restoration'!AU53</f>
        <v>0.4692862951</v>
      </c>
      <c r="AT53" s="66">
        <f t="shared" si="29"/>
        <v>26</v>
      </c>
      <c r="AU53" s="65">
        <f>'N1,N2,N3 Restoration'!AX53</f>
        <v>0.2373338459</v>
      </c>
      <c r="AV53" s="38">
        <f t="shared" si="30"/>
        <v>44</v>
      </c>
      <c r="AW53" s="38">
        <f t="shared" si="31"/>
        <v>14</v>
      </c>
      <c r="AX53" s="52">
        <v>44.0</v>
      </c>
      <c r="AY53" s="38"/>
      <c r="AZ53" s="35"/>
      <c r="BA53" s="35"/>
    </row>
    <row r="54">
      <c r="A54" s="1"/>
      <c r="B54" s="1"/>
      <c r="C54" s="60"/>
      <c r="D54" s="60"/>
      <c r="E54" s="2">
        <v>1606.0</v>
      </c>
      <c r="F54" s="61">
        <v>2356.0</v>
      </c>
      <c r="G54" s="62">
        <f t="shared" si="8"/>
        <v>662</v>
      </c>
      <c r="H54" s="43">
        <v>25.0</v>
      </c>
      <c r="I54" s="43">
        <v>63.0</v>
      </c>
      <c r="J54" s="43">
        <v>46.0</v>
      </c>
      <c r="K54" s="44">
        <v>107.0</v>
      </c>
      <c r="L54" s="44">
        <v>218.0</v>
      </c>
      <c r="M54" s="44">
        <v>88.0</v>
      </c>
      <c r="N54" s="45">
        <v>20.0</v>
      </c>
      <c r="O54" s="45">
        <v>21.0</v>
      </c>
      <c r="P54" s="45">
        <v>74.0</v>
      </c>
      <c r="Q54" s="66">
        <f t="shared" si="9"/>
        <v>0.2809847199</v>
      </c>
      <c r="R54" s="66">
        <f t="shared" si="10"/>
        <v>0.01061120543</v>
      </c>
      <c r="S54" s="66">
        <f t="shared" si="11"/>
        <v>0.019524618</v>
      </c>
      <c r="T54" s="66">
        <f t="shared" si="12"/>
        <v>0.008913412564</v>
      </c>
      <c r="U54" s="63">
        <f t="shared" si="1"/>
        <v>0.2809847199</v>
      </c>
      <c r="V54" s="66">
        <f t="shared" si="13"/>
        <v>0.02674023769</v>
      </c>
      <c r="W54" s="66">
        <f t="shared" si="14"/>
        <v>0.09252971138</v>
      </c>
      <c r="X54" s="66">
        <f t="shared" si="15"/>
        <v>0.04541595925</v>
      </c>
      <c r="Y54" s="63">
        <f t="shared" si="2"/>
        <v>0.2809847199</v>
      </c>
      <c r="Z54" s="66">
        <f t="shared" si="16"/>
        <v>0.03735144312</v>
      </c>
      <c r="AA54" s="66">
        <f t="shared" si="17"/>
        <v>0.008488964346</v>
      </c>
      <c r="AB54" s="66">
        <f t="shared" si="18"/>
        <v>0.03140916808</v>
      </c>
      <c r="AC54" s="63">
        <f t="shared" si="3"/>
        <v>0.2809847199</v>
      </c>
      <c r="AD54" s="66">
        <f t="shared" ref="AD54:AF54" si="82">(H54+K54+N54)/($F54)</f>
        <v>0.06451612903</v>
      </c>
      <c r="AE54" s="66">
        <f t="shared" si="82"/>
        <v>0.1281833616</v>
      </c>
      <c r="AF54" s="66">
        <f t="shared" si="82"/>
        <v>0.0882852292</v>
      </c>
      <c r="AG54" s="56">
        <f t="shared" si="20"/>
        <v>0.01522804355</v>
      </c>
      <c r="AH54" s="49">
        <f t="shared" si="5"/>
        <v>0.2809847199</v>
      </c>
      <c r="AI54" s="57">
        <f t="shared" si="21"/>
        <v>0.0134237286</v>
      </c>
      <c r="AJ54" s="57">
        <f t="shared" si="22"/>
        <v>0.01215929736</v>
      </c>
      <c r="AK54" s="66">
        <f t="shared" si="23"/>
        <v>-0.004934764255</v>
      </c>
      <c r="AL54" s="66">
        <f t="shared" si="24"/>
        <v>-0.003245884798</v>
      </c>
      <c r="AM54" s="66">
        <f t="shared" si="25"/>
        <v>-0.004006144291</v>
      </c>
      <c r="AN54" s="63">
        <f t="shared" si="6"/>
        <v>0.2809847199</v>
      </c>
      <c r="AO54" s="66">
        <f t="shared" si="26"/>
        <v>0.00941758431</v>
      </c>
      <c r="AP54" s="66">
        <f t="shared" si="27"/>
        <v>1.109391432</v>
      </c>
      <c r="AQ54" s="63">
        <f t="shared" si="7"/>
        <v>20</v>
      </c>
      <c r="AR54" s="66">
        <f t="shared" si="28"/>
        <v>22</v>
      </c>
      <c r="AS54" s="64">
        <f>'M1,M2,M3 Restoration'!AU54</f>
        <v>0.2968667026</v>
      </c>
      <c r="AT54" s="66">
        <f t="shared" si="29"/>
        <v>52</v>
      </c>
      <c r="AU54" s="65">
        <f>'N1,N2,N3 Restoration'!AX54</f>
        <v>0.2227909492</v>
      </c>
      <c r="AV54" s="38">
        <f t="shared" si="30"/>
        <v>71</v>
      </c>
      <c r="AW54" s="38">
        <f t="shared" si="31"/>
        <v>20</v>
      </c>
      <c r="AX54" s="52">
        <v>63.0</v>
      </c>
      <c r="AY54" s="38"/>
      <c r="AZ54" s="35"/>
      <c r="BA54" s="35"/>
    </row>
    <row r="55">
      <c r="A55" s="1"/>
      <c r="B55" s="1"/>
      <c r="C55" s="60"/>
      <c r="D55" s="60"/>
      <c r="E55" s="2">
        <v>1609.0</v>
      </c>
      <c r="F55" s="61">
        <v>2098.0</v>
      </c>
      <c r="G55" s="62">
        <f t="shared" si="8"/>
        <v>327</v>
      </c>
      <c r="H55" s="43">
        <v>14.0</v>
      </c>
      <c r="I55" s="43">
        <v>31.0</v>
      </c>
      <c r="J55" s="43">
        <v>26.0</v>
      </c>
      <c r="K55" s="44">
        <v>62.0</v>
      </c>
      <c r="L55" s="44">
        <v>79.0</v>
      </c>
      <c r="M55" s="44">
        <v>35.0</v>
      </c>
      <c r="N55" s="45">
        <v>15.0</v>
      </c>
      <c r="O55" s="45">
        <v>18.0</v>
      </c>
      <c r="P55" s="45">
        <v>47.0</v>
      </c>
      <c r="Q55" s="66">
        <f t="shared" si="9"/>
        <v>0.1558627264</v>
      </c>
      <c r="R55" s="66">
        <f t="shared" si="10"/>
        <v>0.006673021926</v>
      </c>
      <c r="S55" s="66">
        <f t="shared" si="11"/>
        <v>0.012392755</v>
      </c>
      <c r="T55" s="66">
        <f t="shared" si="12"/>
        <v>0.008579599619</v>
      </c>
      <c r="U55" s="63">
        <f t="shared" si="1"/>
        <v>0.1558627264</v>
      </c>
      <c r="V55" s="66">
        <f t="shared" si="13"/>
        <v>0.01477597712</v>
      </c>
      <c r="W55" s="66">
        <f t="shared" si="14"/>
        <v>0.03765490944</v>
      </c>
      <c r="X55" s="66">
        <f t="shared" si="15"/>
        <v>0.02955195424</v>
      </c>
      <c r="Y55" s="63">
        <f t="shared" si="2"/>
        <v>0.1558627264</v>
      </c>
      <c r="Z55" s="66">
        <f t="shared" si="16"/>
        <v>0.01668255481</v>
      </c>
      <c r="AA55" s="66">
        <f t="shared" si="17"/>
        <v>0.007149666349</v>
      </c>
      <c r="AB55" s="66">
        <f t="shared" si="18"/>
        <v>0.02240228789</v>
      </c>
      <c r="AC55" s="63">
        <f t="shared" si="3"/>
        <v>0.1558627264</v>
      </c>
      <c r="AD55" s="66">
        <f t="shared" ref="AD55:AF55" si="83">(H55+K55+N55)/($F55)</f>
        <v>0.04337464252</v>
      </c>
      <c r="AE55" s="66">
        <f t="shared" si="83"/>
        <v>0.06101048618</v>
      </c>
      <c r="AF55" s="66">
        <f t="shared" si="83"/>
        <v>0.05147759771</v>
      </c>
      <c r="AG55" s="56">
        <f t="shared" si="20"/>
        <v>0.008931107746</v>
      </c>
      <c r="AH55" s="49">
        <f t="shared" si="5"/>
        <v>0.1558627264</v>
      </c>
      <c r="AI55" s="57">
        <f t="shared" si="21"/>
        <v>0.008258238724</v>
      </c>
      <c r="AJ55" s="57">
        <f t="shared" si="22"/>
        <v>0.007556856455</v>
      </c>
      <c r="AK55" s="66">
        <f t="shared" si="23"/>
        <v>-0.001108572375</v>
      </c>
      <c r="AL55" s="66">
        <f t="shared" si="24"/>
        <v>0.001022743164</v>
      </c>
      <c r="AM55" s="66">
        <f t="shared" si="25"/>
        <v>-0.0008999621182</v>
      </c>
      <c r="AN55" s="63">
        <f t="shared" si="6"/>
        <v>0.1558627264</v>
      </c>
      <c r="AO55" s="66">
        <f t="shared" si="26"/>
        <v>0.007358276606</v>
      </c>
      <c r="AP55" s="66">
        <f t="shared" si="27"/>
        <v>1.029177621</v>
      </c>
      <c r="AQ55" s="63">
        <f t="shared" si="7"/>
        <v>15</v>
      </c>
      <c r="AR55" s="66">
        <f t="shared" si="28"/>
        <v>15</v>
      </c>
      <c r="AS55" s="64">
        <f>'M1,M2,M3 Restoration'!AU55</f>
        <v>0.3301784382</v>
      </c>
      <c r="AT55" s="66">
        <f t="shared" si="29"/>
        <v>30</v>
      </c>
      <c r="AU55" s="65">
        <f>'N1,N2,N3 Restoration'!AX55</f>
        <v>0.272768625</v>
      </c>
      <c r="AV55" s="38">
        <f t="shared" si="30"/>
        <v>40</v>
      </c>
      <c r="AW55" s="38">
        <f t="shared" si="31"/>
        <v>15</v>
      </c>
      <c r="AX55" s="52">
        <v>31.0</v>
      </c>
      <c r="AY55" s="38"/>
      <c r="AZ55" s="35"/>
      <c r="BA55" s="35"/>
    </row>
    <row r="56">
      <c r="A56" s="1"/>
      <c r="B56" s="1"/>
      <c r="C56" s="60"/>
      <c r="D56" s="60"/>
      <c r="E56" s="2">
        <v>1613.0</v>
      </c>
      <c r="F56" s="61">
        <v>2332.0</v>
      </c>
      <c r="G56" s="62">
        <f t="shared" si="8"/>
        <v>356</v>
      </c>
      <c r="H56" s="43">
        <v>14.0</v>
      </c>
      <c r="I56" s="43">
        <v>31.0</v>
      </c>
      <c r="J56" s="43">
        <v>14.0</v>
      </c>
      <c r="K56" s="44">
        <v>48.0</v>
      </c>
      <c r="L56" s="44">
        <v>113.0</v>
      </c>
      <c r="M56" s="44">
        <v>38.0</v>
      </c>
      <c r="N56" s="45">
        <v>23.0</v>
      </c>
      <c r="O56" s="45">
        <v>18.0</v>
      </c>
      <c r="P56" s="45">
        <v>57.0</v>
      </c>
      <c r="Q56" s="66">
        <f t="shared" si="9"/>
        <v>0.1526586621</v>
      </c>
      <c r="R56" s="66">
        <f t="shared" si="10"/>
        <v>0.006003430532</v>
      </c>
      <c r="S56" s="66">
        <f t="shared" si="11"/>
        <v>0.006003430532</v>
      </c>
      <c r="T56" s="66">
        <f t="shared" si="12"/>
        <v>0.007718696398</v>
      </c>
      <c r="U56" s="63">
        <f t="shared" si="1"/>
        <v>0.1526586621</v>
      </c>
      <c r="V56" s="66">
        <f t="shared" si="13"/>
        <v>0.01329331046</v>
      </c>
      <c r="W56" s="66">
        <f t="shared" si="14"/>
        <v>0.04845626072</v>
      </c>
      <c r="X56" s="66">
        <f t="shared" si="15"/>
        <v>0.02058319039</v>
      </c>
      <c r="Y56" s="63">
        <f t="shared" si="2"/>
        <v>0.1526586621</v>
      </c>
      <c r="Z56" s="66">
        <f t="shared" si="16"/>
        <v>0.01629502573</v>
      </c>
      <c r="AA56" s="66">
        <f t="shared" si="17"/>
        <v>0.009862778731</v>
      </c>
      <c r="AB56" s="66">
        <f t="shared" si="18"/>
        <v>0.02444253859</v>
      </c>
      <c r="AC56" s="63">
        <f t="shared" si="3"/>
        <v>0.1526586621</v>
      </c>
      <c r="AD56" s="66">
        <f t="shared" ref="AD56:AF56" si="84">(H56+K56+N56)/($F56)</f>
        <v>0.03644939966</v>
      </c>
      <c r="AE56" s="66">
        <f t="shared" si="84"/>
        <v>0.06946826758</v>
      </c>
      <c r="AF56" s="66">
        <f t="shared" si="84"/>
        <v>0.04674099485</v>
      </c>
      <c r="AG56" s="56">
        <f t="shared" si="20"/>
        <v>0.008733552954</v>
      </c>
      <c r="AH56" s="49">
        <f t="shared" si="5"/>
        <v>0.1526586621</v>
      </c>
      <c r="AI56" s="57">
        <f t="shared" si="21"/>
        <v>0.008081146345</v>
      </c>
      <c r="AJ56" s="57">
        <f t="shared" si="22"/>
        <v>0.007394182365</v>
      </c>
      <c r="AK56" s="66">
        <f t="shared" si="23"/>
        <v>0.001781632386</v>
      </c>
      <c r="AL56" s="66">
        <f t="shared" si="24"/>
        <v>0.0003245140325</v>
      </c>
      <c r="AM56" s="66">
        <f t="shared" si="25"/>
        <v>0.001446366238</v>
      </c>
      <c r="AN56" s="63">
        <f t="shared" si="6"/>
        <v>0.1526586621</v>
      </c>
      <c r="AO56" s="66">
        <f t="shared" si="26"/>
        <v>0.009527512583</v>
      </c>
      <c r="AP56" s="66">
        <f t="shared" si="27"/>
        <v>0.966006928</v>
      </c>
      <c r="AQ56" s="63">
        <f t="shared" si="7"/>
        <v>23</v>
      </c>
      <c r="AR56" s="66">
        <f t="shared" si="28"/>
        <v>22</v>
      </c>
      <c r="AS56" s="64">
        <f>'M1,M2,M3 Restoration'!AU56</f>
        <v>0.5149621672</v>
      </c>
      <c r="AT56" s="66">
        <f t="shared" si="29"/>
        <v>21</v>
      </c>
      <c r="AU56" s="65">
        <f>'N1,N2,N3 Restoration'!AX56</f>
        <v>0.3615689528</v>
      </c>
      <c r="AV56" s="38">
        <f t="shared" si="30"/>
        <v>28</v>
      </c>
      <c r="AW56" s="38">
        <f t="shared" si="31"/>
        <v>16</v>
      </c>
      <c r="AX56" s="52">
        <v>31.0</v>
      </c>
      <c r="AY56" s="38"/>
      <c r="AZ56" s="35"/>
      <c r="BA56" s="35"/>
    </row>
    <row r="57">
      <c r="A57" s="1"/>
      <c r="B57" s="1"/>
      <c r="C57" s="60"/>
      <c r="D57" s="60"/>
      <c r="E57" s="2">
        <v>1614.0</v>
      </c>
      <c r="F57" s="61">
        <v>1812.0</v>
      </c>
      <c r="G57" s="62">
        <f t="shared" si="8"/>
        <v>303</v>
      </c>
      <c r="H57" s="43">
        <v>17.0</v>
      </c>
      <c r="I57" s="43">
        <v>27.0</v>
      </c>
      <c r="J57" s="43">
        <v>20.0</v>
      </c>
      <c r="K57" s="44">
        <v>44.0</v>
      </c>
      <c r="L57" s="44">
        <v>93.0</v>
      </c>
      <c r="M57" s="44">
        <v>33.0</v>
      </c>
      <c r="N57" s="45">
        <v>14.0</v>
      </c>
      <c r="O57" s="45">
        <v>17.0</v>
      </c>
      <c r="P57" s="45">
        <v>38.0</v>
      </c>
      <c r="Q57" s="66">
        <f t="shared" si="9"/>
        <v>0.167218543</v>
      </c>
      <c r="R57" s="66">
        <f t="shared" si="10"/>
        <v>0.009381898455</v>
      </c>
      <c r="S57" s="66">
        <f t="shared" si="11"/>
        <v>0.01103752759</v>
      </c>
      <c r="T57" s="66">
        <f t="shared" si="12"/>
        <v>0.009381898455</v>
      </c>
      <c r="U57" s="63">
        <f t="shared" si="1"/>
        <v>0.167218543</v>
      </c>
      <c r="V57" s="66">
        <f t="shared" si="13"/>
        <v>0.01490066225</v>
      </c>
      <c r="W57" s="66">
        <f t="shared" si="14"/>
        <v>0.05132450331</v>
      </c>
      <c r="X57" s="66">
        <f t="shared" si="15"/>
        <v>0.02428256071</v>
      </c>
      <c r="Y57" s="63">
        <f t="shared" si="2"/>
        <v>0.167218543</v>
      </c>
      <c r="Z57" s="66">
        <f t="shared" si="16"/>
        <v>0.01821192053</v>
      </c>
      <c r="AA57" s="66">
        <f t="shared" si="17"/>
        <v>0.007726269316</v>
      </c>
      <c r="AB57" s="66">
        <f t="shared" si="18"/>
        <v>0.02097130243</v>
      </c>
      <c r="AC57" s="63">
        <f t="shared" si="3"/>
        <v>0.167218543</v>
      </c>
      <c r="AD57" s="66">
        <f t="shared" ref="AD57:AF57" si="85">(H57+K57+N57)/($F57)</f>
        <v>0.04139072848</v>
      </c>
      <c r="AE57" s="66">
        <f t="shared" si="85"/>
        <v>0.07560706402</v>
      </c>
      <c r="AF57" s="66">
        <f t="shared" si="85"/>
        <v>0.05022075055</v>
      </c>
      <c r="AG57" s="56">
        <f t="shared" si="20"/>
        <v>0.009616680244</v>
      </c>
      <c r="AH57" s="49">
        <f t="shared" si="5"/>
        <v>0.167218543</v>
      </c>
      <c r="AI57" s="57">
        <f t="shared" si="21"/>
        <v>0.008867865993</v>
      </c>
      <c r="AJ57" s="57">
        <f t="shared" si="22"/>
        <v>0.008115382549</v>
      </c>
      <c r="AK57" s="66">
        <f t="shared" si="23"/>
        <v>-0.001141596677</v>
      </c>
      <c r="AL57" s="66">
        <f t="shared" si="24"/>
        <v>0.001266515906</v>
      </c>
      <c r="AM57" s="66">
        <f t="shared" si="25"/>
        <v>-0.0009267719337</v>
      </c>
      <c r="AN57" s="63">
        <f t="shared" si="6"/>
        <v>0.167218543</v>
      </c>
      <c r="AO57" s="66">
        <f t="shared" si="26"/>
        <v>0.007941094059</v>
      </c>
      <c r="AP57" s="66">
        <f t="shared" si="27"/>
        <v>1.02780446</v>
      </c>
      <c r="AQ57" s="63">
        <f t="shared" si="7"/>
        <v>14</v>
      </c>
      <c r="AR57" s="66">
        <f t="shared" si="28"/>
        <v>14</v>
      </c>
      <c r="AS57" s="64">
        <f>'M1,M2,M3 Restoration'!AU57</f>
        <v>0.4573831084</v>
      </c>
      <c r="AT57" s="66">
        <f t="shared" si="29"/>
        <v>17</v>
      </c>
      <c r="AU57" s="65">
        <f>'N1,N2,N3 Restoration'!AX57</f>
        <v>0.3312170767</v>
      </c>
      <c r="AV57" s="38">
        <f t="shared" si="30"/>
        <v>37</v>
      </c>
      <c r="AW57" s="38">
        <f t="shared" si="31"/>
        <v>18</v>
      </c>
      <c r="AX57" s="52">
        <v>27.0</v>
      </c>
      <c r="AY57" s="38"/>
      <c r="AZ57" s="35"/>
      <c r="BA57" s="35"/>
    </row>
    <row r="58">
      <c r="A58" s="1"/>
      <c r="B58" s="1"/>
      <c r="C58" s="60"/>
      <c r="D58" s="60"/>
      <c r="E58" s="2">
        <v>1619.0</v>
      </c>
      <c r="F58" s="61">
        <v>2206.0</v>
      </c>
      <c r="G58" s="62">
        <f t="shared" si="8"/>
        <v>322</v>
      </c>
      <c r="H58" s="43">
        <v>9.0</v>
      </c>
      <c r="I58" s="43">
        <v>22.0</v>
      </c>
      <c r="J58" s="43">
        <v>21.0</v>
      </c>
      <c r="K58" s="44">
        <v>47.0</v>
      </c>
      <c r="L58" s="44">
        <v>92.0</v>
      </c>
      <c r="M58" s="44">
        <v>58.0</v>
      </c>
      <c r="N58" s="45">
        <v>12.0</v>
      </c>
      <c r="O58" s="45">
        <v>13.0</v>
      </c>
      <c r="P58" s="45">
        <v>48.0</v>
      </c>
      <c r="Q58" s="66">
        <f t="shared" si="9"/>
        <v>0.1459655485</v>
      </c>
      <c r="R58" s="66">
        <f t="shared" si="10"/>
        <v>0.004079782412</v>
      </c>
      <c r="S58" s="66">
        <f t="shared" si="11"/>
        <v>0.009519492294</v>
      </c>
      <c r="T58" s="66">
        <f t="shared" si="12"/>
        <v>0.005893019039</v>
      </c>
      <c r="U58" s="63">
        <f t="shared" si="1"/>
        <v>0.1459655485</v>
      </c>
      <c r="V58" s="66">
        <f t="shared" si="13"/>
        <v>0.009972801451</v>
      </c>
      <c r="W58" s="66">
        <f t="shared" si="14"/>
        <v>0.04170444243</v>
      </c>
      <c r="X58" s="66">
        <f t="shared" si="15"/>
        <v>0.02130553037</v>
      </c>
      <c r="Y58" s="63">
        <f t="shared" si="2"/>
        <v>0.1459655485</v>
      </c>
      <c r="Z58" s="66">
        <f t="shared" si="16"/>
        <v>0.0262919311</v>
      </c>
      <c r="AA58" s="66">
        <f t="shared" si="17"/>
        <v>0.005439709882</v>
      </c>
      <c r="AB58" s="66">
        <f t="shared" si="18"/>
        <v>0.02175883953</v>
      </c>
      <c r="AC58" s="63">
        <f t="shared" si="3"/>
        <v>0.1459655485</v>
      </c>
      <c r="AD58" s="66">
        <f t="shared" ref="AD58:AF58" si="86">(H58+K58+N58)/($F58)</f>
        <v>0.03082502267</v>
      </c>
      <c r="AE58" s="66">
        <f t="shared" si="86"/>
        <v>0.05757026292</v>
      </c>
      <c r="AF58" s="66">
        <f t="shared" si="86"/>
        <v>0.05757026292</v>
      </c>
      <c r="AG58" s="56">
        <f t="shared" si="20"/>
        <v>0.008315022641</v>
      </c>
      <c r="AH58" s="49">
        <f t="shared" si="5"/>
        <v>0.1459655485</v>
      </c>
      <c r="AI58" s="57">
        <f t="shared" si="21"/>
        <v>0.007703989655</v>
      </c>
      <c r="AJ58" s="57">
        <f t="shared" si="22"/>
        <v>0.007047144687</v>
      </c>
      <c r="AK58" s="66">
        <f t="shared" si="23"/>
        <v>-0.002264279773</v>
      </c>
      <c r="AL58" s="66">
        <f t="shared" si="24"/>
        <v>-0.001154125648</v>
      </c>
      <c r="AM58" s="66">
        <f t="shared" si="25"/>
        <v>-0.001838189429</v>
      </c>
      <c r="AN58" s="63">
        <f t="shared" si="6"/>
        <v>0.1459655485</v>
      </c>
      <c r="AO58" s="66">
        <f t="shared" si="26"/>
        <v>0.005865800226</v>
      </c>
      <c r="AP58" s="66">
        <f t="shared" si="27"/>
        <v>1.078329608</v>
      </c>
      <c r="AQ58" s="63">
        <f t="shared" si="7"/>
        <v>12</v>
      </c>
      <c r="AR58" s="66">
        <f t="shared" si="28"/>
        <v>13</v>
      </c>
      <c r="AS58" s="64">
        <f>'M1,M2,M3 Restoration'!AU58</f>
        <v>0.2336069228</v>
      </c>
      <c r="AT58" s="66">
        <f t="shared" si="29"/>
        <v>43</v>
      </c>
      <c r="AU58" s="65">
        <f>'N1,N2,N3 Restoration'!AX58</f>
        <v>0.1583794315</v>
      </c>
      <c r="AV58" s="38">
        <f t="shared" si="30"/>
        <v>30</v>
      </c>
      <c r="AW58" s="38">
        <f t="shared" si="31"/>
        <v>6</v>
      </c>
      <c r="AX58" s="52">
        <v>22.0</v>
      </c>
      <c r="AY58" s="38"/>
      <c r="AZ58" s="35"/>
      <c r="BA58" s="35"/>
    </row>
    <row r="59">
      <c r="A59" s="1"/>
      <c r="B59" s="1"/>
      <c r="C59" s="60"/>
      <c r="D59" s="60"/>
      <c r="E59" s="2">
        <v>1621.0</v>
      </c>
      <c r="F59" s="61">
        <v>1230.0</v>
      </c>
      <c r="G59" s="62">
        <f t="shared" si="8"/>
        <v>174</v>
      </c>
      <c r="H59" s="43">
        <v>10.0</v>
      </c>
      <c r="I59" s="43">
        <v>32.0</v>
      </c>
      <c r="J59" s="43">
        <v>5.0</v>
      </c>
      <c r="K59" s="44">
        <v>28.0</v>
      </c>
      <c r="L59" s="44">
        <v>43.0</v>
      </c>
      <c r="M59" s="44">
        <v>22.0</v>
      </c>
      <c r="N59" s="45">
        <v>5.0</v>
      </c>
      <c r="O59" s="45">
        <v>8.0</v>
      </c>
      <c r="P59" s="45">
        <v>21.0</v>
      </c>
      <c r="Q59" s="66">
        <f t="shared" si="9"/>
        <v>0.1414634146</v>
      </c>
      <c r="R59" s="66">
        <f t="shared" si="10"/>
        <v>0.008130081301</v>
      </c>
      <c r="S59" s="66">
        <f t="shared" si="11"/>
        <v>0.00406504065</v>
      </c>
      <c r="T59" s="66">
        <f t="shared" si="12"/>
        <v>0.006504065041</v>
      </c>
      <c r="U59" s="63">
        <f t="shared" si="1"/>
        <v>0.1414634146</v>
      </c>
      <c r="V59" s="66">
        <f t="shared" si="13"/>
        <v>0.02601626016</v>
      </c>
      <c r="W59" s="66">
        <f t="shared" si="14"/>
        <v>0.03495934959</v>
      </c>
      <c r="X59" s="66">
        <f t="shared" si="15"/>
        <v>0.02276422764</v>
      </c>
      <c r="Y59" s="63">
        <f t="shared" si="2"/>
        <v>0.1414634146</v>
      </c>
      <c r="Z59" s="66">
        <f t="shared" si="16"/>
        <v>0.01788617886</v>
      </c>
      <c r="AA59" s="66">
        <f t="shared" si="17"/>
        <v>0.00406504065</v>
      </c>
      <c r="AB59" s="66">
        <f t="shared" si="18"/>
        <v>0.01707317073</v>
      </c>
      <c r="AC59" s="63">
        <f t="shared" si="3"/>
        <v>0.1414634146</v>
      </c>
      <c r="AD59" s="66">
        <f t="shared" ref="AD59:AF59" si="87">(H59+K59+N59)/($F59)</f>
        <v>0.03495934959</v>
      </c>
      <c r="AE59" s="66">
        <f t="shared" si="87"/>
        <v>0.0674796748</v>
      </c>
      <c r="AF59" s="66">
        <f t="shared" si="87"/>
        <v>0.03902439024</v>
      </c>
      <c r="AG59" s="56">
        <f t="shared" si="20"/>
        <v>0.008029046996</v>
      </c>
      <c r="AH59" s="49">
        <f t="shared" si="5"/>
        <v>0.1414634146</v>
      </c>
      <c r="AI59" s="57">
        <f t="shared" si="21"/>
        <v>0.007444800714</v>
      </c>
      <c r="AJ59" s="57">
        <f t="shared" si="22"/>
        <v>0.006808215348</v>
      </c>
      <c r="AK59" s="66">
        <f t="shared" si="23"/>
        <v>-0.003379760063</v>
      </c>
      <c r="AL59" s="66">
        <f t="shared" si="24"/>
        <v>-0.0003041503074</v>
      </c>
      <c r="AM59" s="66">
        <f t="shared" si="25"/>
        <v>-0.002743759537</v>
      </c>
      <c r="AN59" s="63">
        <f t="shared" si="6"/>
        <v>0.1414634146</v>
      </c>
      <c r="AO59" s="66">
        <f t="shared" si="26"/>
        <v>0.004701041177</v>
      </c>
      <c r="AP59" s="66">
        <f t="shared" si="27"/>
        <v>1.15645613</v>
      </c>
      <c r="AQ59" s="63">
        <f t="shared" si="7"/>
        <v>5</v>
      </c>
      <c r="AR59" s="66">
        <f t="shared" si="28"/>
        <v>6</v>
      </c>
      <c r="AS59" s="64">
        <f>'M1,M2,M3 Restoration'!AU59</f>
        <v>0.5576091539</v>
      </c>
      <c r="AT59" s="66">
        <f t="shared" si="29"/>
        <v>5</v>
      </c>
      <c r="AU59" s="65">
        <f>'N1,N2,N3 Restoration'!AX59</f>
        <v>0.6128773657</v>
      </c>
      <c r="AV59" s="38">
        <f t="shared" si="30"/>
        <v>15</v>
      </c>
      <c r="AW59" s="38">
        <f t="shared" si="31"/>
        <v>24</v>
      </c>
      <c r="AX59" s="52">
        <v>32.0</v>
      </c>
      <c r="AY59" s="38"/>
      <c r="AZ59" s="35"/>
      <c r="BA59" s="35"/>
    </row>
    <row r="60">
      <c r="A60" s="1"/>
      <c r="B60" s="1"/>
      <c r="C60" s="60"/>
      <c r="D60" s="60"/>
      <c r="E60" s="2">
        <v>1625.0</v>
      </c>
      <c r="F60" s="61">
        <v>2643.0</v>
      </c>
      <c r="G60" s="62">
        <f t="shared" si="8"/>
        <v>426</v>
      </c>
      <c r="H60" s="43">
        <v>21.0</v>
      </c>
      <c r="I60" s="43">
        <v>36.0</v>
      </c>
      <c r="J60" s="43">
        <v>22.0</v>
      </c>
      <c r="K60" s="44">
        <v>42.0</v>
      </c>
      <c r="L60" s="44">
        <v>145.0</v>
      </c>
      <c r="M60" s="44">
        <v>40.0</v>
      </c>
      <c r="N60" s="45">
        <v>23.0</v>
      </c>
      <c r="O60" s="45">
        <v>22.0</v>
      </c>
      <c r="P60" s="45">
        <v>75.0</v>
      </c>
      <c r="Q60" s="66">
        <f t="shared" si="9"/>
        <v>0.1611804767</v>
      </c>
      <c r="R60" s="66">
        <f t="shared" si="10"/>
        <v>0.007945516459</v>
      </c>
      <c r="S60" s="66">
        <f t="shared" si="11"/>
        <v>0.008323874385</v>
      </c>
      <c r="T60" s="66">
        <f t="shared" si="12"/>
        <v>0.008323874385</v>
      </c>
      <c r="U60" s="63">
        <f t="shared" si="1"/>
        <v>0.1611804767</v>
      </c>
      <c r="V60" s="66">
        <f t="shared" si="13"/>
        <v>0.01362088536</v>
      </c>
      <c r="W60" s="66">
        <f t="shared" si="14"/>
        <v>0.05486189936</v>
      </c>
      <c r="X60" s="66">
        <f t="shared" si="15"/>
        <v>0.01589103292</v>
      </c>
      <c r="Y60" s="63">
        <f t="shared" si="2"/>
        <v>0.1611804767</v>
      </c>
      <c r="Z60" s="66">
        <f t="shared" si="16"/>
        <v>0.01513431706</v>
      </c>
      <c r="AA60" s="66">
        <f t="shared" si="17"/>
        <v>0.008702232312</v>
      </c>
      <c r="AB60" s="66">
        <f t="shared" si="18"/>
        <v>0.02837684449</v>
      </c>
      <c r="AC60" s="63">
        <f t="shared" si="3"/>
        <v>0.1611804767</v>
      </c>
      <c r="AD60" s="66">
        <f t="shared" ref="AD60:AF60" si="88">(H60+K60+N60)/($F60)</f>
        <v>0.03253878169</v>
      </c>
      <c r="AE60" s="66">
        <f t="shared" si="88"/>
        <v>0.0768066591</v>
      </c>
      <c r="AF60" s="66">
        <f t="shared" si="88"/>
        <v>0.05183503594</v>
      </c>
      <c r="AG60" s="56">
        <f t="shared" si="20"/>
        <v>0.009254985783</v>
      </c>
      <c r="AH60" s="49">
        <f t="shared" si="5"/>
        <v>0.1611804767</v>
      </c>
      <c r="AI60" s="57">
        <f t="shared" si="21"/>
        <v>0.008547217459</v>
      </c>
      <c r="AJ60" s="57">
        <f t="shared" si="22"/>
        <v>0.007821905313</v>
      </c>
      <c r="AK60" s="66">
        <f t="shared" si="23"/>
        <v>0.000155014853</v>
      </c>
      <c r="AL60" s="66">
        <f t="shared" si="24"/>
        <v>0.0005019690717</v>
      </c>
      <c r="AM60" s="66">
        <f t="shared" si="25"/>
        <v>0.0001258442828</v>
      </c>
      <c r="AN60" s="63">
        <f t="shared" si="6"/>
        <v>0.1611804767</v>
      </c>
      <c r="AO60" s="66">
        <f t="shared" si="26"/>
        <v>0.008673061742</v>
      </c>
      <c r="AP60" s="66">
        <f t="shared" si="27"/>
        <v>0.996647921</v>
      </c>
      <c r="AQ60" s="63">
        <f t="shared" si="7"/>
        <v>23</v>
      </c>
      <c r="AR60" s="66">
        <f t="shared" si="28"/>
        <v>23</v>
      </c>
      <c r="AS60" s="64">
        <f>'M1,M2,M3 Restoration'!AU60</f>
        <v>0.4428406198</v>
      </c>
      <c r="AT60" s="66">
        <f t="shared" si="29"/>
        <v>29</v>
      </c>
      <c r="AU60" s="65">
        <f>'N1,N2,N3 Restoration'!AX60</f>
        <v>0.2991951799</v>
      </c>
      <c r="AV60" s="38">
        <f t="shared" si="30"/>
        <v>43</v>
      </c>
      <c r="AW60" s="38">
        <f t="shared" si="31"/>
        <v>18</v>
      </c>
      <c r="AX60" s="52">
        <v>36.0</v>
      </c>
      <c r="AY60" s="38"/>
      <c r="AZ60" s="35"/>
      <c r="BA60" s="35"/>
    </row>
    <row r="61">
      <c r="A61" s="1"/>
      <c r="B61" s="1"/>
      <c r="C61" s="60"/>
      <c r="D61" s="60"/>
      <c r="E61" s="2">
        <v>1631.0</v>
      </c>
      <c r="F61" s="61">
        <v>2267.0</v>
      </c>
      <c r="G61" s="62">
        <f t="shared" si="8"/>
        <v>430</v>
      </c>
      <c r="H61" s="43">
        <v>18.0</v>
      </c>
      <c r="I61" s="43">
        <v>31.0</v>
      </c>
      <c r="J61" s="43">
        <v>34.0</v>
      </c>
      <c r="K61" s="44">
        <v>46.0</v>
      </c>
      <c r="L61" s="44">
        <v>138.0</v>
      </c>
      <c r="M61" s="44">
        <v>50.0</v>
      </c>
      <c r="N61" s="45">
        <v>23.0</v>
      </c>
      <c r="O61" s="45">
        <v>25.0</v>
      </c>
      <c r="P61" s="45">
        <v>65.0</v>
      </c>
      <c r="Q61" s="66">
        <f t="shared" si="9"/>
        <v>0.1896779885</v>
      </c>
      <c r="R61" s="66">
        <f t="shared" si="10"/>
        <v>0.007940008822</v>
      </c>
      <c r="S61" s="66">
        <f t="shared" si="11"/>
        <v>0.01499779444</v>
      </c>
      <c r="T61" s="66">
        <f t="shared" si="12"/>
        <v>0.01102779003</v>
      </c>
      <c r="U61" s="63">
        <f t="shared" si="1"/>
        <v>0.1896779885</v>
      </c>
      <c r="V61" s="66">
        <f t="shared" si="13"/>
        <v>0.01367445964</v>
      </c>
      <c r="W61" s="66">
        <f t="shared" si="14"/>
        <v>0.06087340097</v>
      </c>
      <c r="X61" s="66">
        <f t="shared" si="15"/>
        <v>0.02029113366</v>
      </c>
      <c r="Y61" s="63">
        <f t="shared" si="2"/>
        <v>0.1896779885</v>
      </c>
      <c r="Z61" s="66">
        <f t="shared" si="16"/>
        <v>0.02205558006</v>
      </c>
      <c r="AA61" s="66">
        <f t="shared" si="17"/>
        <v>0.01014556683</v>
      </c>
      <c r="AB61" s="66">
        <f t="shared" si="18"/>
        <v>0.02867225408</v>
      </c>
      <c r="AC61" s="63">
        <f t="shared" si="3"/>
        <v>0.1896779885</v>
      </c>
      <c r="AD61" s="66">
        <f t="shared" ref="AD61:AF61" si="89">(H61+K61+N61)/($F61)</f>
        <v>0.03837670931</v>
      </c>
      <c r="AE61" s="66">
        <f t="shared" si="89"/>
        <v>0.08557565064</v>
      </c>
      <c r="AF61" s="66">
        <f t="shared" si="89"/>
        <v>0.06572562858</v>
      </c>
      <c r="AG61" s="56">
        <f t="shared" si="20"/>
        <v>0.0109055388</v>
      </c>
      <c r="AH61" s="49">
        <f t="shared" si="5"/>
        <v>0.1896779885</v>
      </c>
      <c r="AI61" s="57">
        <f t="shared" si="21"/>
        <v>0.009990799593</v>
      </c>
      <c r="AJ61" s="57">
        <f t="shared" si="22"/>
        <v>0.009137248645</v>
      </c>
      <c r="AK61" s="66">
        <f t="shared" si="23"/>
        <v>0.0001547672353</v>
      </c>
      <c r="AL61" s="66">
        <f t="shared" si="24"/>
        <v>0.001890541386</v>
      </c>
      <c r="AM61" s="66">
        <f t="shared" si="25"/>
        <v>0.0001256432616</v>
      </c>
      <c r="AN61" s="63">
        <f t="shared" si="6"/>
        <v>0.1896779885</v>
      </c>
      <c r="AO61" s="66">
        <f t="shared" si="26"/>
        <v>0.01011644285</v>
      </c>
      <c r="AP61" s="66">
        <f t="shared" si="27"/>
        <v>0.9971293892</v>
      </c>
      <c r="AQ61" s="63">
        <f t="shared" si="7"/>
        <v>23</v>
      </c>
      <c r="AR61" s="66">
        <f t="shared" si="28"/>
        <v>23</v>
      </c>
      <c r="AS61" s="64">
        <f>'M1,M2,M3 Restoration'!AU61</f>
        <v>0.3468575842</v>
      </c>
      <c r="AT61" s="66">
        <f t="shared" si="29"/>
        <v>43</v>
      </c>
      <c r="AU61" s="65">
        <f>'N1,N2,N3 Restoration'!AX61</f>
        <v>0.2075748936</v>
      </c>
      <c r="AV61" s="38">
        <f t="shared" si="30"/>
        <v>52</v>
      </c>
      <c r="AW61" s="38">
        <f t="shared" si="31"/>
        <v>14</v>
      </c>
      <c r="AX61" s="52">
        <v>31.0</v>
      </c>
      <c r="AY61" s="38"/>
      <c r="AZ61" s="35"/>
      <c r="BA61" s="35"/>
    </row>
    <row r="62">
      <c r="A62" s="1"/>
      <c r="B62" s="1"/>
      <c r="C62" s="60"/>
      <c r="D62" s="60"/>
      <c r="E62" s="2">
        <v>1632.0</v>
      </c>
      <c r="F62" s="61">
        <v>2438.0</v>
      </c>
      <c r="G62" s="62">
        <f t="shared" si="8"/>
        <v>375</v>
      </c>
      <c r="H62" s="43">
        <v>20.0</v>
      </c>
      <c r="I62" s="43">
        <v>27.0</v>
      </c>
      <c r="J62" s="43">
        <v>20.0</v>
      </c>
      <c r="K62" s="44">
        <v>42.0</v>
      </c>
      <c r="L62" s="44">
        <v>109.0</v>
      </c>
      <c r="M62" s="44">
        <v>54.0</v>
      </c>
      <c r="N62" s="45">
        <v>24.0</v>
      </c>
      <c r="O62" s="45">
        <v>19.0</v>
      </c>
      <c r="P62" s="45">
        <v>60.0</v>
      </c>
      <c r="Q62" s="66">
        <f t="shared" si="9"/>
        <v>0.1538146021</v>
      </c>
      <c r="R62" s="66">
        <f t="shared" si="10"/>
        <v>0.008203445447</v>
      </c>
      <c r="S62" s="66">
        <f t="shared" si="11"/>
        <v>0.008203445447</v>
      </c>
      <c r="T62" s="66">
        <f t="shared" si="12"/>
        <v>0.007793273175</v>
      </c>
      <c r="U62" s="63">
        <f t="shared" si="1"/>
        <v>0.1538146021</v>
      </c>
      <c r="V62" s="66">
        <f t="shared" si="13"/>
        <v>0.01107465135</v>
      </c>
      <c r="W62" s="66">
        <f t="shared" si="14"/>
        <v>0.04470877769</v>
      </c>
      <c r="X62" s="66">
        <f t="shared" si="15"/>
        <v>0.01722723544</v>
      </c>
      <c r="Y62" s="63">
        <f t="shared" si="2"/>
        <v>0.1538146021</v>
      </c>
      <c r="Z62" s="66">
        <f t="shared" si="16"/>
        <v>0.02214930271</v>
      </c>
      <c r="AA62" s="66">
        <f t="shared" si="17"/>
        <v>0.009844134537</v>
      </c>
      <c r="AB62" s="66">
        <f t="shared" si="18"/>
        <v>0.02461033634</v>
      </c>
      <c r="AC62" s="63">
        <f t="shared" si="3"/>
        <v>0.1538146021</v>
      </c>
      <c r="AD62" s="66">
        <f t="shared" ref="AD62:AF62" si="90">(H62+K62+N62)/($F62)</f>
        <v>0.03527481542</v>
      </c>
      <c r="AE62" s="66">
        <f t="shared" si="90"/>
        <v>0.06357670221</v>
      </c>
      <c r="AF62" s="66">
        <f t="shared" si="90"/>
        <v>0.0549630845</v>
      </c>
      <c r="AG62" s="56">
        <f t="shared" si="20"/>
        <v>0.008805034449</v>
      </c>
      <c r="AH62" s="49">
        <f t="shared" si="5"/>
        <v>0.1538146021</v>
      </c>
      <c r="AI62" s="57">
        <f t="shared" si="21"/>
        <v>0.00814529456</v>
      </c>
      <c r="AJ62" s="57">
        <f t="shared" si="22"/>
        <v>0.007453128851</v>
      </c>
      <c r="AK62" s="66">
        <f t="shared" si="23"/>
        <v>0.001698839976</v>
      </c>
      <c r="AL62" s="66">
        <f t="shared" si="24"/>
        <v>0.0003401443241</v>
      </c>
      <c r="AM62" s="66">
        <f t="shared" si="25"/>
        <v>0.001379153638</v>
      </c>
      <c r="AN62" s="63">
        <f t="shared" si="6"/>
        <v>0.1538146021</v>
      </c>
      <c r="AO62" s="66">
        <f t="shared" si="26"/>
        <v>0.009524448198</v>
      </c>
      <c r="AP62" s="66">
        <f t="shared" si="27"/>
        <v>0.9675251961</v>
      </c>
      <c r="AQ62" s="63">
        <f t="shared" si="7"/>
        <v>24</v>
      </c>
      <c r="AR62" s="66">
        <f t="shared" si="28"/>
        <v>23</v>
      </c>
      <c r="AS62" s="64">
        <f>'M1,M2,M3 Restoration'!AU62</f>
        <v>0.5132741508</v>
      </c>
      <c r="AT62" s="66">
        <f t="shared" si="29"/>
        <v>22</v>
      </c>
      <c r="AU62" s="65">
        <f>'N1,N2,N3 Restoration'!AX62</f>
        <v>0.2562195498</v>
      </c>
      <c r="AV62" s="38">
        <f t="shared" si="30"/>
        <v>40</v>
      </c>
      <c r="AW62" s="38">
        <f t="shared" si="31"/>
        <v>14</v>
      </c>
      <c r="AX62" s="52">
        <v>27.0</v>
      </c>
      <c r="AY62" s="38"/>
      <c r="AZ62" s="35"/>
      <c r="BA62" s="35"/>
    </row>
    <row r="63">
      <c r="A63" s="1"/>
      <c r="B63" s="1"/>
      <c r="C63" s="60"/>
      <c r="D63" s="60"/>
      <c r="E63" s="2">
        <v>1633.0</v>
      </c>
      <c r="F63" s="61">
        <v>1635.0</v>
      </c>
      <c r="G63" s="62">
        <f t="shared" si="8"/>
        <v>185</v>
      </c>
      <c r="H63" s="43">
        <v>11.0</v>
      </c>
      <c r="I63" s="43">
        <v>16.0</v>
      </c>
      <c r="J63" s="43">
        <v>10.0</v>
      </c>
      <c r="K63" s="44">
        <v>29.0</v>
      </c>
      <c r="L63" s="44">
        <v>70.0</v>
      </c>
      <c r="M63" s="44">
        <v>14.0</v>
      </c>
      <c r="N63" s="45">
        <v>6.0</v>
      </c>
      <c r="O63" s="45">
        <v>4.0</v>
      </c>
      <c r="P63" s="45">
        <v>25.0</v>
      </c>
      <c r="Q63" s="66">
        <f t="shared" si="9"/>
        <v>0.1131498471</v>
      </c>
      <c r="R63" s="66">
        <f t="shared" si="10"/>
        <v>0.006727828746</v>
      </c>
      <c r="S63" s="66">
        <f t="shared" si="11"/>
        <v>0.006116207951</v>
      </c>
      <c r="T63" s="66">
        <f t="shared" si="12"/>
        <v>0.00244648318</v>
      </c>
      <c r="U63" s="63">
        <f t="shared" si="1"/>
        <v>0.1131498471</v>
      </c>
      <c r="V63" s="66">
        <f t="shared" si="13"/>
        <v>0.009785932722</v>
      </c>
      <c r="W63" s="66">
        <f t="shared" si="14"/>
        <v>0.04281345566</v>
      </c>
      <c r="X63" s="66">
        <f t="shared" si="15"/>
        <v>0.01773700306</v>
      </c>
      <c r="Y63" s="63">
        <f t="shared" si="2"/>
        <v>0.1131498471</v>
      </c>
      <c r="Z63" s="66">
        <f t="shared" si="16"/>
        <v>0.008562691131</v>
      </c>
      <c r="AA63" s="66">
        <f t="shared" si="17"/>
        <v>0.003669724771</v>
      </c>
      <c r="AB63" s="66">
        <f t="shared" si="18"/>
        <v>0.01529051988</v>
      </c>
      <c r="AC63" s="63">
        <f t="shared" si="3"/>
        <v>0.1131498471</v>
      </c>
      <c r="AD63" s="66">
        <f t="shared" ref="AD63:AF63" si="91">(H63+K63+N63)/($F63)</f>
        <v>0.02813455657</v>
      </c>
      <c r="AE63" s="66">
        <f t="shared" si="91"/>
        <v>0.05504587156</v>
      </c>
      <c r="AF63" s="66">
        <f t="shared" si="91"/>
        <v>0.02996941896</v>
      </c>
      <c r="AG63" s="56">
        <f t="shared" si="20"/>
        <v>0.006148526405</v>
      </c>
      <c r="AH63" s="49">
        <f t="shared" si="5"/>
        <v>0.1131498471</v>
      </c>
      <c r="AI63" s="57">
        <f t="shared" si="21"/>
        <v>0.005713506626</v>
      </c>
      <c r="AJ63" s="57">
        <f t="shared" si="22"/>
        <v>0.005204332314</v>
      </c>
      <c r="AK63" s="66">
        <f t="shared" si="23"/>
        <v>-0.002043781855</v>
      </c>
      <c r="AL63" s="66">
        <f t="shared" si="24"/>
        <v>-0.002757849134</v>
      </c>
      <c r="AM63" s="66">
        <f t="shared" si="25"/>
        <v>-0.001659184632</v>
      </c>
      <c r="AN63" s="63">
        <f t="shared" si="6"/>
        <v>0.1131498471</v>
      </c>
      <c r="AO63" s="66">
        <f t="shared" si="26"/>
        <v>0.004054321994</v>
      </c>
      <c r="AP63" s="66">
        <f t="shared" si="27"/>
        <v>1.104802743</v>
      </c>
      <c r="AQ63" s="63">
        <f t="shared" si="7"/>
        <v>6</v>
      </c>
      <c r="AR63" s="66">
        <f t="shared" si="28"/>
        <v>7</v>
      </c>
      <c r="AS63" s="64">
        <f>'M1,M2,M3 Restoration'!AU63</f>
        <v>0.4342017568</v>
      </c>
      <c r="AT63" s="66">
        <f t="shared" si="29"/>
        <v>9</v>
      </c>
      <c r="AU63" s="65">
        <f>'N1,N2,N3 Restoration'!AX63</f>
        <v>0.1660138782</v>
      </c>
      <c r="AV63" s="38">
        <f t="shared" si="30"/>
        <v>21</v>
      </c>
      <c r="AW63" s="38">
        <f t="shared" si="31"/>
        <v>4</v>
      </c>
      <c r="AX63" s="52">
        <v>16.0</v>
      </c>
      <c r="AY63" s="38"/>
      <c r="AZ63" s="35"/>
      <c r="BA63" s="35"/>
    </row>
    <row r="64">
      <c r="A64" s="1"/>
      <c r="B64" s="1"/>
      <c r="C64" s="60"/>
      <c r="D64" s="60"/>
      <c r="E64" s="2">
        <v>1645.0</v>
      </c>
      <c r="F64" s="61">
        <v>3215.0</v>
      </c>
      <c r="G64" s="62">
        <f t="shared" si="8"/>
        <v>319</v>
      </c>
      <c r="H64" s="43">
        <v>8.0</v>
      </c>
      <c r="I64" s="43">
        <v>55.0</v>
      </c>
      <c r="J64" s="43">
        <v>12.0</v>
      </c>
      <c r="K64" s="44">
        <v>28.0</v>
      </c>
      <c r="L64" s="44">
        <v>108.0</v>
      </c>
      <c r="M64" s="44">
        <v>27.0</v>
      </c>
      <c r="N64" s="45">
        <v>15.0</v>
      </c>
      <c r="O64" s="45">
        <v>5.0</v>
      </c>
      <c r="P64" s="45">
        <v>61.0</v>
      </c>
      <c r="Q64" s="66">
        <f t="shared" si="9"/>
        <v>0.09922239502</v>
      </c>
      <c r="R64" s="66">
        <f t="shared" si="10"/>
        <v>0.002488335925</v>
      </c>
      <c r="S64" s="66">
        <f t="shared" si="11"/>
        <v>0.003732503888</v>
      </c>
      <c r="T64" s="66">
        <f t="shared" si="12"/>
        <v>0.001555209953</v>
      </c>
      <c r="U64" s="63">
        <f t="shared" si="1"/>
        <v>0.09922239502</v>
      </c>
      <c r="V64" s="66">
        <f t="shared" si="13"/>
        <v>0.01710730949</v>
      </c>
      <c r="W64" s="66">
        <f t="shared" si="14"/>
        <v>0.03359253499</v>
      </c>
      <c r="X64" s="66">
        <f t="shared" si="15"/>
        <v>0.008709175739</v>
      </c>
      <c r="Y64" s="63">
        <f t="shared" si="2"/>
        <v>0.09922239502</v>
      </c>
      <c r="Z64" s="66">
        <f t="shared" si="16"/>
        <v>0.008398133748</v>
      </c>
      <c r="AA64" s="66">
        <f t="shared" si="17"/>
        <v>0.00466562986</v>
      </c>
      <c r="AB64" s="66">
        <f t="shared" si="18"/>
        <v>0.01897356143</v>
      </c>
      <c r="AC64" s="63">
        <f t="shared" si="3"/>
        <v>0.09922239502</v>
      </c>
      <c r="AD64" s="66">
        <f t="shared" ref="AD64:AF64" si="92">(H64+K64+N64)/($F64)</f>
        <v>0.01586314152</v>
      </c>
      <c r="AE64" s="66">
        <f t="shared" si="92"/>
        <v>0.05225505443</v>
      </c>
      <c r="AF64" s="66">
        <f t="shared" si="92"/>
        <v>0.03110419907</v>
      </c>
      <c r="AG64" s="56">
        <f t="shared" si="20"/>
        <v>0.005171550029</v>
      </c>
      <c r="AH64" s="49">
        <f t="shared" si="5"/>
        <v>0.09922239502</v>
      </c>
      <c r="AI64" s="57">
        <f t="shared" si="21"/>
        <v>0.004797756797</v>
      </c>
      <c r="AJ64" s="57">
        <f t="shared" si="22"/>
        <v>0.004351256019</v>
      </c>
      <c r="AK64" s="66">
        <f t="shared" si="23"/>
        <v>-0.0001321269371</v>
      </c>
      <c r="AL64" s="66">
        <f t="shared" si="24"/>
        <v>-0.002796046066</v>
      </c>
      <c r="AM64" s="66">
        <f t="shared" si="25"/>
        <v>-0.0001072633964</v>
      </c>
      <c r="AN64" s="63">
        <f t="shared" si="6"/>
        <v>0.09922239502</v>
      </c>
      <c r="AO64" s="66">
        <f t="shared" si="26"/>
        <v>0.004690493401</v>
      </c>
      <c r="AP64" s="66">
        <f t="shared" si="27"/>
        <v>1.005329086</v>
      </c>
      <c r="AQ64" s="63">
        <f t="shared" si="7"/>
        <v>15</v>
      </c>
      <c r="AR64" s="66">
        <f t="shared" si="28"/>
        <v>15</v>
      </c>
      <c r="AS64" s="64">
        <f>'M1,M2,M3 Restoration'!AU64</f>
        <v>0.3199271845</v>
      </c>
      <c r="AT64" s="66">
        <f t="shared" si="29"/>
        <v>32</v>
      </c>
      <c r="AU64" s="65">
        <f>'N1,N2,N3 Restoration'!AX64</f>
        <v>0.1977851319</v>
      </c>
      <c r="AV64" s="38">
        <f t="shared" si="30"/>
        <v>20</v>
      </c>
      <c r="AW64" s="38">
        <f t="shared" si="31"/>
        <v>5</v>
      </c>
      <c r="AX64" s="52">
        <v>55.0</v>
      </c>
      <c r="AY64" s="38"/>
      <c r="AZ64" s="35"/>
      <c r="BA64" s="35"/>
    </row>
    <row r="65">
      <c r="A65" s="1"/>
      <c r="B65" s="1"/>
      <c r="C65" s="60"/>
      <c r="D65" s="60"/>
      <c r="E65" s="2">
        <v>1651.0</v>
      </c>
      <c r="F65" s="61">
        <v>3026.0</v>
      </c>
      <c r="G65" s="62">
        <f t="shared" si="8"/>
        <v>518</v>
      </c>
      <c r="H65" s="43">
        <v>38.0</v>
      </c>
      <c r="I65" s="43">
        <v>37.0</v>
      </c>
      <c r="J65" s="43">
        <v>21.0</v>
      </c>
      <c r="K65" s="44">
        <v>82.0</v>
      </c>
      <c r="L65" s="44">
        <v>153.0</v>
      </c>
      <c r="M65" s="44">
        <v>57.0</v>
      </c>
      <c r="N65" s="45">
        <v>29.0</v>
      </c>
      <c r="O65" s="45">
        <v>21.0</v>
      </c>
      <c r="P65" s="45">
        <v>80.0</v>
      </c>
      <c r="Q65" s="66">
        <f t="shared" si="9"/>
        <v>0.17118308</v>
      </c>
      <c r="R65" s="66">
        <f t="shared" si="10"/>
        <v>0.01255783212</v>
      </c>
      <c r="S65" s="66">
        <f t="shared" si="11"/>
        <v>0.006939854594</v>
      </c>
      <c r="T65" s="66">
        <f t="shared" si="12"/>
        <v>0.006939854594</v>
      </c>
      <c r="U65" s="63">
        <f t="shared" si="1"/>
        <v>0.17118308</v>
      </c>
      <c r="V65" s="66">
        <f t="shared" si="13"/>
        <v>0.01222736286</v>
      </c>
      <c r="W65" s="66">
        <f t="shared" si="14"/>
        <v>0.05056179775</v>
      </c>
      <c r="X65" s="66">
        <f t="shared" si="15"/>
        <v>0.02709847984</v>
      </c>
      <c r="Y65" s="63">
        <f t="shared" si="2"/>
        <v>0.17118308</v>
      </c>
      <c r="Z65" s="66">
        <f t="shared" si="16"/>
        <v>0.01883674818</v>
      </c>
      <c r="AA65" s="66">
        <f t="shared" si="17"/>
        <v>0.009583608724</v>
      </c>
      <c r="AB65" s="66">
        <f t="shared" si="18"/>
        <v>0.02643754131</v>
      </c>
      <c r="AC65" s="63">
        <f t="shared" si="3"/>
        <v>0.17118308</v>
      </c>
      <c r="AD65" s="66">
        <f t="shared" ref="AD65:AF65" si="93">(H65+K65+N65)/($F65)</f>
        <v>0.04923992069</v>
      </c>
      <c r="AE65" s="66">
        <f t="shared" si="93"/>
        <v>0.0697290152</v>
      </c>
      <c r="AF65" s="66">
        <f t="shared" si="93"/>
        <v>0.05221414408</v>
      </c>
      <c r="AG65" s="56">
        <f t="shared" si="20"/>
        <v>0.009850663791</v>
      </c>
      <c r="AH65" s="49">
        <f t="shared" si="5"/>
        <v>0.17118308</v>
      </c>
      <c r="AI65" s="57">
        <f t="shared" si="21"/>
        <v>0.009074078301</v>
      </c>
      <c r="AJ65" s="57">
        <f t="shared" si="22"/>
        <v>0.008303754441</v>
      </c>
      <c r="AK65" s="66">
        <f t="shared" si="23"/>
        <v>0.0005095304235</v>
      </c>
      <c r="AL65" s="66">
        <f t="shared" si="24"/>
        <v>-0.001363899847</v>
      </c>
      <c r="AM65" s="66">
        <f t="shared" si="25"/>
        <v>0.0004136473987</v>
      </c>
      <c r="AN65" s="63">
        <f t="shared" si="6"/>
        <v>0.17118308</v>
      </c>
      <c r="AO65" s="66">
        <f t="shared" si="26"/>
        <v>0.0094877257</v>
      </c>
      <c r="AP65" s="66">
        <f t="shared" si="27"/>
        <v>0.9899951023</v>
      </c>
      <c r="AQ65" s="63">
        <f t="shared" si="7"/>
        <v>29</v>
      </c>
      <c r="AR65" s="66">
        <f t="shared" si="28"/>
        <v>29</v>
      </c>
      <c r="AS65" s="64">
        <f>'M1,M2,M3 Restoration'!AU65</f>
        <v>0.6230316776</v>
      </c>
      <c r="AT65" s="66">
        <f t="shared" si="29"/>
        <v>18</v>
      </c>
      <c r="AU65" s="65">
        <f>'N1,N2,N3 Restoration'!AX65</f>
        <v>0.2562828001</v>
      </c>
      <c r="AV65" s="38">
        <f t="shared" si="30"/>
        <v>59</v>
      </c>
      <c r="AW65" s="38">
        <f t="shared" si="31"/>
        <v>20</v>
      </c>
      <c r="AX65" s="52">
        <v>37.0</v>
      </c>
      <c r="AY65" s="38"/>
      <c r="AZ65" s="35"/>
      <c r="BA65" s="35"/>
    </row>
    <row r="66">
      <c r="A66" s="1"/>
      <c r="B66" s="1"/>
      <c r="C66" s="60"/>
      <c r="D66" s="60"/>
      <c r="E66" s="2">
        <v>1653.0</v>
      </c>
      <c r="F66" s="61">
        <v>1776.0</v>
      </c>
      <c r="G66" s="62">
        <f t="shared" si="8"/>
        <v>221</v>
      </c>
      <c r="H66" s="43">
        <v>14.0</v>
      </c>
      <c r="I66" s="43">
        <v>35.0</v>
      </c>
      <c r="J66" s="43">
        <v>13.0</v>
      </c>
      <c r="K66" s="44">
        <v>28.0</v>
      </c>
      <c r="L66" s="44">
        <v>54.0</v>
      </c>
      <c r="M66" s="44">
        <v>24.0</v>
      </c>
      <c r="N66" s="45">
        <v>16.0</v>
      </c>
      <c r="O66" s="45">
        <v>8.0</v>
      </c>
      <c r="P66" s="45">
        <v>29.0</v>
      </c>
      <c r="Q66" s="66">
        <f t="shared" si="9"/>
        <v>0.1244369369</v>
      </c>
      <c r="R66" s="66">
        <f t="shared" si="10"/>
        <v>0.007882882883</v>
      </c>
      <c r="S66" s="66">
        <f t="shared" si="11"/>
        <v>0.00731981982</v>
      </c>
      <c r="T66" s="66">
        <f t="shared" si="12"/>
        <v>0.004504504505</v>
      </c>
      <c r="U66" s="63">
        <f t="shared" si="1"/>
        <v>0.1244369369</v>
      </c>
      <c r="V66" s="66">
        <f t="shared" si="13"/>
        <v>0.01970720721</v>
      </c>
      <c r="W66" s="66">
        <f t="shared" si="14"/>
        <v>0.03040540541</v>
      </c>
      <c r="X66" s="66">
        <f t="shared" si="15"/>
        <v>0.01576576577</v>
      </c>
      <c r="Y66" s="63">
        <f t="shared" si="2"/>
        <v>0.1244369369</v>
      </c>
      <c r="Z66" s="66">
        <f t="shared" si="16"/>
        <v>0.01351351351</v>
      </c>
      <c r="AA66" s="66">
        <f t="shared" si="17"/>
        <v>0.009009009009</v>
      </c>
      <c r="AB66" s="66">
        <f t="shared" si="18"/>
        <v>0.01632882883</v>
      </c>
      <c r="AC66" s="63">
        <f t="shared" si="3"/>
        <v>0.1244369369</v>
      </c>
      <c r="AD66" s="66">
        <f t="shared" ref="AD66:AF66" si="94">(H66+K66+N66)/($F66)</f>
        <v>0.03265765766</v>
      </c>
      <c r="AE66" s="66">
        <f t="shared" si="94"/>
        <v>0.05461711712</v>
      </c>
      <c r="AF66" s="66">
        <f t="shared" si="94"/>
        <v>0.03716216216</v>
      </c>
      <c r="AG66" s="56">
        <f t="shared" si="20"/>
        <v>0.006915157816</v>
      </c>
      <c r="AH66" s="49">
        <f t="shared" si="5"/>
        <v>0.1244369369</v>
      </c>
      <c r="AI66" s="57">
        <f t="shared" si="21"/>
        <v>0.006424627605</v>
      </c>
      <c r="AJ66" s="57">
        <f t="shared" si="22"/>
        <v>0.005864661389</v>
      </c>
      <c r="AK66" s="66">
        <f t="shared" si="23"/>
        <v>0.002584381404</v>
      </c>
      <c r="AL66" s="66">
        <f t="shared" si="24"/>
        <v>-0.001360156884</v>
      </c>
      <c r="AM66" s="66">
        <f t="shared" si="25"/>
        <v>0.002098054593</v>
      </c>
      <c r="AN66" s="63">
        <f t="shared" si="6"/>
        <v>0.1244369369</v>
      </c>
      <c r="AO66" s="66">
        <f t="shared" si="26"/>
        <v>0.008522682198</v>
      </c>
      <c r="AP66" s="66">
        <f t="shared" si="27"/>
        <v>0.9460177239</v>
      </c>
      <c r="AQ66" s="63">
        <f t="shared" si="7"/>
        <v>16</v>
      </c>
      <c r="AR66" s="66">
        <f t="shared" si="28"/>
        <v>15</v>
      </c>
      <c r="AS66" s="64">
        <f>'M1,M2,M3 Restoration'!AU66</f>
        <v>0.6060656202</v>
      </c>
      <c r="AT66" s="66">
        <f t="shared" si="29"/>
        <v>10</v>
      </c>
      <c r="AU66" s="65">
        <f>'N1,N2,N3 Restoration'!AX66</f>
        <v>0.3229980327</v>
      </c>
      <c r="AV66" s="38">
        <f t="shared" si="30"/>
        <v>27</v>
      </c>
      <c r="AW66" s="38">
        <f t="shared" si="31"/>
        <v>13</v>
      </c>
      <c r="AX66" s="52">
        <v>35.0</v>
      </c>
      <c r="AY66" s="38"/>
      <c r="AZ66" s="35"/>
      <c r="BA66" s="35"/>
    </row>
    <row r="67">
      <c r="A67" s="1"/>
      <c r="B67" s="1"/>
      <c r="C67" s="60"/>
      <c r="D67" s="60"/>
      <c r="E67" s="2">
        <v>1660.0</v>
      </c>
      <c r="F67" s="61">
        <v>1953.0</v>
      </c>
      <c r="G67" s="62">
        <f t="shared" si="8"/>
        <v>455</v>
      </c>
      <c r="H67" s="43">
        <v>24.0</v>
      </c>
      <c r="I67" s="43">
        <v>36.0</v>
      </c>
      <c r="J67" s="43">
        <v>21.0</v>
      </c>
      <c r="K67" s="44">
        <v>74.0</v>
      </c>
      <c r="L67" s="44">
        <v>161.0</v>
      </c>
      <c r="M67" s="44">
        <v>31.0</v>
      </c>
      <c r="N67" s="45">
        <v>18.0</v>
      </c>
      <c r="O67" s="45">
        <v>22.0</v>
      </c>
      <c r="P67" s="45">
        <v>68.0</v>
      </c>
      <c r="Q67" s="66">
        <f t="shared" si="9"/>
        <v>0.2329749104</v>
      </c>
      <c r="R67" s="66">
        <f t="shared" si="10"/>
        <v>0.01228878648</v>
      </c>
      <c r="S67" s="66">
        <f t="shared" si="11"/>
        <v>0.01075268817</v>
      </c>
      <c r="T67" s="66">
        <f t="shared" si="12"/>
        <v>0.01126472094</v>
      </c>
      <c r="U67" s="63">
        <f t="shared" si="1"/>
        <v>0.2329749104</v>
      </c>
      <c r="V67" s="66">
        <f t="shared" si="13"/>
        <v>0.01843317972</v>
      </c>
      <c r="W67" s="66">
        <f t="shared" si="14"/>
        <v>0.08243727599</v>
      </c>
      <c r="X67" s="66">
        <f t="shared" si="15"/>
        <v>0.03789042499</v>
      </c>
      <c r="Y67" s="63">
        <f t="shared" si="2"/>
        <v>0.2329749104</v>
      </c>
      <c r="Z67" s="66">
        <f t="shared" si="16"/>
        <v>0.01587301587</v>
      </c>
      <c r="AA67" s="66">
        <f t="shared" si="17"/>
        <v>0.009216589862</v>
      </c>
      <c r="AB67" s="66">
        <f t="shared" si="18"/>
        <v>0.03481822837</v>
      </c>
      <c r="AC67" s="63">
        <f t="shared" si="3"/>
        <v>0.2329749104</v>
      </c>
      <c r="AD67" s="66">
        <f t="shared" ref="AD67:AF67" si="95">(H67+K67+N67)/($F67)</f>
        <v>0.05939580133</v>
      </c>
      <c r="AE67" s="66">
        <f t="shared" si="95"/>
        <v>0.1121351767</v>
      </c>
      <c r="AF67" s="66">
        <f t="shared" si="95"/>
        <v>0.06144393241</v>
      </c>
      <c r="AG67" s="56">
        <f t="shared" si="20"/>
        <v>0.01313878316</v>
      </c>
      <c r="AH67" s="49">
        <f t="shared" si="5"/>
        <v>0.2329749104</v>
      </c>
      <c r="AI67" s="57">
        <f t="shared" si="21"/>
        <v>0.01184524287</v>
      </c>
      <c r="AJ67" s="57">
        <f t="shared" si="22"/>
        <v>0.01079685577</v>
      </c>
      <c r="AK67" s="66">
        <f t="shared" si="23"/>
        <v>-0.002628653005</v>
      </c>
      <c r="AL67" s="66">
        <f t="shared" si="24"/>
        <v>0.000467865172</v>
      </c>
      <c r="AM67" s="66">
        <f t="shared" si="25"/>
        <v>-0.0021339952</v>
      </c>
      <c r="AN67" s="63">
        <f t="shared" si="6"/>
        <v>0.2329749104</v>
      </c>
      <c r="AO67" s="66">
        <f t="shared" si="26"/>
        <v>0.009711247667</v>
      </c>
      <c r="AP67" s="66">
        <f t="shared" si="27"/>
        <v>1.053670372</v>
      </c>
      <c r="AQ67" s="63">
        <f t="shared" si="7"/>
        <v>18</v>
      </c>
      <c r="AR67" s="66">
        <f t="shared" si="28"/>
        <v>19</v>
      </c>
      <c r="AS67" s="64">
        <f>'M1,M2,M3 Restoration'!AU67</f>
        <v>0.4612803184</v>
      </c>
      <c r="AT67" s="66">
        <f t="shared" si="29"/>
        <v>22</v>
      </c>
      <c r="AU67" s="65">
        <f>'N1,N2,N3 Restoration'!AX67</f>
        <v>0.3454690769</v>
      </c>
      <c r="AV67" s="38">
        <f t="shared" si="30"/>
        <v>45</v>
      </c>
      <c r="AW67" s="38">
        <f t="shared" si="31"/>
        <v>24</v>
      </c>
      <c r="AX67" s="52">
        <v>36.0</v>
      </c>
      <c r="AY67" s="38"/>
      <c r="AZ67" s="35"/>
      <c r="BA67" s="35"/>
    </row>
    <row r="68">
      <c r="A68" s="1"/>
      <c r="B68" s="1"/>
      <c r="C68" s="60"/>
      <c r="D68" s="60"/>
      <c r="E68" s="2">
        <v>1664.0</v>
      </c>
      <c r="F68" s="61">
        <v>1091.0</v>
      </c>
      <c r="G68" s="62">
        <f t="shared" si="8"/>
        <v>255</v>
      </c>
      <c r="H68" s="43">
        <v>11.0</v>
      </c>
      <c r="I68" s="43">
        <v>17.0</v>
      </c>
      <c r="J68" s="43">
        <v>15.0</v>
      </c>
      <c r="K68" s="44">
        <v>37.0</v>
      </c>
      <c r="L68" s="44">
        <v>91.0</v>
      </c>
      <c r="M68" s="44">
        <v>30.0</v>
      </c>
      <c r="N68" s="45">
        <v>11.0</v>
      </c>
      <c r="O68" s="45">
        <v>7.0</v>
      </c>
      <c r="P68" s="45">
        <v>36.0</v>
      </c>
      <c r="Q68" s="66">
        <f t="shared" si="9"/>
        <v>0.2337305225</v>
      </c>
      <c r="R68" s="66">
        <f t="shared" si="10"/>
        <v>0.01008249313</v>
      </c>
      <c r="S68" s="66">
        <f t="shared" si="11"/>
        <v>0.01374885426</v>
      </c>
      <c r="T68" s="66">
        <f t="shared" si="12"/>
        <v>0.006416131989</v>
      </c>
      <c r="U68" s="63">
        <f t="shared" si="1"/>
        <v>0.2337305225</v>
      </c>
      <c r="V68" s="66">
        <f t="shared" si="13"/>
        <v>0.01558203483</v>
      </c>
      <c r="W68" s="66">
        <f t="shared" si="14"/>
        <v>0.08340971586</v>
      </c>
      <c r="X68" s="66">
        <f t="shared" si="15"/>
        <v>0.03391384051</v>
      </c>
      <c r="Y68" s="63">
        <f t="shared" si="2"/>
        <v>0.2337305225</v>
      </c>
      <c r="Z68" s="66">
        <f t="shared" si="16"/>
        <v>0.02749770852</v>
      </c>
      <c r="AA68" s="66">
        <f t="shared" si="17"/>
        <v>0.01008249313</v>
      </c>
      <c r="AB68" s="66">
        <f t="shared" si="18"/>
        <v>0.03299725023</v>
      </c>
      <c r="AC68" s="63">
        <f t="shared" si="3"/>
        <v>0.2337305225</v>
      </c>
      <c r="AD68" s="66">
        <f t="shared" ref="AD68:AF68" si="96">(H68+K68+N68)/($F68)</f>
        <v>0.05407882676</v>
      </c>
      <c r="AE68" s="66">
        <f t="shared" si="96"/>
        <v>0.1054078827</v>
      </c>
      <c r="AF68" s="66">
        <f t="shared" si="96"/>
        <v>0.07424381302</v>
      </c>
      <c r="AG68" s="56">
        <f t="shared" si="20"/>
        <v>0.01317481823</v>
      </c>
      <c r="AH68" s="49">
        <f t="shared" si="5"/>
        <v>0.2337305225</v>
      </c>
      <c r="AI68" s="57">
        <f t="shared" si="21"/>
        <v>0.01187397812</v>
      </c>
      <c r="AJ68" s="57">
        <f t="shared" si="22"/>
        <v>0.01082219077</v>
      </c>
      <c r="AK68" s="66">
        <f t="shared" si="23"/>
        <v>-0.001791484994</v>
      </c>
      <c r="AL68" s="66">
        <f t="shared" si="24"/>
        <v>-0.004406058779</v>
      </c>
      <c r="AM68" s="66">
        <f t="shared" si="25"/>
        <v>-0.00145436479</v>
      </c>
      <c r="AN68" s="63">
        <f t="shared" si="6"/>
        <v>0.2337305225</v>
      </c>
      <c r="AO68" s="66">
        <f t="shared" si="26"/>
        <v>0.01041961333</v>
      </c>
      <c r="AP68" s="66">
        <f t="shared" si="27"/>
        <v>1.033436195</v>
      </c>
      <c r="AQ68" s="63">
        <f t="shared" si="7"/>
        <v>11</v>
      </c>
      <c r="AR68" s="66">
        <f t="shared" si="28"/>
        <v>11</v>
      </c>
      <c r="AS68" s="64">
        <f>'M1,M2,M3 Restoration'!AU68</f>
        <v>0.3841338949</v>
      </c>
      <c r="AT68" s="66">
        <f t="shared" si="29"/>
        <v>18</v>
      </c>
      <c r="AU68" s="65">
        <f>'N1,N2,N3 Restoration'!AX68</f>
        <v>0.1371068208</v>
      </c>
      <c r="AV68" s="38">
        <f t="shared" si="30"/>
        <v>26</v>
      </c>
      <c r="AW68" s="38">
        <f t="shared" si="31"/>
        <v>4</v>
      </c>
      <c r="AX68" s="52">
        <v>17.0</v>
      </c>
      <c r="AY68" s="38"/>
      <c r="AZ68" s="35"/>
      <c r="BA68" s="35"/>
    </row>
    <row r="69">
      <c r="A69" s="1"/>
      <c r="B69" s="1"/>
      <c r="C69" s="60"/>
      <c r="D69" s="60"/>
      <c r="E69" s="2">
        <v>1668.0</v>
      </c>
      <c r="F69" s="61">
        <v>3632.0</v>
      </c>
      <c r="G69" s="62">
        <f t="shared" si="8"/>
        <v>828</v>
      </c>
      <c r="H69" s="43">
        <v>26.0</v>
      </c>
      <c r="I69" s="43">
        <v>64.0</v>
      </c>
      <c r="J69" s="43">
        <v>39.0</v>
      </c>
      <c r="K69" s="44">
        <v>126.0</v>
      </c>
      <c r="L69" s="44">
        <v>300.0</v>
      </c>
      <c r="M69" s="44">
        <v>106.0</v>
      </c>
      <c r="N69" s="45">
        <v>36.0</v>
      </c>
      <c r="O69" s="45">
        <v>27.0</v>
      </c>
      <c r="P69" s="45">
        <v>104.0</v>
      </c>
      <c r="Q69" s="66">
        <f t="shared" si="9"/>
        <v>0.2279735683</v>
      </c>
      <c r="R69" s="66">
        <f t="shared" si="10"/>
        <v>0.007158590308</v>
      </c>
      <c r="S69" s="66">
        <f t="shared" si="11"/>
        <v>0.01073788546</v>
      </c>
      <c r="T69" s="66">
        <f t="shared" si="12"/>
        <v>0.007433920705</v>
      </c>
      <c r="U69" s="63">
        <f t="shared" si="1"/>
        <v>0.2279735683</v>
      </c>
      <c r="V69" s="66">
        <f t="shared" si="13"/>
        <v>0.01762114537</v>
      </c>
      <c r="W69" s="66">
        <f t="shared" si="14"/>
        <v>0.08259911894</v>
      </c>
      <c r="X69" s="66">
        <f t="shared" si="15"/>
        <v>0.03469162996</v>
      </c>
      <c r="Y69" s="63">
        <f t="shared" si="2"/>
        <v>0.2279735683</v>
      </c>
      <c r="Z69" s="66">
        <f t="shared" si="16"/>
        <v>0.02918502203</v>
      </c>
      <c r="AA69" s="66">
        <f t="shared" si="17"/>
        <v>0.009911894273</v>
      </c>
      <c r="AB69" s="66">
        <f t="shared" si="18"/>
        <v>0.02863436123</v>
      </c>
      <c r="AC69" s="63">
        <f t="shared" si="3"/>
        <v>0.2279735683</v>
      </c>
      <c r="AD69" s="66">
        <f t="shared" ref="AD69:AF69" si="97">(H69+K69+N69)/($F69)</f>
        <v>0.05176211454</v>
      </c>
      <c r="AE69" s="66">
        <f t="shared" si="97"/>
        <v>0.107654185</v>
      </c>
      <c r="AF69" s="66">
        <f t="shared" si="97"/>
        <v>0.06855726872</v>
      </c>
      <c r="AG69" s="56">
        <f t="shared" si="20"/>
        <v>0.01289772723</v>
      </c>
      <c r="AH69" s="49">
        <f t="shared" si="5"/>
        <v>0.2279735683</v>
      </c>
      <c r="AI69" s="57">
        <f t="shared" si="21"/>
        <v>0.01165190791</v>
      </c>
      <c r="AJ69" s="57">
        <f t="shared" si="22"/>
        <v>0.01062602685</v>
      </c>
      <c r="AK69" s="66">
        <f t="shared" si="23"/>
        <v>-0.001740013633</v>
      </c>
      <c r="AL69" s="66">
        <f t="shared" si="24"/>
        <v>-0.003192106144</v>
      </c>
      <c r="AM69" s="66">
        <f t="shared" si="25"/>
        <v>-0.001412579269</v>
      </c>
      <c r="AN69" s="63">
        <f t="shared" si="6"/>
        <v>0.2279735683</v>
      </c>
      <c r="AO69" s="66">
        <f t="shared" si="26"/>
        <v>0.01023932864</v>
      </c>
      <c r="AP69" s="66">
        <f t="shared" si="27"/>
        <v>1.033034489</v>
      </c>
      <c r="AQ69" s="63">
        <f t="shared" si="7"/>
        <v>36</v>
      </c>
      <c r="AR69" s="66">
        <f t="shared" si="28"/>
        <v>37</v>
      </c>
      <c r="AS69" s="64">
        <f>'M1,M2,M3 Restoration'!AU69</f>
        <v>0.3900339265</v>
      </c>
      <c r="AT69" s="66">
        <f t="shared" si="29"/>
        <v>58</v>
      </c>
      <c r="AU69" s="65">
        <f>'N1,N2,N3 Restoration'!AX69</f>
        <v>0.2459566618</v>
      </c>
      <c r="AV69" s="38">
        <f t="shared" si="30"/>
        <v>65</v>
      </c>
      <c r="AW69" s="38">
        <f t="shared" si="31"/>
        <v>21</v>
      </c>
      <c r="AX69" s="52">
        <v>64.0</v>
      </c>
      <c r="AY69" s="38"/>
      <c r="AZ69" s="35"/>
      <c r="BA69" s="35"/>
    </row>
    <row r="70">
      <c r="A70" s="1"/>
      <c r="B70" s="1"/>
      <c r="C70" s="60"/>
      <c r="D70" s="60"/>
      <c r="E70" s="2">
        <v>1669.0</v>
      </c>
      <c r="F70" s="61">
        <v>3241.0</v>
      </c>
      <c r="G70" s="62">
        <f t="shared" si="8"/>
        <v>472</v>
      </c>
      <c r="H70" s="43">
        <v>17.0</v>
      </c>
      <c r="I70" s="43">
        <v>46.0</v>
      </c>
      <c r="J70" s="43">
        <v>28.0</v>
      </c>
      <c r="K70" s="44">
        <v>67.0</v>
      </c>
      <c r="L70" s="44">
        <v>137.0</v>
      </c>
      <c r="M70" s="44">
        <v>51.0</v>
      </c>
      <c r="N70" s="45">
        <v>20.0</v>
      </c>
      <c r="O70" s="45">
        <v>12.0</v>
      </c>
      <c r="P70" s="45">
        <v>94.0</v>
      </c>
      <c r="Q70" s="66">
        <f t="shared" si="9"/>
        <v>0.1456340636</v>
      </c>
      <c r="R70" s="66">
        <f t="shared" si="10"/>
        <v>0.005245294662</v>
      </c>
      <c r="S70" s="66">
        <f t="shared" si="11"/>
        <v>0.008639308855</v>
      </c>
      <c r="T70" s="66">
        <f t="shared" si="12"/>
        <v>0.003702560938</v>
      </c>
      <c r="U70" s="63">
        <f t="shared" si="1"/>
        <v>0.1456340636</v>
      </c>
      <c r="V70" s="66">
        <f t="shared" si="13"/>
        <v>0.01419315026</v>
      </c>
      <c r="W70" s="66">
        <f t="shared" si="14"/>
        <v>0.04227090404</v>
      </c>
      <c r="X70" s="66">
        <f t="shared" si="15"/>
        <v>0.0206726319</v>
      </c>
      <c r="Y70" s="63">
        <f t="shared" si="2"/>
        <v>0.1456340636</v>
      </c>
      <c r="Z70" s="66">
        <f t="shared" si="16"/>
        <v>0.01573588399</v>
      </c>
      <c r="AA70" s="66">
        <f t="shared" si="17"/>
        <v>0.006170934897</v>
      </c>
      <c r="AB70" s="66">
        <f t="shared" si="18"/>
        <v>0.02900339401</v>
      </c>
      <c r="AC70" s="63">
        <f t="shared" si="3"/>
        <v>0.1456340636</v>
      </c>
      <c r="AD70" s="66">
        <f t="shared" ref="AD70:AF70" si="98">(H70+K70+N70)/($F70)</f>
        <v>0.03208886146</v>
      </c>
      <c r="AE70" s="66">
        <f t="shared" si="98"/>
        <v>0.06016661524</v>
      </c>
      <c r="AF70" s="66">
        <f t="shared" si="98"/>
        <v>0.05337858686</v>
      </c>
      <c r="AG70" s="56">
        <f t="shared" si="20"/>
        <v>0.008294088785</v>
      </c>
      <c r="AH70" s="49">
        <f t="shared" si="5"/>
        <v>0.1456340636</v>
      </c>
      <c r="AI70" s="57">
        <f t="shared" si="21"/>
        <v>0.007685056679</v>
      </c>
      <c r="AJ70" s="57">
        <f t="shared" si="22"/>
        <v>0.007029703393</v>
      </c>
      <c r="AK70" s="66">
        <f t="shared" si="23"/>
        <v>-0.001514121783</v>
      </c>
      <c r="AL70" s="66">
        <f t="shared" si="24"/>
        <v>-0.003327142455</v>
      </c>
      <c r="AM70" s="66">
        <f t="shared" si="25"/>
        <v>-0.001229195565</v>
      </c>
      <c r="AN70" s="63">
        <f t="shared" si="6"/>
        <v>0.1456340636</v>
      </c>
      <c r="AO70" s="66">
        <f t="shared" si="26"/>
        <v>0.006455861114</v>
      </c>
      <c r="AP70" s="66">
        <f t="shared" si="27"/>
        <v>1.046172294</v>
      </c>
      <c r="AQ70" s="63">
        <f t="shared" si="7"/>
        <v>20</v>
      </c>
      <c r="AR70" s="66">
        <f t="shared" si="28"/>
        <v>21</v>
      </c>
      <c r="AS70" s="64">
        <f>'M1,M2,M3 Restoration'!AU70</f>
        <v>0.2792896028</v>
      </c>
      <c r="AT70" s="66">
        <f t="shared" si="29"/>
        <v>54</v>
      </c>
      <c r="AU70" s="65">
        <f>'N1,N2,N3 Restoration'!AX70</f>
        <v>0.1467827083</v>
      </c>
      <c r="AV70" s="38">
        <f t="shared" si="30"/>
        <v>45</v>
      </c>
      <c r="AW70" s="38">
        <f t="shared" si="31"/>
        <v>8</v>
      </c>
      <c r="AX70" s="52">
        <v>46.0</v>
      </c>
      <c r="AY70" s="38"/>
      <c r="AZ70" s="35"/>
      <c r="BA70" s="35"/>
    </row>
    <row r="71">
      <c r="A71" s="1"/>
      <c r="B71" s="1"/>
      <c r="C71" s="60"/>
      <c r="D71" s="60"/>
      <c r="E71" s="2">
        <v>1672.0</v>
      </c>
      <c r="F71" s="61">
        <v>3345.0</v>
      </c>
      <c r="G71" s="62">
        <f t="shared" si="8"/>
        <v>727</v>
      </c>
      <c r="H71" s="43">
        <v>35.0</v>
      </c>
      <c r="I71" s="43">
        <v>77.0</v>
      </c>
      <c r="J71" s="43">
        <v>36.0</v>
      </c>
      <c r="K71" s="44">
        <v>97.0</v>
      </c>
      <c r="L71" s="44">
        <v>247.0</v>
      </c>
      <c r="M71" s="44">
        <v>74.0</v>
      </c>
      <c r="N71" s="45">
        <v>23.0</v>
      </c>
      <c r="O71" s="45">
        <v>28.0</v>
      </c>
      <c r="P71" s="45">
        <v>110.0</v>
      </c>
      <c r="Q71" s="66">
        <f t="shared" si="9"/>
        <v>0.2173393124</v>
      </c>
      <c r="R71" s="66">
        <f t="shared" si="10"/>
        <v>0.01046337818</v>
      </c>
      <c r="S71" s="66">
        <f t="shared" si="11"/>
        <v>0.01076233184</v>
      </c>
      <c r="T71" s="66">
        <f t="shared" si="12"/>
        <v>0.008370702541</v>
      </c>
      <c r="U71" s="63">
        <f t="shared" si="1"/>
        <v>0.2173393124</v>
      </c>
      <c r="V71" s="66">
        <f t="shared" si="13"/>
        <v>0.02301943199</v>
      </c>
      <c r="W71" s="66">
        <f t="shared" si="14"/>
        <v>0.07384155456</v>
      </c>
      <c r="X71" s="66">
        <f t="shared" si="15"/>
        <v>0.02899850523</v>
      </c>
      <c r="Y71" s="63">
        <f t="shared" si="2"/>
        <v>0.2173393124</v>
      </c>
      <c r="Z71" s="66">
        <f t="shared" si="16"/>
        <v>0.022122571</v>
      </c>
      <c r="AA71" s="66">
        <f t="shared" si="17"/>
        <v>0.00687593423</v>
      </c>
      <c r="AB71" s="66">
        <f t="shared" si="18"/>
        <v>0.03288490284</v>
      </c>
      <c r="AC71" s="63">
        <f t="shared" si="3"/>
        <v>0.2173393124</v>
      </c>
      <c r="AD71" s="66">
        <f t="shared" ref="AD71:AF71" si="99">(H71+K71+N71)/($F71)</f>
        <v>0.04633781764</v>
      </c>
      <c r="AE71" s="66">
        <f t="shared" si="99"/>
        <v>0.1052316891</v>
      </c>
      <c r="AF71" s="66">
        <f t="shared" si="99"/>
        <v>0.06576980568</v>
      </c>
      <c r="AG71" s="56">
        <f t="shared" si="20"/>
        <v>0.01237049281</v>
      </c>
      <c r="AH71" s="49">
        <f t="shared" si="5"/>
        <v>0.2173393124</v>
      </c>
      <c r="AI71" s="57">
        <f t="shared" si="21"/>
        <v>0.01122269981</v>
      </c>
      <c r="AJ71" s="57">
        <f t="shared" si="22"/>
        <v>0.0102446729</v>
      </c>
      <c r="AK71" s="66">
        <f t="shared" si="23"/>
        <v>-0.004346765581</v>
      </c>
      <c r="AL71" s="66">
        <f t="shared" si="24"/>
        <v>-0.001873970364</v>
      </c>
      <c r="AM71" s="66">
        <f t="shared" si="25"/>
        <v>-0.003528794734</v>
      </c>
      <c r="AN71" s="63">
        <f t="shared" si="6"/>
        <v>0.2173393124</v>
      </c>
      <c r="AO71" s="66">
        <f t="shared" si="26"/>
        <v>0.007693905077</v>
      </c>
      <c r="AP71" s="66">
        <f t="shared" si="27"/>
        <v>1.118961412</v>
      </c>
      <c r="AQ71" s="63">
        <f t="shared" si="7"/>
        <v>23</v>
      </c>
      <c r="AR71" s="66">
        <f t="shared" si="28"/>
        <v>26</v>
      </c>
      <c r="AS71" s="64">
        <f>'M1,M2,M3 Restoration'!AU71</f>
        <v>0.3776948237</v>
      </c>
      <c r="AT71" s="66">
        <f t="shared" si="29"/>
        <v>43</v>
      </c>
      <c r="AU71" s="65">
        <f>'N1,N2,N3 Restoration'!AX71</f>
        <v>0.3509206867</v>
      </c>
      <c r="AV71" s="38">
        <f t="shared" si="30"/>
        <v>71</v>
      </c>
      <c r="AW71" s="38">
        <f t="shared" si="31"/>
        <v>38</v>
      </c>
      <c r="AX71" s="52">
        <v>77.0</v>
      </c>
      <c r="AY71" s="38"/>
      <c r="AZ71" s="35"/>
      <c r="BA71" s="35"/>
    </row>
    <row r="72">
      <c r="A72" s="1"/>
      <c r="B72" s="1"/>
      <c r="C72" s="60"/>
      <c r="D72" s="60"/>
      <c r="E72" s="2">
        <v>1674.0</v>
      </c>
      <c r="F72" s="61">
        <v>1645.0</v>
      </c>
      <c r="G72" s="62">
        <f t="shared" si="8"/>
        <v>640</v>
      </c>
      <c r="H72" s="43">
        <v>21.0</v>
      </c>
      <c r="I72" s="43">
        <v>42.0</v>
      </c>
      <c r="J72" s="43">
        <v>23.0</v>
      </c>
      <c r="K72" s="44">
        <v>103.0</v>
      </c>
      <c r="L72" s="44">
        <v>251.0</v>
      </c>
      <c r="M72" s="44">
        <v>68.0</v>
      </c>
      <c r="N72" s="45">
        <v>24.0</v>
      </c>
      <c r="O72" s="45">
        <v>20.0</v>
      </c>
      <c r="P72" s="45">
        <v>88.0</v>
      </c>
      <c r="Q72" s="66">
        <f t="shared" si="9"/>
        <v>0.3890577508</v>
      </c>
      <c r="R72" s="66">
        <f t="shared" si="10"/>
        <v>0.01276595745</v>
      </c>
      <c r="S72" s="66">
        <f t="shared" si="11"/>
        <v>0.01398176292</v>
      </c>
      <c r="T72" s="66">
        <f t="shared" si="12"/>
        <v>0.01215805471</v>
      </c>
      <c r="U72" s="63">
        <f t="shared" si="1"/>
        <v>0.3890577508</v>
      </c>
      <c r="V72" s="66">
        <f t="shared" si="13"/>
        <v>0.02553191489</v>
      </c>
      <c r="W72" s="66">
        <f t="shared" si="14"/>
        <v>0.1525835866</v>
      </c>
      <c r="X72" s="66">
        <f t="shared" si="15"/>
        <v>0.06261398176</v>
      </c>
      <c r="Y72" s="63">
        <f t="shared" si="2"/>
        <v>0.3890577508</v>
      </c>
      <c r="Z72" s="66">
        <f t="shared" si="16"/>
        <v>0.04133738602</v>
      </c>
      <c r="AA72" s="66">
        <f t="shared" si="17"/>
        <v>0.01458966565</v>
      </c>
      <c r="AB72" s="66">
        <f t="shared" si="18"/>
        <v>0.05349544073</v>
      </c>
      <c r="AC72" s="63">
        <f t="shared" si="3"/>
        <v>0.3890577508</v>
      </c>
      <c r="AD72" s="66">
        <f t="shared" ref="AD72:AF72" si="100">(H72+K72+N72)/($F72)</f>
        <v>0.08996960486</v>
      </c>
      <c r="AE72" s="66">
        <f t="shared" si="100"/>
        <v>0.1902735562</v>
      </c>
      <c r="AF72" s="66">
        <f t="shared" si="100"/>
        <v>0.1088145897</v>
      </c>
      <c r="AG72" s="56">
        <f t="shared" si="20"/>
        <v>0.01844162212</v>
      </c>
      <c r="AH72" s="49">
        <f t="shared" si="5"/>
        <v>0.3890577508</v>
      </c>
      <c r="AI72" s="57">
        <f t="shared" si="21"/>
        <v>0.0151383473</v>
      </c>
      <c r="AJ72" s="57">
        <f t="shared" si="22"/>
        <v>0.01338758742</v>
      </c>
      <c r="AK72" s="66">
        <f t="shared" si="23"/>
        <v>-0.0005486816456</v>
      </c>
      <c r="AL72" s="66">
        <f t="shared" si="24"/>
        <v>-0.001229532709</v>
      </c>
      <c r="AM72" s="66">
        <f t="shared" si="25"/>
        <v>-0.0004454311754</v>
      </c>
      <c r="AN72" s="63">
        <f t="shared" si="6"/>
        <v>0.3890577508</v>
      </c>
      <c r="AO72" s="66">
        <f t="shared" si="26"/>
        <v>0.01469291612</v>
      </c>
      <c r="AP72" s="66">
        <f t="shared" si="27"/>
        <v>1.007076959</v>
      </c>
      <c r="AQ72" s="63">
        <f t="shared" si="7"/>
        <v>24</v>
      </c>
      <c r="AR72" s="66">
        <f t="shared" si="28"/>
        <v>24</v>
      </c>
      <c r="AS72" s="64">
        <f>'M1,M2,M3 Restoration'!AU72</f>
        <v>0.4116416525</v>
      </c>
      <c r="AT72" s="66">
        <f t="shared" si="29"/>
        <v>34</v>
      </c>
      <c r="AU72" s="65">
        <f>'N1,N2,N3 Restoration'!AX72</f>
        <v>0.2824702419</v>
      </c>
      <c r="AV72" s="38">
        <f t="shared" si="30"/>
        <v>44</v>
      </c>
      <c r="AW72" s="38">
        <f t="shared" si="31"/>
        <v>17</v>
      </c>
      <c r="AX72" s="52">
        <v>42.0</v>
      </c>
      <c r="AY72" s="38"/>
      <c r="AZ72" s="35"/>
      <c r="BA72" s="35"/>
    </row>
    <row r="73">
      <c r="A73" s="1"/>
      <c r="B73" s="1"/>
      <c r="C73" s="60"/>
      <c r="D73" s="60"/>
      <c r="E73" s="2">
        <v>1677.0</v>
      </c>
      <c r="F73" s="61">
        <v>2639.0</v>
      </c>
      <c r="G73" s="62">
        <f t="shared" si="8"/>
        <v>552</v>
      </c>
      <c r="H73" s="43">
        <v>24.0</v>
      </c>
      <c r="I73" s="43">
        <v>53.0</v>
      </c>
      <c r="J73" s="43">
        <v>31.0</v>
      </c>
      <c r="K73" s="44">
        <v>76.0</v>
      </c>
      <c r="L73" s="44">
        <v>178.0</v>
      </c>
      <c r="M73" s="44">
        <v>55.0</v>
      </c>
      <c r="N73" s="45">
        <v>34.0</v>
      </c>
      <c r="O73" s="45">
        <v>26.0</v>
      </c>
      <c r="P73" s="45">
        <v>75.0</v>
      </c>
      <c r="Q73" s="66">
        <f t="shared" si="9"/>
        <v>0.2091701402</v>
      </c>
      <c r="R73" s="66">
        <f t="shared" si="10"/>
        <v>0.009094353922</v>
      </c>
      <c r="S73" s="66">
        <f t="shared" si="11"/>
        <v>0.01174687382</v>
      </c>
      <c r="T73" s="66">
        <f t="shared" si="12"/>
        <v>0.009852216749</v>
      </c>
      <c r="U73" s="63">
        <f t="shared" si="1"/>
        <v>0.2091701402</v>
      </c>
      <c r="V73" s="66">
        <f t="shared" si="13"/>
        <v>0.02008336491</v>
      </c>
      <c r="W73" s="66">
        <f t="shared" si="14"/>
        <v>0.06744979159</v>
      </c>
      <c r="X73" s="66">
        <f t="shared" si="15"/>
        <v>0.02879878742</v>
      </c>
      <c r="Y73" s="63">
        <f t="shared" si="2"/>
        <v>0.2091701402</v>
      </c>
      <c r="Z73" s="66">
        <f t="shared" si="16"/>
        <v>0.02084122774</v>
      </c>
      <c r="AA73" s="66">
        <f t="shared" si="17"/>
        <v>0.01288366806</v>
      </c>
      <c r="AB73" s="66">
        <f t="shared" si="18"/>
        <v>0.02841985601</v>
      </c>
      <c r="AC73" s="63">
        <f t="shared" si="3"/>
        <v>0.2091701402</v>
      </c>
      <c r="AD73" s="66">
        <f t="shared" ref="AD73:AF73" si="101">(H73+K73+N73)/($F73)</f>
        <v>0.0507768094</v>
      </c>
      <c r="AE73" s="66">
        <f t="shared" si="101"/>
        <v>0.09738537325</v>
      </c>
      <c r="AF73" s="66">
        <f t="shared" si="101"/>
        <v>0.06100795756</v>
      </c>
      <c r="AG73" s="56">
        <f t="shared" si="20"/>
        <v>0.01195191084</v>
      </c>
      <c r="AH73" s="49">
        <f t="shared" si="5"/>
        <v>0.2091701402</v>
      </c>
      <c r="AI73" s="57">
        <f t="shared" si="21"/>
        <v>0.01087624138</v>
      </c>
      <c r="AJ73" s="57">
        <f t="shared" si="22"/>
        <v>0.00993497575</v>
      </c>
      <c r="AK73" s="66">
        <f t="shared" si="23"/>
        <v>0.002007426675</v>
      </c>
      <c r="AL73" s="66">
        <f t="shared" si="24"/>
        <v>-0.0000827590012</v>
      </c>
      <c r="AM73" s="66">
        <f t="shared" si="25"/>
        <v>0.00162967074</v>
      </c>
      <c r="AN73" s="63">
        <f t="shared" si="6"/>
        <v>0.2091701402</v>
      </c>
      <c r="AO73" s="66">
        <f t="shared" si="26"/>
        <v>0.01250591212</v>
      </c>
      <c r="AP73" s="66">
        <f t="shared" si="27"/>
        <v>0.9706794732</v>
      </c>
      <c r="AQ73" s="63">
        <f t="shared" si="7"/>
        <v>34</v>
      </c>
      <c r="AR73" s="66">
        <f t="shared" si="28"/>
        <v>33</v>
      </c>
      <c r="AS73" s="64">
        <f>'M1,M2,M3 Restoration'!AU73</f>
        <v>0.4830140287</v>
      </c>
      <c r="AT73" s="66">
        <f t="shared" si="29"/>
        <v>35</v>
      </c>
      <c r="AU73" s="65">
        <f>'N1,N2,N3 Restoration'!AX73</f>
        <v>0.307802952</v>
      </c>
      <c r="AV73" s="38">
        <f t="shared" si="30"/>
        <v>55</v>
      </c>
      <c r="AW73" s="38">
        <f t="shared" si="31"/>
        <v>24</v>
      </c>
      <c r="AX73" s="52">
        <v>53.0</v>
      </c>
      <c r="AY73" s="38"/>
      <c r="AZ73" s="35"/>
      <c r="BA73" s="35"/>
    </row>
    <row r="74">
      <c r="A74" s="1"/>
      <c r="B74" s="1"/>
      <c r="C74" s="60"/>
      <c r="D74" s="60"/>
      <c r="E74" s="2">
        <v>1679.0</v>
      </c>
      <c r="F74" s="61">
        <v>998.0</v>
      </c>
      <c r="G74" s="62">
        <f t="shared" si="8"/>
        <v>284</v>
      </c>
      <c r="H74" s="43">
        <v>12.0</v>
      </c>
      <c r="I74" s="43">
        <v>29.0</v>
      </c>
      <c r="J74" s="43">
        <v>26.0</v>
      </c>
      <c r="K74" s="44">
        <v>35.0</v>
      </c>
      <c r="L74" s="44">
        <v>75.0</v>
      </c>
      <c r="M74" s="44">
        <v>44.0</v>
      </c>
      <c r="N74" s="45">
        <v>12.0</v>
      </c>
      <c r="O74" s="45">
        <v>17.0</v>
      </c>
      <c r="P74" s="45">
        <v>34.0</v>
      </c>
      <c r="Q74" s="66">
        <f t="shared" si="9"/>
        <v>0.2845691383</v>
      </c>
      <c r="R74" s="66">
        <f t="shared" si="10"/>
        <v>0.0120240481</v>
      </c>
      <c r="S74" s="66">
        <f t="shared" si="11"/>
        <v>0.02605210421</v>
      </c>
      <c r="T74" s="66">
        <f t="shared" si="12"/>
        <v>0.01703406814</v>
      </c>
      <c r="U74" s="63">
        <f t="shared" si="1"/>
        <v>0.2845691383</v>
      </c>
      <c r="V74" s="66">
        <f t="shared" si="13"/>
        <v>0.02905811623</v>
      </c>
      <c r="W74" s="66">
        <f t="shared" si="14"/>
        <v>0.0751503006</v>
      </c>
      <c r="X74" s="66">
        <f t="shared" si="15"/>
        <v>0.03507014028</v>
      </c>
      <c r="Y74" s="63">
        <f t="shared" si="2"/>
        <v>0.2845691383</v>
      </c>
      <c r="Z74" s="66">
        <f t="shared" si="16"/>
        <v>0.04408817635</v>
      </c>
      <c r="AA74" s="66">
        <f t="shared" si="17"/>
        <v>0.0120240481</v>
      </c>
      <c r="AB74" s="66">
        <f t="shared" si="18"/>
        <v>0.03406813627</v>
      </c>
      <c r="AC74" s="63">
        <f t="shared" si="3"/>
        <v>0.2845691383</v>
      </c>
      <c r="AD74" s="66">
        <f t="shared" ref="AD74:AF74" si="102">(H74+K74+N74)/($F74)</f>
        <v>0.05911823647</v>
      </c>
      <c r="AE74" s="66">
        <f t="shared" si="102"/>
        <v>0.121242485</v>
      </c>
      <c r="AF74" s="66">
        <f t="shared" si="102"/>
        <v>0.1042084168</v>
      </c>
      <c r="AG74" s="56">
        <f t="shared" si="20"/>
        <v>0.0153676982</v>
      </c>
      <c r="AH74" s="49">
        <f t="shared" si="5"/>
        <v>0.2845691383</v>
      </c>
      <c r="AI74" s="57">
        <f t="shared" si="21"/>
        <v>0.0135214206</v>
      </c>
      <c r="AJ74" s="57">
        <f t="shared" si="22"/>
        <v>0.01224085947</v>
      </c>
      <c r="AK74" s="66">
        <f t="shared" si="23"/>
        <v>-0.001497372501</v>
      </c>
      <c r="AL74" s="66">
        <f t="shared" si="24"/>
        <v>0.004793208662</v>
      </c>
      <c r="AM74" s="66">
        <f t="shared" si="25"/>
        <v>-0.001215598149</v>
      </c>
      <c r="AN74" s="63">
        <f t="shared" si="6"/>
        <v>0.2845691383</v>
      </c>
      <c r="AO74" s="66">
        <f t="shared" si="26"/>
        <v>0.01230582245</v>
      </c>
      <c r="AP74" s="66">
        <f t="shared" si="27"/>
        <v>1.023434234</v>
      </c>
      <c r="AQ74" s="63">
        <f t="shared" si="7"/>
        <v>12</v>
      </c>
      <c r="AR74" s="66">
        <f t="shared" si="28"/>
        <v>12</v>
      </c>
      <c r="AS74" s="64">
        <f>'M1,M2,M3 Restoration'!AU74</f>
        <v>0.3194741898</v>
      </c>
      <c r="AT74" s="66">
        <f t="shared" si="29"/>
        <v>26</v>
      </c>
      <c r="AU74" s="65">
        <f>'N1,N2,N3 Restoration'!AX74</f>
        <v>0.2941359224</v>
      </c>
      <c r="AV74" s="38">
        <f t="shared" si="30"/>
        <v>38</v>
      </c>
      <c r="AW74" s="38">
        <f t="shared" si="31"/>
        <v>16</v>
      </c>
      <c r="AX74" s="52">
        <v>29.0</v>
      </c>
      <c r="AY74" s="38"/>
      <c r="AZ74" s="35"/>
      <c r="BA74" s="35"/>
    </row>
    <row r="75">
      <c r="A75" s="1"/>
      <c r="B75" s="1"/>
      <c r="C75" s="60"/>
      <c r="D75" s="60"/>
      <c r="E75" s="2">
        <v>1680.0</v>
      </c>
      <c r="F75" s="61">
        <v>1874.0</v>
      </c>
      <c r="G75" s="62">
        <f t="shared" si="8"/>
        <v>444</v>
      </c>
      <c r="H75" s="43">
        <v>40.0</v>
      </c>
      <c r="I75" s="43">
        <v>27.0</v>
      </c>
      <c r="J75" s="43">
        <v>22.0</v>
      </c>
      <c r="K75" s="44">
        <v>73.0</v>
      </c>
      <c r="L75" s="44">
        <v>142.0</v>
      </c>
      <c r="M75" s="44">
        <v>52.0</v>
      </c>
      <c r="N75" s="45">
        <v>23.0</v>
      </c>
      <c r="O75" s="45">
        <v>21.0</v>
      </c>
      <c r="P75" s="45">
        <v>44.0</v>
      </c>
      <c r="Q75" s="66">
        <f t="shared" si="9"/>
        <v>0.2369263607</v>
      </c>
      <c r="R75" s="66">
        <f t="shared" si="10"/>
        <v>0.02134471718</v>
      </c>
      <c r="S75" s="66">
        <f t="shared" si="11"/>
        <v>0.01173959445</v>
      </c>
      <c r="T75" s="66">
        <f t="shared" si="12"/>
        <v>0.01120597652</v>
      </c>
      <c r="U75" s="63">
        <f t="shared" si="1"/>
        <v>0.2369263607</v>
      </c>
      <c r="V75" s="66">
        <f t="shared" si="13"/>
        <v>0.0144076841</v>
      </c>
      <c r="W75" s="66">
        <f t="shared" si="14"/>
        <v>0.075773746</v>
      </c>
      <c r="X75" s="66">
        <f t="shared" si="15"/>
        <v>0.03895410886</v>
      </c>
      <c r="Y75" s="63">
        <f t="shared" si="2"/>
        <v>0.2369263607</v>
      </c>
      <c r="Z75" s="66">
        <f t="shared" si="16"/>
        <v>0.02774813234</v>
      </c>
      <c r="AA75" s="66">
        <f t="shared" si="17"/>
        <v>0.01227321238</v>
      </c>
      <c r="AB75" s="66">
        <f t="shared" si="18"/>
        <v>0.0234791889</v>
      </c>
      <c r="AC75" s="63">
        <f t="shared" si="3"/>
        <v>0.2369263607</v>
      </c>
      <c r="AD75" s="66">
        <f t="shared" ref="AD75:AF75" si="103">(H75+K75+N75)/($F75)</f>
        <v>0.07257203842</v>
      </c>
      <c r="AE75" s="66">
        <f t="shared" si="103"/>
        <v>0.1013874066</v>
      </c>
      <c r="AF75" s="66">
        <f t="shared" si="103"/>
        <v>0.06296691569</v>
      </c>
      <c r="AG75" s="56">
        <f t="shared" si="20"/>
        <v>0.0133261124</v>
      </c>
      <c r="AH75" s="49">
        <f t="shared" si="5"/>
        <v>0.2369263607</v>
      </c>
      <c r="AI75" s="57">
        <f t="shared" si="21"/>
        <v>0.01199413652</v>
      </c>
      <c r="AJ75" s="57">
        <f t="shared" si="22"/>
        <v>0.0109279679</v>
      </c>
      <c r="AK75" s="66">
        <f t="shared" si="23"/>
        <v>0.0002790758558</v>
      </c>
      <c r="AL75" s="66">
        <f t="shared" si="24"/>
        <v>0.0002780086199</v>
      </c>
      <c r="AM75" s="66">
        <f t="shared" si="25"/>
        <v>0.000226559586</v>
      </c>
      <c r="AN75" s="63">
        <f t="shared" si="6"/>
        <v>0.2369263607</v>
      </c>
      <c r="AO75" s="66">
        <f t="shared" si="26"/>
        <v>0.01222069611</v>
      </c>
      <c r="AP75" s="66">
        <f t="shared" si="27"/>
        <v>0.9957210657</v>
      </c>
      <c r="AQ75" s="63">
        <f t="shared" si="7"/>
        <v>23</v>
      </c>
      <c r="AR75" s="66">
        <f t="shared" si="28"/>
        <v>23</v>
      </c>
      <c r="AS75" s="64">
        <f>'M1,M2,M3 Restoration'!AU75</f>
        <v>0.7112570877</v>
      </c>
      <c r="AT75" s="66">
        <f t="shared" si="29"/>
        <v>9</v>
      </c>
      <c r="AU75" s="65">
        <f>'N1,N2,N3 Restoration'!AX75</f>
        <v>0.2826928952</v>
      </c>
      <c r="AV75" s="38">
        <f t="shared" si="30"/>
        <v>62</v>
      </c>
      <c r="AW75" s="38">
        <f t="shared" si="31"/>
        <v>24</v>
      </c>
      <c r="AX75" s="52">
        <v>27.0</v>
      </c>
      <c r="AY75" s="38"/>
      <c r="AZ75" s="35"/>
      <c r="BA75" s="35"/>
    </row>
    <row r="76">
      <c r="A76" s="1"/>
      <c r="B76" s="1"/>
      <c r="C76" s="60"/>
      <c r="D76" s="60"/>
      <c r="E76" s="2">
        <v>1682.0</v>
      </c>
      <c r="F76" s="61">
        <v>3241.0</v>
      </c>
      <c r="G76" s="62">
        <f t="shared" si="8"/>
        <v>526</v>
      </c>
      <c r="H76" s="43">
        <v>34.0</v>
      </c>
      <c r="I76" s="43">
        <v>45.0</v>
      </c>
      <c r="J76" s="43">
        <v>24.0</v>
      </c>
      <c r="K76" s="44">
        <v>92.0</v>
      </c>
      <c r="L76" s="44">
        <v>147.0</v>
      </c>
      <c r="M76" s="44">
        <v>59.0</v>
      </c>
      <c r="N76" s="45">
        <v>31.0</v>
      </c>
      <c r="O76" s="45">
        <v>18.0</v>
      </c>
      <c r="P76" s="45">
        <v>76.0</v>
      </c>
      <c r="Q76" s="66">
        <f t="shared" si="9"/>
        <v>0.1622955878</v>
      </c>
      <c r="R76" s="66">
        <f t="shared" si="10"/>
        <v>0.01049058932</v>
      </c>
      <c r="S76" s="66">
        <f t="shared" si="11"/>
        <v>0.007405121876</v>
      </c>
      <c r="T76" s="66">
        <f t="shared" si="12"/>
        <v>0.005553841407</v>
      </c>
      <c r="U76" s="63">
        <f t="shared" si="1"/>
        <v>0.1622955878</v>
      </c>
      <c r="V76" s="66">
        <f t="shared" si="13"/>
        <v>0.01388460352</v>
      </c>
      <c r="W76" s="66">
        <f t="shared" si="14"/>
        <v>0.04535637149</v>
      </c>
      <c r="X76" s="66">
        <f t="shared" si="15"/>
        <v>0.02838630052</v>
      </c>
      <c r="Y76" s="63">
        <f t="shared" si="2"/>
        <v>0.1622955878</v>
      </c>
      <c r="Z76" s="66">
        <f t="shared" si="16"/>
        <v>0.01820425795</v>
      </c>
      <c r="AA76" s="66">
        <f t="shared" si="17"/>
        <v>0.00956494909</v>
      </c>
      <c r="AB76" s="66">
        <f t="shared" si="18"/>
        <v>0.02344955261</v>
      </c>
      <c r="AC76" s="63">
        <f t="shared" si="3"/>
        <v>0.1622955878</v>
      </c>
      <c r="AD76" s="66">
        <f t="shared" ref="AD76:AF76" si="104">(H76+K76+N76)/($F76)</f>
        <v>0.04844183894</v>
      </c>
      <c r="AE76" s="66">
        <f t="shared" si="104"/>
        <v>0.06479481641</v>
      </c>
      <c r="AF76" s="66">
        <f t="shared" si="104"/>
        <v>0.04905893243</v>
      </c>
      <c r="AG76" s="56">
        <f t="shared" si="20"/>
        <v>0.009322268309</v>
      </c>
      <c r="AH76" s="49">
        <f t="shared" si="5"/>
        <v>0.1622955878</v>
      </c>
      <c r="AI76" s="57">
        <f t="shared" si="21"/>
        <v>0.008607033252</v>
      </c>
      <c r="AJ76" s="57">
        <f t="shared" si="22"/>
        <v>0.007876703107</v>
      </c>
      <c r="AK76" s="66">
        <f t="shared" si="23"/>
        <v>0.0009579158377</v>
      </c>
      <c r="AL76" s="66">
        <f t="shared" si="24"/>
        <v>-0.0023228617</v>
      </c>
      <c r="AM76" s="66">
        <f t="shared" si="25"/>
        <v>0.0007776560068</v>
      </c>
      <c r="AN76" s="63">
        <f t="shared" si="6"/>
        <v>0.1622955878</v>
      </c>
      <c r="AO76" s="66">
        <f t="shared" si="26"/>
        <v>0.009384689259</v>
      </c>
      <c r="AP76" s="66">
        <f t="shared" si="27"/>
        <v>0.9811541254</v>
      </c>
      <c r="AQ76" s="63">
        <f t="shared" si="7"/>
        <v>31</v>
      </c>
      <c r="AR76" s="66">
        <f t="shared" si="28"/>
        <v>30</v>
      </c>
      <c r="AS76" s="64">
        <f>'M1,M2,M3 Restoration'!AU76</f>
        <v>0.5964617565</v>
      </c>
      <c r="AT76" s="66">
        <f t="shared" si="29"/>
        <v>20</v>
      </c>
      <c r="AU76" s="65">
        <f>'N1,N2,N3 Restoration'!AX76</f>
        <v>0.2485141787</v>
      </c>
      <c r="AV76" s="38">
        <f t="shared" si="30"/>
        <v>58</v>
      </c>
      <c r="AW76" s="38">
        <f t="shared" si="31"/>
        <v>19</v>
      </c>
      <c r="AX76" s="52">
        <v>45.0</v>
      </c>
      <c r="AY76" s="38"/>
      <c r="AZ76" s="35"/>
      <c r="BA76" s="35"/>
    </row>
    <row r="77">
      <c r="A77" s="1"/>
      <c r="B77" s="1"/>
      <c r="C77" s="60"/>
      <c r="D77" s="60"/>
      <c r="E77" s="2">
        <v>1685.0</v>
      </c>
      <c r="F77" s="61">
        <v>1084.0</v>
      </c>
      <c r="G77" s="62">
        <f t="shared" si="8"/>
        <v>269</v>
      </c>
      <c r="H77" s="43">
        <v>9.0</v>
      </c>
      <c r="I77" s="43">
        <v>23.0</v>
      </c>
      <c r="J77" s="43">
        <v>24.0</v>
      </c>
      <c r="K77" s="44">
        <v>52.0</v>
      </c>
      <c r="L77" s="44">
        <v>72.0</v>
      </c>
      <c r="M77" s="44">
        <v>36.0</v>
      </c>
      <c r="N77" s="45">
        <v>12.0</v>
      </c>
      <c r="O77" s="45">
        <v>7.0</v>
      </c>
      <c r="P77" s="45">
        <v>34.0</v>
      </c>
      <c r="Q77" s="66">
        <f t="shared" si="9"/>
        <v>0.2481549815</v>
      </c>
      <c r="R77" s="66">
        <f t="shared" si="10"/>
        <v>0.008302583026</v>
      </c>
      <c r="S77" s="66">
        <f t="shared" si="11"/>
        <v>0.0221402214</v>
      </c>
      <c r="T77" s="66">
        <f t="shared" si="12"/>
        <v>0.006457564576</v>
      </c>
      <c r="U77" s="63">
        <f t="shared" si="1"/>
        <v>0.2481549815</v>
      </c>
      <c r="V77" s="66">
        <f t="shared" si="13"/>
        <v>0.02121771218</v>
      </c>
      <c r="W77" s="66">
        <f t="shared" si="14"/>
        <v>0.06642066421</v>
      </c>
      <c r="X77" s="66">
        <f t="shared" si="15"/>
        <v>0.0479704797</v>
      </c>
      <c r="Y77" s="63">
        <f t="shared" si="2"/>
        <v>0.2481549815</v>
      </c>
      <c r="Z77" s="66">
        <f t="shared" si="16"/>
        <v>0.0332103321</v>
      </c>
      <c r="AA77" s="66">
        <f t="shared" si="17"/>
        <v>0.0110701107</v>
      </c>
      <c r="AB77" s="66">
        <f t="shared" si="18"/>
        <v>0.03136531365</v>
      </c>
      <c r="AC77" s="63">
        <f t="shared" si="3"/>
        <v>0.2481549815</v>
      </c>
      <c r="AD77" s="66">
        <f t="shared" ref="AD77:AF77" si="105">(H77+K77+N77)/($F77)</f>
        <v>0.06734317343</v>
      </c>
      <c r="AE77" s="66">
        <f t="shared" si="105"/>
        <v>0.09409594096</v>
      </c>
      <c r="AF77" s="66">
        <f t="shared" si="105"/>
        <v>0.08671586716</v>
      </c>
      <c r="AG77" s="56">
        <f t="shared" si="20"/>
        <v>0.01384338484</v>
      </c>
      <c r="AH77" s="49">
        <f t="shared" si="5"/>
        <v>0.2481549815</v>
      </c>
      <c r="AI77" s="57">
        <f t="shared" si="21"/>
        <v>0.01239866032</v>
      </c>
      <c r="AJ77" s="57">
        <f t="shared" si="22"/>
        <v>0.0112819629</v>
      </c>
      <c r="AK77" s="66">
        <f t="shared" si="23"/>
        <v>-0.001328549618</v>
      </c>
      <c r="AL77" s="66">
        <f t="shared" si="24"/>
        <v>-0.004824398327</v>
      </c>
      <c r="AM77" s="66">
        <f t="shared" si="25"/>
        <v>-0.001078544221</v>
      </c>
      <c r="AN77" s="63">
        <f t="shared" si="6"/>
        <v>0.2481549815</v>
      </c>
      <c r="AO77" s="66">
        <f t="shared" si="26"/>
        <v>0.0113201161</v>
      </c>
      <c r="AP77" s="66">
        <f t="shared" si="27"/>
        <v>1.022583821</v>
      </c>
      <c r="AQ77" s="63">
        <f t="shared" si="7"/>
        <v>12</v>
      </c>
      <c r="AR77" s="66">
        <f t="shared" si="28"/>
        <v>12</v>
      </c>
      <c r="AS77" s="64">
        <f>'M1,M2,M3 Restoration'!AU77</f>
        <v>0.2805928077</v>
      </c>
      <c r="AT77" s="66">
        <f t="shared" si="29"/>
        <v>31</v>
      </c>
      <c r="AU77" s="65">
        <f>'N1,N2,N3 Restoration'!AX77</f>
        <v>0.1060028798</v>
      </c>
      <c r="AV77" s="38">
        <f t="shared" si="30"/>
        <v>33</v>
      </c>
      <c r="AW77" s="38">
        <f t="shared" si="31"/>
        <v>4</v>
      </c>
      <c r="AX77" s="52">
        <v>23.0</v>
      </c>
      <c r="AY77" s="38"/>
      <c r="AZ77" s="35"/>
      <c r="BA77" s="35"/>
    </row>
    <row r="78">
      <c r="A78" s="1"/>
      <c r="B78" s="1"/>
      <c r="C78" s="60"/>
      <c r="D78" s="60"/>
      <c r="E78" s="2">
        <v>1688.0</v>
      </c>
      <c r="F78" s="61">
        <v>1178.0</v>
      </c>
      <c r="G78" s="62">
        <f t="shared" si="8"/>
        <v>279</v>
      </c>
      <c r="H78" s="43">
        <v>11.0</v>
      </c>
      <c r="I78" s="43">
        <v>17.0</v>
      </c>
      <c r="J78" s="43">
        <v>12.0</v>
      </c>
      <c r="K78" s="44">
        <v>41.0</v>
      </c>
      <c r="L78" s="44">
        <v>94.0</v>
      </c>
      <c r="M78" s="44">
        <v>32.0</v>
      </c>
      <c r="N78" s="45">
        <v>18.0</v>
      </c>
      <c r="O78" s="45">
        <v>12.0</v>
      </c>
      <c r="P78" s="45">
        <v>42.0</v>
      </c>
      <c r="Q78" s="66">
        <f t="shared" si="9"/>
        <v>0.2368421053</v>
      </c>
      <c r="R78" s="66">
        <f t="shared" si="10"/>
        <v>0.009337860781</v>
      </c>
      <c r="S78" s="66">
        <f t="shared" si="11"/>
        <v>0.01018675722</v>
      </c>
      <c r="T78" s="66">
        <f t="shared" si="12"/>
        <v>0.01018675722</v>
      </c>
      <c r="U78" s="63">
        <f t="shared" si="1"/>
        <v>0.2368421053</v>
      </c>
      <c r="V78" s="66">
        <f t="shared" si="13"/>
        <v>0.01443123939</v>
      </c>
      <c r="W78" s="66">
        <f t="shared" si="14"/>
        <v>0.07979626486</v>
      </c>
      <c r="X78" s="66">
        <f t="shared" si="15"/>
        <v>0.03480475382</v>
      </c>
      <c r="Y78" s="63">
        <f t="shared" si="2"/>
        <v>0.2368421053</v>
      </c>
      <c r="Z78" s="66">
        <f t="shared" si="16"/>
        <v>0.02716468591</v>
      </c>
      <c r="AA78" s="66">
        <f t="shared" si="17"/>
        <v>0.01528013582</v>
      </c>
      <c r="AB78" s="66">
        <f t="shared" si="18"/>
        <v>0.03565365025</v>
      </c>
      <c r="AC78" s="63">
        <f t="shared" si="3"/>
        <v>0.2368421053</v>
      </c>
      <c r="AD78" s="66">
        <f t="shared" ref="AD78:AF78" si="106">(H78+K78+N78)/($F78)</f>
        <v>0.05942275042</v>
      </c>
      <c r="AE78" s="66">
        <f t="shared" si="106"/>
        <v>0.1044142615</v>
      </c>
      <c r="AF78" s="66">
        <f t="shared" si="106"/>
        <v>0.07300509338</v>
      </c>
      <c r="AG78" s="56">
        <f t="shared" si="20"/>
        <v>0.01332214681</v>
      </c>
      <c r="AH78" s="49">
        <f t="shared" si="5"/>
        <v>0.2368421053</v>
      </c>
      <c r="AI78" s="57">
        <f t="shared" si="21"/>
        <v>0.01199099723</v>
      </c>
      <c r="AJ78" s="57">
        <f t="shared" si="22"/>
        <v>0.01092520776</v>
      </c>
      <c r="AK78" s="66">
        <f t="shared" si="23"/>
        <v>0.003289138594</v>
      </c>
      <c r="AL78" s="66">
        <f t="shared" si="24"/>
        <v>-0.0007384505406</v>
      </c>
      <c r="AM78" s="66">
        <f t="shared" si="25"/>
        <v>0.002670191142</v>
      </c>
      <c r="AN78" s="63">
        <f t="shared" si="6"/>
        <v>0.2368421053</v>
      </c>
      <c r="AO78" s="66">
        <f t="shared" si="26"/>
        <v>0.01466118837</v>
      </c>
      <c r="AP78" s="66">
        <f t="shared" si="27"/>
        <v>0.9594933279</v>
      </c>
      <c r="AQ78" s="63">
        <f t="shared" si="7"/>
        <v>18</v>
      </c>
      <c r="AR78" s="66">
        <f t="shared" si="28"/>
        <v>17</v>
      </c>
      <c r="AS78" s="64">
        <f>'M1,M2,M3 Restoration'!AU78</f>
        <v>0.5090211552</v>
      </c>
      <c r="AT78" s="66">
        <f t="shared" si="29"/>
        <v>16</v>
      </c>
      <c r="AU78" s="65">
        <f>'N1,N2,N3 Restoration'!AX78</f>
        <v>0.2387371344</v>
      </c>
      <c r="AV78" s="38">
        <f t="shared" si="30"/>
        <v>23</v>
      </c>
      <c r="AW78" s="38">
        <f t="shared" si="31"/>
        <v>7</v>
      </c>
      <c r="AX78" s="52">
        <v>17.0</v>
      </c>
      <c r="AY78" s="38"/>
      <c r="AZ78" s="35"/>
      <c r="BA78" s="35"/>
    </row>
    <row r="79">
      <c r="A79" s="1"/>
      <c r="B79" s="1"/>
      <c r="C79" s="60"/>
      <c r="D79" s="60"/>
      <c r="E79" s="2">
        <v>1689.0</v>
      </c>
      <c r="F79" s="61">
        <v>2021.0</v>
      </c>
      <c r="G79" s="62">
        <f t="shared" si="8"/>
        <v>436</v>
      </c>
      <c r="H79" s="43">
        <v>17.0</v>
      </c>
      <c r="I79" s="43">
        <v>50.0</v>
      </c>
      <c r="J79" s="43">
        <v>21.0</v>
      </c>
      <c r="K79" s="44">
        <v>34.0</v>
      </c>
      <c r="L79" s="44">
        <v>168.0</v>
      </c>
      <c r="M79" s="44">
        <v>36.0</v>
      </c>
      <c r="N79" s="45">
        <v>17.0</v>
      </c>
      <c r="O79" s="45">
        <v>14.0</v>
      </c>
      <c r="P79" s="45">
        <v>79.0</v>
      </c>
      <c r="Q79" s="66">
        <f t="shared" si="9"/>
        <v>0.2157347848</v>
      </c>
      <c r="R79" s="66">
        <f t="shared" si="10"/>
        <v>0.008411677387</v>
      </c>
      <c r="S79" s="66">
        <f t="shared" si="11"/>
        <v>0.0103908956</v>
      </c>
      <c r="T79" s="66">
        <f t="shared" si="12"/>
        <v>0.006927263731</v>
      </c>
      <c r="U79" s="63">
        <f t="shared" si="1"/>
        <v>0.2157347848</v>
      </c>
      <c r="V79" s="66">
        <f t="shared" si="13"/>
        <v>0.02474022761</v>
      </c>
      <c r="W79" s="66">
        <f t="shared" si="14"/>
        <v>0.08312716477</v>
      </c>
      <c r="X79" s="66">
        <f t="shared" si="15"/>
        <v>0.01682335477</v>
      </c>
      <c r="Y79" s="63">
        <f t="shared" si="2"/>
        <v>0.2157347848</v>
      </c>
      <c r="Z79" s="66">
        <f t="shared" si="16"/>
        <v>0.01781296388</v>
      </c>
      <c r="AA79" s="66">
        <f t="shared" si="17"/>
        <v>0.008411677387</v>
      </c>
      <c r="AB79" s="66">
        <f t="shared" si="18"/>
        <v>0.03908955962</v>
      </c>
      <c r="AC79" s="63">
        <f t="shared" si="3"/>
        <v>0.2157347848</v>
      </c>
      <c r="AD79" s="66">
        <f t="shared" ref="AD79:AF79" si="107">(H79+K79+N79)/($F79)</f>
        <v>0.03364670955</v>
      </c>
      <c r="AE79" s="66">
        <f t="shared" si="107"/>
        <v>0.1147946561</v>
      </c>
      <c r="AF79" s="66">
        <f t="shared" si="107"/>
        <v>0.0672934191</v>
      </c>
      <c r="AG79" s="56">
        <f t="shared" si="20"/>
        <v>0.01228920815</v>
      </c>
      <c r="AH79" s="49">
        <f t="shared" si="5"/>
        <v>0.2157347848</v>
      </c>
      <c r="AI79" s="57">
        <f t="shared" si="21"/>
        <v>0.01115579915</v>
      </c>
      <c r="AJ79" s="57">
        <f t="shared" si="22"/>
        <v>0.01018499262</v>
      </c>
      <c r="AK79" s="66">
        <f t="shared" si="23"/>
        <v>-0.002744121766</v>
      </c>
      <c r="AL79" s="66">
        <f t="shared" si="24"/>
        <v>-0.003257728891</v>
      </c>
      <c r="AM79" s="66">
        <f t="shared" si="25"/>
        <v>-0.002227735142</v>
      </c>
      <c r="AN79" s="63">
        <f t="shared" si="6"/>
        <v>0.2157347848</v>
      </c>
      <c r="AO79" s="66">
        <f t="shared" si="26"/>
        <v>0.008928064011</v>
      </c>
      <c r="AP79" s="66">
        <f t="shared" si="27"/>
        <v>1.061389257</v>
      </c>
      <c r="AQ79" s="63">
        <f t="shared" si="7"/>
        <v>17</v>
      </c>
      <c r="AR79" s="66">
        <f t="shared" si="28"/>
        <v>18</v>
      </c>
      <c r="AS79" s="64">
        <f>'M1,M2,M3 Restoration'!AU79</f>
        <v>0.3383313985</v>
      </c>
      <c r="AT79" s="66">
        <f t="shared" si="29"/>
        <v>35</v>
      </c>
      <c r="AU79" s="65">
        <f>'N1,N2,N3 Restoration'!AX79</f>
        <v>0.2938454224</v>
      </c>
      <c r="AV79" s="38">
        <f t="shared" si="30"/>
        <v>38</v>
      </c>
      <c r="AW79" s="38">
        <f t="shared" si="31"/>
        <v>16</v>
      </c>
      <c r="AX79" s="52">
        <v>50.0</v>
      </c>
      <c r="AY79" s="38"/>
      <c r="AZ79" s="35"/>
      <c r="BA79" s="35"/>
    </row>
    <row r="80">
      <c r="A80" s="1"/>
      <c r="B80" s="1"/>
      <c r="C80" s="60"/>
      <c r="D80" s="60"/>
      <c r="E80" s="2">
        <v>1695.0</v>
      </c>
      <c r="F80" s="61">
        <v>898.0</v>
      </c>
      <c r="G80" s="62">
        <f t="shared" si="8"/>
        <v>278</v>
      </c>
      <c r="H80" s="43">
        <v>20.0</v>
      </c>
      <c r="I80" s="43">
        <v>24.0</v>
      </c>
      <c r="J80" s="43">
        <v>17.0</v>
      </c>
      <c r="K80" s="44">
        <v>52.0</v>
      </c>
      <c r="L80" s="44">
        <v>89.0</v>
      </c>
      <c r="M80" s="44">
        <v>35.0</v>
      </c>
      <c r="N80" s="45">
        <v>17.0</v>
      </c>
      <c r="O80" s="45">
        <v>10.0</v>
      </c>
      <c r="P80" s="45">
        <v>14.0</v>
      </c>
      <c r="Q80" s="66">
        <f t="shared" si="9"/>
        <v>0.3095768374</v>
      </c>
      <c r="R80" s="66">
        <f t="shared" si="10"/>
        <v>0.02227171492</v>
      </c>
      <c r="S80" s="66">
        <f t="shared" si="11"/>
        <v>0.01893095768</v>
      </c>
      <c r="T80" s="66">
        <f t="shared" si="12"/>
        <v>0.01113585746</v>
      </c>
      <c r="U80" s="63">
        <f t="shared" si="1"/>
        <v>0.3095768374</v>
      </c>
      <c r="V80" s="66">
        <f t="shared" si="13"/>
        <v>0.02672605791</v>
      </c>
      <c r="W80" s="66">
        <f t="shared" si="14"/>
        <v>0.0991091314</v>
      </c>
      <c r="X80" s="66">
        <f t="shared" si="15"/>
        <v>0.0579064588</v>
      </c>
      <c r="Y80" s="63">
        <f t="shared" si="2"/>
        <v>0.3095768374</v>
      </c>
      <c r="Z80" s="66">
        <f t="shared" si="16"/>
        <v>0.03897550111</v>
      </c>
      <c r="AA80" s="66">
        <f t="shared" si="17"/>
        <v>0.01893095768</v>
      </c>
      <c r="AB80" s="66">
        <f t="shared" si="18"/>
        <v>0.01559020045</v>
      </c>
      <c r="AC80" s="63">
        <f t="shared" si="3"/>
        <v>0.3095768374</v>
      </c>
      <c r="AD80" s="66">
        <f t="shared" ref="AD80:AF80" si="108">(H80+K80+N80)/($F80)</f>
        <v>0.0991091314</v>
      </c>
      <c r="AE80" s="66">
        <f t="shared" si="108"/>
        <v>0.1369710468</v>
      </c>
      <c r="AF80" s="66">
        <f t="shared" si="108"/>
        <v>0.07349665924</v>
      </c>
      <c r="AG80" s="56">
        <f t="shared" si="20"/>
        <v>0.01627890149</v>
      </c>
      <c r="AH80" s="49">
        <f t="shared" si="5"/>
        <v>0.3095768374</v>
      </c>
      <c r="AI80" s="57">
        <f t="shared" si="21"/>
        <v>0.01412505866</v>
      </c>
      <c r="AJ80" s="57">
        <f t="shared" si="22"/>
        <v>0.01273196289</v>
      </c>
      <c r="AK80" s="66">
        <f t="shared" si="23"/>
        <v>0.004805899028</v>
      </c>
      <c r="AL80" s="66">
        <f t="shared" si="24"/>
        <v>-0.001596105426</v>
      </c>
      <c r="AM80" s="66">
        <f t="shared" si="25"/>
        <v>0.003901528819</v>
      </c>
      <c r="AN80" s="63">
        <f t="shared" si="6"/>
        <v>0.3095768374</v>
      </c>
      <c r="AO80" s="66">
        <f t="shared" si="26"/>
        <v>0.01802658747</v>
      </c>
      <c r="AP80" s="66">
        <f t="shared" si="27"/>
        <v>0.9522279737</v>
      </c>
      <c r="AQ80" s="63">
        <f t="shared" si="7"/>
        <v>17</v>
      </c>
      <c r="AR80" s="66">
        <f t="shared" si="28"/>
        <v>16</v>
      </c>
      <c r="AS80" s="64">
        <f>'M1,M2,M3 Restoration'!AU80</f>
        <v>0.7789295023</v>
      </c>
      <c r="AT80" s="66">
        <f t="shared" si="29"/>
        <v>5</v>
      </c>
      <c r="AU80" s="65">
        <f>'N1,N2,N3 Restoration'!AX80</f>
        <v>0.2777164671</v>
      </c>
      <c r="AV80" s="38">
        <f t="shared" si="30"/>
        <v>37</v>
      </c>
      <c r="AW80" s="38">
        <f t="shared" si="31"/>
        <v>14</v>
      </c>
      <c r="AX80" s="52">
        <v>24.0</v>
      </c>
      <c r="AY80" s="38"/>
      <c r="AZ80" s="35"/>
      <c r="BA80" s="35"/>
    </row>
    <row r="81">
      <c r="A81" s="1"/>
      <c r="B81" s="1"/>
      <c r="C81" s="60"/>
      <c r="D81" s="60"/>
      <c r="E81" s="2">
        <v>1696.0</v>
      </c>
      <c r="F81" s="61">
        <v>2667.0</v>
      </c>
      <c r="G81" s="62">
        <f t="shared" si="8"/>
        <v>722</v>
      </c>
      <c r="H81" s="43">
        <v>52.0</v>
      </c>
      <c r="I81" s="43">
        <v>60.0</v>
      </c>
      <c r="J81" s="43">
        <v>43.0</v>
      </c>
      <c r="K81" s="44">
        <v>126.0</v>
      </c>
      <c r="L81" s="44">
        <v>190.0</v>
      </c>
      <c r="M81" s="44">
        <v>79.0</v>
      </c>
      <c r="N81" s="45">
        <v>45.0</v>
      </c>
      <c r="O81" s="45">
        <v>24.0</v>
      </c>
      <c r="P81" s="45">
        <v>103.0</v>
      </c>
      <c r="Q81" s="66">
        <f t="shared" si="9"/>
        <v>0.2707161605</v>
      </c>
      <c r="R81" s="66">
        <f t="shared" si="10"/>
        <v>0.0194975628</v>
      </c>
      <c r="S81" s="66">
        <f t="shared" si="11"/>
        <v>0.01612298463</v>
      </c>
      <c r="T81" s="66">
        <f t="shared" si="12"/>
        <v>0.008998875141</v>
      </c>
      <c r="U81" s="63">
        <f t="shared" si="1"/>
        <v>0.2707161605</v>
      </c>
      <c r="V81" s="66">
        <f t="shared" si="13"/>
        <v>0.02249718785</v>
      </c>
      <c r="W81" s="66">
        <f t="shared" si="14"/>
        <v>0.07124109486</v>
      </c>
      <c r="X81" s="66">
        <f t="shared" si="15"/>
        <v>0.04724409449</v>
      </c>
      <c r="Y81" s="63">
        <f t="shared" si="2"/>
        <v>0.2707161605</v>
      </c>
      <c r="Z81" s="66">
        <f t="shared" si="16"/>
        <v>0.02962129734</v>
      </c>
      <c r="AA81" s="66">
        <f t="shared" si="17"/>
        <v>0.01687289089</v>
      </c>
      <c r="AB81" s="66">
        <f t="shared" si="18"/>
        <v>0.03862017248</v>
      </c>
      <c r="AC81" s="63">
        <f t="shared" si="3"/>
        <v>0.2707161605</v>
      </c>
      <c r="AD81" s="66">
        <f t="shared" ref="AD81:AF81" si="109">(H81+K81+N81)/($F81)</f>
        <v>0.08361454818</v>
      </c>
      <c r="AE81" s="66">
        <f t="shared" si="109"/>
        <v>0.1027371579</v>
      </c>
      <c r="AF81" s="66">
        <f t="shared" si="109"/>
        <v>0.08436445444</v>
      </c>
      <c r="AG81" s="56">
        <f t="shared" si="20"/>
        <v>0.01481540341</v>
      </c>
      <c r="AH81" s="49">
        <f t="shared" si="5"/>
        <v>0.2707161605</v>
      </c>
      <c r="AI81" s="57">
        <f t="shared" si="21"/>
        <v>0.01312835756</v>
      </c>
      <c r="AJ81" s="57">
        <f t="shared" si="22"/>
        <v>0.01191013483</v>
      </c>
      <c r="AK81" s="66">
        <f t="shared" si="23"/>
        <v>0.003744533332</v>
      </c>
      <c r="AL81" s="66">
        <f t="shared" si="24"/>
        <v>-0.002911259693</v>
      </c>
      <c r="AM81" s="66">
        <f t="shared" si="25"/>
        <v>0.003039890065</v>
      </c>
      <c r="AN81" s="63">
        <f t="shared" si="6"/>
        <v>0.2707161605</v>
      </c>
      <c r="AO81" s="66">
        <f t="shared" si="26"/>
        <v>0.01616824762</v>
      </c>
      <c r="AP81" s="66">
        <f t="shared" si="27"/>
        <v>0.9582381424</v>
      </c>
      <c r="AQ81" s="63">
        <f t="shared" si="7"/>
        <v>45</v>
      </c>
      <c r="AR81" s="66">
        <f t="shared" si="28"/>
        <v>43</v>
      </c>
      <c r="AS81" s="64">
        <f>'M1,M2,M3 Restoration'!AU81</f>
        <v>0.5763672879</v>
      </c>
      <c r="AT81" s="66">
        <f t="shared" si="29"/>
        <v>32</v>
      </c>
      <c r="AU81" s="65">
        <f>'N1,N2,N3 Restoration'!AX81</f>
        <v>0.1928894221</v>
      </c>
      <c r="AV81" s="38">
        <f t="shared" si="30"/>
        <v>95</v>
      </c>
      <c r="AW81" s="38">
        <f t="shared" si="31"/>
        <v>23</v>
      </c>
      <c r="AX81" s="52">
        <v>60.0</v>
      </c>
      <c r="AY81" s="38"/>
      <c r="AZ81" s="35"/>
      <c r="BA81" s="35"/>
    </row>
    <row r="82">
      <c r="A82" s="1"/>
      <c r="B82" s="1"/>
      <c r="C82" s="60"/>
      <c r="D82" s="60"/>
      <c r="E82" s="2">
        <v>1700.0</v>
      </c>
      <c r="F82" s="61">
        <v>3216.0</v>
      </c>
      <c r="G82" s="62">
        <f t="shared" si="8"/>
        <v>772</v>
      </c>
      <c r="H82" s="43">
        <v>26.0</v>
      </c>
      <c r="I82" s="43">
        <v>58.0</v>
      </c>
      <c r="J82" s="43">
        <v>44.0</v>
      </c>
      <c r="K82" s="44">
        <v>102.0</v>
      </c>
      <c r="L82" s="44">
        <v>265.0</v>
      </c>
      <c r="M82" s="44">
        <v>111.0</v>
      </c>
      <c r="N82" s="45">
        <v>37.0</v>
      </c>
      <c r="O82" s="45">
        <v>38.0</v>
      </c>
      <c r="P82" s="45">
        <v>91.0</v>
      </c>
      <c r="Q82" s="66">
        <f t="shared" si="9"/>
        <v>0.2400497512</v>
      </c>
      <c r="R82" s="66">
        <f t="shared" si="10"/>
        <v>0.008084577114</v>
      </c>
      <c r="S82" s="66">
        <f t="shared" si="11"/>
        <v>0.01368159204</v>
      </c>
      <c r="T82" s="66">
        <f t="shared" si="12"/>
        <v>0.0118159204</v>
      </c>
      <c r="U82" s="63">
        <f t="shared" si="1"/>
        <v>0.2400497512</v>
      </c>
      <c r="V82" s="66">
        <f t="shared" si="13"/>
        <v>0.01803482587</v>
      </c>
      <c r="W82" s="66">
        <f t="shared" si="14"/>
        <v>0.08240049751</v>
      </c>
      <c r="X82" s="66">
        <f t="shared" si="15"/>
        <v>0.03171641791</v>
      </c>
      <c r="Y82" s="63">
        <f t="shared" si="2"/>
        <v>0.2400497512</v>
      </c>
      <c r="Z82" s="66">
        <f t="shared" si="16"/>
        <v>0.03451492537</v>
      </c>
      <c r="AA82" s="66">
        <f t="shared" si="17"/>
        <v>0.01150497512</v>
      </c>
      <c r="AB82" s="66">
        <f t="shared" si="18"/>
        <v>0.0282960199</v>
      </c>
      <c r="AC82" s="63">
        <f t="shared" si="3"/>
        <v>0.2400497512</v>
      </c>
      <c r="AD82" s="66">
        <f t="shared" ref="AD82:AF82" si="110">(H82+K82+N82)/($F82)</f>
        <v>0.05130597015</v>
      </c>
      <c r="AE82" s="66">
        <f t="shared" si="110"/>
        <v>0.1122512438</v>
      </c>
      <c r="AF82" s="66">
        <f t="shared" si="110"/>
        <v>0.07649253731</v>
      </c>
      <c r="AG82" s="56">
        <f t="shared" si="20"/>
        <v>0.01347223401</v>
      </c>
      <c r="AH82" s="49">
        <f t="shared" si="5"/>
        <v>0.2400497512</v>
      </c>
      <c r="AI82" s="57">
        <f t="shared" si="21"/>
        <v>0.01210941963</v>
      </c>
      <c r="AJ82" s="57">
        <f t="shared" si="22"/>
        <v>0.01102919575</v>
      </c>
      <c r="AK82" s="66">
        <f t="shared" si="23"/>
        <v>-0.0006044445063</v>
      </c>
      <c r="AL82" s="66">
        <f t="shared" si="24"/>
        <v>0.0007867246479</v>
      </c>
      <c r="AM82" s="66">
        <f t="shared" si="25"/>
        <v>-0.0004907006259</v>
      </c>
      <c r="AN82" s="63">
        <f t="shared" si="6"/>
        <v>0.2400497512</v>
      </c>
      <c r="AO82" s="66">
        <f t="shared" si="26"/>
        <v>0.011618719</v>
      </c>
      <c r="AP82" s="66">
        <f t="shared" si="27"/>
        <v>1.009886495</v>
      </c>
      <c r="AQ82" s="63">
        <f t="shared" si="7"/>
        <v>37</v>
      </c>
      <c r="AR82" s="66">
        <f t="shared" si="28"/>
        <v>37</v>
      </c>
      <c r="AS82" s="64">
        <f>'M1,M2,M3 Restoration'!AU82</f>
        <v>0.4009948994</v>
      </c>
      <c r="AT82" s="66">
        <f t="shared" si="29"/>
        <v>55</v>
      </c>
      <c r="AU82" s="65">
        <f>'N1,N2,N3 Restoration'!AX82</f>
        <v>0.2912488348</v>
      </c>
      <c r="AV82" s="38">
        <f t="shared" si="30"/>
        <v>70</v>
      </c>
      <c r="AW82" s="38">
        <f t="shared" si="31"/>
        <v>29</v>
      </c>
      <c r="AX82" s="52">
        <v>58.0</v>
      </c>
      <c r="AY82" s="38"/>
      <c r="AZ82" s="35"/>
      <c r="BA82" s="35"/>
    </row>
    <row r="83">
      <c r="A83" s="1"/>
      <c r="B83" s="1"/>
      <c r="C83" s="60"/>
      <c r="D83" s="60"/>
      <c r="E83" s="2">
        <v>1702.0</v>
      </c>
      <c r="F83" s="61">
        <v>2145.0</v>
      </c>
      <c r="G83" s="62">
        <f t="shared" si="8"/>
        <v>393</v>
      </c>
      <c r="H83" s="43">
        <v>33.0</v>
      </c>
      <c r="I83" s="43">
        <v>24.0</v>
      </c>
      <c r="J83" s="43">
        <v>13.0</v>
      </c>
      <c r="K83" s="44">
        <v>70.0</v>
      </c>
      <c r="L83" s="44">
        <v>97.0</v>
      </c>
      <c r="M83" s="44">
        <v>48.0</v>
      </c>
      <c r="N83" s="45">
        <v>30.0</v>
      </c>
      <c r="O83" s="45">
        <v>23.0</v>
      </c>
      <c r="P83" s="45">
        <v>55.0</v>
      </c>
      <c r="Q83" s="66">
        <f t="shared" si="9"/>
        <v>0.1832167832</v>
      </c>
      <c r="R83" s="66">
        <f t="shared" si="10"/>
        <v>0.01538461538</v>
      </c>
      <c r="S83" s="66">
        <f t="shared" si="11"/>
        <v>0.006060606061</v>
      </c>
      <c r="T83" s="66">
        <f t="shared" si="12"/>
        <v>0.01072261072</v>
      </c>
      <c r="U83" s="63">
        <f t="shared" si="1"/>
        <v>0.1832167832</v>
      </c>
      <c r="V83" s="66">
        <f t="shared" si="13"/>
        <v>0.01118881119</v>
      </c>
      <c r="W83" s="66">
        <f t="shared" si="14"/>
        <v>0.04522144522</v>
      </c>
      <c r="X83" s="66">
        <f t="shared" si="15"/>
        <v>0.03263403263</v>
      </c>
      <c r="Y83" s="63">
        <f t="shared" si="2"/>
        <v>0.1832167832</v>
      </c>
      <c r="Z83" s="66">
        <f t="shared" si="16"/>
        <v>0.02237762238</v>
      </c>
      <c r="AA83" s="66">
        <f t="shared" si="17"/>
        <v>0.01398601399</v>
      </c>
      <c r="AB83" s="66">
        <f t="shared" si="18"/>
        <v>0.02564102564</v>
      </c>
      <c r="AC83" s="63">
        <f t="shared" si="3"/>
        <v>0.1832167832</v>
      </c>
      <c r="AD83" s="66">
        <f t="shared" ref="AD83:AF83" si="111">(H83+K83+N83)/($F83)</f>
        <v>0.062004662</v>
      </c>
      <c r="AE83" s="66">
        <f t="shared" si="111"/>
        <v>0.06713286713</v>
      </c>
      <c r="AF83" s="66">
        <f t="shared" si="111"/>
        <v>0.05407925408</v>
      </c>
      <c r="AG83" s="56">
        <f t="shared" si="20"/>
        <v>0.01054388322</v>
      </c>
      <c r="AH83" s="49">
        <f t="shared" si="5"/>
        <v>0.1832167832</v>
      </c>
      <c r="AI83" s="57">
        <f t="shared" si="21"/>
        <v>0.009679017556</v>
      </c>
      <c r="AJ83" s="57">
        <f t="shared" si="22"/>
        <v>0.008854542031</v>
      </c>
      <c r="AK83" s="66">
        <f t="shared" si="23"/>
        <v>0.00430699643</v>
      </c>
      <c r="AL83" s="66">
        <f t="shared" si="24"/>
        <v>0.001868068691</v>
      </c>
      <c r="AM83" s="66">
        <f t="shared" si="25"/>
        <v>0.00349650931</v>
      </c>
      <c r="AN83" s="63">
        <f t="shared" si="6"/>
        <v>0.1832167832</v>
      </c>
      <c r="AO83" s="66">
        <f t="shared" si="26"/>
        <v>0.01317552687</v>
      </c>
      <c r="AP83" s="66">
        <f t="shared" si="27"/>
        <v>0.9420501709</v>
      </c>
      <c r="AQ83" s="63">
        <f t="shared" si="7"/>
        <v>30</v>
      </c>
      <c r="AR83" s="66">
        <f t="shared" si="28"/>
        <v>28</v>
      </c>
      <c r="AS83" s="64">
        <f>'M1,M2,M3 Restoration'!AU83</f>
        <v>0.7901430759</v>
      </c>
      <c r="AT83" s="66">
        <f t="shared" si="29"/>
        <v>7</v>
      </c>
      <c r="AU83" s="65">
        <f>'N1,N2,N3 Restoration'!AX83</f>
        <v>0.3185048492</v>
      </c>
      <c r="AV83" s="38">
        <f t="shared" si="30"/>
        <v>46</v>
      </c>
      <c r="AW83" s="38">
        <f t="shared" si="31"/>
        <v>21</v>
      </c>
      <c r="AX83" s="52">
        <v>24.0</v>
      </c>
      <c r="AY83" s="38"/>
      <c r="AZ83" s="35"/>
      <c r="BA83" s="35"/>
    </row>
    <row r="84">
      <c r="A84" s="1"/>
      <c r="B84" s="1"/>
      <c r="C84" s="60"/>
      <c r="D84" s="60"/>
      <c r="E84" s="2">
        <v>1712.0</v>
      </c>
      <c r="F84" s="61">
        <v>2557.0</v>
      </c>
      <c r="G84" s="62">
        <f t="shared" si="8"/>
        <v>758</v>
      </c>
      <c r="H84" s="43">
        <v>21.0</v>
      </c>
      <c r="I84" s="43">
        <v>69.0</v>
      </c>
      <c r="J84" s="43">
        <v>25.0</v>
      </c>
      <c r="K84" s="44">
        <v>110.0</v>
      </c>
      <c r="L84" s="44">
        <v>289.0</v>
      </c>
      <c r="M84" s="44">
        <v>73.0</v>
      </c>
      <c r="N84" s="45">
        <v>31.0</v>
      </c>
      <c r="O84" s="45">
        <v>12.0</v>
      </c>
      <c r="P84" s="45">
        <v>128.0</v>
      </c>
      <c r="Q84" s="66">
        <f t="shared" si="9"/>
        <v>0.296441142</v>
      </c>
      <c r="R84" s="66">
        <f t="shared" si="10"/>
        <v>0.008212749316</v>
      </c>
      <c r="S84" s="66">
        <f t="shared" si="11"/>
        <v>0.009777082519</v>
      </c>
      <c r="T84" s="66">
        <f t="shared" si="12"/>
        <v>0.004692999609</v>
      </c>
      <c r="U84" s="63">
        <f t="shared" si="1"/>
        <v>0.296441142</v>
      </c>
      <c r="V84" s="66">
        <f t="shared" si="13"/>
        <v>0.02698474775</v>
      </c>
      <c r="W84" s="66">
        <f t="shared" si="14"/>
        <v>0.1130230739</v>
      </c>
      <c r="X84" s="66">
        <f t="shared" si="15"/>
        <v>0.04301916308</v>
      </c>
      <c r="Y84" s="63">
        <f t="shared" si="2"/>
        <v>0.296441142</v>
      </c>
      <c r="Z84" s="66">
        <f t="shared" si="16"/>
        <v>0.02854908095</v>
      </c>
      <c r="AA84" s="66">
        <f t="shared" si="17"/>
        <v>0.01212358232</v>
      </c>
      <c r="AB84" s="66">
        <f t="shared" si="18"/>
        <v>0.0500586625</v>
      </c>
      <c r="AC84" s="63">
        <f t="shared" si="3"/>
        <v>0.296441142</v>
      </c>
      <c r="AD84" s="66">
        <f t="shared" ref="AD84:AF84" si="112">(H84+K84+N84)/($F84)</f>
        <v>0.06335549472</v>
      </c>
      <c r="AE84" s="66">
        <f t="shared" si="112"/>
        <v>0.1447008213</v>
      </c>
      <c r="AF84" s="66">
        <f t="shared" si="112"/>
        <v>0.08838482597</v>
      </c>
      <c r="AG84" s="56">
        <f t="shared" si="20"/>
        <v>0.01581404746</v>
      </c>
      <c r="AH84" s="49">
        <f t="shared" si="5"/>
        <v>0.296441142</v>
      </c>
      <c r="AI84" s="57">
        <f t="shared" si="21"/>
        <v>0.0138249863</v>
      </c>
      <c r="AJ84" s="57">
        <f t="shared" si="22"/>
        <v>0.01249100116</v>
      </c>
      <c r="AK84" s="66">
        <f t="shared" si="23"/>
        <v>-0.001701403977</v>
      </c>
      <c r="AL84" s="66">
        <f t="shared" si="24"/>
        <v>-0.007798001552</v>
      </c>
      <c r="AM84" s="66">
        <f t="shared" si="25"/>
        <v>-0.001381235147</v>
      </c>
      <c r="AN84" s="63">
        <f t="shared" si="6"/>
        <v>0.296441142</v>
      </c>
      <c r="AO84" s="66">
        <f t="shared" si="26"/>
        <v>0.01244375115</v>
      </c>
      <c r="AP84" s="66">
        <f t="shared" si="27"/>
        <v>1.026408764</v>
      </c>
      <c r="AQ84" s="63">
        <f t="shared" si="7"/>
        <v>31</v>
      </c>
      <c r="AR84" s="66">
        <f t="shared" si="28"/>
        <v>32</v>
      </c>
      <c r="AS84" s="64">
        <f>'M1,M2,M3 Restoration'!AU84</f>
        <v>0.371588291</v>
      </c>
      <c r="AT84" s="66">
        <f t="shared" si="29"/>
        <v>54</v>
      </c>
      <c r="AU84" s="65">
        <f>'N1,N2,N3 Restoration'!AX84</f>
        <v>0.2136479869</v>
      </c>
      <c r="AV84" s="38">
        <f t="shared" si="30"/>
        <v>46</v>
      </c>
      <c r="AW84" s="38">
        <f t="shared" si="31"/>
        <v>12</v>
      </c>
      <c r="AX84" s="52">
        <v>69.0</v>
      </c>
      <c r="AY84" s="38"/>
      <c r="AZ84" s="35"/>
      <c r="BA84" s="35"/>
    </row>
    <row r="85">
      <c r="A85" s="1"/>
      <c r="B85" s="1"/>
      <c r="C85" s="60"/>
      <c r="D85" s="60"/>
      <c r="E85" s="2">
        <v>1715.0</v>
      </c>
      <c r="F85" s="61">
        <v>2589.0</v>
      </c>
      <c r="G85" s="62">
        <f t="shared" si="8"/>
        <v>1296</v>
      </c>
      <c r="H85" s="43">
        <v>65.0</v>
      </c>
      <c r="I85" s="43">
        <v>110.0</v>
      </c>
      <c r="J85" s="43">
        <v>43.0</v>
      </c>
      <c r="K85" s="44">
        <v>235.0</v>
      </c>
      <c r="L85" s="44">
        <v>500.0</v>
      </c>
      <c r="M85" s="44">
        <v>106.0</v>
      </c>
      <c r="N85" s="45">
        <v>55.0</v>
      </c>
      <c r="O85" s="45">
        <v>23.0</v>
      </c>
      <c r="P85" s="45">
        <v>159.0</v>
      </c>
      <c r="Q85" s="66">
        <f t="shared" si="9"/>
        <v>0.5005793743</v>
      </c>
      <c r="R85" s="66">
        <f t="shared" si="10"/>
        <v>0.02510621862</v>
      </c>
      <c r="S85" s="66">
        <f t="shared" si="11"/>
        <v>0.01660872924</v>
      </c>
      <c r="T85" s="66">
        <f t="shared" si="12"/>
        <v>0.008883738895</v>
      </c>
      <c r="U85" s="63">
        <f t="shared" si="1"/>
        <v>0.5005793743</v>
      </c>
      <c r="V85" s="66">
        <f t="shared" si="13"/>
        <v>0.04248744689</v>
      </c>
      <c r="W85" s="66">
        <f t="shared" si="14"/>
        <v>0.1931247586</v>
      </c>
      <c r="X85" s="66">
        <f t="shared" si="15"/>
        <v>0.09076863654</v>
      </c>
      <c r="Y85" s="63">
        <f t="shared" si="2"/>
        <v>0.5005793743</v>
      </c>
      <c r="Z85" s="66">
        <f t="shared" si="16"/>
        <v>0.04094244882</v>
      </c>
      <c r="AA85" s="66">
        <f t="shared" si="17"/>
        <v>0.02124372345</v>
      </c>
      <c r="AB85" s="66">
        <f t="shared" si="18"/>
        <v>0.06141367323</v>
      </c>
      <c r="AC85" s="63">
        <f t="shared" si="3"/>
        <v>0.5005793743</v>
      </c>
      <c r="AD85" s="66">
        <f t="shared" ref="AD85:AF85" si="113">(H85+K85+N85)/($F85)</f>
        <v>0.1371185786</v>
      </c>
      <c r="AE85" s="66">
        <f t="shared" si="113"/>
        <v>0.2444959444</v>
      </c>
      <c r="AF85" s="66">
        <f t="shared" si="113"/>
        <v>0.1189648513</v>
      </c>
      <c r="AG85" s="56">
        <f t="shared" si="20"/>
        <v>0.01959531798</v>
      </c>
      <c r="AH85" s="49">
        <f t="shared" si="5"/>
        <v>0.5005793743</v>
      </c>
      <c r="AI85" s="57">
        <f t="shared" si="21"/>
        <v>0.01423831799</v>
      </c>
      <c r="AJ85" s="57">
        <f t="shared" si="22"/>
        <v>0.0119857108</v>
      </c>
      <c r="AK85" s="66">
        <f t="shared" si="23"/>
        <v>0.007005405457</v>
      </c>
      <c r="AL85" s="66">
        <f t="shared" si="24"/>
        <v>-0.003101971909</v>
      </c>
      <c r="AM85" s="66">
        <f t="shared" si="25"/>
        <v>0.0056871339</v>
      </c>
      <c r="AN85" s="63">
        <f t="shared" si="6"/>
        <v>0.5005793743</v>
      </c>
      <c r="AO85" s="66">
        <f t="shared" si="26"/>
        <v>0.01992545189</v>
      </c>
      <c r="AP85" s="66">
        <f t="shared" si="27"/>
        <v>0.9379453625</v>
      </c>
      <c r="AQ85" s="63">
        <f t="shared" si="7"/>
        <v>55</v>
      </c>
      <c r="AR85" s="66">
        <f t="shared" si="28"/>
        <v>52</v>
      </c>
      <c r="AS85" s="64">
        <f>'M1,M2,M3 Restoration'!AU85</f>
        <v>0.5748321814</v>
      </c>
      <c r="AT85" s="66">
        <f t="shared" si="29"/>
        <v>38</v>
      </c>
      <c r="AU85" s="65">
        <f>'N1,N2,N3 Restoration'!AX85</f>
        <v>0.2332690574</v>
      </c>
      <c r="AV85" s="38">
        <f t="shared" si="30"/>
        <v>108</v>
      </c>
      <c r="AW85" s="38">
        <f t="shared" si="31"/>
        <v>33</v>
      </c>
      <c r="AX85" s="52">
        <v>110.0</v>
      </c>
      <c r="AY85" s="38"/>
      <c r="AZ85" s="35"/>
      <c r="BA85" s="35"/>
    </row>
    <row r="86">
      <c r="A86" s="1"/>
      <c r="B86" s="1"/>
      <c r="C86" s="60"/>
      <c r="D86" s="60"/>
      <c r="E86" s="2">
        <v>1717.0</v>
      </c>
      <c r="F86" s="61">
        <v>2715.0</v>
      </c>
      <c r="G86" s="62">
        <f t="shared" si="8"/>
        <v>1373</v>
      </c>
      <c r="H86" s="43">
        <v>44.0</v>
      </c>
      <c r="I86" s="43">
        <v>94.0</v>
      </c>
      <c r="J86" s="43">
        <v>29.0</v>
      </c>
      <c r="K86" s="44">
        <v>259.0</v>
      </c>
      <c r="L86" s="44">
        <v>578.0</v>
      </c>
      <c r="M86" s="44">
        <v>98.0</v>
      </c>
      <c r="N86" s="45">
        <v>66.0</v>
      </c>
      <c r="O86" s="45">
        <v>33.0</v>
      </c>
      <c r="P86" s="45">
        <v>172.0</v>
      </c>
      <c r="Q86" s="66">
        <f t="shared" si="9"/>
        <v>0.5057090239</v>
      </c>
      <c r="R86" s="66">
        <f t="shared" si="10"/>
        <v>0.01620626151</v>
      </c>
      <c r="S86" s="66">
        <f t="shared" si="11"/>
        <v>0.01068139963</v>
      </c>
      <c r="T86" s="66">
        <f t="shared" si="12"/>
        <v>0.01215469613</v>
      </c>
      <c r="U86" s="63">
        <f t="shared" si="1"/>
        <v>0.5057090239</v>
      </c>
      <c r="V86" s="66">
        <f t="shared" si="13"/>
        <v>0.03462246777</v>
      </c>
      <c r="W86" s="66">
        <f t="shared" si="14"/>
        <v>0.2128913444</v>
      </c>
      <c r="X86" s="66">
        <f t="shared" si="15"/>
        <v>0.09539594843</v>
      </c>
      <c r="Y86" s="63">
        <f t="shared" si="2"/>
        <v>0.5057090239</v>
      </c>
      <c r="Z86" s="66">
        <f t="shared" si="16"/>
        <v>0.03609576427</v>
      </c>
      <c r="AA86" s="66">
        <f t="shared" si="17"/>
        <v>0.02430939227</v>
      </c>
      <c r="AB86" s="66">
        <f t="shared" si="18"/>
        <v>0.06335174954</v>
      </c>
      <c r="AC86" s="63">
        <f t="shared" si="3"/>
        <v>0.5057090239</v>
      </c>
      <c r="AD86" s="66">
        <f t="shared" ref="AD86:AF86" si="114">(H86+K86+N86)/($F86)</f>
        <v>0.1359116022</v>
      </c>
      <c r="AE86" s="66">
        <f t="shared" si="114"/>
        <v>0.2596685083</v>
      </c>
      <c r="AF86" s="66">
        <f t="shared" si="114"/>
        <v>0.1101289134</v>
      </c>
      <c r="AG86" s="56">
        <f t="shared" si="20"/>
        <v>0.01959554746</v>
      </c>
      <c r="AH86" s="49">
        <f t="shared" si="5"/>
        <v>0.5057090239</v>
      </c>
      <c r="AI86" s="57">
        <f t="shared" si="21"/>
        <v>0.01413169599</v>
      </c>
      <c r="AJ86" s="57">
        <f t="shared" si="22"/>
        <v>0.01185600538</v>
      </c>
      <c r="AK86" s="66">
        <f t="shared" si="23"/>
        <v>0.01017769628</v>
      </c>
      <c r="AL86" s="66">
        <f t="shared" si="24"/>
        <v>0.0002986907536</v>
      </c>
      <c r="AM86" s="66">
        <f t="shared" si="25"/>
        <v>0.008262465589</v>
      </c>
      <c r="AN86" s="63">
        <f t="shared" si="6"/>
        <v>0.5057090239</v>
      </c>
      <c r="AO86" s="66">
        <f t="shared" si="26"/>
        <v>0.02239416158</v>
      </c>
      <c r="AP86" s="66">
        <f t="shared" si="27"/>
        <v>0.9212143739</v>
      </c>
      <c r="AQ86" s="63">
        <f t="shared" si="7"/>
        <v>66</v>
      </c>
      <c r="AR86" s="66">
        <f t="shared" si="28"/>
        <v>61</v>
      </c>
      <c r="AS86" s="64">
        <f>'M1,M2,M3 Restoration'!AU86</f>
        <v>0.5980298019</v>
      </c>
      <c r="AT86" s="66">
        <f t="shared" si="29"/>
        <v>41</v>
      </c>
      <c r="AU86" s="65">
        <f>'N1,N2,N3 Restoration'!AX86</f>
        <v>0.3419887429</v>
      </c>
      <c r="AV86" s="38">
        <f t="shared" si="30"/>
        <v>73</v>
      </c>
      <c r="AW86" s="38">
        <f t="shared" si="31"/>
        <v>38</v>
      </c>
      <c r="AX86" s="52">
        <v>94.0</v>
      </c>
      <c r="AY86" s="38"/>
      <c r="AZ86" s="35"/>
      <c r="BA86" s="35"/>
    </row>
    <row r="87">
      <c r="A87" s="1"/>
      <c r="B87" s="1"/>
      <c r="C87" s="60"/>
      <c r="D87" s="60"/>
      <c r="E87" s="2">
        <v>1719.0</v>
      </c>
      <c r="F87" s="61">
        <v>777.0</v>
      </c>
      <c r="G87" s="62">
        <f t="shared" si="8"/>
        <v>365</v>
      </c>
      <c r="H87" s="43">
        <v>10.0</v>
      </c>
      <c r="I87" s="43">
        <v>21.0</v>
      </c>
      <c r="J87" s="43">
        <v>8.0</v>
      </c>
      <c r="K87" s="44">
        <v>62.0</v>
      </c>
      <c r="L87" s="44">
        <v>157.0</v>
      </c>
      <c r="M87" s="44">
        <v>32.0</v>
      </c>
      <c r="N87" s="45">
        <v>15.0</v>
      </c>
      <c r="O87" s="45">
        <v>7.0</v>
      </c>
      <c r="P87" s="45">
        <v>53.0</v>
      </c>
      <c r="Q87" s="66">
        <f t="shared" si="9"/>
        <v>0.4697554698</v>
      </c>
      <c r="R87" s="66">
        <f t="shared" si="10"/>
        <v>0.01287001287</v>
      </c>
      <c r="S87" s="66">
        <f t="shared" si="11"/>
        <v>0.0102960103</v>
      </c>
      <c r="T87" s="66">
        <f t="shared" si="12"/>
        <v>0.009009009009</v>
      </c>
      <c r="U87" s="63">
        <f t="shared" si="1"/>
        <v>0.4697554698</v>
      </c>
      <c r="V87" s="66">
        <f t="shared" si="13"/>
        <v>0.02702702703</v>
      </c>
      <c r="W87" s="66">
        <f t="shared" si="14"/>
        <v>0.2020592021</v>
      </c>
      <c r="X87" s="66">
        <f t="shared" si="15"/>
        <v>0.07979407979</v>
      </c>
      <c r="Y87" s="63">
        <f t="shared" si="2"/>
        <v>0.4697554698</v>
      </c>
      <c r="Z87" s="66">
        <f t="shared" si="16"/>
        <v>0.04118404118</v>
      </c>
      <c r="AA87" s="66">
        <f t="shared" si="17"/>
        <v>0.01930501931</v>
      </c>
      <c r="AB87" s="66">
        <f t="shared" si="18"/>
        <v>0.06821106821</v>
      </c>
      <c r="AC87" s="63">
        <f t="shared" si="3"/>
        <v>0.4697554698</v>
      </c>
      <c r="AD87" s="66">
        <f t="shared" ref="AD87:AF87" si="115">(H87+K87+N87)/($F87)</f>
        <v>0.111969112</v>
      </c>
      <c r="AE87" s="66">
        <f t="shared" si="115"/>
        <v>0.2380952381</v>
      </c>
      <c r="AF87" s="66">
        <f t="shared" si="115"/>
        <v>0.1196911197</v>
      </c>
      <c r="AG87" s="56">
        <f t="shared" si="20"/>
        <v>0.01949608248</v>
      </c>
      <c r="AH87" s="49">
        <f t="shared" si="5"/>
        <v>0.4697554698</v>
      </c>
      <c r="AI87" s="57">
        <f t="shared" si="21"/>
        <v>0.01475820931</v>
      </c>
      <c r="AJ87" s="57">
        <f t="shared" si="22"/>
        <v>0.0126443097</v>
      </c>
      <c r="AK87" s="66">
        <f t="shared" si="23"/>
        <v>0.004546809993</v>
      </c>
      <c r="AL87" s="66">
        <f t="shared" si="24"/>
        <v>-0.00363530069</v>
      </c>
      <c r="AM87" s="66">
        <f t="shared" si="25"/>
        <v>0.00369119495</v>
      </c>
      <c r="AN87" s="63">
        <f t="shared" si="6"/>
        <v>0.4697554698</v>
      </c>
      <c r="AO87" s="66">
        <f t="shared" si="26"/>
        <v>0.01844940426</v>
      </c>
      <c r="AP87" s="66">
        <f t="shared" si="27"/>
        <v>0.9556791408</v>
      </c>
      <c r="AQ87" s="63">
        <f t="shared" si="7"/>
        <v>15</v>
      </c>
      <c r="AR87" s="66">
        <f t="shared" si="28"/>
        <v>14</v>
      </c>
      <c r="AS87" s="64">
        <f>'M1,M2,M3 Restoration'!AU87</f>
        <v>0.4914488781</v>
      </c>
      <c r="AT87" s="66">
        <f t="shared" si="29"/>
        <v>14</v>
      </c>
      <c r="AU87" s="65">
        <f>'N1,N2,N3 Restoration'!AX87</f>
        <v>0.2634901735</v>
      </c>
      <c r="AV87" s="38">
        <f t="shared" si="30"/>
        <v>18</v>
      </c>
      <c r="AW87" s="38">
        <f t="shared" si="31"/>
        <v>6</v>
      </c>
      <c r="AX87" s="52">
        <v>21.0</v>
      </c>
      <c r="AY87" s="38"/>
      <c r="AZ87" s="35"/>
      <c r="BA87" s="35"/>
    </row>
    <row r="88">
      <c r="A88" s="1"/>
      <c r="B88" s="1"/>
      <c r="C88" s="60"/>
      <c r="D88" s="60"/>
      <c r="E88" s="2">
        <v>1750.0</v>
      </c>
      <c r="F88" s="61">
        <v>1554.0</v>
      </c>
      <c r="G88" s="62">
        <f t="shared" si="8"/>
        <v>455</v>
      </c>
      <c r="H88" s="43">
        <v>9.0</v>
      </c>
      <c r="I88" s="43">
        <v>30.0</v>
      </c>
      <c r="J88" s="43">
        <v>21.0</v>
      </c>
      <c r="K88" s="44">
        <v>29.0</v>
      </c>
      <c r="L88" s="44">
        <v>198.0</v>
      </c>
      <c r="M88" s="44">
        <v>73.0</v>
      </c>
      <c r="N88" s="45">
        <v>5.0</v>
      </c>
      <c r="O88" s="45">
        <v>17.0</v>
      </c>
      <c r="P88" s="45">
        <v>73.0</v>
      </c>
      <c r="Q88" s="66">
        <f t="shared" si="9"/>
        <v>0.2927927928</v>
      </c>
      <c r="R88" s="66">
        <f t="shared" si="10"/>
        <v>0.005791505792</v>
      </c>
      <c r="S88" s="66">
        <f t="shared" si="11"/>
        <v>0.01351351351</v>
      </c>
      <c r="T88" s="66">
        <f t="shared" si="12"/>
        <v>0.01093951094</v>
      </c>
      <c r="U88" s="63">
        <f t="shared" si="1"/>
        <v>0.2927927928</v>
      </c>
      <c r="V88" s="66">
        <f t="shared" si="13"/>
        <v>0.01930501931</v>
      </c>
      <c r="W88" s="66">
        <f t="shared" si="14"/>
        <v>0.1274131274</v>
      </c>
      <c r="X88" s="66">
        <f t="shared" si="15"/>
        <v>0.01866151866</v>
      </c>
      <c r="Y88" s="63">
        <f t="shared" si="2"/>
        <v>0.2927927928</v>
      </c>
      <c r="Z88" s="66">
        <f t="shared" si="16"/>
        <v>0.04697554698</v>
      </c>
      <c r="AA88" s="66">
        <f t="shared" si="17"/>
        <v>0.003217503218</v>
      </c>
      <c r="AB88" s="66">
        <f t="shared" si="18"/>
        <v>0.04697554698</v>
      </c>
      <c r="AC88" s="63">
        <f t="shared" si="3"/>
        <v>0.2927927928</v>
      </c>
      <c r="AD88" s="66">
        <f t="shared" ref="AD88:AF88" si="116">(H88+K88+N88)/($F88)</f>
        <v>0.02767052767</v>
      </c>
      <c r="AE88" s="66">
        <f t="shared" si="116"/>
        <v>0.1576576577</v>
      </c>
      <c r="AF88" s="66">
        <f t="shared" si="116"/>
        <v>0.1074646075</v>
      </c>
      <c r="AG88" s="56">
        <f t="shared" si="20"/>
        <v>0.01567953048</v>
      </c>
      <c r="AH88" s="49">
        <f t="shared" si="5"/>
        <v>0.2927927928</v>
      </c>
      <c r="AI88" s="57">
        <f t="shared" si="21"/>
        <v>0.01373496875</v>
      </c>
      <c r="AJ88" s="57">
        <f t="shared" si="22"/>
        <v>0.01241740118</v>
      </c>
      <c r="AK88" s="66">
        <f t="shared" si="23"/>
        <v>-0.01051746554</v>
      </c>
      <c r="AL88" s="66">
        <f t="shared" si="24"/>
        <v>-0.001477890245</v>
      </c>
      <c r="AM88" s="66">
        <f t="shared" si="25"/>
        <v>-0.008538297341</v>
      </c>
      <c r="AN88" s="63">
        <f t="shared" si="6"/>
        <v>0.2927927928</v>
      </c>
      <c r="AO88" s="66">
        <f t="shared" si="26"/>
        <v>0.005196671412</v>
      </c>
      <c r="AP88" s="66">
        <f t="shared" si="27"/>
        <v>1.615125475</v>
      </c>
      <c r="AQ88" s="63">
        <f t="shared" si="7"/>
        <v>5</v>
      </c>
      <c r="AR88" s="66">
        <f t="shared" si="28"/>
        <v>8</v>
      </c>
      <c r="AS88" s="64">
        <f>'M1,M2,M3 Restoration'!AU88</f>
        <v>0.1303443921</v>
      </c>
      <c r="AT88" s="66">
        <f t="shared" si="29"/>
        <v>53</v>
      </c>
      <c r="AU88" s="65">
        <f>'N1,N2,N3 Restoration'!AX88</f>
        <v>0.247233415</v>
      </c>
      <c r="AV88" s="38">
        <f t="shared" si="30"/>
        <v>30</v>
      </c>
      <c r="AW88" s="38">
        <f t="shared" si="31"/>
        <v>10</v>
      </c>
      <c r="AX88" s="52">
        <v>30.0</v>
      </c>
      <c r="AY88" s="38"/>
      <c r="AZ88" s="35"/>
      <c r="BA88" s="35"/>
    </row>
    <row r="89">
      <c r="A89" s="1"/>
      <c r="B89" s="1"/>
      <c r="C89" s="60"/>
      <c r="D89" s="60"/>
      <c r="E89" s="2">
        <v>1751.0</v>
      </c>
      <c r="F89" s="61">
        <v>1396.0</v>
      </c>
      <c r="G89" s="62">
        <f t="shared" si="8"/>
        <v>517</v>
      </c>
      <c r="H89" s="43">
        <v>13.0</v>
      </c>
      <c r="I89" s="43">
        <v>40.0</v>
      </c>
      <c r="J89" s="43">
        <v>25.0</v>
      </c>
      <c r="K89" s="44">
        <v>40.0</v>
      </c>
      <c r="L89" s="44">
        <v>216.0</v>
      </c>
      <c r="M89" s="44">
        <v>67.0</v>
      </c>
      <c r="N89" s="45">
        <v>10.0</v>
      </c>
      <c r="O89" s="45">
        <v>27.0</v>
      </c>
      <c r="P89" s="45">
        <v>79.0</v>
      </c>
      <c r="Q89" s="66">
        <f t="shared" si="9"/>
        <v>0.3703438395</v>
      </c>
      <c r="R89" s="66">
        <f t="shared" si="10"/>
        <v>0.009312320917</v>
      </c>
      <c r="S89" s="66">
        <f t="shared" si="11"/>
        <v>0.01790830946</v>
      </c>
      <c r="T89" s="66">
        <f t="shared" si="12"/>
        <v>0.01934097421</v>
      </c>
      <c r="U89" s="63">
        <f t="shared" si="1"/>
        <v>0.3703438395</v>
      </c>
      <c r="V89" s="66">
        <f t="shared" si="13"/>
        <v>0.02865329513</v>
      </c>
      <c r="W89" s="66">
        <f t="shared" si="14"/>
        <v>0.1547277937</v>
      </c>
      <c r="X89" s="66">
        <f t="shared" si="15"/>
        <v>0.02865329513</v>
      </c>
      <c r="Y89" s="63">
        <f t="shared" si="2"/>
        <v>0.3703438395</v>
      </c>
      <c r="Z89" s="66">
        <f t="shared" si="16"/>
        <v>0.04799426934</v>
      </c>
      <c r="AA89" s="66">
        <f t="shared" si="17"/>
        <v>0.007163323782</v>
      </c>
      <c r="AB89" s="66">
        <f t="shared" si="18"/>
        <v>0.05659025788</v>
      </c>
      <c r="AC89" s="63">
        <f t="shared" si="3"/>
        <v>0.3703438395</v>
      </c>
      <c r="AD89" s="66">
        <f t="shared" ref="AD89:AF89" si="117">(H89+K89+N89)/($F89)</f>
        <v>0.04512893983</v>
      </c>
      <c r="AE89" s="66">
        <f t="shared" si="117"/>
        <v>0.202722063</v>
      </c>
      <c r="AF89" s="66">
        <f t="shared" si="117"/>
        <v>0.1224928367</v>
      </c>
      <c r="AG89" s="56">
        <f t="shared" si="20"/>
        <v>0.01803281973</v>
      </c>
      <c r="AH89" s="49">
        <f t="shared" si="5"/>
        <v>0.3703438395</v>
      </c>
      <c r="AI89" s="57">
        <f t="shared" si="21"/>
        <v>0.01502372035</v>
      </c>
      <c r="AJ89" s="57">
        <f t="shared" si="22"/>
        <v>0.01335717307</v>
      </c>
      <c r="AK89" s="66">
        <f t="shared" si="23"/>
        <v>-0.007860396569</v>
      </c>
      <c r="AL89" s="66">
        <f t="shared" si="24"/>
        <v>0.005983801139</v>
      </c>
      <c r="AM89" s="66">
        <f t="shared" si="25"/>
        <v>-0.006381233473</v>
      </c>
      <c r="AN89" s="63">
        <f t="shared" si="6"/>
        <v>0.3703438395</v>
      </c>
      <c r="AO89" s="66">
        <f t="shared" si="26"/>
        <v>0.008642486878</v>
      </c>
      <c r="AP89" s="66">
        <f t="shared" si="27"/>
        <v>1.206491168</v>
      </c>
      <c r="AQ89" s="63">
        <f t="shared" si="7"/>
        <v>10</v>
      </c>
      <c r="AR89" s="66">
        <f t="shared" si="28"/>
        <v>12</v>
      </c>
      <c r="AS89" s="64">
        <f>'M1,M2,M3 Restoration'!AU89</f>
        <v>0.1837331731</v>
      </c>
      <c r="AT89" s="66">
        <f t="shared" si="29"/>
        <v>53</v>
      </c>
      <c r="AU89" s="65">
        <f>'N1,N2,N3 Restoration'!AX89</f>
        <v>0.3493897694</v>
      </c>
      <c r="AV89" s="38">
        <f t="shared" si="30"/>
        <v>38</v>
      </c>
      <c r="AW89" s="38">
        <f t="shared" si="31"/>
        <v>20</v>
      </c>
      <c r="AX89" s="52">
        <v>40.0</v>
      </c>
      <c r="AY89" s="38"/>
      <c r="AZ89" s="35"/>
      <c r="BA89" s="35"/>
    </row>
    <row r="90">
      <c r="A90" s="1"/>
      <c r="B90" s="1"/>
      <c r="C90" s="60"/>
      <c r="D90" s="60"/>
      <c r="E90" s="2">
        <v>2003.0</v>
      </c>
      <c r="F90" s="61">
        <v>937.0</v>
      </c>
      <c r="G90" s="62">
        <f t="shared" si="8"/>
        <v>176</v>
      </c>
      <c r="H90" s="43">
        <v>12.0</v>
      </c>
      <c r="I90" s="43">
        <v>20.0</v>
      </c>
      <c r="J90" s="43">
        <v>20.0</v>
      </c>
      <c r="K90" s="44">
        <v>25.0</v>
      </c>
      <c r="L90" s="44">
        <v>42.0</v>
      </c>
      <c r="M90" s="44">
        <v>16.0</v>
      </c>
      <c r="N90" s="45">
        <v>6.0</v>
      </c>
      <c r="O90" s="45">
        <v>9.0</v>
      </c>
      <c r="P90" s="45">
        <v>26.0</v>
      </c>
      <c r="Q90" s="66">
        <f t="shared" si="9"/>
        <v>0.1878335112</v>
      </c>
      <c r="R90" s="66">
        <f t="shared" si="10"/>
        <v>0.01280683031</v>
      </c>
      <c r="S90" s="66">
        <f t="shared" si="11"/>
        <v>0.02134471718</v>
      </c>
      <c r="T90" s="66">
        <f t="shared" si="12"/>
        <v>0.009605122732</v>
      </c>
      <c r="U90" s="63">
        <f t="shared" si="1"/>
        <v>0.1878335112</v>
      </c>
      <c r="V90" s="66">
        <f t="shared" si="13"/>
        <v>0.02134471718</v>
      </c>
      <c r="W90" s="66">
        <f t="shared" si="14"/>
        <v>0.04482390608</v>
      </c>
      <c r="X90" s="66">
        <f t="shared" si="15"/>
        <v>0.02668089648</v>
      </c>
      <c r="Y90" s="63">
        <f t="shared" si="2"/>
        <v>0.1878335112</v>
      </c>
      <c r="Z90" s="66">
        <f t="shared" si="16"/>
        <v>0.01707577375</v>
      </c>
      <c r="AA90" s="66">
        <f t="shared" si="17"/>
        <v>0.006403415155</v>
      </c>
      <c r="AB90" s="66">
        <f t="shared" si="18"/>
        <v>0.02774813234</v>
      </c>
      <c r="AC90" s="63">
        <f t="shared" si="3"/>
        <v>0.1878335112</v>
      </c>
      <c r="AD90" s="66">
        <f t="shared" ref="AD90:AF90" si="118">(H90+K90+N90)/($F90)</f>
        <v>0.04589114194</v>
      </c>
      <c r="AE90" s="66">
        <f t="shared" si="118"/>
        <v>0.075773746</v>
      </c>
      <c r="AF90" s="66">
        <f t="shared" si="118"/>
        <v>0.06616862327</v>
      </c>
      <c r="AG90" s="56">
        <f t="shared" si="20"/>
        <v>0.01080304906</v>
      </c>
      <c r="AH90" s="49">
        <f t="shared" si="5"/>
        <v>0.1878335112</v>
      </c>
      <c r="AI90" s="57">
        <f t="shared" si="21"/>
        <v>0.009902723502</v>
      </c>
      <c r="AJ90" s="57">
        <f t="shared" si="22"/>
        <v>0.009057472701</v>
      </c>
      <c r="AK90" s="66">
        <f t="shared" si="23"/>
        <v>-0.003499308347</v>
      </c>
      <c r="AL90" s="66">
        <f t="shared" si="24"/>
        <v>0.0005476500309</v>
      </c>
      <c r="AM90" s="66">
        <f t="shared" si="25"/>
        <v>-0.00284081132</v>
      </c>
      <c r="AN90" s="63">
        <f t="shared" si="6"/>
        <v>0.1878335112</v>
      </c>
      <c r="AO90" s="66">
        <f t="shared" si="26"/>
        <v>0.007061912181</v>
      </c>
      <c r="AP90" s="66">
        <f t="shared" si="27"/>
        <v>1.102835286</v>
      </c>
      <c r="AQ90" s="63">
        <f t="shared" si="7"/>
        <v>6</v>
      </c>
      <c r="AR90" s="66">
        <f t="shared" si="28"/>
        <v>7</v>
      </c>
      <c r="AS90" s="64">
        <f>'M1,M2,M3 Restoration'!AU90</f>
        <v>0.2929698535</v>
      </c>
      <c r="AT90" s="66">
        <f t="shared" si="29"/>
        <v>17</v>
      </c>
      <c r="AU90" s="65">
        <f>'N1,N2,N3 Restoration'!AX90</f>
        <v>0.2198991858</v>
      </c>
      <c r="AV90" s="38">
        <f t="shared" si="30"/>
        <v>32</v>
      </c>
      <c r="AW90" s="38">
        <f t="shared" si="31"/>
        <v>9</v>
      </c>
      <c r="AX90" s="52">
        <v>20.0</v>
      </c>
      <c r="AY90" s="38"/>
      <c r="AZ90" s="35"/>
      <c r="BA90" s="35"/>
    </row>
    <row r="91">
      <c r="A91" s="1"/>
      <c r="B91" s="1"/>
      <c r="C91" s="60"/>
      <c r="D91" s="60"/>
      <c r="E91" s="2">
        <v>2004.0</v>
      </c>
      <c r="F91" s="61">
        <v>1302.0</v>
      </c>
      <c r="G91" s="62">
        <f t="shared" si="8"/>
        <v>275</v>
      </c>
      <c r="H91" s="43">
        <v>18.0</v>
      </c>
      <c r="I91" s="43">
        <v>34.0</v>
      </c>
      <c r="J91" s="43">
        <v>11.0</v>
      </c>
      <c r="K91" s="44">
        <v>47.0</v>
      </c>
      <c r="L91" s="44">
        <v>72.0</v>
      </c>
      <c r="M91" s="44">
        <v>25.0</v>
      </c>
      <c r="N91" s="45">
        <v>14.0</v>
      </c>
      <c r="O91" s="45">
        <v>7.0</v>
      </c>
      <c r="P91" s="45">
        <v>47.0</v>
      </c>
      <c r="Q91" s="66">
        <f t="shared" si="9"/>
        <v>0.2112135177</v>
      </c>
      <c r="R91" s="66">
        <f t="shared" si="10"/>
        <v>0.01382488479</v>
      </c>
      <c r="S91" s="66">
        <f t="shared" si="11"/>
        <v>0.008448540707</v>
      </c>
      <c r="T91" s="66">
        <f t="shared" si="12"/>
        <v>0.005376344086</v>
      </c>
      <c r="U91" s="63">
        <f t="shared" si="1"/>
        <v>0.2112135177</v>
      </c>
      <c r="V91" s="66">
        <f t="shared" si="13"/>
        <v>0.02611367127</v>
      </c>
      <c r="W91" s="66">
        <f t="shared" si="14"/>
        <v>0.05529953917</v>
      </c>
      <c r="X91" s="66">
        <f t="shared" si="15"/>
        <v>0.03609831029</v>
      </c>
      <c r="Y91" s="63">
        <f t="shared" si="2"/>
        <v>0.2112135177</v>
      </c>
      <c r="Z91" s="66">
        <f t="shared" si="16"/>
        <v>0.01920122888</v>
      </c>
      <c r="AA91" s="66">
        <f t="shared" si="17"/>
        <v>0.01075268817</v>
      </c>
      <c r="AB91" s="66">
        <f t="shared" si="18"/>
        <v>0.03609831029</v>
      </c>
      <c r="AC91" s="63">
        <f t="shared" si="3"/>
        <v>0.2112135177</v>
      </c>
      <c r="AD91" s="66">
        <f t="shared" ref="AD91:AF91" si="119">(H91+K91+N91)/($F91)</f>
        <v>0.06067588326</v>
      </c>
      <c r="AE91" s="66">
        <f t="shared" si="119"/>
        <v>0.08678955453</v>
      </c>
      <c r="AF91" s="66">
        <f t="shared" si="119"/>
        <v>0.06374807988</v>
      </c>
      <c r="AG91" s="56">
        <f t="shared" si="20"/>
        <v>0.01205771717</v>
      </c>
      <c r="AH91" s="49">
        <f t="shared" si="5"/>
        <v>0.2112135177</v>
      </c>
      <c r="AI91" s="57">
        <f t="shared" si="21"/>
        <v>0.01096426637</v>
      </c>
      <c r="AJ91" s="57">
        <f t="shared" si="22"/>
        <v>0.01001380554</v>
      </c>
      <c r="AK91" s="66">
        <f t="shared" si="23"/>
        <v>-0.0002115781935</v>
      </c>
      <c r="AL91" s="66">
        <f t="shared" si="24"/>
        <v>-0.00463746145</v>
      </c>
      <c r="AM91" s="66">
        <f t="shared" si="25"/>
        <v>-0.0001717635795</v>
      </c>
      <c r="AN91" s="63">
        <f t="shared" si="6"/>
        <v>0.2112135177</v>
      </c>
      <c r="AO91" s="66">
        <f t="shared" si="26"/>
        <v>0.01079250279</v>
      </c>
      <c r="AP91" s="66">
        <f t="shared" si="27"/>
        <v>1.003702759</v>
      </c>
      <c r="AQ91" s="63">
        <f t="shared" si="7"/>
        <v>14</v>
      </c>
      <c r="AR91" s="66">
        <f t="shared" si="28"/>
        <v>14</v>
      </c>
      <c r="AS91" s="64">
        <f>'M1,M2,M3 Restoration'!AU91</f>
        <v>0.5606404416</v>
      </c>
      <c r="AT91" s="66">
        <f t="shared" si="29"/>
        <v>11</v>
      </c>
      <c r="AU91" s="65">
        <f>'N1,N2,N3 Restoration'!AX91</f>
        <v>0.2716362393</v>
      </c>
      <c r="AV91" s="38">
        <f t="shared" si="30"/>
        <v>29</v>
      </c>
      <c r="AW91" s="38">
        <f t="shared" si="31"/>
        <v>11</v>
      </c>
      <c r="AX91" s="52">
        <v>34.0</v>
      </c>
      <c r="AY91" s="38"/>
      <c r="AZ91" s="35"/>
      <c r="BA91" s="35"/>
    </row>
    <row r="92">
      <c r="A92" s="1"/>
      <c r="B92" s="1"/>
      <c r="C92" s="60"/>
      <c r="D92" s="60"/>
      <c r="E92" s="2">
        <v>2005.0</v>
      </c>
      <c r="F92" s="61">
        <v>2026.0</v>
      </c>
      <c r="G92" s="62">
        <f t="shared" si="8"/>
        <v>507</v>
      </c>
      <c r="H92" s="43">
        <v>21.0</v>
      </c>
      <c r="I92" s="43">
        <v>56.0</v>
      </c>
      <c r="J92" s="43">
        <v>47.0</v>
      </c>
      <c r="K92" s="44">
        <v>78.0</v>
      </c>
      <c r="L92" s="44">
        <v>114.0</v>
      </c>
      <c r="M92" s="44">
        <v>69.0</v>
      </c>
      <c r="N92" s="45">
        <v>29.0</v>
      </c>
      <c r="O92" s="45">
        <v>21.0</v>
      </c>
      <c r="P92" s="45">
        <v>72.0</v>
      </c>
      <c r="Q92" s="66">
        <f t="shared" si="9"/>
        <v>0.2502467917</v>
      </c>
      <c r="R92" s="66">
        <f t="shared" si="10"/>
        <v>0.01036525173</v>
      </c>
      <c r="S92" s="66">
        <f t="shared" si="11"/>
        <v>0.02319842053</v>
      </c>
      <c r="T92" s="66">
        <f t="shared" si="12"/>
        <v>0.01036525173</v>
      </c>
      <c r="U92" s="63">
        <f t="shared" si="1"/>
        <v>0.2502467917</v>
      </c>
      <c r="V92" s="66">
        <f t="shared" si="13"/>
        <v>0.02764067127</v>
      </c>
      <c r="W92" s="66">
        <f t="shared" si="14"/>
        <v>0.05626850938</v>
      </c>
      <c r="X92" s="66">
        <f t="shared" si="15"/>
        <v>0.03849950642</v>
      </c>
      <c r="Y92" s="63">
        <f t="shared" si="2"/>
        <v>0.2502467917</v>
      </c>
      <c r="Z92" s="66">
        <f t="shared" si="16"/>
        <v>0.03405725568</v>
      </c>
      <c r="AA92" s="66">
        <f t="shared" si="17"/>
        <v>0.01431391905</v>
      </c>
      <c r="AB92" s="66">
        <f t="shared" si="18"/>
        <v>0.03553800592</v>
      </c>
      <c r="AC92" s="63">
        <f t="shared" si="3"/>
        <v>0.2502467917</v>
      </c>
      <c r="AD92" s="66">
        <f t="shared" ref="AD92:AF92" si="120">(H92+K92+N92)/($F92)</f>
        <v>0.0631786772</v>
      </c>
      <c r="AE92" s="66">
        <f t="shared" si="120"/>
        <v>0.09427443238</v>
      </c>
      <c r="AF92" s="66">
        <f t="shared" si="120"/>
        <v>0.09279368213</v>
      </c>
      <c r="AG92" s="56">
        <f t="shared" si="20"/>
        <v>0.01393728855</v>
      </c>
      <c r="AH92" s="49">
        <f t="shared" si="5"/>
        <v>0.2502467917</v>
      </c>
      <c r="AI92" s="57">
        <f t="shared" si="21"/>
        <v>0.012470983</v>
      </c>
      <c r="AJ92" s="57">
        <f t="shared" si="22"/>
        <v>0.01134487243</v>
      </c>
      <c r="AK92" s="66">
        <f t="shared" si="23"/>
        <v>0.001842936056</v>
      </c>
      <c r="AL92" s="66">
        <f t="shared" si="24"/>
        <v>-0.0009796207058</v>
      </c>
      <c r="AM92" s="66">
        <f t="shared" si="25"/>
        <v>0.001496133833</v>
      </c>
      <c r="AN92" s="63">
        <f t="shared" si="6"/>
        <v>0.2502467917</v>
      </c>
      <c r="AO92" s="66">
        <f t="shared" si="26"/>
        <v>0.01396711683</v>
      </c>
      <c r="AP92" s="66">
        <f t="shared" si="27"/>
        <v>0.9757716792</v>
      </c>
      <c r="AQ92" s="63">
        <f t="shared" si="7"/>
        <v>29</v>
      </c>
      <c r="AR92" s="66">
        <f t="shared" si="28"/>
        <v>28</v>
      </c>
      <c r="AS92" s="64">
        <f>'M1,M2,M3 Restoration'!AU92</f>
        <v>0.3417973486</v>
      </c>
      <c r="AT92" s="66">
        <f t="shared" si="29"/>
        <v>54</v>
      </c>
      <c r="AU92" s="65">
        <f>'N1,N2,N3 Restoration'!AX92</f>
        <v>0.1924225036</v>
      </c>
      <c r="AV92" s="38">
        <f t="shared" si="30"/>
        <v>68</v>
      </c>
      <c r="AW92" s="38">
        <f t="shared" si="31"/>
        <v>16</v>
      </c>
      <c r="AX92" s="52">
        <v>56.0</v>
      </c>
      <c r="AY92" s="38"/>
      <c r="AZ92" s="35"/>
      <c r="BA92" s="35"/>
    </row>
    <row r="93">
      <c r="A93" s="1"/>
      <c r="B93" s="1"/>
      <c r="C93" s="60"/>
      <c r="D93" s="60"/>
      <c r="E93" s="2">
        <v>2007.0</v>
      </c>
      <c r="F93" s="61">
        <v>592.0</v>
      </c>
      <c r="G93" s="62">
        <f t="shared" si="8"/>
        <v>160</v>
      </c>
      <c r="H93" s="43">
        <v>10.0</v>
      </c>
      <c r="I93" s="43">
        <v>9.0</v>
      </c>
      <c r="J93" s="43">
        <v>17.0</v>
      </c>
      <c r="K93" s="44">
        <v>31.0</v>
      </c>
      <c r="L93" s="44">
        <v>39.0</v>
      </c>
      <c r="M93" s="44">
        <v>31.0</v>
      </c>
      <c r="N93" s="45">
        <v>8.0</v>
      </c>
      <c r="O93" s="45">
        <v>2.0</v>
      </c>
      <c r="P93" s="45">
        <v>13.0</v>
      </c>
      <c r="Q93" s="66">
        <f t="shared" si="9"/>
        <v>0.2702702703</v>
      </c>
      <c r="R93" s="66">
        <f t="shared" si="10"/>
        <v>0.01689189189</v>
      </c>
      <c r="S93" s="66">
        <f t="shared" si="11"/>
        <v>0.02871621622</v>
      </c>
      <c r="T93" s="66">
        <f t="shared" si="12"/>
        <v>0.003378378378</v>
      </c>
      <c r="U93" s="63">
        <f t="shared" si="1"/>
        <v>0.2702702703</v>
      </c>
      <c r="V93" s="66">
        <f t="shared" si="13"/>
        <v>0.0152027027</v>
      </c>
      <c r="W93" s="66">
        <f t="shared" si="14"/>
        <v>0.06587837838</v>
      </c>
      <c r="X93" s="66">
        <f t="shared" si="15"/>
        <v>0.05236486486</v>
      </c>
      <c r="Y93" s="63">
        <f t="shared" si="2"/>
        <v>0.2702702703</v>
      </c>
      <c r="Z93" s="66">
        <f t="shared" si="16"/>
        <v>0.05236486486</v>
      </c>
      <c r="AA93" s="66">
        <f t="shared" si="17"/>
        <v>0.01351351351</v>
      </c>
      <c r="AB93" s="66">
        <f t="shared" si="18"/>
        <v>0.02195945946</v>
      </c>
      <c r="AC93" s="63">
        <f t="shared" si="3"/>
        <v>0.2702702703</v>
      </c>
      <c r="AD93" s="66">
        <f t="shared" ref="AD93:AF93" si="121">(H93+K93+N93)/($F93)</f>
        <v>0.08277027027</v>
      </c>
      <c r="AE93" s="66">
        <f t="shared" si="121"/>
        <v>0.08445945946</v>
      </c>
      <c r="AF93" s="66">
        <f t="shared" si="121"/>
        <v>0.1030405405</v>
      </c>
      <c r="AG93" s="56">
        <f t="shared" si="20"/>
        <v>0.01479706355</v>
      </c>
      <c r="AH93" s="49">
        <f t="shared" si="5"/>
        <v>0.2702702703</v>
      </c>
      <c r="AI93" s="57">
        <f t="shared" si="21"/>
        <v>0.01311501096</v>
      </c>
      <c r="AJ93" s="57">
        <f t="shared" si="22"/>
        <v>0.01189879474</v>
      </c>
      <c r="AK93" s="66">
        <f t="shared" si="23"/>
        <v>0.0003985025566</v>
      </c>
      <c r="AL93" s="66">
        <f t="shared" si="24"/>
        <v>-0.008520416362</v>
      </c>
      <c r="AM93" s="66">
        <f t="shared" si="25"/>
        <v>0.0003235126664</v>
      </c>
      <c r="AN93" s="63">
        <f t="shared" si="6"/>
        <v>0.2702702703</v>
      </c>
      <c r="AO93" s="66">
        <f t="shared" si="26"/>
        <v>0.01343852362</v>
      </c>
      <c r="AP93" s="66">
        <f t="shared" si="27"/>
        <v>0.9944507481</v>
      </c>
      <c r="AQ93" s="63">
        <f t="shared" si="7"/>
        <v>8</v>
      </c>
      <c r="AR93" s="66">
        <f t="shared" si="28"/>
        <v>8</v>
      </c>
      <c r="AS93" s="64">
        <f>'M1,M2,M3 Restoration'!AU93</f>
        <v>0.4884770736</v>
      </c>
      <c r="AT93" s="66">
        <f t="shared" si="29"/>
        <v>8</v>
      </c>
      <c r="AU93" s="65">
        <f>'N1,N2,N3 Restoration'!AX93</f>
        <v>0.05340618349</v>
      </c>
      <c r="AV93" s="38">
        <f t="shared" si="30"/>
        <v>27</v>
      </c>
      <c r="AW93" s="38">
        <f t="shared" si="31"/>
        <v>2</v>
      </c>
      <c r="AX93" s="52">
        <v>9.0</v>
      </c>
      <c r="AY93" s="38"/>
      <c r="AZ93" s="35"/>
      <c r="BA93" s="35"/>
    </row>
    <row r="94">
      <c r="A94" s="1"/>
      <c r="B94" s="1"/>
      <c r="C94" s="60"/>
      <c r="D94" s="60"/>
      <c r="E94" s="2">
        <v>2008.0</v>
      </c>
      <c r="F94" s="61">
        <v>3166.0</v>
      </c>
      <c r="G94" s="62">
        <f t="shared" si="8"/>
        <v>664</v>
      </c>
      <c r="H94" s="43">
        <v>43.0</v>
      </c>
      <c r="I94" s="43">
        <v>43.0</v>
      </c>
      <c r="J94" s="43">
        <v>39.0</v>
      </c>
      <c r="K94" s="44">
        <v>106.0</v>
      </c>
      <c r="L94" s="44">
        <v>213.0</v>
      </c>
      <c r="M94" s="44">
        <v>70.0</v>
      </c>
      <c r="N94" s="45">
        <v>48.0</v>
      </c>
      <c r="O94" s="45">
        <v>34.0</v>
      </c>
      <c r="P94" s="45">
        <v>68.0</v>
      </c>
      <c r="Q94" s="66">
        <f t="shared" si="9"/>
        <v>0.2097283639</v>
      </c>
      <c r="R94" s="66">
        <f t="shared" si="10"/>
        <v>0.0135818067</v>
      </c>
      <c r="S94" s="66">
        <f t="shared" si="11"/>
        <v>0.01231838282</v>
      </c>
      <c r="T94" s="66">
        <f t="shared" si="12"/>
        <v>0.01073910297</v>
      </c>
      <c r="U94" s="63">
        <f t="shared" si="1"/>
        <v>0.2097283639</v>
      </c>
      <c r="V94" s="66">
        <f t="shared" si="13"/>
        <v>0.0135818067</v>
      </c>
      <c r="W94" s="66">
        <f t="shared" si="14"/>
        <v>0.06727732154</v>
      </c>
      <c r="X94" s="66">
        <f t="shared" si="15"/>
        <v>0.03348073279</v>
      </c>
      <c r="Y94" s="63">
        <f t="shared" si="2"/>
        <v>0.2097283639</v>
      </c>
      <c r="Z94" s="66">
        <f t="shared" si="16"/>
        <v>0.02210991788</v>
      </c>
      <c r="AA94" s="66">
        <f t="shared" si="17"/>
        <v>0.01516108654</v>
      </c>
      <c r="AB94" s="66">
        <f t="shared" si="18"/>
        <v>0.02147820594</v>
      </c>
      <c r="AC94" s="63">
        <f t="shared" si="3"/>
        <v>0.2097283639</v>
      </c>
      <c r="AD94" s="66">
        <f t="shared" ref="AD94:AF94" si="122">(H94+K94+N94)/($F94)</f>
        <v>0.06222362603</v>
      </c>
      <c r="AE94" s="66">
        <f t="shared" si="122"/>
        <v>0.09159823121</v>
      </c>
      <c r="AF94" s="66">
        <f t="shared" si="122"/>
        <v>0.05590650663</v>
      </c>
      <c r="AG94" s="56">
        <f t="shared" si="20"/>
        <v>0.01198088893</v>
      </c>
      <c r="AH94" s="49">
        <f t="shared" si="5"/>
        <v>0.2097283639</v>
      </c>
      <c r="AI94" s="57">
        <f t="shared" si="21"/>
        <v>0.01090037901</v>
      </c>
      <c r="AJ94" s="57">
        <f t="shared" si="22"/>
        <v>0.00995660137</v>
      </c>
      <c r="AK94" s="66">
        <f t="shared" si="23"/>
        <v>0.004260707537</v>
      </c>
      <c r="AL94" s="66">
        <f t="shared" si="24"/>
        <v>0.0007825015992</v>
      </c>
      <c r="AM94" s="66">
        <f t="shared" si="25"/>
        <v>0.003458931024</v>
      </c>
      <c r="AN94" s="63">
        <f t="shared" si="6"/>
        <v>0.2097283639</v>
      </c>
      <c r="AO94" s="66">
        <f t="shared" si="26"/>
        <v>0.01435931003</v>
      </c>
      <c r="AP94" s="66">
        <f t="shared" si="27"/>
        <v>0.9471161575</v>
      </c>
      <c r="AQ94" s="63">
        <f t="shared" si="7"/>
        <v>48</v>
      </c>
      <c r="AR94" s="66">
        <f t="shared" si="28"/>
        <v>45</v>
      </c>
      <c r="AS94" s="64">
        <f>'M1,M2,M3 Restoration'!AU94</f>
        <v>0.6641356112</v>
      </c>
      <c r="AT94" s="66">
        <f t="shared" si="29"/>
        <v>23</v>
      </c>
      <c r="AU94" s="65">
        <f>'N1,N2,N3 Restoration'!AX94</f>
        <v>0.2497064874</v>
      </c>
      <c r="AV94" s="38">
        <f t="shared" si="30"/>
        <v>82</v>
      </c>
      <c r="AW94" s="38">
        <f t="shared" si="31"/>
        <v>27</v>
      </c>
      <c r="AX94" s="52">
        <v>43.0</v>
      </c>
      <c r="AY94" s="38"/>
      <c r="AZ94" s="35"/>
      <c r="BA94" s="35"/>
    </row>
    <row r="95">
      <c r="A95" s="1"/>
      <c r="B95" s="1"/>
      <c r="C95" s="60"/>
      <c r="D95" s="60"/>
      <c r="E95" s="2">
        <v>2009.0</v>
      </c>
      <c r="F95" s="61">
        <v>1664.0</v>
      </c>
      <c r="G95" s="62">
        <f t="shared" si="8"/>
        <v>224</v>
      </c>
      <c r="H95" s="43">
        <v>15.0</v>
      </c>
      <c r="I95" s="43">
        <v>23.0</v>
      </c>
      <c r="J95" s="43">
        <v>15.0</v>
      </c>
      <c r="K95" s="44">
        <v>20.0</v>
      </c>
      <c r="L95" s="44">
        <v>71.0</v>
      </c>
      <c r="M95" s="44">
        <v>29.0</v>
      </c>
      <c r="N95" s="45">
        <v>9.0</v>
      </c>
      <c r="O95" s="45">
        <v>4.0</v>
      </c>
      <c r="P95" s="45">
        <v>38.0</v>
      </c>
      <c r="Q95" s="66">
        <f t="shared" si="9"/>
        <v>0.1346153846</v>
      </c>
      <c r="R95" s="66">
        <f t="shared" si="10"/>
        <v>0.009014423077</v>
      </c>
      <c r="S95" s="66">
        <f t="shared" si="11"/>
        <v>0.009014423077</v>
      </c>
      <c r="T95" s="66">
        <f t="shared" si="12"/>
        <v>0.002403846154</v>
      </c>
      <c r="U95" s="63">
        <f t="shared" si="1"/>
        <v>0.1346153846</v>
      </c>
      <c r="V95" s="66">
        <f t="shared" si="13"/>
        <v>0.01382211538</v>
      </c>
      <c r="W95" s="66">
        <f t="shared" si="14"/>
        <v>0.04266826923</v>
      </c>
      <c r="X95" s="66">
        <f t="shared" si="15"/>
        <v>0.01201923077</v>
      </c>
      <c r="Y95" s="63">
        <f t="shared" si="2"/>
        <v>0.1346153846</v>
      </c>
      <c r="Z95" s="66">
        <f t="shared" si="16"/>
        <v>0.01742788462</v>
      </c>
      <c r="AA95" s="66">
        <f t="shared" si="17"/>
        <v>0.005408653846</v>
      </c>
      <c r="AB95" s="66">
        <f t="shared" si="18"/>
        <v>0.02283653846</v>
      </c>
      <c r="AC95" s="63">
        <f t="shared" si="3"/>
        <v>0.1346153846</v>
      </c>
      <c r="AD95" s="66">
        <f t="shared" ref="AD95:AF95" si="123">(H95+K95+N95)/($F95)</f>
        <v>0.02644230769</v>
      </c>
      <c r="AE95" s="66">
        <f t="shared" si="123"/>
        <v>0.05889423077</v>
      </c>
      <c r="AF95" s="66">
        <f t="shared" si="123"/>
        <v>0.04927884615</v>
      </c>
      <c r="AG95" s="56">
        <f t="shared" si="20"/>
        <v>0.007587196746</v>
      </c>
      <c r="AH95" s="49">
        <f t="shared" si="5"/>
        <v>0.1346153846</v>
      </c>
      <c r="AI95" s="57">
        <f t="shared" si="21"/>
        <v>0.007042085799</v>
      </c>
      <c r="AJ95" s="57">
        <f t="shared" si="22"/>
        <v>0.006436316568</v>
      </c>
      <c r="AK95" s="66">
        <f t="shared" si="23"/>
        <v>-0.001633431953</v>
      </c>
      <c r="AL95" s="66">
        <f t="shared" si="24"/>
        <v>-0.004032470414</v>
      </c>
      <c r="AM95" s="66">
        <f t="shared" si="25"/>
        <v>-0.001326054043</v>
      </c>
      <c r="AN95" s="63">
        <f t="shared" si="6"/>
        <v>0.1346153846</v>
      </c>
      <c r="AO95" s="66">
        <f t="shared" si="26"/>
        <v>0.005716031756</v>
      </c>
      <c r="AP95" s="66">
        <f t="shared" si="27"/>
        <v>1.05683076</v>
      </c>
      <c r="AQ95" s="63">
        <f t="shared" si="7"/>
        <v>9</v>
      </c>
      <c r="AR95" s="66">
        <f t="shared" si="28"/>
        <v>10</v>
      </c>
      <c r="AS95" s="64">
        <f>'M1,M2,M3 Restoration'!AU95</f>
        <v>0.402021636</v>
      </c>
      <c r="AT95" s="66">
        <f t="shared" si="29"/>
        <v>15</v>
      </c>
      <c r="AU95" s="65">
        <f>'N1,N2,N3 Restoration'!AX95</f>
        <v>0.0967480465</v>
      </c>
      <c r="AV95" s="38">
        <f t="shared" si="30"/>
        <v>30</v>
      </c>
      <c r="AW95" s="38">
        <f t="shared" si="31"/>
        <v>3</v>
      </c>
      <c r="AX95" s="52">
        <v>23.0</v>
      </c>
      <c r="AY95" s="38"/>
      <c r="AZ95" s="35"/>
      <c r="BA95" s="35"/>
    </row>
    <row r="96">
      <c r="A96" s="1"/>
      <c r="B96" s="1"/>
      <c r="C96" s="60"/>
      <c r="D96" s="60"/>
      <c r="E96" s="2">
        <v>2011.0</v>
      </c>
      <c r="F96" s="61">
        <v>1367.0</v>
      </c>
      <c r="G96" s="62">
        <f t="shared" si="8"/>
        <v>277</v>
      </c>
      <c r="H96" s="43">
        <v>7.0</v>
      </c>
      <c r="I96" s="43">
        <v>21.0</v>
      </c>
      <c r="J96" s="43">
        <v>22.0</v>
      </c>
      <c r="K96" s="44">
        <v>25.0</v>
      </c>
      <c r="L96" s="44">
        <v>102.0</v>
      </c>
      <c r="M96" s="44">
        <v>27.0</v>
      </c>
      <c r="N96" s="45">
        <v>17.0</v>
      </c>
      <c r="O96" s="45">
        <v>11.0</v>
      </c>
      <c r="P96" s="45">
        <v>45.0</v>
      </c>
      <c r="Q96" s="66">
        <f t="shared" si="9"/>
        <v>0.202633504</v>
      </c>
      <c r="R96" s="66">
        <f t="shared" si="10"/>
        <v>0.005120702268</v>
      </c>
      <c r="S96" s="66">
        <f t="shared" si="11"/>
        <v>0.0160936357</v>
      </c>
      <c r="T96" s="66">
        <f t="shared" si="12"/>
        <v>0.008046817849</v>
      </c>
      <c r="U96" s="63">
        <f t="shared" si="1"/>
        <v>0.202633504</v>
      </c>
      <c r="V96" s="66">
        <f t="shared" si="13"/>
        <v>0.0153621068</v>
      </c>
      <c r="W96" s="66">
        <f t="shared" si="14"/>
        <v>0.07461594733</v>
      </c>
      <c r="X96" s="66">
        <f t="shared" si="15"/>
        <v>0.01828822238</v>
      </c>
      <c r="Y96" s="63">
        <f t="shared" si="2"/>
        <v>0.202633504</v>
      </c>
      <c r="Z96" s="66">
        <f t="shared" si="16"/>
        <v>0.01975128018</v>
      </c>
      <c r="AA96" s="66">
        <f t="shared" si="17"/>
        <v>0.01243599122</v>
      </c>
      <c r="AB96" s="66">
        <f t="shared" si="18"/>
        <v>0.03291880029</v>
      </c>
      <c r="AC96" s="63">
        <f t="shared" si="3"/>
        <v>0.202633504</v>
      </c>
      <c r="AD96" s="66">
        <f t="shared" ref="AD96:AF96" si="124">(H96+K96+N96)/($F96)</f>
        <v>0.03584491587</v>
      </c>
      <c r="AE96" s="66">
        <f t="shared" si="124"/>
        <v>0.09802487198</v>
      </c>
      <c r="AF96" s="66">
        <f t="shared" si="124"/>
        <v>0.06876371617</v>
      </c>
      <c r="AG96" s="56">
        <f t="shared" si="20"/>
        <v>0.01160849075</v>
      </c>
      <c r="AH96" s="49">
        <f t="shared" si="5"/>
        <v>0.202633504</v>
      </c>
      <c r="AI96" s="57">
        <f t="shared" si="21"/>
        <v>0.01058854178</v>
      </c>
      <c r="AJ96" s="57">
        <f t="shared" si="22"/>
        <v>0.009676691012</v>
      </c>
      <c r="AK96" s="66">
        <f t="shared" si="23"/>
        <v>0.001847449442</v>
      </c>
      <c r="AL96" s="66">
        <f t="shared" si="24"/>
        <v>-0.001629873162</v>
      </c>
      <c r="AM96" s="66">
        <f t="shared" si="25"/>
        <v>0.001499797894</v>
      </c>
      <c r="AN96" s="63">
        <f t="shared" si="6"/>
        <v>0.202633504</v>
      </c>
      <c r="AO96" s="66">
        <f t="shared" si="26"/>
        <v>0.01208833967</v>
      </c>
      <c r="AP96" s="66">
        <f t="shared" si="27"/>
        <v>0.9720447255</v>
      </c>
      <c r="AQ96" s="63">
        <f t="shared" si="7"/>
        <v>17</v>
      </c>
      <c r="AR96" s="66">
        <f t="shared" si="28"/>
        <v>17</v>
      </c>
      <c r="AS96" s="64">
        <f>'M1,M2,M3 Restoration'!AU96</f>
        <v>0.268705131</v>
      </c>
      <c r="AT96" s="66">
        <f t="shared" si="29"/>
        <v>46</v>
      </c>
      <c r="AU96" s="65">
        <f>'N1,N2,N3 Restoration'!AX96</f>
        <v>0.09982692635</v>
      </c>
      <c r="AV96" s="38">
        <f t="shared" si="30"/>
        <v>29</v>
      </c>
      <c r="AW96" s="38">
        <f t="shared" si="31"/>
        <v>3</v>
      </c>
      <c r="AX96" s="52">
        <v>21.0</v>
      </c>
      <c r="AY96" s="38"/>
      <c r="AZ96" s="35"/>
      <c r="BA96" s="35"/>
    </row>
    <row r="97">
      <c r="A97" s="1"/>
      <c r="B97" s="1"/>
      <c r="C97" s="60"/>
      <c r="D97" s="60"/>
      <c r="E97" s="2">
        <v>2013.0</v>
      </c>
      <c r="F97" s="61">
        <v>1064.0</v>
      </c>
      <c r="G97" s="62">
        <f t="shared" si="8"/>
        <v>121</v>
      </c>
      <c r="H97" s="43">
        <v>5.0</v>
      </c>
      <c r="I97" s="43">
        <v>17.0</v>
      </c>
      <c r="J97" s="43">
        <v>4.0</v>
      </c>
      <c r="K97" s="44">
        <v>15.0</v>
      </c>
      <c r="L97" s="44">
        <v>35.0</v>
      </c>
      <c r="M97" s="44">
        <v>6.0</v>
      </c>
      <c r="N97" s="45">
        <v>7.0</v>
      </c>
      <c r="O97" s="45">
        <v>4.0</v>
      </c>
      <c r="P97" s="45">
        <v>28.0</v>
      </c>
      <c r="Q97" s="66">
        <f t="shared" si="9"/>
        <v>0.1137218045</v>
      </c>
      <c r="R97" s="66">
        <f t="shared" si="10"/>
        <v>0.00469924812</v>
      </c>
      <c r="S97" s="66">
        <f t="shared" si="11"/>
        <v>0.003759398496</v>
      </c>
      <c r="T97" s="66">
        <f t="shared" si="12"/>
        <v>0.003759398496</v>
      </c>
      <c r="U97" s="63">
        <f t="shared" si="1"/>
        <v>0.1137218045</v>
      </c>
      <c r="V97" s="66">
        <f t="shared" si="13"/>
        <v>0.01597744361</v>
      </c>
      <c r="W97" s="66">
        <f t="shared" si="14"/>
        <v>0.03289473684</v>
      </c>
      <c r="X97" s="66">
        <f t="shared" si="15"/>
        <v>0.01409774436</v>
      </c>
      <c r="Y97" s="63">
        <f t="shared" si="2"/>
        <v>0.1137218045</v>
      </c>
      <c r="Z97" s="66">
        <f t="shared" si="16"/>
        <v>0.005639097744</v>
      </c>
      <c r="AA97" s="66">
        <f t="shared" si="17"/>
        <v>0.006578947368</v>
      </c>
      <c r="AB97" s="66">
        <f t="shared" si="18"/>
        <v>0.02631578947</v>
      </c>
      <c r="AC97" s="63">
        <f t="shared" si="3"/>
        <v>0.1137218045</v>
      </c>
      <c r="AD97" s="66">
        <f t="shared" ref="AD97:AF97" si="125">(H97+K97+N97)/($F97)</f>
        <v>0.02537593985</v>
      </c>
      <c r="AE97" s="66">
        <f t="shared" si="125"/>
        <v>0.05263157895</v>
      </c>
      <c r="AF97" s="66">
        <f t="shared" si="125"/>
        <v>0.03571428571</v>
      </c>
      <c r="AG97" s="56">
        <f t="shared" si="20"/>
        <v>0.00618791553</v>
      </c>
      <c r="AH97" s="49">
        <f t="shared" si="5"/>
        <v>0.1137218045</v>
      </c>
      <c r="AI97" s="57">
        <f t="shared" si="21"/>
        <v>0.0057502097</v>
      </c>
      <c r="AJ97" s="57">
        <f t="shared" si="22"/>
        <v>0.005238461579</v>
      </c>
      <c r="AK97" s="66">
        <f t="shared" si="23"/>
        <v>0.0008287376689</v>
      </c>
      <c r="AL97" s="66">
        <f t="shared" si="24"/>
        <v>-0.001479063083</v>
      </c>
      <c r="AM97" s="66">
        <f t="shared" si="25"/>
        <v>0.0006727864818</v>
      </c>
      <c r="AN97" s="63">
        <f t="shared" si="6"/>
        <v>0.1137218045</v>
      </c>
      <c r="AO97" s="66">
        <f t="shared" si="26"/>
        <v>0.006422996181</v>
      </c>
      <c r="AP97" s="66">
        <f t="shared" si="27"/>
        <v>0.9762954196</v>
      </c>
      <c r="AQ97" s="63">
        <f t="shared" si="7"/>
        <v>7</v>
      </c>
      <c r="AR97" s="66">
        <f t="shared" si="28"/>
        <v>7</v>
      </c>
      <c r="AS97" s="64">
        <f>'M1,M2,M3 Restoration'!AU97</f>
        <v>0.4718362559</v>
      </c>
      <c r="AT97" s="66">
        <f t="shared" si="29"/>
        <v>8</v>
      </c>
      <c r="AU97" s="65">
        <f>'N1,N2,N3 Restoration'!AX97</f>
        <v>0.3722991622</v>
      </c>
      <c r="AV97" s="38">
        <f t="shared" si="30"/>
        <v>9</v>
      </c>
      <c r="AW97" s="38">
        <f t="shared" si="31"/>
        <v>5</v>
      </c>
      <c r="AX97" s="52">
        <v>17.0</v>
      </c>
      <c r="AY97" s="38"/>
      <c r="AZ97" s="35"/>
      <c r="BA97" s="35"/>
    </row>
    <row r="98">
      <c r="A98" s="1"/>
      <c r="B98" s="1"/>
      <c r="C98" s="60"/>
      <c r="D98" s="60"/>
      <c r="E98" s="2">
        <v>2014.0</v>
      </c>
      <c r="F98" s="61">
        <v>2933.0</v>
      </c>
      <c r="G98" s="62">
        <f t="shared" si="8"/>
        <v>422</v>
      </c>
      <c r="H98" s="43">
        <v>19.0</v>
      </c>
      <c r="I98" s="43">
        <v>32.0</v>
      </c>
      <c r="J98" s="43">
        <v>20.0</v>
      </c>
      <c r="K98" s="44">
        <v>48.0</v>
      </c>
      <c r="L98" s="44">
        <v>133.0</v>
      </c>
      <c r="M98" s="44">
        <v>37.0</v>
      </c>
      <c r="N98" s="45">
        <v>21.0</v>
      </c>
      <c r="O98" s="45">
        <v>21.0</v>
      </c>
      <c r="P98" s="45">
        <v>91.0</v>
      </c>
      <c r="Q98" s="66">
        <f t="shared" si="9"/>
        <v>0.1438799864</v>
      </c>
      <c r="R98" s="66">
        <f t="shared" si="10"/>
        <v>0.006478008865</v>
      </c>
      <c r="S98" s="66">
        <f t="shared" si="11"/>
        <v>0.0068189567</v>
      </c>
      <c r="T98" s="66">
        <f t="shared" si="12"/>
        <v>0.007159904535</v>
      </c>
      <c r="U98" s="63">
        <f t="shared" si="1"/>
        <v>0.1438799864</v>
      </c>
      <c r="V98" s="66">
        <f t="shared" si="13"/>
        <v>0.01091033072</v>
      </c>
      <c r="W98" s="66">
        <f t="shared" si="14"/>
        <v>0.04534606205</v>
      </c>
      <c r="X98" s="66">
        <f t="shared" si="15"/>
        <v>0.01636549608</v>
      </c>
      <c r="Y98" s="63">
        <f t="shared" si="2"/>
        <v>0.1438799864</v>
      </c>
      <c r="Z98" s="66">
        <f t="shared" si="16"/>
        <v>0.01261506989</v>
      </c>
      <c r="AA98" s="66">
        <f t="shared" si="17"/>
        <v>0.007159904535</v>
      </c>
      <c r="AB98" s="66">
        <f t="shared" si="18"/>
        <v>0.03102625298</v>
      </c>
      <c r="AC98" s="63">
        <f t="shared" si="3"/>
        <v>0.1438799864</v>
      </c>
      <c r="AD98" s="66">
        <f t="shared" ref="AD98:AF98" si="126">(H98+K98+N98)/($F98)</f>
        <v>0.03000340948</v>
      </c>
      <c r="AE98" s="66">
        <f t="shared" si="126"/>
        <v>0.06341629731</v>
      </c>
      <c r="AF98" s="66">
        <f t="shared" si="126"/>
        <v>0.05046027958</v>
      </c>
      <c r="AG98" s="56">
        <f t="shared" si="20"/>
        <v>0.008182992711</v>
      </c>
      <c r="AH98" s="49">
        <f t="shared" si="5"/>
        <v>0.1438799864</v>
      </c>
      <c r="AI98" s="57">
        <f t="shared" si="21"/>
        <v>0.007584472686</v>
      </c>
      <c r="AJ98" s="57">
        <f t="shared" si="22"/>
        <v>0.006937012747</v>
      </c>
      <c r="AK98" s="66">
        <f t="shared" si="23"/>
        <v>-0.0004245681511</v>
      </c>
      <c r="AL98" s="66">
        <f t="shared" si="24"/>
        <v>0.0002228917875</v>
      </c>
      <c r="AM98" s="66">
        <f t="shared" si="25"/>
        <v>-0.0003446732584</v>
      </c>
      <c r="AN98" s="63">
        <f t="shared" si="6"/>
        <v>0.1438799864</v>
      </c>
      <c r="AO98" s="66">
        <f t="shared" si="26"/>
        <v>0.007239799427</v>
      </c>
      <c r="AP98" s="66">
        <f t="shared" si="27"/>
        <v>1.011158653</v>
      </c>
      <c r="AQ98" s="63">
        <f t="shared" si="7"/>
        <v>21</v>
      </c>
      <c r="AR98" s="66">
        <f t="shared" si="28"/>
        <v>21</v>
      </c>
      <c r="AS98" s="64">
        <f>'M1,M2,M3 Restoration'!AU98</f>
        <v>0.3886235596</v>
      </c>
      <c r="AT98" s="66">
        <f t="shared" si="29"/>
        <v>33</v>
      </c>
      <c r="AU98" s="65">
        <f>'N1,N2,N3 Restoration'!AX98</f>
        <v>0.2749960592</v>
      </c>
      <c r="AV98" s="38">
        <f t="shared" si="30"/>
        <v>39</v>
      </c>
      <c r="AW98" s="38">
        <f t="shared" si="31"/>
        <v>15</v>
      </c>
      <c r="AX98" s="52">
        <v>32.0</v>
      </c>
      <c r="AY98" s="38"/>
      <c r="AZ98" s="35"/>
      <c r="BA98" s="35"/>
    </row>
    <row r="99">
      <c r="A99" s="1"/>
      <c r="B99" s="1"/>
      <c r="C99" s="60"/>
      <c r="D99" s="60"/>
      <c r="E99" s="2">
        <v>2015.0</v>
      </c>
      <c r="F99" s="61">
        <v>2515.0</v>
      </c>
      <c r="G99" s="62">
        <f t="shared" si="8"/>
        <v>340</v>
      </c>
      <c r="H99" s="43">
        <v>8.0</v>
      </c>
      <c r="I99" s="43">
        <v>36.0</v>
      </c>
      <c r="J99" s="43">
        <v>19.0</v>
      </c>
      <c r="K99" s="44">
        <v>37.0</v>
      </c>
      <c r="L99" s="44">
        <v>106.0</v>
      </c>
      <c r="M99" s="44">
        <v>43.0</v>
      </c>
      <c r="N99" s="45">
        <v>21.0</v>
      </c>
      <c r="O99" s="45">
        <v>23.0</v>
      </c>
      <c r="P99" s="45">
        <v>47.0</v>
      </c>
      <c r="Q99" s="66">
        <f t="shared" si="9"/>
        <v>0.1351888668</v>
      </c>
      <c r="R99" s="66">
        <f t="shared" si="10"/>
        <v>0.003180914513</v>
      </c>
      <c r="S99" s="66">
        <f t="shared" si="11"/>
        <v>0.007554671968</v>
      </c>
      <c r="T99" s="66">
        <f t="shared" si="12"/>
        <v>0.009145129225</v>
      </c>
      <c r="U99" s="63">
        <f t="shared" si="1"/>
        <v>0.1351888668</v>
      </c>
      <c r="V99" s="66">
        <f t="shared" si="13"/>
        <v>0.01431411531</v>
      </c>
      <c r="W99" s="66">
        <f t="shared" si="14"/>
        <v>0.0421471173</v>
      </c>
      <c r="X99" s="66">
        <f t="shared" si="15"/>
        <v>0.01471172962</v>
      </c>
      <c r="Y99" s="63">
        <f t="shared" si="2"/>
        <v>0.1351888668</v>
      </c>
      <c r="Z99" s="66">
        <f t="shared" si="16"/>
        <v>0.01709741551</v>
      </c>
      <c r="AA99" s="66">
        <f t="shared" si="17"/>
        <v>0.008349900596</v>
      </c>
      <c r="AB99" s="66">
        <f t="shared" si="18"/>
        <v>0.01868787276</v>
      </c>
      <c r="AC99" s="63">
        <f t="shared" si="3"/>
        <v>0.1351888668</v>
      </c>
      <c r="AD99" s="66">
        <f t="shared" ref="AD99:AF99" si="127">(H99+K99+N99)/($F99)</f>
        <v>0.02624254473</v>
      </c>
      <c r="AE99" s="66">
        <f t="shared" si="127"/>
        <v>0.06560636183</v>
      </c>
      <c r="AF99" s="66">
        <f t="shared" si="127"/>
        <v>0.04333996024</v>
      </c>
      <c r="AG99" s="56">
        <f t="shared" si="20"/>
        <v>0.007624516835</v>
      </c>
      <c r="AH99" s="49">
        <f t="shared" si="5"/>
        <v>0.1351888668</v>
      </c>
      <c r="AI99" s="57">
        <f t="shared" si="21"/>
        <v>0.00707620302</v>
      </c>
      <c r="AJ99" s="57">
        <f t="shared" si="22"/>
        <v>0.00646785312</v>
      </c>
      <c r="AK99" s="66">
        <f t="shared" si="23"/>
        <v>0.001273697576</v>
      </c>
      <c r="AL99" s="66">
        <f t="shared" si="24"/>
        <v>0.002677276105</v>
      </c>
      <c r="AM99" s="66">
        <f t="shared" si="25"/>
        <v>0.001034014192</v>
      </c>
      <c r="AN99" s="63">
        <f t="shared" si="6"/>
        <v>0.1351888668</v>
      </c>
      <c r="AO99" s="66">
        <f t="shared" si="26"/>
        <v>0.008110217212</v>
      </c>
      <c r="AP99" s="66">
        <f t="shared" si="27"/>
        <v>0.9712950614</v>
      </c>
      <c r="AQ99" s="63">
        <f t="shared" si="7"/>
        <v>21</v>
      </c>
      <c r="AR99" s="66">
        <f t="shared" si="28"/>
        <v>20</v>
      </c>
      <c r="AS99" s="64">
        <f>'M1,M2,M3 Restoration'!AU99</f>
        <v>0.3542201294</v>
      </c>
      <c r="AT99" s="66">
        <f t="shared" si="29"/>
        <v>36</v>
      </c>
      <c r="AU99" s="65">
        <f>'N1,N2,N3 Restoration'!AX99</f>
        <v>0.4003693057</v>
      </c>
      <c r="AV99" s="38">
        <f t="shared" si="30"/>
        <v>27</v>
      </c>
      <c r="AW99" s="38">
        <f t="shared" si="31"/>
        <v>18</v>
      </c>
      <c r="AX99" s="52">
        <v>36.0</v>
      </c>
      <c r="AY99" s="38"/>
      <c r="AZ99" s="35"/>
      <c r="BA99" s="35"/>
    </row>
    <row r="100">
      <c r="A100" s="1"/>
      <c r="B100" s="1"/>
      <c r="C100" s="60"/>
      <c r="D100" s="60"/>
      <c r="E100" s="2">
        <v>2021.0</v>
      </c>
      <c r="F100" s="61">
        <v>3158.0</v>
      </c>
      <c r="G100" s="62">
        <f t="shared" si="8"/>
        <v>407</v>
      </c>
      <c r="H100" s="43">
        <v>24.0</v>
      </c>
      <c r="I100" s="43">
        <v>41.0</v>
      </c>
      <c r="J100" s="43">
        <v>18.0</v>
      </c>
      <c r="K100" s="44">
        <v>47.0</v>
      </c>
      <c r="L100" s="44">
        <v>128.0</v>
      </c>
      <c r="M100" s="44">
        <v>42.0</v>
      </c>
      <c r="N100" s="45">
        <v>23.0</v>
      </c>
      <c r="O100" s="45">
        <v>17.0</v>
      </c>
      <c r="P100" s="45">
        <v>67.0</v>
      </c>
      <c r="Q100" s="66">
        <f t="shared" si="9"/>
        <v>0.1288790374</v>
      </c>
      <c r="R100" s="66">
        <f t="shared" si="10"/>
        <v>0.007599746675</v>
      </c>
      <c r="S100" s="66">
        <f t="shared" si="11"/>
        <v>0.005699810006</v>
      </c>
      <c r="T100" s="66">
        <f t="shared" si="12"/>
        <v>0.005383153895</v>
      </c>
      <c r="U100" s="63">
        <f t="shared" si="1"/>
        <v>0.1288790374</v>
      </c>
      <c r="V100" s="66">
        <f t="shared" si="13"/>
        <v>0.01298290057</v>
      </c>
      <c r="W100" s="66">
        <f t="shared" si="14"/>
        <v>0.04053198227</v>
      </c>
      <c r="X100" s="66">
        <f t="shared" si="15"/>
        <v>0.01488283724</v>
      </c>
      <c r="Y100" s="63">
        <f t="shared" si="2"/>
        <v>0.1288790374</v>
      </c>
      <c r="Z100" s="66">
        <f t="shared" si="16"/>
        <v>0.01329955668</v>
      </c>
      <c r="AA100" s="66">
        <f t="shared" si="17"/>
        <v>0.007283090564</v>
      </c>
      <c r="AB100" s="66">
        <f t="shared" si="18"/>
        <v>0.02121595947</v>
      </c>
      <c r="AC100" s="63">
        <f t="shared" si="3"/>
        <v>0.1288790374</v>
      </c>
      <c r="AD100" s="66">
        <f t="shared" ref="AD100:AF100" si="128">(H100+K100+N100)/($F100)</f>
        <v>0.02976567448</v>
      </c>
      <c r="AE100" s="66">
        <f t="shared" si="128"/>
        <v>0.05889803673</v>
      </c>
      <c r="AF100" s="66">
        <f t="shared" si="128"/>
        <v>0.04021532616</v>
      </c>
      <c r="AG100" s="56">
        <f t="shared" si="20"/>
        <v>0.007210700528</v>
      </c>
      <c r="AH100" s="49">
        <f t="shared" si="5"/>
        <v>0.1288790374</v>
      </c>
      <c r="AI100" s="57">
        <f t="shared" si="21"/>
        <v>0.006696877538</v>
      </c>
      <c r="AJ100" s="57">
        <f t="shared" si="22"/>
        <v>0.00611692187</v>
      </c>
      <c r="AK100" s="66">
        <f t="shared" si="23"/>
        <v>0.0005862130255</v>
      </c>
      <c r="AL100" s="66">
        <f t="shared" si="24"/>
        <v>-0.0007337679751</v>
      </c>
      <c r="AM100" s="66">
        <f t="shared" si="25"/>
        <v>0.0004758999305</v>
      </c>
      <c r="AN100" s="63">
        <f t="shared" si="6"/>
        <v>0.1288790374</v>
      </c>
      <c r="AO100" s="66">
        <f t="shared" si="26"/>
        <v>0.007172777469</v>
      </c>
      <c r="AP100" s="66">
        <f t="shared" si="27"/>
        <v>0.9848535324</v>
      </c>
      <c r="AQ100" s="63">
        <f t="shared" si="7"/>
        <v>23</v>
      </c>
      <c r="AR100" s="66">
        <f t="shared" si="28"/>
        <v>23</v>
      </c>
      <c r="AS100" s="64">
        <f>'M1,M2,M3 Restoration'!AU100</f>
        <v>0.5432539842</v>
      </c>
      <c r="AT100" s="66">
        <f t="shared" si="29"/>
        <v>19</v>
      </c>
      <c r="AU100" s="65">
        <f>'N1,N2,N3 Restoration'!AX100</f>
        <v>0.3247404858</v>
      </c>
      <c r="AV100" s="38">
        <f t="shared" si="30"/>
        <v>42</v>
      </c>
      <c r="AW100" s="38">
        <f t="shared" si="31"/>
        <v>20</v>
      </c>
      <c r="AX100" s="52">
        <v>41.0</v>
      </c>
      <c r="AY100" s="38"/>
      <c r="AZ100" s="35"/>
      <c r="BA100" s="35"/>
    </row>
    <row r="101">
      <c r="A101" s="1"/>
      <c r="B101" s="1"/>
      <c r="C101" s="60"/>
      <c r="D101" s="60"/>
      <c r="E101" s="2">
        <v>2023.0</v>
      </c>
      <c r="F101" s="61">
        <v>1285.0</v>
      </c>
      <c r="G101" s="62">
        <f t="shared" si="8"/>
        <v>186</v>
      </c>
      <c r="H101" s="43">
        <v>16.0</v>
      </c>
      <c r="I101" s="43">
        <v>16.0</v>
      </c>
      <c r="J101" s="43">
        <v>6.0</v>
      </c>
      <c r="K101" s="44">
        <v>25.0</v>
      </c>
      <c r="L101" s="44">
        <v>63.0</v>
      </c>
      <c r="M101" s="44">
        <v>14.0</v>
      </c>
      <c r="N101" s="45">
        <v>17.0</v>
      </c>
      <c r="O101" s="45">
        <v>7.0</v>
      </c>
      <c r="P101" s="45">
        <v>22.0</v>
      </c>
      <c r="Q101" s="66">
        <f t="shared" si="9"/>
        <v>0.1447470817</v>
      </c>
      <c r="R101" s="66">
        <f t="shared" si="10"/>
        <v>0.01245136187</v>
      </c>
      <c r="S101" s="66">
        <f t="shared" si="11"/>
        <v>0.0046692607</v>
      </c>
      <c r="T101" s="66">
        <f t="shared" si="12"/>
        <v>0.005447470817</v>
      </c>
      <c r="U101" s="63">
        <f t="shared" si="1"/>
        <v>0.1447470817</v>
      </c>
      <c r="V101" s="66">
        <f t="shared" si="13"/>
        <v>0.01245136187</v>
      </c>
      <c r="W101" s="66">
        <f t="shared" si="14"/>
        <v>0.04902723735</v>
      </c>
      <c r="X101" s="66">
        <f t="shared" si="15"/>
        <v>0.01945525292</v>
      </c>
      <c r="Y101" s="63">
        <f t="shared" si="2"/>
        <v>0.1447470817</v>
      </c>
      <c r="Z101" s="66">
        <f t="shared" si="16"/>
        <v>0.01089494163</v>
      </c>
      <c r="AA101" s="66">
        <f t="shared" si="17"/>
        <v>0.01322957198</v>
      </c>
      <c r="AB101" s="66">
        <f t="shared" si="18"/>
        <v>0.01712062257</v>
      </c>
      <c r="AC101" s="63">
        <f t="shared" si="3"/>
        <v>0.1447470817</v>
      </c>
      <c r="AD101" s="66">
        <f t="shared" ref="AD101:AF101" si="129">(H101+K101+N101)/($F101)</f>
        <v>0.04513618677</v>
      </c>
      <c r="AE101" s="66">
        <f t="shared" si="129"/>
        <v>0.06692607004</v>
      </c>
      <c r="AF101" s="66">
        <f t="shared" si="129"/>
        <v>0.0326848249</v>
      </c>
      <c r="AG101" s="56">
        <f t="shared" si="20"/>
        <v>0.008237978894</v>
      </c>
      <c r="AH101" s="49">
        <f t="shared" si="5"/>
        <v>0.1447470817</v>
      </c>
      <c r="AI101" s="57">
        <f t="shared" si="21"/>
        <v>0.007634278339</v>
      </c>
      <c r="AJ101" s="57">
        <f t="shared" si="22"/>
        <v>0.006982916471</v>
      </c>
      <c r="AK101" s="66">
        <f t="shared" si="23"/>
        <v>0.005595293646</v>
      </c>
      <c r="AL101" s="66">
        <f t="shared" si="24"/>
        <v>-0.001535445654</v>
      </c>
      <c r="AM101" s="66">
        <f t="shared" si="25"/>
        <v>0.004542375793</v>
      </c>
      <c r="AN101" s="63">
        <f t="shared" si="6"/>
        <v>0.1447470817</v>
      </c>
      <c r="AO101" s="66">
        <f t="shared" si="26"/>
        <v>0.01217665413</v>
      </c>
      <c r="AP101" s="66">
        <f t="shared" si="27"/>
        <v>0.9204117976</v>
      </c>
      <c r="AQ101" s="63">
        <f t="shared" si="7"/>
        <v>17</v>
      </c>
      <c r="AR101" s="66">
        <f t="shared" si="28"/>
        <v>16</v>
      </c>
      <c r="AS101" s="64">
        <f>'M1,M2,M3 Restoration'!AU101</f>
        <v>0.8834631639</v>
      </c>
      <c r="AT101" s="66">
        <f t="shared" si="29"/>
        <v>2</v>
      </c>
      <c r="AU101" s="65">
        <f>'N1,N2,N3 Restoration'!AX101</f>
        <v>0.2490417932</v>
      </c>
      <c r="AV101" s="38">
        <f t="shared" si="30"/>
        <v>22</v>
      </c>
      <c r="AW101" s="38">
        <f t="shared" si="31"/>
        <v>7</v>
      </c>
      <c r="AX101" s="52">
        <v>16.0</v>
      </c>
      <c r="AY101" s="38"/>
      <c r="AZ101" s="35"/>
      <c r="BA101" s="35"/>
    </row>
    <row r="102">
      <c r="A102" s="1"/>
      <c r="B102" s="1"/>
      <c r="C102" s="60"/>
      <c r="D102" s="60"/>
      <c r="E102" s="2">
        <v>2025.0</v>
      </c>
      <c r="F102" s="61">
        <v>1855.0</v>
      </c>
      <c r="G102" s="62">
        <f t="shared" si="8"/>
        <v>256</v>
      </c>
      <c r="H102" s="43">
        <v>13.0</v>
      </c>
      <c r="I102" s="43">
        <v>24.0</v>
      </c>
      <c r="J102" s="43">
        <v>14.0</v>
      </c>
      <c r="K102" s="44">
        <v>38.0</v>
      </c>
      <c r="L102" s="44">
        <v>81.0</v>
      </c>
      <c r="M102" s="44">
        <v>16.0</v>
      </c>
      <c r="N102" s="45">
        <v>13.0</v>
      </c>
      <c r="O102" s="45">
        <v>12.0</v>
      </c>
      <c r="P102" s="45">
        <v>45.0</v>
      </c>
      <c r="Q102" s="66">
        <f t="shared" si="9"/>
        <v>0.1380053908</v>
      </c>
      <c r="R102" s="66">
        <f t="shared" si="10"/>
        <v>0.007008086253</v>
      </c>
      <c r="S102" s="66">
        <f t="shared" si="11"/>
        <v>0.007547169811</v>
      </c>
      <c r="T102" s="66">
        <f t="shared" si="12"/>
        <v>0.006469002695</v>
      </c>
      <c r="U102" s="63">
        <f t="shared" si="1"/>
        <v>0.1380053908</v>
      </c>
      <c r="V102" s="66">
        <f t="shared" si="13"/>
        <v>0.01293800539</v>
      </c>
      <c r="W102" s="66">
        <f t="shared" si="14"/>
        <v>0.04366576819</v>
      </c>
      <c r="X102" s="66">
        <f t="shared" si="15"/>
        <v>0.0204851752</v>
      </c>
      <c r="Y102" s="63">
        <f t="shared" si="2"/>
        <v>0.1380053908</v>
      </c>
      <c r="Z102" s="66">
        <f t="shared" si="16"/>
        <v>0.008625336927</v>
      </c>
      <c r="AA102" s="66">
        <f t="shared" si="17"/>
        <v>0.007008086253</v>
      </c>
      <c r="AB102" s="66">
        <f t="shared" si="18"/>
        <v>0.02425876011</v>
      </c>
      <c r="AC102" s="63">
        <f t="shared" si="3"/>
        <v>0.1380053908</v>
      </c>
      <c r="AD102" s="66">
        <f t="shared" ref="AD102:AF102" si="130">(H102+K102+N102)/($F102)</f>
        <v>0.03450134771</v>
      </c>
      <c r="AE102" s="66">
        <f t="shared" si="130"/>
        <v>0.06307277628</v>
      </c>
      <c r="AF102" s="66">
        <f t="shared" si="130"/>
        <v>0.04043126685</v>
      </c>
      <c r="AG102" s="56">
        <f t="shared" si="20"/>
        <v>0.007806962664</v>
      </c>
      <c r="AH102" s="49">
        <f t="shared" si="5"/>
        <v>0.1380053908</v>
      </c>
      <c r="AI102" s="57">
        <f t="shared" si="21"/>
        <v>0.007242721064</v>
      </c>
      <c r="AJ102" s="57">
        <f t="shared" si="22"/>
        <v>0.006621696805</v>
      </c>
      <c r="AK102" s="66">
        <f t="shared" si="23"/>
        <v>-0.0002346348108</v>
      </c>
      <c r="AL102" s="66">
        <f t="shared" si="24"/>
        <v>-0.00015269411</v>
      </c>
      <c r="AM102" s="66">
        <f t="shared" si="25"/>
        <v>-0.0001904814211</v>
      </c>
      <c r="AN102" s="63">
        <f t="shared" si="6"/>
        <v>0.1380053908</v>
      </c>
      <c r="AO102" s="66">
        <f t="shared" si="26"/>
        <v>0.007052239643</v>
      </c>
      <c r="AP102" s="66">
        <f t="shared" si="27"/>
        <v>1.006300349</v>
      </c>
      <c r="AQ102" s="63">
        <f t="shared" si="7"/>
        <v>13</v>
      </c>
      <c r="AR102" s="66">
        <f t="shared" si="28"/>
        <v>13</v>
      </c>
      <c r="AS102" s="64">
        <f>'M1,M2,M3 Restoration'!AU102</f>
        <v>0.4305834033</v>
      </c>
      <c r="AT102" s="66">
        <f t="shared" si="29"/>
        <v>17</v>
      </c>
      <c r="AU102" s="65">
        <f>'N1,N2,N3 Restoration'!AX102</f>
        <v>0.2998897669</v>
      </c>
      <c r="AV102" s="38">
        <f t="shared" si="30"/>
        <v>27</v>
      </c>
      <c r="AW102" s="38">
        <f t="shared" si="31"/>
        <v>12</v>
      </c>
      <c r="AX102" s="52">
        <v>24.0</v>
      </c>
      <c r="AY102" s="38"/>
      <c r="AZ102" s="35"/>
      <c r="BA102" s="35"/>
    </row>
    <row r="103">
      <c r="A103" s="1"/>
      <c r="B103" s="1"/>
      <c r="C103" s="60"/>
      <c r="D103" s="60"/>
      <c r="E103" s="2">
        <v>2028.0</v>
      </c>
      <c r="F103" s="61">
        <v>2598.0</v>
      </c>
      <c r="G103" s="62">
        <f t="shared" si="8"/>
        <v>371</v>
      </c>
      <c r="H103" s="43">
        <v>32.0</v>
      </c>
      <c r="I103" s="43">
        <v>35.0</v>
      </c>
      <c r="J103" s="43">
        <v>22.0</v>
      </c>
      <c r="K103" s="44">
        <v>62.0</v>
      </c>
      <c r="L103" s="44">
        <v>112.0</v>
      </c>
      <c r="M103" s="44">
        <v>40.0</v>
      </c>
      <c r="N103" s="45">
        <v>15.0</v>
      </c>
      <c r="O103" s="45">
        <v>14.0</v>
      </c>
      <c r="P103" s="45">
        <v>39.0</v>
      </c>
      <c r="Q103" s="66">
        <f t="shared" si="9"/>
        <v>0.1428021555</v>
      </c>
      <c r="R103" s="66">
        <f t="shared" si="10"/>
        <v>0.01231716705</v>
      </c>
      <c r="S103" s="66">
        <f t="shared" si="11"/>
        <v>0.008468052348</v>
      </c>
      <c r="T103" s="66">
        <f t="shared" si="12"/>
        <v>0.005388760585</v>
      </c>
      <c r="U103" s="63">
        <f t="shared" si="1"/>
        <v>0.1428021555</v>
      </c>
      <c r="V103" s="66">
        <f t="shared" si="13"/>
        <v>0.01347190146</v>
      </c>
      <c r="W103" s="66">
        <f t="shared" si="14"/>
        <v>0.04311008468</v>
      </c>
      <c r="X103" s="66">
        <f t="shared" si="15"/>
        <v>0.02386451116</v>
      </c>
      <c r="Y103" s="63">
        <f t="shared" si="2"/>
        <v>0.1428021555</v>
      </c>
      <c r="Z103" s="66">
        <f t="shared" si="16"/>
        <v>0.01539645881</v>
      </c>
      <c r="AA103" s="66">
        <f t="shared" si="17"/>
        <v>0.005773672055</v>
      </c>
      <c r="AB103" s="66">
        <f t="shared" si="18"/>
        <v>0.01501154734</v>
      </c>
      <c r="AC103" s="63">
        <f t="shared" si="3"/>
        <v>0.1428021555</v>
      </c>
      <c r="AD103" s="66">
        <f t="shared" ref="AD103:AF103" si="131">(H103+K103+N103)/($F103)</f>
        <v>0.04195535027</v>
      </c>
      <c r="AE103" s="66">
        <f t="shared" si="131"/>
        <v>0.06197074673</v>
      </c>
      <c r="AF103" s="66">
        <f t="shared" si="131"/>
        <v>0.03887605851</v>
      </c>
      <c r="AG103" s="56">
        <f t="shared" si="20"/>
        <v>0.008114457793</v>
      </c>
      <c r="AH103" s="49">
        <f t="shared" si="5"/>
        <v>0.1428021555</v>
      </c>
      <c r="AI103" s="57">
        <f t="shared" si="21"/>
        <v>0.007522333962</v>
      </c>
      <c r="AJ103" s="57">
        <f t="shared" si="22"/>
        <v>0.006879724262</v>
      </c>
      <c r="AK103" s="66">
        <f t="shared" si="23"/>
        <v>-0.001748661907</v>
      </c>
      <c r="AL103" s="66">
        <f t="shared" si="24"/>
        <v>-0.001490963677</v>
      </c>
      <c r="AM103" s="66">
        <f t="shared" si="25"/>
        <v>-0.001419600117</v>
      </c>
      <c r="AN103" s="63">
        <f t="shared" si="6"/>
        <v>0.1428021555</v>
      </c>
      <c r="AO103" s="66">
        <f t="shared" si="26"/>
        <v>0.006102733845</v>
      </c>
      <c r="AP103" s="66">
        <f t="shared" si="27"/>
        <v>1.056993502</v>
      </c>
      <c r="AQ103" s="63">
        <f t="shared" si="7"/>
        <v>15</v>
      </c>
      <c r="AR103" s="66">
        <f t="shared" si="28"/>
        <v>16</v>
      </c>
      <c r="AS103" s="64">
        <f>'M1,M2,M3 Restoration'!AU103</f>
        <v>0.588874335</v>
      </c>
      <c r="AT103" s="66">
        <f t="shared" si="29"/>
        <v>11</v>
      </c>
      <c r="AU103" s="65">
        <f>'N1,N2,N3 Restoration'!AX103</f>
        <v>0.2957972653</v>
      </c>
      <c r="AV103" s="38">
        <f t="shared" si="30"/>
        <v>54</v>
      </c>
      <c r="AW103" s="38">
        <f t="shared" si="31"/>
        <v>23</v>
      </c>
      <c r="AX103" s="52">
        <v>35.0</v>
      </c>
      <c r="AY103" s="38"/>
      <c r="AZ103" s="35"/>
      <c r="BA103" s="35"/>
    </row>
    <row r="104">
      <c r="A104" s="1"/>
      <c r="B104" s="1"/>
      <c r="C104" s="60"/>
      <c r="D104" s="60"/>
      <c r="E104" s="2">
        <v>2030.0</v>
      </c>
      <c r="F104" s="61">
        <v>1415.0</v>
      </c>
      <c r="G104" s="62">
        <f t="shared" si="8"/>
        <v>193</v>
      </c>
      <c r="H104" s="43">
        <v>22.0</v>
      </c>
      <c r="I104" s="43">
        <v>17.0</v>
      </c>
      <c r="J104" s="43">
        <v>12.0</v>
      </c>
      <c r="K104" s="44">
        <v>24.0</v>
      </c>
      <c r="L104" s="44">
        <v>51.0</v>
      </c>
      <c r="M104" s="44">
        <v>15.0</v>
      </c>
      <c r="N104" s="45">
        <v>11.0</v>
      </c>
      <c r="O104" s="45">
        <v>12.0</v>
      </c>
      <c r="P104" s="45">
        <v>29.0</v>
      </c>
      <c r="Q104" s="66">
        <f t="shared" si="9"/>
        <v>0.1363957597</v>
      </c>
      <c r="R104" s="66">
        <f t="shared" si="10"/>
        <v>0.01554770318</v>
      </c>
      <c r="S104" s="66">
        <f t="shared" si="11"/>
        <v>0.008480565371</v>
      </c>
      <c r="T104" s="66">
        <f t="shared" si="12"/>
        <v>0.008480565371</v>
      </c>
      <c r="U104" s="63">
        <f t="shared" si="1"/>
        <v>0.1363957597</v>
      </c>
      <c r="V104" s="66">
        <f t="shared" si="13"/>
        <v>0.01201413428</v>
      </c>
      <c r="W104" s="66">
        <f t="shared" si="14"/>
        <v>0.03604240283</v>
      </c>
      <c r="X104" s="66">
        <f t="shared" si="15"/>
        <v>0.01696113074</v>
      </c>
      <c r="Y104" s="63">
        <f t="shared" si="2"/>
        <v>0.1363957597</v>
      </c>
      <c r="Z104" s="66">
        <f t="shared" si="16"/>
        <v>0.01060070671</v>
      </c>
      <c r="AA104" s="66">
        <f t="shared" si="17"/>
        <v>0.00777385159</v>
      </c>
      <c r="AB104" s="66">
        <f t="shared" si="18"/>
        <v>0.02049469965</v>
      </c>
      <c r="AC104" s="63">
        <f t="shared" si="3"/>
        <v>0.1363957597</v>
      </c>
      <c r="AD104" s="66">
        <f t="shared" ref="AD104:AF104" si="132">(H104+K104+N104)/($F104)</f>
        <v>0.04028268551</v>
      </c>
      <c r="AE104" s="66">
        <f t="shared" si="132"/>
        <v>0.05653710247</v>
      </c>
      <c r="AF104" s="66">
        <f t="shared" si="132"/>
        <v>0.03957597173</v>
      </c>
      <c r="AG104" s="56">
        <f t="shared" si="20"/>
        <v>0.00770286721</v>
      </c>
      <c r="AH104" s="49">
        <f t="shared" si="5"/>
        <v>0.1363957597</v>
      </c>
      <c r="AI104" s="57">
        <f t="shared" si="21"/>
        <v>0.007147768483</v>
      </c>
      <c r="AJ104" s="57">
        <f t="shared" si="22"/>
        <v>0.006533987564</v>
      </c>
      <c r="AK104" s="66">
        <f t="shared" si="23"/>
        <v>0.0006260831075</v>
      </c>
      <c r="AL104" s="66">
        <f t="shared" si="24"/>
        <v>0.001946577807</v>
      </c>
      <c r="AM104" s="66">
        <f t="shared" si="25"/>
        <v>0.0005082672926</v>
      </c>
      <c r="AN104" s="63">
        <f t="shared" si="6"/>
        <v>0.1363957597</v>
      </c>
      <c r="AO104" s="66">
        <f t="shared" si="26"/>
        <v>0.007656035775</v>
      </c>
      <c r="AP104" s="66">
        <f t="shared" si="27"/>
        <v>0.984844602</v>
      </c>
      <c r="AQ104" s="63">
        <f t="shared" si="7"/>
        <v>11</v>
      </c>
      <c r="AR104" s="66">
        <f t="shared" si="28"/>
        <v>11</v>
      </c>
      <c r="AS104" s="64">
        <f>'M1,M2,M3 Restoration'!AU104</f>
        <v>0.636246379</v>
      </c>
      <c r="AT104" s="66">
        <f t="shared" si="29"/>
        <v>6</v>
      </c>
      <c r="AU104" s="65">
        <f>'N1,N2,N3 Restoration'!AX104</f>
        <v>0.3174793229</v>
      </c>
      <c r="AV104" s="38">
        <f t="shared" si="30"/>
        <v>34</v>
      </c>
      <c r="AW104" s="38">
        <f t="shared" si="31"/>
        <v>16</v>
      </c>
      <c r="AX104" s="52">
        <v>17.0</v>
      </c>
      <c r="AY104" s="38"/>
      <c r="AZ104" s="35"/>
      <c r="BA104" s="35"/>
    </row>
    <row r="105">
      <c r="A105" s="1"/>
      <c r="B105" s="1"/>
      <c r="C105" s="60"/>
      <c r="D105" s="60"/>
      <c r="E105" s="2">
        <v>2032.0</v>
      </c>
      <c r="F105" s="61">
        <v>1221.0</v>
      </c>
      <c r="G105" s="62">
        <f t="shared" si="8"/>
        <v>173</v>
      </c>
      <c r="H105" s="43">
        <v>10.0</v>
      </c>
      <c r="I105" s="43">
        <v>13.0</v>
      </c>
      <c r="J105" s="43">
        <v>9.0</v>
      </c>
      <c r="K105" s="44">
        <v>25.0</v>
      </c>
      <c r="L105" s="44">
        <v>44.0</v>
      </c>
      <c r="M105" s="44">
        <v>21.0</v>
      </c>
      <c r="N105" s="45">
        <v>6.0</v>
      </c>
      <c r="O105" s="45">
        <v>8.0</v>
      </c>
      <c r="P105" s="45">
        <v>37.0</v>
      </c>
      <c r="Q105" s="66">
        <f t="shared" si="9"/>
        <v>0.1416871417</v>
      </c>
      <c r="R105" s="66">
        <f t="shared" si="10"/>
        <v>0.00819000819</v>
      </c>
      <c r="S105" s="66">
        <f t="shared" si="11"/>
        <v>0.007371007371</v>
      </c>
      <c r="T105" s="66">
        <f t="shared" si="12"/>
        <v>0.006552006552</v>
      </c>
      <c r="U105" s="63">
        <f t="shared" si="1"/>
        <v>0.1416871417</v>
      </c>
      <c r="V105" s="66">
        <f t="shared" si="13"/>
        <v>0.01064701065</v>
      </c>
      <c r="W105" s="66">
        <f t="shared" si="14"/>
        <v>0.03603603604</v>
      </c>
      <c r="X105" s="66">
        <f t="shared" si="15"/>
        <v>0.02047502048</v>
      </c>
      <c r="Y105" s="63">
        <f t="shared" si="2"/>
        <v>0.1416871417</v>
      </c>
      <c r="Z105" s="66">
        <f t="shared" si="16"/>
        <v>0.0171990172</v>
      </c>
      <c r="AA105" s="66">
        <f t="shared" si="17"/>
        <v>0.004914004914</v>
      </c>
      <c r="AB105" s="66">
        <f t="shared" si="18"/>
        <v>0.0303030303</v>
      </c>
      <c r="AC105" s="63">
        <f t="shared" si="3"/>
        <v>0.1416871417</v>
      </c>
      <c r="AD105" s="66">
        <f t="shared" ref="AD105:AF105" si="133">(H105+K105+N105)/($F105)</f>
        <v>0.03357903358</v>
      </c>
      <c r="AE105" s="66">
        <f t="shared" si="133"/>
        <v>0.05323505324</v>
      </c>
      <c r="AF105" s="66">
        <f t="shared" si="133"/>
        <v>0.05487305487</v>
      </c>
      <c r="AG105" s="56">
        <f t="shared" si="20"/>
        <v>0.008043342664</v>
      </c>
      <c r="AH105" s="49">
        <f t="shared" si="5"/>
        <v>0.1416871417</v>
      </c>
      <c r="AI105" s="57">
        <f t="shared" si="21"/>
        <v>0.007457785069</v>
      </c>
      <c r="AJ105" s="57">
        <f t="shared" si="22"/>
        <v>0.006820192931</v>
      </c>
      <c r="AK105" s="66">
        <f t="shared" si="23"/>
        <v>-0.002543780155</v>
      </c>
      <c r="AL105" s="66">
        <f t="shared" si="24"/>
        <v>-0.0002681863794</v>
      </c>
      <c r="AM105" s="66">
        <f t="shared" si="25"/>
        <v>-0.002065093654</v>
      </c>
      <c r="AN105" s="63">
        <f t="shared" si="6"/>
        <v>0.1416871417</v>
      </c>
      <c r="AO105" s="66">
        <f t="shared" si="26"/>
        <v>0.005392691415</v>
      </c>
      <c r="AP105" s="66">
        <f t="shared" si="27"/>
        <v>1.097412703</v>
      </c>
      <c r="AQ105" s="63">
        <f t="shared" si="7"/>
        <v>6</v>
      </c>
      <c r="AR105" s="66">
        <f t="shared" si="28"/>
        <v>7</v>
      </c>
      <c r="AS105" s="64">
        <f>'M1,M2,M3 Restoration'!AU105</f>
        <v>0.3699996145</v>
      </c>
      <c r="AT105" s="66">
        <f t="shared" si="29"/>
        <v>12</v>
      </c>
      <c r="AU105" s="65">
        <f>'N1,N2,N3 Restoration'!AX105</f>
        <v>0.2608199579</v>
      </c>
      <c r="AV105" s="38">
        <f t="shared" si="30"/>
        <v>19</v>
      </c>
      <c r="AW105" s="38">
        <f t="shared" si="31"/>
        <v>7</v>
      </c>
      <c r="AX105" s="52">
        <v>13.0</v>
      </c>
      <c r="AY105" s="38"/>
      <c r="AZ105" s="35"/>
      <c r="BA105" s="35"/>
    </row>
    <row r="106">
      <c r="A106" s="1"/>
      <c r="B106" s="1"/>
      <c r="C106" s="60"/>
      <c r="D106" s="60"/>
      <c r="E106" s="2">
        <v>2033.0</v>
      </c>
      <c r="F106" s="61">
        <v>2326.0</v>
      </c>
      <c r="G106" s="62">
        <f t="shared" si="8"/>
        <v>456</v>
      </c>
      <c r="H106" s="43">
        <v>25.0</v>
      </c>
      <c r="I106" s="43">
        <v>28.0</v>
      </c>
      <c r="J106" s="43">
        <v>30.0</v>
      </c>
      <c r="K106" s="44">
        <v>63.0</v>
      </c>
      <c r="L106" s="44">
        <v>127.0</v>
      </c>
      <c r="M106" s="44">
        <v>55.0</v>
      </c>
      <c r="N106" s="45">
        <v>22.0</v>
      </c>
      <c r="O106" s="45">
        <v>22.0</v>
      </c>
      <c r="P106" s="45">
        <v>84.0</v>
      </c>
      <c r="Q106" s="66">
        <f t="shared" si="9"/>
        <v>0.196044712</v>
      </c>
      <c r="R106" s="66">
        <f t="shared" si="10"/>
        <v>0.01074806535</v>
      </c>
      <c r="S106" s="66">
        <f t="shared" si="11"/>
        <v>0.01289767842</v>
      </c>
      <c r="T106" s="66">
        <f t="shared" si="12"/>
        <v>0.009458297506</v>
      </c>
      <c r="U106" s="63">
        <f t="shared" si="1"/>
        <v>0.196044712</v>
      </c>
      <c r="V106" s="66">
        <f t="shared" si="13"/>
        <v>0.01203783319</v>
      </c>
      <c r="W106" s="66">
        <f t="shared" si="14"/>
        <v>0.05460017197</v>
      </c>
      <c r="X106" s="66">
        <f t="shared" si="15"/>
        <v>0.02708512468</v>
      </c>
      <c r="Y106" s="63">
        <f t="shared" si="2"/>
        <v>0.196044712</v>
      </c>
      <c r="Z106" s="66">
        <f t="shared" si="16"/>
        <v>0.02364574377</v>
      </c>
      <c r="AA106" s="66">
        <f t="shared" si="17"/>
        <v>0.009458297506</v>
      </c>
      <c r="AB106" s="66">
        <f t="shared" si="18"/>
        <v>0.03611349957</v>
      </c>
      <c r="AC106" s="63">
        <f t="shared" si="3"/>
        <v>0.196044712</v>
      </c>
      <c r="AD106" s="66">
        <f t="shared" ref="AD106:AF106" si="134">(H106+K106+N106)/($F106)</f>
        <v>0.04729148753</v>
      </c>
      <c r="AE106" s="66">
        <f t="shared" si="134"/>
        <v>0.07609630267</v>
      </c>
      <c r="AF106" s="66">
        <f t="shared" si="134"/>
        <v>0.07265692175</v>
      </c>
      <c r="AG106" s="56">
        <f t="shared" si="20"/>
        <v>0.01125469427</v>
      </c>
      <c r="AH106" s="49">
        <f t="shared" si="5"/>
        <v>0.196044712</v>
      </c>
      <c r="AI106" s="57">
        <f t="shared" si="21"/>
        <v>0.01028912022</v>
      </c>
      <c r="AJ106" s="57">
        <f t="shared" si="22"/>
        <v>0.009406919019</v>
      </c>
      <c r="AK106" s="66">
        <f t="shared" si="23"/>
        <v>-0.0008308227159</v>
      </c>
      <c r="AL106" s="66">
        <f t="shared" si="24"/>
        <v>0.0000513784879</v>
      </c>
      <c r="AM106" s="66">
        <f t="shared" si="25"/>
        <v>-0.0006744791663</v>
      </c>
      <c r="AN106" s="63">
        <f t="shared" si="6"/>
        <v>0.196044712</v>
      </c>
      <c r="AO106" s="66">
        <f t="shared" si="26"/>
        <v>0.009614641056</v>
      </c>
      <c r="AP106" s="66">
        <f t="shared" si="27"/>
        <v>1.016529777</v>
      </c>
      <c r="AQ106" s="63">
        <f t="shared" si="7"/>
        <v>22</v>
      </c>
      <c r="AR106" s="66">
        <f t="shared" si="28"/>
        <v>22</v>
      </c>
      <c r="AS106" s="64">
        <f>'M1,M2,M3 Restoration'!AU106</f>
        <v>0.381063005</v>
      </c>
      <c r="AT106" s="66">
        <f t="shared" si="29"/>
        <v>36</v>
      </c>
      <c r="AU106" s="65">
        <f>'N1,N2,N3 Restoration'!AX106</f>
        <v>0.1915109351</v>
      </c>
      <c r="AV106" s="38">
        <f t="shared" si="30"/>
        <v>55</v>
      </c>
      <c r="AW106" s="38">
        <f t="shared" si="31"/>
        <v>13</v>
      </c>
      <c r="AX106" s="52">
        <v>28.0</v>
      </c>
      <c r="AY106" s="38"/>
      <c r="AZ106" s="35"/>
      <c r="BA106" s="35"/>
    </row>
    <row r="107">
      <c r="A107" s="1"/>
      <c r="B107" s="1"/>
      <c r="C107" s="60"/>
      <c r="D107" s="60"/>
      <c r="E107" s="2">
        <v>2036.0</v>
      </c>
      <c r="F107" s="61">
        <v>2399.0</v>
      </c>
      <c r="G107" s="62">
        <f t="shared" si="8"/>
        <v>490</v>
      </c>
      <c r="H107" s="43">
        <v>17.0</v>
      </c>
      <c r="I107" s="43">
        <v>48.0</v>
      </c>
      <c r="J107" s="43">
        <v>19.0</v>
      </c>
      <c r="K107" s="44">
        <v>81.0</v>
      </c>
      <c r="L107" s="44">
        <v>175.0</v>
      </c>
      <c r="M107" s="44">
        <v>26.0</v>
      </c>
      <c r="N107" s="45">
        <v>27.0</v>
      </c>
      <c r="O107" s="45">
        <v>27.0</v>
      </c>
      <c r="P107" s="45">
        <v>70.0</v>
      </c>
      <c r="Q107" s="66">
        <f t="shared" si="9"/>
        <v>0.2042517716</v>
      </c>
      <c r="R107" s="66">
        <f t="shared" si="10"/>
        <v>0.007086285952</v>
      </c>
      <c r="S107" s="66">
        <f t="shared" si="11"/>
        <v>0.007919966653</v>
      </c>
      <c r="T107" s="66">
        <f t="shared" si="12"/>
        <v>0.01125468945</v>
      </c>
      <c r="U107" s="63">
        <f t="shared" si="1"/>
        <v>0.2042517716</v>
      </c>
      <c r="V107" s="66">
        <f t="shared" si="13"/>
        <v>0.02000833681</v>
      </c>
      <c r="W107" s="66">
        <f t="shared" si="14"/>
        <v>0.07294706128</v>
      </c>
      <c r="X107" s="66">
        <f t="shared" si="15"/>
        <v>0.03376406836</v>
      </c>
      <c r="Y107" s="63">
        <f t="shared" si="2"/>
        <v>0.2042517716</v>
      </c>
      <c r="Z107" s="66">
        <f t="shared" si="16"/>
        <v>0.0108378491</v>
      </c>
      <c r="AA107" s="66">
        <f t="shared" si="17"/>
        <v>0.01125468945</v>
      </c>
      <c r="AB107" s="66">
        <f t="shared" si="18"/>
        <v>0.02917882451</v>
      </c>
      <c r="AC107" s="63">
        <f t="shared" si="3"/>
        <v>0.2042517716</v>
      </c>
      <c r="AD107" s="66">
        <f t="shared" ref="AD107:AF107" si="135">(H107+K107+N107)/($F107)</f>
        <v>0.05210504377</v>
      </c>
      <c r="AE107" s="66">
        <f t="shared" si="135"/>
        <v>0.1042100875</v>
      </c>
      <c r="AF107" s="66">
        <f t="shared" si="135"/>
        <v>0.04793664027</v>
      </c>
      <c r="AG107" s="56">
        <f t="shared" si="20"/>
        <v>0.01169421367</v>
      </c>
      <c r="AH107" s="49">
        <f t="shared" si="5"/>
        <v>0.2042517716</v>
      </c>
      <c r="AI107" s="57">
        <f t="shared" si="21"/>
        <v>0.0106606348</v>
      </c>
      <c r="AJ107" s="57">
        <f t="shared" si="22"/>
        <v>0.009741501826</v>
      </c>
      <c r="AK107" s="66">
        <f t="shared" si="23"/>
        <v>0.000594054656</v>
      </c>
      <c r="AL107" s="66">
        <f t="shared" si="24"/>
        <v>0.001513187628</v>
      </c>
      <c r="AM107" s="66">
        <f t="shared" si="25"/>
        <v>0.0004822659292</v>
      </c>
      <c r="AN107" s="63">
        <f t="shared" si="6"/>
        <v>0.2042517716</v>
      </c>
      <c r="AO107" s="66">
        <f t="shared" si="26"/>
        <v>0.01114290073</v>
      </c>
      <c r="AP107" s="66">
        <f t="shared" si="27"/>
        <v>0.9900673646</v>
      </c>
      <c r="AQ107" s="63">
        <f t="shared" si="7"/>
        <v>27</v>
      </c>
      <c r="AR107" s="66">
        <f t="shared" si="28"/>
        <v>27</v>
      </c>
      <c r="AS107" s="64">
        <f>'M1,M2,M3 Restoration'!AU107</f>
        <v>0.478314894</v>
      </c>
      <c r="AT107" s="66">
        <f t="shared" si="29"/>
        <v>29</v>
      </c>
      <c r="AU107" s="65">
        <f>'N1,N2,N3 Restoration'!AX107</f>
        <v>0.4432801182</v>
      </c>
      <c r="AV107" s="38">
        <f t="shared" si="30"/>
        <v>36</v>
      </c>
      <c r="AW107" s="38">
        <f t="shared" si="31"/>
        <v>29</v>
      </c>
      <c r="AX107" s="52">
        <v>48.0</v>
      </c>
      <c r="AY107" s="38"/>
      <c r="AZ107" s="35"/>
      <c r="BA107" s="35"/>
    </row>
    <row r="108">
      <c r="A108" s="1"/>
      <c r="B108" s="1"/>
      <c r="C108" s="60"/>
      <c r="D108" s="60"/>
      <c r="E108" s="2">
        <v>2037.0</v>
      </c>
      <c r="F108" s="61">
        <v>3357.0</v>
      </c>
      <c r="G108" s="62">
        <f t="shared" si="8"/>
        <v>874</v>
      </c>
      <c r="H108" s="43">
        <v>84.0</v>
      </c>
      <c r="I108" s="43">
        <v>69.0</v>
      </c>
      <c r="J108" s="43">
        <v>68.0</v>
      </c>
      <c r="K108" s="44">
        <v>151.0</v>
      </c>
      <c r="L108" s="44">
        <v>250.0</v>
      </c>
      <c r="M108" s="44">
        <v>60.0</v>
      </c>
      <c r="N108" s="45">
        <v>48.0</v>
      </c>
      <c r="O108" s="45">
        <v>41.0</v>
      </c>
      <c r="P108" s="45">
        <v>103.0</v>
      </c>
      <c r="Q108" s="66">
        <f t="shared" si="9"/>
        <v>0.2603515043</v>
      </c>
      <c r="R108" s="66">
        <f t="shared" si="10"/>
        <v>0.02502234138</v>
      </c>
      <c r="S108" s="66">
        <f t="shared" si="11"/>
        <v>0.02025618111</v>
      </c>
      <c r="T108" s="66">
        <f t="shared" si="12"/>
        <v>0.01221328567</v>
      </c>
      <c r="U108" s="63">
        <f t="shared" si="1"/>
        <v>0.2603515043</v>
      </c>
      <c r="V108" s="66">
        <f t="shared" si="13"/>
        <v>0.02055406613</v>
      </c>
      <c r="W108" s="66">
        <f t="shared" si="14"/>
        <v>0.0744712541</v>
      </c>
      <c r="X108" s="66">
        <f t="shared" si="15"/>
        <v>0.04498063747</v>
      </c>
      <c r="Y108" s="63">
        <f t="shared" si="2"/>
        <v>0.2603515043</v>
      </c>
      <c r="Z108" s="66">
        <f t="shared" si="16"/>
        <v>0.01787310098</v>
      </c>
      <c r="AA108" s="66">
        <f t="shared" si="17"/>
        <v>0.01429848079</v>
      </c>
      <c r="AB108" s="66">
        <f t="shared" si="18"/>
        <v>0.03068215669</v>
      </c>
      <c r="AC108" s="63">
        <f t="shared" si="3"/>
        <v>0.2603515043</v>
      </c>
      <c r="AD108" s="66">
        <f t="shared" ref="AD108:AF108" si="136">(H108+K108+N108)/($F108)</f>
        <v>0.08430145964</v>
      </c>
      <c r="AE108" s="66">
        <f t="shared" si="136"/>
        <v>0.1072386059</v>
      </c>
      <c r="AF108" s="66">
        <f t="shared" si="136"/>
        <v>0.06881143878</v>
      </c>
      <c r="AG108" s="56">
        <f t="shared" si="20"/>
        <v>0.01438001815</v>
      </c>
      <c r="AH108" s="49">
        <f t="shared" si="5"/>
        <v>0.2603515043</v>
      </c>
      <c r="AI108" s="57">
        <f t="shared" si="21"/>
        <v>0.012806912</v>
      </c>
      <c r="AJ108" s="57">
        <f t="shared" si="22"/>
        <v>0.01163533023</v>
      </c>
      <c r="AK108" s="66">
        <f t="shared" si="23"/>
        <v>0.001491568785</v>
      </c>
      <c r="AL108" s="66">
        <f t="shared" si="24"/>
        <v>0.0005779554395</v>
      </c>
      <c r="AM108" s="66">
        <f t="shared" si="25"/>
        <v>0.001210886572</v>
      </c>
      <c r="AN108" s="63">
        <f t="shared" si="6"/>
        <v>0.2603515043</v>
      </c>
      <c r="AO108" s="66">
        <f t="shared" si="26"/>
        <v>0.01401779857</v>
      </c>
      <c r="AP108" s="66">
        <f t="shared" si="27"/>
        <v>0.9803697877</v>
      </c>
      <c r="AQ108" s="63">
        <f t="shared" si="7"/>
        <v>48</v>
      </c>
      <c r="AR108" s="66">
        <f t="shared" si="28"/>
        <v>47</v>
      </c>
      <c r="AS108" s="64">
        <f>'M1,M2,M3 Restoration'!AU108</f>
        <v>0.5937548351</v>
      </c>
      <c r="AT108" s="66">
        <f t="shared" si="29"/>
        <v>32</v>
      </c>
      <c r="AU108" s="65">
        <f>'N1,N2,N3 Restoration'!AX108</f>
        <v>0.237228243</v>
      </c>
      <c r="AV108" s="38">
        <f t="shared" si="30"/>
        <v>152</v>
      </c>
      <c r="AW108" s="38">
        <f t="shared" si="31"/>
        <v>47</v>
      </c>
      <c r="AX108" s="52">
        <v>69.0</v>
      </c>
      <c r="AY108" s="38"/>
      <c r="AZ108" s="35"/>
      <c r="BA108" s="35"/>
    </row>
    <row r="109">
      <c r="A109" s="1"/>
      <c r="B109" s="1"/>
      <c r="C109" s="60"/>
      <c r="D109" s="60"/>
      <c r="E109" s="2">
        <v>2045.0</v>
      </c>
      <c r="F109" s="61">
        <v>454.0</v>
      </c>
      <c r="G109" s="62">
        <f t="shared" si="8"/>
        <v>119</v>
      </c>
      <c r="H109" s="43">
        <v>10.0</v>
      </c>
      <c r="I109" s="43">
        <v>5.0</v>
      </c>
      <c r="J109" s="43">
        <v>2.0</v>
      </c>
      <c r="K109" s="44">
        <v>18.0</v>
      </c>
      <c r="L109" s="44">
        <v>40.0</v>
      </c>
      <c r="M109" s="44">
        <v>16.0</v>
      </c>
      <c r="N109" s="45">
        <v>8.0</v>
      </c>
      <c r="O109" s="45">
        <v>0.0</v>
      </c>
      <c r="P109" s="45">
        <v>20.0</v>
      </c>
      <c r="Q109" s="66">
        <f t="shared" si="9"/>
        <v>0.2621145374</v>
      </c>
      <c r="R109" s="66">
        <f t="shared" si="10"/>
        <v>0.02202643172</v>
      </c>
      <c r="S109" s="66">
        <f t="shared" si="11"/>
        <v>0.004405286344</v>
      </c>
      <c r="T109" s="66">
        <f t="shared" si="12"/>
        <v>0</v>
      </c>
      <c r="U109" s="63">
        <f t="shared" si="1"/>
        <v>0.2621145374</v>
      </c>
      <c r="V109" s="66">
        <f t="shared" si="13"/>
        <v>0.01101321586</v>
      </c>
      <c r="W109" s="66">
        <f t="shared" si="14"/>
        <v>0.08810572687</v>
      </c>
      <c r="X109" s="66">
        <f t="shared" si="15"/>
        <v>0.03964757709</v>
      </c>
      <c r="Y109" s="63">
        <f t="shared" si="2"/>
        <v>0.2621145374</v>
      </c>
      <c r="Z109" s="66">
        <f t="shared" si="16"/>
        <v>0.03524229075</v>
      </c>
      <c r="AA109" s="66">
        <f t="shared" si="17"/>
        <v>0.01762114537</v>
      </c>
      <c r="AB109" s="66">
        <f t="shared" si="18"/>
        <v>0.04405286344</v>
      </c>
      <c r="AC109" s="63">
        <f t="shared" si="3"/>
        <v>0.2621145374</v>
      </c>
      <c r="AD109" s="66">
        <f t="shared" ref="AD109:AF109" si="137">(H109+K109+N109)/($F109)</f>
        <v>0.07929515419</v>
      </c>
      <c r="AE109" s="66">
        <f t="shared" si="137"/>
        <v>0.09911894273</v>
      </c>
      <c r="AF109" s="66">
        <f t="shared" si="137"/>
        <v>0.08370044053</v>
      </c>
      <c r="AG109" s="56">
        <f t="shared" si="20"/>
        <v>0.01445541646</v>
      </c>
      <c r="AH109" s="49">
        <f t="shared" si="5"/>
        <v>0.2621145374</v>
      </c>
      <c r="AI109" s="57">
        <f t="shared" si="21"/>
        <v>0.01286324303</v>
      </c>
      <c r="AJ109" s="57">
        <f t="shared" si="22"/>
        <v>0.01168372761</v>
      </c>
      <c r="AK109" s="66">
        <f t="shared" si="23"/>
        <v>0.004757902346</v>
      </c>
      <c r="AL109" s="66">
        <f t="shared" si="24"/>
        <v>-0.01168372761</v>
      </c>
      <c r="AM109" s="66">
        <f t="shared" si="25"/>
        <v>0.003862564114</v>
      </c>
      <c r="AN109" s="63">
        <f t="shared" si="6"/>
        <v>0.2621145374</v>
      </c>
      <c r="AO109" s="66">
        <f t="shared" si="26"/>
        <v>0.01672580714</v>
      </c>
      <c r="AP109" s="66">
        <f t="shared" si="27"/>
        <v>0.9491895553</v>
      </c>
      <c r="AQ109" s="63">
        <f t="shared" si="7"/>
        <v>8</v>
      </c>
      <c r="AR109" s="66">
        <f t="shared" si="28"/>
        <v>8</v>
      </c>
      <c r="AS109" s="64">
        <f>'M1,M2,M3 Restoration'!AU109</f>
        <v>0.8244150484</v>
      </c>
      <c r="AT109" s="66">
        <f t="shared" si="29"/>
        <v>2</v>
      </c>
      <c r="AU109" s="65">
        <f>'N1,N2,N3 Restoration'!AX109</f>
        <v>0</v>
      </c>
      <c r="AV109" s="38">
        <f t="shared" si="30"/>
        <v>12</v>
      </c>
      <c r="AW109" s="38">
        <f t="shared" si="31"/>
        <v>0</v>
      </c>
      <c r="AX109" s="52">
        <v>5.0</v>
      </c>
      <c r="AY109" s="38"/>
      <c r="AZ109" s="35"/>
      <c r="BA109" s="35"/>
    </row>
    <row r="110">
      <c r="A110" s="1"/>
      <c r="B110" s="1"/>
      <c r="C110" s="60"/>
      <c r="D110" s="60"/>
      <c r="E110" s="2">
        <v>2046.0</v>
      </c>
      <c r="F110" s="61">
        <v>2696.0</v>
      </c>
      <c r="G110" s="62">
        <f t="shared" si="8"/>
        <v>452</v>
      </c>
      <c r="H110" s="43">
        <v>16.0</v>
      </c>
      <c r="I110" s="43">
        <v>39.0</v>
      </c>
      <c r="J110" s="43">
        <v>16.0</v>
      </c>
      <c r="K110" s="44">
        <v>59.0</v>
      </c>
      <c r="L110" s="44">
        <v>157.0</v>
      </c>
      <c r="M110" s="44">
        <v>54.0</v>
      </c>
      <c r="N110" s="45">
        <v>17.0</v>
      </c>
      <c r="O110" s="45">
        <v>17.0</v>
      </c>
      <c r="P110" s="45">
        <v>77.0</v>
      </c>
      <c r="Q110" s="66">
        <f t="shared" si="9"/>
        <v>0.1676557864</v>
      </c>
      <c r="R110" s="66">
        <f t="shared" si="10"/>
        <v>0.005934718101</v>
      </c>
      <c r="S110" s="66">
        <f t="shared" si="11"/>
        <v>0.005934718101</v>
      </c>
      <c r="T110" s="66">
        <f t="shared" si="12"/>
        <v>0.006305637982</v>
      </c>
      <c r="U110" s="63">
        <f t="shared" si="1"/>
        <v>0.1676557864</v>
      </c>
      <c r="V110" s="66">
        <f t="shared" si="13"/>
        <v>0.01446587537</v>
      </c>
      <c r="W110" s="66">
        <f t="shared" si="14"/>
        <v>0.05823442136</v>
      </c>
      <c r="X110" s="66">
        <f t="shared" si="15"/>
        <v>0.021884273</v>
      </c>
      <c r="Y110" s="63">
        <f t="shared" si="2"/>
        <v>0.1676557864</v>
      </c>
      <c r="Z110" s="66">
        <f t="shared" si="16"/>
        <v>0.02002967359</v>
      </c>
      <c r="AA110" s="66">
        <f t="shared" si="17"/>
        <v>0.006305637982</v>
      </c>
      <c r="AB110" s="66">
        <f t="shared" si="18"/>
        <v>0.02856083086</v>
      </c>
      <c r="AC110" s="63">
        <f t="shared" si="3"/>
        <v>0.1676557864</v>
      </c>
      <c r="AD110" s="66">
        <f t="shared" ref="AD110:AF110" si="138">(H110+K110+N110)/($F110)</f>
        <v>0.03412462908</v>
      </c>
      <c r="AE110" s="66">
        <f t="shared" si="138"/>
        <v>0.07900593472</v>
      </c>
      <c r="AF110" s="66">
        <f t="shared" si="138"/>
        <v>0.05452522255</v>
      </c>
      <c r="AG110" s="56">
        <f t="shared" si="20"/>
        <v>0.00964262215</v>
      </c>
      <c r="AH110" s="49">
        <f t="shared" si="5"/>
        <v>0.1676557864</v>
      </c>
      <c r="AI110" s="57">
        <f t="shared" si="21"/>
        <v>0.008890776973</v>
      </c>
      <c r="AJ110" s="57">
        <f t="shared" si="22"/>
        <v>0.008136325934</v>
      </c>
      <c r="AK110" s="66">
        <f t="shared" si="23"/>
        <v>-0.00258513899</v>
      </c>
      <c r="AL110" s="66">
        <f t="shared" si="24"/>
        <v>-0.001830687952</v>
      </c>
      <c r="AM110" s="66">
        <f t="shared" si="25"/>
        <v>-0.002098669617</v>
      </c>
      <c r="AN110" s="63">
        <f t="shared" si="6"/>
        <v>0.1676557864</v>
      </c>
      <c r="AO110" s="66">
        <f t="shared" si="26"/>
        <v>0.006792107356</v>
      </c>
      <c r="AP110" s="66">
        <f t="shared" si="27"/>
        <v>1.077148319</v>
      </c>
      <c r="AQ110" s="63">
        <f t="shared" si="7"/>
        <v>17</v>
      </c>
      <c r="AR110" s="66">
        <f t="shared" si="28"/>
        <v>18</v>
      </c>
      <c r="AS110" s="64">
        <f>'M1,M2,M3 Restoration'!AU110</f>
        <v>0.3908738582</v>
      </c>
      <c r="AT110" s="66">
        <f t="shared" si="29"/>
        <v>28</v>
      </c>
      <c r="AU110" s="65">
        <f>'N1,N2,N3 Restoration'!AX110</f>
        <v>0.3562111292</v>
      </c>
      <c r="AV110" s="38">
        <f t="shared" si="30"/>
        <v>32</v>
      </c>
      <c r="AW110" s="38">
        <f t="shared" si="31"/>
        <v>18</v>
      </c>
      <c r="AX110" s="52">
        <v>39.0</v>
      </c>
      <c r="AY110" s="38"/>
      <c r="AZ110" s="35"/>
      <c r="BA110" s="35"/>
    </row>
    <row r="111">
      <c r="A111" s="1"/>
      <c r="B111" s="1"/>
      <c r="C111" s="60"/>
      <c r="D111" s="60"/>
      <c r="E111" s="2">
        <v>2047.0</v>
      </c>
      <c r="F111" s="61">
        <v>1060.0</v>
      </c>
      <c r="G111" s="62">
        <f t="shared" si="8"/>
        <v>154</v>
      </c>
      <c r="H111" s="43">
        <v>8.0</v>
      </c>
      <c r="I111" s="43">
        <v>13.0</v>
      </c>
      <c r="J111" s="43">
        <v>4.0</v>
      </c>
      <c r="K111" s="44">
        <v>15.0</v>
      </c>
      <c r="L111" s="44">
        <v>37.0</v>
      </c>
      <c r="M111" s="44">
        <v>27.0</v>
      </c>
      <c r="N111" s="45">
        <v>9.0</v>
      </c>
      <c r="O111" s="45">
        <v>14.0</v>
      </c>
      <c r="P111" s="45">
        <v>27.0</v>
      </c>
      <c r="Q111" s="66">
        <f t="shared" si="9"/>
        <v>0.1452830189</v>
      </c>
      <c r="R111" s="66">
        <f t="shared" si="10"/>
        <v>0.007547169811</v>
      </c>
      <c r="S111" s="66">
        <f t="shared" si="11"/>
        <v>0.003773584906</v>
      </c>
      <c r="T111" s="66">
        <f t="shared" si="12"/>
        <v>0.01320754717</v>
      </c>
      <c r="U111" s="63">
        <f t="shared" si="1"/>
        <v>0.1452830189</v>
      </c>
      <c r="V111" s="66">
        <f t="shared" si="13"/>
        <v>0.01226415094</v>
      </c>
      <c r="W111" s="66">
        <f t="shared" si="14"/>
        <v>0.03490566038</v>
      </c>
      <c r="X111" s="66">
        <f t="shared" si="15"/>
        <v>0.0141509434</v>
      </c>
      <c r="Y111" s="63">
        <f t="shared" si="2"/>
        <v>0.1452830189</v>
      </c>
      <c r="Z111" s="66">
        <f t="shared" si="16"/>
        <v>0.02547169811</v>
      </c>
      <c r="AA111" s="66">
        <f t="shared" si="17"/>
        <v>0.008490566038</v>
      </c>
      <c r="AB111" s="66">
        <f t="shared" si="18"/>
        <v>0.02547169811</v>
      </c>
      <c r="AC111" s="63">
        <f t="shared" si="3"/>
        <v>0.1452830189</v>
      </c>
      <c r="AD111" s="66">
        <f t="shared" ref="AD111:AF111" si="139">(H111+K111+N111)/($F111)</f>
        <v>0.03018867925</v>
      </c>
      <c r="AE111" s="66">
        <f t="shared" si="139"/>
        <v>0.06037735849</v>
      </c>
      <c r="AF111" s="66">
        <f t="shared" si="139"/>
        <v>0.05471698113</v>
      </c>
      <c r="AG111" s="56">
        <f t="shared" si="20"/>
        <v>0.00827189854</v>
      </c>
      <c r="AH111" s="49">
        <f t="shared" si="5"/>
        <v>0.1452830189</v>
      </c>
      <c r="AI111" s="57">
        <f t="shared" si="21"/>
        <v>0.00766498042</v>
      </c>
      <c r="AJ111" s="57">
        <f t="shared" si="22"/>
        <v>0.007011206835</v>
      </c>
      <c r="AK111" s="66">
        <f t="shared" si="23"/>
        <v>0.0008255856177</v>
      </c>
      <c r="AL111" s="66">
        <f t="shared" si="24"/>
        <v>0.006196340335</v>
      </c>
      <c r="AM111" s="66">
        <f t="shared" si="25"/>
        <v>0.000670227581</v>
      </c>
      <c r="AN111" s="63">
        <f t="shared" si="6"/>
        <v>0.1452830189</v>
      </c>
      <c r="AO111" s="66">
        <f t="shared" si="26"/>
        <v>0.008335208001</v>
      </c>
      <c r="AP111" s="66">
        <f t="shared" si="27"/>
        <v>0.9817022757</v>
      </c>
      <c r="AQ111" s="63">
        <f t="shared" si="7"/>
        <v>9</v>
      </c>
      <c r="AR111" s="66">
        <f t="shared" si="28"/>
        <v>9</v>
      </c>
      <c r="AS111" s="64">
        <f>'M1,M2,M3 Restoration'!AU111</f>
        <v>0.6247498897</v>
      </c>
      <c r="AT111" s="66">
        <f t="shared" si="29"/>
        <v>5</v>
      </c>
      <c r="AU111" s="65">
        <f>'N1,N2,N3 Restoration'!AX111</f>
        <v>0.5582098315</v>
      </c>
      <c r="AV111" s="38">
        <f t="shared" si="30"/>
        <v>12</v>
      </c>
      <c r="AW111" s="38">
        <f t="shared" si="31"/>
        <v>15</v>
      </c>
      <c r="AX111" s="52">
        <v>13.0</v>
      </c>
      <c r="AY111" s="38"/>
      <c r="AZ111" s="35"/>
      <c r="BA111" s="35"/>
    </row>
    <row r="112">
      <c r="A112" s="1"/>
      <c r="B112" s="1"/>
      <c r="C112" s="60"/>
      <c r="D112" s="60"/>
      <c r="E112" s="2">
        <v>2048.0</v>
      </c>
      <c r="F112" s="61">
        <v>3013.0</v>
      </c>
      <c r="G112" s="62">
        <f t="shared" si="8"/>
        <v>780</v>
      </c>
      <c r="H112" s="43">
        <v>31.0</v>
      </c>
      <c r="I112" s="43">
        <v>55.0</v>
      </c>
      <c r="J112" s="43">
        <v>41.0</v>
      </c>
      <c r="K112" s="44">
        <v>103.0</v>
      </c>
      <c r="L112" s="44">
        <v>232.0</v>
      </c>
      <c r="M112" s="44">
        <v>71.0</v>
      </c>
      <c r="N112" s="45">
        <v>62.0</v>
      </c>
      <c r="O112" s="45">
        <v>36.0</v>
      </c>
      <c r="P112" s="45">
        <v>149.0</v>
      </c>
      <c r="Q112" s="66">
        <f t="shared" si="9"/>
        <v>0.2588781945</v>
      </c>
      <c r="R112" s="66">
        <f t="shared" si="10"/>
        <v>0.01028874876</v>
      </c>
      <c r="S112" s="66">
        <f t="shared" si="11"/>
        <v>0.01360769997</v>
      </c>
      <c r="T112" s="66">
        <f t="shared" si="12"/>
        <v>0.01194822436</v>
      </c>
      <c r="U112" s="63">
        <f t="shared" si="1"/>
        <v>0.2588781945</v>
      </c>
      <c r="V112" s="66">
        <f t="shared" si="13"/>
        <v>0.01825423166</v>
      </c>
      <c r="W112" s="66">
        <f t="shared" si="14"/>
        <v>0.0769996681</v>
      </c>
      <c r="X112" s="66">
        <f t="shared" si="15"/>
        <v>0.03418519748</v>
      </c>
      <c r="Y112" s="63">
        <f t="shared" si="2"/>
        <v>0.2588781945</v>
      </c>
      <c r="Z112" s="66">
        <f t="shared" si="16"/>
        <v>0.0235645536</v>
      </c>
      <c r="AA112" s="66">
        <f t="shared" si="17"/>
        <v>0.02057749751</v>
      </c>
      <c r="AB112" s="66">
        <f t="shared" si="18"/>
        <v>0.04945237305</v>
      </c>
      <c r="AC112" s="63">
        <f t="shared" si="3"/>
        <v>0.2588781945</v>
      </c>
      <c r="AD112" s="66">
        <f t="shared" ref="AD112:AF112" si="140">(H112+K112+N112)/($F112)</f>
        <v>0.06505144374</v>
      </c>
      <c r="AE112" s="66">
        <f t="shared" si="140"/>
        <v>0.1072021241</v>
      </c>
      <c r="AF112" s="66">
        <f t="shared" si="140"/>
        <v>0.08662462662</v>
      </c>
      <c r="AG112" s="56">
        <f t="shared" si="20"/>
        <v>0.01431658919</v>
      </c>
      <c r="AH112" s="49">
        <f t="shared" si="5"/>
        <v>0.2588781945</v>
      </c>
      <c r="AI112" s="57">
        <f t="shared" si="21"/>
        <v>0.01275931826</v>
      </c>
      <c r="AJ112" s="57">
        <f t="shared" si="22"/>
        <v>0.01159436638</v>
      </c>
      <c r="AK112" s="66">
        <f t="shared" si="23"/>
        <v>0.007818179255</v>
      </c>
      <c r="AL112" s="66">
        <f t="shared" si="24"/>
        <v>0.0003538579806</v>
      </c>
      <c r="AM112" s="66">
        <f t="shared" si="25"/>
        <v>0.006346960579</v>
      </c>
      <c r="AN112" s="63">
        <f t="shared" si="6"/>
        <v>0.2588781945</v>
      </c>
      <c r="AO112" s="66">
        <f t="shared" si="26"/>
        <v>0.01910627883</v>
      </c>
      <c r="AP112" s="66">
        <f t="shared" si="27"/>
        <v>0.9285035182</v>
      </c>
      <c r="AQ112" s="63">
        <f t="shared" si="7"/>
        <v>62</v>
      </c>
      <c r="AR112" s="66">
        <f t="shared" si="28"/>
        <v>58</v>
      </c>
      <c r="AS112" s="64">
        <f>'M1,M2,M3 Restoration'!AU112</f>
        <v>0.4581609089</v>
      </c>
      <c r="AT112" s="66">
        <f t="shared" si="29"/>
        <v>69</v>
      </c>
      <c r="AU112" s="65">
        <f>'N1,N2,N3 Restoration'!AX112</f>
        <v>0.1925462362</v>
      </c>
      <c r="AV112" s="38">
        <f t="shared" si="30"/>
        <v>72</v>
      </c>
      <c r="AW112" s="38">
        <f t="shared" si="31"/>
        <v>17</v>
      </c>
      <c r="AX112" s="52">
        <v>55.0</v>
      </c>
      <c r="AY112" s="38"/>
      <c r="AZ112" s="35"/>
      <c r="BA112" s="35"/>
    </row>
    <row r="113">
      <c r="A113" s="1"/>
      <c r="B113" s="1"/>
      <c r="C113" s="60"/>
      <c r="D113" s="60"/>
      <c r="E113" s="2">
        <v>2049.0</v>
      </c>
      <c r="F113" s="61">
        <v>2043.0</v>
      </c>
      <c r="G113" s="62">
        <f t="shared" si="8"/>
        <v>506</v>
      </c>
      <c r="H113" s="43">
        <v>31.0</v>
      </c>
      <c r="I113" s="43">
        <v>54.0</v>
      </c>
      <c r="J113" s="43">
        <v>18.0</v>
      </c>
      <c r="K113" s="44">
        <v>84.0</v>
      </c>
      <c r="L113" s="44">
        <v>137.0</v>
      </c>
      <c r="M113" s="44">
        <v>54.0</v>
      </c>
      <c r="N113" s="45">
        <v>45.0</v>
      </c>
      <c r="O113" s="45">
        <v>17.0</v>
      </c>
      <c r="P113" s="45">
        <v>66.0</v>
      </c>
      <c r="Q113" s="66">
        <f t="shared" si="9"/>
        <v>0.2476749878</v>
      </c>
      <c r="R113" s="66">
        <f t="shared" si="10"/>
        <v>0.01517376407</v>
      </c>
      <c r="S113" s="66">
        <f t="shared" si="11"/>
        <v>0.008810572687</v>
      </c>
      <c r="T113" s="66">
        <f t="shared" si="12"/>
        <v>0.008321096427</v>
      </c>
      <c r="U113" s="63">
        <f t="shared" si="1"/>
        <v>0.2476749878</v>
      </c>
      <c r="V113" s="66">
        <f t="shared" si="13"/>
        <v>0.02643171806</v>
      </c>
      <c r="W113" s="66">
        <f t="shared" si="14"/>
        <v>0.06705824767</v>
      </c>
      <c r="X113" s="66">
        <f t="shared" si="15"/>
        <v>0.04111600587</v>
      </c>
      <c r="Y113" s="63">
        <f t="shared" si="2"/>
        <v>0.2476749878</v>
      </c>
      <c r="Z113" s="66">
        <f t="shared" si="16"/>
        <v>0.02643171806</v>
      </c>
      <c r="AA113" s="66">
        <f t="shared" si="17"/>
        <v>0.02202643172</v>
      </c>
      <c r="AB113" s="66">
        <f t="shared" si="18"/>
        <v>0.03230543319</v>
      </c>
      <c r="AC113" s="63">
        <f t="shared" si="3"/>
        <v>0.2476749878</v>
      </c>
      <c r="AD113" s="66">
        <f t="shared" ref="AD113:AF113" si="141">(H113+K113+N113)/($F113)</f>
        <v>0.07831620166</v>
      </c>
      <c r="AE113" s="66">
        <f t="shared" si="141"/>
        <v>0.1018110622</v>
      </c>
      <c r="AF113" s="66">
        <f t="shared" si="141"/>
        <v>0.06754772394</v>
      </c>
      <c r="AG113" s="56">
        <f t="shared" si="20"/>
        <v>0.01382172838</v>
      </c>
      <c r="AH113" s="49">
        <f t="shared" si="5"/>
        <v>0.2476749878</v>
      </c>
      <c r="AI113" s="57">
        <f t="shared" si="21"/>
        <v>0.01238193036</v>
      </c>
      <c r="AJ113" s="57">
        <f t="shared" si="22"/>
        <v>0.01126739291</v>
      </c>
      <c r="AK113" s="66">
        <f t="shared" si="23"/>
        <v>0.009644501358</v>
      </c>
      <c r="AL113" s="66">
        <f t="shared" si="24"/>
        <v>-0.002946296488</v>
      </c>
      <c r="AM113" s="66">
        <f t="shared" si="25"/>
        <v>0.00782960686</v>
      </c>
      <c r="AN113" s="63">
        <f t="shared" si="6"/>
        <v>0.2476749878</v>
      </c>
      <c r="AO113" s="66">
        <f t="shared" si="26"/>
        <v>0.02021153722</v>
      </c>
      <c r="AP113" s="66">
        <f t="shared" si="27"/>
        <v>0.9176037898</v>
      </c>
      <c r="AQ113" s="63">
        <f t="shared" si="7"/>
        <v>45</v>
      </c>
      <c r="AR113" s="66">
        <f t="shared" si="28"/>
        <v>41</v>
      </c>
      <c r="AS113" s="64">
        <f>'M1,M2,M3 Restoration'!AU113</f>
        <v>0.7625065717</v>
      </c>
      <c r="AT113" s="66">
        <f t="shared" si="29"/>
        <v>13</v>
      </c>
      <c r="AU113" s="65">
        <f>'N1,N2,N3 Restoration'!AX113</f>
        <v>0.2856301413</v>
      </c>
      <c r="AV113" s="38">
        <f t="shared" si="30"/>
        <v>49</v>
      </c>
      <c r="AW113" s="38">
        <f t="shared" si="31"/>
        <v>20</v>
      </c>
      <c r="AX113" s="52">
        <v>54.0</v>
      </c>
      <c r="AY113" s="38"/>
      <c r="AZ113" s="35"/>
      <c r="BA113" s="35"/>
    </row>
    <row r="114">
      <c r="A114" s="1"/>
      <c r="B114" s="1"/>
      <c r="C114" s="60"/>
      <c r="D114" s="60"/>
      <c r="E114" s="2">
        <v>2051.0</v>
      </c>
      <c r="F114" s="61">
        <v>1490.0</v>
      </c>
      <c r="G114" s="62">
        <f t="shared" si="8"/>
        <v>354</v>
      </c>
      <c r="H114" s="43">
        <v>10.0</v>
      </c>
      <c r="I114" s="43">
        <v>29.0</v>
      </c>
      <c r="J114" s="43">
        <v>21.0</v>
      </c>
      <c r="K114" s="44">
        <v>58.0</v>
      </c>
      <c r="L114" s="44">
        <v>88.0</v>
      </c>
      <c r="M114" s="44">
        <v>59.0</v>
      </c>
      <c r="N114" s="45">
        <v>21.0</v>
      </c>
      <c r="O114" s="45">
        <v>24.0</v>
      </c>
      <c r="P114" s="45">
        <v>44.0</v>
      </c>
      <c r="Q114" s="66">
        <f t="shared" si="9"/>
        <v>0.2375838926</v>
      </c>
      <c r="R114" s="66">
        <f t="shared" si="10"/>
        <v>0.006711409396</v>
      </c>
      <c r="S114" s="66">
        <f t="shared" si="11"/>
        <v>0.01409395973</v>
      </c>
      <c r="T114" s="66">
        <f t="shared" si="12"/>
        <v>0.01610738255</v>
      </c>
      <c r="U114" s="63">
        <f t="shared" si="1"/>
        <v>0.2375838926</v>
      </c>
      <c r="V114" s="66">
        <f t="shared" si="13"/>
        <v>0.01946308725</v>
      </c>
      <c r="W114" s="66">
        <f t="shared" si="14"/>
        <v>0.05906040268</v>
      </c>
      <c r="X114" s="66">
        <f t="shared" si="15"/>
        <v>0.0389261745</v>
      </c>
      <c r="Y114" s="63">
        <f t="shared" si="2"/>
        <v>0.2375838926</v>
      </c>
      <c r="Z114" s="66">
        <f t="shared" si="16"/>
        <v>0.03959731544</v>
      </c>
      <c r="AA114" s="66">
        <f t="shared" si="17"/>
        <v>0.01409395973</v>
      </c>
      <c r="AB114" s="66">
        <f t="shared" si="18"/>
        <v>0.02953020134</v>
      </c>
      <c r="AC114" s="63">
        <f t="shared" si="3"/>
        <v>0.2375838926</v>
      </c>
      <c r="AD114" s="66">
        <f t="shared" ref="AD114:AF114" si="142">(H114+K114+N114)/($F114)</f>
        <v>0.05973154362</v>
      </c>
      <c r="AE114" s="66">
        <f t="shared" si="142"/>
        <v>0.09463087248</v>
      </c>
      <c r="AF114" s="66">
        <f t="shared" si="142"/>
        <v>0.08322147651</v>
      </c>
      <c r="AG114" s="56">
        <f t="shared" si="20"/>
        <v>0.01335701689</v>
      </c>
      <c r="AH114" s="49">
        <f t="shared" si="5"/>
        <v>0.2375838926</v>
      </c>
      <c r="AI114" s="57">
        <f t="shared" si="21"/>
        <v>0.0120185825</v>
      </c>
      <c r="AJ114" s="57">
        <f t="shared" si="22"/>
        <v>0.01094945498</v>
      </c>
      <c r="AK114" s="66">
        <f t="shared" si="23"/>
        <v>0.002075377235</v>
      </c>
      <c r="AL114" s="66">
        <f t="shared" si="24"/>
        <v>0.005157927571</v>
      </c>
      <c r="AM114" s="66">
        <f t="shared" si="25"/>
        <v>0.001684834418</v>
      </c>
      <c r="AN114" s="63">
        <f t="shared" si="6"/>
        <v>0.2375838926</v>
      </c>
      <c r="AO114" s="66">
        <f t="shared" si="26"/>
        <v>0.01370341691</v>
      </c>
      <c r="AP114" s="66">
        <f t="shared" si="27"/>
        <v>0.9722900573</v>
      </c>
      <c r="AQ114" s="63">
        <f t="shared" si="7"/>
        <v>21</v>
      </c>
      <c r="AR114" s="66">
        <f t="shared" si="28"/>
        <v>20</v>
      </c>
      <c r="AS114" s="64">
        <f>'M1,M2,M3 Restoration'!AU114</f>
        <v>0.3917295176</v>
      </c>
      <c r="AT114" s="66">
        <f t="shared" si="29"/>
        <v>31</v>
      </c>
      <c r="AU114" s="65">
        <f>'N1,N2,N3 Restoration'!AX114</f>
        <v>0.3432726772</v>
      </c>
      <c r="AV114" s="38">
        <f t="shared" si="30"/>
        <v>31</v>
      </c>
      <c r="AW114" s="38">
        <f t="shared" si="31"/>
        <v>16</v>
      </c>
      <c r="AX114" s="52">
        <v>29.0</v>
      </c>
      <c r="AY114" s="38"/>
      <c r="AZ114" s="35"/>
      <c r="BA114" s="35"/>
    </row>
    <row r="115">
      <c r="A115" s="1"/>
      <c r="B115" s="1"/>
      <c r="C115" s="60"/>
      <c r="D115" s="60"/>
      <c r="E115" s="2">
        <v>2053.0</v>
      </c>
      <c r="F115" s="61">
        <v>1123.0</v>
      </c>
      <c r="G115" s="62">
        <f t="shared" si="8"/>
        <v>369</v>
      </c>
      <c r="H115" s="43">
        <v>20.0</v>
      </c>
      <c r="I115" s="43">
        <v>14.0</v>
      </c>
      <c r="J115" s="43">
        <v>25.0</v>
      </c>
      <c r="K115" s="44">
        <v>52.0</v>
      </c>
      <c r="L115" s="44">
        <v>90.0</v>
      </c>
      <c r="M115" s="44">
        <v>62.0</v>
      </c>
      <c r="N115" s="45">
        <v>30.0</v>
      </c>
      <c r="O115" s="45">
        <v>41.0</v>
      </c>
      <c r="P115" s="45">
        <v>35.0</v>
      </c>
      <c r="Q115" s="66">
        <f t="shared" si="9"/>
        <v>0.3285841496</v>
      </c>
      <c r="R115" s="66">
        <f t="shared" si="10"/>
        <v>0.017809439</v>
      </c>
      <c r="S115" s="66">
        <f t="shared" si="11"/>
        <v>0.02226179875</v>
      </c>
      <c r="T115" s="66">
        <f t="shared" si="12"/>
        <v>0.03650934996</v>
      </c>
      <c r="U115" s="63">
        <f t="shared" si="1"/>
        <v>0.3285841496</v>
      </c>
      <c r="V115" s="66">
        <f t="shared" si="13"/>
        <v>0.0124666073</v>
      </c>
      <c r="W115" s="66">
        <f t="shared" si="14"/>
        <v>0.08014247551</v>
      </c>
      <c r="X115" s="66">
        <f t="shared" si="15"/>
        <v>0.04630454141</v>
      </c>
      <c r="Y115" s="63">
        <f t="shared" si="2"/>
        <v>0.3285841496</v>
      </c>
      <c r="Z115" s="66">
        <f t="shared" si="16"/>
        <v>0.05520926091</v>
      </c>
      <c r="AA115" s="66">
        <f t="shared" si="17"/>
        <v>0.0267141585</v>
      </c>
      <c r="AB115" s="66">
        <f t="shared" si="18"/>
        <v>0.03116651825</v>
      </c>
      <c r="AC115" s="63">
        <f t="shared" si="3"/>
        <v>0.3285841496</v>
      </c>
      <c r="AD115" s="66">
        <f t="shared" ref="AD115:AF115" si="143">(H115+K115+N115)/($F115)</f>
        <v>0.09082813891</v>
      </c>
      <c r="AE115" s="66">
        <f t="shared" si="143"/>
        <v>0.1291184328</v>
      </c>
      <c r="AF115" s="66">
        <f t="shared" si="143"/>
        <v>0.1086375779</v>
      </c>
      <c r="AG115" s="56">
        <f t="shared" si="20"/>
        <v>0.01689759682</v>
      </c>
      <c r="AH115" s="49">
        <f t="shared" si="5"/>
        <v>0.3285841496</v>
      </c>
      <c r="AI115" s="57">
        <f t="shared" si="21"/>
        <v>0.01449266867</v>
      </c>
      <c r="AJ115" s="57">
        <f t="shared" si="22"/>
        <v>0.01301404</v>
      </c>
      <c r="AK115" s="66">
        <f t="shared" si="23"/>
        <v>0.01222148983</v>
      </c>
      <c r="AL115" s="66">
        <f t="shared" si="24"/>
        <v>0.02349530996</v>
      </c>
      <c r="AM115" s="66">
        <f t="shared" si="25"/>
        <v>0.009921659717</v>
      </c>
      <c r="AN115" s="63">
        <f t="shared" si="6"/>
        <v>0.3285841496</v>
      </c>
      <c r="AO115" s="66">
        <f t="shared" si="26"/>
        <v>0.02441432839</v>
      </c>
      <c r="AP115" s="66">
        <f t="shared" si="27"/>
        <v>0.9139096927</v>
      </c>
      <c r="AQ115" s="63">
        <f t="shared" si="7"/>
        <v>30</v>
      </c>
      <c r="AR115" s="66">
        <f t="shared" si="28"/>
        <v>27</v>
      </c>
      <c r="AS115" s="64">
        <f>'M1,M2,M3 Restoration'!AU115</f>
        <v>0.6248289974</v>
      </c>
      <c r="AT115" s="66">
        <f t="shared" si="29"/>
        <v>16</v>
      </c>
      <c r="AU115" s="65">
        <f>'N1,N2,N3 Restoration'!AX115</f>
        <v>0.327892124</v>
      </c>
      <c r="AV115" s="38">
        <f t="shared" si="30"/>
        <v>45</v>
      </c>
      <c r="AW115" s="38">
        <f t="shared" si="31"/>
        <v>22</v>
      </c>
      <c r="AX115" s="52">
        <v>14.0</v>
      </c>
      <c r="AY115" s="38"/>
      <c r="AZ115" s="35"/>
      <c r="BA115" s="35"/>
    </row>
    <row r="116">
      <c r="A116" s="1"/>
      <c r="B116" s="1"/>
      <c r="C116" s="60"/>
      <c r="D116" s="60"/>
      <c r="E116" s="2">
        <v>2054.0</v>
      </c>
      <c r="F116" s="61">
        <v>2040.0</v>
      </c>
      <c r="G116" s="62">
        <f t="shared" si="8"/>
        <v>478</v>
      </c>
      <c r="H116" s="43">
        <v>19.0</v>
      </c>
      <c r="I116" s="43">
        <v>29.0</v>
      </c>
      <c r="J116" s="43">
        <v>31.0</v>
      </c>
      <c r="K116" s="44">
        <v>50.0</v>
      </c>
      <c r="L116" s="44">
        <v>122.0</v>
      </c>
      <c r="M116" s="44">
        <v>81.0</v>
      </c>
      <c r="N116" s="45">
        <v>41.0</v>
      </c>
      <c r="O116" s="45">
        <v>38.0</v>
      </c>
      <c r="P116" s="45">
        <v>67.0</v>
      </c>
      <c r="Q116" s="66">
        <f t="shared" si="9"/>
        <v>0.2343137255</v>
      </c>
      <c r="R116" s="66">
        <f t="shared" si="10"/>
        <v>0.00931372549</v>
      </c>
      <c r="S116" s="66">
        <f t="shared" si="11"/>
        <v>0.01519607843</v>
      </c>
      <c r="T116" s="66">
        <f t="shared" si="12"/>
        <v>0.01862745098</v>
      </c>
      <c r="U116" s="63">
        <f t="shared" si="1"/>
        <v>0.2343137255</v>
      </c>
      <c r="V116" s="66">
        <f t="shared" si="13"/>
        <v>0.01421568627</v>
      </c>
      <c r="W116" s="66">
        <f t="shared" si="14"/>
        <v>0.05980392157</v>
      </c>
      <c r="X116" s="66">
        <f t="shared" si="15"/>
        <v>0.02450980392</v>
      </c>
      <c r="Y116" s="63">
        <f t="shared" si="2"/>
        <v>0.2343137255</v>
      </c>
      <c r="Z116" s="66">
        <f t="shared" si="16"/>
        <v>0.03970588235</v>
      </c>
      <c r="AA116" s="66">
        <f t="shared" si="17"/>
        <v>0.02009803922</v>
      </c>
      <c r="AB116" s="66">
        <f t="shared" si="18"/>
        <v>0.03284313725</v>
      </c>
      <c r="AC116" s="63">
        <f t="shared" si="3"/>
        <v>0.2343137255</v>
      </c>
      <c r="AD116" s="66">
        <f t="shared" ref="AD116:AF116" si="144">(H116+K116+N116)/($F116)</f>
        <v>0.05392156863</v>
      </c>
      <c r="AE116" s="66">
        <f t="shared" si="144"/>
        <v>0.09264705882</v>
      </c>
      <c r="AF116" s="66">
        <f t="shared" si="144"/>
        <v>0.08774509804</v>
      </c>
      <c r="AG116" s="56">
        <f t="shared" si="20"/>
        <v>0.01320256219</v>
      </c>
      <c r="AH116" s="49">
        <f t="shared" si="5"/>
        <v>0.2343137255</v>
      </c>
      <c r="AI116" s="57">
        <f t="shared" si="21"/>
        <v>0.0118960717</v>
      </c>
      <c r="AJ116" s="57">
        <f t="shared" si="22"/>
        <v>0.01084165994</v>
      </c>
      <c r="AK116" s="66">
        <f t="shared" si="23"/>
        <v>0.008201967512</v>
      </c>
      <c r="AL116" s="66">
        <f t="shared" si="24"/>
        <v>0.007785791042</v>
      </c>
      <c r="AM116" s="66">
        <f t="shared" si="25"/>
        <v>0.006658527871</v>
      </c>
      <c r="AN116" s="63">
        <f t="shared" si="6"/>
        <v>0.2343137255</v>
      </c>
      <c r="AO116" s="66">
        <f t="shared" si="26"/>
        <v>0.01855459957</v>
      </c>
      <c r="AP116" s="66">
        <f t="shared" si="27"/>
        <v>0.9232044666</v>
      </c>
      <c r="AQ116" s="63">
        <f t="shared" si="7"/>
        <v>41</v>
      </c>
      <c r="AR116" s="66">
        <f t="shared" si="28"/>
        <v>38</v>
      </c>
      <c r="AS116" s="64">
        <f>'M1,M2,M3 Restoration'!AU116</f>
        <v>0.4968856471</v>
      </c>
      <c r="AT116" s="66">
        <f t="shared" si="29"/>
        <v>38</v>
      </c>
      <c r="AU116" s="65">
        <f>'N1,N2,N3 Restoration'!AX116</f>
        <v>0.2717594052</v>
      </c>
      <c r="AV116" s="38">
        <f t="shared" si="30"/>
        <v>50</v>
      </c>
      <c r="AW116" s="38">
        <f t="shared" si="31"/>
        <v>19</v>
      </c>
      <c r="AX116" s="52">
        <v>29.0</v>
      </c>
      <c r="AY116" s="38"/>
      <c r="AZ116" s="35"/>
      <c r="BA116" s="35"/>
    </row>
    <row r="117">
      <c r="A117" s="1"/>
      <c r="B117" s="1"/>
      <c r="C117" s="60"/>
      <c r="D117" s="60"/>
      <c r="E117" s="2">
        <v>2055.0</v>
      </c>
      <c r="F117" s="61">
        <v>2873.0</v>
      </c>
      <c r="G117" s="62">
        <f t="shared" si="8"/>
        <v>696</v>
      </c>
      <c r="H117" s="43">
        <v>29.0</v>
      </c>
      <c r="I117" s="43">
        <v>37.0</v>
      </c>
      <c r="J117" s="43">
        <v>36.0</v>
      </c>
      <c r="K117" s="44">
        <v>123.0</v>
      </c>
      <c r="L117" s="44">
        <v>177.0</v>
      </c>
      <c r="M117" s="44">
        <v>122.0</v>
      </c>
      <c r="N117" s="45">
        <v>40.0</v>
      </c>
      <c r="O117" s="45">
        <v>54.0</v>
      </c>
      <c r="P117" s="45">
        <v>78.0</v>
      </c>
      <c r="Q117" s="66">
        <f t="shared" si="9"/>
        <v>0.2422554821</v>
      </c>
      <c r="R117" s="66">
        <f t="shared" si="10"/>
        <v>0.01009397842</v>
      </c>
      <c r="S117" s="66">
        <f t="shared" si="11"/>
        <v>0.01253045597</v>
      </c>
      <c r="T117" s="66">
        <f t="shared" si="12"/>
        <v>0.01879568395</v>
      </c>
      <c r="U117" s="63">
        <f t="shared" si="1"/>
        <v>0.2422554821</v>
      </c>
      <c r="V117" s="66">
        <f t="shared" si="13"/>
        <v>0.01287852419</v>
      </c>
      <c r="W117" s="66">
        <f t="shared" si="14"/>
        <v>0.06160807518</v>
      </c>
      <c r="X117" s="66">
        <f t="shared" si="15"/>
        <v>0.04281239123</v>
      </c>
      <c r="Y117" s="63">
        <f t="shared" si="2"/>
        <v>0.2422554821</v>
      </c>
      <c r="Z117" s="66">
        <f t="shared" si="16"/>
        <v>0.04246432301</v>
      </c>
      <c r="AA117" s="66">
        <f t="shared" si="17"/>
        <v>0.01392272885</v>
      </c>
      <c r="AB117" s="66">
        <f t="shared" si="18"/>
        <v>0.02714932127</v>
      </c>
      <c r="AC117" s="63">
        <f t="shared" si="3"/>
        <v>0.2422554821</v>
      </c>
      <c r="AD117" s="66">
        <f t="shared" ref="AD117:AF117" si="145">(H117+K117+N117)/($F117)</f>
        <v>0.0668290985</v>
      </c>
      <c r="AE117" s="66">
        <f t="shared" si="145"/>
        <v>0.09328228333</v>
      </c>
      <c r="AF117" s="66">
        <f t="shared" si="145"/>
        <v>0.08214410024</v>
      </c>
      <c r="AG117" s="56">
        <f t="shared" si="20"/>
        <v>0.0135743868</v>
      </c>
      <c r="AH117" s="49">
        <f t="shared" si="5"/>
        <v>0.2422554821</v>
      </c>
      <c r="AI117" s="57">
        <f t="shared" si="21"/>
        <v>0.01218955103</v>
      </c>
      <c r="AJ117" s="57">
        <f t="shared" si="22"/>
        <v>0.01109940136</v>
      </c>
      <c r="AK117" s="66">
        <f t="shared" si="23"/>
        <v>0.001733177825</v>
      </c>
      <c r="AL117" s="66">
        <f t="shared" si="24"/>
        <v>0.007696282594</v>
      </c>
      <c r="AM117" s="66">
        <f t="shared" si="25"/>
        <v>0.001407029818</v>
      </c>
      <c r="AN117" s="63">
        <f t="shared" si="6"/>
        <v>0.2422554821</v>
      </c>
      <c r="AO117" s="66">
        <f t="shared" si="26"/>
        <v>0.01359658085</v>
      </c>
      <c r="AP117" s="66">
        <f t="shared" si="27"/>
        <v>0.9765744194</v>
      </c>
      <c r="AQ117" s="63">
        <f t="shared" si="7"/>
        <v>40</v>
      </c>
      <c r="AR117" s="66">
        <f t="shared" si="28"/>
        <v>39</v>
      </c>
      <c r="AS117" s="64">
        <f>'M1,M2,M3 Restoration'!AU117</f>
        <v>0.5222648855</v>
      </c>
      <c r="AT117" s="66">
        <f t="shared" si="29"/>
        <v>36</v>
      </c>
      <c r="AU117" s="65">
        <f>'N1,N2,N3 Restoration'!AX117</f>
        <v>0.3556813322</v>
      </c>
      <c r="AV117" s="38">
        <f t="shared" si="30"/>
        <v>65</v>
      </c>
      <c r="AW117" s="38">
        <f t="shared" si="31"/>
        <v>36</v>
      </c>
      <c r="AX117" s="52">
        <v>37.0</v>
      </c>
      <c r="AY117" s="38"/>
      <c r="AZ117" s="35"/>
      <c r="BA117" s="35"/>
    </row>
    <row r="118">
      <c r="A118" s="1"/>
      <c r="B118" s="1"/>
      <c r="C118" s="60"/>
      <c r="D118" s="60"/>
      <c r="E118" s="2">
        <v>2063.0</v>
      </c>
      <c r="F118" s="61">
        <v>1006.0</v>
      </c>
      <c r="G118" s="62">
        <f t="shared" si="8"/>
        <v>118</v>
      </c>
      <c r="H118" s="43">
        <v>6.0</v>
      </c>
      <c r="I118" s="43">
        <v>12.0</v>
      </c>
      <c r="J118" s="43">
        <v>5.0</v>
      </c>
      <c r="K118" s="44">
        <v>13.0</v>
      </c>
      <c r="L118" s="44">
        <v>37.0</v>
      </c>
      <c r="M118" s="44">
        <v>10.0</v>
      </c>
      <c r="N118" s="45">
        <v>4.0</v>
      </c>
      <c r="O118" s="45">
        <v>4.0</v>
      </c>
      <c r="P118" s="45">
        <v>27.0</v>
      </c>
      <c r="Q118" s="66">
        <f t="shared" si="9"/>
        <v>0.1172962227</v>
      </c>
      <c r="R118" s="66">
        <f t="shared" si="10"/>
        <v>0.005964214712</v>
      </c>
      <c r="S118" s="66">
        <f t="shared" si="11"/>
        <v>0.004970178926</v>
      </c>
      <c r="T118" s="66">
        <f t="shared" si="12"/>
        <v>0.003976143141</v>
      </c>
      <c r="U118" s="63">
        <f t="shared" si="1"/>
        <v>0.1172962227</v>
      </c>
      <c r="V118" s="66">
        <f t="shared" si="13"/>
        <v>0.01192842942</v>
      </c>
      <c r="W118" s="66">
        <f t="shared" si="14"/>
        <v>0.03677932406</v>
      </c>
      <c r="X118" s="66">
        <f t="shared" si="15"/>
        <v>0.01292246521</v>
      </c>
      <c r="Y118" s="63">
        <f t="shared" si="2"/>
        <v>0.1172962227</v>
      </c>
      <c r="Z118" s="66">
        <f t="shared" si="16"/>
        <v>0.009940357853</v>
      </c>
      <c r="AA118" s="66">
        <f t="shared" si="17"/>
        <v>0.003976143141</v>
      </c>
      <c r="AB118" s="66">
        <f t="shared" si="18"/>
        <v>0.0268389662</v>
      </c>
      <c r="AC118" s="63">
        <f t="shared" si="3"/>
        <v>0.1172962227</v>
      </c>
      <c r="AD118" s="66">
        <f t="shared" ref="AD118:AF118" si="146">(H118+K118+N118)/($F118)</f>
        <v>0.02286282306</v>
      </c>
      <c r="AE118" s="66">
        <f t="shared" si="146"/>
        <v>0.05268389662</v>
      </c>
      <c r="AF118" s="66">
        <f t="shared" si="146"/>
        <v>0.04174950298</v>
      </c>
      <c r="AG118" s="56">
        <f t="shared" si="20"/>
        <v>0.006432767135</v>
      </c>
      <c r="AH118" s="49">
        <f t="shared" si="5"/>
        <v>0.1172962227</v>
      </c>
      <c r="AI118" s="57">
        <f t="shared" si="21"/>
        <v>0.005977968175</v>
      </c>
      <c r="AJ118" s="57">
        <f t="shared" si="22"/>
        <v>0.005450135173</v>
      </c>
      <c r="AK118" s="66">
        <f t="shared" si="23"/>
        <v>-0.002001825034</v>
      </c>
      <c r="AL118" s="66">
        <f t="shared" si="24"/>
        <v>-0.001473992032</v>
      </c>
      <c r="AM118" s="66">
        <f t="shared" si="25"/>
        <v>-0.001625123211</v>
      </c>
      <c r="AN118" s="63">
        <f t="shared" si="6"/>
        <v>0.1172962227</v>
      </c>
      <c r="AO118" s="66">
        <f t="shared" si="26"/>
        <v>0.004352844964</v>
      </c>
      <c r="AP118" s="66">
        <f t="shared" si="27"/>
        <v>1.094740508</v>
      </c>
      <c r="AQ118" s="63">
        <f t="shared" si="7"/>
        <v>4</v>
      </c>
      <c r="AR118" s="66">
        <f t="shared" si="28"/>
        <v>4</v>
      </c>
      <c r="AS118" s="64">
        <f>'M1,M2,M3 Restoration'!AU118</f>
        <v>0.3772793281</v>
      </c>
      <c r="AT118" s="66">
        <f t="shared" si="29"/>
        <v>7</v>
      </c>
      <c r="AU118" s="65">
        <f>'N1,N2,N3 Restoration'!AX118</f>
        <v>0.3279019289</v>
      </c>
      <c r="AV118" s="38">
        <f t="shared" si="30"/>
        <v>11</v>
      </c>
      <c r="AW118" s="38">
        <f t="shared" si="31"/>
        <v>5</v>
      </c>
      <c r="AX118" s="52">
        <v>12.0</v>
      </c>
      <c r="AY118" s="38"/>
      <c r="AZ118" s="35"/>
      <c r="BA118" s="35"/>
    </row>
    <row r="119">
      <c r="A119" s="1"/>
      <c r="B119" s="1"/>
      <c r="C119" s="60"/>
      <c r="D119" s="60"/>
      <c r="E119" s="2">
        <v>2065.0</v>
      </c>
      <c r="F119" s="61">
        <v>1596.0</v>
      </c>
      <c r="G119" s="62">
        <f t="shared" si="8"/>
        <v>381</v>
      </c>
      <c r="H119" s="43">
        <v>21.0</v>
      </c>
      <c r="I119" s="43">
        <v>33.0</v>
      </c>
      <c r="J119" s="43">
        <v>20.0</v>
      </c>
      <c r="K119" s="44">
        <v>79.0</v>
      </c>
      <c r="L119" s="44">
        <v>100.0</v>
      </c>
      <c r="M119" s="44">
        <v>46.0</v>
      </c>
      <c r="N119" s="45">
        <v>25.0</v>
      </c>
      <c r="O119" s="45">
        <v>18.0</v>
      </c>
      <c r="P119" s="45">
        <v>39.0</v>
      </c>
      <c r="Q119" s="66">
        <f t="shared" si="9"/>
        <v>0.2387218045</v>
      </c>
      <c r="R119" s="66">
        <f t="shared" si="10"/>
        <v>0.01315789474</v>
      </c>
      <c r="S119" s="66">
        <f t="shared" si="11"/>
        <v>0.01253132832</v>
      </c>
      <c r="T119" s="66">
        <f t="shared" si="12"/>
        <v>0.01127819549</v>
      </c>
      <c r="U119" s="63">
        <f t="shared" si="1"/>
        <v>0.2387218045</v>
      </c>
      <c r="V119" s="66">
        <f t="shared" si="13"/>
        <v>0.02067669173</v>
      </c>
      <c r="W119" s="66">
        <f t="shared" si="14"/>
        <v>0.0626566416</v>
      </c>
      <c r="X119" s="66">
        <f t="shared" si="15"/>
        <v>0.04949874687</v>
      </c>
      <c r="Y119" s="63">
        <f t="shared" si="2"/>
        <v>0.2387218045</v>
      </c>
      <c r="Z119" s="66">
        <f t="shared" si="16"/>
        <v>0.02882205514</v>
      </c>
      <c r="AA119" s="66">
        <f t="shared" si="17"/>
        <v>0.0156641604</v>
      </c>
      <c r="AB119" s="66">
        <f t="shared" si="18"/>
        <v>0.02443609023</v>
      </c>
      <c r="AC119" s="63">
        <f t="shared" si="3"/>
        <v>0.2387218045</v>
      </c>
      <c r="AD119" s="66">
        <f t="shared" ref="AD119:AF119" si="147">(H119+K119+N119)/($F119)</f>
        <v>0.07832080201</v>
      </c>
      <c r="AE119" s="66">
        <f t="shared" si="147"/>
        <v>0.09461152882</v>
      </c>
      <c r="AF119" s="66">
        <f t="shared" si="147"/>
        <v>0.06578947368</v>
      </c>
      <c r="AG119" s="56">
        <f t="shared" si="20"/>
        <v>0.0134103192</v>
      </c>
      <c r="AH119" s="49">
        <f t="shared" si="5"/>
        <v>0.2387218045</v>
      </c>
      <c r="AI119" s="57">
        <f t="shared" si="21"/>
        <v>0.01206066553</v>
      </c>
      <c r="AJ119" s="57">
        <f t="shared" si="22"/>
        <v>0.01098641741</v>
      </c>
      <c r="AK119" s="66">
        <f t="shared" si="23"/>
        <v>0.003603494874</v>
      </c>
      <c r="AL119" s="66">
        <f t="shared" si="24"/>
        <v>0.0002917780824</v>
      </c>
      <c r="AM119" s="66">
        <f t="shared" si="25"/>
        <v>0.002925392111</v>
      </c>
      <c r="AN119" s="63">
        <f t="shared" si="6"/>
        <v>0.2387218045</v>
      </c>
      <c r="AO119" s="66">
        <f t="shared" si="26"/>
        <v>0.01498605764</v>
      </c>
      <c r="AP119" s="66">
        <f t="shared" si="27"/>
        <v>0.9567099196</v>
      </c>
      <c r="AQ119" s="63">
        <f t="shared" si="7"/>
        <v>25</v>
      </c>
      <c r="AR119" s="66">
        <f t="shared" si="28"/>
        <v>24</v>
      </c>
      <c r="AS119" s="64">
        <f>'M1,M2,M3 Restoration'!AU119</f>
        <v>0.6296582771</v>
      </c>
      <c r="AT119" s="66">
        <f t="shared" si="29"/>
        <v>14</v>
      </c>
      <c r="AU119" s="65">
        <f>'N1,N2,N3 Restoration'!AX119</f>
        <v>0.3178958475</v>
      </c>
      <c r="AV119" s="38">
        <f t="shared" si="30"/>
        <v>41</v>
      </c>
      <c r="AW119" s="38">
        <f t="shared" si="31"/>
        <v>19</v>
      </c>
      <c r="AX119" s="52">
        <v>33.0</v>
      </c>
      <c r="AY119" s="38"/>
      <c r="AZ119" s="35"/>
      <c r="BA119" s="35"/>
    </row>
    <row r="120">
      <c r="A120" s="1"/>
      <c r="B120" s="1"/>
      <c r="C120" s="60"/>
      <c r="D120" s="60"/>
      <c r="E120" s="2">
        <v>2067.0</v>
      </c>
      <c r="F120" s="61">
        <v>1563.0</v>
      </c>
      <c r="G120" s="62">
        <f t="shared" si="8"/>
        <v>338</v>
      </c>
      <c r="H120" s="43">
        <v>15.0</v>
      </c>
      <c r="I120" s="43">
        <v>20.0</v>
      </c>
      <c r="J120" s="43">
        <v>17.0</v>
      </c>
      <c r="K120" s="44">
        <v>51.0</v>
      </c>
      <c r="L120" s="44">
        <v>100.0</v>
      </c>
      <c r="M120" s="44">
        <v>40.0</v>
      </c>
      <c r="N120" s="45">
        <v>26.0</v>
      </c>
      <c r="O120" s="45">
        <v>20.0</v>
      </c>
      <c r="P120" s="45">
        <v>49.0</v>
      </c>
      <c r="Q120" s="66">
        <f t="shared" si="9"/>
        <v>0.2162507997</v>
      </c>
      <c r="R120" s="66">
        <f t="shared" si="10"/>
        <v>0.009596928983</v>
      </c>
      <c r="S120" s="66">
        <f t="shared" si="11"/>
        <v>0.01087651951</v>
      </c>
      <c r="T120" s="66">
        <f t="shared" si="12"/>
        <v>0.01279590531</v>
      </c>
      <c r="U120" s="63">
        <f t="shared" si="1"/>
        <v>0.2162507997</v>
      </c>
      <c r="V120" s="66">
        <f t="shared" si="13"/>
        <v>0.01279590531</v>
      </c>
      <c r="W120" s="66">
        <f t="shared" si="14"/>
        <v>0.06397952655</v>
      </c>
      <c r="X120" s="66">
        <f t="shared" si="15"/>
        <v>0.03262955854</v>
      </c>
      <c r="Y120" s="63">
        <f t="shared" si="2"/>
        <v>0.2162507997</v>
      </c>
      <c r="Z120" s="66">
        <f t="shared" si="16"/>
        <v>0.02559181062</v>
      </c>
      <c r="AA120" s="66">
        <f t="shared" si="17"/>
        <v>0.0166346769</v>
      </c>
      <c r="AB120" s="66">
        <f t="shared" si="18"/>
        <v>0.03134996801</v>
      </c>
      <c r="AC120" s="63">
        <f t="shared" si="3"/>
        <v>0.2162507997</v>
      </c>
      <c r="AD120" s="66">
        <f t="shared" ref="AD120:AF120" si="148">(H120+K120+N120)/($F120)</f>
        <v>0.05886116443</v>
      </c>
      <c r="AE120" s="66">
        <f t="shared" si="148"/>
        <v>0.08957133717</v>
      </c>
      <c r="AF120" s="66">
        <f t="shared" si="148"/>
        <v>0.06781829814</v>
      </c>
      <c r="AG120" s="56">
        <f t="shared" si="20"/>
        <v>0.01231539884</v>
      </c>
      <c r="AH120" s="49">
        <f t="shared" si="5"/>
        <v>0.2162507997</v>
      </c>
      <c r="AI120" s="57">
        <f t="shared" si="21"/>
        <v>0.01117737558</v>
      </c>
      <c r="AJ120" s="57">
        <f t="shared" si="22"/>
        <v>0.01020424698</v>
      </c>
      <c r="AK120" s="66">
        <f t="shared" si="23"/>
        <v>0.005457301321</v>
      </c>
      <c r="AL120" s="66">
        <f t="shared" si="24"/>
        <v>0.002591658326</v>
      </c>
      <c r="AM120" s="66">
        <f t="shared" si="25"/>
        <v>0.004430350753</v>
      </c>
      <c r="AN120" s="63">
        <f t="shared" si="6"/>
        <v>0.2162507997</v>
      </c>
      <c r="AO120" s="66">
        <f t="shared" si="26"/>
        <v>0.01560772634</v>
      </c>
      <c r="AP120" s="66">
        <f t="shared" si="27"/>
        <v>0.9382644716</v>
      </c>
      <c r="AQ120" s="63">
        <f t="shared" si="7"/>
        <v>26</v>
      </c>
      <c r="AR120" s="66">
        <f t="shared" si="28"/>
        <v>24</v>
      </c>
      <c r="AS120" s="64">
        <f>'M1,M2,M3 Restoration'!AU120</f>
        <v>0.5495416566</v>
      </c>
      <c r="AT120" s="66">
        <f t="shared" si="29"/>
        <v>20</v>
      </c>
      <c r="AU120" s="65">
        <f>'N1,N2,N3 Restoration'!AX120</f>
        <v>0.2595277289</v>
      </c>
      <c r="AV120" s="38">
        <f t="shared" si="30"/>
        <v>32</v>
      </c>
      <c r="AW120" s="38">
        <f t="shared" si="31"/>
        <v>11</v>
      </c>
      <c r="AX120" s="52">
        <v>20.0</v>
      </c>
      <c r="AY120" s="38"/>
      <c r="AZ120" s="35"/>
      <c r="BA120" s="35"/>
    </row>
    <row r="121">
      <c r="A121" s="1"/>
      <c r="B121" s="1"/>
      <c r="C121" s="60"/>
      <c r="D121" s="60"/>
      <c r="E121" s="2">
        <v>2073.0</v>
      </c>
      <c r="F121" s="61">
        <v>1952.0</v>
      </c>
      <c r="G121" s="62">
        <f t="shared" si="8"/>
        <v>310</v>
      </c>
      <c r="H121" s="43">
        <v>11.0</v>
      </c>
      <c r="I121" s="43">
        <v>22.0</v>
      </c>
      <c r="J121" s="43">
        <v>21.0</v>
      </c>
      <c r="K121" s="44">
        <v>59.0</v>
      </c>
      <c r="L121" s="44">
        <v>82.0</v>
      </c>
      <c r="M121" s="44">
        <v>31.0</v>
      </c>
      <c r="N121" s="45">
        <v>20.0</v>
      </c>
      <c r="O121" s="45">
        <v>19.0</v>
      </c>
      <c r="P121" s="45">
        <v>45.0</v>
      </c>
      <c r="Q121" s="66">
        <f t="shared" si="9"/>
        <v>0.1588114754</v>
      </c>
      <c r="R121" s="66">
        <f t="shared" si="10"/>
        <v>0.005635245902</v>
      </c>
      <c r="S121" s="66">
        <f t="shared" si="11"/>
        <v>0.01075819672</v>
      </c>
      <c r="T121" s="66">
        <f t="shared" si="12"/>
        <v>0.009733606557</v>
      </c>
      <c r="U121" s="63">
        <f t="shared" si="1"/>
        <v>0.1588114754</v>
      </c>
      <c r="V121" s="66">
        <f t="shared" si="13"/>
        <v>0.0112704918</v>
      </c>
      <c r="W121" s="66">
        <f t="shared" si="14"/>
        <v>0.04200819672</v>
      </c>
      <c r="X121" s="66">
        <f t="shared" si="15"/>
        <v>0.03022540984</v>
      </c>
      <c r="Y121" s="63">
        <f t="shared" si="2"/>
        <v>0.1588114754</v>
      </c>
      <c r="Z121" s="66">
        <f t="shared" si="16"/>
        <v>0.01588114754</v>
      </c>
      <c r="AA121" s="66">
        <f t="shared" si="17"/>
        <v>0.01024590164</v>
      </c>
      <c r="AB121" s="66">
        <f t="shared" si="18"/>
        <v>0.02305327869</v>
      </c>
      <c r="AC121" s="63">
        <f t="shared" si="3"/>
        <v>0.1588114754</v>
      </c>
      <c r="AD121" s="66">
        <f t="shared" ref="AD121:AF121" si="149">(H121+K121+N121)/($F121)</f>
        <v>0.04610655738</v>
      </c>
      <c r="AE121" s="66">
        <f t="shared" si="149"/>
        <v>0.06301229508</v>
      </c>
      <c r="AF121" s="66">
        <f t="shared" si="149"/>
        <v>0.04969262295</v>
      </c>
      <c r="AG121" s="56">
        <f t="shared" si="20"/>
        <v>0.009111318383</v>
      </c>
      <c r="AH121" s="49">
        <f t="shared" si="5"/>
        <v>0.1588114754</v>
      </c>
      <c r="AI121" s="57">
        <f t="shared" si="21"/>
        <v>0.008419241929</v>
      </c>
      <c r="AJ121" s="57">
        <f t="shared" si="22"/>
        <v>0.00770459029</v>
      </c>
      <c r="AK121" s="66">
        <f t="shared" si="23"/>
        <v>0.00182665971</v>
      </c>
      <c r="AL121" s="66">
        <f t="shared" si="24"/>
        <v>0.002029016267</v>
      </c>
      <c r="AM121" s="66">
        <f t="shared" si="25"/>
        <v>0.001482920357</v>
      </c>
      <c r="AN121" s="63">
        <f t="shared" si="6"/>
        <v>0.1588114754</v>
      </c>
      <c r="AO121" s="66">
        <f t="shared" si="26"/>
        <v>0.009902162286</v>
      </c>
      <c r="AP121" s="66">
        <f t="shared" si="27"/>
        <v>0.9664510391</v>
      </c>
      <c r="AQ121" s="63">
        <f t="shared" si="7"/>
        <v>20</v>
      </c>
      <c r="AR121" s="66">
        <f t="shared" si="28"/>
        <v>19</v>
      </c>
      <c r="AS121" s="64">
        <f>'M1,M2,M3 Restoration'!AU121</f>
        <v>0.389243258</v>
      </c>
      <c r="AT121" s="66">
        <f t="shared" si="29"/>
        <v>30</v>
      </c>
      <c r="AU121" s="65">
        <f>'N1,N2,N3 Restoration'!AX121</f>
        <v>0.2446876269</v>
      </c>
      <c r="AV121" s="38">
        <f t="shared" si="30"/>
        <v>32</v>
      </c>
      <c r="AW121" s="38">
        <f t="shared" si="31"/>
        <v>10</v>
      </c>
      <c r="AX121" s="52">
        <v>22.0</v>
      </c>
      <c r="AY121" s="38"/>
      <c r="AZ121" s="35"/>
      <c r="BA121" s="35"/>
    </row>
    <row r="122">
      <c r="A122" s="1"/>
      <c r="B122" s="1"/>
      <c r="C122" s="60"/>
      <c r="D122" s="60"/>
      <c r="E122" s="2">
        <v>2074.0</v>
      </c>
      <c r="F122" s="61">
        <v>1756.0</v>
      </c>
      <c r="G122" s="62">
        <f t="shared" si="8"/>
        <v>447</v>
      </c>
      <c r="H122" s="43">
        <v>26.0</v>
      </c>
      <c r="I122" s="43">
        <v>47.0</v>
      </c>
      <c r="J122" s="43">
        <v>14.0</v>
      </c>
      <c r="K122" s="44">
        <v>69.0</v>
      </c>
      <c r="L122" s="44">
        <v>135.0</v>
      </c>
      <c r="M122" s="44">
        <v>25.0</v>
      </c>
      <c r="N122" s="45">
        <v>32.0</v>
      </c>
      <c r="O122" s="45">
        <v>20.0</v>
      </c>
      <c r="P122" s="45">
        <v>79.0</v>
      </c>
      <c r="Q122" s="66">
        <f t="shared" si="9"/>
        <v>0.2545558087</v>
      </c>
      <c r="R122" s="66">
        <f t="shared" si="10"/>
        <v>0.01480637813</v>
      </c>
      <c r="S122" s="66">
        <f t="shared" si="11"/>
        <v>0.007972665148</v>
      </c>
      <c r="T122" s="66">
        <f t="shared" si="12"/>
        <v>0.01138952164</v>
      </c>
      <c r="U122" s="63">
        <f t="shared" si="1"/>
        <v>0.2545558087</v>
      </c>
      <c r="V122" s="66">
        <f t="shared" si="13"/>
        <v>0.02676537585</v>
      </c>
      <c r="W122" s="66">
        <f t="shared" si="14"/>
        <v>0.07687927107</v>
      </c>
      <c r="X122" s="66">
        <f t="shared" si="15"/>
        <v>0.03929384966</v>
      </c>
      <c r="Y122" s="63">
        <f t="shared" si="2"/>
        <v>0.2545558087</v>
      </c>
      <c r="Z122" s="66">
        <f t="shared" si="16"/>
        <v>0.01423690205</v>
      </c>
      <c r="AA122" s="66">
        <f t="shared" si="17"/>
        <v>0.01822323462</v>
      </c>
      <c r="AB122" s="66">
        <f t="shared" si="18"/>
        <v>0.04498861048</v>
      </c>
      <c r="AC122" s="63">
        <f t="shared" si="3"/>
        <v>0.2545558087</v>
      </c>
      <c r="AD122" s="66">
        <f t="shared" ref="AD122:AF122" si="150">(H122+K122+N122)/($F122)</f>
        <v>0.07232346241</v>
      </c>
      <c r="AE122" s="66">
        <f t="shared" si="150"/>
        <v>0.1150341686</v>
      </c>
      <c r="AF122" s="66">
        <f t="shared" si="150"/>
        <v>0.06719817768</v>
      </c>
      <c r="AG122" s="56">
        <f t="shared" si="20"/>
        <v>0.01412828974</v>
      </c>
      <c r="AH122" s="49">
        <f t="shared" si="5"/>
        <v>0.2545558087</v>
      </c>
      <c r="AI122" s="57">
        <f t="shared" si="21"/>
        <v>0.01261695748</v>
      </c>
      <c r="AJ122" s="57">
        <f t="shared" si="22"/>
        <v>0.01147145634</v>
      </c>
      <c r="AK122" s="66">
        <f t="shared" si="23"/>
        <v>0.005606277144</v>
      </c>
      <c r="AL122" s="66">
        <f t="shared" si="24"/>
        <v>-0.00008193470094</v>
      </c>
      <c r="AM122" s="66">
        <f t="shared" si="25"/>
        <v>0.004551292426</v>
      </c>
      <c r="AN122" s="63">
        <f t="shared" si="6"/>
        <v>0.2545558087</v>
      </c>
      <c r="AO122" s="66">
        <f t="shared" si="26"/>
        <v>0.01716824991</v>
      </c>
      <c r="AP122" s="66">
        <f t="shared" si="27"/>
        <v>0.9421077136</v>
      </c>
      <c r="AQ122" s="63">
        <f t="shared" si="7"/>
        <v>32</v>
      </c>
      <c r="AR122" s="66">
        <f t="shared" si="28"/>
        <v>30</v>
      </c>
      <c r="AS122" s="64">
        <f>'M1,M2,M3 Restoration'!AU122</f>
        <v>0.653901248</v>
      </c>
      <c r="AT122" s="66">
        <f t="shared" si="29"/>
        <v>16</v>
      </c>
      <c r="AU122" s="65">
        <f>'N1,N2,N3 Restoration'!AX122</f>
        <v>0.3866768952</v>
      </c>
      <c r="AV122" s="38">
        <f t="shared" si="30"/>
        <v>40</v>
      </c>
      <c r="AW122" s="38">
        <f t="shared" si="31"/>
        <v>25</v>
      </c>
      <c r="AX122" s="52">
        <v>47.0</v>
      </c>
      <c r="AY122" s="38"/>
      <c r="AZ122" s="35"/>
      <c r="BA122" s="35"/>
    </row>
    <row r="123">
      <c r="A123" s="1"/>
      <c r="B123" s="1"/>
      <c r="C123" s="60"/>
      <c r="D123" s="60"/>
      <c r="E123" s="2">
        <v>2082.0</v>
      </c>
      <c r="F123" s="61">
        <v>1903.0</v>
      </c>
      <c r="G123" s="62">
        <f t="shared" si="8"/>
        <v>519</v>
      </c>
      <c r="H123" s="43">
        <v>35.0</v>
      </c>
      <c r="I123" s="43">
        <v>47.0</v>
      </c>
      <c r="J123" s="43">
        <v>34.0</v>
      </c>
      <c r="K123" s="44">
        <v>93.0</v>
      </c>
      <c r="L123" s="44">
        <v>108.0</v>
      </c>
      <c r="M123" s="44">
        <v>46.0</v>
      </c>
      <c r="N123" s="45">
        <v>35.0</v>
      </c>
      <c r="O123" s="45">
        <v>34.0</v>
      </c>
      <c r="P123" s="45">
        <v>87.0</v>
      </c>
      <c r="Q123" s="66">
        <f t="shared" si="9"/>
        <v>0.2727272727</v>
      </c>
      <c r="R123" s="66">
        <f t="shared" si="10"/>
        <v>0.01839201261</v>
      </c>
      <c r="S123" s="66">
        <f t="shared" si="11"/>
        <v>0.01786652654</v>
      </c>
      <c r="T123" s="66">
        <f t="shared" si="12"/>
        <v>0.01786652654</v>
      </c>
      <c r="U123" s="63">
        <f t="shared" si="1"/>
        <v>0.2727272727</v>
      </c>
      <c r="V123" s="66">
        <f t="shared" si="13"/>
        <v>0.02469784551</v>
      </c>
      <c r="W123" s="66">
        <f t="shared" si="14"/>
        <v>0.05675249606</v>
      </c>
      <c r="X123" s="66">
        <f t="shared" si="15"/>
        <v>0.04887020494</v>
      </c>
      <c r="Y123" s="63">
        <f t="shared" si="2"/>
        <v>0.2727272727</v>
      </c>
      <c r="Z123" s="66">
        <f t="shared" si="16"/>
        <v>0.02417235943</v>
      </c>
      <c r="AA123" s="66">
        <f t="shared" si="17"/>
        <v>0.01839201261</v>
      </c>
      <c r="AB123" s="66">
        <f t="shared" si="18"/>
        <v>0.04571728849</v>
      </c>
      <c r="AC123" s="63">
        <f t="shared" si="3"/>
        <v>0.2727272727</v>
      </c>
      <c r="AD123" s="66">
        <f t="shared" ref="AD123:AF123" si="151">(H123+K123+N123)/($F123)</f>
        <v>0.08565423016</v>
      </c>
      <c r="AE123" s="66">
        <f t="shared" si="151"/>
        <v>0.0993168681</v>
      </c>
      <c r="AF123" s="66">
        <f t="shared" si="151"/>
        <v>0.08775617446</v>
      </c>
      <c r="AG123" s="56">
        <f t="shared" si="20"/>
        <v>0.01489768595</v>
      </c>
      <c r="AH123" s="49">
        <f t="shared" si="5"/>
        <v>0.2727272727</v>
      </c>
      <c r="AI123" s="57">
        <f t="shared" si="21"/>
        <v>0.01318801653</v>
      </c>
      <c r="AJ123" s="57">
        <f t="shared" si="22"/>
        <v>0.0119607438</v>
      </c>
      <c r="AK123" s="66">
        <f t="shared" si="23"/>
        <v>0.005203996083</v>
      </c>
      <c r="AL123" s="66">
        <f t="shared" si="24"/>
        <v>0.005905782735</v>
      </c>
      <c r="AM123" s="66">
        <f t="shared" si="25"/>
        <v>0.004224712291</v>
      </c>
      <c r="AN123" s="63">
        <f t="shared" si="6"/>
        <v>0.2727272727</v>
      </c>
      <c r="AO123" s="66">
        <f t="shared" si="26"/>
        <v>0.01741272882</v>
      </c>
      <c r="AP123" s="66">
        <f t="shared" si="27"/>
        <v>0.9467549413</v>
      </c>
      <c r="AQ123" s="63">
        <f t="shared" si="7"/>
        <v>35</v>
      </c>
      <c r="AR123" s="66">
        <f t="shared" si="28"/>
        <v>33</v>
      </c>
      <c r="AS123" s="64">
        <f>'M1,M2,M3 Restoration'!AU123</f>
        <v>0.5200445162</v>
      </c>
      <c r="AT123" s="66">
        <f t="shared" si="29"/>
        <v>30</v>
      </c>
      <c r="AU123" s="65">
        <f>'N1,N2,N3 Restoration'!AX123</f>
        <v>0.3190104544</v>
      </c>
      <c r="AV123" s="38">
        <f t="shared" si="30"/>
        <v>69</v>
      </c>
      <c r="AW123" s="38">
        <f t="shared" si="31"/>
        <v>32</v>
      </c>
      <c r="AX123" s="52">
        <v>47.0</v>
      </c>
      <c r="AY123" s="38"/>
      <c r="AZ123" s="35"/>
      <c r="BA123" s="35"/>
    </row>
    <row r="124">
      <c r="A124" s="1"/>
      <c r="B124" s="1"/>
      <c r="C124" s="60"/>
      <c r="D124" s="60"/>
      <c r="E124" s="2">
        <v>2086.0</v>
      </c>
      <c r="F124" s="61">
        <v>2283.0</v>
      </c>
      <c r="G124" s="62">
        <f t="shared" si="8"/>
        <v>225</v>
      </c>
      <c r="H124" s="43">
        <v>15.0</v>
      </c>
      <c r="I124" s="43">
        <v>18.0</v>
      </c>
      <c r="J124" s="43">
        <v>12.0</v>
      </c>
      <c r="K124" s="44">
        <v>21.0</v>
      </c>
      <c r="L124" s="44">
        <v>72.0</v>
      </c>
      <c r="M124" s="44">
        <v>22.0</v>
      </c>
      <c r="N124" s="45">
        <v>14.0</v>
      </c>
      <c r="O124" s="45">
        <v>11.0</v>
      </c>
      <c r="P124" s="45">
        <v>40.0</v>
      </c>
      <c r="Q124" s="66">
        <f t="shared" si="9"/>
        <v>0.09855453351</v>
      </c>
      <c r="R124" s="66">
        <f t="shared" si="10"/>
        <v>0.006570302234</v>
      </c>
      <c r="S124" s="66">
        <f t="shared" si="11"/>
        <v>0.005256241787</v>
      </c>
      <c r="T124" s="66">
        <f t="shared" si="12"/>
        <v>0.004818221638</v>
      </c>
      <c r="U124" s="63">
        <f t="shared" si="1"/>
        <v>0.09855453351</v>
      </c>
      <c r="V124" s="66">
        <f t="shared" si="13"/>
        <v>0.007884362681</v>
      </c>
      <c r="W124" s="66">
        <f t="shared" si="14"/>
        <v>0.03153745072</v>
      </c>
      <c r="X124" s="66">
        <f t="shared" si="15"/>
        <v>0.009198423127</v>
      </c>
      <c r="Y124" s="63">
        <f t="shared" si="2"/>
        <v>0.09855453351</v>
      </c>
      <c r="Z124" s="66">
        <f t="shared" si="16"/>
        <v>0.009636443276</v>
      </c>
      <c r="AA124" s="66">
        <f t="shared" si="17"/>
        <v>0.006132282085</v>
      </c>
      <c r="AB124" s="66">
        <f t="shared" si="18"/>
        <v>0.01752080596</v>
      </c>
      <c r="AC124" s="63">
        <f t="shared" si="3"/>
        <v>0.09855453351</v>
      </c>
      <c r="AD124" s="66">
        <f t="shared" ref="AD124:AF124" si="152">(H124+K124+N124)/($F124)</f>
        <v>0.02190100745</v>
      </c>
      <c r="AE124" s="66">
        <f t="shared" si="152"/>
        <v>0.04424003504</v>
      </c>
      <c r="AF124" s="66">
        <f t="shared" si="152"/>
        <v>0.03241349102</v>
      </c>
      <c r="AG124" s="56">
        <f t="shared" si="20"/>
        <v>0.005123840475</v>
      </c>
      <c r="AH124" s="49">
        <f t="shared" si="5"/>
        <v>0.09855453351</v>
      </c>
      <c r="AI124" s="57">
        <f t="shared" si="21"/>
        <v>0.004752781457</v>
      </c>
      <c r="AJ124" s="57">
        <f t="shared" si="22"/>
        <v>0.004309286056</v>
      </c>
      <c r="AK124" s="66">
        <f t="shared" si="23"/>
        <v>0.001379500628</v>
      </c>
      <c r="AL124" s="66">
        <f t="shared" si="24"/>
        <v>0.0005089355823</v>
      </c>
      <c r="AM124" s="66">
        <f t="shared" si="25"/>
        <v>0.001119907311</v>
      </c>
      <c r="AN124" s="63">
        <f t="shared" si="6"/>
        <v>0.09855453351</v>
      </c>
      <c r="AO124" s="66">
        <f t="shared" si="26"/>
        <v>0.005872688768</v>
      </c>
      <c r="AP124" s="66">
        <f t="shared" si="27"/>
        <v>0.9576677469</v>
      </c>
      <c r="AQ124" s="63">
        <f t="shared" si="7"/>
        <v>14</v>
      </c>
      <c r="AR124" s="66">
        <f t="shared" si="28"/>
        <v>13</v>
      </c>
      <c r="AS124" s="64">
        <f>'M1,M2,M3 Restoration'!AU124</f>
        <v>0.5328736663</v>
      </c>
      <c r="AT124" s="66">
        <f t="shared" si="29"/>
        <v>11</v>
      </c>
      <c r="AU124" s="65">
        <f>'N1,N2,N3 Restoration'!AX124</f>
        <v>0.2690512045</v>
      </c>
      <c r="AV124" s="38">
        <f t="shared" si="30"/>
        <v>27</v>
      </c>
      <c r="AW124" s="38">
        <f t="shared" si="31"/>
        <v>10</v>
      </c>
      <c r="AX124" s="52">
        <v>18.0</v>
      </c>
      <c r="AY124" s="38"/>
      <c r="AZ124" s="35"/>
      <c r="BA124" s="35"/>
    </row>
    <row r="125">
      <c r="A125" s="1"/>
      <c r="B125" s="1"/>
      <c r="C125" s="60"/>
      <c r="D125" s="60"/>
      <c r="E125" s="2">
        <v>2087.0</v>
      </c>
      <c r="F125" s="61">
        <v>2996.0</v>
      </c>
      <c r="G125" s="62">
        <f t="shared" si="8"/>
        <v>407</v>
      </c>
      <c r="H125" s="43">
        <v>28.0</v>
      </c>
      <c r="I125" s="43">
        <v>34.0</v>
      </c>
      <c r="J125" s="43">
        <v>19.0</v>
      </c>
      <c r="K125" s="44">
        <v>66.0</v>
      </c>
      <c r="L125" s="44">
        <v>102.0</v>
      </c>
      <c r="M125" s="44">
        <v>25.0</v>
      </c>
      <c r="N125" s="45">
        <v>34.0</v>
      </c>
      <c r="O125" s="45">
        <v>27.0</v>
      </c>
      <c r="P125" s="45">
        <v>72.0</v>
      </c>
      <c r="Q125" s="66">
        <f t="shared" si="9"/>
        <v>0.1358477971</v>
      </c>
      <c r="R125" s="66">
        <f t="shared" si="10"/>
        <v>0.009345794393</v>
      </c>
      <c r="S125" s="66">
        <f t="shared" si="11"/>
        <v>0.006341789052</v>
      </c>
      <c r="T125" s="66">
        <f t="shared" si="12"/>
        <v>0.009012016021</v>
      </c>
      <c r="U125" s="63">
        <f t="shared" si="1"/>
        <v>0.1358477971</v>
      </c>
      <c r="V125" s="66">
        <f t="shared" si="13"/>
        <v>0.01134846462</v>
      </c>
      <c r="W125" s="66">
        <f t="shared" si="14"/>
        <v>0.03404539386</v>
      </c>
      <c r="X125" s="66">
        <f t="shared" si="15"/>
        <v>0.0220293725</v>
      </c>
      <c r="Y125" s="63">
        <f t="shared" si="2"/>
        <v>0.1358477971</v>
      </c>
      <c r="Z125" s="66">
        <f t="shared" si="16"/>
        <v>0.008344459279</v>
      </c>
      <c r="AA125" s="66">
        <f t="shared" si="17"/>
        <v>0.01134846462</v>
      </c>
      <c r="AB125" s="66">
        <f t="shared" si="18"/>
        <v>0.02403204272</v>
      </c>
      <c r="AC125" s="63">
        <f t="shared" si="3"/>
        <v>0.1358477971</v>
      </c>
      <c r="AD125" s="66">
        <f t="shared" ref="AD125:AF125" si="153">(H125+K125+N125)/($F125)</f>
        <v>0.04272363151</v>
      </c>
      <c r="AE125" s="66">
        <f t="shared" si="153"/>
        <v>0.0544058745</v>
      </c>
      <c r="AF125" s="66">
        <f t="shared" si="153"/>
        <v>0.03871829105</v>
      </c>
      <c r="AG125" s="56">
        <f t="shared" si="20"/>
        <v>0.007667325863</v>
      </c>
      <c r="AH125" s="49">
        <f t="shared" si="5"/>
        <v>0.1358477971</v>
      </c>
      <c r="AI125" s="57">
        <f t="shared" si="21"/>
        <v>0.007115315146</v>
      </c>
      <c r="AJ125" s="57">
        <f t="shared" si="22"/>
        <v>0.00650400006</v>
      </c>
      <c r="AK125" s="66">
        <f t="shared" si="23"/>
        <v>0.004233149473</v>
      </c>
      <c r="AL125" s="66">
        <f t="shared" si="24"/>
        <v>0.002508015962</v>
      </c>
      <c r="AM125" s="66">
        <f t="shared" si="25"/>
        <v>0.003436558814</v>
      </c>
      <c r="AN125" s="63">
        <f t="shared" si="6"/>
        <v>0.1358477971</v>
      </c>
      <c r="AO125" s="66">
        <f t="shared" si="26"/>
        <v>0.01055187396</v>
      </c>
      <c r="AP125" s="66">
        <f t="shared" si="27"/>
        <v>0.9298063055</v>
      </c>
      <c r="AQ125" s="63">
        <f t="shared" si="7"/>
        <v>34</v>
      </c>
      <c r="AR125" s="66">
        <f t="shared" si="28"/>
        <v>32</v>
      </c>
      <c r="AS125" s="64">
        <f>'M1,M2,M3 Restoration'!AU125</f>
        <v>0.6371650738</v>
      </c>
      <c r="AT125" s="66">
        <f t="shared" si="29"/>
        <v>18</v>
      </c>
      <c r="AU125" s="65">
        <f>'N1,N2,N3 Restoration'!AX125</f>
        <v>0.3263018487</v>
      </c>
      <c r="AV125" s="38">
        <f t="shared" si="30"/>
        <v>47</v>
      </c>
      <c r="AW125" s="38">
        <f t="shared" si="31"/>
        <v>23</v>
      </c>
      <c r="AX125" s="52">
        <v>34.0</v>
      </c>
      <c r="AY125" s="38"/>
      <c r="AZ125" s="35"/>
      <c r="BA125" s="35"/>
    </row>
    <row r="126">
      <c r="A126" s="1"/>
      <c r="B126" s="1"/>
      <c r="C126" s="60"/>
      <c r="D126" s="60"/>
      <c r="E126" s="2">
        <v>2126.0</v>
      </c>
      <c r="F126" s="61">
        <v>2337.0</v>
      </c>
      <c r="G126" s="62">
        <f t="shared" si="8"/>
        <v>389</v>
      </c>
      <c r="H126" s="43">
        <v>19.0</v>
      </c>
      <c r="I126" s="43">
        <v>16.0</v>
      </c>
      <c r="J126" s="43">
        <v>22.0</v>
      </c>
      <c r="K126" s="44">
        <v>66.0</v>
      </c>
      <c r="L126" s="44">
        <v>114.0</v>
      </c>
      <c r="M126" s="44">
        <v>47.0</v>
      </c>
      <c r="N126" s="45">
        <v>26.0</v>
      </c>
      <c r="O126" s="45">
        <v>23.0</v>
      </c>
      <c r="P126" s="45">
        <v>56.0</v>
      </c>
      <c r="Q126" s="66">
        <f t="shared" si="9"/>
        <v>0.1664527172</v>
      </c>
      <c r="R126" s="66">
        <f t="shared" si="10"/>
        <v>0.008130081301</v>
      </c>
      <c r="S126" s="66">
        <f t="shared" si="11"/>
        <v>0.009413778348</v>
      </c>
      <c r="T126" s="66">
        <f t="shared" si="12"/>
        <v>0.009841677364</v>
      </c>
      <c r="U126" s="63">
        <f t="shared" si="1"/>
        <v>0.1664527172</v>
      </c>
      <c r="V126" s="66">
        <f t="shared" si="13"/>
        <v>0.006846384253</v>
      </c>
      <c r="W126" s="66">
        <f t="shared" si="14"/>
        <v>0.0487804878</v>
      </c>
      <c r="X126" s="66">
        <f t="shared" si="15"/>
        <v>0.02824133504</v>
      </c>
      <c r="Y126" s="63">
        <f t="shared" si="2"/>
        <v>0.1664527172</v>
      </c>
      <c r="Z126" s="66">
        <f t="shared" si="16"/>
        <v>0.02011125374</v>
      </c>
      <c r="AA126" s="66">
        <f t="shared" si="17"/>
        <v>0.01112537441</v>
      </c>
      <c r="AB126" s="66">
        <f t="shared" si="18"/>
        <v>0.02396234489</v>
      </c>
      <c r="AC126" s="63">
        <f t="shared" si="3"/>
        <v>0.1664527172</v>
      </c>
      <c r="AD126" s="66">
        <f t="shared" ref="AD126:AF126" si="154">(H126+K126+N126)/($F126)</f>
        <v>0.04749679076</v>
      </c>
      <c r="AE126" s="66">
        <f t="shared" si="154"/>
        <v>0.06546854942</v>
      </c>
      <c r="AF126" s="66">
        <f t="shared" si="154"/>
        <v>0.05348737698</v>
      </c>
      <c r="AG126" s="56">
        <f t="shared" si="20"/>
        <v>0.009571161983</v>
      </c>
      <c r="AH126" s="49">
        <f t="shared" si="5"/>
        <v>0.1664527172</v>
      </c>
      <c r="AI126" s="57">
        <f t="shared" si="21"/>
        <v>0.008827637287</v>
      </c>
      <c r="AJ126" s="57">
        <f t="shared" si="22"/>
        <v>0.00807860006</v>
      </c>
      <c r="AK126" s="66">
        <f t="shared" si="23"/>
        <v>0.002297737125</v>
      </c>
      <c r="AL126" s="66">
        <f t="shared" si="24"/>
        <v>0.001763077304</v>
      </c>
      <c r="AM126" s="66">
        <f t="shared" si="25"/>
        <v>0.001865350803</v>
      </c>
      <c r="AN126" s="63">
        <f t="shared" si="6"/>
        <v>0.1664527172</v>
      </c>
      <c r="AO126" s="66">
        <f t="shared" si="26"/>
        <v>0.01069298809</v>
      </c>
      <c r="AP126" s="66">
        <f t="shared" si="27"/>
        <v>0.9611351218</v>
      </c>
      <c r="AQ126" s="63">
        <f t="shared" si="7"/>
        <v>26</v>
      </c>
      <c r="AR126" s="66">
        <f t="shared" si="28"/>
        <v>25</v>
      </c>
      <c r="AS126" s="64">
        <f>'M1,M2,M3 Restoration'!AU126</f>
        <v>0.5133248674</v>
      </c>
      <c r="AT126" s="66">
        <f t="shared" si="29"/>
        <v>24</v>
      </c>
      <c r="AU126" s="65">
        <f>'N1,N2,N3 Restoration'!AX126</f>
        <v>0.2035375974</v>
      </c>
      <c r="AV126" s="38">
        <f t="shared" si="30"/>
        <v>41</v>
      </c>
      <c r="AW126" s="38">
        <f t="shared" si="31"/>
        <v>10</v>
      </c>
      <c r="AX126" s="52">
        <v>16.0</v>
      </c>
      <c r="AY126" s="38"/>
      <c r="AZ126" s="35"/>
      <c r="BA126" s="35"/>
    </row>
    <row r="127">
      <c r="A127" s="1"/>
      <c r="B127" s="1"/>
      <c r="C127" s="60"/>
      <c r="D127" s="60"/>
      <c r="E127" s="2">
        <v>2352.0</v>
      </c>
      <c r="F127" s="61">
        <v>3099.0</v>
      </c>
      <c r="G127" s="62">
        <f t="shared" si="8"/>
        <v>1044</v>
      </c>
      <c r="H127" s="43">
        <v>50.0</v>
      </c>
      <c r="I127" s="43">
        <v>73.0</v>
      </c>
      <c r="J127" s="43">
        <v>47.0</v>
      </c>
      <c r="K127" s="44">
        <v>187.0</v>
      </c>
      <c r="L127" s="44">
        <v>385.0</v>
      </c>
      <c r="M127" s="44">
        <v>83.0</v>
      </c>
      <c r="N127" s="45">
        <v>64.0</v>
      </c>
      <c r="O127" s="45">
        <v>24.0</v>
      </c>
      <c r="P127" s="45">
        <v>131.0</v>
      </c>
      <c r="Q127" s="66">
        <f t="shared" si="9"/>
        <v>0.3368828654</v>
      </c>
      <c r="R127" s="66">
        <f t="shared" si="10"/>
        <v>0.01613423685</v>
      </c>
      <c r="S127" s="66">
        <f t="shared" si="11"/>
        <v>0.01516618264</v>
      </c>
      <c r="T127" s="66">
        <f t="shared" si="12"/>
        <v>0.007744433688</v>
      </c>
      <c r="U127" s="63">
        <f t="shared" si="1"/>
        <v>0.3368828654</v>
      </c>
      <c r="V127" s="66">
        <f t="shared" si="13"/>
        <v>0.0235559858</v>
      </c>
      <c r="W127" s="66">
        <f t="shared" si="14"/>
        <v>0.1242336237</v>
      </c>
      <c r="X127" s="66">
        <f t="shared" si="15"/>
        <v>0.06034204582</v>
      </c>
      <c r="Y127" s="63">
        <f t="shared" si="2"/>
        <v>0.3368828654</v>
      </c>
      <c r="Z127" s="66">
        <f t="shared" si="16"/>
        <v>0.02678283317</v>
      </c>
      <c r="AA127" s="66">
        <f t="shared" si="17"/>
        <v>0.02065182317</v>
      </c>
      <c r="AB127" s="66">
        <f t="shared" si="18"/>
        <v>0.04227170055</v>
      </c>
      <c r="AC127" s="63">
        <f t="shared" si="3"/>
        <v>0.3368828654</v>
      </c>
      <c r="AD127" s="66">
        <f t="shared" ref="AD127:AF127" si="155">(H127+K127+N127)/($F127)</f>
        <v>0.09712810584</v>
      </c>
      <c r="AE127" s="66">
        <f t="shared" si="155"/>
        <v>0.1555340432</v>
      </c>
      <c r="AF127" s="66">
        <f t="shared" si="155"/>
        <v>0.08422071636</v>
      </c>
      <c r="AG127" s="56">
        <f t="shared" si="20"/>
        <v>0.017147714</v>
      </c>
      <c r="AH127" s="49">
        <f t="shared" si="5"/>
        <v>0.3368828654</v>
      </c>
      <c r="AI127" s="57">
        <f t="shared" si="21"/>
        <v>0.01462846965</v>
      </c>
      <c r="AJ127" s="57">
        <f t="shared" si="22"/>
        <v>0.01311249676</v>
      </c>
      <c r="AK127" s="66">
        <f t="shared" si="23"/>
        <v>0.006023353519</v>
      </c>
      <c r="AL127" s="66">
        <f t="shared" si="24"/>
        <v>-0.005368063067</v>
      </c>
      <c r="AM127" s="66">
        <f t="shared" si="25"/>
        <v>0.004889883705</v>
      </c>
      <c r="AN127" s="63">
        <f t="shared" si="6"/>
        <v>0.3368828654</v>
      </c>
      <c r="AO127" s="66">
        <f t="shared" si="26"/>
        <v>0.01951835335</v>
      </c>
      <c r="AP127" s="66">
        <f t="shared" si="27"/>
        <v>0.9451152663</v>
      </c>
      <c r="AQ127" s="63">
        <f t="shared" si="7"/>
        <v>64</v>
      </c>
      <c r="AR127" s="66">
        <f t="shared" si="28"/>
        <v>60</v>
      </c>
      <c r="AS127" s="64">
        <f>'M1,M2,M3 Restoration'!AU127</f>
        <v>0.5698209046</v>
      </c>
      <c r="AT127" s="66">
        <f t="shared" si="29"/>
        <v>45</v>
      </c>
      <c r="AU127" s="65">
        <f>'N1,N2,N3 Restoration'!AX127</f>
        <v>0.1487393964</v>
      </c>
      <c r="AV127" s="38">
        <f t="shared" si="30"/>
        <v>97</v>
      </c>
      <c r="AW127" s="38">
        <f t="shared" si="31"/>
        <v>17</v>
      </c>
      <c r="AX127" s="52">
        <v>73.0</v>
      </c>
      <c r="AY127" s="38"/>
      <c r="AZ127" s="35"/>
      <c r="BA127" s="35"/>
    </row>
    <row r="128">
      <c r="A128" s="1"/>
      <c r="B128" s="1"/>
      <c r="C128" s="60"/>
      <c r="D128" s="60"/>
      <c r="E128" s="2">
        <v>2360.0</v>
      </c>
      <c r="F128" s="61">
        <v>2222.0</v>
      </c>
      <c r="G128" s="62">
        <f t="shared" si="8"/>
        <v>387</v>
      </c>
      <c r="H128" s="43">
        <v>20.0</v>
      </c>
      <c r="I128" s="43">
        <v>39.0</v>
      </c>
      <c r="J128" s="43">
        <v>22.0</v>
      </c>
      <c r="K128" s="44">
        <v>50.0</v>
      </c>
      <c r="L128" s="44">
        <v>145.0</v>
      </c>
      <c r="M128" s="44">
        <v>26.0</v>
      </c>
      <c r="N128" s="45">
        <v>29.0</v>
      </c>
      <c r="O128" s="45">
        <v>7.0</v>
      </c>
      <c r="P128" s="45">
        <v>49.0</v>
      </c>
      <c r="Q128" s="66">
        <f t="shared" si="9"/>
        <v>0.1741674167</v>
      </c>
      <c r="R128" s="66">
        <f t="shared" si="10"/>
        <v>0.00900090009</v>
      </c>
      <c r="S128" s="66">
        <f t="shared" si="11"/>
        <v>0.009900990099</v>
      </c>
      <c r="T128" s="66">
        <f t="shared" si="12"/>
        <v>0.003150315032</v>
      </c>
      <c r="U128" s="63">
        <f t="shared" si="1"/>
        <v>0.1741674167</v>
      </c>
      <c r="V128" s="66">
        <f t="shared" si="13"/>
        <v>0.01755175518</v>
      </c>
      <c r="W128" s="66">
        <f t="shared" si="14"/>
        <v>0.06525652565</v>
      </c>
      <c r="X128" s="66">
        <f t="shared" si="15"/>
        <v>0.02250225023</v>
      </c>
      <c r="Y128" s="63">
        <f t="shared" si="2"/>
        <v>0.1741674167</v>
      </c>
      <c r="Z128" s="66">
        <f t="shared" si="16"/>
        <v>0.01170117012</v>
      </c>
      <c r="AA128" s="66">
        <f t="shared" si="17"/>
        <v>0.01305130513</v>
      </c>
      <c r="AB128" s="66">
        <f t="shared" si="18"/>
        <v>0.02205220522</v>
      </c>
      <c r="AC128" s="63">
        <f t="shared" si="3"/>
        <v>0.1741674167</v>
      </c>
      <c r="AD128" s="66">
        <f t="shared" ref="AD128:AF128" si="156">(H128+K128+N128)/($F128)</f>
        <v>0.04455445545</v>
      </c>
      <c r="AE128" s="66">
        <f t="shared" si="156"/>
        <v>0.08595859586</v>
      </c>
      <c r="AF128" s="66">
        <f t="shared" si="156"/>
        <v>0.04365436544</v>
      </c>
      <c r="AG128" s="56">
        <f t="shared" si="20"/>
        <v>0.01002496562</v>
      </c>
      <c r="AH128" s="49">
        <f t="shared" si="5"/>
        <v>0.1741674167</v>
      </c>
      <c r="AI128" s="57">
        <f t="shared" si="21"/>
        <v>0.009227045841</v>
      </c>
      <c r="AJ128" s="57">
        <f t="shared" si="22"/>
        <v>0.008443292466</v>
      </c>
      <c r="AK128" s="66">
        <f t="shared" si="23"/>
        <v>0.003824259289</v>
      </c>
      <c r="AL128" s="66">
        <f t="shared" si="24"/>
        <v>-0.005292977435</v>
      </c>
      <c r="AM128" s="66">
        <f t="shared" si="25"/>
        <v>0.003104613256</v>
      </c>
      <c r="AN128" s="63">
        <f t="shared" si="6"/>
        <v>0.1741674167</v>
      </c>
      <c r="AO128" s="66">
        <f t="shared" si="26"/>
        <v>0.0123316591</v>
      </c>
      <c r="AP128" s="66">
        <f t="shared" si="27"/>
        <v>0.9448602246</v>
      </c>
      <c r="AQ128" s="63">
        <f t="shared" si="7"/>
        <v>29</v>
      </c>
      <c r="AR128" s="66">
        <f t="shared" si="28"/>
        <v>27</v>
      </c>
      <c r="AS128" s="64">
        <f>'M1,M2,M3 Restoration'!AU128</f>
        <v>0.5755943863</v>
      </c>
      <c r="AT128" s="66">
        <f t="shared" si="29"/>
        <v>20</v>
      </c>
      <c r="AU128" s="65">
        <f>'N1,N2,N3 Restoration'!AX128</f>
        <v>0.1180218828</v>
      </c>
      <c r="AV128" s="38">
        <f t="shared" si="30"/>
        <v>42</v>
      </c>
      <c r="AW128" s="38">
        <f t="shared" si="31"/>
        <v>6</v>
      </c>
      <c r="AX128" s="52">
        <v>39.0</v>
      </c>
      <c r="AY128" s="38"/>
      <c r="AZ128" s="35"/>
      <c r="BA128" s="35"/>
    </row>
    <row r="129">
      <c r="A129" s="1"/>
      <c r="B129" s="1"/>
      <c r="C129" s="60"/>
      <c r="D129" s="60"/>
      <c r="E129" s="2">
        <v>2371.0</v>
      </c>
      <c r="F129" s="61">
        <v>1353.0</v>
      </c>
      <c r="G129" s="62">
        <f t="shared" si="8"/>
        <v>310</v>
      </c>
      <c r="H129" s="43">
        <v>24.0</v>
      </c>
      <c r="I129" s="43">
        <v>31.0</v>
      </c>
      <c r="J129" s="43">
        <v>27.0</v>
      </c>
      <c r="K129" s="44">
        <v>53.0</v>
      </c>
      <c r="L129" s="44">
        <v>72.0</v>
      </c>
      <c r="M129" s="44">
        <v>31.0</v>
      </c>
      <c r="N129" s="45">
        <v>27.0</v>
      </c>
      <c r="O129" s="45">
        <v>10.0</v>
      </c>
      <c r="P129" s="45">
        <v>35.0</v>
      </c>
      <c r="Q129" s="66">
        <f t="shared" si="9"/>
        <v>0.229120473</v>
      </c>
      <c r="R129" s="66">
        <f t="shared" si="10"/>
        <v>0.0177383592</v>
      </c>
      <c r="S129" s="66">
        <f t="shared" si="11"/>
        <v>0.0199556541</v>
      </c>
      <c r="T129" s="66">
        <f t="shared" si="12"/>
        <v>0.007390983001</v>
      </c>
      <c r="U129" s="63">
        <f t="shared" si="1"/>
        <v>0.229120473</v>
      </c>
      <c r="V129" s="66">
        <f t="shared" si="13"/>
        <v>0.0229120473</v>
      </c>
      <c r="W129" s="66">
        <f t="shared" si="14"/>
        <v>0.05321507761</v>
      </c>
      <c r="X129" s="66">
        <f t="shared" si="15"/>
        <v>0.0391722099</v>
      </c>
      <c r="Y129" s="63">
        <f t="shared" si="2"/>
        <v>0.229120473</v>
      </c>
      <c r="Z129" s="66">
        <f t="shared" si="16"/>
        <v>0.0229120473</v>
      </c>
      <c r="AA129" s="66">
        <f t="shared" si="17"/>
        <v>0.0199556541</v>
      </c>
      <c r="AB129" s="66">
        <f t="shared" si="18"/>
        <v>0.0258684405</v>
      </c>
      <c r="AC129" s="63">
        <f t="shared" si="3"/>
        <v>0.229120473</v>
      </c>
      <c r="AD129" s="66">
        <f t="shared" ref="AD129:AF129" si="157">(H129+K129+N129)/($F129)</f>
        <v>0.07686622321</v>
      </c>
      <c r="AE129" s="66">
        <f t="shared" si="157"/>
        <v>0.08351810791</v>
      </c>
      <c r="AF129" s="66">
        <f t="shared" si="157"/>
        <v>0.06873614191</v>
      </c>
      <c r="AG129" s="56">
        <f t="shared" si="20"/>
        <v>0.01295339637</v>
      </c>
      <c r="AH129" s="49">
        <f t="shared" si="5"/>
        <v>0.229120473</v>
      </c>
      <c r="AI129" s="57">
        <f t="shared" si="21"/>
        <v>0.01169672522</v>
      </c>
      <c r="AJ129" s="57">
        <f t="shared" si="22"/>
        <v>0.01066568309</v>
      </c>
      <c r="AK129" s="66">
        <f t="shared" si="23"/>
        <v>0.008258928887</v>
      </c>
      <c r="AL129" s="66">
        <f t="shared" si="24"/>
        <v>-0.003274700086</v>
      </c>
      <c r="AM129" s="66">
        <f t="shared" si="25"/>
        <v>0.0067047703</v>
      </c>
      <c r="AN129" s="63">
        <f t="shared" si="6"/>
        <v>0.229120473</v>
      </c>
      <c r="AO129" s="66">
        <f t="shared" si="26"/>
        <v>0.01840149552</v>
      </c>
      <c r="AP129" s="66">
        <f t="shared" si="27"/>
        <v>0.9221193864</v>
      </c>
      <c r="AQ129" s="63">
        <f t="shared" si="7"/>
        <v>27</v>
      </c>
      <c r="AR129" s="66">
        <f t="shared" si="28"/>
        <v>25</v>
      </c>
      <c r="AS129" s="64">
        <f>'M1,M2,M3 Restoration'!AU129</f>
        <v>0.6249865813</v>
      </c>
      <c r="AT129" s="66">
        <f t="shared" si="29"/>
        <v>15</v>
      </c>
      <c r="AU129" s="65">
        <f>'N1,N2,N3 Restoration'!AX129</f>
        <v>0.1482050954</v>
      </c>
      <c r="AV129" s="38">
        <f t="shared" si="30"/>
        <v>51</v>
      </c>
      <c r="AW129" s="38">
        <f t="shared" si="31"/>
        <v>9</v>
      </c>
      <c r="AX129" s="52">
        <v>31.0</v>
      </c>
      <c r="AY129" s="38"/>
      <c r="AZ129" s="35"/>
      <c r="BA129" s="35"/>
    </row>
    <row r="130">
      <c r="A130" s="1"/>
      <c r="B130" s="1"/>
      <c r="C130" s="60"/>
      <c r="D130" s="60"/>
      <c r="E130" s="2">
        <v>2372.0</v>
      </c>
      <c r="F130" s="61">
        <v>2474.0</v>
      </c>
      <c r="G130" s="62">
        <f t="shared" si="8"/>
        <v>491</v>
      </c>
      <c r="H130" s="43">
        <v>32.0</v>
      </c>
      <c r="I130" s="43">
        <v>49.0</v>
      </c>
      <c r="J130" s="43">
        <v>27.0</v>
      </c>
      <c r="K130" s="44">
        <v>71.0</v>
      </c>
      <c r="L130" s="44">
        <v>134.0</v>
      </c>
      <c r="M130" s="44">
        <v>65.0</v>
      </c>
      <c r="N130" s="45">
        <v>25.0</v>
      </c>
      <c r="O130" s="45">
        <v>22.0</v>
      </c>
      <c r="P130" s="45">
        <v>66.0</v>
      </c>
      <c r="Q130" s="66">
        <f t="shared" si="9"/>
        <v>0.1984640259</v>
      </c>
      <c r="R130" s="66">
        <f t="shared" si="10"/>
        <v>0.012934519</v>
      </c>
      <c r="S130" s="66">
        <f t="shared" si="11"/>
        <v>0.0109135004</v>
      </c>
      <c r="T130" s="66">
        <f t="shared" si="12"/>
        <v>0.008892481811</v>
      </c>
      <c r="U130" s="63">
        <f t="shared" si="1"/>
        <v>0.1984640259</v>
      </c>
      <c r="V130" s="66">
        <f t="shared" si="13"/>
        <v>0.01980598222</v>
      </c>
      <c r="W130" s="66">
        <f t="shared" si="14"/>
        <v>0.0541632983</v>
      </c>
      <c r="X130" s="66">
        <f t="shared" si="15"/>
        <v>0.02869846403</v>
      </c>
      <c r="Y130" s="63">
        <f t="shared" si="2"/>
        <v>0.1984640259</v>
      </c>
      <c r="Z130" s="66">
        <f t="shared" si="16"/>
        <v>0.02627324171</v>
      </c>
      <c r="AA130" s="66">
        <f t="shared" si="17"/>
        <v>0.01010509297</v>
      </c>
      <c r="AB130" s="66">
        <f t="shared" si="18"/>
        <v>0.02667744543</v>
      </c>
      <c r="AC130" s="63">
        <f t="shared" si="3"/>
        <v>0.1984640259</v>
      </c>
      <c r="AD130" s="66">
        <f t="shared" ref="AD130:AF130" si="158">(H130+K130+N130)/($F130)</f>
        <v>0.05173807599</v>
      </c>
      <c r="AE130" s="66">
        <f t="shared" si="158"/>
        <v>0.08286176233</v>
      </c>
      <c r="AF130" s="66">
        <f t="shared" si="158"/>
        <v>0.06386418755</v>
      </c>
      <c r="AG130" s="56">
        <f t="shared" si="20"/>
        <v>0.01138549419</v>
      </c>
      <c r="AH130" s="49">
        <f t="shared" si="5"/>
        <v>0.1984640259</v>
      </c>
      <c r="AI130" s="57">
        <f t="shared" si="21"/>
        <v>0.01040016322</v>
      </c>
      <c r="AJ130" s="57">
        <f t="shared" si="22"/>
        <v>0.009507075101</v>
      </c>
      <c r="AK130" s="66">
        <f t="shared" si="23"/>
        <v>-0.0002950702504</v>
      </c>
      <c r="AL130" s="66">
        <f t="shared" si="24"/>
        <v>-0.00061459329</v>
      </c>
      <c r="AM130" s="66">
        <f t="shared" si="25"/>
        <v>-0.0002395441683</v>
      </c>
      <c r="AN130" s="63">
        <f t="shared" si="6"/>
        <v>0.1984640259</v>
      </c>
      <c r="AO130" s="66">
        <f t="shared" si="26"/>
        <v>0.01016061905</v>
      </c>
      <c r="AP130" s="66">
        <f t="shared" si="27"/>
        <v>1.005494861</v>
      </c>
      <c r="AQ130" s="63">
        <f t="shared" si="7"/>
        <v>25</v>
      </c>
      <c r="AR130" s="66">
        <f t="shared" si="28"/>
        <v>25</v>
      </c>
      <c r="AS130" s="64">
        <f>'M1,M2,M3 Restoration'!AU130</f>
        <v>0.5390778283</v>
      </c>
      <c r="AT130" s="66">
        <f t="shared" si="29"/>
        <v>21</v>
      </c>
      <c r="AU130" s="65">
        <f>'N1,N2,N3 Restoration'!AX130</f>
        <v>0.3260705342</v>
      </c>
      <c r="AV130" s="38">
        <f t="shared" si="30"/>
        <v>59</v>
      </c>
      <c r="AW130" s="38">
        <f t="shared" si="31"/>
        <v>29</v>
      </c>
      <c r="AX130" s="52">
        <v>49.0</v>
      </c>
      <c r="AY130" s="38"/>
      <c r="AZ130" s="35"/>
      <c r="BA130" s="35"/>
    </row>
    <row r="131">
      <c r="A131" s="1"/>
      <c r="B131" s="1"/>
      <c r="C131" s="60"/>
      <c r="D131" s="60"/>
      <c r="E131" s="2">
        <v>2387.0</v>
      </c>
      <c r="F131" s="61">
        <v>2474.0</v>
      </c>
      <c r="G131" s="62">
        <f t="shared" si="8"/>
        <v>443</v>
      </c>
      <c r="H131" s="43">
        <v>20.0</v>
      </c>
      <c r="I131" s="43">
        <v>46.0</v>
      </c>
      <c r="J131" s="43">
        <v>14.0</v>
      </c>
      <c r="K131" s="44">
        <v>78.0</v>
      </c>
      <c r="L131" s="44">
        <v>121.0</v>
      </c>
      <c r="M131" s="44">
        <v>45.0</v>
      </c>
      <c r="N131" s="45">
        <v>30.0</v>
      </c>
      <c r="O131" s="45">
        <v>27.0</v>
      </c>
      <c r="P131" s="45">
        <v>62.0</v>
      </c>
      <c r="Q131" s="66">
        <f t="shared" si="9"/>
        <v>0.1790622474</v>
      </c>
      <c r="R131" s="66">
        <f t="shared" si="10"/>
        <v>0.008084074373</v>
      </c>
      <c r="S131" s="66">
        <f t="shared" si="11"/>
        <v>0.005658852061</v>
      </c>
      <c r="T131" s="66">
        <f t="shared" si="12"/>
        <v>0.0109135004</v>
      </c>
      <c r="U131" s="63">
        <f t="shared" si="1"/>
        <v>0.1790622474</v>
      </c>
      <c r="V131" s="66">
        <f t="shared" si="13"/>
        <v>0.01859337106</v>
      </c>
      <c r="W131" s="66">
        <f t="shared" si="14"/>
        <v>0.04890864996</v>
      </c>
      <c r="X131" s="66">
        <f t="shared" si="15"/>
        <v>0.03152789006</v>
      </c>
      <c r="Y131" s="63">
        <f t="shared" si="2"/>
        <v>0.1790622474</v>
      </c>
      <c r="Z131" s="66">
        <f t="shared" si="16"/>
        <v>0.01818916734</v>
      </c>
      <c r="AA131" s="66">
        <f t="shared" si="17"/>
        <v>0.01212611156</v>
      </c>
      <c r="AB131" s="66">
        <f t="shared" si="18"/>
        <v>0.02506063056</v>
      </c>
      <c r="AC131" s="63">
        <f t="shared" si="3"/>
        <v>0.1790622474</v>
      </c>
      <c r="AD131" s="66">
        <f t="shared" ref="AD131:AF131" si="159">(H131+K131+N131)/($F131)</f>
        <v>0.05173807599</v>
      </c>
      <c r="AE131" s="66">
        <f t="shared" si="159"/>
        <v>0.07841552142</v>
      </c>
      <c r="AF131" s="66">
        <f t="shared" si="159"/>
        <v>0.04890864996</v>
      </c>
      <c r="AG131" s="56">
        <f t="shared" si="20"/>
        <v>0.01030744542</v>
      </c>
      <c r="AH131" s="49">
        <f t="shared" si="5"/>
        <v>0.1790622474</v>
      </c>
      <c r="AI131" s="57">
        <f t="shared" si="21"/>
        <v>0.009473735352</v>
      </c>
      <c r="AJ131" s="57">
        <f t="shared" si="22"/>
        <v>0.008667955239</v>
      </c>
      <c r="AK131" s="66">
        <f t="shared" si="23"/>
        <v>0.002652376208</v>
      </c>
      <c r="AL131" s="66">
        <f t="shared" si="24"/>
        <v>0.002245545165</v>
      </c>
      <c r="AM131" s="66">
        <f t="shared" si="25"/>
        <v>0.002153254189</v>
      </c>
      <c r="AN131" s="63">
        <f t="shared" si="6"/>
        <v>0.1790622474</v>
      </c>
      <c r="AO131" s="66">
        <f t="shared" si="26"/>
        <v>0.01162698954</v>
      </c>
      <c r="AP131" s="66">
        <f t="shared" si="27"/>
        <v>0.9588390708</v>
      </c>
      <c r="AQ131" s="63">
        <f t="shared" si="7"/>
        <v>30</v>
      </c>
      <c r="AR131" s="66">
        <f t="shared" si="28"/>
        <v>29</v>
      </c>
      <c r="AS131" s="64">
        <f>'M1,M2,M3 Restoration'!AU131</f>
        <v>0.6379797508</v>
      </c>
      <c r="AT131" s="66">
        <f t="shared" si="29"/>
        <v>16</v>
      </c>
      <c r="AU131" s="65">
        <f>'N1,N2,N3 Restoration'!AX131</f>
        <v>0.4859356339</v>
      </c>
      <c r="AV131" s="38">
        <f t="shared" si="30"/>
        <v>34</v>
      </c>
      <c r="AW131" s="38">
        <f t="shared" si="31"/>
        <v>32</v>
      </c>
      <c r="AX131" s="52">
        <v>46.0</v>
      </c>
      <c r="AY131" s="38"/>
      <c r="AZ131" s="35"/>
      <c r="BA131" s="35"/>
    </row>
    <row r="132">
      <c r="A132" s="1"/>
      <c r="B132" s="1"/>
      <c r="C132" s="60"/>
      <c r="D132" s="60"/>
      <c r="E132" s="2">
        <v>2399.0</v>
      </c>
      <c r="F132" s="61">
        <v>1496.0</v>
      </c>
      <c r="G132" s="62">
        <f t="shared" si="8"/>
        <v>322</v>
      </c>
      <c r="H132" s="43">
        <v>5.0</v>
      </c>
      <c r="I132" s="43">
        <v>38.0</v>
      </c>
      <c r="J132" s="43">
        <v>13.0</v>
      </c>
      <c r="K132" s="44">
        <v>44.0</v>
      </c>
      <c r="L132" s="44">
        <v>110.0</v>
      </c>
      <c r="M132" s="44">
        <v>26.0</v>
      </c>
      <c r="N132" s="45">
        <v>15.0</v>
      </c>
      <c r="O132" s="45">
        <v>14.0</v>
      </c>
      <c r="P132" s="45">
        <v>57.0</v>
      </c>
      <c r="Q132" s="66">
        <f t="shared" si="9"/>
        <v>0.2152406417</v>
      </c>
      <c r="R132" s="66">
        <f t="shared" si="10"/>
        <v>0.003342245989</v>
      </c>
      <c r="S132" s="66">
        <f t="shared" si="11"/>
        <v>0.008689839572</v>
      </c>
      <c r="T132" s="66">
        <f t="shared" si="12"/>
        <v>0.00935828877</v>
      </c>
      <c r="U132" s="63">
        <f t="shared" si="1"/>
        <v>0.2152406417</v>
      </c>
      <c r="V132" s="66">
        <f t="shared" si="13"/>
        <v>0.02540106952</v>
      </c>
      <c r="W132" s="66">
        <f t="shared" si="14"/>
        <v>0.07352941176</v>
      </c>
      <c r="X132" s="66">
        <f t="shared" si="15"/>
        <v>0.02941176471</v>
      </c>
      <c r="Y132" s="63">
        <f t="shared" si="2"/>
        <v>0.2152406417</v>
      </c>
      <c r="Z132" s="66">
        <f t="shared" si="16"/>
        <v>0.01737967914</v>
      </c>
      <c r="AA132" s="66">
        <f t="shared" si="17"/>
        <v>0.01002673797</v>
      </c>
      <c r="AB132" s="66">
        <f t="shared" si="18"/>
        <v>0.03810160428</v>
      </c>
      <c r="AC132" s="63">
        <f t="shared" si="3"/>
        <v>0.2152406417</v>
      </c>
      <c r="AD132" s="66">
        <f t="shared" ref="AD132:AF132" si="160">(H132+K132+N132)/($F132)</f>
        <v>0.04278074866</v>
      </c>
      <c r="AE132" s="66">
        <f t="shared" si="160"/>
        <v>0.1082887701</v>
      </c>
      <c r="AF132" s="66">
        <f t="shared" si="160"/>
        <v>0.06417112299</v>
      </c>
      <c r="AG132" s="56">
        <f t="shared" si="20"/>
        <v>0.01226408351</v>
      </c>
      <c r="AH132" s="49">
        <f t="shared" si="5"/>
        <v>0.2152406417</v>
      </c>
      <c r="AI132" s="57">
        <f t="shared" si="21"/>
        <v>0.01113508286</v>
      </c>
      <c r="AJ132" s="57">
        <f t="shared" si="22"/>
        <v>0.01016649997</v>
      </c>
      <c r="AK132" s="66">
        <f t="shared" si="23"/>
        <v>-0.001108344891</v>
      </c>
      <c r="AL132" s="66">
        <f t="shared" si="24"/>
        <v>-0.0008082112013</v>
      </c>
      <c r="AM132" s="66">
        <f t="shared" si="25"/>
        <v>-0.0008997774421</v>
      </c>
      <c r="AN132" s="63">
        <f t="shared" si="6"/>
        <v>0.2152406417</v>
      </c>
      <c r="AO132" s="66">
        <f t="shared" si="26"/>
        <v>0.01023530542</v>
      </c>
      <c r="AP132" s="66">
        <f t="shared" si="27"/>
        <v>1.020801127</v>
      </c>
      <c r="AQ132" s="63">
        <f t="shared" si="7"/>
        <v>15</v>
      </c>
      <c r="AR132" s="66">
        <f t="shared" si="28"/>
        <v>15</v>
      </c>
      <c r="AS132" s="64">
        <f>'M1,M2,M3 Restoration'!AU132</f>
        <v>0.2330184962</v>
      </c>
      <c r="AT132" s="66">
        <f t="shared" si="29"/>
        <v>49</v>
      </c>
      <c r="AU132" s="65">
        <f>'N1,N2,N3 Restoration'!AX132</f>
        <v>0.3382792643</v>
      </c>
      <c r="AV132" s="38">
        <f t="shared" si="30"/>
        <v>18</v>
      </c>
      <c r="AW132" s="38">
        <f t="shared" si="31"/>
        <v>9</v>
      </c>
      <c r="AX132" s="52">
        <v>38.0</v>
      </c>
      <c r="AY132" s="38"/>
      <c r="AZ132" s="35"/>
      <c r="BA132" s="35"/>
    </row>
    <row r="133">
      <c r="A133" s="1"/>
      <c r="B133" s="1"/>
      <c r="C133" s="60"/>
      <c r="D133" s="60"/>
      <c r="E133" s="2">
        <v>2430.0</v>
      </c>
      <c r="F133" s="61">
        <v>1227.0</v>
      </c>
      <c r="G133" s="62">
        <f t="shared" si="8"/>
        <v>179</v>
      </c>
      <c r="H133" s="43">
        <v>8.0</v>
      </c>
      <c r="I133" s="43">
        <v>22.0</v>
      </c>
      <c r="J133" s="43">
        <v>9.0</v>
      </c>
      <c r="K133" s="44">
        <v>28.0</v>
      </c>
      <c r="L133" s="44">
        <v>50.0</v>
      </c>
      <c r="M133" s="44">
        <v>28.0</v>
      </c>
      <c r="N133" s="45">
        <v>8.0</v>
      </c>
      <c r="O133" s="45">
        <v>7.0</v>
      </c>
      <c r="P133" s="45">
        <v>19.0</v>
      </c>
      <c r="Q133" s="66">
        <f t="shared" si="9"/>
        <v>0.1458842706</v>
      </c>
      <c r="R133" s="66">
        <f t="shared" si="10"/>
        <v>0.0065199674</v>
      </c>
      <c r="S133" s="66">
        <f t="shared" si="11"/>
        <v>0.007334963325</v>
      </c>
      <c r="T133" s="66">
        <f t="shared" si="12"/>
        <v>0.005704971475</v>
      </c>
      <c r="U133" s="63">
        <f t="shared" si="1"/>
        <v>0.1458842706</v>
      </c>
      <c r="V133" s="66">
        <f t="shared" si="13"/>
        <v>0.01792991035</v>
      </c>
      <c r="W133" s="66">
        <f t="shared" si="14"/>
        <v>0.04074979625</v>
      </c>
      <c r="X133" s="66">
        <f t="shared" si="15"/>
        <v>0.0228198859</v>
      </c>
      <c r="Y133" s="63">
        <f t="shared" si="2"/>
        <v>0.1458842706</v>
      </c>
      <c r="Z133" s="66">
        <f t="shared" si="16"/>
        <v>0.0228198859</v>
      </c>
      <c r="AA133" s="66">
        <f t="shared" si="17"/>
        <v>0.0065199674</v>
      </c>
      <c r="AB133" s="66">
        <f t="shared" si="18"/>
        <v>0.01548492258</v>
      </c>
      <c r="AC133" s="63">
        <f t="shared" si="3"/>
        <v>0.1458842706</v>
      </c>
      <c r="AD133" s="66">
        <f t="shared" ref="AD133:AF133" si="161">(H133+K133+N133)/($F133)</f>
        <v>0.0358598207</v>
      </c>
      <c r="AE133" s="66">
        <f t="shared" si="161"/>
        <v>0.06438467808</v>
      </c>
      <c r="AF133" s="66">
        <f t="shared" si="161"/>
        <v>0.0456397718</v>
      </c>
      <c r="AG133" s="56">
        <f t="shared" si="20"/>
        <v>0.008309891593</v>
      </c>
      <c r="AH133" s="49">
        <f t="shared" si="5"/>
        <v>0.1458842706</v>
      </c>
      <c r="AI133" s="57">
        <f t="shared" si="21"/>
        <v>0.007699349631</v>
      </c>
      <c r="AJ133" s="57">
        <f t="shared" si="22"/>
        <v>0.007042870413</v>
      </c>
      <c r="AK133" s="66">
        <f t="shared" si="23"/>
        <v>-0.00117938223</v>
      </c>
      <c r="AL133" s="66">
        <f t="shared" si="24"/>
        <v>-0.001337898938</v>
      </c>
      <c r="AM133" s="66">
        <f t="shared" si="25"/>
        <v>-0.0009574470321</v>
      </c>
      <c r="AN133" s="63">
        <f t="shared" si="6"/>
        <v>0.1458842706</v>
      </c>
      <c r="AO133" s="66">
        <f t="shared" si="26"/>
        <v>0.006741902599</v>
      </c>
      <c r="AP133" s="66">
        <f t="shared" si="27"/>
        <v>1.034039311</v>
      </c>
      <c r="AQ133" s="63">
        <f t="shared" si="7"/>
        <v>8</v>
      </c>
      <c r="AR133" s="66">
        <f t="shared" si="28"/>
        <v>8</v>
      </c>
      <c r="AS133" s="64">
        <f>'M1,M2,M3 Restoration'!AU133</f>
        <v>0.4985336138</v>
      </c>
      <c r="AT133" s="66">
        <f t="shared" si="29"/>
        <v>8</v>
      </c>
      <c r="AU133" s="65">
        <f>'N1,N2,N3 Restoration'!AX133</f>
        <v>0.391615542</v>
      </c>
      <c r="AV133" s="38">
        <f t="shared" si="30"/>
        <v>17</v>
      </c>
      <c r="AW133" s="38">
        <f t="shared" si="31"/>
        <v>11</v>
      </c>
      <c r="AX133" s="52">
        <v>22.0</v>
      </c>
      <c r="AY133" s="38"/>
      <c r="AZ133" s="35"/>
      <c r="BA133" s="35"/>
    </row>
    <row r="134">
      <c r="A134" s="1"/>
      <c r="B134" s="1"/>
      <c r="C134" s="60"/>
      <c r="D134" s="60"/>
      <c r="E134" s="2">
        <v>2440.0</v>
      </c>
      <c r="F134" s="61">
        <v>1603.0</v>
      </c>
      <c r="G134" s="62">
        <f t="shared" si="8"/>
        <v>795</v>
      </c>
      <c r="H134" s="43">
        <v>60.0</v>
      </c>
      <c r="I134" s="43">
        <v>47.0</v>
      </c>
      <c r="J134" s="43">
        <v>13.0</v>
      </c>
      <c r="K134" s="44">
        <v>186.0</v>
      </c>
      <c r="L134" s="44">
        <v>286.0</v>
      </c>
      <c r="M134" s="44">
        <v>34.0</v>
      </c>
      <c r="N134" s="45">
        <v>51.0</v>
      </c>
      <c r="O134" s="45">
        <v>11.0</v>
      </c>
      <c r="P134" s="45">
        <v>107.0</v>
      </c>
      <c r="Q134" s="66">
        <f t="shared" si="9"/>
        <v>0.4959451029</v>
      </c>
      <c r="R134" s="66">
        <f t="shared" si="10"/>
        <v>0.03742981909</v>
      </c>
      <c r="S134" s="66">
        <f t="shared" si="11"/>
        <v>0.008109794136</v>
      </c>
      <c r="T134" s="66">
        <f t="shared" si="12"/>
        <v>0.0068621335</v>
      </c>
      <c r="U134" s="63">
        <f t="shared" si="1"/>
        <v>0.4959451029</v>
      </c>
      <c r="V134" s="66">
        <f t="shared" si="13"/>
        <v>0.02932002495</v>
      </c>
      <c r="W134" s="66">
        <f t="shared" si="14"/>
        <v>0.178415471</v>
      </c>
      <c r="X134" s="66">
        <f t="shared" si="15"/>
        <v>0.1160324392</v>
      </c>
      <c r="Y134" s="63">
        <f t="shared" si="2"/>
        <v>0.4959451029</v>
      </c>
      <c r="Z134" s="66">
        <f t="shared" si="16"/>
        <v>0.02121023082</v>
      </c>
      <c r="AA134" s="66">
        <f t="shared" si="17"/>
        <v>0.03181534623</v>
      </c>
      <c r="AB134" s="66">
        <f t="shared" si="18"/>
        <v>0.06674984404</v>
      </c>
      <c r="AC134" s="63">
        <f t="shared" si="3"/>
        <v>0.4959451029</v>
      </c>
      <c r="AD134" s="66">
        <f t="shared" ref="AD134:AF134" si="162">(H134+K134+N134)/($F134)</f>
        <v>0.1852776045</v>
      </c>
      <c r="AE134" s="66">
        <f t="shared" si="162"/>
        <v>0.2145976294</v>
      </c>
      <c r="AF134" s="66">
        <f t="shared" si="162"/>
        <v>0.096069869</v>
      </c>
      <c r="AG134" s="56">
        <f t="shared" si="20"/>
        <v>0.01959111522</v>
      </c>
      <c r="AH134" s="49">
        <f t="shared" si="5"/>
        <v>0.4959451029</v>
      </c>
      <c r="AI134" s="57">
        <f t="shared" si="21"/>
        <v>0.01432971123</v>
      </c>
      <c r="AJ134" s="57">
        <f t="shared" si="22"/>
        <v>0.01209795827</v>
      </c>
      <c r="AK134" s="66">
        <f t="shared" si="23"/>
        <v>0.01748563499</v>
      </c>
      <c r="AL134" s="66">
        <f t="shared" si="24"/>
        <v>-0.005235824769</v>
      </c>
      <c r="AM134" s="66">
        <f t="shared" si="25"/>
        <v>0.01419520228</v>
      </c>
      <c r="AN134" s="63">
        <f t="shared" si="6"/>
        <v>0.4959451029</v>
      </c>
      <c r="AO134" s="66">
        <f t="shared" si="26"/>
        <v>0.02852491351</v>
      </c>
      <c r="AP134" s="66">
        <f t="shared" si="27"/>
        <v>0.8965771836</v>
      </c>
      <c r="AQ134" s="63">
        <f t="shared" si="7"/>
        <v>51</v>
      </c>
      <c r="AR134" s="66">
        <f t="shared" si="28"/>
        <v>46</v>
      </c>
      <c r="AS134" s="64">
        <f>'M1,M2,M3 Restoration'!AU134</f>
        <v>0.8534121431</v>
      </c>
      <c r="AT134" s="66">
        <f t="shared" si="29"/>
        <v>8</v>
      </c>
      <c r="AU134" s="65">
        <f>'N1,N2,N3 Restoration'!AX134</f>
        <v>0.1100490858</v>
      </c>
      <c r="AV134" s="38">
        <f t="shared" si="30"/>
        <v>73</v>
      </c>
      <c r="AW134" s="38">
        <f t="shared" si="31"/>
        <v>9</v>
      </c>
      <c r="AX134" s="52">
        <v>47.0</v>
      </c>
      <c r="AY134" s="38"/>
      <c r="AZ134" s="35"/>
      <c r="BA134" s="35"/>
    </row>
    <row r="135">
      <c r="A135" s="1"/>
      <c r="B135" s="1"/>
      <c r="C135" s="60"/>
      <c r="D135" s="60"/>
      <c r="E135" s="2">
        <v>2449.0</v>
      </c>
      <c r="F135" s="61">
        <v>2289.0</v>
      </c>
      <c r="G135" s="62">
        <f t="shared" si="8"/>
        <v>955</v>
      </c>
      <c r="H135" s="43">
        <v>53.0</v>
      </c>
      <c r="I135" s="43">
        <v>64.0</v>
      </c>
      <c r="J135" s="43">
        <v>38.0</v>
      </c>
      <c r="K135" s="44">
        <v>198.0</v>
      </c>
      <c r="L135" s="44">
        <v>320.0</v>
      </c>
      <c r="M135" s="44">
        <v>71.0</v>
      </c>
      <c r="N135" s="45">
        <v>59.0</v>
      </c>
      <c r="O135" s="45">
        <v>19.0</v>
      </c>
      <c r="P135" s="45">
        <v>133.0</v>
      </c>
      <c r="Q135" s="66">
        <f t="shared" si="9"/>
        <v>0.4172127567</v>
      </c>
      <c r="R135" s="66">
        <f t="shared" si="10"/>
        <v>0.02315421581</v>
      </c>
      <c r="S135" s="66">
        <f t="shared" si="11"/>
        <v>0.01660113587</v>
      </c>
      <c r="T135" s="66">
        <f t="shared" si="12"/>
        <v>0.008300567934</v>
      </c>
      <c r="U135" s="63">
        <f t="shared" si="1"/>
        <v>0.4172127567</v>
      </c>
      <c r="V135" s="66">
        <f t="shared" si="13"/>
        <v>0.02795980778</v>
      </c>
      <c r="W135" s="66">
        <f t="shared" si="14"/>
        <v>0.1397990389</v>
      </c>
      <c r="X135" s="66">
        <f t="shared" si="15"/>
        <v>0.08650065531</v>
      </c>
      <c r="Y135" s="63">
        <f t="shared" si="2"/>
        <v>0.4172127567</v>
      </c>
      <c r="Z135" s="66">
        <f t="shared" si="16"/>
        <v>0.03101791175</v>
      </c>
      <c r="AA135" s="66">
        <f t="shared" si="17"/>
        <v>0.02577544779</v>
      </c>
      <c r="AB135" s="66">
        <f t="shared" si="18"/>
        <v>0.05810397554</v>
      </c>
      <c r="AC135" s="63">
        <f t="shared" si="3"/>
        <v>0.4172127567</v>
      </c>
      <c r="AD135" s="66">
        <f t="shared" ref="AD135:AF135" si="163">(H135+K135+N135)/($F135)</f>
        <v>0.1354303189</v>
      </c>
      <c r="AE135" s="66">
        <f t="shared" si="163"/>
        <v>0.1760594146</v>
      </c>
      <c r="AF135" s="66">
        <f t="shared" si="163"/>
        <v>0.1057230232</v>
      </c>
      <c r="AG135" s="56">
        <f t="shared" si="20"/>
        <v>0.0189401435</v>
      </c>
      <c r="AH135" s="49">
        <f t="shared" si="5"/>
        <v>0.4172127567</v>
      </c>
      <c r="AI135" s="57">
        <f t="shared" si="21"/>
        <v>0.01516696728</v>
      </c>
      <c r="AJ135" s="57">
        <f t="shared" si="22"/>
        <v>0.01328950987</v>
      </c>
      <c r="AK135" s="66">
        <f t="shared" si="23"/>
        <v>0.01060848052</v>
      </c>
      <c r="AL135" s="66">
        <f t="shared" si="24"/>
        <v>-0.004988941938</v>
      </c>
      <c r="AM135" s="66">
        <f t="shared" si="25"/>
        <v>0.008612185197</v>
      </c>
      <c r="AN135" s="63">
        <f t="shared" si="6"/>
        <v>0.4172127567</v>
      </c>
      <c r="AO135" s="66">
        <f t="shared" si="26"/>
        <v>0.02377915247</v>
      </c>
      <c r="AP135" s="66">
        <f t="shared" si="27"/>
        <v>0.9225505087</v>
      </c>
      <c r="AQ135" s="63">
        <f t="shared" si="7"/>
        <v>59</v>
      </c>
      <c r="AR135" s="66">
        <f t="shared" si="28"/>
        <v>54</v>
      </c>
      <c r="AS135" s="64">
        <f>'M1,M2,M3 Restoration'!AU135</f>
        <v>0.6104730857</v>
      </c>
      <c r="AT135" s="66">
        <f t="shared" si="29"/>
        <v>34</v>
      </c>
      <c r="AU135" s="65">
        <f>'N1,N2,N3 Restoration'!AX135</f>
        <v>0.1329178177</v>
      </c>
      <c r="AV135" s="38">
        <f t="shared" si="30"/>
        <v>91</v>
      </c>
      <c r="AW135" s="38">
        <f t="shared" si="31"/>
        <v>14</v>
      </c>
      <c r="AX135" s="52">
        <v>64.0</v>
      </c>
      <c r="AY135" s="38"/>
      <c r="AZ135" s="35"/>
      <c r="BA135" s="35"/>
    </row>
    <row r="136">
      <c r="A136" s="1"/>
      <c r="B136" s="1"/>
      <c r="C136" s="60"/>
      <c r="D136" s="60"/>
      <c r="E136" s="2">
        <v>2457.0</v>
      </c>
      <c r="F136" s="61">
        <v>2601.0</v>
      </c>
      <c r="G136" s="62">
        <f t="shared" si="8"/>
        <v>608</v>
      </c>
      <c r="H136" s="43">
        <v>28.0</v>
      </c>
      <c r="I136" s="43">
        <v>55.0</v>
      </c>
      <c r="J136" s="43">
        <v>40.0</v>
      </c>
      <c r="K136" s="44">
        <v>88.0</v>
      </c>
      <c r="L136" s="44">
        <v>167.0</v>
      </c>
      <c r="M136" s="44">
        <v>69.0</v>
      </c>
      <c r="N136" s="45">
        <v>37.0</v>
      </c>
      <c r="O136" s="45">
        <v>39.0</v>
      </c>
      <c r="P136" s="45">
        <v>85.0</v>
      </c>
      <c r="Q136" s="66">
        <f t="shared" si="9"/>
        <v>0.2337562476</v>
      </c>
      <c r="R136" s="66">
        <f t="shared" si="10"/>
        <v>0.01076509035</v>
      </c>
      <c r="S136" s="66">
        <f t="shared" si="11"/>
        <v>0.0153787005</v>
      </c>
      <c r="T136" s="66">
        <f t="shared" si="12"/>
        <v>0.01499423299</v>
      </c>
      <c r="U136" s="63">
        <f t="shared" si="1"/>
        <v>0.2337562476</v>
      </c>
      <c r="V136" s="66">
        <f t="shared" si="13"/>
        <v>0.02114571319</v>
      </c>
      <c r="W136" s="66">
        <f t="shared" si="14"/>
        <v>0.06420607459</v>
      </c>
      <c r="X136" s="66">
        <f t="shared" si="15"/>
        <v>0.0338331411</v>
      </c>
      <c r="Y136" s="63">
        <f t="shared" si="2"/>
        <v>0.2337562476</v>
      </c>
      <c r="Z136" s="66">
        <f t="shared" si="16"/>
        <v>0.02652825836</v>
      </c>
      <c r="AA136" s="66">
        <f t="shared" si="17"/>
        <v>0.01422529796</v>
      </c>
      <c r="AB136" s="66">
        <f t="shared" si="18"/>
        <v>0.03267973856</v>
      </c>
      <c r="AC136" s="63">
        <f t="shared" si="3"/>
        <v>0.2337562476</v>
      </c>
      <c r="AD136" s="66">
        <f t="shared" ref="AD136:AF136" si="164">(H136+K136+N136)/($F136)</f>
        <v>0.05882352941</v>
      </c>
      <c r="AE136" s="66">
        <f t="shared" si="164"/>
        <v>0.1003460208</v>
      </c>
      <c r="AF136" s="66">
        <f t="shared" si="164"/>
        <v>0.07458669742</v>
      </c>
      <c r="AG136" s="56">
        <f t="shared" si="20"/>
        <v>0.01317604329</v>
      </c>
      <c r="AH136" s="49">
        <f t="shared" si="5"/>
        <v>0.2337562476</v>
      </c>
      <c r="AI136" s="57">
        <f t="shared" si="21"/>
        <v>0.01187495423</v>
      </c>
      <c r="AJ136" s="57">
        <f t="shared" si="22"/>
        <v>0.01082305112</v>
      </c>
      <c r="AK136" s="66">
        <f t="shared" si="23"/>
        <v>0.00235034373</v>
      </c>
      <c r="AL136" s="66">
        <f t="shared" si="24"/>
        <v>0.004171181869</v>
      </c>
      <c r="AM136" s="66">
        <f t="shared" si="25"/>
        <v>0.001908057939</v>
      </c>
      <c r="AN136" s="63">
        <f t="shared" si="6"/>
        <v>0.2337562476</v>
      </c>
      <c r="AO136" s="66">
        <f t="shared" si="26"/>
        <v>0.01378301217</v>
      </c>
      <c r="AP136" s="66">
        <f t="shared" si="27"/>
        <v>0.9689085043</v>
      </c>
      <c r="AQ136" s="63">
        <f t="shared" si="7"/>
        <v>37</v>
      </c>
      <c r="AR136" s="66">
        <f t="shared" si="28"/>
        <v>36</v>
      </c>
      <c r="AS136" s="64">
        <f>'M1,M2,M3 Restoration'!AU136</f>
        <v>0.4517693271</v>
      </c>
      <c r="AT136" s="66">
        <f t="shared" si="29"/>
        <v>44</v>
      </c>
      <c r="AU136" s="65">
        <f>'N1,N2,N3 Restoration'!AX136</f>
        <v>0.3252031983</v>
      </c>
      <c r="AV136" s="38">
        <f t="shared" si="30"/>
        <v>68</v>
      </c>
      <c r="AW136" s="38">
        <f t="shared" si="31"/>
        <v>33</v>
      </c>
      <c r="AX136" s="52">
        <v>55.0</v>
      </c>
      <c r="AY136" s="38"/>
      <c r="AZ136" s="35"/>
      <c r="BA136" s="35"/>
    </row>
    <row r="137">
      <c r="A137" s="1"/>
      <c r="B137" s="1"/>
      <c r="C137" s="60"/>
      <c r="D137" s="60"/>
      <c r="E137" s="2">
        <v>2464.0</v>
      </c>
      <c r="F137" s="61">
        <v>2592.0</v>
      </c>
      <c r="G137" s="62">
        <f t="shared" si="8"/>
        <v>952</v>
      </c>
      <c r="H137" s="43">
        <v>47.0</v>
      </c>
      <c r="I137" s="43">
        <v>88.0</v>
      </c>
      <c r="J137" s="43">
        <v>19.0</v>
      </c>
      <c r="K137" s="44">
        <v>152.0</v>
      </c>
      <c r="L137" s="44">
        <v>355.0</v>
      </c>
      <c r="M137" s="44">
        <v>48.0</v>
      </c>
      <c r="N137" s="45">
        <v>64.0</v>
      </c>
      <c r="O137" s="45">
        <v>21.0</v>
      </c>
      <c r="P137" s="45">
        <v>158.0</v>
      </c>
      <c r="Q137" s="66">
        <f t="shared" si="9"/>
        <v>0.3672839506</v>
      </c>
      <c r="R137" s="66">
        <f t="shared" si="10"/>
        <v>0.01813271605</v>
      </c>
      <c r="S137" s="66">
        <f t="shared" si="11"/>
        <v>0.007330246914</v>
      </c>
      <c r="T137" s="66">
        <f t="shared" si="12"/>
        <v>0.008101851852</v>
      </c>
      <c r="U137" s="63">
        <f t="shared" si="1"/>
        <v>0.3672839506</v>
      </c>
      <c r="V137" s="66">
        <f t="shared" si="13"/>
        <v>0.03395061728</v>
      </c>
      <c r="W137" s="66">
        <f t="shared" si="14"/>
        <v>0.1369598765</v>
      </c>
      <c r="X137" s="66">
        <f t="shared" si="15"/>
        <v>0.05864197531</v>
      </c>
      <c r="Y137" s="63">
        <f t="shared" si="2"/>
        <v>0.3672839506</v>
      </c>
      <c r="Z137" s="66">
        <f t="shared" si="16"/>
        <v>0.01851851852</v>
      </c>
      <c r="AA137" s="66">
        <f t="shared" si="17"/>
        <v>0.02469135802</v>
      </c>
      <c r="AB137" s="66">
        <f t="shared" si="18"/>
        <v>0.06095679012</v>
      </c>
      <c r="AC137" s="63">
        <f t="shared" si="3"/>
        <v>0.3672839506</v>
      </c>
      <c r="AD137" s="66">
        <f t="shared" ref="AD137:AF137" si="165">(H137+K137+N137)/($F137)</f>
        <v>0.1014660494</v>
      </c>
      <c r="AE137" s="66">
        <f t="shared" si="165"/>
        <v>0.1790123457</v>
      </c>
      <c r="AF137" s="66">
        <f t="shared" si="165"/>
        <v>0.08680555556</v>
      </c>
      <c r="AG137" s="56">
        <f t="shared" si="20"/>
        <v>0.01796009393</v>
      </c>
      <c r="AH137" s="49">
        <f t="shared" si="5"/>
        <v>0.3672839506</v>
      </c>
      <c r="AI137" s="57">
        <f t="shared" si="21"/>
        <v>0.01499771567</v>
      </c>
      <c r="AJ137" s="57">
        <f t="shared" si="22"/>
        <v>0.01334493789</v>
      </c>
      <c r="AK137" s="66">
        <f t="shared" si="23"/>
        <v>0.009693642356</v>
      </c>
      <c r="AL137" s="66">
        <f t="shared" si="24"/>
        <v>-0.005243086039</v>
      </c>
      <c r="AM137" s="66">
        <f t="shared" si="25"/>
        <v>0.007869500544</v>
      </c>
      <c r="AN137" s="63">
        <f t="shared" si="6"/>
        <v>0.3672839506</v>
      </c>
      <c r="AO137" s="66">
        <f t="shared" si="26"/>
        <v>0.02286721621</v>
      </c>
      <c r="AP137" s="66">
        <f t="shared" si="27"/>
        <v>0.9261222566</v>
      </c>
      <c r="AQ137" s="63">
        <f t="shared" si="7"/>
        <v>64</v>
      </c>
      <c r="AR137" s="66">
        <f t="shared" si="28"/>
        <v>59</v>
      </c>
      <c r="AS137" s="64">
        <f>'M1,M2,M3 Restoration'!AU137</f>
        <v>0.7123524203</v>
      </c>
      <c r="AT137" s="66">
        <f t="shared" si="29"/>
        <v>24</v>
      </c>
      <c r="AU137" s="65">
        <f>'N1,N2,N3 Restoration'!AX137</f>
        <v>0.2979007448</v>
      </c>
      <c r="AV137" s="38">
        <f t="shared" si="30"/>
        <v>66</v>
      </c>
      <c r="AW137" s="38">
        <f t="shared" si="31"/>
        <v>28</v>
      </c>
      <c r="AX137" s="52">
        <v>88.0</v>
      </c>
      <c r="AY137" s="38"/>
      <c r="AZ137" s="35"/>
      <c r="BA137" s="35"/>
    </row>
    <row r="138">
      <c r="A138" s="1"/>
      <c r="B138" s="1"/>
      <c r="C138" s="60"/>
      <c r="D138" s="60"/>
      <c r="E138" s="2">
        <v>2465.0</v>
      </c>
      <c r="F138" s="61">
        <v>3192.0</v>
      </c>
      <c r="G138" s="62">
        <f t="shared" si="8"/>
        <v>828</v>
      </c>
      <c r="H138" s="43">
        <v>17.0</v>
      </c>
      <c r="I138" s="43">
        <v>82.0</v>
      </c>
      <c r="J138" s="43">
        <v>44.0</v>
      </c>
      <c r="K138" s="44">
        <v>56.0</v>
      </c>
      <c r="L138" s="44">
        <v>336.0</v>
      </c>
      <c r="M138" s="44">
        <v>117.0</v>
      </c>
      <c r="N138" s="45">
        <v>11.0</v>
      </c>
      <c r="O138" s="45">
        <v>36.0</v>
      </c>
      <c r="P138" s="45">
        <v>129.0</v>
      </c>
      <c r="Q138" s="66">
        <f t="shared" si="9"/>
        <v>0.2593984962</v>
      </c>
      <c r="R138" s="66">
        <f t="shared" si="10"/>
        <v>0.005325814536</v>
      </c>
      <c r="S138" s="66">
        <f t="shared" si="11"/>
        <v>0.01378446115</v>
      </c>
      <c r="T138" s="66">
        <f t="shared" si="12"/>
        <v>0.01127819549</v>
      </c>
      <c r="U138" s="63">
        <f t="shared" si="1"/>
        <v>0.2593984962</v>
      </c>
      <c r="V138" s="66">
        <f t="shared" si="13"/>
        <v>0.02568922306</v>
      </c>
      <c r="W138" s="66">
        <f t="shared" si="14"/>
        <v>0.1052631579</v>
      </c>
      <c r="X138" s="66">
        <f t="shared" si="15"/>
        <v>0.01754385965</v>
      </c>
      <c r="Y138" s="63">
        <f t="shared" si="2"/>
        <v>0.2593984962</v>
      </c>
      <c r="Z138" s="66">
        <f t="shared" si="16"/>
        <v>0.03665413534</v>
      </c>
      <c r="AA138" s="66">
        <f t="shared" si="17"/>
        <v>0.003446115288</v>
      </c>
      <c r="AB138" s="66">
        <f t="shared" si="18"/>
        <v>0.04041353383</v>
      </c>
      <c r="AC138" s="63">
        <f t="shared" si="3"/>
        <v>0.2593984962</v>
      </c>
      <c r="AD138" s="66">
        <f t="shared" ref="AD138:AF138" si="166">(H138+K138+N138)/($F138)</f>
        <v>0.02631578947</v>
      </c>
      <c r="AE138" s="66">
        <f t="shared" si="166"/>
        <v>0.1422305764</v>
      </c>
      <c r="AF138" s="66">
        <f t="shared" si="166"/>
        <v>0.09085213033</v>
      </c>
      <c r="AG138" s="56">
        <f t="shared" si="20"/>
        <v>0.01433903301</v>
      </c>
      <c r="AH138" s="49">
        <f t="shared" si="5"/>
        <v>0.2593984962</v>
      </c>
      <c r="AI138" s="57">
        <f t="shared" si="21"/>
        <v>0.01277618011</v>
      </c>
      <c r="AJ138" s="57">
        <f t="shared" si="22"/>
        <v>0.01160888688</v>
      </c>
      <c r="AK138" s="66">
        <f t="shared" si="23"/>
        <v>-0.009330064824</v>
      </c>
      <c r="AL138" s="66">
        <f t="shared" si="24"/>
        <v>-0.0003306913901</v>
      </c>
      <c r="AM138" s="66">
        <f t="shared" si="25"/>
        <v>-0.007574340739</v>
      </c>
      <c r="AN138" s="63">
        <f t="shared" si="6"/>
        <v>0.2593984962</v>
      </c>
      <c r="AO138" s="66">
        <f t="shared" si="26"/>
        <v>0.005201839373</v>
      </c>
      <c r="AP138" s="66">
        <f t="shared" si="27"/>
        <v>1.509479207</v>
      </c>
      <c r="AQ138" s="63">
        <f t="shared" si="7"/>
        <v>11</v>
      </c>
      <c r="AR138" s="66">
        <f t="shared" si="28"/>
        <v>17</v>
      </c>
      <c r="AS138" s="64">
        <f>'M1,M2,M3 Restoration'!AU138</f>
        <v>0.1183328751</v>
      </c>
      <c r="AT138" s="66">
        <f t="shared" si="29"/>
        <v>127</v>
      </c>
      <c r="AU138" s="65">
        <f>'N1,N2,N3 Restoration'!AX138</f>
        <v>0.2956107972</v>
      </c>
      <c r="AV138" s="38">
        <f t="shared" si="30"/>
        <v>61</v>
      </c>
      <c r="AW138" s="38">
        <f t="shared" si="31"/>
        <v>26</v>
      </c>
      <c r="AX138" s="52">
        <v>82.0</v>
      </c>
      <c r="AY138" s="38"/>
      <c r="AZ138" s="35"/>
      <c r="BA138" s="35"/>
    </row>
    <row r="139">
      <c r="A139" s="1"/>
      <c r="B139" s="1"/>
      <c r="C139" s="60"/>
      <c r="D139" s="60"/>
      <c r="E139" s="2">
        <v>2466.0</v>
      </c>
      <c r="F139" s="61">
        <v>1701.0</v>
      </c>
      <c r="G139" s="62">
        <f t="shared" si="8"/>
        <v>634</v>
      </c>
      <c r="H139" s="43">
        <v>19.0</v>
      </c>
      <c r="I139" s="43">
        <v>62.0</v>
      </c>
      <c r="J139" s="43">
        <v>41.0</v>
      </c>
      <c r="K139" s="44">
        <v>40.0</v>
      </c>
      <c r="L139" s="44">
        <v>279.0</v>
      </c>
      <c r="M139" s="44">
        <v>72.0</v>
      </c>
      <c r="N139" s="45">
        <v>13.0</v>
      </c>
      <c r="O139" s="45">
        <v>18.0</v>
      </c>
      <c r="P139" s="45">
        <v>90.0</v>
      </c>
      <c r="Q139" s="66">
        <f t="shared" si="9"/>
        <v>0.3727219283</v>
      </c>
      <c r="R139" s="66">
        <f t="shared" si="10"/>
        <v>0.01116990006</v>
      </c>
      <c r="S139" s="66">
        <f t="shared" si="11"/>
        <v>0.02410346855</v>
      </c>
      <c r="T139" s="66">
        <f t="shared" si="12"/>
        <v>0.01058201058</v>
      </c>
      <c r="U139" s="63">
        <f t="shared" si="1"/>
        <v>0.3727219283</v>
      </c>
      <c r="V139" s="66">
        <f t="shared" si="13"/>
        <v>0.03644914756</v>
      </c>
      <c r="W139" s="66">
        <f t="shared" si="14"/>
        <v>0.164021164</v>
      </c>
      <c r="X139" s="66">
        <f t="shared" si="15"/>
        <v>0.02351557907</v>
      </c>
      <c r="Y139" s="63">
        <f t="shared" si="2"/>
        <v>0.3727219283</v>
      </c>
      <c r="Z139" s="66">
        <f t="shared" si="16"/>
        <v>0.04232804233</v>
      </c>
      <c r="AA139" s="66">
        <f t="shared" si="17"/>
        <v>0.007642563198</v>
      </c>
      <c r="AB139" s="66">
        <f t="shared" si="18"/>
        <v>0.05291005291</v>
      </c>
      <c r="AC139" s="63">
        <f t="shared" si="3"/>
        <v>0.3727219283</v>
      </c>
      <c r="AD139" s="66">
        <f t="shared" ref="AD139:AF139" si="167">(H139+K139+N139)/($F139)</f>
        <v>0.04232804233</v>
      </c>
      <c r="AE139" s="66">
        <f t="shared" si="167"/>
        <v>0.2110523222</v>
      </c>
      <c r="AF139" s="66">
        <f t="shared" si="167"/>
        <v>0.1193415638</v>
      </c>
      <c r="AG139" s="56">
        <f t="shared" si="20"/>
        <v>0.01808819898</v>
      </c>
      <c r="AH139" s="49">
        <f t="shared" si="5"/>
        <v>0.3727219283</v>
      </c>
      <c r="AI139" s="57">
        <f t="shared" si="21"/>
        <v>0.01504252112</v>
      </c>
      <c r="AJ139" s="57">
        <f t="shared" si="22"/>
        <v>0.01336527244</v>
      </c>
      <c r="AK139" s="66">
        <f t="shared" si="23"/>
        <v>-0.007399957921</v>
      </c>
      <c r="AL139" s="66">
        <f t="shared" si="24"/>
        <v>-0.00278326186</v>
      </c>
      <c r="AM139" s="66">
        <f t="shared" si="25"/>
        <v>-0.006007439799</v>
      </c>
      <c r="AN139" s="63">
        <f t="shared" si="6"/>
        <v>0.3727219283</v>
      </c>
      <c r="AO139" s="66">
        <f t="shared" si="26"/>
        <v>0.00903508132</v>
      </c>
      <c r="AP139" s="66">
        <f t="shared" si="27"/>
        <v>1.18220564</v>
      </c>
      <c r="AQ139" s="63">
        <f t="shared" si="7"/>
        <v>13</v>
      </c>
      <c r="AR139" s="66">
        <f t="shared" si="28"/>
        <v>15</v>
      </c>
      <c r="AS139" s="64">
        <f>'M1,M2,M3 Restoration'!AU139</f>
        <v>0.1763911584</v>
      </c>
      <c r="AT139" s="66">
        <f t="shared" si="29"/>
        <v>70</v>
      </c>
      <c r="AU139" s="65">
        <f>'N1,N2,N3 Restoration'!AX139</f>
        <v>0.1968860705</v>
      </c>
      <c r="AV139" s="38">
        <f t="shared" si="30"/>
        <v>60</v>
      </c>
      <c r="AW139" s="38">
        <f t="shared" si="31"/>
        <v>15</v>
      </c>
      <c r="AX139" s="52">
        <v>62.0</v>
      </c>
      <c r="AY139" s="38"/>
      <c r="AZ139" s="35"/>
      <c r="BA139" s="35"/>
    </row>
    <row r="140">
      <c r="A140" s="1"/>
      <c r="B140" s="1"/>
      <c r="C140" s="60"/>
      <c r="D140" s="60"/>
      <c r="E140" s="2">
        <v>2477.0</v>
      </c>
      <c r="F140" s="61">
        <v>1096.0</v>
      </c>
      <c r="G140" s="62">
        <f t="shared" si="8"/>
        <v>544</v>
      </c>
      <c r="H140" s="43">
        <v>22.0</v>
      </c>
      <c r="I140" s="43">
        <v>85.0</v>
      </c>
      <c r="J140" s="43">
        <v>38.0</v>
      </c>
      <c r="K140" s="44">
        <v>28.0</v>
      </c>
      <c r="L140" s="44">
        <v>227.0</v>
      </c>
      <c r="M140" s="44">
        <v>65.0</v>
      </c>
      <c r="N140" s="45">
        <v>6.0</v>
      </c>
      <c r="O140" s="45">
        <v>5.0</v>
      </c>
      <c r="P140" s="45">
        <v>68.0</v>
      </c>
      <c r="Q140" s="66">
        <f t="shared" si="9"/>
        <v>0.496350365</v>
      </c>
      <c r="R140" s="66">
        <f t="shared" si="10"/>
        <v>0.0200729927</v>
      </c>
      <c r="S140" s="66">
        <f t="shared" si="11"/>
        <v>0.03467153285</v>
      </c>
      <c r="T140" s="66">
        <f t="shared" si="12"/>
        <v>0.004562043796</v>
      </c>
      <c r="U140" s="63">
        <f t="shared" si="1"/>
        <v>0.496350365</v>
      </c>
      <c r="V140" s="66">
        <f t="shared" si="13"/>
        <v>0.07755474453</v>
      </c>
      <c r="W140" s="66">
        <f t="shared" si="14"/>
        <v>0.2071167883</v>
      </c>
      <c r="X140" s="66">
        <f t="shared" si="15"/>
        <v>0.02554744526</v>
      </c>
      <c r="Y140" s="63">
        <f t="shared" si="2"/>
        <v>0.496350365</v>
      </c>
      <c r="Z140" s="66">
        <f t="shared" si="16"/>
        <v>0.05930656934</v>
      </c>
      <c r="AA140" s="66">
        <f t="shared" si="17"/>
        <v>0.005474452555</v>
      </c>
      <c r="AB140" s="66">
        <f t="shared" si="18"/>
        <v>0.06204379562</v>
      </c>
      <c r="AC140" s="63">
        <f t="shared" si="3"/>
        <v>0.496350365</v>
      </c>
      <c r="AD140" s="66">
        <f t="shared" ref="AD140:AF140" si="168">(H140+K140+N140)/($F140)</f>
        <v>0.05109489051</v>
      </c>
      <c r="AE140" s="66">
        <f t="shared" si="168"/>
        <v>0.2892335766</v>
      </c>
      <c r="AF140" s="66">
        <f t="shared" si="168"/>
        <v>0.1560218978</v>
      </c>
      <c r="AG140" s="56">
        <f t="shared" si="20"/>
        <v>0.01959163408</v>
      </c>
      <c r="AH140" s="49">
        <f t="shared" si="5"/>
        <v>0.496350365</v>
      </c>
      <c r="AI140" s="57">
        <f t="shared" si="21"/>
        <v>0.0143219058</v>
      </c>
      <c r="AJ140" s="57">
        <f t="shared" si="22"/>
        <v>0.01208832916</v>
      </c>
      <c r="AK140" s="66">
        <f t="shared" si="23"/>
        <v>-0.008847453247</v>
      </c>
      <c r="AL140" s="66">
        <f t="shared" si="24"/>
        <v>-0.007526285364</v>
      </c>
      <c r="AM140" s="66">
        <f t="shared" si="25"/>
        <v>-0.00718254662</v>
      </c>
      <c r="AN140" s="63">
        <f t="shared" si="6"/>
        <v>0.496350365</v>
      </c>
      <c r="AO140" s="66">
        <f t="shared" si="26"/>
        <v>0.007139359182</v>
      </c>
      <c r="AP140" s="66">
        <f t="shared" si="27"/>
        <v>1.304122944</v>
      </c>
      <c r="AQ140" s="63">
        <f t="shared" si="7"/>
        <v>6</v>
      </c>
      <c r="AR140" s="66">
        <f t="shared" si="28"/>
        <v>8</v>
      </c>
      <c r="AS140" s="64">
        <f>'M1,M2,M3 Restoration'!AU140</f>
        <v>0.1861224821</v>
      </c>
      <c r="AT140" s="66">
        <f t="shared" si="29"/>
        <v>35</v>
      </c>
      <c r="AU140" s="65">
        <f>'N1,N2,N3 Restoration'!AX140</f>
        <v>0.1575988271</v>
      </c>
      <c r="AV140" s="38">
        <f t="shared" si="30"/>
        <v>60</v>
      </c>
      <c r="AW140" s="38">
        <f t="shared" si="31"/>
        <v>11</v>
      </c>
      <c r="AX140" s="52">
        <v>85.0</v>
      </c>
      <c r="AY140" s="38"/>
      <c r="AZ140" s="35"/>
      <c r="BA140" s="35"/>
    </row>
    <row r="141">
      <c r="A141" s="1"/>
      <c r="B141" s="1"/>
      <c r="C141" s="60"/>
      <c r="D141" s="60"/>
      <c r="E141" s="2">
        <v>2479.0</v>
      </c>
      <c r="F141" s="61">
        <v>2373.0</v>
      </c>
      <c r="G141" s="62">
        <f t="shared" si="8"/>
        <v>395</v>
      </c>
      <c r="H141" s="43">
        <v>23.0</v>
      </c>
      <c r="I141" s="43">
        <v>54.0</v>
      </c>
      <c r="J141" s="43">
        <v>17.0</v>
      </c>
      <c r="K141" s="44">
        <v>34.0</v>
      </c>
      <c r="L141" s="44">
        <v>116.0</v>
      </c>
      <c r="M141" s="44">
        <v>35.0</v>
      </c>
      <c r="N141" s="45">
        <v>38.0</v>
      </c>
      <c r="O141" s="45">
        <v>19.0</v>
      </c>
      <c r="P141" s="45">
        <v>59.0</v>
      </c>
      <c r="Q141" s="66">
        <f t="shared" si="9"/>
        <v>0.1664559629</v>
      </c>
      <c r="R141" s="66">
        <f t="shared" si="10"/>
        <v>0.009692372524</v>
      </c>
      <c r="S141" s="66">
        <f t="shared" si="11"/>
        <v>0.007163927518</v>
      </c>
      <c r="T141" s="66">
        <f t="shared" si="12"/>
        <v>0.00800674252</v>
      </c>
      <c r="U141" s="63">
        <f t="shared" si="1"/>
        <v>0.1664559629</v>
      </c>
      <c r="V141" s="66">
        <f t="shared" si="13"/>
        <v>0.02275600506</v>
      </c>
      <c r="W141" s="66">
        <f t="shared" si="14"/>
        <v>0.04888327012</v>
      </c>
      <c r="X141" s="66">
        <f t="shared" si="15"/>
        <v>0.01432785504</v>
      </c>
      <c r="Y141" s="63">
        <f t="shared" si="2"/>
        <v>0.1664559629</v>
      </c>
      <c r="Z141" s="66">
        <f t="shared" si="16"/>
        <v>0.01474926254</v>
      </c>
      <c r="AA141" s="66">
        <f t="shared" si="17"/>
        <v>0.01601348504</v>
      </c>
      <c r="AB141" s="66">
        <f t="shared" si="18"/>
        <v>0.02486304256</v>
      </c>
      <c r="AC141" s="63">
        <f t="shared" si="3"/>
        <v>0.1664559629</v>
      </c>
      <c r="AD141" s="66">
        <f t="shared" ref="AD141:AF141" si="169">(H141+K141+N141)/($F141)</f>
        <v>0.0400337126</v>
      </c>
      <c r="AE141" s="66">
        <f t="shared" si="169"/>
        <v>0.0796460177</v>
      </c>
      <c r="AF141" s="66">
        <f t="shared" si="169"/>
        <v>0.04677623262</v>
      </c>
      <c r="AG141" s="56">
        <f t="shared" si="20"/>
        <v>0.009571355119</v>
      </c>
      <c r="AH141" s="49">
        <f t="shared" si="5"/>
        <v>0.1664559629</v>
      </c>
      <c r="AI141" s="57">
        <f t="shared" si="21"/>
        <v>0.008827808056</v>
      </c>
      <c r="AJ141" s="57">
        <f t="shared" si="22"/>
        <v>0.008078756223</v>
      </c>
      <c r="AK141" s="66">
        <f t="shared" si="23"/>
        <v>0.007185676984</v>
      </c>
      <c r="AL141" s="66">
        <f t="shared" si="24"/>
        <v>-0.00007201370276</v>
      </c>
      <c r="AM141" s="66">
        <f t="shared" si="25"/>
        <v>0.005833482076</v>
      </c>
      <c r="AN141" s="63">
        <f t="shared" si="6"/>
        <v>0.1664559629</v>
      </c>
      <c r="AO141" s="66">
        <f t="shared" si="26"/>
        <v>0.01466129013</v>
      </c>
      <c r="AP141" s="66">
        <f t="shared" si="27"/>
        <v>0.9155589864</v>
      </c>
      <c r="AQ141" s="63">
        <f t="shared" si="7"/>
        <v>38</v>
      </c>
      <c r="AR141" s="66">
        <f t="shared" si="28"/>
        <v>35</v>
      </c>
      <c r="AS141" s="64">
        <f>'M1,M2,M3 Restoration'!AU141</f>
        <v>0.69700793</v>
      </c>
      <c r="AT141" s="66">
        <f t="shared" si="29"/>
        <v>15</v>
      </c>
      <c r="AU141" s="65">
        <f>'N1,N2,N3 Restoration'!AX141</f>
        <v>0.3898818476</v>
      </c>
      <c r="AV141" s="38">
        <f t="shared" si="30"/>
        <v>40</v>
      </c>
      <c r="AW141" s="38">
        <f t="shared" si="31"/>
        <v>26</v>
      </c>
      <c r="AX141" s="52">
        <v>54.0</v>
      </c>
      <c r="AY141" s="38"/>
      <c r="AZ141" s="35"/>
      <c r="BA141" s="35"/>
    </row>
    <row r="142">
      <c r="A142" s="1"/>
      <c r="B142" s="1"/>
      <c r="C142" s="60"/>
      <c r="D142" s="60"/>
      <c r="E142" s="2">
        <v>2480.0</v>
      </c>
      <c r="F142" s="61">
        <v>977.0</v>
      </c>
      <c r="G142" s="62">
        <f t="shared" si="8"/>
        <v>237</v>
      </c>
      <c r="H142" s="43">
        <v>7.0</v>
      </c>
      <c r="I142" s="43">
        <v>18.0</v>
      </c>
      <c r="J142" s="43">
        <v>16.0</v>
      </c>
      <c r="K142" s="44">
        <v>33.0</v>
      </c>
      <c r="L142" s="44">
        <v>85.0</v>
      </c>
      <c r="M142" s="44">
        <v>23.0</v>
      </c>
      <c r="N142" s="45">
        <v>16.0</v>
      </c>
      <c r="O142" s="45">
        <v>9.0</v>
      </c>
      <c r="P142" s="45">
        <v>30.0</v>
      </c>
      <c r="Q142" s="66">
        <f t="shared" si="9"/>
        <v>0.2425793245</v>
      </c>
      <c r="R142" s="66">
        <f t="shared" si="10"/>
        <v>0.007164790174</v>
      </c>
      <c r="S142" s="66">
        <f t="shared" si="11"/>
        <v>0.01637666325</v>
      </c>
      <c r="T142" s="66">
        <f t="shared" si="12"/>
        <v>0.009211873081</v>
      </c>
      <c r="U142" s="63">
        <f t="shared" si="1"/>
        <v>0.2425793245</v>
      </c>
      <c r="V142" s="66">
        <f t="shared" si="13"/>
        <v>0.01842374616</v>
      </c>
      <c r="W142" s="66">
        <f t="shared" si="14"/>
        <v>0.08700102354</v>
      </c>
      <c r="X142" s="66">
        <f t="shared" si="15"/>
        <v>0.03377686796</v>
      </c>
      <c r="Y142" s="63">
        <f t="shared" si="2"/>
        <v>0.2425793245</v>
      </c>
      <c r="Z142" s="66">
        <f t="shared" si="16"/>
        <v>0.02354145343</v>
      </c>
      <c r="AA142" s="66">
        <f t="shared" si="17"/>
        <v>0.01637666325</v>
      </c>
      <c r="AB142" s="66">
        <f t="shared" si="18"/>
        <v>0.0307062436</v>
      </c>
      <c r="AC142" s="63">
        <f t="shared" si="3"/>
        <v>0.2425793245</v>
      </c>
      <c r="AD142" s="66">
        <f t="shared" ref="AD142:AF142" si="170">(H142+K142+N142)/($F142)</f>
        <v>0.05731832139</v>
      </c>
      <c r="AE142" s="66">
        <f t="shared" si="170"/>
        <v>0.1146366428</v>
      </c>
      <c r="AF142" s="66">
        <f t="shared" si="170"/>
        <v>0.07062436029</v>
      </c>
      <c r="AG142" s="56">
        <f t="shared" si="20"/>
        <v>0.0135893124</v>
      </c>
      <c r="AH142" s="49">
        <f t="shared" si="5"/>
        <v>0.2425793245</v>
      </c>
      <c r="AI142" s="57">
        <f t="shared" si="21"/>
        <v>0.01220122652</v>
      </c>
      <c r="AJ142" s="57">
        <f t="shared" si="22"/>
        <v>0.01110961956</v>
      </c>
      <c r="AK142" s="66">
        <f t="shared" si="23"/>
        <v>0.004175436734</v>
      </c>
      <c r="AL142" s="66">
        <f t="shared" si="24"/>
        <v>-0.00189774648</v>
      </c>
      <c r="AM142" s="66">
        <f t="shared" si="25"/>
        <v>0.003389706412</v>
      </c>
      <c r="AN142" s="63">
        <f t="shared" si="6"/>
        <v>0.2425793245</v>
      </c>
      <c r="AO142" s="66">
        <f t="shared" si="26"/>
        <v>0.01559093293</v>
      </c>
      <c r="AP142" s="66">
        <f t="shared" si="27"/>
        <v>0.9520213422</v>
      </c>
      <c r="AQ142" s="63">
        <f t="shared" si="7"/>
        <v>16</v>
      </c>
      <c r="AR142" s="66">
        <f t="shared" si="28"/>
        <v>15</v>
      </c>
      <c r="AS142" s="64">
        <f>'M1,M2,M3 Restoration'!AU142</f>
        <v>0.39033786</v>
      </c>
      <c r="AT142" s="66">
        <f t="shared" si="29"/>
        <v>23</v>
      </c>
      <c r="AU142" s="65">
        <f>'N1,N2,N3 Restoration'!AX142</f>
        <v>0.1613771325</v>
      </c>
      <c r="AV142" s="38">
        <f t="shared" si="30"/>
        <v>23</v>
      </c>
      <c r="AW142" s="38">
        <f t="shared" si="31"/>
        <v>4</v>
      </c>
      <c r="AX142" s="52">
        <v>18.0</v>
      </c>
      <c r="AY142" s="38"/>
      <c r="AZ142" s="35"/>
      <c r="BA142" s="35"/>
    </row>
    <row r="143">
      <c r="A143" s="1"/>
      <c r="B143" s="1"/>
      <c r="C143" s="60"/>
      <c r="D143" s="60"/>
      <c r="E143" s="2">
        <v>2600.0</v>
      </c>
      <c r="F143" s="61">
        <v>2809.0</v>
      </c>
      <c r="G143" s="62">
        <f t="shared" si="8"/>
        <v>599</v>
      </c>
      <c r="H143" s="43">
        <v>25.0</v>
      </c>
      <c r="I143" s="43">
        <v>39.0</v>
      </c>
      <c r="J143" s="43">
        <v>22.0</v>
      </c>
      <c r="K143" s="44">
        <v>105.0</v>
      </c>
      <c r="L143" s="44">
        <v>152.0</v>
      </c>
      <c r="M143" s="44">
        <v>77.0</v>
      </c>
      <c r="N143" s="45">
        <v>54.0</v>
      </c>
      <c r="O143" s="45">
        <v>39.0</v>
      </c>
      <c r="P143" s="45">
        <v>86.0</v>
      </c>
      <c r="Q143" s="66">
        <f t="shared" si="9"/>
        <v>0.213243147</v>
      </c>
      <c r="R143" s="66">
        <f t="shared" si="10"/>
        <v>0.0088999644</v>
      </c>
      <c r="S143" s="66">
        <f t="shared" si="11"/>
        <v>0.007831968672</v>
      </c>
      <c r="T143" s="66">
        <f t="shared" si="12"/>
        <v>0.01388394446</v>
      </c>
      <c r="U143" s="63">
        <f t="shared" si="1"/>
        <v>0.213243147</v>
      </c>
      <c r="V143" s="66">
        <f t="shared" si="13"/>
        <v>0.01388394446</v>
      </c>
      <c r="W143" s="66">
        <f t="shared" si="14"/>
        <v>0.05411178355</v>
      </c>
      <c r="X143" s="66">
        <f t="shared" si="15"/>
        <v>0.03737985048</v>
      </c>
      <c r="Y143" s="63">
        <f t="shared" si="2"/>
        <v>0.213243147</v>
      </c>
      <c r="Z143" s="66">
        <f t="shared" si="16"/>
        <v>0.02741189035</v>
      </c>
      <c r="AA143" s="66">
        <f t="shared" si="17"/>
        <v>0.0192239231</v>
      </c>
      <c r="AB143" s="66">
        <f t="shared" si="18"/>
        <v>0.03061587754</v>
      </c>
      <c r="AC143" s="63">
        <f t="shared" si="3"/>
        <v>0.213243147</v>
      </c>
      <c r="AD143" s="66">
        <f t="shared" ref="AD143:AF143" si="171">(H143+K143+N143)/($F143)</f>
        <v>0.06550373799</v>
      </c>
      <c r="AE143" s="66">
        <f t="shared" si="171"/>
        <v>0.08187967248</v>
      </c>
      <c r="AF143" s="66">
        <f t="shared" si="171"/>
        <v>0.06585973656</v>
      </c>
      <c r="AG143" s="56">
        <f t="shared" si="20"/>
        <v>0.01216208168</v>
      </c>
      <c r="AH143" s="49">
        <f t="shared" si="5"/>
        <v>0.213243147</v>
      </c>
      <c r="AI143" s="57">
        <f t="shared" si="21"/>
        <v>0.01105079804</v>
      </c>
      <c r="AJ143" s="57">
        <f t="shared" si="22"/>
        <v>0.01009120388</v>
      </c>
      <c r="AK143" s="66">
        <f t="shared" si="23"/>
        <v>0.008173125067</v>
      </c>
      <c r="AL143" s="66">
        <f t="shared" si="24"/>
        <v>0.003792740588</v>
      </c>
      <c r="AM143" s="66">
        <f t="shared" si="25"/>
        <v>0.006635112974</v>
      </c>
      <c r="AN143" s="63">
        <f t="shared" si="6"/>
        <v>0.213243147</v>
      </c>
      <c r="AO143" s="66">
        <f t="shared" si="26"/>
        <v>0.01768591101</v>
      </c>
      <c r="AP143" s="66">
        <f t="shared" si="27"/>
        <v>0.9199948895</v>
      </c>
      <c r="AQ143" s="63">
        <f t="shared" si="7"/>
        <v>54</v>
      </c>
      <c r="AR143" s="66">
        <f t="shared" si="28"/>
        <v>50</v>
      </c>
      <c r="AS143" s="64">
        <f>'M1,M2,M3 Restoration'!AU143</f>
        <v>0.6472319853</v>
      </c>
      <c r="AT143" s="66">
        <f t="shared" si="29"/>
        <v>27</v>
      </c>
      <c r="AU143" s="65">
        <f>'N1,N2,N3 Restoration'!AX143</f>
        <v>0.3393051026</v>
      </c>
      <c r="AV143" s="38">
        <f t="shared" si="30"/>
        <v>47</v>
      </c>
      <c r="AW143" s="38">
        <f t="shared" si="31"/>
        <v>24</v>
      </c>
      <c r="AX143" s="52">
        <v>39.0</v>
      </c>
      <c r="AY143" s="38"/>
      <c r="AZ143" s="35"/>
      <c r="BA143" s="35"/>
    </row>
    <row r="144">
      <c r="A144" s="1"/>
      <c r="B144" s="1"/>
      <c r="C144" s="60"/>
      <c r="D144" s="60"/>
      <c r="E144" s="2">
        <v>2605.0</v>
      </c>
      <c r="F144" s="61">
        <v>1250.0</v>
      </c>
      <c r="G144" s="62">
        <f t="shared" si="8"/>
        <v>354</v>
      </c>
      <c r="H144" s="43">
        <v>33.0</v>
      </c>
      <c r="I144" s="43">
        <v>19.0</v>
      </c>
      <c r="J144" s="43">
        <v>25.0</v>
      </c>
      <c r="K144" s="44">
        <v>63.0</v>
      </c>
      <c r="L144" s="44">
        <v>79.0</v>
      </c>
      <c r="M144" s="44">
        <v>40.0</v>
      </c>
      <c r="N144" s="45">
        <v>32.0</v>
      </c>
      <c r="O144" s="45">
        <v>17.0</v>
      </c>
      <c r="P144" s="45">
        <v>46.0</v>
      </c>
      <c r="Q144" s="66">
        <f t="shared" si="9"/>
        <v>0.2832</v>
      </c>
      <c r="R144" s="66">
        <f t="shared" si="10"/>
        <v>0.0264</v>
      </c>
      <c r="S144" s="66">
        <f t="shared" si="11"/>
        <v>0.02</v>
      </c>
      <c r="T144" s="66">
        <f t="shared" si="12"/>
        <v>0.0136</v>
      </c>
      <c r="U144" s="63">
        <f t="shared" si="1"/>
        <v>0.2832</v>
      </c>
      <c r="V144" s="66">
        <f t="shared" si="13"/>
        <v>0.0152</v>
      </c>
      <c r="W144" s="66">
        <f t="shared" si="14"/>
        <v>0.0632</v>
      </c>
      <c r="X144" s="66">
        <f t="shared" si="15"/>
        <v>0.0504</v>
      </c>
      <c r="Y144" s="63">
        <f t="shared" si="2"/>
        <v>0.2832</v>
      </c>
      <c r="Z144" s="66">
        <f t="shared" si="16"/>
        <v>0.032</v>
      </c>
      <c r="AA144" s="66">
        <f t="shared" si="17"/>
        <v>0.0256</v>
      </c>
      <c r="AB144" s="66">
        <f t="shared" si="18"/>
        <v>0.0368</v>
      </c>
      <c r="AC144" s="63">
        <f t="shared" si="3"/>
        <v>0.2832</v>
      </c>
      <c r="AD144" s="66">
        <f t="shared" ref="AD144:AF144" si="172">(H144+K144+N144)/($F144)</f>
        <v>0.1024</v>
      </c>
      <c r="AE144" s="66">
        <f t="shared" si="172"/>
        <v>0.092</v>
      </c>
      <c r="AF144" s="66">
        <f t="shared" si="172"/>
        <v>0.0888</v>
      </c>
      <c r="AG144" s="56">
        <f t="shared" si="20"/>
        <v>0.01531462221</v>
      </c>
      <c r="AH144" s="49">
        <f t="shared" si="5"/>
        <v>0.2832</v>
      </c>
      <c r="AI144" s="57">
        <f t="shared" si="21"/>
        <v>0.01348443584</v>
      </c>
      <c r="AJ144" s="57">
        <f t="shared" si="22"/>
        <v>0.01221003584</v>
      </c>
      <c r="AK144" s="66">
        <f t="shared" si="23"/>
        <v>0.01211556416</v>
      </c>
      <c r="AL144" s="66">
        <f t="shared" si="24"/>
        <v>0.00138996416</v>
      </c>
      <c r="AM144" s="66">
        <f t="shared" si="25"/>
        <v>0.009835667053</v>
      </c>
      <c r="AN144" s="63">
        <f t="shared" si="6"/>
        <v>0.2832</v>
      </c>
      <c r="AO144" s="66">
        <f t="shared" si="26"/>
        <v>0.02332010289</v>
      </c>
      <c r="AP144" s="66">
        <f t="shared" si="27"/>
        <v>0.9109415193</v>
      </c>
      <c r="AQ144" s="63">
        <f t="shared" si="7"/>
        <v>32</v>
      </c>
      <c r="AR144" s="66">
        <f t="shared" si="28"/>
        <v>29</v>
      </c>
      <c r="AS144" s="64">
        <f>'M1,M2,M3 Restoration'!AU144</f>
        <v>0.7045665921</v>
      </c>
      <c r="AT144" s="66">
        <f t="shared" si="29"/>
        <v>12</v>
      </c>
      <c r="AU144" s="65">
        <f>'N1,N2,N3 Restoration'!AX144</f>
        <v>0.1762353979</v>
      </c>
      <c r="AV144" s="38">
        <f t="shared" si="30"/>
        <v>58</v>
      </c>
      <c r="AW144" s="38">
        <f t="shared" si="31"/>
        <v>12</v>
      </c>
      <c r="AX144" s="52">
        <v>19.0</v>
      </c>
      <c r="AY144" s="38"/>
      <c r="AZ144" s="35"/>
      <c r="BA144" s="35"/>
    </row>
    <row r="145">
      <c r="A145" s="1"/>
      <c r="B145" s="1"/>
      <c r="C145" s="60"/>
      <c r="D145" s="60"/>
      <c r="E145" s="2">
        <v>2606.0</v>
      </c>
      <c r="F145" s="61">
        <v>2924.0</v>
      </c>
      <c r="G145" s="62">
        <f t="shared" si="8"/>
        <v>701</v>
      </c>
      <c r="H145" s="43">
        <v>35.0</v>
      </c>
      <c r="I145" s="43">
        <v>66.0</v>
      </c>
      <c r="J145" s="43">
        <v>33.0</v>
      </c>
      <c r="K145" s="44">
        <v>116.0</v>
      </c>
      <c r="L145" s="44">
        <v>228.0</v>
      </c>
      <c r="M145" s="44">
        <v>59.0</v>
      </c>
      <c r="N145" s="45">
        <v>44.0</v>
      </c>
      <c r="O145" s="45">
        <v>20.0</v>
      </c>
      <c r="P145" s="45">
        <v>100.0</v>
      </c>
      <c r="Q145" s="66">
        <f t="shared" si="9"/>
        <v>0.2397400821</v>
      </c>
      <c r="R145" s="66">
        <f t="shared" si="10"/>
        <v>0.01196990424</v>
      </c>
      <c r="S145" s="66">
        <f t="shared" si="11"/>
        <v>0.01128590971</v>
      </c>
      <c r="T145" s="66">
        <f t="shared" si="12"/>
        <v>0.00683994528</v>
      </c>
      <c r="U145" s="63">
        <f t="shared" si="1"/>
        <v>0.2397400821</v>
      </c>
      <c r="V145" s="66">
        <f t="shared" si="13"/>
        <v>0.02257181943</v>
      </c>
      <c r="W145" s="66">
        <f t="shared" si="14"/>
        <v>0.0779753762</v>
      </c>
      <c r="X145" s="66">
        <f t="shared" si="15"/>
        <v>0.03967168263</v>
      </c>
      <c r="Y145" s="63">
        <f t="shared" si="2"/>
        <v>0.2397400821</v>
      </c>
      <c r="Z145" s="66">
        <f t="shared" si="16"/>
        <v>0.02017783858</v>
      </c>
      <c r="AA145" s="66">
        <f t="shared" si="17"/>
        <v>0.01504787962</v>
      </c>
      <c r="AB145" s="66">
        <f t="shared" si="18"/>
        <v>0.0341997264</v>
      </c>
      <c r="AC145" s="63">
        <f t="shared" si="3"/>
        <v>0.2397400821</v>
      </c>
      <c r="AD145" s="66">
        <f t="shared" ref="AD145:AF145" si="173">(H145+K145+N145)/($F145)</f>
        <v>0.06668946648</v>
      </c>
      <c r="AE145" s="66">
        <f t="shared" si="173"/>
        <v>0.1073871409</v>
      </c>
      <c r="AF145" s="66">
        <f t="shared" si="173"/>
        <v>0.06566347469</v>
      </c>
      <c r="AG145" s="56">
        <f t="shared" si="20"/>
        <v>0.01345782369</v>
      </c>
      <c r="AH145" s="49">
        <f t="shared" si="5"/>
        <v>0.2397400821</v>
      </c>
      <c r="AI145" s="57">
        <f t="shared" si="21"/>
        <v>0.01209808484</v>
      </c>
      <c r="AJ145" s="57">
        <f t="shared" si="22"/>
        <v>0.01101925447</v>
      </c>
      <c r="AK145" s="66">
        <f t="shared" si="23"/>
        <v>0.002949794778</v>
      </c>
      <c r="AL145" s="66">
        <f t="shared" si="24"/>
        <v>-0.004179309189</v>
      </c>
      <c r="AM145" s="66">
        <f t="shared" si="25"/>
        <v>0.002394704772</v>
      </c>
      <c r="AN145" s="63">
        <f t="shared" si="6"/>
        <v>0.2397400821</v>
      </c>
      <c r="AO145" s="66">
        <f t="shared" si="26"/>
        <v>0.01449278961</v>
      </c>
      <c r="AP145" s="66">
        <f t="shared" si="27"/>
        <v>0.963111746</v>
      </c>
      <c r="AQ145" s="63">
        <f t="shared" si="7"/>
        <v>44</v>
      </c>
      <c r="AR145" s="66">
        <f t="shared" si="28"/>
        <v>42</v>
      </c>
      <c r="AS145" s="64">
        <f>'M1,M2,M3 Restoration'!AU145</f>
        <v>0.5467931739</v>
      </c>
      <c r="AT145" s="66">
        <f t="shared" si="29"/>
        <v>35</v>
      </c>
      <c r="AU145" s="65">
        <f>'N1,N2,N3 Restoration'!AX145</f>
        <v>0.2241572852</v>
      </c>
      <c r="AV145" s="38">
        <f t="shared" si="30"/>
        <v>68</v>
      </c>
      <c r="AW145" s="38">
        <f t="shared" si="31"/>
        <v>20</v>
      </c>
      <c r="AX145" s="52">
        <v>66.0</v>
      </c>
      <c r="AY145" s="38"/>
      <c r="AZ145" s="35"/>
      <c r="BA145" s="35"/>
    </row>
    <row r="146">
      <c r="A146" s="1"/>
      <c r="B146" s="1"/>
      <c r="C146" s="60"/>
      <c r="D146" s="60"/>
      <c r="E146" s="2">
        <v>2611.0</v>
      </c>
      <c r="F146" s="61">
        <v>1957.0</v>
      </c>
      <c r="G146" s="62">
        <f t="shared" si="8"/>
        <v>347</v>
      </c>
      <c r="H146" s="43">
        <v>21.0</v>
      </c>
      <c r="I146" s="43">
        <v>29.0</v>
      </c>
      <c r="J146" s="43">
        <v>26.0</v>
      </c>
      <c r="K146" s="44">
        <v>45.0</v>
      </c>
      <c r="L146" s="44">
        <v>102.0</v>
      </c>
      <c r="M146" s="44">
        <v>37.0</v>
      </c>
      <c r="N146" s="45">
        <v>28.0</v>
      </c>
      <c r="O146" s="45">
        <v>15.0</v>
      </c>
      <c r="P146" s="45">
        <v>44.0</v>
      </c>
      <c r="Q146" s="66">
        <f t="shared" si="9"/>
        <v>0.1773122126</v>
      </c>
      <c r="R146" s="66">
        <f t="shared" si="10"/>
        <v>0.01073071027</v>
      </c>
      <c r="S146" s="66">
        <f t="shared" si="11"/>
        <v>0.01328564129</v>
      </c>
      <c r="T146" s="66">
        <f t="shared" si="12"/>
        <v>0.007664793051</v>
      </c>
      <c r="U146" s="63">
        <f t="shared" si="1"/>
        <v>0.1773122126</v>
      </c>
      <c r="V146" s="66">
        <f t="shared" si="13"/>
        <v>0.0148185999</v>
      </c>
      <c r="W146" s="66">
        <f t="shared" si="14"/>
        <v>0.05212059274</v>
      </c>
      <c r="X146" s="66">
        <f t="shared" si="15"/>
        <v>0.02299437915</v>
      </c>
      <c r="Y146" s="63">
        <f t="shared" si="2"/>
        <v>0.1773122126</v>
      </c>
      <c r="Z146" s="66">
        <f t="shared" si="16"/>
        <v>0.01890648952</v>
      </c>
      <c r="AA146" s="66">
        <f t="shared" si="17"/>
        <v>0.01430761369</v>
      </c>
      <c r="AB146" s="66">
        <f t="shared" si="18"/>
        <v>0.02248339295</v>
      </c>
      <c r="AC146" s="63">
        <f t="shared" si="3"/>
        <v>0.1773122126</v>
      </c>
      <c r="AD146" s="66">
        <f t="shared" ref="AD146:AF146" si="174">(H146+K146+N146)/($F146)</f>
        <v>0.04803270312</v>
      </c>
      <c r="AE146" s="66">
        <f t="shared" si="174"/>
        <v>0.07460398569</v>
      </c>
      <c r="AF146" s="66">
        <f t="shared" si="174"/>
        <v>0.05467552376</v>
      </c>
      <c r="AG146" s="56">
        <f t="shared" si="20"/>
        <v>0.01020693719</v>
      </c>
      <c r="AH146" s="49">
        <f t="shared" si="5"/>
        <v>0.1773122126</v>
      </c>
      <c r="AI146" s="57">
        <f t="shared" si="21"/>
        <v>0.009386137038</v>
      </c>
      <c r="AJ146" s="57">
        <f t="shared" si="22"/>
        <v>0.008588232082</v>
      </c>
      <c r="AK146" s="66">
        <f t="shared" si="23"/>
        <v>0.004921476656</v>
      </c>
      <c r="AL146" s="66">
        <f t="shared" si="24"/>
        <v>-0.0009234390311</v>
      </c>
      <c r="AM146" s="66">
        <f t="shared" si="25"/>
        <v>0.003995357142</v>
      </c>
      <c r="AN146" s="63">
        <f t="shared" si="6"/>
        <v>0.1773122126</v>
      </c>
      <c r="AO146" s="66">
        <f t="shared" si="26"/>
        <v>0.01338149418</v>
      </c>
      <c r="AP146" s="66">
        <f t="shared" si="27"/>
        <v>0.9352708611</v>
      </c>
      <c r="AQ146" s="63">
        <f t="shared" si="7"/>
        <v>28</v>
      </c>
      <c r="AR146" s="66">
        <f t="shared" si="28"/>
        <v>26</v>
      </c>
      <c r="AS146" s="64">
        <f>'M1,M2,M3 Restoration'!AU146</f>
        <v>0.5686139553</v>
      </c>
      <c r="AT146" s="66">
        <f t="shared" si="29"/>
        <v>20</v>
      </c>
      <c r="AU146" s="65">
        <f>'N1,N2,N3 Restoration'!AX146</f>
        <v>0.1851618262</v>
      </c>
      <c r="AV146" s="38">
        <f t="shared" si="30"/>
        <v>47</v>
      </c>
      <c r="AW146" s="38">
        <f t="shared" si="31"/>
        <v>11</v>
      </c>
      <c r="AX146" s="52">
        <v>29.0</v>
      </c>
      <c r="AY146" s="38"/>
      <c r="AZ146" s="35"/>
      <c r="BA146" s="35"/>
    </row>
    <row r="147">
      <c r="A147" s="1"/>
      <c r="B147" s="1"/>
      <c r="C147" s="60"/>
      <c r="D147" s="60"/>
      <c r="E147" s="2">
        <v>2614.0</v>
      </c>
      <c r="F147" s="61">
        <v>2967.0</v>
      </c>
      <c r="G147" s="62">
        <f t="shared" si="8"/>
        <v>648</v>
      </c>
      <c r="H147" s="43">
        <v>43.0</v>
      </c>
      <c r="I147" s="43">
        <v>36.0</v>
      </c>
      <c r="J147" s="43">
        <v>36.0</v>
      </c>
      <c r="K147" s="44">
        <v>106.0</v>
      </c>
      <c r="L147" s="44">
        <v>140.0</v>
      </c>
      <c r="M147" s="44">
        <v>88.0</v>
      </c>
      <c r="N147" s="45">
        <v>67.0</v>
      </c>
      <c r="O147" s="45">
        <v>52.0</v>
      </c>
      <c r="P147" s="45">
        <v>80.0</v>
      </c>
      <c r="Q147" s="66">
        <f t="shared" si="9"/>
        <v>0.2184024267</v>
      </c>
      <c r="R147" s="66">
        <f t="shared" si="10"/>
        <v>0.01449275362</v>
      </c>
      <c r="S147" s="66">
        <f t="shared" si="11"/>
        <v>0.01213346815</v>
      </c>
      <c r="T147" s="66">
        <f t="shared" si="12"/>
        <v>0.01752612066</v>
      </c>
      <c r="U147" s="63">
        <f t="shared" si="1"/>
        <v>0.2184024267</v>
      </c>
      <c r="V147" s="66">
        <f t="shared" si="13"/>
        <v>0.01213346815</v>
      </c>
      <c r="W147" s="66">
        <f t="shared" si="14"/>
        <v>0.04718570947</v>
      </c>
      <c r="X147" s="66">
        <f t="shared" si="15"/>
        <v>0.03572632289</v>
      </c>
      <c r="Y147" s="63">
        <f t="shared" si="2"/>
        <v>0.2184024267</v>
      </c>
      <c r="Z147" s="66">
        <f t="shared" si="16"/>
        <v>0.02965958881</v>
      </c>
      <c r="AA147" s="66">
        <f t="shared" si="17"/>
        <v>0.02258173239</v>
      </c>
      <c r="AB147" s="66">
        <f t="shared" si="18"/>
        <v>0.02696326255</v>
      </c>
      <c r="AC147" s="63">
        <f t="shared" si="3"/>
        <v>0.2184024267</v>
      </c>
      <c r="AD147" s="66">
        <f t="shared" ref="AD147:AF147" si="175">(H147+K147+N147)/($F147)</f>
        <v>0.0728008089</v>
      </c>
      <c r="AE147" s="66">
        <f t="shared" si="175"/>
        <v>0.07684529828</v>
      </c>
      <c r="AF147" s="66">
        <f t="shared" si="175"/>
        <v>0.06875631951</v>
      </c>
      <c r="AG147" s="56">
        <f t="shared" si="20"/>
        <v>0.01242409929</v>
      </c>
      <c r="AH147" s="49">
        <f t="shared" si="5"/>
        <v>0.2184024267</v>
      </c>
      <c r="AI147" s="57">
        <f t="shared" si="21"/>
        <v>0.01126671715</v>
      </c>
      <c r="AJ147" s="57">
        <f t="shared" si="22"/>
        <v>0.01028390623</v>
      </c>
      <c r="AK147" s="66">
        <f t="shared" si="23"/>
        <v>0.01131501523</v>
      </c>
      <c r="AL147" s="66">
        <f t="shared" si="24"/>
        <v>0.007242214426</v>
      </c>
      <c r="AM147" s="66">
        <f t="shared" si="25"/>
        <v>0.00918576478</v>
      </c>
      <c r="AN147" s="63">
        <f t="shared" si="6"/>
        <v>0.2184024267</v>
      </c>
      <c r="AO147" s="66">
        <f t="shared" si="26"/>
        <v>0.02045248193</v>
      </c>
      <c r="AP147" s="66">
        <f t="shared" si="27"/>
        <v>0.9057091627</v>
      </c>
      <c r="AQ147" s="63">
        <f t="shared" si="7"/>
        <v>67</v>
      </c>
      <c r="AR147" s="66">
        <f t="shared" si="28"/>
        <v>61</v>
      </c>
      <c r="AS147" s="64">
        <f>'M1,M2,M3 Restoration'!AU147</f>
        <v>0.7222501071</v>
      </c>
      <c r="AT147" s="66">
        <f t="shared" si="29"/>
        <v>23</v>
      </c>
      <c r="AU147" s="65">
        <f>'N1,N2,N3 Restoration'!AX147</f>
        <v>0.2900987954</v>
      </c>
      <c r="AV147" s="38">
        <f t="shared" si="30"/>
        <v>79</v>
      </c>
      <c r="AW147" s="38">
        <f t="shared" si="31"/>
        <v>32</v>
      </c>
      <c r="AX147" s="52">
        <v>36.0</v>
      </c>
      <c r="AY147" s="38"/>
      <c r="AZ147" s="35"/>
      <c r="BA147" s="35"/>
    </row>
    <row r="148">
      <c r="A148" s="1"/>
      <c r="B148" s="1"/>
      <c r="C148" s="60"/>
      <c r="D148" s="60"/>
      <c r="E148" s="2">
        <v>2622.0</v>
      </c>
      <c r="F148" s="61">
        <v>1666.0</v>
      </c>
      <c r="G148" s="62">
        <f t="shared" si="8"/>
        <v>544</v>
      </c>
      <c r="H148" s="43">
        <v>24.0</v>
      </c>
      <c r="I148" s="43">
        <v>24.0</v>
      </c>
      <c r="J148" s="43">
        <v>37.0</v>
      </c>
      <c r="K148" s="44">
        <v>119.0</v>
      </c>
      <c r="L148" s="44">
        <v>125.0</v>
      </c>
      <c r="M148" s="44">
        <v>59.0</v>
      </c>
      <c r="N148" s="45">
        <v>43.0</v>
      </c>
      <c r="O148" s="45">
        <v>37.0</v>
      </c>
      <c r="P148" s="45">
        <v>76.0</v>
      </c>
      <c r="Q148" s="66">
        <f t="shared" si="9"/>
        <v>0.3265306122</v>
      </c>
      <c r="R148" s="66">
        <f t="shared" si="10"/>
        <v>0.0144057623</v>
      </c>
      <c r="S148" s="66">
        <f t="shared" si="11"/>
        <v>0.02220888355</v>
      </c>
      <c r="T148" s="66">
        <f t="shared" si="12"/>
        <v>0.02220888355</v>
      </c>
      <c r="U148" s="63">
        <f t="shared" si="1"/>
        <v>0.3265306122</v>
      </c>
      <c r="V148" s="66">
        <f t="shared" si="13"/>
        <v>0.0144057623</v>
      </c>
      <c r="W148" s="66">
        <f t="shared" si="14"/>
        <v>0.075030012</v>
      </c>
      <c r="X148" s="66">
        <f t="shared" si="15"/>
        <v>0.07142857143</v>
      </c>
      <c r="Y148" s="63">
        <f t="shared" si="2"/>
        <v>0.3265306122</v>
      </c>
      <c r="Z148" s="66">
        <f t="shared" si="16"/>
        <v>0.03541416567</v>
      </c>
      <c r="AA148" s="66">
        <f t="shared" si="17"/>
        <v>0.02581032413</v>
      </c>
      <c r="AB148" s="66">
        <f t="shared" si="18"/>
        <v>0.0456182473</v>
      </c>
      <c r="AC148" s="63">
        <f t="shared" si="3"/>
        <v>0.3265306122</v>
      </c>
      <c r="AD148" s="66">
        <f t="shared" ref="AD148:AF148" si="176">(H148+K148+N148)/($F148)</f>
        <v>0.1116446579</v>
      </c>
      <c r="AE148" s="66">
        <f t="shared" si="176"/>
        <v>0.1116446579</v>
      </c>
      <c r="AF148" s="66">
        <f t="shared" si="176"/>
        <v>0.1032412965</v>
      </c>
      <c r="AG148" s="56">
        <f t="shared" si="20"/>
        <v>0.01683382757</v>
      </c>
      <c r="AH148" s="49">
        <f t="shared" si="5"/>
        <v>0.3265306122</v>
      </c>
      <c r="AI148" s="57">
        <f t="shared" si="21"/>
        <v>0.01445674719</v>
      </c>
      <c r="AJ148" s="57">
        <f t="shared" si="22"/>
        <v>0.01298735943</v>
      </c>
      <c r="AK148" s="66">
        <f t="shared" si="23"/>
        <v>0.01135357694</v>
      </c>
      <c r="AL148" s="66">
        <f t="shared" si="24"/>
        <v>0.00922152412</v>
      </c>
      <c r="AM148" s="66">
        <f t="shared" si="25"/>
        <v>0.009217069976</v>
      </c>
      <c r="AN148" s="63">
        <f t="shared" si="6"/>
        <v>0.3265306122</v>
      </c>
      <c r="AO148" s="66">
        <f t="shared" si="26"/>
        <v>0.02367381716</v>
      </c>
      <c r="AP148" s="66">
        <f t="shared" si="27"/>
        <v>0.9172227766</v>
      </c>
      <c r="AQ148" s="63">
        <f t="shared" si="7"/>
        <v>43</v>
      </c>
      <c r="AR148" s="66">
        <f t="shared" si="28"/>
        <v>39</v>
      </c>
      <c r="AS148" s="64">
        <f>'M1,M2,M3 Restoration'!AU148</f>
        <v>0.4839263066</v>
      </c>
      <c r="AT148" s="66">
        <f t="shared" si="29"/>
        <v>42</v>
      </c>
      <c r="AU148" s="65">
        <f>'N1,N2,N3 Restoration'!AX148</f>
        <v>0.2134246237</v>
      </c>
      <c r="AV148" s="38">
        <f t="shared" si="30"/>
        <v>61</v>
      </c>
      <c r="AW148" s="38">
        <f t="shared" si="31"/>
        <v>17</v>
      </c>
      <c r="AX148" s="52">
        <v>24.0</v>
      </c>
      <c r="AY148" s="38"/>
      <c r="AZ148" s="35"/>
      <c r="BA148" s="35"/>
    </row>
    <row r="149">
      <c r="A149" s="1"/>
      <c r="B149" s="1"/>
      <c r="C149" s="60"/>
      <c r="D149" s="60"/>
      <c r="E149" s="2">
        <v>2633.0</v>
      </c>
      <c r="F149" s="61">
        <v>2528.0</v>
      </c>
      <c r="G149" s="62">
        <f t="shared" si="8"/>
        <v>822</v>
      </c>
      <c r="H149" s="43">
        <v>36.0</v>
      </c>
      <c r="I149" s="43">
        <v>65.0</v>
      </c>
      <c r="J149" s="43">
        <v>26.0</v>
      </c>
      <c r="K149" s="44">
        <v>120.0</v>
      </c>
      <c r="L149" s="44">
        <v>263.0</v>
      </c>
      <c r="M149" s="44">
        <v>74.0</v>
      </c>
      <c r="N149" s="45">
        <v>66.0</v>
      </c>
      <c r="O149" s="45">
        <v>21.0</v>
      </c>
      <c r="P149" s="45">
        <v>151.0</v>
      </c>
      <c r="Q149" s="66">
        <f t="shared" si="9"/>
        <v>0.3251582278</v>
      </c>
      <c r="R149" s="66">
        <f t="shared" si="10"/>
        <v>0.01424050633</v>
      </c>
      <c r="S149" s="66">
        <f t="shared" si="11"/>
        <v>0.01028481013</v>
      </c>
      <c r="T149" s="66">
        <f t="shared" si="12"/>
        <v>0.008306962025</v>
      </c>
      <c r="U149" s="63">
        <f t="shared" si="1"/>
        <v>0.3251582278</v>
      </c>
      <c r="V149" s="66">
        <f t="shared" si="13"/>
        <v>0.02571202532</v>
      </c>
      <c r="W149" s="66">
        <f t="shared" si="14"/>
        <v>0.1040348101</v>
      </c>
      <c r="X149" s="66">
        <f t="shared" si="15"/>
        <v>0.04746835443</v>
      </c>
      <c r="Y149" s="63">
        <f t="shared" si="2"/>
        <v>0.3251582278</v>
      </c>
      <c r="Z149" s="66">
        <f t="shared" si="16"/>
        <v>0.0292721519</v>
      </c>
      <c r="AA149" s="66">
        <f t="shared" si="17"/>
        <v>0.02610759494</v>
      </c>
      <c r="AB149" s="66">
        <f t="shared" si="18"/>
        <v>0.05973101266</v>
      </c>
      <c r="AC149" s="63">
        <f t="shared" si="3"/>
        <v>0.3251582278</v>
      </c>
      <c r="AD149" s="66">
        <f t="shared" ref="AD149:AF149" si="177">(H149+K149+N149)/($F149)</f>
        <v>0.0878164557</v>
      </c>
      <c r="AE149" s="66">
        <f t="shared" si="177"/>
        <v>0.1380537975</v>
      </c>
      <c r="AF149" s="66">
        <f t="shared" si="177"/>
        <v>0.09928797468</v>
      </c>
      <c r="AG149" s="56">
        <f t="shared" si="20"/>
        <v>0.01679079526</v>
      </c>
      <c r="AH149" s="49">
        <f t="shared" si="5"/>
        <v>0.3251582278</v>
      </c>
      <c r="AI149" s="57">
        <f t="shared" si="21"/>
        <v>0.01443222828</v>
      </c>
      <c r="AJ149" s="57">
        <f t="shared" si="22"/>
        <v>0.01296901626</v>
      </c>
      <c r="AK149" s="66">
        <f t="shared" si="23"/>
        <v>0.01167536665</v>
      </c>
      <c r="AL149" s="66">
        <f t="shared" si="24"/>
        <v>-0.004662054233</v>
      </c>
      <c r="AM149" s="66">
        <f t="shared" si="25"/>
        <v>0.009478305559</v>
      </c>
      <c r="AN149" s="63">
        <f t="shared" si="6"/>
        <v>0.3251582278</v>
      </c>
      <c r="AO149" s="66">
        <f t="shared" si="26"/>
        <v>0.02391053384</v>
      </c>
      <c r="AP149" s="66">
        <f t="shared" si="27"/>
        <v>0.9158459023</v>
      </c>
      <c r="AQ149" s="63">
        <f t="shared" si="7"/>
        <v>66</v>
      </c>
      <c r="AR149" s="66">
        <f t="shared" si="28"/>
        <v>60</v>
      </c>
      <c r="AS149" s="64">
        <f>'M1,M2,M3 Restoration'!AU149</f>
        <v>0.6073014162</v>
      </c>
      <c r="AT149" s="66">
        <f t="shared" si="29"/>
        <v>39</v>
      </c>
      <c r="AU149" s="65">
        <f>'N1,N2,N3 Restoration'!AX149</f>
        <v>0.2023177543</v>
      </c>
      <c r="AV149" s="38">
        <f t="shared" si="30"/>
        <v>62</v>
      </c>
      <c r="AW149" s="38">
        <f t="shared" si="31"/>
        <v>16</v>
      </c>
      <c r="AX149" s="52">
        <v>65.0</v>
      </c>
      <c r="AY149" s="38"/>
      <c r="AZ149" s="35"/>
      <c r="BA149" s="35"/>
    </row>
    <row r="150">
      <c r="A150" s="1"/>
      <c r="B150" s="1"/>
      <c r="C150" s="60"/>
      <c r="D150" s="60"/>
      <c r="E150" s="2">
        <v>2643.0</v>
      </c>
      <c r="F150" s="61">
        <v>1922.0</v>
      </c>
      <c r="G150" s="62">
        <f t="shared" si="8"/>
        <v>732</v>
      </c>
      <c r="H150" s="43">
        <v>38.0</v>
      </c>
      <c r="I150" s="43">
        <v>44.0</v>
      </c>
      <c r="J150" s="43">
        <v>28.0</v>
      </c>
      <c r="K150" s="44">
        <v>161.0</v>
      </c>
      <c r="L150" s="44">
        <v>178.0</v>
      </c>
      <c r="M150" s="44">
        <v>78.0</v>
      </c>
      <c r="N150" s="45">
        <v>51.0</v>
      </c>
      <c r="O150" s="45">
        <v>34.0</v>
      </c>
      <c r="P150" s="45">
        <v>120.0</v>
      </c>
      <c r="Q150" s="66">
        <f t="shared" si="9"/>
        <v>0.3808532778</v>
      </c>
      <c r="R150" s="66">
        <f t="shared" si="10"/>
        <v>0.0197710718</v>
      </c>
      <c r="S150" s="66">
        <f t="shared" si="11"/>
        <v>0.01456815817</v>
      </c>
      <c r="T150" s="66">
        <f t="shared" si="12"/>
        <v>0.01768990635</v>
      </c>
      <c r="U150" s="63">
        <f t="shared" si="1"/>
        <v>0.3808532778</v>
      </c>
      <c r="V150" s="66">
        <f t="shared" si="13"/>
        <v>0.02289281998</v>
      </c>
      <c r="W150" s="66">
        <f t="shared" si="14"/>
        <v>0.09261186264</v>
      </c>
      <c r="X150" s="66">
        <f t="shared" si="15"/>
        <v>0.08376690947</v>
      </c>
      <c r="Y150" s="63">
        <f t="shared" si="2"/>
        <v>0.3808532778</v>
      </c>
      <c r="Z150" s="66">
        <f t="shared" si="16"/>
        <v>0.04058272633</v>
      </c>
      <c r="AA150" s="66">
        <f t="shared" si="17"/>
        <v>0.02653485952</v>
      </c>
      <c r="AB150" s="66">
        <f t="shared" si="18"/>
        <v>0.06243496358</v>
      </c>
      <c r="AC150" s="63">
        <f t="shared" si="3"/>
        <v>0.3808532778</v>
      </c>
      <c r="AD150" s="66">
        <f t="shared" ref="AD150:AF150" si="178">(H150+K150+N150)/($F150)</f>
        <v>0.1300728408</v>
      </c>
      <c r="AE150" s="66">
        <f t="shared" si="178"/>
        <v>0.133194589</v>
      </c>
      <c r="AF150" s="66">
        <f t="shared" si="178"/>
        <v>0.1175858481</v>
      </c>
      <c r="AG150" s="56">
        <f t="shared" si="20"/>
        <v>0.01827001034</v>
      </c>
      <c r="AH150" s="49">
        <f t="shared" si="5"/>
        <v>0.3808532778</v>
      </c>
      <c r="AI150" s="57">
        <f t="shared" si="21"/>
        <v>0.0150974915</v>
      </c>
      <c r="AJ150" s="57">
        <f t="shared" si="22"/>
        <v>0.01338365175</v>
      </c>
      <c r="AK150" s="66">
        <f t="shared" si="23"/>
        <v>0.01143736802</v>
      </c>
      <c r="AL150" s="66">
        <f t="shared" si="24"/>
        <v>0.004306254595</v>
      </c>
      <c r="AM150" s="66">
        <f t="shared" si="25"/>
        <v>0.009285093316</v>
      </c>
      <c r="AN150" s="63">
        <f t="shared" si="6"/>
        <v>0.3808532778</v>
      </c>
      <c r="AO150" s="66">
        <f t="shared" si="26"/>
        <v>0.02438258482</v>
      </c>
      <c r="AP150" s="66">
        <f t="shared" si="27"/>
        <v>0.9188887847</v>
      </c>
      <c r="AQ150" s="63">
        <f t="shared" si="7"/>
        <v>51</v>
      </c>
      <c r="AR150" s="66">
        <f t="shared" si="28"/>
        <v>47</v>
      </c>
      <c r="AS150" s="64">
        <f>'M1,M2,M3 Restoration'!AU150</f>
        <v>0.5956470854</v>
      </c>
      <c r="AT150" s="66">
        <f t="shared" si="29"/>
        <v>32</v>
      </c>
      <c r="AU150" s="65">
        <f>'N1,N2,N3 Restoration'!AX150</f>
        <v>0.2657779394</v>
      </c>
      <c r="AV150" s="38">
        <f t="shared" si="30"/>
        <v>66</v>
      </c>
      <c r="AW150" s="38">
        <f t="shared" si="31"/>
        <v>24</v>
      </c>
      <c r="AX150" s="52">
        <v>44.0</v>
      </c>
      <c r="AY150" s="38"/>
      <c r="AZ150" s="35"/>
      <c r="BA150" s="35"/>
    </row>
    <row r="151">
      <c r="A151" s="1"/>
      <c r="B151" s="1"/>
      <c r="C151" s="60"/>
      <c r="D151" s="60"/>
      <c r="E151" s="2">
        <v>2644.0</v>
      </c>
      <c r="F151" s="61">
        <v>2616.0</v>
      </c>
      <c r="G151" s="62">
        <f t="shared" si="8"/>
        <v>930</v>
      </c>
      <c r="H151" s="43">
        <v>78.0</v>
      </c>
      <c r="I151" s="43">
        <v>40.0</v>
      </c>
      <c r="J151" s="43">
        <v>60.0</v>
      </c>
      <c r="K151" s="44">
        <v>200.0</v>
      </c>
      <c r="L151" s="44">
        <v>224.0</v>
      </c>
      <c r="M151" s="44">
        <v>96.0</v>
      </c>
      <c r="N151" s="45">
        <v>82.0</v>
      </c>
      <c r="O151" s="45">
        <v>51.0</v>
      </c>
      <c r="P151" s="45">
        <v>99.0</v>
      </c>
      <c r="Q151" s="66">
        <f t="shared" si="9"/>
        <v>0.3555045872</v>
      </c>
      <c r="R151" s="66">
        <f t="shared" si="10"/>
        <v>0.02981651376</v>
      </c>
      <c r="S151" s="66">
        <f t="shared" si="11"/>
        <v>0.02293577982</v>
      </c>
      <c r="T151" s="66">
        <f t="shared" si="12"/>
        <v>0.01949541284</v>
      </c>
      <c r="U151" s="63">
        <f t="shared" si="1"/>
        <v>0.3555045872</v>
      </c>
      <c r="V151" s="66">
        <f t="shared" si="13"/>
        <v>0.01529051988</v>
      </c>
      <c r="W151" s="66">
        <f t="shared" si="14"/>
        <v>0.08562691131</v>
      </c>
      <c r="X151" s="66">
        <f t="shared" si="15"/>
        <v>0.07645259939</v>
      </c>
      <c r="Y151" s="63">
        <f t="shared" si="2"/>
        <v>0.3555045872</v>
      </c>
      <c r="Z151" s="66">
        <f t="shared" si="16"/>
        <v>0.03669724771</v>
      </c>
      <c r="AA151" s="66">
        <f t="shared" si="17"/>
        <v>0.03134556575</v>
      </c>
      <c r="AB151" s="66">
        <f t="shared" si="18"/>
        <v>0.0378440367</v>
      </c>
      <c r="AC151" s="63">
        <f t="shared" si="3"/>
        <v>0.3555045872</v>
      </c>
      <c r="AD151" s="66">
        <f t="shared" ref="AD151:AF151" si="179">(H151+K151+N151)/($F151)</f>
        <v>0.1376146789</v>
      </c>
      <c r="AE151" s="66">
        <f t="shared" si="179"/>
        <v>0.120412844</v>
      </c>
      <c r="AF151" s="66">
        <f t="shared" si="179"/>
        <v>0.09747706422</v>
      </c>
      <c r="AG151" s="56">
        <f t="shared" si="20"/>
        <v>0.01766469373</v>
      </c>
      <c r="AH151" s="49">
        <f t="shared" si="5"/>
        <v>0.3555045872</v>
      </c>
      <c r="AI151" s="57">
        <f t="shared" si="21"/>
        <v>0.01487855505</v>
      </c>
      <c r="AJ151" s="57">
        <f t="shared" si="22"/>
        <v>0.0132787844</v>
      </c>
      <c r="AK151" s="66">
        <f t="shared" si="23"/>
        <v>0.0164670107</v>
      </c>
      <c r="AL151" s="66">
        <f t="shared" si="24"/>
        <v>0.00621662844</v>
      </c>
      <c r="AM151" s="66">
        <f t="shared" si="25"/>
        <v>0.01336826189</v>
      </c>
      <c r="AN151" s="63">
        <f t="shared" si="6"/>
        <v>0.3555045872</v>
      </c>
      <c r="AO151" s="66">
        <f t="shared" si="26"/>
        <v>0.02824681694</v>
      </c>
      <c r="AP151" s="66">
        <f t="shared" si="27"/>
        <v>0.9011423549</v>
      </c>
      <c r="AQ151" s="63">
        <f t="shared" si="7"/>
        <v>82</v>
      </c>
      <c r="AR151" s="66">
        <f t="shared" si="28"/>
        <v>74</v>
      </c>
      <c r="AS151" s="64">
        <f>'M1,M2,M3 Restoration'!AU151</f>
        <v>0.7331815295</v>
      </c>
      <c r="AT151" s="66">
        <f t="shared" si="29"/>
        <v>27</v>
      </c>
      <c r="AU151" s="65">
        <f>'N1,N2,N3 Restoration'!AX151</f>
        <v>0.2013948587</v>
      </c>
      <c r="AV151" s="38">
        <f t="shared" si="30"/>
        <v>138</v>
      </c>
      <c r="AW151" s="38">
        <f t="shared" si="31"/>
        <v>35</v>
      </c>
      <c r="AX151" s="52">
        <v>40.0</v>
      </c>
      <c r="AY151" s="38"/>
      <c r="AZ151" s="35"/>
      <c r="BA151" s="35"/>
    </row>
    <row r="152">
      <c r="A152" s="1"/>
      <c r="B152" s="1"/>
      <c r="C152" s="60"/>
      <c r="D152" s="60"/>
      <c r="E152" s="2">
        <v>2651.0</v>
      </c>
      <c r="F152" s="61">
        <v>2828.0</v>
      </c>
      <c r="G152" s="62">
        <f t="shared" si="8"/>
        <v>717</v>
      </c>
      <c r="H152" s="43">
        <v>39.0</v>
      </c>
      <c r="I152" s="43">
        <v>71.0</v>
      </c>
      <c r="J152" s="43">
        <v>34.0</v>
      </c>
      <c r="K152" s="44">
        <v>117.0</v>
      </c>
      <c r="L152" s="44">
        <v>224.0</v>
      </c>
      <c r="M152" s="44">
        <v>70.0</v>
      </c>
      <c r="N152" s="45">
        <v>52.0</v>
      </c>
      <c r="O152" s="45">
        <v>38.0</v>
      </c>
      <c r="P152" s="45">
        <v>72.0</v>
      </c>
      <c r="Q152" s="66">
        <f t="shared" si="9"/>
        <v>0.2535360679</v>
      </c>
      <c r="R152" s="66">
        <f t="shared" si="10"/>
        <v>0.01379066478</v>
      </c>
      <c r="S152" s="66">
        <f t="shared" si="11"/>
        <v>0.01202263083</v>
      </c>
      <c r="T152" s="66">
        <f t="shared" si="12"/>
        <v>0.01343705799</v>
      </c>
      <c r="U152" s="63">
        <f t="shared" si="1"/>
        <v>0.2535360679</v>
      </c>
      <c r="V152" s="66">
        <f t="shared" si="13"/>
        <v>0.02510608204</v>
      </c>
      <c r="W152" s="66">
        <f t="shared" si="14"/>
        <v>0.07920792079</v>
      </c>
      <c r="X152" s="66">
        <f t="shared" si="15"/>
        <v>0.04137199434</v>
      </c>
      <c r="Y152" s="63">
        <f t="shared" si="2"/>
        <v>0.2535360679</v>
      </c>
      <c r="Z152" s="66">
        <f t="shared" si="16"/>
        <v>0.02475247525</v>
      </c>
      <c r="AA152" s="66">
        <f t="shared" si="17"/>
        <v>0.01838755304</v>
      </c>
      <c r="AB152" s="66">
        <f t="shared" si="18"/>
        <v>0.02545968883</v>
      </c>
      <c r="AC152" s="63">
        <f t="shared" si="3"/>
        <v>0.2535360679</v>
      </c>
      <c r="AD152" s="66">
        <f t="shared" ref="AD152:AF152" si="180">(H152+K152+N152)/($F152)</f>
        <v>0.07355021216</v>
      </c>
      <c r="AE152" s="66">
        <f t="shared" si="180"/>
        <v>0.1177510608</v>
      </c>
      <c r="AF152" s="66">
        <f t="shared" si="180"/>
        <v>0.06223479491</v>
      </c>
      <c r="AG152" s="56">
        <f t="shared" si="20"/>
        <v>0.01408338495</v>
      </c>
      <c r="AH152" s="49">
        <f t="shared" si="5"/>
        <v>0.2535360679</v>
      </c>
      <c r="AI152" s="57">
        <f t="shared" si="21"/>
        <v>0.01258277782</v>
      </c>
      <c r="AJ152" s="57">
        <f t="shared" si="22"/>
        <v>0.01144186552</v>
      </c>
      <c r="AK152" s="66">
        <f t="shared" si="23"/>
        <v>0.005804775217</v>
      </c>
      <c r="AL152" s="66">
        <f t="shared" si="24"/>
        <v>0.001995192473</v>
      </c>
      <c r="AM152" s="66">
        <f t="shared" si="25"/>
        <v>0.004712437291</v>
      </c>
      <c r="AN152" s="63">
        <f t="shared" si="6"/>
        <v>0.2535360679</v>
      </c>
      <c r="AO152" s="66">
        <f t="shared" si="26"/>
        <v>0.01729521512</v>
      </c>
      <c r="AP152" s="66">
        <f t="shared" si="27"/>
        <v>0.940593622</v>
      </c>
      <c r="AQ152" s="63">
        <f t="shared" si="7"/>
        <v>52</v>
      </c>
      <c r="AR152" s="66">
        <f t="shared" si="28"/>
        <v>49</v>
      </c>
      <c r="AS152" s="64">
        <f>'M1,M2,M3 Restoration'!AU152</f>
        <v>0.6773312083</v>
      </c>
      <c r="AT152" s="66">
        <f t="shared" si="29"/>
        <v>23</v>
      </c>
      <c r="AU152" s="65">
        <f>'N1,N2,N3 Restoration'!AX152</f>
        <v>0.3857212104</v>
      </c>
      <c r="AV152" s="38">
        <f t="shared" si="30"/>
        <v>73</v>
      </c>
      <c r="AW152" s="38">
        <f t="shared" si="31"/>
        <v>46</v>
      </c>
      <c r="AX152" s="52">
        <v>71.0</v>
      </c>
      <c r="AY152" s="38"/>
      <c r="AZ152" s="35"/>
      <c r="BA152" s="35"/>
    </row>
    <row r="153">
      <c r="A153" s="1"/>
      <c r="B153" s="1"/>
      <c r="C153" s="60"/>
      <c r="D153" s="60"/>
      <c r="E153" s="2">
        <v>2654.0</v>
      </c>
      <c r="F153" s="61">
        <v>2303.0</v>
      </c>
      <c r="G153" s="62">
        <f t="shared" si="8"/>
        <v>811</v>
      </c>
      <c r="H153" s="43">
        <v>41.0</v>
      </c>
      <c r="I153" s="43">
        <v>60.0</v>
      </c>
      <c r="J153" s="43">
        <v>27.0</v>
      </c>
      <c r="K153" s="44">
        <v>168.0</v>
      </c>
      <c r="L153" s="44">
        <v>223.0</v>
      </c>
      <c r="M153" s="44">
        <v>95.0</v>
      </c>
      <c r="N153" s="45">
        <v>70.0</v>
      </c>
      <c r="O153" s="45">
        <v>24.0</v>
      </c>
      <c r="P153" s="45">
        <v>103.0</v>
      </c>
      <c r="Q153" s="66">
        <f t="shared" si="9"/>
        <v>0.3521493704</v>
      </c>
      <c r="R153" s="66">
        <f t="shared" si="10"/>
        <v>0.01780286583</v>
      </c>
      <c r="S153" s="66">
        <f t="shared" si="11"/>
        <v>0.01172383847</v>
      </c>
      <c r="T153" s="66">
        <f t="shared" si="12"/>
        <v>0.01042118975</v>
      </c>
      <c r="U153" s="63">
        <f t="shared" si="1"/>
        <v>0.3521493704</v>
      </c>
      <c r="V153" s="66">
        <f t="shared" si="13"/>
        <v>0.02605297438</v>
      </c>
      <c r="W153" s="66">
        <f t="shared" si="14"/>
        <v>0.09683022145</v>
      </c>
      <c r="X153" s="66">
        <f t="shared" si="15"/>
        <v>0.07294832827</v>
      </c>
      <c r="Y153" s="63">
        <f t="shared" si="2"/>
        <v>0.3521493704</v>
      </c>
      <c r="Z153" s="66">
        <f t="shared" si="16"/>
        <v>0.04125054277</v>
      </c>
      <c r="AA153" s="66">
        <f t="shared" si="17"/>
        <v>0.03039513678</v>
      </c>
      <c r="AB153" s="66">
        <f t="shared" si="18"/>
        <v>0.04472427269</v>
      </c>
      <c r="AC153" s="63">
        <f t="shared" si="3"/>
        <v>0.3521493704</v>
      </c>
      <c r="AD153" s="66">
        <f t="shared" ref="AD153:AF153" si="181">(H153+K153+N153)/($F153)</f>
        <v>0.1211463309</v>
      </c>
      <c r="AE153" s="66">
        <f t="shared" si="181"/>
        <v>0.1333043856</v>
      </c>
      <c r="AF153" s="66">
        <f t="shared" si="181"/>
        <v>0.09769865393</v>
      </c>
      <c r="AG153" s="56">
        <f t="shared" si="20"/>
        <v>0.01757606852</v>
      </c>
      <c r="AH153" s="49">
        <f t="shared" si="5"/>
        <v>0.3521493704</v>
      </c>
      <c r="AI153" s="57">
        <f t="shared" si="21"/>
        <v>0.01483907851</v>
      </c>
      <c r="AJ153" s="57">
        <f t="shared" si="22"/>
        <v>0.01325440634</v>
      </c>
      <c r="AK153" s="66">
        <f t="shared" si="23"/>
        <v>0.01555605827</v>
      </c>
      <c r="AL153" s="66">
        <f t="shared" si="24"/>
        <v>-0.00283321659</v>
      </c>
      <c r="AM153" s="66">
        <f t="shared" si="25"/>
        <v>0.01262873175</v>
      </c>
      <c r="AN153" s="63">
        <f t="shared" si="6"/>
        <v>0.3521493704</v>
      </c>
      <c r="AO153" s="66">
        <f t="shared" si="26"/>
        <v>0.02746781026</v>
      </c>
      <c r="AP153" s="66">
        <f t="shared" si="27"/>
        <v>0.9036909576</v>
      </c>
      <c r="AQ153" s="63">
        <f t="shared" si="7"/>
        <v>70</v>
      </c>
      <c r="AR153" s="66">
        <f t="shared" si="28"/>
        <v>63</v>
      </c>
      <c r="AS153" s="64">
        <f>'M1,M2,M3 Restoration'!AU153</f>
        <v>0.7312549769</v>
      </c>
      <c r="AT153" s="66">
        <f t="shared" si="29"/>
        <v>23</v>
      </c>
      <c r="AU153" s="65">
        <f>'N1,N2,N3 Restoration'!AX153</f>
        <v>0.2182764219</v>
      </c>
      <c r="AV153" s="38">
        <f t="shared" si="30"/>
        <v>68</v>
      </c>
      <c r="AW153" s="38">
        <f t="shared" si="31"/>
        <v>19</v>
      </c>
      <c r="AX153" s="52">
        <v>60.0</v>
      </c>
      <c r="AY153" s="38"/>
      <c r="AZ153" s="35"/>
      <c r="BA153" s="35"/>
    </row>
    <row r="154">
      <c r="A154" s="1"/>
      <c r="B154" s="1"/>
      <c r="C154" s="60"/>
      <c r="D154" s="60"/>
      <c r="E154" s="2">
        <v>2662.0</v>
      </c>
      <c r="F154" s="61">
        <v>2347.0</v>
      </c>
      <c r="G154" s="62">
        <f t="shared" si="8"/>
        <v>516</v>
      </c>
      <c r="H154" s="43">
        <v>26.0</v>
      </c>
      <c r="I154" s="43">
        <v>39.0</v>
      </c>
      <c r="J154" s="43">
        <v>32.0</v>
      </c>
      <c r="K154" s="44">
        <v>83.0</v>
      </c>
      <c r="L154" s="44">
        <v>157.0</v>
      </c>
      <c r="M154" s="44">
        <v>72.0</v>
      </c>
      <c r="N154" s="45">
        <v>33.0</v>
      </c>
      <c r="O154" s="45">
        <v>18.0</v>
      </c>
      <c r="P154" s="45">
        <v>56.0</v>
      </c>
      <c r="Q154" s="66">
        <f t="shared" si="9"/>
        <v>0.2198551342</v>
      </c>
      <c r="R154" s="66">
        <f t="shared" si="10"/>
        <v>0.01107797188</v>
      </c>
      <c r="S154" s="66">
        <f t="shared" si="11"/>
        <v>0.01363442693</v>
      </c>
      <c r="T154" s="66">
        <f t="shared" si="12"/>
        <v>0.007669365147</v>
      </c>
      <c r="U154" s="63">
        <f t="shared" si="1"/>
        <v>0.2198551342</v>
      </c>
      <c r="V154" s="66">
        <f t="shared" si="13"/>
        <v>0.01661695782</v>
      </c>
      <c r="W154" s="66">
        <f t="shared" si="14"/>
        <v>0.06689390712</v>
      </c>
      <c r="X154" s="66">
        <f t="shared" si="15"/>
        <v>0.03536429484</v>
      </c>
      <c r="Y154" s="63">
        <f t="shared" si="2"/>
        <v>0.2198551342</v>
      </c>
      <c r="Z154" s="66">
        <f t="shared" si="16"/>
        <v>0.03067746059</v>
      </c>
      <c r="AA154" s="66">
        <f t="shared" si="17"/>
        <v>0.01406050277</v>
      </c>
      <c r="AB154" s="66">
        <f t="shared" si="18"/>
        <v>0.02386024712</v>
      </c>
      <c r="AC154" s="63">
        <f t="shared" si="3"/>
        <v>0.2198551342</v>
      </c>
      <c r="AD154" s="66">
        <f t="shared" ref="AD154:AF154" si="182">(H154+K154+N154)/($F154)</f>
        <v>0.06050276949</v>
      </c>
      <c r="AE154" s="66">
        <f t="shared" si="182"/>
        <v>0.09118023008</v>
      </c>
      <c r="AF154" s="66">
        <f t="shared" si="182"/>
        <v>0.06817213464</v>
      </c>
      <c r="AG154" s="56">
        <f t="shared" si="20"/>
        <v>0.0124970279</v>
      </c>
      <c r="AH154" s="49">
        <f t="shared" si="5"/>
        <v>0.2198551342</v>
      </c>
      <c r="AI154" s="57">
        <f t="shared" si="21"/>
        <v>0.01132646691</v>
      </c>
      <c r="AJ154" s="57">
        <f t="shared" si="22"/>
        <v>0.0103371188</v>
      </c>
      <c r="AK154" s="66">
        <f t="shared" si="23"/>
        <v>0.002734035862</v>
      </c>
      <c r="AL154" s="66">
        <f t="shared" si="24"/>
        <v>-0.002667753656</v>
      </c>
      <c r="AM154" s="66">
        <f t="shared" si="25"/>
        <v>0.002219547195</v>
      </c>
      <c r="AN154" s="63">
        <f t="shared" si="6"/>
        <v>0.2198551342</v>
      </c>
      <c r="AO154" s="66">
        <f t="shared" si="26"/>
        <v>0.0135460141</v>
      </c>
      <c r="AP154" s="66">
        <f t="shared" si="27"/>
        <v>0.9634089424</v>
      </c>
      <c r="AQ154" s="63">
        <f t="shared" si="7"/>
        <v>33</v>
      </c>
      <c r="AR154" s="66">
        <f t="shared" si="28"/>
        <v>32</v>
      </c>
      <c r="AS154" s="64">
        <f>'M1,M2,M3 Restoration'!AU154</f>
        <v>0.5543420496</v>
      </c>
      <c r="AT154" s="66">
        <f t="shared" si="29"/>
        <v>26</v>
      </c>
      <c r="AU154" s="65">
        <f>'N1,N2,N3 Restoration'!AX154</f>
        <v>0.193855429</v>
      </c>
      <c r="AV154" s="38">
        <f t="shared" si="30"/>
        <v>58</v>
      </c>
      <c r="AW154" s="38">
        <f t="shared" si="31"/>
        <v>14</v>
      </c>
      <c r="AX154" s="52">
        <v>39.0</v>
      </c>
      <c r="AY154" s="38"/>
      <c r="AZ154" s="35"/>
      <c r="BA154" s="35"/>
    </row>
    <row r="155">
      <c r="A155" s="1"/>
      <c r="B155" s="1"/>
      <c r="C155" s="60"/>
      <c r="D155" s="60"/>
      <c r="E155" s="2">
        <v>2663.0</v>
      </c>
      <c r="F155" s="61">
        <v>2253.0</v>
      </c>
      <c r="G155" s="62">
        <f t="shared" si="8"/>
        <v>775</v>
      </c>
      <c r="H155" s="43">
        <v>36.0</v>
      </c>
      <c r="I155" s="43">
        <v>44.0</v>
      </c>
      <c r="J155" s="43">
        <v>43.0</v>
      </c>
      <c r="K155" s="44">
        <v>150.0</v>
      </c>
      <c r="L155" s="44">
        <v>169.0</v>
      </c>
      <c r="M155" s="44">
        <v>105.0</v>
      </c>
      <c r="N155" s="45">
        <v>80.0</v>
      </c>
      <c r="O155" s="45">
        <v>41.0</v>
      </c>
      <c r="P155" s="45">
        <v>107.0</v>
      </c>
      <c r="Q155" s="66">
        <f t="shared" si="9"/>
        <v>0.3439857967</v>
      </c>
      <c r="R155" s="66">
        <f t="shared" si="10"/>
        <v>0.01597869507</v>
      </c>
      <c r="S155" s="66">
        <f t="shared" si="11"/>
        <v>0.01908566356</v>
      </c>
      <c r="T155" s="66">
        <f t="shared" si="12"/>
        <v>0.01819795828</v>
      </c>
      <c r="U155" s="63">
        <f t="shared" si="1"/>
        <v>0.3439857967</v>
      </c>
      <c r="V155" s="66">
        <f t="shared" si="13"/>
        <v>0.0195295162</v>
      </c>
      <c r="W155" s="66">
        <f t="shared" si="14"/>
        <v>0.07501109632</v>
      </c>
      <c r="X155" s="66">
        <f t="shared" si="15"/>
        <v>0.06657789614</v>
      </c>
      <c r="Y155" s="63">
        <f t="shared" si="2"/>
        <v>0.3439857967</v>
      </c>
      <c r="Z155" s="66">
        <f t="shared" si="16"/>
        <v>0.0466045273</v>
      </c>
      <c r="AA155" s="66">
        <f t="shared" si="17"/>
        <v>0.03550821127</v>
      </c>
      <c r="AB155" s="66">
        <f t="shared" si="18"/>
        <v>0.04749223258</v>
      </c>
      <c r="AC155" s="63">
        <f t="shared" si="3"/>
        <v>0.3439857967</v>
      </c>
      <c r="AD155" s="66">
        <f t="shared" ref="AD155:AF155" si="183">(H155+K155+N155)/($F155)</f>
        <v>0.1180648025</v>
      </c>
      <c r="AE155" s="66">
        <f t="shared" si="183"/>
        <v>0.1127385708</v>
      </c>
      <c r="AF155" s="66">
        <f t="shared" si="183"/>
        <v>0.1131824234</v>
      </c>
      <c r="AG155" s="56">
        <f t="shared" si="20"/>
        <v>0.01735213137</v>
      </c>
      <c r="AH155" s="49">
        <f t="shared" si="5"/>
        <v>0.3439857967</v>
      </c>
      <c r="AI155" s="57">
        <f t="shared" si="21"/>
        <v>0.01473277844</v>
      </c>
      <c r="AJ155" s="57">
        <f t="shared" si="22"/>
        <v>0.01318484235</v>
      </c>
      <c r="AK155" s="66">
        <f t="shared" si="23"/>
        <v>0.02077543284</v>
      </c>
      <c r="AL155" s="66">
        <f t="shared" si="24"/>
        <v>0.005013115924</v>
      </c>
      <c r="AM155" s="66">
        <f t="shared" si="25"/>
        <v>0.01686592862</v>
      </c>
      <c r="AN155" s="63">
        <f t="shared" si="6"/>
        <v>0.3439857967</v>
      </c>
      <c r="AO155" s="66">
        <f t="shared" si="26"/>
        <v>0.03159870705</v>
      </c>
      <c r="AP155" s="66">
        <f t="shared" si="27"/>
        <v>0.8898985874</v>
      </c>
      <c r="AQ155" s="63">
        <f t="shared" si="7"/>
        <v>80</v>
      </c>
      <c r="AR155" s="66">
        <f t="shared" si="28"/>
        <v>71</v>
      </c>
      <c r="AS155" s="64">
        <f>'M1,M2,M3 Restoration'!AU155</f>
        <v>0.6069832729</v>
      </c>
      <c r="AT155" s="66">
        <f t="shared" si="29"/>
        <v>46</v>
      </c>
      <c r="AU155" s="65">
        <f>'N1,N2,N3 Restoration'!AX155</f>
        <v>0.2036739305</v>
      </c>
      <c r="AV155" s="38">
        <f t="shared" si="30"/>
        <v>79</v>
      </c>
      <c r="AW155" s="38">
        <f t="shared" si="31"/>
        <v>20</v>
      </c>
      <c r="AX155" s="52">
        <v>44.0</v>
      </c>
      <c r="AY155" s="38"/>
      <c r="AZ155" s="35"/>
      <c r="BA155" s="35"/>
    </row>
    <row r="156">
      <c r="A156" s="1"/>
      <c r="B156" s="1"/>
      <c r="C156" s="60"/>
      <c r="D156" s="60"/>
      <c r="E156" s="2">
        <v>2666.0</v>
      </c>
      <c r="F156" s="61">
        <v>2169.0</v>
      </c>
      <c r="G156" s="62">
        <f t="shared" si="8"/>
        <v>444</v>
      </c>
      <c r="H156" s="43">
        <v>22.0</v>
      </c>
      <c r="I156" s="43">
        <v>47.0</v>
      </c>
      <c r="J156" s="43">
        <v>30.0</v>
      </c>
      <c r="K156" s="44">
        <v>64.0</v>
      </c>
      <c r="L156" s="44">
        <v>116.0</v>
      </c>
      <c r="M156" s="44">
        <v>47.0</v>
      </c>
      <c r="N156" s="45">
        <v>20.0</v>
      </c>
      <c r="O156" s="45">
        <v>24.0</v>
      </c>
      <c r="P156" s="45">
        <v>74.0</v>
      </c>
      <c r="Q156" s="66">
        <f t="shared" si="9"/>
        <v>0.2047026279</v>
      </c>
      <c r="R156" s="66">
        <f t="shared" si="10"/>
        <v>0.01014292301</v>
      </c>
      <c r="S156" s="66">
        <f t="shared" si="11"/>
        <v>0.01383125864</v>
      </c>
      <c r="T156" s="66">
        <f t="shared" si="12"/>
        <v>0.01106500692</v>
      </c>
      <c r="U156" s="63">
        <f t="shared" si="1"/>
        <v>0.2047026279</v>
      </c>
      <c r="V156" s="66">
        <f t="shared" si="13"/>
        <v>0.02166897188</v>
      </c>
      <c r="W156" s="66">
        <f t="shared" si="14"/>
        <v>0.05348086676</v>
      </c>
      <c r="X156" s="66">
        <f t="shared" si="15"/>
        <v>0.02950668511</v>
      </c>
      <c r="Y156" s="63">
        <f t="shared" si="2"/>
        <v>0.2047026279</v>
      </c>
      <c r="Z156" s="66">
        <f t="shared" si="16"/>
        <v>0.02166897188</v>
      </c>
      <c r="AA156" s="66">
        <f t="shared" si="17"/>
        <v>0.009220839096</v>
      </c>
      <c r="AB156" s="66">
        <f t="shared" si="18"/>
        <v>0.03411710466</v>
      </c>
      <c r="AC156" s="63">
        <f t="shared" si="3"/>
        <v>0.2047026279</v>
      </c>
      <c r="AD156" s="66">
        <f t="shared" ref="AD156:AF156" si="184">(H156+K156+N156)/($F156)</f>
        <v>0.04887044721</v>
      </c>
      <c r="AE156" s="66">
        <f t="shared" si="184"/>
        <v>0.08621484555</v>
      </c>
      <c r="AF156" s="66">
        <f t="shared" si="184"/>
        <v>0.06961733518</v>
      </c>
      <c r="AG156" s="56">
        <f t="shared" si="20"/>
        <v>0.01171801408</v>
      </c>
      <c r="AH156" s="49">
        <f t="shared" si="5"/>
        <v>0.2047026279</v>
      </c>
      <c r="AI156" s="57">
        <f t="shared" si="21"/>
        <v>0.01068061854</v>
      </c>
      <c r="AJ156" s="57">
        <f t="shared" si="22"/>
        <v>0.009759456717</v>
      </c>
      <c r="AK156" s="66">
        <f t="shared" si="23"/>
        <v>-0.001459779446</v>
      </c>
      <c r="AL156" s="66">
        <f t="shared" si="24"/>
        <v>0.001305550199</v>
      </c>
      <c r="AM156" s="66">
        <f t="shared" si="25"/>
        <v>-0.001185079325</v>
      </c>
      <c r="AN156" s="63">
        <f t="shared" si="6"/>
        <v>0.2047026279</v>
      </c>
      <c r="AO156" s="66">
        <f t="shared" si="26"/>
        <v>0.009495539217</v>
      </c>
      <c r="AP156" s="66">
        <f t="shared" si="27"/>
        <v>1.029791228</v>
      </c>
      <c r="AQ156" s="63">
        <f t="shared" si="7"/>
        <v>20</v>
      </c>
      <c r="AR156" s="66">
        <f t="shared" si="28"/>
        <v>21</v>
      </c>
      <c r="AS156" s="64">
        <f>'M1,M2,M3 Restoration'!AU156</f>
        <v>0.3605920393</v>
      </c>
      <c r="AT156" s="66">
        <f t="shared" si="29"/>
        <v>37</v>
      </c>
      <c r="AU156" s="65">
        <f>'N1,N2,N3 Restoration'!AX156</f>
        <v>0.3094935813</v>
      </c>
      <c r="AV156" s="38">
        <f t="shared" si="30"/>
        <v>52</v>
      </c>
      <c r="AW156" s="38">
        <f t="shared" si="31"/>
        <v>23</v>
      </c>
      <c r="AX156" s="52">
        <v>47.0</v>
      </c>
      <c r="AY156" s="38"/>
      <c r="AZ156" s="35"/>
      <c r="BA156" s="35"/>
    </row>
    <row r="157">
      <c r="A157" s="1"/>
      <c r="B157" s="1"/>
      <c r="C157" s="60"/>
      <c r="D157" s="60"/>
      <c r="E157" s="2">
        <v>2682.0</v>
      </c>
      <c r="F157" s="61">
        <v>2336.0</v>
      </c>
      <c r="G157" s="62">
        <f t="shared" si="8"/>
        <v>644</v>
      </c>
      <c r="H157" s="43">
        <v>42.0</v>
      </c>
      <c r="I157" s="43">
        <v>43.0</v>
      </c>
      <c r="J157" s="43">
        <v>27.0</v>
      </c>
      <c r="K157" s="44">
        <v>142.0</v>
      </c>
      <c r="L157" s="44">
        <v>135.0</v>
      </c>
      <c r="M157" s="44">
        <v>67.0</v>
      </c>
      <c r="N157" s="45">
        <v>94.0</v>
      </c>
      <c r="O157" s="45">
        <v>26.0</v>
      </c>
      <c r="P157" s="45">
        <v>68.0</v>
      </c>
      <c r="Q157" s="66">
        <f t="shared" si="9"/>
        <v>0.2756849315</v>
      </c>
      <c r="R157" s="66">
        <f t="shared" si="10"/>
        <v>0.01797945205</v>
      </c>
      <c r="S157" s="66">
        <f t="shared" si="11"/>
        <v>0.01155821918</v>
      </c>
      <c r="T157" s="66">
        <f t="shared" si="12"/>
        <v>0.01113013699</v>
      </c>
      <c r="U157" s="63">
        <f t="shared" si="1"/>
        <v>0.2756849315</v>
      </c>
      <c r="V157" s="66">
        <f t="shared" si="13"/>
        <v>0.01840753425</v>
      </c>
      <c r="W157" s="66">
        <f t="shared" si="14"/>
        <v>0.05779109589</v>
      </c>
      <c r="X157" s="66">
        <f t="shared" si="15"/>
        <v>0.06078767123</v>
      </c>
      <c r="Y157" s="63">
        <f t="shared" si="2"/>
        <v>0.2756849315</v>
      </c>
      <c r="Z157" s="66">
        <f t="shared" si="16"/>
        <v>0.02868150685</v>
      </c>
      <c r="AA157" s="66">
        <f t="shared" si="17"/>
        <v>0.04023972603</v>
      </c>
      <c r="AB157" s="66">
        <f t="shared" si="18"/>
        <v>0.02910958904</v>
      </c>
      <c r="AC157" s="63">
        <f t="shared" si="3"/>
        <v>0.2756849315</v>
      </c>
      <c r="AD157" s="66">
        <f t="shared" ref="AD157:AF157" si="185">(H157+K157+N157)/($F157)</f>
        <v>0.1190068493</v>
      </c>
      <c r="AE157" s="66">
        <f t="shared" si="185"/>
        <v>0.08732876712</v>
      </c>
      <c r="AF157" s="66">
        <f t="shared" si="185"/>
        <v>0.06934931507</v>
      </c>
      <c r="AG157" s="56">
        <f t="shared" si="20"/>
        <v>0.01501739779</v>
      </c>
      <c r="AH157" s="49">
        <f t="shared" si="5"/>
        <v>0.2756849315</v>
      </c>
      <c r="AI157" s="57">
        <f t="shared" si="21"/>
        <v>0.01327415263</v>
      </c>
      <c r="AJ157" s="57">
        <f t="shared" si="22"/>
        <v>0.01203357044</v>
      </c>
      <c r="AK157" s="66">
        <f t="shared" si="23"/>
        <v>0.0269655734</v>
      </c>
      <c r="AL157" s="66">
        <f t="shared" si="24"/>
        <v>-0.0009034334537</v>
      </c>
      <c r="AM157" s="66">
        <f t="shared" si="25"/>
        <v>0.02189121351</v>
      </c>
      <c r="AN157" s="63">
        <f t="shared" si="6"/>
        <v>0.2756849315</v>
      </c>
      <c r="AO157" s="66">
        <f t="shared" si="26"/>
        <v>0.03516536614</v>
      </c>
      <c r="AP157" s="66">
        <f t="shared" si="27"/>
        <v>0.8738967586</v>
      </c>
      <c r="AQ157" s="63">
        <f t="shared" si="7"/>
        <v>94</v>
      </c>
      <c r="AR157" s="66">
        <f t="shared" si="28"/>
        <v>82</v>
      </c>
      <c r="AS157" s="64">
        <f>'M1,M2,M3 Restoration'!AU157</f>
        <v>0.8687958602</v>
      </c>
      <c r="AT157" s="66">
        <f t="shared" si="29"/>
        <v>12</v>
      </c>
      <c r="AU157" s="65">
        <f>'N1,N2,N3 Restoration'!AX157</f>
        <v>0.1754204821</v>
      </c>
      <c r="AV157" s="38">
        <f t="shared" si="30"/>
        <v>69</v>
      </c>
      <c r="AW157" s="38">
        <f t="shared" si="31"/>
        <v>15</v>
      </c>
      <c r="AX157" s="52">
        <v>43.0</v>
      </c>
      <c r="AY157" s="38"/>
      <c r="AZ157" s="35"/>
      <c r="BA157" s="35"/>
    </row>
    <row r="158">
      <c r="A158" s="1"/>
      <c r="B158" s="1"/>
      <c r="C158" s="60"/>
      <c r="D158" s="60"/>
      <c r="E158" s="2">
        <v>2695.0</v>
      </c>
      <c r="F158" s="61">
        <v>2438.0</v>
      </c>
      <c r="G158" s="62">
        <f t="shared" si="8"/>
        <v>642</v>
      </c>
      <c r="H158" s="43">
        <v>44.0</v>
      </c>
      <c r="I158" s="43">
        <v>46.0</v>
      </c>
      <c r="J158" s="43">
        <v>41.0</v>
      </c>
      <c r="K158" s="44">
        <v>108.0</v>
      </c>
      <c r="L158" s="44">
        <v>171.0</v>
      </c>
      <c r="M158" s="44">
        <v>79.0</v>
      </c>
      <c r="N158" s="45">
        <v>47.0</v>
      </c>
      <c r="O158" s="45">
        <v>19.0</v>
      </c>
      <c r="P158" s="45">
        <v>87.0</v>
      </c>
      <c r="Q158" s="66">
        <f t="shared" si="9"/>
        <v>0.2633305989</v>
      </c>
      <c r="R158" s="66">
        <f t="shared" si="10"/>
        <v>0.01804757998</v>
      </c>
      <c r="S158" s="66">
        <f t="shared" si="11"/>
        <v>0.01681706317</v>
      </c>
      <c r="T158" s="66">
        <f t="shared" si="12"/>
        <v>0.007793273175</v>
      </c>
      <c r="U158" s="63">
        <f t="shared" si="1"/>
        <v>0.2633305989</v>
      </c>
      <c r="V158" s="66">
        <f t="shared" si="13"/>
        <v>0.01886792453</v>
      </c>
      <c r="W158" s="66">
        <f t="shared" si="14"/>
        <v>0.07013945857</v>
      </c>
      <c r="X158" s="66">
        <f t="shared" si="15"/>
        <v>0.04429860541</v>
      </c>
      <c r="Y158" s="63">
        <f t="shared" si="2"/>
        <v>0.2633305989</v>
      </c>
      <c r="Z158" s="66">
        <f t="shared" si="16"/>
        <v>0.03240360952</v>
      </c>
      <c r="AA158" s="66">
        <f t="shared" si="17"/>
        <v>0.0192780968</v>
      </c>
      <c r="AB158" s="66">
        <f t="shared" si="18"/>
        <v>0.03568498769</v>
      </c>
      <c r="AC158" s="63">
        <f t="shared" si="3"/>
        <v>0.2633305989</v>
      </c>
      <c r="AD158" s="66">
        <f t="shared" ref="AD158:AF158" si="186">(H158+K158+N158)/($F158)</f>
        <v>0.0816242822</v>
      </c>
      <c r="AE158" s="66">
        <f t="shared" si="186"/>
        <v>0.09680065628</v>
      </c>
      <c r="AF158" s="66">
        <f t="shared" si="186"/>
        <v>0.08490566038</v>
      </c>
      <c r="AG158" s="56">
        <f t="shared" si="20"/>
        <v>0.01450710296</v>
      </c>
      <c r="AH158" s="49">
        <f t="shared" si="5"/>
        <v>0.2633305989</v>
      </c>
      <c r="AI158" s="57">
        <f t="shared" si="21"/>
        <v>0.01290170277</v>
      </c>
      <c r="AJ158" s="57">
        <f t="shared" si="22"/>
        <v>0.01171671508</v>
      </c>
      <c r="AK158" s="66">
        <f t="shared" si="23"/>
        <v>0.006376394031</v>
      </c>
      <c r="AL158" s="66">
        <f t="shared" si="24"/>
        <v>-0.003923441901</v>
      </c>
      <c r="AM158" s="66">
        <f t="shared" si="25"/>
        <v>0.005176489337</v>
      </c>
      <c r="AN158" s="63">
        <f t="shared" si="6"/>
        <v>0.2633305989</v>
      </c>
      <c r="AO158" s="66">
        <f t="shared" si="26"/>
        <v>0.01807819211</v>
      </c>
      <c r="AP158" s="66">
        <f t="shared" si="27"/>
        <v>0.9377581353</v>
      </c>
      <c r="AQ158" s="63">
        <f t="shared" si="7"/>
        <v>47</v>
      </c>
      <c r="AR158" s="66">
        <f t="shared" si="28"/>
        <v>44</v>
      </c>
      <c r="AS158" s="64">
        <f>'M1,M2,M3 Restoration'!AU158</f>
        <v>0.5991328829</v>
      </c>
      <c r="AT158" s="66">
        <f t="shared" si="29"/>
        <v>29</v>
      </c>
      <c r="AU158" s="65">
        <f>'N1,N2,N3 Restoration'!AX158</f>
        <v>0.1394996132</v>
      </c>
      <c r="AV158" s="38">
        <f t="shared" si="30"/>
        <v>85</v>
      </c>
      <c r="AW158" s="38">
        <f t="shared" si="31"/>
        <v>14</v>
      </c>
      <c r="AX158" s="52">
        <v>46.0</v>
      </c>
      <c r="AY158" s="38"/>
      <c r="AZ158" s="35"/>
      <c r="BA158" s="35"/>
    </row>
    <row r="159">
      <c r="A159" s="1"/>
      <c r="B159" s="1"/>
      <c r="C159" s="60"/>
      <c r="D159" s="60"/>
      <c r="E159" s="2">
        <v>2700.0</v>
      </c>
      <c r="F159" s="61">
        <v>2023.0</v>
      </c>
      <c r="G159" s="62">
        <f t="shared" si="8"/>
        <v>529</v>
      </c>
      <c r="H159" s="43">
        <v>36.0</v>
      </c>
      <c r="I159" s="43">
        <v>38.0</v>
      </c>
      <c r="J159" s="43">
        <v>22.0</v>
      </c>
      <c r="K159" s="44">
        <v>80.0</v>
      </c>
      <c r="L159" s="44">
        <v>178.0</v>
      </c>
      <c r="M159" s="44">
        <v>62.0</v>
      </c>
      <c r="N159" s="45">
        <v>37.0</v>
      </c>
      <c r="O159" s="45">
        <v>21.0</v>
      </c>
      <c r="P159" s="45">
        <v>55.0</v>
      </c>
      <c r="Q159" s="66">
        <f t="shared" si="9"/>
        <v>0.2614928324</v>
      </c>
      <c r="R159" s="66">
        <f t="shared" si="10"/>
        <v>0.01779535344</v>
      </c>
      <c r="S159" s="66">
        <f t="shared" si="11"/>
        <v>0.01087493821</v>
      </c>
      <c r="T159" s="66">
        <f t="shared" si="12"/>
        <v>0.01038062284</v>
      </c>
      <c r="U159" s="63">
        <f t="shared" si="1"/>
        <v>0.2614928324</v>
      </c>
      <c r="V159" s="66">
        <f t="shared" si="13"/>
        <v>0.01878398418</v>
      </c>
      <c r="W159" s="66">
        <f t="shared" si="14"/>
        <v>0.08798813643</v>
      </c>
      <c r="X159" s="66">
        <f t="shared" si="15"/>
        <v>0.03954522986</v>
      </c>
      <c r="Y159" s="63">
        <f t="shared" si="2"/>
        <v>0.2614928324</v>
      </c>
      <c r="Z159" s="66">
        <f t="shared" si="16"/>
        <v>0.03064755314</v>
      </c>
      <c r="AA159" s="66">
        <f t="shared" si="17"/>
        <v>0.01828966881</v>
      </c>
      <c r="AB159" s="66">
        <f t="shared" si="18"/>
        <v>0.02718734553</v>
      </c>
      <c r="AC159" s="63">
        <f t="shared" si="3"/>
        <v>0.2614928324</v>
      </c>
      <c r="AD159" s="66">
        <f t="shared" ref="AD159:AF159" si="187">(H159+K159+N159)/($F159)</f>
        <v>0.0756302521</v>
      </c>
      <c r="AE159" s="66">
        <f t="shared" si="187"/>
        <v>0.1171527435</v>
      </c>
      <c r="AF159" s="66">
        <f t="shared" si="187"/>
        <v>0.06870983688</v>
      </c>
      <c r="AG159" s="56">
        <f t="shared" si="20"/>
        <v>0.01442889113</v>
      </c>
      <c r="AH159" s="49">
        <f t="shared" si="5"/>
        <v>0.2614928324</v>
      </c>
      <c r="AI159" s="57">
        <f t="shared" si="21"/>
        <v>0.01284345615</v>
      </c>
      <c r="AJ159" s="57">
        <f t="shared" si="22"/>
        <v>0.0116667384</v>
      </c>
      <c r="AK159" s="66">
        <f t="shared" si="23"/>
        <v>0.00544621266</v>
      </c>
      <c r="AL159" s="66">
        <f t="shared" si="24"/>
        <v>-0.001286115566</v>
      </c>
      <c r="AM159" s="66">
        <f t="shared" si="25"/>
        <v>0.004421348747</v>
      </c>
      <c r="AN159" s="63">
        <f t="shared" si="6"/>
        <v>0.2614928324</v>
      </c>
      <c r="AO159" s="66">
        <f t="shared" si="26"/>
        <v>0.0172648049</v>
      </c>
      <c r="AP159" s="66">
        <f t="shared" si="27"/>
        <v>0.9439648731</v>
      </c>
      <c r="AQ159" s="63">
        <f t="shared" si="7"/>
        <v>37</v>
      </c>
      <c r="AR159" s="66">
        <f t="shared" si="28"/>
        <v>35</v>
      </c>
      <c r="AS159" s="64">
        <f>'M1,M2,M3 Restoration'!AU159</f>
        <v>0.749485509</v>
      </c>
      <c r="AT159" s="66">
        <f t="shared" si="29"/>
        <v>12</v>
      </c>
      <c r="AU159" s="65">
        <f>'N1,N2,N3 Restoration'!AX159</f>
        <v>0.2619831919</v>
      </c>
      <c r="AV159" s="38">
        <f t="shared" si="30"/>
        <v>58</v>
      </c>
      <c r="AW159" s="38">
        <f t="shared" si="31"/>
        <v>21</v>
      </c>
      <c r="AX159" s="52">
        <v>38.0</v>
      </c>
      <c r="AY159" s="38"/>
      <c r="AZ159" s="35"/>
      <c r="BA159" s="35"/>
    </row>
    <row r="160">
      <c r="A160" s="1"/>
      <c r="B160" s="1"/>
      <c r="C160" s="60"/>
      <c r="D160" s="60"/>
      <c r="E160" s="2">
        <v>2709.0</v>
      </c>
      <c r="F160" s="61">
        <v>848.0</v>
      </c>
      <c r="G160" s="62">
        <f t="shared" si="8"/>
        <v>229</v>
      </c>
      <c r="H160" s="43">
        <v>10.0</v>
      </c>
      <c r="I160" s="43">
        <v>13.0</v>
      </c>
      <c r="J160" s="43">
        <v>13.0</v>
      </c>
      <c r="K160" s="44">
        <v>41.0</v>
      </c>
      <c r="L160" s="44">
        <v>69.0</v>
      </c>
      <c r="M160" s="44">
        <v>23.0</v>
      </c>
      <c r="N160" s="45">
        <v>9.0</v>
      </c>
      <c r="O160" s="45">
        <v>12.0</v>
      </c>
      <c r="P160" s="45">
        <v>39.0</v>
      </c>
      <c r="Q160" s="66">
        <f t="shared" si="9"/>
        <v>0.2700471698</v>
      </c>
      <c r="R160" s="66">
        <f t="shared" si="10"/>
        <v>0.01179245283</v>
      </c>
      <c r="S160" s="66">
        <f t="shared" si="11"/>
        <v>0.01533018868</v>
      </c>
      <c r="T160" s="66">
        <f t="shared" si="12"/>
        <v>0.0141509434</v>
      </c>
      <c r="U160" s="63">
        <f t="shared" si="1"/>
        <v>0.2700471698</v>
      </c>
      <c r="V160" s="66">
        <f t="shared" si="13"/>
        <v>0.01533018868</v>
      </c>
      <c r="W160" s="66">
        <f t="shared" si="14"/>
        <v>0.08136792453</v>
      </c>
      <c r="X160" s="66">
        <f t="shared" si="15"/>
        <v>0.0483490566</v>
      </c>
      <c r="Y160" s="63">
        <f t="shared" si="2"/>
        <v>0.2700471698</v>
      </c>
      <c r="Z160" s="66">
        <f t="shared" si="16"/>
        <v>0.02712264151</v>
      </c>
      <c r="AA160" s="66">
        <f t="shared" si="17"/>
        <v>0.01061320755</v>
      </c>
      <c r="AB160" s="66">
        <f t="shared" si="18"/>
        <v>0.04599056604</v>
      </c>
      <c r="AC160" s="63">
        <f t="shared" si="3"/>
        <v>0.2700471698</v>
      </c>
      <c r="AD160" s="66">
        <f t="shared" ref="AD160:AF160" si="188">(H160+K160+N160)/($F160)</f>
        <v>0.07075471698</v>
      </c>
      <c r="AE160" s="66">
        <f t="shared" si="188"/>
        <v>0.1108490566</v>
      </c>
      <c r="AF160" s="66">
        <f t="shared" si="188"/>
        <v>0.08844339623</v>
      </c>
      <c r="AG160" s="56">
        <f t="shared" si="20"/>
        <v>0.01478787405</v>
      </c>
      <c r="AH160" s="49">
        <f t="shared" si="5"/>
        <v>0.2700471698</v>
      </c>
      <c r="AI160" s="57">
        <f t="shared" si="21"/>
        <v>0.01310831674</v>
      </c>
      <c r="AJ160" s="57">
        <f t="shared" si="22"/>
        <v>0.01189310447</v>
      </c>
      <c r="AK160" s="66">
        <f t="shared" si="23"/>
        <v>-0.002495109191</v>
      </c>
      <c r="AL160" s="66">
        <f t="shared" si="24"/>
        <v>0.002257838922</v>
      </c>
      <c r="AM160" s="66">
        <f t="shared" si="25"/>
        <v>-0.002025581553</v>
      </c>
      <c r="AN160" s="63">
        <f t="shared" si="6"/>
        <v>0.2700471698</v>
      </c>
      <c r="AO160" s="66">
        <f t="shared" si="26"/>
        <v>0.01108273519</v>
      </c>
      <c r="AP160" s="66">
        <f t="shared" si="27"/>
        <v>1.044239937</v>
      </c>
      <c r="AQ160" s="63">
        <f t="shared" si="7"/>
        <v>9</v>
      </c>
      <c r="AR160" s="66">
        <f t="shared" si="28"/>
        <v>9</v>
      </c>
      <c r="AS160" s="64">
        <f>'M1,M2,M3 Restoration'!AU160</f>
        <v>0.3470829651</v>
      </c>
      <c r="AT160" s="66">
        <f t="shared" si="29"/>
        <v>17</v>
      </c>
      <c r="AU160" s="65">
        <f>'N1,N2,N3 Restoration'!AX160</f>
        <v>0.2466807969</v>
      </c>
      <c r="AV160" s="38">
        <f t="shared" si="30"/>
        <v>23</v>
      </c>
      <c r="AW160" s="38">
        <f t="shared" si="31"/>
        <v>8</v>
      </c>
      <c r="AX160" s="52">
        <v>13.0</v>
      </c>
      <c r="AY160" s="38"/>
      <c r="AZ160" s="35"/>
      <c r="BA160" s="35"/>
    </row>
    <row r="161">
      <c r="A161" s="1"/>
      <c r="B161" s="1"/>
      <c r="C161" s="60"/>
      <c r="D161" s="60"/>
      <c r="E161" s="2">
        <v>2710.0</v>
      </c>
      <c r="F161" s="61">
        <v>3071.0</v>
      </c>
      <c r="G161" s="62">
        <f t="shared" si="8"/>
        <v>684</v>
      </c>
      <c r="H161" s="43">
        <v>37.0</v>
      </c>
      <c r="I161" s="43">
        <v>74.0</v>
      </c>
      <c r="J161" s="43">
        <v>21.0</v>
      </c>
      <c r="K161" s="44">
        <v>97.0</v>
      </c>
      <c r="L161" s="44">
        <v>231.0</v>
      </c>
      <c r="M161" s="44">
        <v>72.0</v>
      </c>
      <c r="N161" s="45">
        <v>36.0</v>
      </c>
      <c r="O161" s="45">
        <v>26.0</v>
      </c>
      <c r="P161" s="45">
        <v>90.0</v>
      </c>
      <c r="Q161" s="66">
        <f t="shared" si="9"/>
        <v>0.2227287528</v>
      </c>
      <c r="R161" s="66">
        <f t="shared" si="10"/>
        <v>0.01204819277</v>
      </c>
      <c r="S161" s="66">
        <f t="shared" si="11"/>
        <v>0.006838163465</v>
      </c>
      <c r="T161" s="66">
        <f t="shared" si="12"/>
        <v>0.008466297623</v>
      </c>
      <c r="U161" s="63">
        <f t="shared" si="1"/>
        <v>0.2227287528</v>
      </c>
      <c r="V161" s="66">
        <f t="shared" si="13"/>
        <v>0.02409638554</v>
      </c>
      <c r="W161" s="66">
        <f t="shared" si="14"/>
        <v>0.07521979811</v>
      </c>
      <c r="X161" s="66">
        <f t="shared" si="15"/>
        <v>0.03158580267</v>
      </c>
      <c r="Y161" s="63">
        <f t="shared" si="2"/>
        <v>0.2227287528</v>
      </c>
      <c r="Z161" s="66">
        <f t="shared" si="16"/>
        <v>0.02344513188</v>
      </c>
      <c r="AA161" s="66">
        <f t="shared" si="17"/>
        <v>0.01172256594</v>
      </c>
      <c r="AB161" s="66">
        <f t="shared" si="18"/>
        <v>0.02930641485</v>
      </c>
      <c r="AC161" s="63">
        <f t="shared" si="3"/>
        <v>0.2227287528</v>
      </c>
      <c r="AD161" s="66">
        <f t="shared" ref="AD161:AF161" si="189">(H161+K161+N161)/($F161)</f>
        <v>0.05535656138</v>
      </c>
      <c r="AE161" s="66">
        <f t="shared" si="189"/>
        <v>0.1077824813</v>
      </c>
      <c r="AF161" s="66">
        <f t="shared" si="189"/>
        <v>0.05958971019</v>
      </c>
      <c r="AG161" s="56">
        <f t="shared" si="20"/>
        <v>0.01264019113</v>
      </c>
      <c r="AH161" s="49">
        <f t="shared" si="5"/>
        <v>0.2227287528</v>
      </c>
      <c r="AI161" s="57">
        <f t="shared" si="21"/>
        <v>0.01144330352</v>
      </c>
      <c r="AJ161" s="57">
        <f t="shared" si="22"/>
        <v>0.01044102413</v>
      </c>
      <c r="AK161" s="66">
        <f t="shared" si="23"/>
        <v>0.0002792624218</v>
      </c>
      <c r="AL161" s="66">
        <f t="shared" si="24"/>
        <v>-0.001974726507</v>
      </c>
      <c r="AM161" s="66">
        <f t="shared" si="25"/>
        <v>0.0002267110442</v>
      </c>
      <c r="AN161" s="63">
        <f t="shared" si="6"/>
        <v>0.2227287528</v>
      </c>
      <c r="AO161" s="66">
        <f t="shared" si="26"/>
        <v>0.01167001456</v>
      </c>
      <c r="AP161" s="66">
        <f t="shared" si="27"/>
        <v>0.9955170755</v>
      </c>
      <c r="AQ161" s="63">
        <f t="shared" si="7"/>
        <v>36</v>
      </c>
      <c r="AR161" s="66">
        <f t="shared" si="28"/>
        <v>36</v>
      </c>
      <c r="AS161" s="64">
        <f>'M1,M2,M3 Restoration'!AU161</f>
        <v>0.6399811184</v>
      </c>
      <c r="AT161" s="66">
        <f t="shared" si="29"/>
        <v>20</v>
      </c>
      <c r="AU161" s="65">
        <f>'N1,N2,N3 Restoration'!AX161</f>
        <v>0.4209180867</v>
      </c>
      <c r="AV161" s="38">
        <f t="shared" si="30"/>
        <v>58</v>
      </c>
      <c r="AW161" s="38">
        <f t="shared" si="31"/>
        <v>42</v>
      </c>
      <c r="AX161" s="52">
        <v>74.0</v>
      </c>
      <c r="AY161" s="38"/>
      <c r="AZ161" s="35"/>
      <c r="BA161" s="35"/>
    </row>
    <row r="162">
      <c r="A162" s="1"/>
      <c r="B162" s="1"/>
      <c r="C162" s="60"/>
      <c r="D162" s="60"/>
      <c r="E162" s="2">
        <v>2711.0</v>
      </c>
      <c r="F162" s="61">
        <v>1531.0</v>
      </c>
      <c r="G162" s="62">
        <f t="shared" si="8"/>
        <v>451</v>
      </c>
      <c r="H162" s="43">
        <v>24.0</v>
      </c>
      <c r="I162" s="43">
        <v>34.0</v>
      </c>
      <c r="J162" s="43">
        <v>18.0</v>
      </c>
      <c r="K162" s="44">
        <v>80.0</v>
      </c>
      <c r="L162" s="44">
        <v>143.0</v>
      </c>
      <c r="M162" s="44">
        <v>53.0</v>
      </c>
      <c r="N162" s="45">
        <v>27.0</v>
      </c>
      <c r="O162" s="45">
        <v>19.0</v>
      </c>
      <c r="P162" s="45">
        <v>53.0</v>
      </c>
      <c r="Q162" s="66">
        <f t="shared" si="9"/>
        <v>0.2945787067</v>
      </c>
      <c r="R162" s="66">
        <f t="shared" si="10"/>
        <v>0.01567602874</v>
      </c>
      <c r="S162" s="66">
        <f t="shared" si="11"/>
        <v>0.01175702155</v>
      </c>
      <c r="T162" s="66">
        <f t="shared" si="12"/>
        <v>0.01241018942</v>
      </c>
      <c r="U162" s="63">
        <f t="shared" si="1"/>
        <v>0.2945787067</v>
      </c>
      <c r="V162" s="66">
        <f t="shared" si="13"/>
        <v>0.02220770738</v>
      </c>
      <c r="W162" s="66">
        <f t="shared" si="14"/>
        <v>0.09340300457</v>
      </c>
      <c r="X162" s="66">
        <f t="shared" si="15"/>
        <v>0.05225342913</v>
      </c>
      <c r="Y162" s="63">
        <f t="shared" si="2"/>
        <v>0.2945787067</v>
      </c>
      <c r="Z162" s="66">
        <f t="shared" si="16"/>
        <v>0.0346178968</v>
      </c>
      <c r="AA162" s="66">
        <f t="shared" si="17"/>
        <v>0.01763553233</v>
      </c>
      <c r="AB162" s="66">
        <f t="shared" si="18"/>
        <v>0.0346178968</v>
      </c>
      <c r="AC162" s="63">
        <f t="shared" si="3"/>
        <v>0.2945787067</v>
      </c>
      <c r="AD162" s="66">
        <f t="shared" ref="AD162:AF162" si="190">(H162+K162+N162)/($F162)</f>
        <v>0.0855649902</v>
      </c>
      <c r="AE162" s="66">
        <f t="shared" si="190"/>
        <v>0.1280209014</v>
      </c>
      <c r="AF162" s="66">
        <f t="shared" si="190"/>
        <v>0.08099281515</v>
      </c>
      <c r="AG162" s="56">
        <f t="shared" si="20"/>
        <v>0.01574567197</v>
      </c>
      <c r="AH162" s="49">
        <f t="shared" si="5"/>
        <v>0.2945787067</v>
      </c>
      <c r="AI162" s="57">
        <f t="shared" si="21"/>
        <v>0.01377939605</v>
      </c>
      <c r="AJ162" s="57">
        <f t="shared" si="22"/>
        <v>0.01245379187</v>
      </c>
      <c r="AK162" s="66">
        <f t="shared" si="23"/>
        <v>0.00385613628</v>
      </c>
      <c r="AL162" s="66">
        <f t="shared" si="24"/>
        <v>-0.00004360245328</v>
      </c>
      <c r="AM162" s="66">
        <f t="shared" si="25"/>
        <v>0.00313049166</v>
      </c>
      <c r="AN162" s="63">
        <f t="shared" si="6"/>
        <v>0.2945787067</v>
      </c>
      <c r="AO162" s="66">
        <f t="shared" si="26"/>
        <v>0.01690988771</v>
      </c>
      <c r="AP162" s="66">
        <f t="shared" si="27"/>
        <v>0.9588532625</v>
      </c>
      <c r="AQ162" s="63">
        <f t="shared" si="7"/>
        <v>27</v>
      </c>
      <c r="AR162" s="66">
        <f t="shared" si="28"/>
        <v>26</v>
      </c>
      <c r="AS162" s="64">
        <f>'M1,M2,M3 Restoration'!AU162</f>
        <v>0.6352023628</v>
      </c>
      <c r="AT162" s="66">
        <f t="shared" si="29"/>
        <v>15</v>
      </c>
      <c r="AU162" s="65">
        <f>'N1,N2,N3 Restoration'!AX162</f>
        <v>0.3133950683</v>
      </c>
      <c r="AV162" s="38">
        <f t="shared" si="30"/>
        <v>42</v>
      </c>
      <c r="AW162" s="38">
        <f t="shared" si="31"/>
        <v>19</v>
      </c>
      <c r="AX162" s="52">
        <v>34.0</v>
      </c>
      <c r="AY162" s="38"/>
      <c r="AZ162" s="35"/>
      <c r="BA162" s="35"/>
    </row>
    <row r="163">
      <c r="A163" s="1"/>
      <c r="B163" s="1"/>
      <c r="C163" s="60"/>
      <c r="D163" s="60"/>
      <c r="E163" s="2">
        <v>2715.0</v>
      </c>
      <c r="F163" s="61">
        <v>2341.0</v>
      </c>
      <c r="G163" s="62">
        <f t="shared" si="8"/>
        <v>402</v>
      </c>
      <c r="H163" s="43">
        <v>28.0</v>
      </c>
      <c r="I163" s="43">
        <v>28.0</v>
      </c>
      <c r="J163" s="43">
        <v>27.0</v>
      </c>
      <c r="K163" s="44">
        <v>62.0</v>
      </c>
      <c r="L163" s="44">
        <v>96.0</v>
      </c>
      <c r="M163" s="44">
        <v>59.0</v>
      </c>
      <c r="N163" s="45">
        <v>28.0</v>
      </c>
      <c r="O163" s="45">
        <v>21.0</v>
      </c>
      <c r="P163" s="45">
        <v>53.0</v>
      </c>
      <c r="Q163" s="66">
        <f t="shared" si="9"/>
        <v>0.1717214865</v>
      </c>
      <c r="R163" s="66">
        <f t="shared" si="10"/>
        <v>0.01196070056</v>
      </c>
      <c r="S163" s="66">
        <f t="shared" si="11"/>
        <v>0.01153353268</v>
      </c>
      <c r="T163" s="66">
        <f t="shared" si="12"/>
        <v>0.008970525416</v>
      </c>
      <c r="U163" s="63">
        <f t="shared" si="1"/>
        <v>0.1717214865</v>
      </c>
      <c r="V163" s="66">
        <f t="shared" si="13"/>
        <v>0.01196070056</v>
      </c>
      <c r="W163" s="66">
        <f t="shared" si="14"/>
        <v>0.04100811619</v>
      </c>
      <c r="X163" s="66">
        <f t="shared" si="15"/>
        <v>0.02648440837</v>
      </c>
      <c r="Y163" s="63">
        <f t="shared" si="2"/>
        <v>0.1717214865</v>
      </c>
      <c r="Z163" s="66">
        <f t="shared" si="16"/>
        <v>0.02520290474</v>
      </c>
      <c r="AA163" s="66">
        <f t="shared" si="17"/>
        <v>0.01196070056</v>
      </c>
      <c r="AB163" s="66">
        <f t="shared" si="18"/>
        <v>0.02263989748</v>
      </c>
      <c r="AC163" s="63">
        <f t="shared" si="3"/>
        <v>0.1717214865</v>
      </c>
      <c r="AD163" s="66">
        <f t="shared" ref="AD163:AF163" si="191">(H163+K163+N163)/($F163)</f>
        <v>0.05040580948</v>
      </c>
      <c r="AE163" s="66">
        <f t="shared" si="191"/>
        <v>0.06193934216</v>
      </c>
      <c r="AF163" s="66">
        <f t="shared" si="191"/>
        <v>0.0593763349</v>
      </c>
      <c r="AG163" s="56">
        <f t="shared" si="20"/>
        <v>0.009882226006</v>
      </c>
      <c r="AH163" s="49">
        <f t="shared" si="5"/>
        <v>0.1717214865</v>
      </c>
      <c r="AI163" s="57">
        <f t="shared" si="21"/>
        <v>0.009101818839</v>
      </c>
      <c r="AJ163" s="57">
        <f t="shared" si="22"/>
        <v>0.00832907215</v>
      </c>
      <c r="AK163" s="66">
        <f t="shared" si="23"/>
        <v>0.002858881716</v>
      </c>
      <c r="AL163" s="66">
        <f t="shared" si="24"/>
        <v>0.0006414532667</v>
      </c>
      <c r="AM163" s="66">
        <f t="shared" si="25"/>
        <v>0.002320899657</v>
      </c>
      <c r="AN163" s="63">
        <f t="shared" si="6"/>
        <v>0.1717214865</v>
      </c>
      <c r="AO163" s="66">
        <f t="shared" si="26"/>
        <v>0.0114227185</v>
      </c>
      <c r="AP163" s="66">
        <f t="shared" si="27"/>
        <v>0.9550208571</v>
      </c>
      <c r="AQ163" s="63">
        <f t="shared" si="7"/>
        <v>28</v>
      </c>
      <c r="AR163" s="66">
        <f t="shared" si="28"/>
        <v>27</v>
      </c>
      <c r="AS163" s="64">
        <f>'M1,M2,M3 Restoration'!AU163</f>
        <v>0.5876147575</v>
      </c>
      <c r="AT163" s="66">
        <f t="shared" si="29"/>
        <v>19</v>
      </c>
      <c r="AU163" s="65">
        <f>'N1,N2,N3 Restoration'!AX163</f>
        <v>0.2382781515</v>
      </c>
      <c r="AV163" s="38">
        <f t="shared" si="30"/>
        <v>55</v>
      </c>
      <c r="AW163" s="38">
        <f t="shared" si="31"/>
        <v>17</v>
      </c>
      <c r="AX163" s="52">
        <v>28.0</v>
      </c>
      <c r="AY163" s="38"/>
      <c r="AZ163" s="35"/>
      <c r="BA163" s="35"/>
    </row>
    <row r="164">
      <c r="A164" s="1"/>
      <c r="B164" s="1"/>
      <c r="C164" s="60"/>
      <c r="D164" s="60"/>
      <c r="E164" s="2">
        <v>2717.0</v>
      </c>
      <c r="F164" s="61">
        <v>1524.0</v>
      </c>
      <c r="G164" s="62">
        <f t="shared" si="8"/>
        <v>181</v>
      </c>
      <c r="H164" s="43">
        <v>16.0</v>
      </c>
      <c r="I164" s="43">
        <v>19.0</v>
      </c>
      <c r="J164" s="43">
        <v>5.0</v>
      </c>
      <c r="K164" s="44">
        <v>25.0</v>
      </c>
      <c r="L164" s="44">
        <v>46.0</v>
      </c>
      <c r="M164" s="44">
        <v>16.0</v>
      </c>
      <c r="N164" s="45">
        <v>11.0</v>
      </c>
      <c r="O164" s="45">
        <v>8.0</v>
      </c>
      <c r="P164" s="45">
        <v>35.0</v>
      </c>
      <c r="Q164" s="66">
        <f t="shared" si="9"/>
        <v>0.1187664042</v>
      </c>
      <c r="R164" s="66">
        <f t="shared" si="10"/>
        <v>0.01049868766</v>
      </c>
      <c r="S164" s="66">
        <f t="shared" si="11"/>
        <v>0.003280839895</v>
      </c>
      <c r="T164" s="66">
        <f t="shared" si="12"/>
        <v>0.005249343832</v>
      </c>
      <c r="U164" s="63">
        <f t="shared" si="1"/>
        <v>0.1187664042</v>
      </c>
      <c r="V164" s="66">
        <f t="shared" si="13"/>
        <v>0.0124671916</v>
      </c>
      <c r="W164" s="66">
        <f t="shared" si="14"/>
        <v>0.03018372703</v>
      </c>
      <c r="X164" s="66">
        <f t="shared" si="15"/>
        <v>0.01640419948</v>
      </c>
      <c r="Y164" s="63">
        <f t="shared" si="2"/>
        <v>0.1187664042</v>
      </c>
      <c r="Z164" s="66">
        <f t="shared" si="16"/>
        <v>0.01049868766</v>
      </c>
      <c r="AA164" s="66">
        <f t="shared" si="17"/>
        <v>0.007217847769</v>
      </c>
      <c r="AB164" s="66">
        <f t="shared" si="18"/>
        <v>0.02296587927</v>
      </c>
      <c r="AC164" s="63">
        <f t="shared" si="3"/>
        <v>0.1187664042</v>
      </c>
      <c r="AD164" s="66">
        <f t="shared" ref="AD164:AF164" si="192">(H164+K164+N164)/($F164)</f>
        <v>0.03412073491</v>
      </c>
      <c r="AE164" s="66">
        <f t="shared" si="192"/>
        <v>0.04790026247</v>
      </c>
      <c r="AF164" s="66">
        <f t="shared" si="192"/>
        <v>0.03674540682</v>
      </c>
      <c r="AG164" s="56">
        <f t="shared" si="20"/>
        <v>0.006532821324</v>
      </c>
      <c r="AH164" s="49">
        <f t="shared" si="5"/>
        <v>0.1187664042</v>
      </c>
      <c r="AI164" s="57">
        <f t="shared" si="21"/>
        <v>0.006070838328</v>
      </c>
      <c r="AJ164" s="57">
        <f t="shared" si="22"/>
        <v>0.005536389509</v>
      </c>
      <c r="AK164" s="66">
        <f t="shared" si="23"/>
        <v>0.001147009441</v>
      </c>
      <c r="AL164" s="66">
        <f t="shared" si="24"/>
        <v>-0.0002870456769</v>
      </c>
      <c r="AM164" s="66">
        <f t="shared" si="25"/>
        <v>0.0009311661283</v>
      </c>
      <c r="AN164" s="63">
        <f t="shared" si="6"/>
        <v>0.1187664042</v>
      </c>
      <c r="AO164" s="66">
        <f t="shared" si="26"/>
        <v>0.007002004456</v>
      </c>
      <c r="AP164" s="66">
        <f t="shared" si="27"/>
        <v>0.9700958901</v>
      </c>
      <c r="AQ164" s="63">
        <f t="shared" si="7"/>
        <v>11</v>
      </c>
      <c r="AR164" s="66">
        <f t="shared" si="28"/>
        <v>11</v>
      </c>
      <c r="AS164" s="64">
        <f>'M1,M2,M3 Restoration'!AU164</f>
        <v>0.7023644269</v>
      </c>
      <c r="AT164" s="66">
        <f t="shared" si="29"/>
        <v>5</v>
      </c>
      <c r="AU164" s="65">
        <f>'N1,N2,N3 Restoration'!AX164</f>
        <v>0.3554970961</v>
      </c>
      <c r="AV164" s="38">
        <f t="shared" si="30"/>
        <v>21</v>
      </c>
      <c r="AW164" s="38">
        <f t="shared" si="31"/>
        <v>12</v>
      </c>
      <c r="AX164" s="52">
        <v>19.0</v>
      </c>
      <c r="AY164" s="38"/>
      <c r="AZ164" s="35"/>
      <c r="BA164" s="35"/>
    </row>
    <row r="165">
      <c r="A165" s="1"/>
      <c r="B165" s="1"/>
      <c r="C165" s="60"/>
      <c r="D165" s="60"/>
      <c r="E165" s="2">
        <v>2726.0</v>
      </c>
      <c r="F165" s="61">
        <v>2106.0</v>
      </c>
      <c r="G165" s="62">
        <f t="shared" si="8"/>
        <v>775</v>
      </c>
      <c r="H165" s="43">
        <v>30.0</v>
      </c>
      <c r="I165" s="43">
        <v>45.0</v>
      </c>
      <c r="J165" s="43">
        <v>72.0</v>
      </c>
      <c r="K165" s="44">
        <v>112.0</v>
      </c>
      <c r="L165" s="44">
        <v>143.0</v>
      </c>
      <c r="M165" s="44">
        <v>223.0</v>
      </c>
      <c r="N165" s="45">
        <v>33.0</v>
      </c>
      <c r="O165" s="45">
        <v>60.0</v>
      </c>
      <c r="P165" s="45">
        <v>57.0</v>
      </c>
      <c r="Q165" s="66">
        <f t="shared" si="9"/>
        <v>0.3679962013</v>
      </c>
      <c r="R165" s="66">
        <f t="shared" si="10"/>
        <v>0.01424501425</v>
      </c>
      <c r="S165" s="66">
        <f t="shared" si="11"/>
        <v>0.03418803419</v>
      </c>
      <c r="T165" s="66">
        <f t="shared" si="12"/>
        <v>0.02849002849</v>
      </c>
      <c r="U165" s="63">
        <f t="shared" si="1"/>
        <v>0.3679962013</v>
      </c>
      <c r="V165" s="66">
        <f t="shared" si="13"/>
        <v>0.02136752137</v>
      </c>
      <c r="W165" s="66">
        <f t="shared" si="14"/>
        <v>0.06790123457</v>
      </c>
      <c r="X165" s="66">
        <f t="shared" si="15"/>
        <v>0.05318138651</v>
      </c>
      <c r="Y165" s="63">
        <f t="shared" si="2"/>
        <v>0.3679962013</v>
      </c>
      <c r="Z165" s="66">
        <f t="shared" si="16"/>
        <v>0.1058879392</v>
      </c>
      <c r="AA165" s="66">
        <f t="shared" si="17"/>
        <v>0.01566951567</v>
      </c>
      <c r="AB165" s="66">
        <f t="shared" si="18"/>
        <v>0.02706552707</v>
      </c>
      <c r="AC165" s="63">
        <f t="shared" si="3"/>
        <v>0.3679962013</v>
      </c>
      <c r="AD165" s="66">
        <f t="shared" ref="AD165:AF165" si="193">(H165+K165+N165)/($F165)</f>
        <v>0.08309591643</v>
      </c>
      <c r="AE165" s="66">
        <f t="shared" si="193"/>
        <v>0.1177587844</v>
      </c>
      <c r="AF165" s="66">
        <f t="shared" si="193"/>
        <v>0.1671415005</v>
      </c>
      <c r="AG165" s="56">
        <f t="shared" si="20"/>
        <v>0.01797716997</v>
      </c>
      <c r="AH165" s="49">
        <f t="shared" si="5"/>
        <v>0.3679962013</v>
      </c>
      <c r="AI165" s="57">
        <f t="shared" si="21"/>
        <v>0.01500395104</v>
      </c>
      <c r="AJ165" s="57">
        <f t="shared" si="22"/>
        <v>0.01334796814</v>
      </c>
      <c r="AK165" s="66">
        <f t="shared" si="23"/>
        <v>0.0006655646284</v>
      </c>
      <c r="AL165" s="66">
        <f t="shared" si="24"/>
        <v>0.01514206035</v>
      </c>
      <c r="AM165" s="66">
        <f t="shared" si="25"/>
        <v>0.0005403192126</v>
      </c>
      <c r="AN165" s="63">
        <f t="shared" si="6"/>
        <v>0.3679962013</v>
      </c>
      <c r="AO165" s="66">
        <f t="shared" si="26"/>
        <v>0.01554427025</v>
      </c>
      <c r="AP165" s="66">
        <f t="shared" si="27"/>
        <v>0.9920070653</v>
      </c>
      <c r="AQ165" s="63">
        <f t="shared" si="7"/>
        <v>33</v>
      </c>
      <c r="AR165" s="66">
        <f t="shared" si="28"/>
        <v>33</v>
      </c>
      <c r="AS165" s="64">
        <f>'M1,M2,M3 Restoration'!AU165</f>
        <v>0.3973914999</v>
      </c>
      <c r="AT165" s="66">
        <f t="shared" si="29"/>
        <v>50</v>
      </c>
      <c r="AU165" s="65">
        <f>'N1,N2,N3 Restoration'!AX165</f>
        <v>0.3341181428</v>
      </c>
      <c r="AV165" s="38">
        <f t="shared" si="30"/>
        <v>102</v>
      </c>
      <c r="AW165" s="38">
        <f t="shared" si="31"/>
        <v>51</v>
      </c>
      <c r="AX165" s="52">
        <v>45.0</v>
      </c>
      <c r="AY165" s="38"/>
      <c r="AZ165" s="35"/>
      <c r="BA165" s="35"/>
    </row>
    <row r="166">
      <c r="A166" s="1"/>
      <c r="B166" s="1"/>
      <c r="C166" s="60"/>
      <c r="D166" s="60"/>
      <c r="E166" s="2">
        <v>2730.0</v>
      </c>
      <c r="F166" s="61">
        <v>2458.0</v>
      </c>
      <c r="G166" s="62">
        <f t="shared" si="8"/>
        <v>354</v>
      </c>
      <c r="H166" s="43">
        <v>19.0</v>
      </c>
      <c r="I166" s="43">
        <v>39.0</v>
      </c>
      <c r="J166" s="43">
        <v>26.0</v>
      </c>
      <c r="K166" s="44">
        <v>40.0</v>
      </c>
      <c r="L166" s="44">
        <v>103.0</v>
      </c>
      <c r="M166" s="44">
        <v>34.0</v>
      </c>
      <c r="N166" s="45">
        <v>27.0</v>
      </c>
      <c r="O166" s="45">
        <v>12.0</v>
      </c>
      <c r="P166" s="45">
        <v>54.0</v>
      </c>
      <c r="Q166" s="66">
        <f t="shared" si="9"/>
        <v>0.1440195281</v>
      </c>
      <c r="R166" s="66">
        <f t="shared" si="10"/>
        <v>0.007729861676</v>
      </c>
      <c r="S166" s="66">
        <f t="shared" si="11"/>
        <v>0.01057770545</v>
      </c>
      <c r="T166" s="66">
        <f t="shared" si="12"/>
        <v>0.004882017901</v>
      </c>
      <c r="U166" s="63">
        <f t="shared" si="1"/>
        <v>0.1440195281</v>
      </c>
      <c r="V166" s="66">
        <f t="shared" si="13"/>
        <v>0.01586655818</v>
      </c>
      <c r="W166" s="66">
        <f t="shared" si="14"/>
        <v>0.04190398698</v>
      </c>
      <c r="X166" s="66">
        <f t="shared" si="15"/>
        <v>0.016273393</v>
      </c>
      <c r="Y166" s="63">
        <f t="shared" si="2"/>
        <v>0.1440195281</v>
      </c>
      <c r="Z166" s="66">
        <f t="shared" si="16"/>
        <v>0.01383238405</v>
      </c>
      <c r="AA166" s="66">
        <f t="shared" si="17"/>
        <v>0.01098454028</v>
      </c>
      <c r="AB166" s="66">
        <f t="shared" si="18"/>
        <v>0.02196908055</v>
      </c>
      <c r="AC166" s="63">
        <f t="shared" si="3"/>
        <v>0.1440195281</v>
      </c>
      <c r="AD166" s="66">
        <f t="shared" ref="AD166:AF166" si="194">(H166+K166+N166)/($F166)</f>
        <v>0.03498779496</v>
      </c>
      <c r="AE166" s="66">
        <f t="shared" si="194"/>
        <v>0.06265256306</v>
      </c>
      <c r="AF166" s="66">
        <f t="shared" si="194"/>
        <v>0.04637917006</v>
      </c>
      <c r="AG166" s="56">
        <f t="shared" si="20"/>
        <v>0.008191850605</v>
      </c>
      <c r="AH166" s="49">
        <f t="shared" si="5"/>
        <v>0.1440195281</v>
      </c>
      <c r="AI166" s="57">
        <f t="shared" si="21"/>
        <v>0.007592498979</v>
      </c>
      <c r="AJ166" s="57">
        <f t="shared" si="22"/>
        <v>0.006944411102</v>
      </c>
      <c r="AK166" s="66">
        <f t="shared" si="23"/>
        <v>0.003392041298</v>
      </c>
      <c r="AL166" s="66">
        <f t="shared" si="24"/>
        <v>-0.002062393202</v>
      </c>
      <c r="AM166" s="66">
        <f t="shared" si="25"/>
        <v>0.002753729698</v>
      </c>
      <c r="AN166" s="63">
        <f t="shared" si="6"/>
        <v>0.1440195281</v>
      </c>
      <c r="AO166" s="66">
        <f t="shared" si="26"/>
        <v>0.01034622868</v>
      </c>
      <c r="AP166" s="66">
        <f t="shared" si="27"/>
        <v>0.9418900033</v>
      </c>
      <c r="AQ166" s="63">
        <f t="shared" si="7"/>
        <v>27</v>
      </c>
      <c r="AR166" s="66">
        <f t="shared" si="28"/>
        <v>25</v>
      </c>
      <c r="AS166" s="64">
        <f>'M1,M2,M3 Restoration'!AU166</f>
        <v>0.4932356072</v>
      </c>
      <c r="AT166" s="66">
        <f t="shared" si="29"/>
        <v>26</v>
      </c>
      <c r="AU166" s="65">
        <f>'N1,N2,N3 Restoration'!AX166</f>
        <v>0.1807839136</v>
      </c>
      <c r="AV166" s="38">
        <f t="shared" si="30"/>
        <v>45</v>
      </c>
      <c r="AW166" s="38">
        <f t="shared" si="31"/>
        <v>10</v>
      </c>
      <c r="AX166" s="52">
        <v>39.0</v>
      </c>
      <c r="AY166" s="38"/>
      <c r="AZ166" s="35"/>
      <c r="BA166" s="35"/>
    </row>
    <row r="167">
      <c r="A167" s="1"/>
      <c r="B167" s="1"/>
      <c r="C167" s="60"/>
      <c r="D167" s="60"/>
      <c r="E167" s="2">
        <v>2731.0</v>
      </c>
      <c r="F167" s="61">
        <v>2336.0</v>
      </c>
      <c r="G167" s="62">
        <f t="shared" si="8"/>
        <v>757</v>
      </c>
      <c r="H167" s="43">
        <v>16.0</v>
      </c>
      <c r="I167" s="43">
        <v>94.0</v>
      </c>
      <c r="J167" s="43">
        <v>46.0</v>
      </c>
      <c r="K167" s="44">
        <v>39.0</v>
      </c>
      <c r="L167" s="44">
        <v>330.0</v>
      </c>
      <c r="M167" s="44">
        <v>84.0</v>
      </c>
      <c r="N167" s="45">
        <v>18.0</v>
      </c>
      <c r="O167" s="45">
        <v>27.0</v>
      </c>
      <c r="P167" s="45">
        <v>103.0</v>
      </c>
      <c r="Q167" s="66">
        <f t="shared" si="9"/>
        <v>0.3240582192</v>
      </c>
      <c r="R167" s="66">
        <f t="shared" si="10"/>
        <v>0.006849315068</v>
      </c>
      <c r="S167" s="66">
        <f t="shared" si="11"/>
        <v>0.01969178082</v>
      </c>
      <c r="T167" s="66">
        <f t="shared" si="12"/>
        <v>0.01155821918</v>
      </c>
      <c r="U167" s="63">
        <f t="shared" si="1"/>
        <v>0.3240582192</v>
      </c>
      <c r="V167" s="66">
        <f t="shared" si="13"/>
        <v>0.04023972603</v>
      </c>
      <c r="W167" s="66">
        <f t="shared" si="14"/>
        <v>0.1412671233</v>
      </c>
      <c r="X167" s="66">
        <f t="shared" si="15"/>
        <v>0.01669520548</v>
      </c>
      <c r="Y167" s="63">
        <f t="shared" si="2"/>
        <v>0.3240582192</v>
      </c>
      <c r="Z167" s="66">
        <f t="shared" si="16"/>
        <v>0.03595890411</v>
      </c>
      <c r="AA167" s="66">
        <f t="shared" si="17"/>
        <v>0.007705479452</v>
      </c>
      <c r="AB167" s="66">
        <f t="shared" si="18"/>
        <v>0.04409246575</v>
      </c>
      <c r="AC167" s="63">
        <f t="shared" si="3"/>
        <v>0.3240582192</v>
      </c>
      <c r="AD167" s="66">
        <f t="shared" ref="AD167:AF167" si="195">(H167+K167+N167)/($F167)</f>
        <v>0.03125</v>
      </c>
      <c r="AE167" s="66">
        <f t="shared" si="195"/>
        <v>0.1930650685</v>
      </c>
      <c r="AF167" s="66">
        <f t="shared" si="195"/>
        <v>0.09974315068</v>
      </c>
      <c r="AG167" s="56">
        <f t="shared" si="20"/>
        <v>0.01675606338</v>
      </c>
      <c r="AH167" s="49">
        <f t="shared" si="5"/>
        <v>0.3240582192</v>
      </c>
      <c r="AI167" s="57">
        <f t="shared" si="21"/>
        <v>0.01441227918</v>
      </c>
      <c r="AJ167" s="57">
        <f t="shared" si="22"/>
        <v>0.01295401719</v>
      </c>
      <c r="AK167" s="66">
        <f t="shared" si="23"/>
        <v>-0.006706799726</v>
      </c>
      <c r="AL167" s="66">
        <f t="shared" si="24"/>
        <v>-0.001395798014</v>
      </c>
      <c r="AM167" s="66">
        <f t="shared" si="25"/>
        <v>-0.005444719555</v>
      </c>
      <c r="AN167" s="63">
        <f t="shared" si="6"/>
        <v>0.3240582192</v>
      </c>
      <c r="AO167" s="66">
        <f t="shared" si="26"/>
        <v>0.008967559623</v>
      </c>
      <c r="AP167" s="66">
        <f t="shared" si="27"/>
        <v>1.16378996</v>
      </c>
      <c r="AQ167" s="63">
        <f t="shared" si="7"/>
        <v>18</v>
      </c>
      <c r="AR167" s="66">
        <f t="shared" si="28"/>
        <v>21</v>
      </c>
      <c r="AS167" s="64">
        <f>'M1,M2,M3 Restoration'!AU167</f>
        <v>0.1540939685</v>
      </c>
      <c r="AT167" s="66">
        <f t="shared" si="29"/>
        <v>115</v>
      </c>
      <c r="AU167" s="65">
        <f>'N1,N2,N3 Restoration'!AX167</f>
        <v>0.2534483464</v>
      </c>
      <c r="AV167" s="38">
        <f t="shared" si="30"/>
        <v>62</v>
      </c>
      <c r="AW167" s="38">
        <f t="shared" si="31"/>
        <v>21</v>
      </c>
      <c r="AX167" s="52">
        <v>94.0</v>
      </c>
      <c r="AY167" s="38"/>
      <c r="AZ167" s="35"/>
      <c r="BA167" s="35"/>
    </row>
    <row r="168">
      <c r="A168" s="1"/>
      <c r="B168" s="1"/>
      <c r="C168" s="60"/>
      <c r="D168" s="60"/>
      <c r="E168" s="2">
        <v>2733.0</v>
      </c>
      <c r="F168" s="61">
        <v>2756.0</v>
      </c>
      <c r="G168" s="62">
        <f t="shared" si="8"/>
        <v>349</v>
      </c>
      <c r="H168" s="43">
        <v>20.0</v>
      </c>
      <c r="I168" s="43">
        <v>25.0</v>
      </c>
      <c r="J168" s="43">
        <v>19.0</v>
      </c>
      <c r="K168" s="44">
        <v>54.0</v>
      </c>
      <c r="L168" s="44">
        <v>101.0</v>
      </c>
      <c r="M168" s="44">
        <v>49.0</v>
      </c>
      <c r="N168" s="45">
        <v>20.0</v>
      </c>
      <c r="O168" s="45">
        <v>22.0</v>
      </c>
      <c r="P168" s="45">
        <v>39.0</v>
      </c>
      <c r="Q168" s="66">
        <f t="shared" si="9"/>
        <v>0.1266328012</v>
      </c>
      <c r="R168" s="66">
        <f t="shared" si="10"/>
        <v>0.007256894049</v>
      </c>
      <c r="S168" s="66">
        <f t="shared" si="11"/>
        <v>0.006894049347</v>
      </c>
      <c r="T168" s="66">
        <f t="shared" si="12"/>
        <v>0.007982583454</v>
      </c>
      <c r="U168" s="63">
        <f t="shared" si="1"/>
        <v>0.1266328012</v>
      </c>
      <c r="V168" s="66">
        <f t="shared" si="13"/>
        <v>0.009071117562</v>
      </c>
      <c r="W168" s="66">
        <f t="shared" si="14"/>
        <v>0.03664731495</v>
      </c>
      <c r="X168" s="66">
        <f t="shared" si="15"/>
        <v>0.01959361393</v>
      </c>
      <c r="Y168" s="63">
        <f t="shared" si="2"/>
        <v>0.1266328012</v>
      </c>
      <c r="Z168" s="66">
        <f t="shared" si="16"/>
        <v>0.01777939042</v>
      </c>
      <c r="AA168" s="66">
        <f t="shared" si="17"/>
        <v>0.007256894049</v>
      </c>
      <c r="AB168" s="66">
        <f t="shared" si="18"/>
        <v>0.0141509434</v>
      </c>
      <c r="AC168" s="63">
        <f t="shared" si="3"/>
        <v>0.1266328012</v>
      </c>
      <c r="AD168" s="66">
        <f t="shared" ref="AD168:AF168" si="196">(H168+K168+N168)/($F168)</f>
        <v>0.03410740203</v>
      </c>
      <c r="AE168" s="66">
        <f t="shared" si="196"/>
        <v>0.05370101597</v>
      </c>
      <c r="AF168" s="66">
        <f t="shared" si="196"/>
        <v>0.03882438316</v>
      </c>
      <c r="AG168" s="56">
        <f t="shared" si="20"/>
        <v>0.007061689026</v>
      </c>
      <c r="AH168" s="49">
        <f t="shared" si="5"/>
        <v>0.1266328012</v>
      </c>
      <c r="AI168" s="57">
        <f t="shared" si="21"/>
        <v>0.006559746593</v>
      </c>
      <c r="AJ168" s="57">
        <f t="shared" si="22"/>
        <v>0.005989898988</v>
      </c>
      <c r="AK168" s="66">
        <f t="shared" si="23"/>
        <v>0.0006971474561</v>
      </c>
      <c r="AL168" s="66">
        <f t="shared" si="24"/>
        <v>0.001992684466</v>
      </c>
      <c r="AM168" s="66">
        <f t="shared" si="25"/>
        <v>0.0005659588092</v>
      </c>
      <c r="AN168" s="63">
        <f t="shared" si="6"/>
        <v>0.1266328012</v>
      </c>
      <c r="AO168" s="66">
        <f t="shared" si="26"/>
        <v>0.007125705402</v>
      </c>
      <c r="AP168" s="66">
        <f t="shared" si="27"/>
        <v>0.9819222045</v>
      </c>
      <c r="AQ168" s="63">
        <f t="shared" si="7"/>
        <v>20</v>
      </c>
      <c r="AR168" s="66">
        <f t="shared" si="28"/>
        <v>20</v>
      </c>
      <c r="AS168" s="64">
        <f>'M1,M2,M3 Restoration'!AU168</f>
        <v>0.5838206768</v>
      </c>
      <c r="AT168" s="66">
        <f t="shared" si="29"/>
        <v>14</v>
      </c>
      <c r="AU168" s="65">
        <f>'N1,N2,N3 Restoration'!AX168</f>
        <v>0.346581074</v>
      </c>
      <c r="AV168" s="38">
        <f t="shared" si="30"/>
        <v>39</v>
      </c>
      <c r="AW168" s="38">
        <f t="shared" si="31"/>
        <v>21</v>
      </c>
      <c r="AX168" s="52">
        <v>25.0</v>
      </c>
      <c r="AY168" s="38"/>
      <c r="AZ168" s="35"/>
      <c r="BA168" s="35"/>
    </row>
    <row r="169">
      <c r="A169" s="1"/>
      <c r="B169" s="1"/>
      <c r="C169" s="60"/>
      <c r="D169" s="60"/>
      <c r="E169" s="2">
        <v>2737.0</v>
      </c>
      <c r="F169" s="61">
        <v>1198.0</v>
      </c>
      <c r="G169" s="62">
        <f t="shared" si="8"/>
        <v>141</v>
      </c>
      <c r="H169" s="43">
        <v>5.0</v>
      </c>
      <c r="I169" s="43">
        <v>7.0</v>
      </c>
      <c r="J169" s="43">
        <v>6.0</v>
      </c>
      <c r="K169" s="44">
        <v>19.0</v>
      </c>
      <c r="L169" s="44">
        <v>49.0</v>
      </c>
      <c r="M169" s="44">
        <v>13.0</v>
      </c>
      <c r="N169" s="45">
        <v>22.0</v>
      </c>
      <c r="O169" s="45">
        <v>5.0</v>
      </c>
      <c r="P169" s="45">
        <v>15.0</v>
      </c>
      <c r="Q169" s="66">
        <f t="shared" si="9"/>
        <v>0.1176961603</v>
      </c>
      <c r="R169" s="66">
        <f t="shared" si="10"/>
        <v>0.004173622705</v>
      </c>
      <c r="S169" s="66">
        <f t="shared" si="11"/>
        <v>0.005008347245</v>
      </c>
      <c r="T169" s="66">
        <f t="shared" si="12"/>
        <v>0.004173622705</v>
      </c>
      <c r="U169" s="63">
        <f t="shared" si="1"/>
        <v>0.1176961603</v>
      </c>
      <c r="V169" s="66">
        <f t="shared" si="13"/>
        <v>0.005843071786</v>
      </c>
      <c r="W169" s="66">
        <f t="shared" si="14"/>
        <v>0.0409015025</v>
      </c>
      <c r="X169" s="66">
        <f t="shared" si="15"/>
        <v>0.01585976628</v>
      </c>
      <c r="Y169" s="63">
        <f t="shared" si="2"/>
        <v>0.1176961603</v>
      </c>
      <c r="Z169" s="66">
        <f t="shared" si="16"/>
        <v>0.01085141903</v>
      </c>
      <c r="AA169" s="66">
        <f t="shared" si="17"/>
        <v>0.0183639399</v>
      </c>
      <c r="AB169" s="66">
        <f t="shared" si="18"/>
        <v>0.01252086811</v>
      </c>
      <c r="AC169" s="63">
        <f t="shared" si="3"/>
        <v>0.1176961603</v>
      </c>
      <c r="AD169" s="66">
        <f t="shared" ref="AD169:AF169" si="197">(H169+K169+N169)/($F169)</f>
        <v>0.03839732888</v>
      </c>
      <c r="AE169" s="66">
        <f t="shared" si="197"/>
        <v>0.05091819699</v>
      </c>
      <c r="AF169" s="66">
        <f t="shared" si="197"/>
        <v>0.02838063439</v>
      </c>
      <c r="AG169" s="56">
        <f t="shared" si="20"/>
        <v>0.006460022951</v>
      </c>
      <c r="AH169" s="49">
        <f t="shared" si="5"/>
        <v>0.1176961603</v>
      </c>
      <c r="AI169" s="57">
        <f t="shared" si="21"/>
        <v>0.006003278558</v>
      </c>
      <c r="AJ169" s="57">
        <f t="shared" si="22"/>
        <v>0.005473645837</v>
      </c>
      <c r="AK169" s="66">
        <f t="shared" si="23"/>
        <v>0.01236066134</v>
      </c>
      <c r="AL169" s="66">
        <f t="shared" si="24"/>
        <v>-0.001300023133</v>
      </c>
      <c r="AM169" s="66">
        <f t="shared" si="25"/>
        <v>0.01003464204</v>
      </c>
      <c r="AN169" s="63">
        <f t="shared" si="6"/>
        <v>0.1176961603</v>
      </c>
      <c r="AO169" s="66">
        <f t="shared" si="26"/>
        <v>0.0160379206</v>
      </c>
      <c r="AP169" s="66">
        <f t="shared" si="27"/>
        <v>0.8733376765</v>
      </c>
      <c r="AQ169" s="63">
        <f t="shared" si="7"/>
        <v>22</v>
      </c>
      <c r="AR169" s="66">
        <f t="shared" si="28"/>
        <v>19</v>
      </c>
      <c r="AS169" s="64">
        <f>'M1,M2,M3 Restoration'!AU169</f>
        <v>0.6992153408</v>
      </c>
      <c r="AT169" s="66">
        <f t="shared" si="29"/>
        <v>8</v>
      </c>
      <c r="AU169" s="65">
        <f>'N1,N2,N3 Restoration'!AX169</f>
        <v>0.09174766182</v>
      </c>
      <c r="AV169" s="38">
        <f t="shared" si="30"/>
        <v>11</v>
      </c>
      <c r="AW169" s="38">
        <f t="shared" si="31"/>
        <v>1</v>
      </c>
      <c r="AX169" s="52">
        <v>7.0</v>
      </c>
      <c r="AY169" s="38"/>
      <c r="AZ169" s="35"/>
      <c r="BA169" s="35"/>
    </row>
    <row r="170">
      <c r="A170" s="1"/>
      <c r="B170" s="1"/>
      <c r="C170" s="60"/>
      <c r="D170" s="60"/>
      <c r="E170" s="2">
        <v>2740.0</v>
      </c>
      <c r="F170" s="61">
        <v>2389.0</v>
      </c>
      <c r="G170" s="62">
        <f t="shared" si="8"/>
        <v>155</v>
      </c>
      <c r="H170" s="43">
        <v>5.0</v>
      </c>
      <c r="I170" s="43">
        <v>19.0</v>
      </c>
      <c r="J170" s="43">
        <v>4.0</v>
      </c>
      <c r="K170" s="44">
        <v>17.0</v>
      </c>
      <c r="L170" s="44">
        <v>48.0</v>
      </c>
      <c r="M170" s="44">
        <v>16.0</v>
      </c>
      <c r="N170" s="45">
        <v>10.0</v>
      </c>
      <c r="O170" s="45">
        <v>7.0</v>
      </c>
      <c r="P170" s="45">
        <v>29.0</v>
      </c>
      <c r="Q170" s="66">
        <f t="shared" si="9"/>
        <v>0.06488070322</v>
      </c>
      <c r="R170" s="66">
        <f t="shared" si="10"/>
        <v>0.00209292591</v>
      </c>
      <c r="S170" s="66">
        <f t="shared" si="11"/>
        <v>0.001674340728</v>
      </c>
      <c r="T170" s="66">
        <f t="shared" si="12"/>
        <v>0.002930096275</v>
      </c>
      <c r="U170" s="63">
        <f t="shared" si="1"/>
        <v>0.06488070322</v>
      </c>
      <c r="V170" s="66">
        <f t="shared" si="13"/>
        <v>0.00795311846</v>
      </c>
      <c r="W170" s="66">
        <f t="shared" si="14"/>
        <v>0.02009208874</v>
      </c>
      <c r="X170" s="66">
        <f t="shared" si="15"/>
        <v>0.007115948095</v>
      </c>
      <c r="Y170" s="63">
        <f t="shared" si="2"/>
        <v>0.06488070322</v>
      </c>
      <c r="Z170" s="66">
        <f t="shared" si="16"/>
        <v>0.006697362913</v>
      </c>
      <c r="AA170" s="66">
        <f t="shared" si="17"/>
        <v>0.004185851821</v>
      </c>
      <c r="AB170" s="66">
        <f t="shared" si="18"/>
        <v>0.01213897028</v>
      </c>
      <c r="AC170" s="63">
        <f t="shared" si="3"/>
        <v>0.06488070322</v>
      </c>
      <c r="AD170" s="66">
        <f t="shared" ref="AD170:AF170" si="198">(H170+K170+N170)/($F170)</f>
        <v>0.01339472583</v>
      </c>
      <c r="AE170" s="66">
        <f t="shared" si="198"/>
        <v>0.03097530347</v>
      </c>
      <c r="AF170" s="66">
        <f t="shared" si="198"/>
        <v>0.02051067392</v>
      </c>
      <c r="AG170" s="56">
        <f t="shared" si="20"/>
        <v>0.002616195168</v>
      </c>
      <c r="AH170" s="49">
        <f t="shared" si="5"/>
        <v>0.06488070322</v>
      </c>
      <c r="AI170" s="57">
        <f t="shared" si="21"/>
        <v>0.002359058401</v>
      </c>
      <c r="AJ170" s="57">
        <f t="shared" si="22"/>
        <v>0.002067095236</v>
      </c>
      <c r="AK170" s="66">
        <f t="shared" si="23"/>
        <v>0.00182679342</v>
      </c>
      <c r="AL170" s="66">
        <f t="shared" si="24"/>
        <v>0.0008630010385</v>
      </c>
      <c r="AM170" s="66">
        <f t="shared" si="25"/>
        <v>0.001483028906</v>
      </c>
      <c r="AN170" s="63">
        <f t="shared" si="6"/>
        <v>0.06488070322</v>
      </c>
      <c r="AO170" s="66">
        <f t="shared" si="26"/>
        <v>0.003842087306</v>
      </c>
      <c r="AP170" s="66">
        <f t="shared" si="27"/>
        <v>0.9178746574</v>
      </c>
      <c r="AQ170" s="63">
        <f t="shared" si="7"/>
        <v>10</v>
      </c>
      <c r="AR170" s="66">
        <f t="shared" si="28"/>
        <v>9</v>
      </c>
      <c r="AS170" s="64">
        <f>'M1,M2,M3 Restoration'!AU170</f>
        <v>0.5296298112</v>
      </c>
      <c r="AT170" s="66">
        <f t="shared" si="29"/>
        <v>8</v>
      </c>
      <c r="AU170" s="65">
        <f>'N1,N2,N3 Restoration'!AX170</f>
        <v>0.4900965247</v>
      </c>
      <c r="AV170" s="38">
        <f t="shared" si="30"/>
        <v>9</v>
      </c>
      <c r="AW170" s="38">
        <f t="shared" si="31"/>
        <v>9</v>
      </c>
      <c r="AX170" s="52">
        <v>19.0</v>
      </c>
      <c r="AY170" s="38"/>
      <c r="AZ170" s="35"/>
      <c r="BA170" s="35"/>
    </row>
    <row r="171">
      <c r="A171" s="1"/>
      <c r="B171" s="1"/>
      <c r="C171" s="60"/>
      <c r="D171" s="60"/>
      <c r="E171" s="2">
        <v>2743.0</v>
      </c>
      <c r="F171" s="61">
        <v>3042.0</v>
      </c>
      <c r="G171" s="62">
        <f t="shared" si="8"/>
        <v>494</v>
      </c>
      <c r="H171" s="43">
        <v>20.0</v>
      </c>
      <c r="I171" s="43">
        <v>30.0</v>
      </c>
      <c r="J171" s="43">
        <v>29.0</v>
      </c>
      <c r="K171" s="44">
        <v>89.0</v>
      </c>
      <c r="L171" s="44">
        <v>134.0</v>
      </c>
      <c r="M171" s="44">
        <v>73.0</v>
      </c>
      <c r="N171" s="45">
        <v>35.0</v>
      </c>
      <c r="O171" s="45">
        <v>24.0</v>
      </c>
      <c r="P171" s="45">
        <v>60.0</v>
      </c>
      <c r="Q171" s="66">
        <f t="shared" si="9"/>
        <v>0.1623931624</v>
      </c>
      <c r="R171" s="66">
        <f t="shared" si="10"/>
        <v>0.006574621959</v>
      </c>
      <c r="S171" s="66">
        <f t="shared" si="11"/>
        <v>0.009533201841</v>
      </c>
      <c r="T171" s="66">
        <f t="shared" si="12"/>
        <v>0.007889546351</v>
      </c>
      <c r="U171" s="63">
        <f t="shared" si="1"/>
        <v>0.1623931624</v>
      </c>
      <c r="V171" s="66">
        <f t="shared" si="13"/>
        <v>0.009861932939</v>
      </c>
      <c r="W171" s="66">
        <f t="shared" si="14"/>
        <v>0.04404996713</v>
      </c>
      <c r="X171" s="66">
        <f t="shared" si="15"/>
        <v>0.02925706772</v>
      </c>
      <c r="Y171" s="63">
        <f t="shared" si="2"/>
        <v>0.1623931624</v>
      </c>
      <c r="Z171" s="66">
        <f t="shared" si="16"/>
        <v>0.02399737015</v>
      </c>
      <c r="AA171" s="66">
        <f t="shared" si="17"/>
        <v>0.01150558843</v>
      </c>
      <c r="AB171" s="66">
        <f t="shared" si="18"/>
        <v>0.01972386588</v>
      </c>
      <c r="AC171" s="63">
        <f t="shared" si="3"/>
        <v>0.1623931624</v>
      </c>
      <c r="AD171" s="66">
        <f t="shared" ref="AD171:AF171" si="199">(H171+K171+N171)/($F171)</f>
        <v>0.04733727811</v>
      </c>
      <c r="AE171" s="66">
        <f t="shared" si="199"/>
        <v>0.06180144642</v>
      </c>
      <c r="AF171" s="66">
        <f t="shared" si="199"/>
        <v>0.05325443787</v>
      </c>
      <c r="AG171" s="56">
        <f t="shared" si="20"/>
        <v>0.009328145226</v>
      </c>
      <c r="AH171" s="49">
        <f t="shared" si="5"/>
        <v>0.1623931624</v>
      </c>
      <c r="AI171" s="57">
        <f t="shared" si="21"/>
        <v>0.008612254365</v>
      </c>
      <c r="AJ171" s="57">
        <f t="shared" si="22"/>
        <v>0.007881485134</v>
      </c>
      <c r="AK171" s="66">
        <f t="shared" si="23"/>
        <v>0.002893334064</v>
      </c>
      <c r="AL171" s="66">
        <f t="shared" si="24"/>
        <v>0.000008061217036</v>
      </c>
      <c r="AM171" s="66">
        <f t="shared" si="25"/>
        <v>0.00234886879</v>
      </c>
      <c r="AN171" s="63">
        <f t="shared" si="6"/>
        <v>0.1623931624</v>
      </c>
      <c r="AO171" s="66">
        <f t="shared" si="26"/>
        <v>0.01096112315</v>
      </c>
      <c r="AP171" s="66">
        <f t="shared" si="27"/>
        <v>0.9526781896</v>
      </c>
      <c r="AQ171" s="63">
        <f t="shared" si="7"/>
        <v>35</v>
      </c>
      <c r="AR171" s="66">
        <f t="shared" si="28"/>
        <v>33</v>
      </c>
      <c r="AS171" s="64">
        <f>'M1,M2,M3 Restoration'!AU171</f>
        <v>0.5128251986</v>
      </c>
      <c r="AT171" s="66">
        <f t="shared" si="29"/>
        <v>31</v>
      </c>
      <c r="AU171" s="65">
        <f>'N1,N2,N3 Restoration'!AX171</f>
        <v>0.2223933386</v>
      </c>
      <c r="AV171" s="38">
        <f t="shared" si="30"/>
        <v>49</v>
      </c>
      <c r="AW171" s="38">
        <f t="shared" si="31"/>
        <v>14</v>
      </c>
      <c r="AX171" s="52">
        <v>30.0</v>
      </c>
      <c r="AY171" s="38"/>
      <c r="AZ171" s="35"/>
      <c r="BA171" s="35"/>
    </row>
    <row r="172">
      <c r="A172" s="1"/>
      <c r="B172" s="1"/>
      <c r="C172" s="60"/>
      <c r="D172" s="60"/>
      <c r="E172" s="2">
        <v>2746.0</v>
      </c>
      <c r="F172" s="61">
        <v>1220.0</v>
      </c>
      <c r="G172" s="62">
        <f t="shared" si="8"/>
        <v>150</v>
      </c>
      <c r="H172" s="43">
        <v>10.0</v>
      </c>
      <c r="I172" s="43">
        <v>11.0</v>
      </c>
      <c r="J172" s="43">
        <v>10.0</v>
      </c>
      <c r="K172" s="44">
        <v>23.0</v>
      </c>
      <c r="L172" s="44">
        <v>44.0</v>
      </c>
      <c r="M172" s="44">
        <v>16.0</v>
      </c>
      <c r="N172" s="45">
        <v>11.0</v>
      </c>
      <c r="O172" s="45">
        <v>8.0</v>
      </c>
      <c r="P172" s="45">
        <v>17.0</v>
      </c>
      <c r="Q172" s="66">
        <f t="shared" si="9"/>
        <v>0.1229508197</v>
      </c>
      <c r="R172" s="66">
        <f t="shared" si="10"/>
        <v>0.008196721311</v>
      </c>
      <c r="S172" s="66">
        <f t="shared" si="11"/>
        <v>0.008196721311</v>
      </c>
      <c r="T172" s="66">
        <f t="shared" si="12"/>
        <v>0.006557377049</v>
      </c>
      <c r="U172" s="63">
        <f t="shared" si="1"/>
        <v>0.1229508197</v>
      </c>
      <c r="V172" s="66">
        <f t="shared" si="13"/>
        <v>0.009016393443</v>
      </c>
      <c r="W172" s="66">
        <f t="shared" si="14"/>
        <v>0.03606557377</v>
      </c>
      <c r="X172" s="66">
        <f t="shared" si="15"/>
        <v>0.01885245902</v>
      </c>
      <c r="Y172" s="63">
        <f t="shared" si="2"/>
        <v>0.1229508197</v>
      </c>
      <c r="Z172" s="66">
        <f t="shared" si="16"/>
        <v>0.0131147541</v>
      </c>
      <c r="AA172" s="66">
        <f t="shared" si="17"/>
        <v>0.009016393443</v>
      </c>
      <c r="AB172" s="66">
        <f t="shared" si="18"/>
        <v>0.01393442623</v>
      </c>
      <c r="AC172" s="63">
        <f t="shared" si="3"/>
        <v>0.1229508197</v>
      </c>
      <c r="AD172" s="66">
        <f t="shared" ref="AD172:AF172" si="200">(H172+K172+N172)/($F172)</f>
        <v>0.03606557377</v>
      </c>
      <c r="AE172" s="66">
        <f t="shared" si="200"/>
        <v>0.05163934426</v>
      </c>
      <c r="AF172" s="66">
        <f t="shared" si="200"/>
        <v>0.03524590164</v>
      </c>
      <c r="AG172" s="56">
        <f t="shared" si="20"/>
        <v>0.006815505241</v>
      </c>
      <c r="AH172" s="49">
        <f t="shared" si="5"/>
        <v>0.1229508197</v>
      </c>
      <c r="AI172" s="57">
        <f t="shared" si="21"/>
        <v>0.006332585327</v>
      </c>
      <c r="AJ172" s="57">
        <f t="shared" si="22"/>
        <v>0.005779306638</v>
      </c>
      <c r="AK172" s="66">
        <f t="shared" si="23"/>
        <v>0.002683808116</v>
      </c>
      <c r="AL172" s="66">
        <f t="shared" si="24"/>
        <v>0.0007780704112</v>
      </c>
      <c r="AM172" s="66">
        <f t="shared" si="25"/>
        <v>0.002178771266</v>
      </c>
      <c r="AN172" s="63">
        <f t="shared" si="6"/>
        <v>0.1229508197</v>
      </c>
      <c r="AO172" s="66">
        <f t="shared" si="26"/>
        <v>0.008511356593</v>
      </c>
      <c r="AP172" s="66">
        <f t="shared" si="27"/>
        <v>0.9439868221</v>
      </c>
      <c r="AQ172" s="63">
        <f t="shared" si="7"/>
        <v>11</v>
      </c>
      <c r="AR172" s="66">
        <f t="shared" si="28"/>
        <v>10</v>
      </c>
      <c r="AS172" s="64">
        <f>'M1,M2,M3 Restoration'!AU172</f>
        <v>0.6221914629</v>
      </c>
      <c r="AT172" s="66">
        <f t="shared" si="29"/>
        <v>6</v>
      </c>
      <c r="AU172" s="65">
        <f>'N1,N2,N3 Restoration'!AX172</f>
        <v>0.2587371621</v>
      </c>
      <c r="AV172" s="38">
        <f t="shared" si="30"/>
        <v>20</v>
      </c>
      <c r="AW172" s="38">
        <f t="shared" si="31"/>
        <v>7</v>
      </c>
      <c r="AX172" s="52">
        <v>11.0</v>
      </c>
      <c r="AY172" s="38"/>
      <c r="AZ172" s="35"/>
      <c r="BA172" s="35"/>
    </row>
    <row r="173">
      <c r="A173" s="1"/>
      <c r="B173" s="1"/>
      <c r="C173" s="60"/>
      <c r="D173" s="60"/>
      <c r="E173" s="2">
        <v>2752.0</v>
      </c>
      <c r="F173" s="61">
        <v>2509.0</v>
      </c>
      <c r="G173" s="62">
        <f t="shared" si="8"/>
        <v>199</v>
      </c>
      <c r="H173" s="43">
        <v>8.0</v>
      </c>
      <c r="I173" s="43">
        <v>15.0</v>
      </c>
      <c r="J173" s="43">
        <v>9.0</v>
      </c>
      <c r="K173" s="44">
        <v>29.0</v>
      </c>
      <c r="L173" s="44">
        <v>66.0</v>
      </c>
      <c r="M173" s="44">
        <v>22.0</v>
      </c>
      <c r="N173" s="45">
        <v>6.0</v>
      </c>
      <c r="O173" s="45">
        <v>10.0</v>
      </c>
      <c r="P173" s="45">
        <v>34.0</v>
      </c>
      <c r="Q173" s="66">
        <f t="shared" si="9"/>
        <v>0.07931446792</v>
      </c>
      <c r="R173" s="66">
        <f t="shared" si="10"/>
        <v>0.003188521323</v>
      </c>
      <c r="S173" s="66">
        <f t="shared" si="11"/>
        <v>0.003587086489</v>
      </c>
      <c r="T173" s="66">
        <f t="shared" si="12"/>
        <v>0.003985651654</v>
      </c>
      <c r="U173" s="63">
        <f t="shared" si="1"/>
        <v>0.07931446792</v>
      </c>
      <c r="V173" s="66">
        <f t="shared" si="13"/>
        <v>0.005978477481</v>
      </c>
      <c r="W173" s="66">
        <f t="shared" si="14"/>
        <v>0.02630530092</v>
      </c>
      <c r="X173" s="66">
        <f t="shared" si="15"/>
        <v>0.0115583898</v>
      </c>
      <c r="Y173" s="63">
        <f t="shared" si="2"/>
        <v>0.07931446792</v>
      </c>
      <c r="Z173" s="66">
        <f t="shared" si="16"/>
        <v>0.008768433639</v>
      </c>
      <c r="AA173" s="66">
        <f t="shared" si="17"/>
        <v>0.002391390992</v>
      </c>
      <c r="AB173" s="66">
        <f t="shared" si="18"/>
        <v>0.01355121562</v>
      </c>
      <c r="AC173" s="63">
        <f t="shared" si="3"/>
        <v>0.07931446792</v>
      </c>
      <c r="AD173" s="66">
        <f t="shared" ref="AD173:AF173" si="201">(H173+K173+N173)/($F173)</f>
        <v>0.01713830211</v>
      </c>
      <c r="AE173" s="66">
        <f t="shared" si="201"/>
        <v>0.03626943005</v>
      </c>
      <c r="AF173" s="66">
        <f t="shared" si="201"/>
        <v>0.02590673575</v>
      </c>
      <c r="AG173" s="56">
        <f t="shared" si="20"/>
        <v>0.003715579898</v>
      </c>
      <c r="AH173" s="49">
        <f t="shared" si="5"/>
        <v>0.07931446792</v>
      </c>
      <c r="AI173" s="57">
        <f t="shared" si="21"/>
        <v>0.003415360652</v>
      </c>
      <c r="AJ173" s="57">
        <f t="shared" si="22"/>
        <v>0.003058445547</v>
      </c>
      <c r="AK173" s="66">
        <f t="shared" si="23"/>
        <v>-0.00102396966</v>
      </c>
      <c r="AL173" s="66">
        <f t="shared" si="24"/>
        <v>0.0009272061074</v>
      </c>
      <c r="AM173" s="66">
        <f t="shared" si="25"/>
        <v>-0.0008312798738</v>
      </c>
      <c r="AN173" s="63">
        <f t="shared" si="6"/>
        <v>0.07931446792</v>
      </c>
      <c r="AO173" s="66">
        <f t="shared" si="26"/>
        <v>0.002584080778</v>
      </c>
      <c r="AP173" s="66">
        <f t="shared" si="27"/>
        <v>1.080576445</v>
      </c>
      <c r="AQ173" s="63">
        <f t="shared" si="7"/>
        <v>6</v>
      </c>
      <c r="AR173" s="66">
        <f t="shared" si="28"/>
        <v>6</v>
      </c>
      <c r="AS173" s="64">
        <f>'M1,M2,M3 Restoration'!AU173</f>
        <v>0.3332849696</v>
      </c>
      <c r="AT173" s="66">
        <f t="shared" si="29"/>
        <v>12</v>
      </c>
      <c r="AU173" s="65">
        <f>'N1,N2,N3 Restoration'!AX173</f>
        <v>0.3762234425</v>
      </c>
      <c r="AV173" s="38">
        <f t="shared" si="30"/>
        <v>17</v>
      </c>
      <c r="AW173" s="38">
        <f t="shared" si="31"/>
        <v>10</v>
      </c>
      <c r="AX173" s="52">
        <v>15.0</v>
      </c>
      <c r="AY173" s="38"/>
      <c r="AZ173" s="35"/>
      <c r="BA173" s="35"/>
    </row>
    <row r="174">
      <c r="A174" s="1"/>
      <c r="B174" s="1"/>
      <c r="C174" s="60"/>
      <c r="D174" s="60"/>
      <c r="E174" s="2">
        <v>2775.0</v>
      </c>
      <c r="F174" s="61">
        <v>3006.0</v>
      </c>
      <c r="G174" s="62">
        <f t="shared" si="8"/>
        <v>1585</v>
      </c>
      <c r="H174" s="43">
        <v>88.0</v>
      </c>
      <c r="I174" s="43">
        <v>210.0</v>
      </c>
      <c r="J174" s="43">
        <v>125.0</v>
      </c>
      <c r="K174" s="44">
        <v>122.0</v>
      </c>
      <c r="L174" s="44">
        <v>666.0</v>
      </c>
      <c r="M174" s="44">
        <v>145.0</v>
      </c>
      <c r="N174" s="45">
        <v>37.0</v>
      </c>
      <c r="O174" s="45">
        <v>23.0</v>
      </c>
      <c r="P174" s="45">
        <v>169.0</v>
      </c>
      <c r="Q174" s="66">
        <f t="shared" si="9"/>
        <v>0.5272787758</v>
      </c>
      <c r="R174" s="66">
        <f t="shared" si="10"/>
        <v>0.02927478377</v>
      </c>
      <c r="S174" s="66">
        <f t="shared" si="11"/>
        <v>0.04158349967</v>
      </c>
      <c r="T174" s="66">
        <f t="shared" si="12"/>
        <v>0.007651363939</v>
      </c>
      <c r="U174" s="63">
        <f t="shared" si="1"/>
        <v>0.5272787758</v>
      </c>
      <c r="V174" s="66">
        <f t="shared" si="13"/>
        <v>0.06986027944</v>
      </c>
      <c r="W174" s="66">
        <f t="shared" si="14"/>
        <v>0.2215568862</v>
      </c>
      <c r="X174" s="66">
        <f t="shared" si="15"/>
        <v>0.04058549568</v>
      </c>
      <c r="Y174" s="63">
        <f t="shared" si="2"/>
        <v>0.5272787758</v>
      </c>
      <c r="Z174" s="66">
        <f t="shared" si="16"/>
        <v>0.04823685961</v>
      </c>
      <c r="AA174" s="66">
        <f t="shared" si="17"/>
        <v>0.0123087159</v>
      </c>
      <c r="AB174" s="66">
        <f t="shared" si="18"/>
        <v>0.05622089155</v>
      </c>
      <c r="AC174" s="63">
        <f t="shared" si="3"/>
        <v>0.5272787758</v>
      </c>
      <c r="AD174" s="66">
        <f t="shared" ref="AD174:AF174" si="202">(H174+K174+N174)/($F174)</f>
        <v>0.08216899534</v>
      </c>
      <c r="AE174" s="66">
        <f t="shared" si="202"/>
        <v>0.2990685296</v>
      </c>
      <c r="AF174" s="66">
        <f t="shared" si="202"/>
        <v>0.1460412508</v>
      </c>
      <c r="AG174" s="56">
        <f t="shared" si="20"/>
        <v>0.01954566044</v>
      </c>
      <c r="AH174" s="49">
        <f t="shared" si="5"/>
        <v>0.5272787758</v>
      </c>
      <c r="AI174" s="57">
        <f t="shared" si="21"/>
        <v>0.01362058626</v>
      </c>
      <c r="AJ174" s="57">
        <f t="shared" si="22"/>
        <v>0.01124783177</v>
      </c>
      <c r="AK174" s="66">
        <f t="shared" si="23"/>
        <v>-0.00131187036</v>
      </c>
      <c r="AL174" s="66">
        <f t="shared" si="24"/>
        <v>-0.003596467832</v>
      </c>
      <c r="AM174" s="66">
        <f t="shared" si="25"/>
        <v>-0.001065003652</v>
      </c>
      <c r="AN174" s="63">
        <f t="shared" si="6"/>
        <v>0.5272787758</v>
      </c>
      <c r="AO174" s="66">
        <f t="shared" si="26"/>
        <v>0.01255558261</v>
      </c>
      <c r="AP174" s="66">
        <f t="shared" si="27"/>
        <v>1.020056252</v>
      </c>
      <c r="AQ174" s="63">
        <f t="shared" si="7"/>
        <v>37</v>
      </c>
      <c r="AR174" s="66">
        <f t="shared" si="28"/>
        <v>38</v>
      </c>
      <c r="AS174" s="64">
        <f>'M1,M2,M3 Restoration'!AU174</f>
        <v>0.3102001367</v>
      </c>
      <c r="AT174" s="66">
        <f t="shared" si="29"/>
        <v>85</v>
      </c>
      <c r="AU174" s="65">
        <f>'N1,N2,N3 Restoration'!AX174</f>
        <v>0.16556085</v>
      </c>
      <c r="AV174" s="38">
        <f t="shared" si="30"/>
        <v>213</v>
      </c>
      <c r="AW174" s="38">
        <f t="shared" si="31"/>
        <v>42</v>
      </c>
      <c r="AX174" s="52">
        <v>210.0</v>
      </c>
      <c r="AY174" s="38"/>
      <c r="AZ174" s="35"/>
      <c r="BA174" s="35"/>
    </row>
    <row r="175">
      <c r="A175" s="1"/>
      <c r="B175" s="1"/>
      <c r="C175" s="60"/>
      <c r="D175" s="60"/>
      <c r="E175" s="2">
        <v>2776.0</v>
      </c>
      <c r="F175" s="61">
        <v>2761.0</v>
      </c>
      <c r="G175" s="62">
        <f t="shared" si="8"/>
        <v>1171</v>
      </c>
      <c r="H175" s="43">
        <v>12.0</v>
      </c>
      <c r="I175" s="43">
        <v>179.0</v>
      </c>
      <c r="J175" s="43">
        <v>101.0</v>
      </c>
      <c r="K175" s="44">
        <v>72.0</v>
      </c>
      <c r="L175" s="44">
        <v>477.0</v>
      </c>
      <c r="M175" s="44">
        <v>109.0</v>
      </c>
      <c r="N175" s="45">
        <v>16.0</v>
      </c>
      <c r="O175" s="45">
        <v>31.0</v>
      </c>
      <c r="P175" s="45">
        <v>174.0</v>
      </c>
      <c r="Q175" s="66">
        <f t="shared" si="9"/>
        <v>0.424121695</v>
      </c>
      <c r="R175" s="66">
        <f t="shared" si="10"/>
        <v>0.004346251358</v>
      </c>
      <c r="S175" s="66">
        <f t="shared" si="11"/>
        <v>0.03658094893</v>
      </c>
      <c r="T175" s="66">
        <f t="shared" si="12"/>
        <v>0.01122781601</v>
      </c>
      <c r="U175" s="63">
        <f t="shared" si="1"/>
        <v>0.424121695</v>
      </c>
      <c r="V175" s="66">
        <f t="shared" si="13"/>
        <v>0.06483158276</v>
      </c>
      <c r="W175" s="66">
        <f t="shared" si="14"/>
        <v>0.1727634915</v>
      </c>
      <c r="X175" s="66">
        <f t="shared" si="15"/>
        <v>0.02607750815</v>
      </c>
      <c r="Y175" s="63">
        <f t="shared" si="2"/>
        <v>0.424121695</v>
      </c>
      <c r="Z175" s="66">
        <f t="shared" si="16"/>
        <v>0.03947844984</v>
      </c>
      <c r="AA175" s="66">
        <f t="shared" si="17"/>
        <v>0.005795001811</v>
      </c>
      <c r="AB175" s="66">
        <f t="shared" si="18"/>
        <v>0.06302064469</v>
      </c>
      <c r="AC175" s="63">
        <f t="shared" si="3"/>
        <v>0.424121695</v>
      </c>
      <c r="AD175" s="66">
        <f t="shared" ref="AD175:AF175" si="203">(H175+K175+N175)/($F175)</f>
        <v>0.03621876132</v>
      </c>
      <c r="AE175" s="66">
        <f t="shared" si="203"/>
        <v>0.2488228903</v>
      </c>
      <c r="AF175" s="66">
        <f t="shared" si="203"/>
        <v>0.1390800435</v>
      </c>
      <c r="AG175" s="56">
        <f t="shared" si="20"/>
        <v>0.01904108425</v>
      </c>
      <c r="AH175" s="49">
        <f t="shared" si="5"/>
        <v>0.424121695</v>
      </c>
      <c r="AI175" s="57">
        <f t="shared" si="21"/>
        <v>0.01514758456</v>
      </c>
      <c r="AJ175" s="57">
        <f t="shared" si="22"/>
        <v>0.01323903693</v>
      </c>
      <c r="AK175" s="66">
        <f t="shared" si="23"/>
        <v>-0.009352582748</v>
      </c>
      <c r="AL175" s="66">
        <f t="shared" si="24"/>
        <v>-0.002011220923</v>
      </c>
      <c r="AM175" s="66">
        <f t="shared" si="25"/>
        <v>-0.007592621258</v>
      </c>
      <c r="AN175" s="63">
        <f t="shared" si="6"/>
        <v>0.424121695</v>
      </c>
      <c r="AO175" s="66">
        <f t="shared" si="26"/>
        <v>0.007554963301</v>
      </c>
      <c r="AP175" s="66">
        <f t="shared" si="27"/>
        <v>1.303703355</v>
      </c>
      <c r="AQ175" s="63">
        <f t="shared" si="7"/>
        <v>16</v>
      </c>
      <c r="AR175" s="66">
        <f t="shared" si="28"/>
        <v>21</v>
      </c>
      <c r="AS175" s="64">
        <f>'M1,M2,M3 Restoration'!AU175</f>
        <v>0.02157234789</v>
      </c>
      <c r="AT175" s="63">
        <v>50.0</v>
      </c>
      <c r="AU175" s="65">
        <f>'N1,N2,N3 Restoration'!AX175</f>
        <v>0.4454384882</v>
      </c>
      <c r="AV175" s="38">
        <f t="shared" si="30"/>
        <v>113</v>
      </c>
      <c r="AW175" s="38">
        <f t="shared" si="31"/>
        <v>91</v>
      </c>
      <c r="AX175" s="52">
        <v>179.0</v>
      </c>
      <c r="AY175" s="38"/>
      <c r="AZ175" s="35"/>
      <c r="BA175" s="35"/>
    </row>
    <row r="176">
      <c r="A176" s="1"/>
      <c r="B176" s="1"/>
      <c r="C176" s="60"/>
      <c r="D176" s="60"/>
      <c r="E176" s="2">
        <v>3000.0</v>
      </c>
      <c r="F176" s="61">
        <v>2043.0</v>
      </c>
      <c r="G176" s="62">
        <f t="shared" si="8"/>
        <v>293</v>
      </c>
      <c r="H176" s="43">
        <v>11.0</v>
      </c>
      <c r="I176" s="43">
        <v>24.0</v>
      </c>
      <c r="J176" s="43">
        <v>18.0</v>
      </c>
      <c r="K176" s="44">
        <v>34.0</v>
      </c>
      <c r="L176" s="44">
        <v>85.0</v>
      </c>
      <c r="M176" s="44">
        <v>36.0</v>
      </c>
      <c r="N176" s="45">
        <v>22.0</v>
      </c>
      <c r="O176" s="45">
        <v>18.0</v>
      </c>
      <c r="P176" s="45">
        <v>45.0</v>
      </c>
      <c r="Q176" s="66">
        <f t="shared" si="9"/>
        <v>0.1434165443</v>
      </c>
      <c r="R176" s="66">
        <f t="shared" si="10"/>
        <v>0.005384238864</v>
      </c>
      <c r="S176" s="66">
        <f t="shared" si="11"/>
        <v>0.008810572687</v>
      </c>
      <c r="T176" s="66">
        <f t="shared" si="12"/>
        <v>0.008810572687</v>
      </c>
      <c r="U176" s="63">
        <f t="shared" si="1"/>
        <v>0.1434165443</v>
      </c>
      <c r="V176" s="66">
        <f t="shared" si="13"/>
        <v>0.01174743025</v>
      </c>
      <c r="W176" s="66">
        <f t="shared" si="14"/>
        <v>0.04160548213</v>
      </c>
      <c r="X176" s="66">
        <f t="shared" si="15"/>
        <v>0.01664219285</v>
      </c>
      <c r="Y176" s="63">
        <f t="shared" si="2"/>
        <v>0.1434165443</v>
      </c>
      <c r="Z176" s="66">
        <f t="shared" si="16"/>
        <v>0.01762114537</v>
      </c>
      <c r="AA176" s="66">
        <f t="shared" si="17"/>
        <v>0.01076847773</v>
      </c>
      <c r="AB176" s="66">
        <f t="shared" si="18"/>
        <v>0.02202643172</v>
      </c>
      <c r="AC176" s="63">
        <f t="shared" si="3"/>
        <v>0.1434165443</v>
      </c>
      <c r="AD176" s="66">
        <f t="shared" ref="AD176:AF176" si="204">(H176+K176+N176)/($F176)</f>
        <v>0.03279490945</v>
      </c>
      <c r="AE176" s="66">
        <f t="shared" si="204"/>
        <v>0.06216348507</v>
      </c>
      <c r="AF176" s="66">
        <f t="shared" si="204"/>
        <v>0.04845814978</v>
      </c>
      <c r="AG176" s="56">
        <f t="shared" si="20"/>
        <v>0.008153549441</v>
      </c>
      <c r="AH176" s="49">
        <f t="shared" si="5"/>
        <v>0.1434165443</v>
      </c>
      <c r="AI176" s="57">
        <f t="shared" si="21"/>
        <v>0.007557785524</v>
      </c>
      <c r="AJ176" s="57">
        <f t="shared" si="22"/>
        <v>0.006912411074</v>
      </c>
      <c r="AK176" s="66">
        <f t="shared" si="23"/>
        <v>0.003210692205</v>
      </c>
      <c r="AL176" s="66">
        <f t="shared" si="24"/>
        <v>0.001898161613</v>
      </c>
      <c r="AM176" s="66">
        <f t="shared" si="25"/>
        <v>0.002606506732</v>
      </c>
      <c r="AN176" s="63">
        <f t="shared" si="6"/>
        <v>0.1434165443</v>
      </c>
      <c r="AO176" s="66">
        <f t="shared" si="26"/>
        <v>0.01016429226</v>
      </c>
      <c r="AP176" s="66">
        <f t="shared" si="27"/>
        <v>0.9438931399</v>
      </c>
      <c r="AQ176" s="63">
        <f t="shared" si="7"/>
        <v>22</v>
      </c>
      <c r="AR176" s="66">
        <f t="shared" si="28"/>
        <v>21</v>
      </c>
      <c r="AS176" s="64">
        <f>'M1,M2,M3 Restoration'!AU176</f>
        <v>0.4498100121</v>
      </c>
      <c r="AT176" s="66">
        <f t="shared" ref="AT176:AT594" si="206">IF(ROUND((AR176*(1-AS176))/AS176,0)&lt;0,0,ROUND((AR176*(1-AS176))/AS176,0))</f>
        <v>26</v>
      </c>
      <c r="AU176" s="65">
        <f>'N1,N2,N3 Restoration'!AX176</f>
        <v>0.273638474</v>
      </c>
      <c r="AV176" s="38">
        <f t="shared" si="30"/>
        <v>29</v>
      </c>
      <c r="AW176" s="38">
        <f t="shared" si="31"/>
        <v>11</v>
      </c>
      <c r="AX176" s="52">
        <v>24.0</v>
      </c>
      <c r="AY176" s="38"/>
      <c r="AZ176" s="35"/>
      <c r="BA176" s="35"/>
    </row>
    <row r="177">
      <c r="A177" s="1"/>
      <c r="B177" s="1"/>
      <c r="C177" s="60"/>
      <c r="D177" s="60"/>
      <c r="E177" s="2">
        <v>3003.0</v>
      </c>
      <c r="F177" s="61">
        <v>1572.0</v>
      </c>
      <c r="G177" s="62">
        <f t="shared" si="8"/>
        <v>242</v>
      </c>
      <c r="H177" s="43">
        <v>6.0</v>
      </c>
      <c r="I177" s="43">
        <v>19.0</v>
      </c>
      <c r="J177" s="43">
        <v>15.0</v>
      </c>
      <c r="K177" s="44">
        <v>24.0</v>
      </c>
      <c r="L177" s="44">
        <v>77.0</v>
      </c>
      <c r="M177" s="44">
        <v>29.0</v>
      </c>
      <c r="N177" s="45">
        <v>13.0</v>
      </c>
      <c r="O177" s="45">
        <v>11.0</v>
      </c>
      <c r="P177" s="45">
        <v>48.0</v>
      </c>
      <c r="Q177" s="66">
        <f t="shared" si="9"/>
        <v>0.1539440204</v>
      </c>
      <c r="R177" s="66">
        <f t="shared" si="10"/>
        <v>0.003816793893</v>
      </c>
      <c r="S177" s="66">
        <f t="shared" si="11"/>
        <v>0.009541984733</v>
      </c>
      <c r="T177" s="66">
        <f t="shared" si="12"/>
        <v>0.006997455471</v>
      </c>
      <c r="U177" s="63">
        <f t="shared" si="1"/>
        <v>0.1539440204</v>
      </c>
      <c r="V177" s="66">
        <f t="shared" si="13"/>
        <v>0.01208651399</v>
      </c>
      <c r="W177" s="66">
        <f t="shared" si="14"/>
        <v>0.0489821883</v>
      </c>
      <c r="X177" s="66">
        <f t="shared" si="15"/>
        <v>0.01526717557</v>
      </c>
      <c r="Y177" s="63">
        <f t="shared" si="2"/>
        <v>0.1539440204</v>
      </c>
      <c r="Z177" s="66">
        <f t="shared" si="16"/>
        <v>0.01844783715</v>
      </c>
      <c r="AA177" s="66">
        <f t="shared" si="17"/>
        <v>0.008269720102</v>
      </c>
      <c r="AB177" s="66">
        <f t="shared" si="18"/>
        <v>0.03053435115</v>
      </c>
      <c r="AC177" s="63">
        <f t="shared" si="3"/>
        <v>0.1539440204</v>
      </c>
      <c r="AD177" s="66">
        <f t="shared" ref="AD177:AF177" si="205">(H177+K177+N177)/($F177)</f>
        <v>0.02735368957</v>
      </c>
      <c r="AE177" s="66">
        <f t="shared" si="205"/>
        <v>0.06806615776</v>
      </c>
      <c r="AF177" s="66">
        <f t="shared" si="205"/>
        <v>0.05852417303</v>
      </c>
      <c r="AG177" s="56">
        <f t="shared" si="20"/>
        <v>0.008813022778</v>
      </c>
      <c r="AH177" s="49">
        <f t="shared" si="5"/>
        <v>0.1539440204</v>
      </c>
      <c r="AI177" s="57">
        <f t="shared" si="21"/>
        <v>0.008152458417</v>
      </c>
      <c r="AJ177" s="57">
        <f t="shared" si="22"/>
        <v>0.007459710325</v>
      </c>
      <c r="AK177" s="66">
        <f t="shared" si="23"/>
        <v>0.0001172616851</v>
      </c>
      <c r="AL177" s="66">
        <f t="shared" si="24"/>
        <v>-0.0004622548544</v>
      </c>
      <c r="AM177" s="66">
        <f t="shared" si="25"/>
        <v>0.00009519547562</v>
      </c>
      <c r="AN177" s="63">
        <f t="shared" si="6"/>
        <v>0.1539440204</v>
      </c>
      <c r="AO177" s="66">
        <f t="shared" si="26"/>
        <v>0.008247653892</v>
      </c>
      <c r="AP177" s="66">
        <f t="shared" si="27"/>
        <v>0.9973316861</v>
      </c>
      <c r="AQ177" s="63">
        <f t="shared" si="7"/>
        <v>13</v>
      </c>
      <c r="AR177" s="66">
        <f t="shared" si="28"/>
        <v>13</v>
      </c>
      <c r="AS177" s="64">
        <f>'M1,M2,M3 Restoration'!AU177</f>
        <v>0.2364756565</v>
      </c>
      <c r="AT177" s="66">
        <f t="shared" si="206"/>
        <v>42</v>
      </c>
      <c r="AU177" s="65">
        <f>'N1,N2,N3 Restoration'!AX177</f>
        <v>0.1599774633</v>
      </c>
      <c r="AV177" s="38">
        <f t="shared" si="30"/>
        <v>21</v>
      </c>
      <c r="AW177" s="38">
        <f t="shared" si="31"/>
        <v>4</v>
      </c>
      <c r="AX177" s="52">
        <v>19.0</v>
      </c>
      <c r="AY177" s="38"/>
      <c r="AZ177" s="35"/>
      <c r="BA177" s="35"/>
    </row>
    <row r="178">
      <c r="A178" s="1"/>
      <c r="B178" s="1"/>
      <c r="C178" s="60"/>
      <c r="D178" s="60"/>
      <c r="E178" s="2">
        <v>3006.0</v>
      </c>
      <c r="F178" s="61">
        <v>505.0</v>
      </c>
      <c r="G178" s="62">
        <f t="shared" si="8"/>
        <v>136</v>
      </c>
      <c r="H178" s="43">
        <v>6.0</v>
      </c>
      <c r="I178" s="43">
        <v>2.0</v>
      </c>
      <c r="J178" s="43">
        <v>12.0</v>
      </c>
      <c r="K178" s="44">
        <v>23.0</v>
      </c>
      <c r="L178" s="44">
        <v>41.0</v>
      </c>
      <c r="M178" s="44">
        <v>21.0</v>
      </c>
      <c r="N178" s="45">
        <v>14.0</v>
      </c>
      <c r="O178" s="45">
        <v>3.0</v>
      </c>
      <c r="P178" s="45">
        <v>14.0</v>
      </c>
      <c r="Q178" s="66">
        <f t="shared" si="9"/>
        <v>0.2693069307</v>
      </c>
      <c r="R178" s="66">
        <f t="shared" si="10"/>
        <v>0.01188118812</v>
      </c>
      <c r="S178" s="66">
        <f t="shared" si="11"/>
        <v>0.02376237624</v>
      </c>
      <c r="T178" s="66">
        <f t="shared" si="12"/>
        <v>0.005940594059</v>
      </c>
      <c r="U178" s="63">
        <f t="shared" si="1"/>
        <v>0.2693069307</v>
      </c>
      <c r="V178" s="66">
        <f t="shared" si="13"/>
        <v>0.00396039604</v>
      </c>
      <c r="W178" s="66">
        <f t="shared" si="14"/>
        <v>0.08118811881</v>
      </c>
      <c r="X178" s="66">
        <f t="shared" si="15"/>
        <v>0.04554455446</v>
      </c>
      <c r="Y178" s="63">
        <f t="shared" si="2"/>
        <v>0.2693069307</v>
      </c>
      <c r="Z178" s="66">
        <f t="shared" si="16"/>
        <v>0.04158415842</v>
      </c>
      <c r="AA178" s="66">
        <f t="shared" si="17"/>
        <v>0.02772277228</v>
      </c>
      <c r="AB178" s="66">
        <f t="shared" si="18"/>
        <v>0.02772277228</v>
      </c>
      <c r="AC178" s="63">
        <f t="shared" si="3"/>
        <v>0.2693069307</v>
      </c>
      <c r="AD178" s="66">
        <f t="shared" ref="AD178:AF178" si="207">(H178+K178+N178)/($F178)</f>
        <v>0.08514851485</v>
      </c>
      <c r="AE178" s="66">
        <f t="shared" si="207"/>
        <v>0.09108910891</v>
      </c>
      <c r="AF178" s="66">
        <f t="shared" si="207"/>
        <v>0.09306930693</v>
      </c>
      <c r="AG178" s="56">
        <f t="shared" si="20"/>
        <v>0.01475732065</v>
      </c>
      <c r="AH178" s="49">
        <f t="shared" si="5"/>
        <v>0.2693069307</v>
      </c>
      <c r="AI178" s="57">
        <f t="shared" si="21"/>
        <v>0.01308602784</v>
      </c>
      <c r="AJ178" s="57">
        <f t="shared" si="22"/>
        <v>0.01187414665</v>
      </c>
      <c r="AK178" s="66">
        <f t="shared" si="23"/>
        <v>0.01463674444</v>
      </c>
      <c r="AL178" s="66">
        <f t="shared" si="24"/>
        <v>-0.005933552593</v>
      </c>
      <c r="AM178" s="66">
        <f t="shared" si="25"/>
        <v>0.01188241366</v>
      </c>
      <c r="AN178" s="63">
        <f t="shared" si="6"/>
        <v>0.2693069307</v>
      </c>
      <c r="AO178" s="66">
        <f t="shared" si="26"/>
        <v>0.0249684415</v>
      </c>
      <c r="AP178" s="66">
        <f t="shared" si="27"/>
        <v>0.900647354</v>
      </c>
      <c r="AQ178" s="63">
        <f t="shared" si="7"/>
        <v>14</v>
      </c>
      <c r="AR178" s="66">
        <f t="shared" si="28"/>
        <v>13</v>
      </c>
      <c r="AS178" s="64">
        <f>'M1,M2,M3 Restoration'!AU178</f>
        <v>0.5148818156</v>
      </c>
      <c r="AT178" s="66">
        <f t="shared" si="206"/>
        <v>12</v>
      </c>
      <c r="AU178" s="65">
        <f>'N1,N2,N3 Restoration'!AX178</f>
        <v>0.02455591779</v>
      </c>
      <c r="AV178" s="38">
        <f t="shared" si="30"/>
        <v>18</v>
      </c>
      <c r="AW178" s="38">
        <f t="shared" si="31"/>
        <v>0</v>
      </c>
      <c r="AX178" s="52">
        <v>2.0</v>
      </c>
      <c r="AY178" s="38"/>
      <c r="AZ178" s="35"/>
      <c r="BA178" s="35"/>
    </row>
    <row r="179">
      <c r="A179" s="1"/>
      <c r="B179" s="1"/>
      <c r="C179" s="60"/>
      <c r="D179" s="60"/>
      <c r="E179" s="2">
        <v>3007.0</v>
      </c>
      <c r="F179" s="61">
        <v>2877.0</v>
      </c>
      <c r="G179" s="62">
        <f t="shared" si="8"/>
        <v>339</v>
      </c>
      <c r="H179" s="43">
        <v>16.0</v>
      </c>
      <c r="I179" s="43">
        <v>30.0</v>
      </c>
      <c r="J179" s="43">
        <v>22.0</v>
      </c>
      <c r="K179" s="44">
        <v>47.0</v>
      </c>
      <c r="L179" s="44">
        <v>108.0</v>
      </c>
      <c r="M179" s="44">
        <v>32.0</v>
      </c>
      <c r="N179" s="45">
        <v>18.0</v>
      </c>
      <c r="O179" s="45">
        <v>21.0</v>
      </c>
      <c r="P179" s="45">
        <v>45.0</v>
      </c>
      <c r="Q179" s="66">
        <f t="shared" si="9"/>
        <v>0.117831074</v>
      </c>
      <c r="R179" s="66">
        <f t="shared" si="10"/>
        <v>0.005561348627</v>
      </c>
      <c r="S179" s="66">
        <f t="shared" si="11"/>
        <v>0.007646854362</v>
      </c>
      <c r="T179" s="66">
        <f t="shared" si="12"/>
        <v>0.007299270073</v>
      </c>
      <c r="U179" s="63">
        <f t="shared" si="1"/>
        <v>0.117831074</v>
      </c>
      <c r="V179" s="66">
        <f t="shared" si="13"/>
        <v>0.01042752868</v>
      </c>
      <c r="W179" s="66">
        <f t="shared" si="14"/>
        <v>0.03753910323</v>
      </c>
      <c r="X179" s="66">
        <f t="shared" si="15"/>
        <v>0.01633646159</v>
      </c>
      <c r="Y179" s="63">
        <f t="shared" si="2"/>
        <v>0.117831074</v>
      </c>
      <c r="Z179" s="66">
        <f t="shared" si="16"/>
        <v>0.01112269725</v>
      </c>
      <c r="AA179" s="66">
        <f t="shared" si="17"/>
        <v>0.006256517205</v>
      </c>
      <c r="AB179" s="66">
        <f t="shared" si="18"/>
        <v>0.01564129301</v>
      </c>
      <c r="AC179" s="63">
        <f t="shared" si="3"/>
        <v>0.117831074</v>
      </c>
      <c r="AD179" s="66">
        <f t="shared" ref="AD179:AF179" si="208">(H179+K179+N179)/($F179)</f>
        <v>0.02815432742</v>
      </c>
      <c r="AE179" s="66">
        <f t="shared" si="208"/>
        <v>0.05526590198</v>
      </c>
      <c r="AF179" s="66">
        <f t="shared" si="208"/>
        <v>0.03441084463</v>
      </c>
      <c r="AG179" s="56">
        <f t="shared" si="20"/>
        <v>0.006469210976</v>
      </c>
      <c r="AH179" s="49">
        <f t="shared" si="5"/>
        <v>0.117831074</v>
      </c>
      <c r="AI179" s="57">
        <f t="shared" si="21"/>
        <v>0.006011808823</v>
      </c>
      <c r="AJ179" s="57">
        <f t="shared" si="22"/>
        <v>0.00548156899</v>
      </c>
      <c r="AK179" s="66">
        <f t="shared" si="23"/>
        <v>0.0002447083826</v>
      </c>
      <c r="AL179" s="66">
        <f t="shared" si="24"/>
        <v>0.001817701083</v>
      </c>
      <c r="AM179" s="66">
        <f t="shared" si="25"/>
        <v>0.0001986593562</v>
      </c>
      <c r="AN179" s="63">
        <f t="shared" si="6"/>
        <v>0.117831074</v>
      </c>
      <c r="AO179" s="66">
        <f t="shared" si="26"/>
        <v>0.006210468179</v>
      </c>
      <c r="AP179" s="66">
        <f t="shared" si="27"/>
        <v>0.9926398306</v>
      </c>
      <c r="AQ179" s="63">
        <f t="shared" si="7"/>
        <v>18</v>
      </c>
      <c r="AR179" s="66">
        <f t="shared" si="28"/>
        <v>18</v>
      </c>
      <c r="AS179" s="64">
        <f>'M1,M2,M3 Restoration'!AU179</f>
        <v>0.4406845636</v>
      </c>
      <c r="AT179" s="66">
        <f t="shared" si="206"/>
        <v>23</v>
      </c>
      <c r="AU179" s="65">
        <f>'N1,N2,N3 Restoration'!AX179</f>
        <v>0.3314148727</v>
      </c>
      <c r="AV179" s="38">
        <f t="shared" si="30"/>
        <v>38</v>
      </c>
      <c r="AW179" s="38">
        <f t="shared" si="31"/>
        <v>19</v>
      </c>
      <c r="AX179" s="52">
        <v>30.0</v>
      </c>
      <c r="AY179" s="38"/>
      <c r="AZ179" s="35"/>
      <c r="BA179" s="35"/>
    </row>
    <row r="180">
      <c r="A180" s="1"/>
      <c r="B180" s="1"/>
      <c r="C180" s="60"/>
      <c r="D180" s="60"/>
      <c r="E180" s="2">
        <v>3009.0</v>
      </c>
      <c r="F180" s="61">
        <v>2664.0</v>
      </c>
      <c r="G180" s="62">
        <f t="shared" si="8"/>
        <v>455</v>
      </c>
      <c r="H180" s="43">
        <v>27.0</v>
      </c>
      <c r="I180" s="43">
        <v>52.0</v>
      </c>
      <c r="J180" s="43">
        <v>30.0</v>
      </c>
      <c r="K180" s="44">
        <v>65.0</v>
      </c>
      <c r="L180" s="44">
        <v>131.0</v>
      </c>
      <c r="M180" s="44">
        <v>38.0</v>
      </c>
      <c r="N180" s="45">
        <v>22.0</v>
      </c>
      <c r="O180" s="45">
        <v>19.0</v>
      </c>
      <c r="P180" s="45">
        <v>71.0</v>
      </c>
      <c r="Q180" s="66">
        <f t="shared" si="9"/>
        <v>0.1707957958</v>
      </c>
      <c r="R180" s="66">
        <f t="shared" si="10"/>
        <v>0.01013513514</v>
      </c>
      <c r="S180" s="66">
        <f t="shared" si="11"/>
        <v>0.01126126126</v>
      </c>
      <c r="T180" s="66">
        <f t="shared" si="12"/>
        <v>0.007132132132</v>
      </c>
      <c r="U180" s="63">
        <f t="shared" si="1"/>
        <v>0.1707957958</v>
      </c>
      <c r="V180" s="66">
        <f t="shared" si="13"/>
        <v>0.01951951952</v>
      </c>
      <c r="W180" s="66">
        <f t="shared" si="14"/>
        <v>0.04917417417</v>
      </c>
      <c r="X180" s="66">
        <f t="shared" si="15"/>
        <v>0.0243993994</v>
      </c>
      <c r="Y180" s="63">
        <f t="shared" si="2"/>
        <v>0.1707957958</v>
      </c>
      <c r="Z180" s="66">
        <f t="shared" si="16"/>
        <v>0.01426426426</v>
      </c>
      <c r="AA180" s="66">
        <f t="shared" si="17"/>
        <v>0.008258258258</v>
      </c>
      <c r="AB180" s="66">
        <f t="shared" si="18"/>
        <v>0.02665165165</v>
      </c>
      <c r="AC180" s="63">
        <f t="shared" si="3"/>
        <v>0.1707957958</v>
      </c>
      <c r="AD180" s="66">
        <f t="shared" ref="AD180:AF180" si="209">(H180+K180+N180)/($F180)</f>
        <v>0.04279279279</v>
      </c>
      <c r="AE180" s="66">
        <f t="shared" si="209"/>
        <v>0.07582582583</v>
      </c>
      <c r="AF180" s="66">
        <f t="shared" si="209"/>
        <v>0.05217717718</v>
      </c>
      <c r="AG180" s="56">
        <f t="shared" si="20"/>
        <v>0.009827928945</v>
      </c>
      <c r="AH180" s="49">
        <f t="shared" si="5"/>
        <v>0.1707957958</v>
      </c>
      <c r="AI180" s="57">
        <f t="shared" si="21"/>
        <v>0.009054085025</v>
      </c>
      <c r="AJ180" s="57">
        <f t="shared" si="22"/>
        <v>0.008285503944</v>
      </c>
      <c r="AK180" s="66">
        <f t="shared" si="23"/>
        <v>-0.0007958267671</v>
      </c>
      <c r="AL180" s="66">
        <f t="shared" si="24"/>
        <v>-0.001153371812</v>
      </c>
      <c r="AM180" s="66">
        <f t="shared" si="25"/>
        <v>-0.0006460687269</v>
      </c>
      <c r="AN180" s="63">
        <f t="shared" si="6"/>
        <v>0.1707957958</v>
      </c>
      <c r="AO180" s="66">
        <f t="shared" si="26"/>
        <v>0.008408016298</v>
      </c>
      <c r="AP180" s="66">
        <f t="shared" si="27"/>
        <v>1.018134337</v>
      </c>
      <c r="AQ180" s="63">
        <f t="shared" si="7"/>
        <v>22</v>
      </c>
      <c r="AR180" s="66">
        <f t="shared" si="28"/>
        <v>22</v>
      </c>
      <c r="AS180" s="64">
        <f>'M1,M2,M3 Restoration'!AU180</f>
        <v>0.4343360077</v>
      </c>
      <c r="AT180" s="66">
        <f t="shared" si="206"/>
        <v>29</v>
      </c>
      <c r="AU180" s="65">
        <f>'N1,N2,N3 Restoration'!AX180</f>
        <v>0.2886401606</v>
      </c>
      <c r="AV180" s="38">
        <f t="shared" si="30"/>
        <v>57</v>
      </c>
      <c r="AW180" s="38">
        <f t="shared" si="31"/>
        <v>23</v>
      </c>
      <c r="AX180" s="52">
        <v>52.0</v>
      </c>
      <c r="AY180" s="38"/>
      <c r="AZ180" s="35"/>
      <c r="BA180" s="35"/>
    </row>
    <row r="181">
      <c r="A181" s="1"/>
      <c r="B181" s="1"/>
      <c r="C181" s="60"/>
      <c r="D181" s="60"/>
      <c r="E181" s="2">
        <v>3011.0</v>
      </c>
      <c r="F181" s="61">
        <v>2469.0</v>
      </c>
      <c r="G181" s="62">
        <f t="shared" si="8"/>
        <v>399</v>
      </c>
      <c r="H181" s="43">
        <v>25.0</v>
      </c>
      <c r="I181" s="43">
        <v>31.0</v>
      </c>
      <c r="J181" s="43">
        <v>33.0</v>
      </c>
      <c r="K181" s="44">
        <v>49.0</v>
      </c>
      <c r="L181" s="44">
        <v>130.0</v>
      </c>
      <c r="M181" s="44">
        <v>48.0</v>
      </c>
      <c r="N181" s="45">
        <v>9.0</v>
      </c>
      <c r="O181" s="45">
        <v>16.0</v>
      </c>
      <c r="P181" s="45">
        <v>58.0</v>
      </c>
      <c r="Q181" s="66">
        <f t="shared" si="9"/>
        <v>0.1616038882</v>
      </c>
      <c r="R181" s="66">
        <f t="shared" si="10"/>
        <v>0.01012555691</v>
      </c>
      <c r="S181" s="66">
        <f t="shared" si="11"/>
        <v>0.01336573512</v>
      </c>
      <c r="T181" s="66">
        <f t="shared" si="12"/>
        <v>0.00648035642</v>
      </c>
      <c r="U181" s="63">
        <f t="shared" si="1"/>
        <v>0.1616038882</v>
      </c>
      <c r="V181" s="66">
        <f t="shared" si="13"/>
        <v>0.01255569056</v>
      </c>
      <c r="W181" s="66">
        <f t="shared" si="14"/>
        <v>0.05265289591</v>
      </c>
      <c r="X181" s="66">
        <f t="shared" si="15"/>
        <v>0.01984609154</v>
      </c>
      <c r="Y181" s="63">
        <f t="shared" si="2"/>
        <v>0.1616038882</v>
      </c>
      <c r="Z181" s="66">
        <f t="shared" si="16"/>
        <v>0.01944106926</v>
      </c>
      <c r="AA181" s="66">
        <f t="shared" si="17"/>
        <v>0.003645200486</v>
      </c>
      <c r="AB181" s="66">
        <f t="shared" si="18"/>
        <v>0.02349129202</v>
      </c>
      <c r="AC181" s="63">
        <f t="shared" si="3"/>
        <v>0.1616038882</v>
      </c>
      <c r="AD181" s="66">
        <f t="shared" ref="AD181:AF181" si="210">(H181+K181+N181)/($F181)</f>
        <v>0.03361684893</v>
      </c>
      <c r="AE181" s="66">
        <f t="shared" si="210"/>
        <v>0.07168894289</v>
      </c>
      <c r="AF181" s="66">
        <f t="shared" si="210"/>
        <v>0.0562980964</v>
      </c>
      <c r="AG181" s="56">
        <f t="shared" si="20"/>
        <v>0.009280559049</v>
      </c>
      <c r="AH181" s="49">
        <f t="shared" si="5"/>
        <v>0.1616038882</v>
      </c>
      <c r="AI181" s="57">
        <f t="shared" si="21"/>
        <v>0.008569961643</v>
      </c>
      <c r="AJ181" s="57">
        <f t="shared" si="22"/>
        <v>0.007842744146</v>
      </c>
      <c r="AK181" s="66">
        <f t="shared" si="23"/>
        <v>-0.004924761157</v>
      </c>
      <c r="AL181" s="66">
        <f t="shared" si="24"/>
        <v>-0.001362387727</v>
      </c>
      <c r="AM181" s="66">
        <f t="shared" si="25"/>
        <v>-0.003998023569</v>
      </c>
      <c r="AN181" s="63">
        <f t="shared" si="6"/>
        <v>0.1616038882</v>
      </c>
      <c r="AO181" s="66">
        <f t="shared" si="26"/>
        <v>0.004571938075</v>
      </c>
      <c r="AP181" s="66">
        <f t="shared" si="27"/>
        <v>1.254235012</v>
      </c>
      <c r="AQ181" s="63">
        <f t="shared" si="7"/>
        <v>9</v>
      </c>
      <c r="AR181" s="66">
        <f t="shared" si="28"/>
        <v>11</v>
      </c>
      <c r="AS181" s="64">
        <f>'M1,M2,M3 Restoration'!AU181</f>
        <v>0.2787166506</v>
      </c>
      <c r="AT181" s="66">
        <f t="shared" si="206"/>
        <v>28</v>
      </c>
      <c r="AU181" s="65">
        <f>'N1,N2,N3 Restoration'!AX181</f>
        <v>0.2083885033</v>
      </c>
      <c r="AV181" s="38">
        <f t="shared" si="30"/>
        <v>58</v>
      </c>
      <c r="AW181" s="38">
        <f t="shared" si="31"/>
        <v>15</v>
      </c>
      <c r="AX181" s="52">
        <v>31.0</v>
      </c>
      <c r="AY181" s="38"/>
      <c r="AZ181" s="35"/>
      <c r="BA181" s="35"/>
    </row>
    <row r="182">
      <c r="A182" s="1"/>
      <c r="B182" s="1"/>
      <c r="C182" s="60"/>
      <c r="D182" s="60"/>
      <c r="E182" s="2">
        <v>3013.0</v>
      </c>
      <c r="F182" s="61">
        <v>1624.0</v>
      </c>
      <c r="G182" s="62">
        <f t="shared" si="8"/>
        <v>261</v>
      </c>
      <c r="H182" s="43">
        <v>14.0</v>
      </c>
      <c r="I182" s="43">
        <v>21.0</v>
      </c>
      <c r="J182" s="43">
        <v>17.0</v>
      </c>
      <c r="K182" s="44">
        <v>28.0</v>
      </c>
      <c r="L182" s="44">
        <v>76.0</v>
      </c>
      <c r="M182" s="44">
        <v>33.0</v>
      </c>
      <c r="N182" s="45">
        <v>13.0</v>
      </c>
      <c r="O182" s="45">
        <v>13.0</v>
      </c>
      <c r="P182" s="45">
        <v>46.0</v>
      </c>
      <c r="Q182" s="66">
        <f t="shared" si="9"/>
        <v>0.1607142857</v>
      </c>
      <c r="R182" s="66">
        <f t="shared" si="10"/>
        <v>0.008620689655</v>
      </c>
      <c r="S182" s="66">
        <f t="shared" si="11"/>
        <v>0.0104679803</v>
      </c>
      <c r="T182" s="66">
        <f t="shared" si="12"/>
        <v>0.008004926108</v>
      </c>
      <c r="U182" s="63">
        <f t="shared" si="1"/>
        <v>0.1607142857</v>
      </c>
      <c r="V182" s="66">
        <f t="shared" si="13"/>
        <v>0.01293103448</v>
      </c>
      <c r="W182" s="66">
        <f t="shared" si="14"/>
        <v>0.04679802956</v>
      </c>
      <c r="X182" s="66">
        <f t="shared" si="15"/>
        <v>0.01724137931</v>
      </c>
      <c r="Y182" s="63">
        <f t="shared" si="2"/>
        <v>0.1607142857</v>
      </c>
      <c r="Z182" s="66">
        <f t="shared" si="16"/>
        <v>0.02032019704</v>
      </c>
      <c r="AA182" s="66">
        <f t="shared" si="17"/>
        <v>0.008004926108</v>
      </c>
      <c r="AB182" s="66">
        <f t="shared" si="18"/>
        <v>0.02832512315</v>
      </c>
      <c r="AC182" s="63">
        <f t="shared" si="3"/>
        <v>0.1607142857</v>
      </c>
      <c r="AD182" s="66">
        <f t="shared" ref="AD182:AF182" si="211">(H182+K182+N182)/($F182)</f>
        <v>0.03386699507</v>
      </c>
      <c r="AE182" s="66">
        <f t="shared" si="211"/>
        <v>0.06773399015</v>
      </c>
      <c r="AF182" s="66">
        <f t="shared" si="211"/>
        <v>0.05911330049</v>
      </c>
      <c r="AG182" s="56">
        <f t="shared" si="20"/>
        <v>0.009226792092</v>
      </c>
      <c r="AH182" s="49">
        <f t="shared" si="5"/>
        <v>0.1607142857</v>
      </c>
      <c r="AI182" s="57">
        <f t="shared" si="21"/>
        <v>0.008522130102</v>
      </c>
      <c r="AJ182" s="57">
        <f t="shared" si="22"/>
        <v>0.007798915816</v>
      </c>
      <c r="AK182" s="66">
        <f t="shared" si="23"/>
        <v>-0.0005172039937</v>
      </c>
      <c r="AL182" s="66">
        <f t="shared" si="24"/>
        <v>0.000206010292</v>
      </c>
      <c r="AM182" s="66">
        <f t="shared" si="25"/>
        <v>-0.0004198769627</v>
      </c>
      <c r="AN182" s="63">
        <f t="shared" si="6"/>
        <v>0.1607142857</v>
      </c>
      <c r="AO182" s="66">
        <f t="shared" si="26"/>
        <v>0.008102253139</v>
      </c>
      <c r="AP182" s="66">
        <f t="shared" si="27"/>
        <v>1.012158392</v>
      </c>
      <c r="AQ182" s="63">
        <f t="shared" si="7"/>
        <v>13</v>
      </c>
      <c r="AR182" s="66">
        <f t="shared" si="28"/>
        <v>13</v>
      </c>
      <c r="AS182" s="64">
        <f>'M1,M2,M3 Restoration'!AU182</f>
        <v>0.3921409963</v>
      </c>
      <c r="AT182" s="66">
        <f t="shared" si="206"/>
        <v>20</v>
      </c>
      <c r="AU182" s="65">
        <f>'N1,N2,N3 Restoration'!AX182</f>
        <v>0.2401853769</v>
      </c>
      <c r="AV182" s="38">
        <f t="shared" si="30"/>
        <v>31</v>
      </c>
      <c r="AW182" s="38">
        <f t="shared" si="31"/>
        <v>10</v>
      </c>
      <c r="AX182" s="52">
        <v>21.0</v>
      </c>
      <c r="AY182" s="38"/>
      <c r="AZ182" s="35"/>
      <c r="BA182" s="35"/>
    </row>
    <row r="183">
      <c r="A183" s="1"/>
      <c r="B183" s="1"/>
      <c r="C183" s="60"/>
      <c r="D183" s="60"/>
      <c r="E183" s="2">
        <v>3014.0</v>
      </c>
      <c r="F183" s="61">
        <v>2048.0</v>
      </c>
      <c r="G183" s="62">
        <f t="shared" si="8"/>
        <v>554</v>
      </c>
      <c r="H183" s="43">
        <v>34.0</v>
      </c>
      <c r="I183" s="43">
        <v>33.0</v>
      </c>
      <c r="J183" s="43">
        <v>26.0</v>
      </c>
      <c r="K183" s="44">
        <v>90.0</v>
      </c>
      <c r="L183" s="44">
        <v>166.0</v>
      </c>
      <c r="M183" s="44">
        <v>55.0</v>
      </c>
      <c r="N183" s="45">
        <v>30.0</v>
      </c>
      <c r="O183" s="45">
        <v>27.0</v>
      </c>
      <c r="P183" s="45">
        <v>93.0</v>
      </c>
      <c r="Q183" s="66">
        <f t="shared" si="9"/>
        <v>0.2705078125</v>
      </c>
      <c r="R183" s="66">
        <f t="shared" si="10"/>
        <v>0.0166015625</v>
      </c>
      <c r="S183" s="66">
        <f t="shared" si="11"/>
        <v>0.0126953125</v>
      </c>
      <c r="T183" s="66">
        <f t="shared" si="12"/>
        <v>0.01318359375</v>
      </c>
      <c r="U183" s="63">
        <f t="shared" si="1"/>
        <v>0.2705078125</v>
      </c>
      <c r="V183" s="66">
        <f t="shared" si="13"/>
        <v>0.01611328125</v>
      </c>
      <c r="W183" s="66">
        <f t="shared" si="14"/>
        <v>0.0810546875</v>
      </c>
      <c r="X183" s="66">
        <f t="shared" si="15"/>
        <v>0.0439453125</v>
      </c>
      <c r="Y183" s="63">
        <f t="shared" si="2"/>
        <v>0.2705078125</v>
      </c>
      <c r="Z183" s="66">
        <f t="shared" si="16"/>
        <v>0.02685546875</v>
      </c>
      <c r="AA183" s="66">
        <f t="shared" si="17"/>
        <v>0.0146484375</v>
      </c>
      <c r="AB183" s="66">
        <f t="shared" si="18"/>
        <v>0.04541015625</v>
      </c>
      <c r="AC183" s="63">
        <f t="shared" si="3"/>
        <v>0.2705078125</v>
      </c>
      <c r="AD183" s="66">
        <f t="shared" ref="AD183:AF183" si="212">(H183+K183+N183)/($F183)</f>
        <v>0.0751953125</v>
      </c>
      <c r="AE183" s="66">
        <f t="shared" si="212"/>
        <v>0.1103515625</v>
      </c>
      <c r="AF183" s="66">
        <f t="shared" si="212"/>
        <v>0.0849609375</v>
      </c>
      <c r="AG183" s="56">
        <f t="shared" si="20"/>
        <v>0.01480683825</v>
      </c>
      <c r="AH183" s="49">
        <f t="shared" si="5"/>
        <v>0.2705078125</v>
      </c>
      <c r="AI183" s="57">
        <f t="shared" si="21"/>
        <v>0.01312212658</v>
      </c>
      <c r="AJ183" s="57">
        <f t="shared" si="22"/>
        <v>0.01190484142</v>
      </c>
      <c r="AK183" s="66">
        <f t="shared" si="23"/>
        <v>0.001526310921</v>
      </c>
      <c r="AL183" s="66">
        <f t="shared" si="24"/>
        <v>0.001278752327</v>
      </c>
      <c r="AM183" s="66">
        <f t="shared" si="25"/>
        <v>0.001239090961</v>
      </c>
      <c r="AN183" s="63">
        <f t="shared" si="6"/>
        <v>0.2705078125</v>
      </c>
      <c r="AO183" s="66">
        <f t="shared" si="26"/>
        <v>0.01436121754</v>
      </c>
      <c r="AP183" s="66">
        <f t="shared" si="27"/>
        <v>0.9803924507</v>
      </c>
      <c r="AQ183" s="63">
        <f t="shared" si="7"/>
        <v>30</v>
      </c>
      <c r="AR183" s="66">
        <f t="shared" si="28"/>
        <v>29</v>
      </c>
      <c r="AS183" s="64">
        <f>'M1,M2,M3 Restoration'!AU183</f>
        <v>0.5266189619</v>
      </c>
      <c r="AT183" s="66">
        <f t="shared" si="206"/>
        <v>26</v>
      </c>
      <c r="AU183" s="65">
        <f>'N1,N2,N3 Restoration'!AX183</f>
        <v>0.2543898921</v>
      </c>
      <c r="AV183" s="38">
        <f t="shared" si="30"/>
        <v>60</v>
      </c>
      <c r="AW183" s="38">
        <f t="shared" si="31"/>
        <v>20</v>
      </c>
      <c r="AX183" s="52">
        <v>33.0</v>
      </c>
      <c r="AY183" s="38"/>
      <c r="AZ183" s="35"/>
      <c r="BA183" s="35"/>
    </row>
    <row r="184">
      <c r="A184" s="1"/>
      <c r="B184" s="1"/>
      <c r="C184" s="60"/>
      <c r="D184" s="60"/>
      <c r="E184" s="2">
        <v>3016.0</v>
      </c>
      <c r="F184" s="61">
        <v>2176.0</v>
      </c>
      <c r="G184" s="62">
        <f t="shared" si="8"/>
        <v>476</v>
      </c>
      <c r="H184" s="43">
        <v>32.0</v>
      </c>
      <c r="I184" s="43">
        <v>50.0</v>
      </c>
      <c r="J184" s="43">
        <v>17.0</v>
      </c>
      <c r="K184" s="44">
        <v>67.0</v>
      </c>
      <c r="L184" s="44">
        <v>162.0</v>
      </c>
      <c r="M184" s="44">
        <v>51.0</v>
      </c>
      <c r="N184" s="45">
        <v>20.0</v>
      </c>
      <c r="O184" s="45">
        <v>23.0</v>
      </c>
      <c r="P184" s="45">
        <v>54.0</v>
      </c>
      <c r="Q184" s="66">
        <f t="shared" si="9"/>
        <v>0.21875</v>
      </c>
      <c r="R184" s="66">
        <f t="shared" si="10"/>
        <v>0.01470588235</v>
      </c>
      <c r="S184" s="66">
        <f t="shared" si="11"/>
        <v>0.0078125</v>
      </c>
      <c r="T184" s="66">
        <f t="shared" si="12"/>
        <v>0.01056985294</v>
      </c>
      <c r="U184" s="63">
        <f t="shared" si="1"/>
        <v>0.21875</v>
      </c>
      <c r="V184" s="66">
        <f t="shared" si="13"/>
        <v>0.02297794118</v>
      </c>
      <c r="W184" s="66">
        <f t="shared" si="14"/>
        <v>0.07444852941</v>
      </c>
      <c r="X184" s="66">
        <f t="shared" si="15"/>
        <v>0.03079044118</v>
      </c>
      <c r="Y184" s="63">
        <f t="shared" si="2"/>
        <v>0.21875</v>
      </c>
      <c r="Z184" s="66">
        <f t="shared" si="16"/>
        <v>0.0234375</v>
      </c>
      <c r="AA184" s="66">
        <f t="shared" si="17"/>
        <v>0.009191176471</v>
      </c>
      <c r="AB184" s="66">
        <f t="shared" si="18"/>
        <v>0.02481617647</v>
      </c>
      <c r="AC184" s="63">
        <f t="shared" si="3"/>
        <v>0.21875</v>
      </c>
      <c r="AD184" s="66">
        <f t="shared" ref="AD184:AF184" si="213">(H184+K184+N184)/($F184)</f>
        <v>0.0546875</v>
      </c>
      <c r="AE184" s="66">
        <f t="shared" si="213"/>
        <v>0.1079963235</v>
      </c>
      <c r="AF184" s="66">
        <f t="shared" si="213"/>
        <v>0.05606617647</v>
      </c>
      <c r="AG184" s="56">
        <f t="shared" si="20"/>
        <v>0.01244158203</v>
      </c>
      <c r="AH184" s="49">
        <f t="shared" si="5"/>
        <v>0.21875</v>
      </c>
      <c r="AI184" s="57">
        <f t="shared" si="21"/>
        <v>0.01128105469</v>
      </c>
      <c r="AJ184" s="57">
        <f t="shared" si="22"/>
        <v>0.01029667969</v>
      </c>
      <c r="AK184" s="66">
        <f t="shared" si="23"/>
        <v>-0.002089878217</v>
      </c>
      <c r="AL184" s="66">
        <f t="shared" si="24"/>
        <v>0.0002731732537</v>
      </c>
      <c r="AM184" s="66">
        <f t="shared" si="25"/>
        <v>-0.001696606617</v>
      </c>
      <c r="AN184" s="63">
        <f t="shared" si="6"/>
        <v>0.21875</v>
      </c>
      <c r="AO184" s="66">
        <f t="shared" si="26"/>
        <v>0.00958444807</v>
      </c>
      <c r="AP184" s="66">
        <f t="shared" si="27"/>
        <v>1.04278795</v>
      </c>
      <c r="AQ184" s="63">
        <f t="shared" si="7"/>
        <v>20</v>
      </c>
      <c r="AR184" s="66">
        <f t="shared" si="28"/>
        <v>21</v>
      </c>
      <c r="AS184" s="64">
        <f>'M1,M2,M3 Restoration'!AU184</f>
        <v>0.6361587207</v>
      </c>
      <c r="AT184" s="66">
        <f t="shared" si="206"/>
        <v>12</v>
      </c>
      <c r="AU184" s="65">
        <f>'N1,N2,N3 Restoration'!AX184</f>
        <v>0.466052134</v>
      </c>
      <c r="AV184" s="38">
        <f t="shared" si="30"/>
        <v>49</v>
      </c>
      <c r="AW184" s="38">
        <f t="shared" si="31"/>
        <v>43</v>
      </c>
      <c r="AX184" s="52">
        <v>50.0</v>
      </c>
      <c r="AY184" s="38"/>
      <c r="AZ184" s="35"/>
      <c r="BA184" s="35"/>
    </row>
    <row r="185">
      <c r="A185" s="1"/>
      <c r="B185" s="1"/>
      <c r="C185" s="60"/>
      <c r="D185" s="60"/>
      <c r="E185" s="2">
        <v>3017.0</v>
      </c>
      <c r="F185" s="61">
        <v>2681.0</v>
      </c>
      <c r="G185" s="62">
        <f t="shared" si="8"/>
        <v>602</v>
      </c>
      <c r="H185" s="43">
        <v>31.0</v>
      </c>
      <c r="I185" s="43">
        <v>49.0</v>
      </c>
      <c r="J185" s="43">
        <v>30.0</v>
      </c>
      <c r="K185" s="44">
        <v>85.0</v>
      </c>
      <c r="L185" s="44">
        <v>185.0</v>
      </c>
      <c r="M185" s="44">
        <v>82.0</v>
      </c>
      <c r="N185" s="45">
        <v>34.0</v>
      </c>
      <c r="O185" s="45">
        <v>19.0</v>
      </c>
      <c r="P185" s="45">
        <v>87.0</v>
      </c>
      <c r="Q185" s="66">
        <f t="shared" si="9"/>
        <v>0.2245430809</v>
      </c>
      <c r="R185" s="66">
        <f t="shared" si="10"/>
        <v>0.01156284968</v>
      </c>
      <c r="S185" s="66">
        <f t="shared" si="11"/>
        <v>0.01118985453</v>
      </c>
      <c r="T185" s="66">
        <f t="shared" si="12"/>
        <v>0.00708690787</v>
      </c>
      <c r="U185" s="63">
        <f t="shared" si="1"/>
        <v>0.2245430809</v>
      </c>
      <c r="V185" s="66">
        <f t="shared" si="13"/>
        <v>0.0182767624</v>
      </c>
      <c r="W185" s="66">
        <f t="shared" si="14"/>
        <v>0.06900410295</v>
      </c>
      <c r="X185" s="66">
        <f t="shared" si="15"/>
        <v>0.03170458784</v>
      </c>
      <c r="Y185" s="63">
        <f t="shared" si="2"/>
        <v>0.2245430809</v>
      </c>
      <c r="Z185" s="66">
        <f t="shared" si="16"/>
        <v>0.03058560239</v>
      </c>
      <c r="AA185" s="66">
        <f t="shared" si="17"/>
        <v>0.01268183514</v>
      </c>
      <c r="AB185" s="66">
        <f t="shared" si="18"/>
        <v>0.03245057814</v>
      </c>
      <c r="AC185" s="63">
        <f t="shared" si="3"/>
        <v>0.2245430809</v>
      </c>
      <c r="AD185" s="66">
        <f t="shared" ref="AD185:AF185" si="214">(H185+K185+N185)/($F185)</f>
        <v>0.05594927266</v>
      </c>
      <c r="AE185" s="66">
        <f t="shared" si="214"/>
        <v>0.09436777322</v>
      </c>
      <c r="AF185" s="66">
        <f t="shared" si="214"/>
        <v>0.07422603506</v>
      </c>
      <c r="AG185" s="56">
        <f t="shared" si="20"/>
        <v>0.01272982964</v>
      </c>
      <c r="AH185" s="49">
        <f t="shared" si="5"/>
        <v>0.2245430809</v>
      </c>
      <c r="AI185" s="57">
        <f t="shared" si="21"/>
        <v>0.01151614402</v>
      </c>
      <c r="AJ185" s="57">
        <f t="shared" si="22"/>
        <v>0.01050570015</v>
      </c>
      <c r="AK185" s="66">
        <f t="shared" si="23"/>
        <v>0.001165691117</v>
      </c>
      <c r="AL185" s="66">
        <f t="shared" si="24"/>
        <v>-0.003418792285</v>
      </c>
      <c r="AM185" s="66">
        <f t="shared" si="25"/>
        <v>0.0009463323015</v>
      </c>
      <c r="AN185" s="63">
        <f t="shared" si="6"/>
        <v>0.2245430809</v>
      </c>
      <c r="AO185" s="66">
        <f t="shared" si="26"/>
        <v>0.01246247632</v>
      </c>
      <c r="AP185" s="66">
        <f t="shared" si="27"/>
        <v>0.9827029122</v>
      </c>
      <c r="AQ185" s="63">
        <f t="shared" si="7"/>
        <v>34</v>
      </c>
      <c r="AR185" s="66">
        <f t="shared" si="28"/>
        <v>33</v>
      </c>
      <c r="AS185" s="64">
        <f>'M1,M2,M3 Restoration'!AU185</f>
        <v>0.5151706787</v>
      </c>
      <c r="AT185" s="66">
        <f t="shared" si="206"/>
        <v>31</v>
      </c>
      <c r="AU185" s="65">
        <f>'N1,N2,N3 Restoration'!AX185</f>
        <v>0.21326187</v>
      </c>
      <c r="AV185" s="38">
        <f t="shared" si="30"/>
        <v>61</v>
      </c>
      <c r="AW185" s="38">
        <f t="shared" si="31"/>
        <v>17</v>
      </c>
      <c r="AX185" s="52">
        <v>49.0</v>
      </c>
      <c r="AY185" s="38"/>
      <c r="AZ185" s="35"/>
      <c r="BA185" s="35"/>
    </row>
    <row r="186">
      <c r="A186" s="1"/>
      <c r="B186" s="1"/>
      <c r="C186" s="60"/>
      <c r="D186" s="60"/>
      <c r="E186" s="2">
        <v>3018.0</v>
      </c>
      <c r="F186" s="61">
        <v>2862.0</v>
      </c>
      <c r="G186" s="62">
        <f t="shared" si="8"/>
        <v>665</v>
      </c>
      <c r="H186" s="43">
        <v>37.0</v>
      </c>
      <c r="I186" s="43">
        <v>52.0</v>
      </c>
      <c r="J186" s="43">
        <v>33.0</v>
      </c>
      <c r="K186" s="44">
        <v>94.0</v>
      </c>
      <c r="L186" s="44">
        <v>192.0</v>
      </c>
      <c r="M186" s="44">
        <v>86.0</v>
      </c>
      <c r="N186" s="45">
        <v>37.0</v>
      </c>
      <c r="O186" s="45">
        <v>37.0</v>
      </c>
      <c r="P186" s="45">
        <v>97.0</v>
      </c>
      <c r="Q186" s="66">
        <f t="shared" si="9"/>
        <v>0.2323549965</v>
      </c>
      <c r="R186" s="66">
        <f t="shared" si="10"/>
        <v>0.01292802236</v>
      </c>
      <c r="S186" s="66">
        <f t="shared" si="11"/>
        <v>0.01153039832</v>
      </c>
      <c r="T186" s="66">
        <f t="shared" si="12"/>
        <v>0.01292802236</v>
      </c>
      <c r="U186" s="63">
        <f t="shared" si="1"/>
        <v>0.2323549965</v>
      </c>
      <c r="V186" s="66">
        <f t="shared" si="13"/>
        <v>0.01816911251</v>
      </c>
      <c r="W186" s="66">
        <f t="shared" si="14"/>
        <v>0.06708595388</v>
      </c>
      <c r="X186" s="66">
        <f t="shared" si="15"/>
        <v>0.03284416492</v>
      </c>
      <c r="Y186" s="63">
        <f t="shared" si="2"/>
        <v>0.2323549965</v>
      </c>
      <c r="Z186" s="66">
        <f t="shared" si="16"/>
        <v>0.03004891684</v>
      </c>
      <c r="AA186" s="66">
        <f t="shared" si="17"/>
        <v>0.01292802236</v>
      </c>
      <c r="AB186" s="66">
        <f t="shared" si="18"/>
        <v>0.03389238295</v>
      </c>
      <c r="AC186" s="63">
        <f t="shared" si="3"/>
        <v>0.2323549965</v>
      </c>
      <c r="AD186" s="66">
        <f t="shared" ref="AD186:AF186" si="215">(H186+K186+N186)/($F186)</f>
        <v>0.05870020964</v>
      </c>
      <c r="AE186" s="66">
        <f t="shared" si="215"/>
        <v>0.09818308875</v>
      </c>
      <c r="AF186" s="66">
        <f t="shared" si="215"/>
        <v>0.07547169811</v>
      </c>
      <c r="AG186" s="56">
        <f t="shared" si="20"/>
        <v>0.01310914423</v>
      </c>
      <c r="AH186" s="49">
        <f t="shared" si="5"/>
        <v>0.2323549965</v>
      </c>
      <c r="AI186" s="57">
        <f t="shared" si="21"/>
        <v>0.01182157515</v>
      </c>
      <c r="AJ186" s="57">
        <f t="shared" si="22"/>
        <v>0.01077597767</v>
      </c>
      <c r="AK186" s="66">
        <f t="shared" si="23"/>
        <v>0.001106447212</v>
      </c>
      <c r="AL186" s="66">
        <f t="shared" si="24"/>
        <v>0.002152044697</v>
      </c>
      <c r="AM186" s="66">
        <f t="shared" si="25"/>
        <v>0.000898236867</v>
      </c>
      <c r="AN186" s="63">
        <f t="shared" si="6"/>
        <v>0.2323549965</v>
      </c>
      <c r="AO186" s="66">
        <f t="shared" si="26"/>
        <v>0.01271981202</v>
      </c>
      <c r="AP186" s="66">
        <f t="shared" si="27"/>
        <v>0.9838946484</v>
      </c>
      <c r="AQ186" s="63">
        <f t="shared" si="7"/>
        <v>37</v>
      </c>
      <c r="AR186" s="66">
        <f t="shared" si="28"/>
        <v>36</v>
      </c>
      <c r="AS186" s="64">
        <f>'M1,M2,M3 Restoration'!AU186</f>
        <v>0.5280858435</v>
      </c>
      <c r="AT186" s="66">
        <f t="shared" si="206"/>
        <v>32</v>
      </c>
      <c r="AU186" s="65">
        <f>'N1,N2,N3 Restoration'!AX186</f>
        <v>0.3338195673</v>
      </c>
      <c r="AV186" s="38">
        <f t="shared" si="30"/>
        <v>70</v>
      </c>
      <c r="AW186" s="38">
        <f t="shared" si="31"/>
        <v>35</v>
      </c>
      <c r="AX186" s="52">
        <v>52.0</v>
      </c>
      <c r="AY186" s="38"/>
      <c r="AZ186" s="35"/>
      <c r="BA186" s="35"/>
    </row>
    <row r="187">
      <c r="A187" s="1"/>
      <c r="B187" s="1"/>
      <c r="C187" s="60"/>
      <c r="D187" s="60"/>
      <c r="E187" s="2">
        <v>3021.0</v>
      </c>
      <c r="F187" s="61">
        <v>2741.0</v>
      </c>
      <c r="G187" s="62">
        <f t="shared" si="8"/>
        <v>628</v>
      </c>
      <c r="H187" s="43">
        <v>35.0</v>
      </c>
      <c r="I187" s="43">
        <v>44.0</v>
      </c>
      <c r="J187" s="43">
        <v>48.0</v>
      </c>
      <c r="K187" s="44">
        <v>76.0</v>
      </c>
      <c r="L187" s="44">
        <v>194.0</v>
      </c>
      <c r="M187" s="44">
        <v>71.0</v>
      </c>
      <c r="N187" s="45">
        <v>38.0</v>
      </c>
      <c r="O187" s="45">
        <v>34.0</v>
      </c>
      <c r="P187" s="45">
        <v>88.0</v>
      </c>
      <c r="Q187" s="66">
        <f t="shared" si="9"/>
        <v>0.2291134622</v>
      </c>
      <c r="R187" s="66">
        <f t="shared" si="10"/>
        <v>0.01276906239</v>
      </c>
      <c r="S187" s="66">
        <f t="shared" si="11"/>
        <v>0.01751185699</v>
      </c>
      <c r="T187" s="66">
        <f t="shared" si="12"/>
        <v>0.01240423203</v>
      </c>
      <c r="U187" s="63">
        <f t="shared" si="1"/>
        <v>0.2291134622</v>
      </c>
      <c r="V187" s="66">
        <f t="shared" si="13"/>
        <v>0.01605253557</v>
      </c>
      <c r="W187" s="66">
        <f t="shared" si="14"/>
        <v>0.07077708865</v>
      </c>
      <c r="X187" s="66">
        <f t="shared" si="15"/>
        <v>0.0277271069</v>
      </c>
      <c r="Y187" s="63">
        <f t="shared" si="2"/>
        <v>0.2291134622</v>
      </c>
      <c r="Z187" s="66">
        <f t="shared" si="16"/>
        <v>0.02590295513</v>
      </c>
      <c r="AA187" s="66">
        <f t="shared" si="17"/>
        <v>0.01386355345</v>
      </c>
      <c r="AB187" s="66">
        <f t="shared" si="18"/>
        <v>0.03210507114</v>
      </c>
      <c r="AC187" s="63">
        <f t="shared" si="3"/>
        <v>0.2291134622</v>
      </c>
      <c r="AD187" s="66">
        <f t="shared" ref="AD187:AF187" si="216">(H187+K187+N187)/($F187)</f>
        <v>0.05435972273</v>
      </c>
      <c r="AE187" s="66">
        <f t="shared" si="216"/>
        <v>0.09923385626</v>
      </c>
      <c r="AF187" s="66">
        <f t="shared" si="216"/>
        <v>0.07551988325</v>
      </c>
      <c r="AG187" s="56">
        <f t="shared" si="20"/>
        <v>0.01295305678</v>
      </c>
      <c r="AH187" s="49">
        <f t="shared" si="5"/>
        <v>0.2291134622</v>
      </c>
      <c r="AI187" s="57">
        <f t="shared" si="21"/>
        <v>0.01169645213</v>
      </c>
      <c r="AJ187" s="57">
        <f t="shared" si="22"/>
        <v>0.01066544155</v>
      </c>
      <c r="AK187" s="66">
        <f t="shared" si="23"/>
        <v>0.00216710132</v>
      </c>
      <c r="AL187" s="66">
        <f t="shared" si="24"/>
        <v>0.001738790484</v>
      </c>
      <c r="AM187" s="66">
        <f t="shared" si="25"/>
        <v>0.001759297939</v>
      </c>
      <c r="AN187" s="63">
        <f t="shared" si="6"/>
        <v>0.2291134622</v>
      </c>
      <c r="AO187" s="66">
        <f t="shared" si="26"/>
        <v>0.01345575007</v>
      </c>
      <c r="AP187" s="66">
        <f t="shared" si="27"/>
        <v>0.9705844982</v>
      </c>
      <c r="AQ187" s="63">
        <f t="shared" si="7"/>
        <v>38</v>
      </c>
      <c r="AR187" s="66">
        <f t="shared" si="28"/>
        <v>37</v>
      </c>
      <c r="AS187" s="64">
        <f>'M1,M2,M3 Restoration'!AU187</f>
        <v>0.4598207766</v>
      </c>
      <c r="AT187" s="66">
        <f t="shared" si="206"/>
        <v>43</v>
      </c>
      <c r="AU187" s="65">
        <f>'N1,N2,N3 Restoration'!AX187</f>
        <v>0.214826801</v>
      </c>
      <c r="AV187" s="38">
        <f t="shared" si="30"/>
        <v>83</v>
      </c>
      <c r="AW187" s="38">
        <f t="shared" si="31"/>
        <v>23</v>
      </c>
      <c r="AX187" s="52">
        <v>44.0</v>
      </c>
      <c r="AY187" s="38"/>
      <c r="AZ187" s="35"/>
      <c r="BA187" s="35"/>
    </row>
    <row r="188">
      <c r="A188" s="1"/>
      <c r="B188" s="1"/>
      <c r="C188" s="60"/>
      <c r="D188" s="60"/>
      <c r="E188" s="2">
        <v>3022.0</v>
      </c>
      <c r="F188" s="61">
        <v>3116.0</v>
      </c>
      <c r="G188" s="62">
        <f t="shared" si="8"/>
        <v>703</v>
      </c>
      <c r="H188" s="43">
        <v>29.0</v>
      </c>
      <c r="I188" s="43">
        <v>67.0</v>
      </c>
      <c r="J188" s="43">
        <v>68.0</v>
      </c>
      <c r="K188" s="44">
        <v>103.0</v>
      </c>
      <c r="L188" s="44">
        <v>217.0</v>
      </c>
      <c r="M188" s="44">
        <v>88.0</v>
      </c>
      <c r="N188" s="45">
        <v>25.0</v>
      </c>
      <c r="O188" s="45">
        <v>26.0</v>
      </c>
      <c r="P188" s="45">
        <v>80.0</v>
      </c>
      <c r="Q188" s="66">
        <f t="shared" si="9"/>
        <v>0.2256097561</v>
      </c>
      <c r="R188" s="66">
        <f t="shared" si="10"/>
        <v>0.009306803594</v>
      </c>
      <c r="S188" s="66">
        <f t="shared" si="11"/>
        <v>0.02182284981</v>
      </c>
      <c r="T188" s="66">
        <f t="shared" si="12"/>
        <v>0.008344030809</v>
      </c>
      <c r="U188" s="63">
        <f t="shared" si="1"/>
        <v>0.2256097561</v>
      </c>
      <c r="V188" s="66">
        <f t="shared" si="13"/>
        <v>0.02150192555</v>
      </c>
      <c r="W188" s="66">
        <f t="shared" si="14"/>
        <v>0.06964056483</v>
      </c>
      <c r="X188" s="66">
        <f t="shared" si="15"/>
        <v>0.03305519897</v>
      </c>
      <c r="Y188" s="63">
        <f t="shared" si="2"/>
        <v>0.2256097561</v>
      </c>
      <c r="Z188" s="66">
        <f t="shared" si="16"/>
        <v>0.02824133504</v>
      </c>
      <c r="AA188" s="66">
        <f t="shared" si="17"/>
        <v>0.008023106547</v>
      </c>
      <c r="AB188" s="66">
        <f t="shared" si="18"/>
        <v>0.02567394095</v>
      </c>
      <c r="AC188" s="63">
        <f t="shared" si="3"/>
        <v>0.2256097561</v>
      </c>
      <c r="AD188" s="66">
        <f t="shared" ref="AD188:AF188" si="217">(H188+K188+N188)/($F188)</f>
        <v>0.05038510911</v>
      </c>
      <c r="AE188" s="66">
        <f t="shared" si="217"/>
        <v>0.09948652118</v>
      </c>
      <c r="AF188" s="66">
        <f t="shared" si="217"/>
        <v>0.0757381258</v>
      </c>
      <c r="AG188" s="56">
        <f t="shared" si="20"/>
        <v>0.01278225833</v>
      </c>
      <c r="AH188" s="49">
        <f t="shared" si="5"/>
        <v>0.2256097561</v>
      </c>
      <c r="AI188" s="57">
        <f t="shared" si="21"/>
        <v>0.01155863325</v>
      </c>
      <c r="AJ188" s="57">
        <f t="shared" si="22"/>
        <v>0.01054338935</v>
      </c>
      <c r="AK188" s="66">
        <f t="shared" si="23"/>
        <v>-0.003535526707</v>
      </c>
      <c r="AL188" s="66">
        <f t="shared" si="24"/>
        <v>-0.002199358543</v>
      </c>
      <c r="AM188" s="66">
        <f t="shared" si="25"/>
        <v>-0.002870214139</v>
      </c>
      <c r="AN188" s="63">
        <f t="shared" si="6"/>
        <v>0.2256097561</v>
      </c>
      <c r="AO188" s="66">
        <f t="shared" si="26"/>
        <v>0.008688419115</v>
      </c>
      <c r="AP188" s="66">
        <f t="shared" si="27"/>
        <v>1.082924559</v>
      </c>
      <c r="AQ188" s="63">
        <f t="shared" si="7"/>
        <v>25</v>
      </c>
      <c r="AR188" s="66">
        <f t="shared" si="28"/>
        <v>27</v>
      </c>
      <c r="AS188" s="64">
        <f>'M1,M2,M3 Restoration'!AU188</f>
        <v>0.2788280664</v>
      </c>
      <c r="AT188" s="66">
        <f t="shared" si="206"/>
        <v>70</v>
      </c>
      <c r="AU188" s="65">
        <f>'N1,N2,N3 Restoration'!AX188</f>
        <v>0.1678545123</v>
      </c>
      <c r="AV188" s="38">
        <f t="shared" si="30"/>
        <v>97</v>
      </c>
      <c r="AW188" s="38">
        <f t="shared" si="31"/>
        <v>20</v>
      </c>
      <c r="AX188" s="52">
        <v>67.0</v>
      </c>
      <c r="AY188" s="38"/>
      <c r="AZ188" s="35"/>
      <c r="BA188" s="35"/>
    </row>
    <row r="189">
      <c r="A189" s="1"/>
      <c r="B189" s="1"/>
      <c r="C189" s="60"/>
      <c r="D189" s="60"/>
      <c r="E189" s="2">
        <v>3027.0</v>
      </c>
      <c r="F189" s="61">
        <v>3032.0</v>
      </c>
      <c r="G189" s="62">
        <f t="shared" si="8"/>
        <v>579</v>
      </c>
      <c r="H189" s="43">
        <v>33.0</v>
      </c>
      <c r="I189" s="43">
        <v>41.0</v>
      </c>
      <c r="J189" s="43">
        <v>26.0</v>
      </c>
      <c r="K189" s="44">
        <v>95.0</v>
      </c>
      <c r="L189" s="44">
        <v>173.0</v>
      </c>
      <c r="M189" s="44">
        <v>60.0</v>
      </c>
      <c r="N189" s="45">
        <v>23.0</v>
      </c>
      <c r="O189" s="45">
        <v>33.0</v>
      </c>
      <c r="P189" s="45">
        <v>95.0</v>
      </c>
      <c r="Q189" s="66">
        <f t="shared" si="9"/>
        <v>0.1909630607</v>
      </c>
      <c r="R189" s="66">
        <f t="shared" si="10"/>
        <v>0.01088390501</v>
      </c>
      <c r="S189" s="66">
        <f t="shared" si="11"/>
        <v>0.008575197889</v>
      </c>
      <c r="T189" s="66">
        <f t="shared" si="12"/>
        <v>0.01088390501</v>
      </c>
      <c r="U189" s="63">
        <f t="shared" si="1"/>
        <v>0.1909630607</v>
      </c>
      <c r="V189" s="66">
        <f t="shared" si="13"/>
        <v>0.01352242744</v>
      </c>
      <c r="W189" s="66">
        <f t="shared" si="14"/>
        <v>0.05705804749</v>
      </c>
      <c r="X189" s="66">
        <f t="shared" si="15"/>
        <v>0.03133245383</v>
      </c>
      <c r="Y189" s="63">
        <f t="shared" si="2"/>
        <v>0.1909630607</v>
      </c>
      <c r="Z189" s="66">
        <f t="shared" si="16"/>
        <v>0.01978891821</v>
      </c>
      <c r="AA189" s="66">
        <f t="shared" si="17"/>
        <v>0.007585751979</v>
      </c>
      <c r="AB189" s="66">
        <f t="shared" si="18"/>
        <v>0.03133245383</v>
      </c>
      <c r="AC189" s="63">
        <f t="shared" si="3"/>
        <v>0.1909630607</v>
      </c>
      <c r="AD189" s="66">
        <f t="shared" ref="AD189:AF189" si="218">(H189+K189+N189)/($F189)</f>
        <v>0.04980211082</v>
      </c>
      <c r="AE189" s="66">
        <f t="shared" si="218"/>
        <v>0.08146437995</v>
      </c>
      <c r="AF189" s="66">
        <f t="shared" si="218"/>
        <v>0.05969656992</v>
      </c>
      <c r="AG189" s="56">
        <f t="shared" si="20"/>
        <v>0.01097658966</v>
      </c>
      <c r="AH189" s="49">
        <f t="shared" si="5"/>
        <v>0.1909630607</v>
      </c>
      <c r="AI189" s="57">
        <f t="shared" si="21"/>
        <v>0.01005172503</v>
      </c>
      <c r="AJ189" s="57">
        <f t="shared" si="22"/>
        <v>0.009192391252</v>
      </c>
      <c r="AK189" s="66">
        <f t="shared" si="23"/>
        <v>-0.002465973047</v>
      </c>
      <c r="AL189" s="66">
        <f t="shared" si="24"/>
        <v>0.001691513761</v>
      </c>
      <c r="AM189" s="66">
        <f t="shared" si="25"/>
        <v>-0.002001928225</v>
      </c>
      <c r="AN189" s="63">
        <f t="shared" si="6"/>
        <v>0.1909630607</v>
      </c>
      <c r="AO189" s="66">
        <f t="shared" si="26"/>
        <v>0.008049796801</v>
      </c>
      <c r="AP189" s="66">
        <f t="shared" si="27"/>
        <v>1.061173213</v>
      </c>
      <c r="AQ189" s="63">
        <f t="shared" si="7"/>
        <v>23</v>
      </c>
      <c r="AR189" s="66">
        <f t="shared" si="28"/>
        <v>24</v>
      </c>
      <c r="AS189" s="64">
        <f>'M1,M2,M3 Restoration'!AU189</f>
        <v>0.4641504596</v>
      </c>
      <c r="AT189" s="66">
        <f t="shared" si="206"/>
        <v>28</v>
      </c>
      <c r="AU189" s="65">
        <f>'N1,N2,N3 Restoration'!AX189</f>
        <v>0.3563051649</v>
      </c>
      <c r="AV189" s="38">
        <f t="shared" si="30"/>
        <v>59</v>
      </c>
      <c r="AW189" s="38">
        <f t="shared" si="31"/>
        <v>33</v>
      </c>
      <c r="AX189" s="52">
        <v>41.0</v>
      </c>
      <c r="AY189" s="38"/>
      <c r="AZ189" s="35"/>
      <c r="BA189" s="35"/>
    </row>
    <row r="190">
      <c r="A190" s="1"/>
      <c r="B190" s="1"/>
      <c r="C190" s="60"/>
      <c r="D190" s="60"/>
      <c r="E190" s="2">
        <v>3030.0</v>
      </c>
      <c r="F190" s="61">
        <v>2762.0</v>
      </c>
      <c r="G190" s="62">
        <f t="shared" si="8"/>
        <v>410</v>
      </c>
      <c r="H190" s="43">
        <v>18.0</v>
      </c>
      <c r="I190" s="43">
        <v>38.0</v>
      </c>
      <c r="J190" s="43">
        <v>29.0</v>
      </c>
      <c r="K190" s="44">
        <v>55.0</v>
      </c>
      <c r="L190" s="44">
        <v>131.0</v>
      </c>
      <c r="M190" s="44">
        <v>31.0</v>
      </c>
      <c r="N190" s="45">
        <v>10.0</v>
      </c>
      <c r="O190" s="45">
        <v>18.0</v>
      </c>
      <c r="P190" s="45">
        <v>80.0</v>
      </c>
      <c r="Q190" s="66">
        <f t="shared" si="9"/>
        <v>0.1484431571</v>
      </c>
      <c r="R190" s="66">
        <f t="shared" si="10"/>
        <v>0.006517016655</v>
      </c>
      <c r="S190" s="66">
        <f t="shared" si="11"/>
        <v>0.01049963794</v>
      </c>
      <c r="T190" s="66">
        <f t="shared" si="12"/>
        <v>0.006517016655</v>
      </c>
      <c r="U190" s="63">
        <f t="shared" si="1"/>
        <v>0.1484431571</v>
      </c>
      <c r="V190" s="66">
        <f t="shared" si="13"/>
        <v>0.01375814627</v>
      </c>
      <c r="W190" s="66">
        <f t="shared" si="14"/>
        <v>0.04742939899</v>
      </c>
      <c r="X190" s="66">
        <f t="shared" si="15"/>
        <v>0.01991310644</v>
      </c>
      <c r="Y190" s="63">
        <f t="shared" si="2"/>
        <v>0.1484431571</v>
      </c>
      <c r="Z190" s="66">
        <f t="shared" si="16"/>
        <v>0.01122375091</v>
      </c>
      <c r="AA190" s="66">
        <f t="shared" si="17"/>
        <v>0.003620564808</v>
      </c>
      <c r="AB190" s="66">
        <f t="shared" si="18"/>
        <v>0.02896451846</v>
      </c>
      <c r="AC190" s="63">
        <f t="shared" si="3"/>
        <v>0.1484431571</v>
      </c>
      <c r="AD190" s="66">
        <f t="shared" ref="AD190:AF190" si="219">(H190+K190+N190)/($F190)</f>
        <v>0.03005068791</v>
      </c>
      <c r="AE190" s="66">
        <f t="shared" si="219"/>
        <v>0.06770456191</v>
      </c>
      <c r="AF190" s="66">
        <f t="shared" si="219"/>
        <v>0.05068790731</v>
      </c>
      <c r="AG190" s="56">
        <f t="shared" si="20"/>
        <v>0.008470873419</v>
      </c>
      <c r="AH190" s="49">
        <f t="shared" si="5"/>
        <v>0.1484431571</v>
      </c>
      <c r="AI190" s="57">
        <f t="shared" si="21"/>
        <v>0.007844741241</v>
      </c>
      <c r="AJ190" s="57">
        <f t="shared" si="22"/>
        <v>0.007176747034</v>
      </c>
      <c r="AK190" s="66">
        <f t="shared" si="23"/>
        <v>-0.004224176433</v>
      </c>
      <c r="AL190" s="66">
        <f t="shared" si="24"/>
        <v>-0.0006597303793</v>
      </c>
      <c r="AM190" s="66">
        <f t="shared" si="25"/>
        <v>-0.003429274314</v>
      </c>
      <c r="AN190" s="63">
        <f t="shared" si="6"/>
        <v>0.1484431571</v>
      </c>
      <c r="AO190" s="66">
        <f t="shared" si="26"/>
        <v>0.004415466927</v>
      </c>
      <c r="AP190" s="66">
        <f t="shared" si="27"/>
        <v>1.219551965</v>
      </c>
      <c r="AQ190" s="63">
        <f t="shared" si="7"/>
        <v>10</v>
      </c>
      <c r="AR190" s="66">
        <f t="shared" si="28"/>
        <v>12</v>
      </c>
      <c r="AS190" s="64">
        <f>'M1,M2,M3 Restoration'!AU190</f>
        <v>0.2304294222</v>
      </c>
      <c r="AT190" s="66">
        <f t="shared" si="206"/>
        <v>40</v>
      </c>
      <c r="AU190" s="65">
        <f>'N1,N2,N3 Restoration'!AX190</f>
        <v>0.2454287363</v>
      </c>
      <c r="AV190" s="38">
        <f t="shared" si="30"/>
        <v>47</v>
      </c>
      <c r="AW190" s="38">
        <f t="shared" si="31"/>
        <v>15</v>
      </c>
      <c r="AX190" s="52">
        <v>38.0</v>
      </c>
      <c r="AY190" s="38"/>
      <c r="AZ190" s="35"/>
      <c r="BA190" s="35"/>
    </row>
    <row r="191">
      <c r="A191" s="1"/>
      <c r="B191" s="1"/>
      <c r="C191" s="60"/>
      <c r="D191" s="60"/>
      <c r="E191" s="2">
        <v>3036.0</v>
      </c>
      <c r="F191" s="61">
        <v>1239.0</v>
      </c>
      <c r="G191" s="62">
        <f t="shared" si="8"/>
        <v>481</v>
      </c>
      <c r="H191" s="43">
        <v>30.0</v>
      </c>
      <c r="I191" s="43">
        <v>37.0</v>
      </c>
      <c r="J191" s="43">
        <v>17.0</v>
      </c>
      <c r="K191" s="44">
        <v>63.0</v>
      </c>
      <c r="L191" s="44">
        <v>175.0</v>
      </c>
      <c r="M191" s="44">
        <v>60.0</v>
      </c>
      <c r="N191" s="45">
        <v>18.0</v>
      </c>
      <c r="O191" s="45">
        <v>12.0</v>
      </c>
      <c r="P191" s="45">
        <v>69.0</v>
      </c>
      <c r="Q191" s="66">
        <f t="shared" si="9"/>
        <v>0.3882163035</v>
      </c>
      <c r="R191" s="66">
        <f t="shared" si="10"/>
        <v>0.02421307506</v>
      </c>
      <c r="S191" s="66">
        <f t="shared" si="11"/>
        <v>0.01372074253</v>
      </c>
      <c r="T191" s="66">
        <f t="shared" si="12"/>
        <v>0.009685230024</v>
      </c>
      <c r="U191" s="63">
        <f t="shared" si="1"/>
        <v>0.3882163035</v>
      </c>
      <c r="V191" s="66">
        <f t="shared" si="13"/>
        <v>0.02986279257</v>
      </c>
      <c r="W191" s="66">
        <f t="shared" si="14"/>
        <v>0.1412429379</v>
      </c>
      <c r="X191" s="66">
        <f t="shared" si="15"/>
        <v>0.05084745763</v>
      </c>
      <c r="Y191" s="63">
        <f t="shared" si="2"/>
        <v>0.3882163035</v>
      </c>
      <c r="Z191" s="66">
        <f t="shared" si="16"/>
        <v>0.04842615012</v>
      </c>
      <c r="AA191" s="66">
        <f t="shared" si="17"/>
        <v>0.01452784504</v>
      </c>
      <c r="AB191" s="66">
        <f t="shared" si="18"/>
        <v>0.05569007264</v>
      </c>
      <c r="AC191" s="63">
        <f t="shared" si="3"/>
        <v>0.3882163035</v>
      </c>
      <c r="AD191" s="66">
        <f t="shared" ref="AD191:AF191" si="220">(H191+K191+N191)/($F191)</f>
        <v>0.08958837772</v>
      </c>
      <c r="AE191" s="66">
        <f t="shared" si="220"/>
        <v>0.1807909605</v>
      </c>
      <c r="AF191" s="66">
        <f t="shared" si="220"/>
        <v>0.1178369653</v>
      </c>
      <c r="AG191" s="56">
        <f t="shared" si="20"/>
        <v>0.01842456876</v>
      </c>
      <c r="AH191" s="49">
        <f t="shared" si="5"/>
        <v>0.3882163035</v>
      </c>
      <c r="AI191" s="57">
        <f t="shared" si="21"/>
        <v>0.01513483247</v>
      </c>
      <c r="AJ191" s="57">
        <f t="shared" si="22"/>
        <v>0.0133878591</v>
      </c>
      <c r="AK191" s="66">
        <f t="shared" si="23"/>
        <v>-0.0006069874297</v>
      </c>
      <c r="AL191" s="66">
        <f t="shared" si="24"/>
        <v>-0.003702629076</v>
      </c>
      <c r="AM191" s="66">
        <f t="shared" si="25"/>
        <v>-0.000492765024</v>
      </c>
      <c r="AN191" s="63">
        <f t="shared" si="6"/>
        <v>0.3882163035</v>
      </c>
      <c r="AO191" s="66">
        <f t="shared" si="26"/>
        <v>0.01464206744</v>
      </c>
      <c r="AP191" s="66">
        <f t="shared" si="27"/>
        <v>1.007862309</v>
      </c>
      <c r="AQ191" s="63">
        <f t="shared" si="7"/>
        <v>18</v>
      </c>
      <c r="AR191" s="66">
        <f t="shared" si="28"/>
        <v>18</v>
      </c>
      <c r="AS191" s="64">
        <f>'M1,M2,M3 Restoration'!AU191</f>
        <v>0.5472759928</v>
      </c>
      <c r="AT191" s="66">
        <f t="shared" si="206"/>
        <v>15</v>
      </c>
      <c r="AU191" s="65">
        <f>'N1,N2,N3 Restoration'!AX191</f>
        <v>0.2508952373</v>
      </c>
      <c r="AV191" s="38">
        <f t="shared" si="30"/>
        <v>47</v>
      </c>
      <c r="AW191" s="38">
        <f t="shared" si="31"/>
        <v>16</v>
      </c>
      <c r="AX191" s="52">
        <v>37.0</v>
      </c>
      <c r="AY191" s="38"/>
      <c r="AZ191" s="35"/>
      <c r="BA191" s="35"/>
    </row>
    <row r="192">
      <c r="A192" s="1"/>
      <c r="B192" s="1"/>
      <c r="C192" s="60"/>
      <c r="D192" s="60"/>
      <c r="E192" s="2">
        <v>3037.0</v>
      </c>
      <c r="F192" s="61">
        <v>2756.0</v>
      </c>
      <c r="G192" s="62">
        <f t="shared" si="8"/>
        <v>1346</v>
      </c>
      <c r="H192" s="43">
        <v>41.0</v>
      </c>
      <c r="I192" s="43">
        <v>80.0</v>
      </c>
      <c r="J192" s="43">
        <v>33.0</v>
      </c>
      <c r="K192" s="44">
        <v>215.0</v>
      </c>
      <c r="L192" s="44">
        <v>560.0</v>
      </c>
      <c r="M192" s="44">
        <v>166.0</v>
      </c>
      <c r="N192" s="45">
        <v>53.0</v>
      </c>
      <c r="O192" s="45">
        <v>34.0</v>
      </c>
      <c r="P192" s="45">
        <v>164.0</v>
      </c>
      <c r="Q192" s="66">
        <f t="shared" si="9"/>
        <v>0.4883889695</v>
      </c>
      <c r="R192" s="66">
        <f t="shared" si="10"/>
        <v>0.0148766328</v>
      </c>
      <c r="S192" s="66">
        <f t="shared" si="11"/>
        <v>0.01197387518</v>
      </c>
      <c r="T192" s="66">
        <f t="shared" si="12"/>
        <v>0.01233671988</v>
      </c>
      <c r="U192" s="63">
        <f t="shared" si="1"/>
        <v>0.4883889695</v>
      </c>
      <c r="V192" s="66">
        <f t="shared" si="13"/>
        <v>0.0290275762</v>
      </c>
      <c r="W192" s="66">
        <f t="shared" si="14"/>
        <v>0.2031930334</v>
      </c>
      <c r="X192" s="66">
        <f t="shared" si="15"/>
        <v>0.07801161103</v>
      </c>
      <c r="Y192" s="63">
        <f t="shared" si="2"/>
        <v>0.4883889695</v>
      </c>
      <c r="Z192" s="66">
        <f t="shared" si="16"/>
        <v>0.06023222061</v>
      </c>
      <c r="AA192" s="66">
        <f t="shared" si="17"/>
        <v>0.01923076923</v>
      </c>
      <c r="AB192" s="66">
        <f t="shared" si="18"/>
        <v>0.0595065312</v>
      </c>
      <c r="AC192" s="63">
        <f t="shared" si="3"/>
        <v>0.4883889695</v>
      </c>
      <c r="AD192" s="66">
        <f t="shared" ref="AD192:AF192" si="221">(H192+K192+N192)/($F192)</f>
        <v>0.1121190131</v>
      </c>
      <c r="AE192" s="66">
        <f t="shared" si="221"/>
        <v>0.2445573295</v>
      </c>
      <c r="AF192" s="66">
        <f t="shared" si="221"/>
        <v>0.131712627</v>
      </c>
      <c r="AG192" s="56">
        <f t="shared" si="20"/>
        <v>0.01957612913</v>
      </c>
      <c r="AH192" s="49">
        <f t="shared" si="5"/>
        <v>0.4883889695</v>
      </c>
      <c r="AI192" s="57">
        <f t="shared" si="21"/>
        <v>0.01446868677</v>
      </c>
      <c r="AJ192" s="57">
        <f t="shared" si="22"/>
        <v>0.0122709364</v>
      </c>
      <c r="AK192" s="66">
        <f t="shared" si="23"/>
        <v>0.004762082465</v>
      </c>
      <c r="AL192" s="66">
        <f t="shared" si="24"/>
        <v>0.00006578348124</v>
      </c>
      <c r="AM192" s="66">
        <f t="shared" si="25"/>
        <v>0.003865957622</v>
      </c>
      <c r="AN192" s="63">
        <f t="shared" si="6"/>
        <v>0.4883889695</v>
      </c>
      <c r="AO192" s="66">
        <f t="shared" si="26"/>
        <v>0.01833464439</v>
      </c>
      <c r="AP192" s="66">
        <f t="shared" si="27"/>
        <v>0.9534015081</v>
      </c>
      <c r="AQ192" s="63">
        <f t="shared" si="7"/>
        <v>53</v>
      </c>
      <c r="AR192" s="66">
        <f t="shared" si="28"/>
        <v>51</v>
      </c>
      <c r="AS192" s="64">
        <f>'M1,M2,M3 Restoration'!AU192</f>
        <v>0.514480894</v>
      </c>
      <c r="AT192" s="66">
        <f t="shared" si="206"/>
        <v>48</v>
      </c>
      <c r="AU192" s="65">
        <f>'N1,N2,N3 Restoration'!AX192</f>
        <v>0.3116740932</v>
      </c>
      <c r="AV192" s="38">
        <f t="shared" si="30"/>
        <v>74</v>
      </c>
      <c r="AW192" s="38">
        <f t="shared" si="31"/>
        <v>34</v>
      </c>
      <c r="AX192" s="52">
        <v>80.0</v>
      </c>
      <c r="AY192" s="38"/>
      <c r="AZ192" s="35"/>
      <c r="BA192" s="35"/>
    </row>
    <row r="193">
      <c r="A193" s="1"/>
      <c r="B193" s="1"/>
      <c r="C193" s="60"/>
      <c r="D193" s="60"/>
      <c r="E193" s="2">
        <v>3039.0</v>
      </c>
      <c r="F193" s="61">
        <v>1508.0</v>
      </c>
      <c r="G193" s="62">
        <f t="shared" si="8"/>
        <v>222</v>
      </c>
      <c r="H193" s="43">
        <v>9.0</v>
      </c>
      <c r="I193" s="43">
        <v>22.0</v>
      </c>
      <c r="J193" s="43">
        <v>8.0</v>
      </c>
      <c r="K193" s="44">
        <v>34.0</v>
      </c>
      <c r="L193" s="44">
        <v>69.0</v>
      </c>
      <c r="M193" s="44">
        <v>24.0</v>
      </c>
      <c r="N193" s="45">
        <v>7.0</v>
      </c>
      <c r="O193" s="45">
        <v>8.0</v>
      </c>
      <c r="P193" s="45">
        <v>41.0</v>
      </c>
      <c r="Q193" s="66">
        <f t="shared" si="9"/>
        <v>0.1472148541</v>
      </c>
      <c r="R193" s="66">
        <f t="shared" si="10"/>
        <v>0.005968169761</v>
      </c>
      <c r="S193" s="66">
        <f t="shared" si="11"/>
        <v>0.005305039788</v>
      </c>
      <c r="T193" s="66">
        <f t="shared" si="12"/>
        <v>0.005305039788</v>
      </c>
      <c r="U193" s="63">
        <f t="shared" si="1"/>
        <v>0.1472148541</v>
      </c>
      <c r="V193" s="66">
        <f t="shared" si="13"/>
        <v>0.01458885942</v>
      </c>
      <c r="W193" s="66">
        <f t="shared" si="14"/>
        <v>0.04575596817</v>
      </c>
      <c r="X193" s="66">
        <f t="shared" si="15"/>
        <v>0.0225464191</v>
      </c>
      <c r="Y193" s="63">
        <f t="shared" si="2"/>
        <v>0.1472148541</v>
      </c>
      <c r="Z193" s="66">
        <f t="shared" si="16"/>
        <v>0.01591511936</v>
      </c>
      <c r="AA193" s="66">
        <f t="shared" si="17"/>
        <v>0.004641909814</v>
      </c>
      <c r="AB193" s="66">
        <f t="shared" si="18"/>
        <v>0.02718832891</v>
      </c>
      <c r="AC193" s="63">
        <f t="shared" si="3"/>
        <v>0.1472148541</v>
      </c>
      <c r="AD193" s="66">
        <f t="shared" ref="AD193:AF193" si="222">(H193+K193+N193)/($F193)</f>
        <v>0.03315649867</v>
      </c>
      <c r="AE193" s="66">
        <f t="shared" si="222"/>
        <v>0.06564986737</v>
      </c>
      <c r="AF193" s="66">
        <f t="shared" si="222"/>
        <v>0.04840848806</v>
      </c>
      <c r="AG193" s="56">
        <f t="shared" si="20"/>
        <v>0.008393744099</v>
      </c>
      <c r="AH193" s="49">
        <f t="shared" si="5"/>
        <v>0.1472148541</v>
      </c>
      <c r="AI193" s="57">
        <f t="shared" si="21"/>
        <v>0.007775129284</v>
      </c>
      <c r="AJ193" s="57">
        <f t="shared" si="22"/>
        <v>0.00711266244</v>
      </c>
      <c r="AK193" s="66">
        <f t="shared" si="23"/>
        <v>-0.00313321947</v>
      </c>
      <c r="AL193" s="66">
        <f t="shared" si="24"/>
        <v>-0.001807622653</v>
      </c>
      <c r="AM193" s="66">
        <f t="shared" si="25"/>
        <v>-0.002543612753</v>
      </c>
      <c r="AN193" s="63">
        <f t="shared" si="6"/>
        <v>0.1472148541</v>
      </c>
      <c r="AO193" s="66">
        <f t="shared" si="26"/>
        <v>0.005231516531</v>
      </c>
      <c r="AP193" s="66">
        <f t="shared" si="27"/>
        <v>1.127018133</v>
      </c>
      <c r="AQ193" s="63">
        <f t="shared" si="7"/>
        <v>7</v>
      </c>
      <c r="AR193" s="66">
        <f t="shared" si="28"/>
        <v>8</v>
      </c>
      <c r="AS193" s="64">
        <f>'M1,M2,M3 Restoration'!AU193</f>
        <v>0.3820292244</v>
      </c>
      <c r="AT193" s="66">
        <f t="shared" si="206"/>
        <v>13</v>
      </c>
      <c r="AU193" s="65">
        <f>'N1,N2,N3 Restoration'!AX193</f>
        <v>0.3712302031</v>
      </c>
      <c r="AV193" s="38">
        <f t="shared" si="30"/>
        <v>17</v>
      </c>
      <c r="AW193" s="38">
        <f t="shared" si="31"/>
        <v>10</v>
      </c>
      <c r="AX193" s="52">
        <v>22.0</v>
      </c>
      <c r="AY193" s="38"/>
      <c r="AZ193" s="35"/>
      <c r="BA193" s="35"/>
    </row>
    <row r="194">
      <c r="A194" s="1"/>
      <c r="B194" s="1"/>
      <c r="C194" s="60"/>
      <c r="D194" s="60"/>
      <c r="E194" s="2">
        <v>3040.0</v>
      </c>
      <c r="F194" s="61">
        <v>2253.0</v>
      </c>
      <c r="G194" s="62">
        <f t="shared" si="8"/>
        <v>1090</v>
      </c>
      <c r="H194" s="43">
        <v>39.0</v>
      </c>
      <c r="I194" s="43">
        <v>51.0</v>
      </c>
      <c r="J194" s="43">
        <v>28.0</v>
      </c>
      <c r="K194" s="44">
        <v>182.0</v>
      </c>
      <c r="L194" s="44">
        <v>487.0</v>
      </c>
      <c r="M194" s="44">
        <v>110.0</v>
      </c>
      <c r="N194" s="45">
        <v>40.0</v>
      </c>
      <c r="O194" s="45">
        <v>36.0</v>
      </c>
      <c r="P194" s="45">
        <v>117.0</v>
      </c>
      <c r="Q194" s="66">
        <f t="shared" si="9"/>
        <v>0.4837993786</v>
      </c>
      <c r="R194" s="66">
        <f t="shared" si="10"/>
        <v>0.017310253</v>
      </c>
      <c r="S194" s="66">
        <f t="shared" si="11"/>
        <v>0.01242787395</v>
      </c>
      <c r="T194" s="66">
        <f t="shared" si="12"/>
        <v>0.01597869507</v>
      </c>
      <c r="U194" s="63">
        <f t="shared" si="1"/>
        <v>0.4837993786</v>
      </c>
      <c r="V194" s="66">
        <f t="shared" si="13"/>
        <v>0.02263648469</v>
      </c>
      <c r="W194" s="66">
        <f t="shared" si="14"/>
        <v>0.2161562361</v>
      </c>
      <c r="X194" s="66">
        <f t="shared" si="15"/>
        <v>0.08078118065</v>
      </c>
      <c r="Y194" s="63">
        <f t="shared" si="2"/>
        <v>0.4837993786</v>
      </c>
      <c r="Z194" s="66">
        <f t="shared" si="16"/>
        <v>0.0488237905</v>
      </c>
      <c r="AA194" s="66">
        <f t="shared" si="17"/>
        <v>0.01775410564</v>
      </c>
      <c r="AB194" s="66">
        <f t="shared" si="18"/>
        <v>0.05193075899</v>
      </c>
      <c r="AC194" s="63">
        <f t="shared" si="3"/>
        <v>0.4837993786</v>
      </c>
      <c r="AD194" s="66">
        <f t="shared" ref="AD194:AF194" si="223">(H194+K194+N194)/($F194)</f>
        <v>0.1158455393</v>
      </c>
      <c r="AE194" s="66">
        <f t="shared" si="223"/>
        <v>0.2547714159</v>
      </c>
      <c r="AF194" s="66">
        <f t="shared" si="223"/>
        <v>0.1131824234</v>
      </c>
      <c r="AG194" s="56">
        <f t="shared" si="20"/>
        <v>0.0195621044</v>
      </c>
      <c r="AH194" s="49">
        <f t="shared" si="5"/>
        <v>0.4837993786</v>
      </c>
      <c r="AI194" s="57">
        <f t="shared" si="21"/>
        <v>0.01454702434</v>
      </c>
      <c r="AJ194" s="57">
        <f t="shared" si="22"/>
        <v>0.01236992713</v>
      </c>
      <c r="AK194" s="66">
        <f t="shared" si="23"/>
        <v>0.003207081301</v>
      </c>
      <c r="AL194" s="66">
        <f t="shared" si="24"/>
        <v>0.003608767942</v>
      </c>
      <c r="AM194" s="66">
        <f t="shared" si="25"/>
        <v>0.002603575325</v>
      </c>
      <c r="AN194" s="63">
        <f t="shared" si="6"/>
        <v>0.4837993786</v>
      </c>
      <c r="AO194" s="66">
        <f t="shared" si="26"/>
        <v>0.01715059966</v>
      </c>
      <c r="AP194" s="66">
        <f t="shared" si="27"/>
        <v>0.9660075259</v>
      </c>
      <c r="AQ194" s="63">
        <f t="shared" si="7"/>
        <v>40</v>
      </c>
      <c r="AR194" s="66">
        <f t="shared" si="28"/>
        <v>39</v>
      </c>
      <c r="AS194" s="64">
        <f>'M1,M2,M3 Restoration'!AU194</f>
        <v>0.5531644546</v>
      </c>
      <c r="AT194" s="66">
        <f t="shared" si="206"/>
        <v>32</v>
      </c>
      <c r="AU194" s="65">
        <f>'N1,N2,N3 Restoration'!AX194</f>
        <v>0.3206449626</v>
      </c>
      <c r="AV194" s="38">
        <f t="shared" si="30"/>
        <v>67</v>
      </c>
      <c r="AW194" s="38">
        <f t="shared" si="31"/>
        <v>32</v>
      </c>
      <c r="AX194" s="52">
        <v>51.0</v>
      </c>
      <c r="AY194" s="38"/>
      <c r="AZ194" s="35"/>
      <c r="BA194" s="35"/>
    </row>
    <row r="195">
      <c r="A195" s="1"/>
      <c r="B195" s="1"/>
      <c r="C195" s="60"/>
      <c r="D195" s="60"/>
      <c r="E195" s="2">
        <v>3043.0</v>
      </c>
      <c r="F195" s="61">
        <v>1553.0</v>
      </c>
      <c r="G195" s="62">
        <f t="shared" si="8"/>
        <v>328</v>
      </c>
      <c r="H195" s="43">
        <v>15.0</v>
      </c>
      <c r="I195" s="43">
        <v>26.0</v>
      </c>
      <c r="J195" s="43">
        <v>9.0</v>
      </c>
      <c r="K195" s="44">
        <v>37.0</v>
      </c>
      <c r="L195" s="44">
        <v>135.0</v>
      </c>
      <c r="M195" s="44">
        <v>28.0</v>
      </c>
      <c r="N195" s="45">
        <v>10.0</v>
      </c>
      <c r="O195" s="45">
        <v>18.0</v>
      </c>
      <c r="P195" s="45">
        <v>50.0</v>
      </c>
      <c r="Q195" s="66">
        <f t="shared" si="9"/>
        <v>0.2112041211</v>
      </c>
      <c r="R195" s="66">
        <f t="shared" si="10"/>
        <v>0.009658725048</v>
      </c>
      <c r="S195" s="66">
        <f t="shared" si="11"/>
        <v>0.005795235029</v>
      </c>
      <c r="T195" s="66">
        <f t="shared" si="12"/>
        <v>0.01159047006</v>
      </c>
      <c r="U195" s="63">
        <f t="shared" si="1"/>
        <v>0.2112041211</v>
      </c>
      <c r="V195" s="66">
        <f t="shared" si="13"/>
        <v>0.01674179008</v>
      </c>
      <c r="W195" s="66">
        <f t="shared" si="14"/>
        <v>0.08692852543</v>
      </c>
      <c r="X195" s="66">
        <f t="shared" si="15"/>
        <v>0.02382485512</v>
      </c>
      <c r="Y195" s="63">
        <f t="shared" si="2"/>
        <v>0.2112041211</v>
      </c>
      <c r="Z195" s="66">
        <f t="shared" si="16"/>
        <v>0.01802962009</v>
      </c>
      <c r="AA195" s="66">
        <f t="shared" si="17"/>
        <v>0.006439150032</v>
      </c>
      <c r="AB195" s="66">
        <f t="shared" si="18"/>
        <v>0.03219575016</v>
      </c>
      <c r="AC195" s="63">
        <f t="shared" si="3"/>
        <v>0.2112041211</v>
      </c>
      <c r="AD195" s="66">
        <f t="shared" ref="AD195:AF195" si="224">(H195+K195+N195)/($F195)</f>
        <v>0.0399227302</v>
      </c>
      <c r="AE195" s="66">
        <f t="shared" si="224"/>
        <v>0.1152607856</v>
      </c>
      <c r="AF195" s="66">
        <f t="shared" si="224"/>
        <v>0.05602060528</v>
      </c>
      <c r="AG195" s="56">
        <f t="shared" si="20"/>
        <v>0.0120572323</v>
      </c>
      <c r="AH195" s="49">
        <f t="shared" si="5"/>
        <v>0.2112041211</v>
      </c>
      <c r="AI195" s="57">
        <f t="shared" si="21"/>
        <v>0.01096386366</v>
      </c>
      <c r="AJ195" s="57">
        <f t="shared" si="22"/>
        <v>0.01001344512</v>
      </c>
      <c r="AK195" s="66">
        <f t="shared" si="23"/>
        <v>-0.004524713628</v>
      </c>
      <c r="AL195" s="66">
        <f t="shared" si="24"/>
        <v>0.001577024943</v>
      </c>
      <c r="AM195" s="66">
        <f t="shared" si="25"/>
        <v>-0.003673256661</v>
      </c>
      <c r="AN195" s="63">
        <f t="shared" si="6"/>
        <v>0.2112041211</v>
      </c>
      <c r="AO195" s="66">
        <f t="shared" si="26"/>
        <v>0.007290606999</v>
      </c>
      <c r="AP195" s="66">
        <f t="shared" si="27"/>
        <v>1.132231267</v>
      </c>
      <c r="AQ195" s="63">
        <f t="shared" si="7"/>
        <v>10</v>
      </c>
      <c r="AR195" s="66">
        <f t="shared" si="28"/>
        <v>11</v>
      </c>
      <c r="AS195" s="64">
        <f>'M1,M2,M3 Restoration'!AU195</f>
        <v>0.4902321572</v>
      </c>
      <c r="AT195" s="66">
        <f t="shared" si="206"/>
        <v>11</v>
      </c>
      <c r="AU195" s="65">
        <f>'N1,N2,N3 Restoration'!AX195</f>
        <v>0.518673418</v>
      </c>
      <c r="AV195" s="38">
        <f t="shared" si="30"/>
        <v>24</v>
      </c>
      <c r="AW195" s="38">
        <f t="shared" si="31"/>
        <v>26</v>
      </c>
      <c r="AX195" s="52">
        <v>26.0</v>
      </c>
      <c r="AY195" s="38"/>
      <c r="AZ195" s="35"/>
      <c r="BA195" s="35"/>
    </row>
    <row r="196">
      <c r="A196" s="1"/>
      <c r="B196" s="1"/>
      <c r="C196" s="60"/>
      <c r="D196" s="60"/>
      <c r="E196" s="2">
        <v>3045.0</v>
      </c>
      <c r="F196" s="61">
        <v>1297.0</v>
      </c>
      <c r="G196" s="62">
        <f t="shared" si="8"/>
        <v>181</v>
      </c>
      <c r="H196" s="43">
        <v>11.0</v>
      </c>
      <c r="I196" s="43">
        <v>16.0</v>
      </c>
      <c r="J196" s="43">
        <v>17.0</v>
      </c>
      <c r="K196" s="44">
        <v>27.0</v>
      </c>
      <c r="L196" s="44">
        <v>34.0</v>
      </c>
      <c r="M196" s="44">
        <v>20.0</v>
      </c>
      <c r="N196" s="45">
        <v>22.0</v>
      </c>
      <c r="O196" s="45">
        <v>7.0</v>
      </c>
      <c r="P196" s="45">
        <v>27.0</v>
      </c>
      <c r="Q196" s="66">
        <f t="shared" si="9"/>
        <v>0.1395528142</v>
      </c>
      <c r="R196" s="66">
        <f t="shared" si="10"/>
        <v>0.008481110254</v>
      </c>
      <c r="S196" s="66">
        <f t="shared" si="11"/>
        <v>0.01310717039</v>
      </c>
      <c r="T196" s="66">
        <f t="shared" si="12"/>
        <v>0.005397070162</v>
      </c>
      <c r="U196" s="63">
        <f t="shared" si="1"/>
        <v>0.1395528142</v>
      </c>
      <c r="V196" s="66">
        <f t="shared" si="13"/>
        <v>0.01233616037</v>
      </c>
      <c r="W196" s="66">
        <f t="shared" si="14"/>
        <v>0.02621434079</v>
      </c>
      <c r="X196" s="66">
        <f t="shared" si="15"/>
        <v>0.02081727062</v>
      </c>
      <c r="Y196" s="63">
        <f t="shared" si="2"/>
        <v>0.1395528142</v>
      </c>
      <c r="Z196" s="66">
        <f t="shared" si="16"/>
        <v>0.01542020046</v>
      </c>
      <c r="AA196" s="66">
        <f t="shared" si="17"/>
        <v>0.01696222051</v>
      </c>
      <c r="AB196" s="66">
        <f t="shared" si="18"/>
        <v>0.02081727062</v>
      </c>
      <c r="AC196" s="63">
        <f t="shared" si="3"/>
        <v>0.1395528142</v>
      </c>
      <c r="AD196" s="66">
        <f t="shared" ref="AD196:AF196" si="225">(H196+K196+N196)/($F196)</f>
        <v>0.04626060139</v>
      </c>
      <c r="AE196" s="66">
        <f t="shared" si="225"/>
        <v>0.04394757132</v>
      </c>
      <c r="AF196" s="66">
        <f t="shared" si="225"/>
        <v>0.04934464148</v>
      </c>
      <c r="AG196" s="56">
        <f t="shared" si="20"/>
        <v>0.007906603745</v>
      </c>
      <c r="AH196" s="49">
        <f t="shared" si="5"/>
        <v>0.1395528142</v>
      </c>
      <c r="AI196" s="57">
        <f t="shared" si="21"/>
        <v>0.007333471495</v>
      </c>
      <c r="AJ196" s="57">
        <f t="shared" si="22"/>
        <v>0.006705483831</v>
      </c>
      <c r="AK196" s="66">
        <f t="shared" si="23"/>
        <v>0.009628749014</v>
      </c>
      <c r="AL196" s="66">
        <f t="shared" si="24"/>
        <v>-0.001308413669</v>
      </c>
      <c r="AM196" s="66">
        <f t="shared" si="25"/>
        <v>0.007816818779</v>
      </c>
      <c r="AN196" s="63">
        <f t="shared" si="6"/>
        <v>0.1395528142</v>
      </c>
      <c r="AO196" s="66">
        <f t="shared" si="26"/>
        <v>0.01515029027</v>
      </c>
      <c r="AP196" s="66">
        <f t="shared" si="27"/>
        <v>0.8931784766</v>
      </c>
      <c r="AQ196" s="63">
        <f t="shared" si="7"/>
        <v>22</v>
      </c>
      <c r="AR196" s="66">
        <f t="shared" si="28"/>
        <v>20</v>
      </c>
      <c r="AS196" s="64">
        <f>'M1,M2,M3 Restoration'!AU196</f>
        <v>0.5557229164</v>
      </c>
      <c r="AT196" s="66">
        <f t="shared" si="206"/>
        <v>16</v>
      </c>
      <c r="AU196" s="65">
        <f>'N1,N2,N3 Restoration'!AX196</f>
        <v>0.1137457459</v>
      </c>
      <c r="AV196" s="38">
        <f t="shared" si="30"/>
        <v>28</v>
      </c>
      <c r="AW196" s="38">
        <f t="shared" si="31"/>
        <v>4</v>
      </c>
      <c r="AX196" s="52">
        <v>16.0</v>
      </c>
      <c r="AY196" s="38"/>
      <c r="AZ196" s="35"/>
      <c r="BA196" s="35"/>
    </row>
    <row r="197">
      <c r="A197" s="1"/>
      <c r="B197" s="1"/>
      <c r="C197" s="60"/>
      <c r="D197" s="60"/>
      <c r="E197" s="2">
        <v>3050.0</v>
      </c>
      <c r="F197" s="61">
        <v>1413.0</v>
      </c>
      <c r="G197" s="62">
        <f t="shared" si="8"/>
        <v>461</v>
      </c>
      <c r="H197" s="43">
        <v>22.0</v>
      </c>
      <c r="I197" s="43">
        <v>31.0</v>
      </c>
      <c r="J197" s="43">
        <v>26.0</v>
      </c>
      <c r="K197" s="44">
        <v>117.0</v>
      </c>
      <c r="L197" s="44">
        <v>111.0</v>
      </c>
      <c r="M197" s="44">
        <v>53.0</v>
      </c>
      <c r="N197" s="45">
        <v>32.0</v>
      </c>
      <c r="O197" s="45">
        <v>16.0</v>
      </c>
      <c r="P197" s="45">
        <v>53.0</v>
      </c>
      <c r="Q197" s="66">
        <f t="shared" si="9"/>
        <v>0.3262561925</v>
      </c>
      <c r="R197" s="66">
        <f t="shared" si="10"/>
        <v>0.01556970984</v>
      </c>
      <c r="S197" s="66">
        <f t="shared" si="11"/>
        <v>0.01840056617</v>
      </c>
      <c r="T197" s="66">
        <f t="shared" si="12"/>
        <v>0.01132342534</v>
      </c>
      <c r="U197" s="63">
        <f t="shared" si="1"/>
        <v>0.3262561925</v>
      </c>
      <c r="V197" s="66">
        <f t="shared" si="13"/>
        <v>0.02193913659</v>
      </c>
      <c r="W197" s="66">
        <f t="shared" si="14"/>
        <v>0.07855626327</v>
      </c>
      <c r="X197" s="66">
        <f t="shared" si="15"/>
        <v>0.08280254777</v>
      </c>
      <c r="Y197" s="63">
        <f t="shared" si="2"/>
        <v>0.3262561925</v>
      </c>
      <c r="Z197" s="66">
        <f t="shared" si="16"/>
        <v>0.03750884643</v>
      </c>
      <c r="AA197" s="66">
        <f t="shared" si="17"/>
        <v>0.02264685067</v>
      </c>
      <c r="AB197" s="66">
        <f t="shared" si="18"/>
        <v>0.03750884643</v>
      </c>
      <c r="AC197" s="63">
        <f t="shared" si="3"/>
        <v>0.3262561925</v>
      </c>
      <c r="AD197" s="66">
        <f t="shared" ref="AD197:AF197" si="226">(H197+K197+N197)/($F197)</f>
        <v>0.1210191083</v>
      </c>
      <c r="AE197" s="66">
        <f t="shared" si="226"/>
        <v>0.1118188252</v>
      </c>
      <c r="AF197" s="66">
        <f t="shared" si="226"/>
        <v>0.09341825902</v>
      </c>
      <c r="AG197" s="56">
        <f t="shared" si="20"/>
        <v>0.01682524951</v>
      </c>
      <c r="AH197" s="49">
        <f t="shared" si="5"/>
        <v>0.3262561925</v>
      </c>
      <c r="AI197" s="57">
        <f t="shared" si="21"/>
        <v>0.01445187727</v>
      </c>
      <c r="AJ197" s="57">
        <f t="shared" si="22"/>
        <v>0.0129837244</v>
      </c>
      <c r="AK197" s="66">
        <f t="shared" si="23"/>
        <v>0.008194973402</v>
      </c>
      <c r="AL197" s="66">
        <f t="shared" si="24"/>
        <v>-0.001660299068</v>
      </c>
      <c r="AM197" s="66">
        <f t="shared" si="25"/>
        <v>0.006652849907</v>
      </c>
      <c r="AN197" s="63">
        <f t="shared" si="6"/>
        <v>0.3262561925</v>
      </c>
      <c r="AO197" s="66">
        <f t="shared" si="26"/>
        <v>0.02110472718</v>
      </c>
      <c r="AP197" s="66">
        <f t="shared" si="27"/>
        <v>0.9319056094</v>
      </c>
      <c r="AQ197" s="63">
        <f t="shared" si="7"/>
        <v>32</v>
      </c>
      <c r="AR197" s="66">
        <f t="shared" si="28"/>
        <v>30</v>
      </c>
      <c r="AS197" s="64">
        <f>'M1,M2,M3 Restoration'!AU197</f>
        <v>0.5598962508</v>
      </c>
      <c r="AT197" s="66">
        <f t="shared" si="206"/>
        <v>24</v>
      </c>
      <c r="AU197" s="65">
        <f>'N1,N2,N3 Restoration'!AX197</f>
        <v>0.190841846</v>
      </c>
      <c r="AV197" s="38">
        <f t="shared" si="30"/>
        <v>48</v>
      </c>
      <c r="AW197" s="38">
        <f t="shared" si="31"/>
        <v>11</v>
      </c>
      <c r="AX197" s="52">
        <v>31.0</v>
      </c>
      <c r="AY197" s="38"/>
      <c r="AZ197" s="35"/>
      <c r="BA197" s="35"/>
    </row>
    <row r="198">
      <c r="A198" s="1"/>
      <c r="B198" s="1"/>
      <c r="C198" s="60"/>
      <c r="D198" s="60"/>
      <c r="E198" s="2">
        <v>3055.0</v>
      </c>
      <c r="F198" s="61">
        <v>2378.0</v>
      </c>
      <c r="G198" s="62">
        <f t="shared" si="8"/>
        <v>443</v>
      </c>
      <c r="H198" s="43">
        <v>23.0</v>
      </c>
      <c r="I198" s="43">
        <v>40.0</v>
      </c>
      <c r="J198" s="43">
        <v>20.0</v>
      </c>
      <c r="K198" s="44">
        <v>59.0</v>
      </c>
      <c r="L198" s="44">
        <v>158.0</v>
      </c>
      <c r="M198" s="44">
        <v>48.0</v>
      </c>
      <c r="N198" s="45">
        <v>17.0</v>
      </c>
      <c r="O198" s="45">
        <v>11.0</v>
      </c>
      <c r="P198" s="45">
        <v>67.0</v>
      </c>
      <c r="Q198" s="66">
        <f t="shared" si="9"/>
        <v>0.1862910008</v>
      </c>
      <c r="R198" s="66">
        <f t="shared" si="10"/>
        <v>0.009671993272</v>
      </c>
      <c r="S198" s="66">
        <f t="shared" si="11"/>
        <v>0.008410428932</v>
      </c>
      <c r="T198" s="66">
        <f t="shared" si="12"/>
        <v>0.004625735913</v>
      </c>
      <c r="U198" s="63">
        <f t="shared" si="1"/>
        <v>0.1862910008</v>
      </c>
      <c r="V198" s="66">
        <f t="shared" si="13"/>
        <v>0.01682085786</v>
      </c>
      <c r="W198" s="66">
        <f t="shared" si="14"/>
        <v>0.06644238856</v>
      </c>
      <c r="X198" s="66">
        <f t="shared" si="15"/>
        <v>0.02481076535</v>
      </c>
      <c r="Y198" s="63">
        <f t="shared" si="2"/>
        <v>0.1862910008</v>
      </c>
      <c r="Z198" s="66">
        <f t="shared" si="16"/>
        <v>0.02018502944</v>
      </c>
      <c r="AA198" s="66">
        <f t="shared" si="17"/>
        <v>0.007148864592</v>
      </c>
      <c r="AB198" s="66">
        <f t="shared" si="18"/>
        <v>0.02817493692</v>
      </c>
      <c r="AC198" s="63">
        <f t="shared" si="3"/>
        <v>0.1862910008</v>
      </c>
      <c r="AD198" s="66">
        <f t="shared" ref="AD198:AF198" si="227">(H198+K198+N198)/($F198)</f>
        <v>0.04163162321</v>
      </c>
      <c r="AE198" s="66">
        <f t="shared" si="227"/>
        <v>0.08788898234</v>
      </c>
      <c r="AF198" s="66">
        <f t="shared" si="227"/>
        <v>0.05677039529</v>
      </c>
      <c r="AG198" s="56">
        <f t="shared" si="20"/>
        <v>0.01071687702</v>
      </c>
      <c r="AH198" s="49">
        <f t="shared" si="5"/>
        <v>0.1862910008</v>
      </c>
      <c r="AI198" s="57">
        <f t="shared" si="21"/>
        <v>0.009828497242</v>
      </c>
      <c r="AJ198" s="57">
        <f t="shared" si="22"/>
        <v>0.008990187739</v>
      </c>
      <c r="AK198" s="66">
        <f t="shared" si="23"/>
        <v>-0.00267963265</v>
      </c>
      <c r="AL198" s="66">
        <f t="shared" si="24"/>
        <v>-0.004364451826</v>
      </c>
      <c r="AM198" s="66">
        <f t="shared" si="25"/>
        <v>-0.002175381536</v>
      </c>
      <c r="AN198" s="63">
        <f t="shared" si="6"/>
        <v>0.1862910008</v>
      </c>
      <c r="AO198" s="66">
        <f t="shared" si="26"/>
        <v>0.007653115706</v>
      </c>
      <c r="AP198" s="66">
        <f t="shared" si="27"/>
        <v>1.070535832</v>
      </c>
      <c r="AQ198" s="63">
        <f t="shared" si="7"/>
        <v>17</v>
      </c>
      <c r="AR198" s="66">
        <f t="shared" si="28"/>
        <v>18</v>
      </c>
      <c r="AS198" s="64">
        <f>'M1,M2,M3 Restoration'!AU198</f>
        <v>0.4480549168</v>
      </c>
      <c r="AT198" s="66">
        <f t="shared" si="206"/>
        <v>22</v>
      </c>
      <c r="AU198" s="65">
        <f>'N1,N2,N3 Restoration'!AX198</f>
        <v>0.2271946598</v>
      </c>
      <c r="AV198" s="38">
        <f t="shared" si="30"/>
        <v>43</v>
      </c>
      <c r="AW198" s="38">
        <f t="shared" si="31"/>
        <v>13</v>
      </c>
      <c r="AX198" s="52">
        <v>40.0</v>
      </c>
      <c r="AY198" s="38"/>
      <c r="AZ198" s="35"/>
      <c r="BA198" s="35"/>
    </row>
    <row r="199">
      <c r="A199" s="1"/>
      <c r="B199" s="1"/>
      <c r="C199" s="60"/>
      <c r="D199" s="60"/>
      <c r="E199" s="2">
        <v>3057.0</v>
      </c>
      <c r="F199" s="61">
        <v>713.0</v>
      </c>
      <c r="G199" s="62">
        <f t="shared" si="8"/>
        <v>303</v>
      </c>
      <c r="H199" s="43">
        <v>18.0</v>
      </c>
      <c r="I199" s="43">
        <v>17.0</v>
      </c>
      <c r="J199" s="43">
        <v>12.0</v>
      </c>
      <c r="K199" s="44">
        <v>65.0</v>
      </c>
      <c r="L199" s="44">
        <v>109.0</v>
      </c>
      <c r="M199" s="44">
        <v>38.0</v>
      </c>
      <c r="N199" s="45">
        <v>12.0</v>
      </c>
      <c r="O199" s="45">
        <v>7.0</v>
      </c>
      <c r="P199" s="45">
        <v>25.0</v>
      </c>
      <c r="Q199" s="66">
        <f t="shared" si="9"/>
        <v>0.4249649369</v>
      </c>
      <c r="R199" s="66">
        <f t="shared" si="10"/>
        <v>0.0252454418</v>
      </c>
      <c r="S199" s="66">
        <f t="shared" si="11"/>
        <v>0.01683029453</v>
      </c>
      <c r="T199" s="66">
        <f t="shared" si="12"/>
        <v>0.009817671809</v>
      </c>
      <c r="U199" s="63">
        <f t="shared" si="1"/>
        <v>0.4249649369</v>
      </c>
      <c r="V199" s="66">
        <f t="shared" si="13"/>
        <v>0.02384291725</v>
      </c>
      <c r="W199" s="66">
        <f t="shared" si="14"/>
        <v>0.1528751753</v>
      </c>
      <c r="X199" s="66">
        <f t="shared" si="15"/>
        <v>0.09116409537</v>
      </c>
      <c r="Y199" s="63">
        <f t="shared" si="2"/>
        <v>0.4249649369</v>
      </c>
      <c r="Z199" s="66">
        <f t="shared" si="16"/>
        <v>0.05329593268</v>
      </c>
      <c r="AA199" s="66">
        <f t="shared" si="17"/>
        <v>0.01683029453</v>
      </c>
      <c r="AB199" s="66">
        <f t="shared" si="18"/>
        <v>0.0350631136</v>
      </c>
      <c r="AC199" s="63">
        <f t="shared" si="3"/>
        <v>0.4249649369</v>
      </c>
      <c r="AD199" s="66">
        <f t="shared" ref="AD199:AF199" si="228">(H199+K199+N199)/($F199)</f>
        <v>0.1332398317</v>
      </c>
      <c r="AE199" s="66">
        <f t="shared" si="228"/>
        <v>0.1865357644</v>
      </c>
      <c r="AF199" s="66">
        <f t="shared" si="228"/>
        <v>0.1051893408</v>
      </c>
      <c r="AG199" s="56">
        <f t="shared" si="20"/>
        <v>0.01905282694</v>
      </c>
      <c r="AH199" s="49">
        <f t="shared" si="5"/>
        <v>0.4249649369</v>
      </c>
      <c r="AI199" s="57">
        <f t="shared" si="21"/>
        <v>0.01514450635</v>
      </c>
      <c r="AJ199" s="57">
        <f t="shared" si="22"/>
        <v>0.01323216414</v>
      </c>
      <c r="AK199" s="66">
        <f t="shared" si="23"/>
        <v>0.001685788177</v>
      </c>
      <c r="AL199" s="66">
        <f t="shared" si="24"/>
        <v>-0.003414492327</v>
      </c>
      <c r="AM199" s="66">
        <f t="shared" si="25"/>
        <v>0.001368557916</v>
      </c>
      <c r="AN199" s="63">
        <f t="shared" si="6"/>
        <v>0.4249649369</v>
      </c>
      <c r="AO199" s="66">
        <f t="shared" si="26"/>
        <v>0.01651306427</v>
      </c>
      <c r="AP199" s="66">
        <f t="shared" si="27"/>
        <v>0.9811512353</v>
      </c>
      <c r="AQ199" s="63">
        <f t="shared" si="7"/>
        <v>12</v>
      </c>
      <c r="AR199" s="66">
        <f t="shared" si="28"/>
        <v>12</v>
      </c>
      <c r="AS199" s="64">
        <f>'M1,M2,M3 Restoration'!AU199</f>
        <v>0.6471977039</v>
      </c>
      <c r="AT199" s="66">
        <f t="shared" si="206"/>
        <v>7</v>
      </c>
      <c r="AU199" s="65">
        <f>'N1,N2,N3 Restoration'!AX199</f>
        <v>0.2008430349</v>
      </c>
      <c r="AV199" s="38">
        <f t="shared" si="30"/>
        <v>30</v>
      </c>
      <c r="AW199" s="38">
        <f t="shared" si="31"/>
        <v>8</v>
      </c>
      <c r="AX199" s="52">
        <v>17.0</v>
      </c>
      <c r="AY199" s="38"/>
      <c r="AZ199" s="35"/>
      <c r="BA199" s="35"/>
    </row>
    <row r="200">
      <c r="A200" s="1"/>
      <c r="B200" s="1"/>
      <c r="C200" s="60"/>
      <c r="D200" s="60"/>
      <c r="E200" s="2">
        <v>3058.0</v>
      </c>
      <c r="F200" s="61">
        <v>1919.0</v>
      </c>
      <c r="G200" s="62">
        <f t="shared" si="8"/>
        <v>464</v>
      </c>
      <c r="H200" s="43">
        <v>23.0</v>
      </c>
      <c r="I200" s="43">
        <v>33.0</v>
      </c>
      <c r="J200" s="43">
        <v>38.0</v>
      </c>
      <c r="K200" s="44">
        <v>51.0</v>
      </c>
      <c r="L200" s="44">
        <v>135.0</v>
      </c>
      <c r="M200" s="44">
        <v>72.0</v>
      </c>
      <c r="N200" s="45">
        <v>22.0</v>
      </c>
      <c r="O200" s="45">
        <v>23.0</v>
      </c>
      <c r="P200" s="45">
        <v>67.0</v>
      </c>
      <c r="Q200" s="66">
        <f t="shared" si="9"/>
        <v>0.2417926003</v>
      </c>
      <c r="R200" s="66">
        <f t="shared" si="10"/>
        <v>0.01198540907</v>
      </c>
      <c r="S200" s="66">
        <f t="shared" si="11"/>
        <v>0.0198019802</v>
      </c>
      <c r="T200" s="66">
        <f t="shared" si="12"/>
        <v>0.01198540907</v>
      </c>
      <c r="U200" s="63">
        <f t="shared" si="1"/>
        <v>0.2417926003</v>
      </c>
      <c r="V200" s="66">
        <f t="shared" si="13"/>
        <v>0.01719645649</v>
      </c>
      <c r="W200" s="66">
        <f t="shared" si="14"/>
        <v>0.07034914018</v>
      </c>
      <c r="X200" s="66">
        <f t="shared" si="15"/>
        <v>0.02657634184</v>
      </c>
      <c r="Y200" s="63">
        <f t="shared" si="2"/>
        <v>0.2417926003</v>
      </c>
      <c r="Z200" s="66">
        <f t="shared" si="16"/>
        <v>0.03751954143</v>
      </c>
      <c r="AA200" s="66">
        <f t="shared" si="17"/>
        <v>0.01146430433</v>
      </c>
      <c r="AB200" s="66">
        <f t="shared" si="18"/>
        <v>0.03491401772</v>
      </c>
      <c r="AC200" s="63">
        <f t="shared" si="3"/>
        <v>0.2417926003</v>
      </c>
      <c r="AD200" s="66">
        <f t="shared" ref="AD200:AF200" si="229">(H200+K200+N200)/($F200)</f>
        <v>0.05002605524</v>
      </c>
      <c r="AE200" s="66">
        <f t="shared" si="229"/>
        <v>0.09953100573</v>
      </c>
      <c r="AF200" s="66">
        <f t="shared" si="229"/>
        <v>0.09223553934</v>
      </c>
      <c r="AG200" s="56">
        <f t="shared" si="20"/>
        <v>0.01355302085</v>
      </c>
      <c r="AH200" s="49">
        <f t="shared" si="5"/>
        <v>0.2417926003</v>
      </c>
      <c r="AI200" s="57">
        <f t="shared" si="21"/>
        <v>0.01217282306</v>
      </c>
      <c r="AJ200" s="57">
        <f t="shared" si="22"/>
        <v>0.01108475636</v>
      </c>
      <c r="AK200" s="66">
        <f t="shared" si="23"/>
        <v>-0.0007085187319</v>
      </c>
      <c r="AL200" s="66">
        <f t="shared" si="24"/>
        <v>0.0009006527115</v>
      </c>
      <c r="AM200" s="66">
        <f t="shared" si="25"/>
        <v>-0.0005751902475</v>
      </c>
      <c r="AN200" s="63">
        <f t="shared" si="6"/>
        <v>0.2417926003</v>
      </c>
      <c r="AO200" s="66">
        <f t="shared" si="26"/>
        <v>0.01159763281</v>
      </c>
      <c r="AP200" s="66">
        <f t="shared" si="27"/>
        <v>1.01162988</v>
      </c>
      <c r="AQ200" s="63">
        <f t="shared" si="7"/>
        <v>22</v>
      </c>
      <c r="AR200" s="66">
        <f t="shared" si="28"/>
        <v>22</v>
      </c>
      <c r="AS200" s="64">
        <f>'M1,M2,M3 Restoration'!AU200</f>
        <v>0.3575438619</v>
      </c>
      <c r="AT200" s="66">
        <f t="shared" si="206"/>
        <v>40</v>
      </c>
      <c r="AU200" s="65">
        <f>'N1,N2,N3 Restoration'!AX200</f>
        <v>0.1946520101</v>
      </c>
      <c r="AV200" s="38">
        <f t="shared" si="30"/>
        <v>61</v>
      </c>
      <c r="AW200" s="38">
        <f t="shared" si="31"/>
        <v>15</v>
      </c>
      <c r="AX200" s="52">
        <v>33.0</v>
      </c>
      <c r="AY200" s="38"/>
      <c r="AZ200" s="35"/>
      <c r="BA200" s="35"/>
    </row>
    <row r="201">
      <c r="A201" s="1"/>
      <c r="B201" s="1"/>
      <c r="C201" s="60"/>
      <c r="D201" s="60"/>
      <c r="E201" s="2">
        <v>3059.0</v>
      </c>
      <c r="F201" s="61">
        <v>2787.0</v>
      </c>
      <c r="G201" s="62">
        <f t="shared" si="8"/>
        <v>628</v>
      </c>
      <c r="H201" s="43">
        <v>34.0</v>
      </c>
      <c r="I201" s="43">
        <v>54.0</v>
      </c>
      <c r="J201" s="43">
        <v>32.0</v>
      </c>
      <c r="K201" s="44">
        <v>67.0</v>
      </c>
      <c r="L201" s="44">
        <v>188.0</v>
      </c>
      <c r="M201" s="44">
        <v>76.0</v>
      </c>
      <c r="N201" s="45">
        <v>30.0</v>
      </c>
      <c r="O201" s="45">
        <v>44.0</v>
      </c>
      <c r="P201" s="45">
        <v>103.0</v>
      </c>
      <c r="Q201" s="66">
        <f t="shared" si="9"/>
        <v>0.2253318981</v>
      </c>
      <c r="R201" s="66">
        <f t="shared" si="10"/>
        <v>0.01219949767</v>
      </c>
      <c r="S201" s="66">
        <f t="shared" si="11"/>
        <v>0.01148188016</v>
      </c>
      <c r="T201" s="66">
        <f t="shared" si="12"/>
        <v>0.01578758522</v>
      </c>
      <c r="U201" s="63">
        <f t="shared" si="1"/>
        <v>0.2253318981</v>
      </c>
      <c r="V201" s="66">
        <f t="shared" si="13"/>
        <v>0.01937567277</v>
      </c>
      <c r="W201" s="66">
        <f t="shared" si="14"/>
        <v>0.06745604593</v>
      </c>
      <c r="X201" s="66">
        <f t="shared" si="15"/>
        <v>0.02404018658</v>
      </c>
      <c r="Y201" s="63">
        <f t="shared" si="2"/>
        <v>0.2253318981</v>
      </c>
      <c r="Z201" s="66">
        <f t="shared" si="16"/>
        <v>0.02726946537</v>
      </c>
      <c r="AA201" s="66">
        <f t="shared" si="17"/>
        <v>0.01076426265</v>
      </c>
      <c r="AB201" s="66">
        <f t="shared" si="18"/>
        <v>0.03695730176</v>
      </c>
      <c r="AC201" s="63">
        <f t="shared" si="3"/>
        <v>0.2253318981</v>
      </c>
      <c r="AD201" s="66">
        <f t="shared" ref="AD201:AF201" si="230">(H201+K201+N201)/($F201)</f>
        <v>0.0470039469</v>
      </c>
      <c r="AE201" s="66">
        <f t="shared" si="230"/>
        <v>0.1026193039</v>
      </c>
      <c r="AF201" s="66">
        <f t="shared" si="230"/>
        <v>0.07570864729</v>
      </c>
      <c r="AG201" s="56">
        <f t="shared" si="20"/>
        <v>0.01276862054</v>
      </c>
      <c r="AH201" s="49">
        <f t="shared" si="5"/>
        <v>0.2253318981</v>
      </c>
      <c r="AI201" s="57">
        <f t="shared" si="21"/>
        <v>0.01154758913</v>
      </c>
      <c r="AJ201" s="57">
        <f t="shared" si="22"/>
        <v>0.01053359559</v>
      </c>
      <c r="AK201" s="66">
        <f t="shared" si="23"/>
        <v>-0.0007833264842</v>
      </c>
      <c r="AL201" s="66">
        <f t="shared" si="24"/>
        <v>0.005253989626</v>
      </c>
      <c r="AM201" s="66">
        <f t="shared" si="25"/>
        <v>-0.0006359207372</v>
      </c>
      <c r="AN201" s="63">
        <f t="shared" si="6"/>
        <v>0.2253318981</v>
      </c>
      <c r="AO201" s="66">
        <f t="shared" si="26"/>
        <v>0.01091166839</v>
      </c>
      <c r="AP201" s="66">
        <f t="shared" si="27"/>
        <v>1.013693994</v>
      </c>
      <c r="AQ201" s="63">
        <f t="shared" si="7"/>
        <v>30</v>
      </c>
      <c r="AR201" s="66">
        <f t="shared" si="28"/>
        <v>30</v>
      </c>
      <c r="AS201" s="64">
        <f>'M1,M2,M3 Restoration'!AU201</f>
        <v>0.4558523799</v>
      </c>
      <c r="AT201" s="66">
        <f t="shared" si="206"/>
        <v>36</v>
      </c>
      <c r="AU201" s="65">
        <f>'N1,N2,N3 Restoration'!AX201</f>
        <v>0.4028091044</v>
      </c>
      <c r="AV201" s="38">
        <f t="shared" si="30"/>
        <v>66</v>
      </c>
      <c r="AW201" s="38">
        <f t="shared" si="31"/>
        <v>45</v>
      </c>
      <c r="AX201" s="52">
        <v>54.0</v>
      </c>
      <c r="AY201" s="38"/>
      <c r="AZ201" s="35"/>
      <c r="BA201" s="35"/>
    </row>
    <row r="202">
      <c r="A202" s="1"/>
      <c r="B202" s="1"/>
      <c r="C202" s="60"/>
      <c r="D202" s="60"/>
      <c r="E202" s="2">
        <v>3062.0</v>
      </c>
      <c r="F202" s="61">
        <v>2749.0</v>
      </c>
      <c r="G202" s="62">
        <f t="shared" si="8"/>
        <v>599</v>
      </c>
      <c r="H202" s="43">
        <v>27.0</v>
      </c>
      <c r="I202" s="43">
        <v>61.0</v>
      </c>
      <c r="J202" s="43">
        <v>51.0</v>
      </c>
      <c r="K202" s="44">
        <v>93.0</v>
      </c>
      <c r="L202" s="44">
        <v>167.0</v>
      </c>
      <c r="M202" s="44">
        <v>55.0</v>
      </c>
      <c r="N202" s="45">
        <v>36.0</v>
      </c>
      <c r="O202" s="45">
        <v>24.0</v>
      </c>
      <c r="P202" s="45">
        <v>85.0</v>
      </c>
      <c r="Q202" s="66">
        <f t="shared" si="9"/>
        <v>0.2178974172</v>
      </c>
      <c r="R202" s="66">
        <f t="shared" si="10"/>
        <v>0.009821753365</v>
      </c>
      <c r="S202" s="66">
        <f t="shared" si="11"/>
        <v>0.0185522008</v>
      </c>
      <c r="T202" s="66">
        <f t="shared" si="12"/>
        <v>0.008730447435</v>
      </c>
      <c r="U202" s="63">
        <f t="shared" si="1"/>
        <v>0.2178974172</v>
      </c>
      <c r="V202" s="66">
        <f t="shared" si="13"/>
        <v>0.02218988723</v>
      </c>
      <c r="W202" s="66">
        <f t="shared" si="14"/>
        <v>0.0607493634</v>
      </c>
      <c r="X202" s="66">
        <f t="shared" si="15"/>
        <v>0.03383048381</v>
      </c>
      <c r="Y202" s="63">
        <f t="shared" si="2"/>
        <v>0.2178974172</v>
      </c>
      <c r="Z202" s="66">
        <f t="shared" si="16"/>
        <v>0.02000727537</v>
      </c>
      <c r="AA202" s="66">
        <f t="shared" si="17"/>
        <v>0.01309567115</v>
      </c>
      <c r="AB202" s="66">
        <f t="shared" si="18"/>
        <v>0.03092033467</v>
      </c>
      <c r="AC202" s="63">
        <f t="shared" si="3"/>
        <v>0.2178974172</v>
      </c>
      <c r="AD202" s="66">
        <f t="shared" ref="AD202:AF202" si="231">(H202+K202+N202)/($F202)</f>
        <v>0.05674790833</v>
      </c>
      <c r="AE202" s="66">
        <f t="shared" si="231"/>
        <v>0.09166969807</v>
      </c>
      <c r="AF202" s="66">
        <f t="shared" si="231"/>
        <v>0.06947981084</v>
      </c>
      <c r="AG202" s="56">
        <f t="shared" si="20"/>
        <v>0.01239865958</v>
      </c>
      <c r="AH202" s="49">
        <f t="shared" si="5"/>
        <v>0.2178974172</v>
      </c>
      <c r="AI202" s="57">
        <f t="shared" si="21"/>
        <v>0.01124583839</v>
      </c>
      <c r="AJ202" s="57">
        <f t="shared" si="22"/>
        <v>0.01026530001</v>
      </c>
      <c r="AK202" s="66">
        <f t="shared" si="23"/>
        <v>0.001849832764</v>
      </c>
      <c r="AL202" s="66">
        <f t="shared" si="24"/>
        <v>-0.001534852576</v>
      </c>
      <c r="AM202" s="66">
        <f t="shared" si="25"/>
        <v>0.001501732724</v>
      </c>
      <c r="AN202" s="63">
        <f t="shared" si="6"/>
        <v>0.2178974172</v>
      </c>
      <c r="AO202" s="66">
        <f t="shared" si="26"/>
        <v>0.01274757111</v>
      </c>
      <c r="AP202" s="66">
        <f t="shared" si="27"/>
        <v>0.9734186942</v>
      </c>
      <c r="AQ202" s="63">
        <f t="shared" si="7"/>
        <v>36</v>
      </c>
      <c r="AR202" s="66">
        <f t="shared" si="28"/>
        <v>35</v>
      </c>
      <c r="AS202" s="64">
        <f>'M1,M2,M3 Restoration'!AU202</f>
        <v>0.383181148</v>
      </c>
      <c r="AT202" s="66">
        <f t="shared" si="206"/>
        <v>56</v>
      </c>
      <c r="AU202" s="65">
        <f>'N1,N2,N3 Restoration'!AX202</f>
        <v>0.1851723998</v>
      </c>
      <c r="AV202" s="38">
        <f t="shared" si="30"/>
        <v>78</v>
      </c>
      <c r="AW202" s="38">
        <f t="shared" si="31"/>
        <v>18</v>
      </c>
      <c r="AX202" s="52">
        <v>61.0</v>
      </c>
      <c r="AY202" s="38"/>
      <c r="AZ202" s="35"/>
      <c r="BA202" s="35"/>
    </row>
    <row r="203">
      <c r="A203" s="1"/>
      <c r="B203" s="1"/>
      <c r="C203" s="60"/>
      <c r="D203" s="60"/>
      <c r="E203" s="2">
        <v>3068.0</v>
      </c>
      <c r="F203" s="61">
        <v>1017.0</v>
      </c>
      <c r="G203" s="62">
        <f t="shared" si="8"/>
        <v>221</v>
      </c>
      <c r="H203" s="43">
        <v>11.0</v>
      </c>
      <c r="I203" s="43">
        <v>17.0</v>
      </c>
      <c r="J203" s="43">
        <v>18.0</v>
      </c>
      <c r="K203" s="44">
        <v>33.0</v>
      </c>
      <c r="L203" s="44">
        <v>75.0</v>
      </c>
      <c r="M203" s="44">
        <v>21.0</v>
      </c>
      <c r="N203" s="45">
        <v>13.0</v>
      </c>
      <c r="O203" s="45">
        <v>8.0</v>
      </c>
      <c r="P203" s="45">
        <v>25.0</v>
      </c>
      <c r="Q203" s="66">
        <f t="shared" si="9"/>
        <v>0.2173058014</v>
      </c>
      <c r="R203" s="66">
        <f t="shared" si="10"/>
        <v>0.01081612586</v>
      </c>
      <c r="S203" s="66">
        <f t="shared" si="11"/>
        <v>0.01769911504</v>
      </c>
      <c r="T203" s="66">
        <f t="shared" si="12"/>
        <v>0.007866273353</v>
      </c>
      <c r="U203" s="63">
        <f t="shared" si="1"/>
        <v>0.2173058014</v>
      </c>
      <c r="V203" s="66">
        <f t="shared" si="13"/>
        <v>0.01671583088</v>
      </c>
      <c r="W203" s="66">
        <f t="shared" si="14"/>
        <v>0.07374631268</v>
      </c>
      <c r="X203" s="66">
        <f t="shared" si="15"/>
        <v>0.03244837758</v>
      </c>
      <c r="Y203" s="63">
        <f t="shared" si="2"/>
        <v>0.2173058014</v>
      </c>
      <c r="Z203" s="66">
        <f t="shared" si="16"/>
        <v>0.02064896755</v>
      </c>
      <c r="AA203" s="66">
        <f t="shared" si="17"/>
        <v>0.0127826942</v>
      </c>
      <c r="AB203" s="66">
        <f t="shared" si="18"/>
        <v>0.02458210423</v>
      </c>
      <c r="AC203" s="63">
        <f t="shared" si="3"/>
        <v>0.2173058014</v>
      </c>
      <c r="AD203" s="66">
        <f t="shared" ref="AD203:AF203" si="232">(H203+K203+N203)/($F203)</f>
        <v>0.05604719764</v>
      </c>
      <c r="AE203" s="66">
        <f t="shared" si="232"/>
        <v>0.09832841691</v>
      </c>
      <c r="AF203" s="66">
        <f t="shared" si="232"/>
        <v>0.06293018682</v>
      </c>
      <c r="AG203" s="56">
        <f t="shared" si="20"/>
        <v>0.0123687998</v>
      </c>
      <c r="AH203" s="49">
        <f t="shared" si="5"/>
        <v>0.2173058014</v>
      </c>
      <c r="AI203" s="57">
        <f t="shared" si="21"/>
        <v>0.01122130831</v>
      </c>
      <c r="AJ203" s="57">
        <f t="shared" si="22"/>
        <v>0.0102434322</v>
      </c>
      <c r="AK203" s="66">
        <f t="shared" si="23"/>
        <v>0.001561385889</v>
      </c>
      <c r="AL203" s="66">
        <f t="shared" si="24"/>
        <v>-0.00237715885</v>
      </c>
      <c r="AM203" s="66">
        <f t="shared" si="25"/>
        <v>0.00126756555</v>
      </c>
      <c r="AN203" s="63">
        <f t="shared" si="6"/>
        <v>0.2173058014</v>
      </c>
      <c r="AO203" s="66">
        <f t="shared" si="26"/>
        <v>0.01248887386</v>
      </c>
      <c r="AP203" s="66">
        <f t="shared" si="27"/>
        <v>0.9770142088</v>
      </c>
      <c r="AQ203" s="63">
        <f t="shared" si="7"/>
        <v>13</v>
      </c>
      <c r="AR203" s="66">
        <f t="shared" si="28"/>
        <v>13</v>
      </c>
      <c r="AS203" s="64">
        <f>'M1,M2,M3 Restoration'!AU203</f>
        <v>0.4575687689</v>
      </c>
      <c r="AT203" s="66">
        <f t="shared" si="206"/>
        <v>15</v>
      </c>
      <c r="AU203" s="65">
        <f>'N1,N2,N3 Restoration'!AX203</f>
        <v>0.1506318118</v>
      </c>
      <c r="AV203" s="38">
        <f t="shared" si="30"/>
        <v>29</v>
      </c>
      <c r="AW203" s="38">
        <f t="shared" si="31"/>
        <v>5</v>
      </c>
      <c r="AX203" s="52">
        <v>17.0</v>
      </c>
      <c r="AY203" s="38"/>
      <c r="AZ203" s="35"/>
      <c r="BA203" s="35"/>
    </row>
    <row r="204">
      <c r="A204" s="1"/>
      <c r="B204" s="1"/>
      <c r="C204" s="60"/>
      <c r="D204" s="60"/>
      <c r="E204" s="2">
        <v>3071.0</v>
      </c>
      <c r="F204" s="61">
        <v>590.0</v>
      </c>
      <c r="G204" s="62">
        <f t="shared" si="8"/>
        <v>195</v>
      </c>
      <c r="H204" s="43">
        <v>15.0</v>
      </c>
      <c r="I204" s="43">
        <v>12.0</v>
      </c>
      <c r="J204" s="43">
        <v>10.0</v>
      </c>
      <c r="K204" s="44">
        <v>28.0</v>
      </c>
      <c r="L204" s="44">
        <v>50.0</v>
      </c>
      <c r="M204" s="44">
        <v>22.0</v>
      </c>
      <c r="N204" s="45">
        <v>17.0</v>
      </c>
      <c r="O204" s="45">
        <v>12.0</v>
      </c>
      <c r="P204" s="45">
        <v>29.0</v>
      </c>
      <c r="Q204" s="66">
        <f t="shared" si="9"/>
        <v>0.3305084746</v>
      </c>
      <c r="R204" s="66">
        <f t="shared" si="10"/>
        <v>0.02542372881</v>
      </c>
      <c r="S204" s="66">
        <f t="shared" si="11"/>
        <v>0.01694915254</v>
      </c>
      <c r="T204" s="66">
        <f t="shared" si="12"/>
        <v>0.02033898305</v>
      </c>
      <c r="U204" s="63">
        <f t="shared" si="1"/>
        <v>0.3305084746</v>
      </c>
      <c r="V204" s="66">
        <f t="shared" si="13"/>
        <v>0.02033898305</v>
      </c>
      <c r="W204" s="66">
        <f t="shared" si="14"/>
        <v>0.08474576271</v>
      </c>
      <c r="X204" s="66">
        <f t="shared" si="15"/>
        <v>0.04745762712</v>
      </c>
      <c r="Y204" s="63">
        <f t="shared" si="2"/>
        <v>0.3305084746</v>
      </c>
      <c r="Z204" s="66">
        <f t="shared" si="16"/>
        <v>0.03728813559</v>
      </c>
      <c r="AA204" s="66">
        <f t="shared" si="17"/>
        <v>0.02881355932</v>
      </c>
      <c r="AB204" s="66">
        <f t="shared" si="18"/>
        <v>0.04915254237</v>
      </c>
      <c r="AC204" s="63">
        <f t="shared" si="3"/>
        <v>0.3305084746</v>
      </c>
      <c r="AD204" s="66">
        <f t="shared" ref="AD204:AF204" si="233">(H204+K204+N204)/($F204)</f>
        <v>0.1016949153</v>
      </c>
      <c r="AE204" s="66">
        <f t="shared" si="233"/>
        <v>0.1254237288</v>
      </c>
      <c r="AF204" s="66">
        <f t="shared" si="233"/>
        <v>0.1033898305</v>
      </c>
      <c r="AG204" s="56">
        <f t="shared" si="20"/>
        <v>0.01695667768</v>
      </c>
      <c r="AH204" s="49">
        <f t="shared" si="5"/>
        <v>0.3305084746</v>
      </c>
      <c r="AI204" s="57">
        <f t="shared" si="21"/>
        <v>0.01452549555</v>
      </c>
      <c r="AJ204" s="57">
        <f t="shared" si="22"/>
        <v>0.01303820741</v>
      </c>
      <c r="AK204" s="66">
        <f t="shared" si="23"/>
        <v>0.01428806377</v>
      </c>
      <c r="AL204" s="66">
        <f t="shared" si="24"/>
        <v>0.007300775639</v>
      </c>
      <c r="AM204" s="66">
        <f t="shared" si="25"/>
        <v>0.01159934744</v>
      </c>
      <c r="AN204" s="63">
        <f t="shared" si="6"/>
        <v>0.3305084746</v>
      </c>
      <c r="AO204" s="66">
        <f t="shared" si="26"/>
        <v>0.02612484299</v>
      </c>
      <c r="AP204" s="66">
        <f t="shared" si="27"/>
        <v>0.9066857272</v>
      </c>
      <c r="AQ204" s="63">
        <f t="shared" si="7"/>
        <v>17</v>
      </c>
      <c r="AR204" s="66">
        <f t="shared" si="28"/>
        <v>15</v>
      </c>
      <c r="AS204" s="64">
        <f>'M1,M2,M3 Restoration'!AU204</f>
        <v>0.696955823</v>
      </c>
      <c r="AT204" s="66">
        <f t="shared" si="206"/>
        <v>7</v>
      </c>
      <c r="AU204" s="65">
        <f>'N1,N2,N3 Restoration'!AX204</f>
        <v>0.2601351722</v>
      </c>
      <c r="AV204" s="38">
        <f t="shared" si="30"/>
        <v>25</v>
      </c>
      <c r="AW204" s="38">
        <f t="shared" si="31"/>
        <v>9</v>
      </c>
      <c r="AX204" s="52">
        <v>12.0</v>
      </c>
      <c r="AY204" s="38"/>
      <c r="AZ204" s="35"/>
      <c r="BA204" s="35"/>
    </row>
    <row r="205">
      <c r="A205" s="1"/>
      <c r="B205" s="1"/>
      <c r="C205" s="60"/>
      <c r="D205" s="60"/>
      <c r="E205" s="2">
        <v>3074.0</v>
      </c>
      <c r="F205" s="61">
        <v>896.0</v>
      </c>
      <c r="G205" s="62">
        <f t="shared" si="8"/>
        <v>211</v>
      </c>
      <c r="H205" s="43">
        <v>11.0</v>
      </c>
      <c r="I205" s="43">
        <v>14.0</v>
      </c>
      <c r="J205" s="43">
        <v>11.0</v>
      </c>
      <c r="K205" s="44">
        <v>27.0</v>
      </c>
      <c r="L205" s="44">
        <v>68.0</v>
      </c>
      <c r="M205" s="44">
        <v>29.0</v>
      </c>
      <c r="N205" s="45">
        <v>10.0</v>
      </c>
      <c r="O205" s="45">
        <v>6.0</v>
      </c>
      <c r="P205" s="45">
        <v>35.0</v>
      </c>
      <c r="Q205" s="66">
        <f t="shared" si="9"/>
        <v>0.2354910714</v>
      </c>
      <c r="R205" s="66">
        <f t="shared" si="10"/>
        <v>0.01227678571</v>
      </c>
      <c r="S205" s="66">
        <f t="shared" si="11"/>
        <v>0.01227678571</v>
      </c>
      <c r="T205" s="66">
        <f t="shared" si="12"/>
        <v>0.006696428571</v>
      </c>
      <c r="U205" s="63">
        <f t="shared" si="1"/>
        <v>0.2354910714</v>
      </c>
      <c r="V205" s="66">
        <f t="shared" si="13"/>
        <v>0.015625</v>
      </c>
      <c r="W205" s="66">
        <f t="shared" si="14"/>
        <v>0.07589285714</v>
      </c>
      <c r="X205" s="66">
        <f t="shared" si="15"/>
        <v>0.03013392857</v>
      </c>
      <c r="Y205" s="63">
        <f t="shared" si="2"/>
        <v>0.2354910714</v>
      </c>
      <c r="Z205" s="66">
        <f t="shared" si="16"/>
        <v>0.03236607143</v>
      </c>
      <c r="AA205" s="66">
        <f t="shared" si="17"/>
        <v>0.01116071429</v>
      </c>
      <c r="AB205" s="66">
        <f t="shared" si="18"/>
        <v>0.0390625</v>
      </c>
      <c r="AC205" s="63">
        <f t="shared" si="3"/>
        <v>0.2354910714</v>
      </c>
      <c r="AD205" s="66">
        <f t="shared" ref="AD205:AF205" si="234">(H205+K205+N205)/($F205)</f>
        <v>0.05357142857</v>
      </c>
      <c r="AE205" s="66">
        <f t="shared" si="234"/>
        <v>0.09821428571</v>
      </c>
      <c r="AF205" s="66">
        <f t="shared" si="234"/>
        <v>0.08370535714</v>
      </c>
      <c r="AG205" s="56">
        <f t="shared" si="20"/>
        <v>0.0132583875</v>
      </c>
      <c r="AH205" s="49">
        <f t="shared" si="5"/>
        <v>0.2354910714</v>
      </c>
      <c r="AI205" s="57">
        <f t="shared" si="21"/>
        <v>0.01194044738</v>
      </c>
      <c r="AJ205" s="57">
        <f t="shared" si="22"/>
        <v>0.01088073755</v>
      </c>
      <c r="AK205" s="66">
        <f t="shared" si="23"/>
        <v>-0.0007797330895</v>
      </c>
      <c r="AL205" s="66">
        <f t="shared" si="24"/>
        <v>-0.004184308982</v>
      </c>
      <c r="AM205" s="66">
        <f t="shared" si="25"/>
        <v>-0.0006330035447</v>
      </c>
      <c r="AN205" s="63">
        <f t="shared" si="6"/>
        <v>0.2354910714</v>
      </c>
      <c r="AO205" s="66">
        <f t="shared" si="26"/>
        <v>0.01130744383</v>
      </c>
      <c r="AP205" s="66">
        <f t="shared" si="27"/>
        <v>1.013146967</v>
      </c>
      <c r="AQ205" s="63">
        <f t="shared" si="7"/>
        <v>10</v>
      </c>
      <c r="AR205" s="66">
        <f t="shared" si="28"/>
        <v>10</v>
      </c>
      <c r="AS205" s="64">
        <f>'M1,M2,M3 Restoration'!AU205</f>
        <v>0.4382360534</v>
      </c>
      <c r="AT205" s="66">
        <f t="shared" si="206"/>
        <v>13</v>
      </c>
      <c r="AU205" s="65">
        <f>'N1,N2,N3 Restoration'!AX205</f>
        <v>0.1493239273</v>
      </c>
      <c r="AV205" s="38">
        <f t="shared" si="30"/>
        <v>22</v>
      </c>
      <c r="AW205" s="38">
        <f t="shared" si="31"/>
        <v>4</v>
      </c>
      <c r="AX205" s="52">
        <v>14.0</v>
      </c>
      <c r="AY205" s="38"/>
      <c r="AZ205" s="35"/>
      <c r="BA205" s="35"/>
    </row>
    <row r="206">
      <c r="A206" s="1"/>
      <c r="B206" s="1"/>
      <c r="C206" s="60"/>
      <c r="D206" s="60"/>
      <c r="E206" s="2">
        <v>3217.0</v>
      </c>
      <c r="F206" s="61">
        <v>1825.0</v>
      </c>
      <c r="G206" s="62">
        <f t="shared" si="8"/>
        <v>389</v>
      </c>
      <c r="H206" s="43">
        <v>20.0</v>
      </c>
      <c r="I206" s="43">
        <v>26.0</v>
      </c>
      <c r="J206" s="43">
        <v>22.0</v>
      </c>
      <c r="K206" s="44">
        <v>72.0</v>
      </c>
      <c r="L206" s="44">
        <v>115.0</v>
      </c>
      <c r="M206" s="44">
        <v>44.0</v>
      </c>
      <c r="N206" s="45">
        <v>30.0</v>
      </c>
      <c r="O206" s="45">
        <v>23.0</v>
      </c>
      <c r="P206" s="45">
        <v>37.0</v>
      </c>
      <c r="Q206" s="66">
        <f t="shared" si="9"/>
        <v>0.2131506849</v>
      </c>
      <c r="R206" s="66">
        <f t="shared" si="10"/>
        <v>0.01095890411</v>
      </c>
      <c r="S206" s="66">
        <f t="shared" si="11"/>
        <v>0.01205479452</v>
      </c>
      <c r="T206" s="66">
        <f t="shared" si="12"/>
        <v>0.01260273973</v>
      </c>
      <c r="U206" s="63">
        <f t="shared" si="1"/>
        <v>0.2131506849</v>
      </c>
      <c r="V206" s="66">
        <f t="shared" si="13"/>
        <v>0.01424657534</v>
      </c>
      <c r="W206" s="66">
        <f t="shared" si="14"/>
        <v>0.06301369863</v>
      </c>
      <c r="X206" s="66">
        <f t="shared" si="15"/>
        <v>0.03945205479</v>
      </c>
      <c r="Y206" s="63">
        <f t="shared" si="2"/>
        <v>0.2131506849</v>
      </c>
      <c r="Z206" s="66">
        <f t="shared" si="16"/>
        <v>0.02410958904</v>
      </c>
      <c r="AA206" s="66">
        <f t="shared" si="17"/>
        <v>0.01643835616</v>
      </c>
      <c r="AB206" s="66">
        <f t="shared" si="18"/>
        <v>0.0202739726</v>
      </c>
      <c r="AC206" s="63">
        <f t="shared" si="3"/>
        <v>0.2131506849</v>
      </c>
      <c r="AD206" s="66">
        <f t="shared" ref="AD206:AF206" si="235">(H206+K206+N206)/($F206)</f>
        <v>0.06684931507</v>
      </c>
      <c r="AE206" s="66">
        <f t="shared" si="235"/>
        <v>0.0898630137</v>
      </c>
      <c r="AF206" s="66">
        <f t="shared" si="235"/>
        <v>0.05643835616</v>
      </c>
      <c r="AG206" s="56">
        <f t="shared" si="20"/>
        <v>0.01215734305</v>
      </c>
      <c r="AH206" s="49">
        <f t="shared" si="5"/>
        <v>0.2131506849</v>
      </c>
      <c r="AI206" s="57">
        <f t="shared" si="21"/>
        <v>0.01104687551</v>
      </c>
      <c r="AJ206" s="57">
        <f t="shared" si="22"/>
        <v>0.01008769743</v>
      </c>
      <c r="AK206" s="66">
        <f t="shared" si="23"/>
        <v>0.005391480653</v>
      </c>
      <c r="AL206" s="66">
        <f t="shared" si="24"/>
        <v>0.002515042297</v>
      </c>
      <c r="AM206" s="66">
        <f t="shared" si="25"/>
        <v>0.004376916166</v>
      </c>
      <c r="AN206" s="63">
        <f t="shared" si="6"/>
        <v>0.2131506849</v>
      </c>
      <c r="AO206" s="66">
        <f t="shared" si="26"/>
        <v>0.01542379168</v>
      </c>
      <c r="AP206" s="66">
        <f t="shared" si="27"/>
        <v>0.9382806603</v>
      </c>
      <c r="AQ206" s="63">
        <f t="shared" si="7"/>
        <v>30</v>
      </c>
      <c r="AR206" s="66">
        <f t="shared" si="28"/>
        <v>28</v>
      </c>
      <c r="AS206" s="64">
        <f>'M1,M2,M3 Restoration'!AU206</f>
        <v>0.64082254</v>
      </c>
      <c r="AT206" s="66">
        <f t="shared" si="206"/>
        <v>16</v>
      </c>
      <c r="AU206" s="65">
        <f>'N1,N2,N3 Restoration'!AX206</f>
        <v>0.2911485387</v>
      </c>
      <c r="AV206" s="38">
        <f t="shared" si="30"/>
        <v>42</v>
      </c>
      <c r="AW206" s="38">
        <f t="shared" si="31"/>
        <v>17</v>
      </c>
      <c r="AX206" s="52">
        <v>26.0</v>
      </c>
      <c r="AY206" s="38"/>
      <c r="AZ206" s="35"/>
      <c r="BA206" s="35"/>
    </row>
    <row r="207">
      <c r="A207" s="1"/>
      <c r="B207" s="1"/>
      <c r="C207" s="60"/>
      <c r="D207" s="60"/>
      <c r="E207" s="2">
        <v>3361.0</v>
      </c>
      <c r="F207" s="61">
        <v>1573.0</v>
      </c>
      <c r="G207" s="62">
        <f t="shared" si="8"/>
        <v>378</v>
      </c>
      <c r="H207" s="43">
        <v>15.0</v>
      </c>
      <c r="I207" s="43">
        <v>33.0</v>
      </c>
      <c r="J207" s="43">
        <v>19.0</v>
      </c>
      <c r="K207" s="44">
        <v>75.0</v>
      </c>
      <c r="L207" s="44">
        <v>112.0</v>
      </c>
      <c r="M207" s="44">
        <v>29.0</v>
      </c>
      <c r="N207" s="45">
        <v>27.0</v>
      </c>
      <c r="O207" s="45">
        <v>11.0</v>
      </c>
      <c r="P207" s="45">
        <v>57.0</v>
      </c>
      <c r="Q207" s="66">
        <f t="shared" si="9"/>
        <v>0.2403051494</v>
      </c>
      <c r="R207" s="66">
        <f t="shared" si="10"/>
        <v>0.009535918627</v>
      </c>
      <c r="S207" s="66">
        <f t="shared" si="11"/>
        <v>0.01207883026</v>
      </c>
      <c r="T207" s="66">
        <f t="shared" si="12"/>
        <v>0.006993006993</v>
      </c>
      <c r="U207" s="63">
        <f t="shared" si="1"/>
        <v>0.2403051494</v>
      </c>
      <c r="V207" s="66">
        <f t="shared" si="13"/>
        <v>0.02097902098</v>
      </c>
      <c r="W207" s="66">
        <f t="shared" si="14"/>
        <v>0.07120152575</v>
      </c>
      <c r="X207" s="66">
        <f t="shared" si="15"/>
        <v>0.04767959313</v>
      </c>
      <c r="Y207" s="63">
        <f t="shared" si="2"/>
        <v>0.2403051494</v>
      </c>
      <c r="Z207" s="66">
        <f t="shared" si="16"/>
        <v>0.01843610935</v>
      </c>
      <c r="AA207" s="66">
        <f t="shared" si="17"/>
        <v>0.01716465353</v>
      </c>
      <c r="AB207" s="66">
        <f t="shared" si="18"/>
        <v>0.03623649078</v>
      </c>
      <c r="AC207" s="63">
        <f t="shared" si="3"/>
        <v>0.2403051494</v>
      </c>
      <c r="AD207" s="66">
        <f t="shared" ref="AD207:AF207" si="236">(H207+K207+N207)/($F207)</f>
        <v>0.07438016529</v>
      </c>
      <c r="AE207" s="66">
        <f t="shared" si="236"/>
        <v>0.09917355372</v>
      </c>
      <c r="AF207" s="66">
        <f t="shared" si="236"/>
        <v>0.06675143039</v>
      </c>
      <c r="AG207" s="56">
        <f t="shared" si="20"/>
        <v>0.01348410611</v>
      </c>
      <c r="AH207" s="49">
        <f t="shared" si="5"/>
        <v>0.2403051494</v>
      </c>
      <c r="AI207" s="57">
        <f t="shared" si="21"/>
        <v>0.01211875222</v>
      </c>
      <c r="AJ207" s="57">
        <f t="shared" si="22"/>
        <v>0.01103737904</v>
      </c>
      <c r="AK207" s="66">
        <f t="shared" si="23"/>
        <v>0.005045901313</v>
      </c>
      <c r="AL207" s="66">
        <f t="shared" si="24"/>
        <v>-0.00404437205</v>
      </c>
      <c r="AM207" s="66">
        <f t="shared" si="25"/>
        <v>0.004096367668</v>
      </c>
      <c r="AN207" s="63">
        <f t="shared" si="6"/>
        <v>0.2403051494</v>
      </c>
      <c r="AO207" s="66">
        <f t="shared" si="26"/>
        <v>0.01621511988</v>
      </c>
      <c r="AP207" s="66">
        <f t="shared" si="27"/>
        <v>0.9446808732</v>
      </c>
      <c r="AQ207" s="63">
        <f t="shared" si="7"/>
        <v>27</v>
      </c>
      <c r="AR207" s="66">
        <f t="shared" si="28"/>
        <v>26</v>
      </c>
      <c r="AS207" s="64">
        <f>'M1,M2,M3 Restoration'!AU207</f>
        <v>0.4914264627</v>
      </c>
      <c r="AT207" s="66">
        <f t="shared" si="206"/>
        <v>27</v>
      </c>
      <c r="AU207" s="65">
        <f>'N1,N2,N3 Restoration'!AX207</f>
        <v>0.1796385718</v>
      </c>
      <c r="AV207" s="38">
        <f t="shared" si="30"/>
        <v>34</v>
      </c>
      <c r="AW207" s="38">
        <f t="shared" si="31"/>
        <v>7</v>
      </c>
      <c r="AX207" s="52">
        <v>33.0</v>
      </c>
      <c r="AY207" s="38"/>
      <c r="AZ207" s="35"/>
      <c r="BA207" s="35"/>
    </row>
    <row r="208">
      <c r="A208" s="1"/>
      <c r="B208" s="1"/>
      <c r="C208" s="60"/>
      <c r="D208" s="60"/>
      <c r="E208" s="2">
        <v>3363.0</v>
      </c>
      <c r="F208" s="61">
        <v>2588.0</v>
      </c>
      <c r="G208" s="62">
        <f t="shared" si="8"/>
        <v>725</v>
      </c>
      <c r="H208" s="43">
        <v>29.0</v>
      </c>
      <c r="I208" s="43">
        <v>53.0</v>
      </c>
      <c r="J208" s="43">
        <v>22.0</v>
      </c>
      <c r="K208" s="44">
        <v>133.0</v>
      </c>
      <c r="L208" s="44">
        <v>272.0</v>
      </c>
      <c r="M208" s="44">
        <v>62.0</v>
      </c>
      <c r="N208" s="45">
        <v>39.0</v>
      </c>
      <c r="O208" s="45">
        <v>21.0</v>
      </c>
      <c r="P208" s="45">
        <v>94.0</v>
      </c>
      <c r="Q208" s="66">
        <f t="shared" si="9"/>
        <v>0.2801391036</v>
      </c>
      <c r="R208" s="66">
        <f t="shared" si="10"/>
        <v>0.01120556414</v>
      </c>
      <c r="S208" s="66">
        <f t="shared" si="11"/>
        <v>0.008500772798</v>
      </c>
      <c r="T208" s="66">
        <f t="shared" si="12"/>
        <v>0.008114374034</v>
      </c>
      <c r="U208" s="63">
        <f t="shared" si="1"/>
        <v>0.2801391036</v>
      </c>
      <c r="V208" s="66">
        <f t="shared" si="13"/>
        <v>0.02047913447</v>
      </c>
      <c r="W208" s="66">
        <f t="shared" si="14"/>
        <v>0.1051004637</v>
      </c>
      <c r="X208" s="66">
        <f t="shared" si="15"/>
        <v>0.05139103555</v>
      </c>
      <c r="Y208" s="63">
        <f t="shared" si="2"/>
        <v>0.2801391036</v>
      </c>
      <c r="Z208" s="66">
        <f t="shared" si="16"/>
        <v>0.02395672334</v>
      </c>
      <c r="AA208" s="66">
        <f t="shared" si="17"/>
        <v>0.01506955178</v>
      </c>
      <c r="AB208" s="66">
        <f t="shared" si="18"/>
        <v>0.03632148377</v>
      </c>
      <c r="AC208" s="63">
        <f t="shared" si="3"/>
        <v>0.2801391036</v>
      </c>
      <c r="AD208" s="66">
        <f t="shared" ref="AD208:AF208" si="237">(H208+K208+N208)/($F208)</f>
        <v>0.07766615147</v>
      </c>
      <c r="AE208" s="66">
        <f t="shared" si="237"/>
        <v>0.1336939722</v>
      </c>
      <c r="AF208" s="66">
        <f t="shared" si="237"/>
        <v>0.06877897991</v>
      </c>
      <c r="AG208" s="56">
        <f t="shared" si="20"/>
        <v>0.0151947662</v>
      </c>
      <c r="AH208" s="49">
        <f t="shared" si="5"/>
        <v>0.2801391036</v>
      </c>
      <c r="AI208" s="57">
        <f t="shared" si="21"/>
        <v>0.01340027332</v>
      </c>
      <c r="AJ208" s="57">
        <f t="shared" si="22"/>
        <v>0.01213964735</v>
      </c>
      <c r="AK208" s="66">
        <f t="shared" si="23"/>
        <v>0.001669278462</v>
      </c>
      <c r="AL208" s="66">
        <f t="shared" si="24"/>
        <v>-0.004025273316</v>
      </c>
      <c r="AM208" s="66">
        <f t="shared" si="25"/>
        <v>0.001355154985</v>
      </c>
      <c r="AN208" s="63">
        <f t="shared" si="6"/>
        <v>0.2801391036</v>
      </c>
      <c r="AO208" s="66">
        <f t="shared" si="26"/>
        <v>0.0147554283</v>
      </c>
      <c r="AP208" s="66">
        <f t="shared" si="27"/>
        <v>0.9791550883</v>
      </c>
      <c r="AQ208" s="63">
        <f t="shared" si="7"/>
        <v>39</v>
      </c>
      <c r="AR208" s="66">
        <f t="shared" si="28"/>
        <v>38</v>
      </c>
      <c r="AS208" s="64">
        <f>'M1,M2,M3 Restoration'!AU208</f>
        <v>0.5835337768</v>
      </c>
      <c r="AT208" s="66">
        <f t="shared" si="206"/>
        <v>27</v>
      </c>
      <c r="AU208" s="65">
        <f>'N1,N2,N3 Restoration'!AX208</f>
        <v>0.2875624453</v>
      </c>
      <c r="AV208" s="38">
        <f t="shared" si="30"/>
        <v>51</v>
      </c>
      <c r="AW208" s="38">
        <f t="shared" si="31"/>
        <v>21</v>
      </c>
      <c r="AX208" s="52">
        <v>53.0</v>
      </c>
      <c r="AY208" s="38"/>
      <c r="AZ208" s="35"/>
      <c r="BA208" s="35"/>
    </row>
    <row r="209">
      <c r="A209" s="1"/>
      <c r="B209" s="1"/>
      <c r="C209" s="60"/>
      <c r="D209" s="60"/>
      <c r="E209" s="2">
        <v>3364.0</v>
      </c>
      <c r="F209" s="61">
        <v>1766.0</v>
      </c>
      <c r="G209" s="62">
        <f t="shared" si="8"/>
        <v>498</v>
      </c>
      <c r="H209" s="43">
        <v>23.0</v>
      </c>
      <c r="I209" s="43">
        <v>24.0</v>
      </c>
      <c r="J209" s="43">
        <v>20.0</v>
      </c>
      <c r="K209" s="44">
        <v>92.0</v>
      </c>
      <c r="L209" s="44">
        <v>177.0</v>
      </c>
      <c r="M209" s="44">
        <v>50.0</v>
      </c>
      <c r="N209" s="45">
        <v>21.0</v>
      </c>
      <c r="O209" s="45">
        <v>21.0</v>
      </c>
      <c r="P209" s="45">
        <v>70.0</v>
      </c>
      <c r="Q209" s="66">
        <f t="shared" si="9"/>
        <v>0.281993205</v>
      </c>
      <c r="R209" s="66">
        <f t="shared" si="10"/>
        <v>0.01302378256</v>
      </c>
      <c r="S209" s="66">
        <f t="shared" si="11"/>
        <v>0.01132502831</v>
      </c>
      <c r="T209" s="66">
        <f t="shared" si="12"/>
        <v>0.01189127973</v>
      </c>
      <c r="U209" s="63">
        <f t="shared" si="1"/>
        <v>0.281993205</v>
      </c>
      <c r="V209" s="66">
        <f t="shared" si="13"/>
        <v>0.01359003398</v>
      </c>
      <c r="W209" s="66">
        <f t="shared" si="14"/>
        <v>0.1002265006</v>
      </c>
      <c r="X209" s="66">
        <f t="shared" si="15"/>
        <v>0.05209513024</v>
      </c>
      <c r="Y209" s="63">
        <f t="shared" si="2"/>
        <v>0.281993205</v>
      </c>
      <c r="Z209" s="66">
        <f t="shared" si="16"/>
        <v>0.02831257078</v>
      </c>
      <c r="AA209" s="66">
        <f t="shared" si="17"/>
        <v>0.01189127973</v>
      </c>
      <c r="AB209" s="66">
        <f t="shared" si="18"/>
        <v>0.03963759909</v>
      </c>
      <c r="AC209" s="63">
        <f t="shared" si="3"/>
        <v>0.281993205</v>
      </c>
      <c r="AD209" s="66">
        <f t="shared" ref="AD209:AF209" si="238">(H209+K209+N209)/($F209)</f>
        <v>0.07701019253</v>
      </c>
      <c r="AE209" s="66">
        <f t="shared" si="238"/>
        <v>0.1257078143</v>
      </c>
      <c r="AF209" s="66">
        <f t="shared" si="238"/>
        <v>0.07927519819</v>
      </c>
      <c r="AG209" s="56">
        <f t="shared" si="20"/>
        <v>0.01526756512</v>
      </c>
      <c r="AH209" s="49">
        <f t="shared" si="5"/>
        <v>0.281993205</v>
      </c>
      <c r="AI209" s="57">
        <f t="shared" si="21"/>
        <v>0.01345149765</v>
      </c>
      <c r="AJ209" s="57">
        <f t="shared" si="22"/>
        <v>0.01218252823</v>
      </c>
      <c r="AK209" s="66">
        <f t="shared" si="23"/>
        <v>-0.00156021792</v>
      </c>
      <c r="AL209" s="66">
        <f t="shared" si="24"/>
        <v>-0.0002912484978</v>
      </c>
      <c r="AM209" s="66">
        <f t="shared" si="25"/>
        <v>-0.001266617368</v>
      </c>
      <c r="AN209" s="63">
        <f t="shared" si="6"/>
        <v>0.281993205</v>
      </c>
      <c r="AO209" s="66">
        <f t="shared" si="26"/>
        <v>0.01218488028</v>
      </c>
      <c r="AP209" s="66">
        <f t="shared" si="27"/>
        <v>1.024690408</v>
      </c>
      <c r="AQ209" s="63">
        <f t="shared" si="7"/>
        <v>21</v>
      </c>
      <c r="AR209" s="66">
        <f t="shared" si="28"/>
        <v>22</v>
      </c>
      <c r="AS209" s="64">
        <f>'M1,M2,M3 Restoration'!AU209</f>
        <v>0.4836112647</v>
      </c>
      <c r="AT209" s="66">
        <f t="shared" si="206"/>
        <v>23</v>
      </c>
      <c r="AU209" s="65">
        <f>'N1,N2,N3 Restoration'!AX209</f>
        <v>0.2439349681</v>
      </c>
      <c r="AV209" s="38">
        <f t="shared" si="30"/>
        <v>43</v>
      </c>
      <c r="AW209" s="38">
        <f t="shared" si="31"/>
        <v>14</v>
      </c>
      <c r="AX209" s="52">
        <v>24.0</v>
      </c>
      <c r="AY209" s="38"/>
      <c r="AZ209" s="35"/>
      <c r="BA209" s="35"/>
    </row>
    <row r="210">
      <c r="A210" s="1"/>
      <c r="B210" s="1"/>
      <c r="C210" s="60"/>
      <c r="D210" s="60"/>
      <c r="E210" s="2">
        <v>3366.0</v>
      </c>
      <c r="F210" s="61">
        <v>2937.0</v>
      </c>
      <c r="G210" s="62">
        <f t="shared" si="8"/>
        <v>833</v>
      </c>
      <c r="H210" s="43">
        <v>39.0</v>
      </c>
      <c r="I210" s="43">
        <v>54.0</v>
      </c>
      <c r="J210" s="43">
        <v>48.0</v>
      </c>
      <c r="K210" s="44">
        <v>139.0</v>
      </c>
      <c r="L210" s="44">
        <v>281.0</v>
      </c>
      <c r="M210" s="44">
        <v>90.0</v>
      </c>
      <c r="N210" s="45">
        <v>46.0</v>
      </c>
      <c r="O210" s="45">
        <v>40.0</v>
      </c>
      <c r="P210" s="45">
        <v>96.0</v>
      </c>
      <c r="Q210" s="66">
        <f t="shared" si="9"/>
        <v>0.2836227443</v>
      </c>
      <c r="R210" s="66">
        <f t="shared" si="10"/>
        <v>0.01327885598</v>
      </c>
      <c r="S210" s="66">
        <f t="shared" si="11"/>
        <v>0.01634320735</v>
      </c>
      <c r="T210" s="66">
        <f t="shared" si="12"/>
        <v>0.01361933946</v>
      </c>
      <c r="U210" s="63">
        <f t="shared" si="1"/>
        <v>0.2836227443</v>
      </c>
      <c r="V210" s="66">
        <f t="shared" si="13"/>
        <v>0.01838610827</v>
      </c>
      <c r="W210" s="66">
        <f t="shared" si="14"/>
        <v>0.09567585972</v>
      </c>
      <c r="X210" s="66">
        <f t="shared" si="15"/>
        <v>0.04732720463</v>
      </c>
      <c r="Y210" s="63">
        <f t="shared" si="2"/>
        <v>0.2836227443</v>
      </c>
      <c r="Z210" s="66">
        <f t="shared" si="16"/>
        <v>0.03064351379</v>
      </c>
      <c r="AA210" s="66">
        <f t="shared" si="17"/>
        <v>0.01566224038</v>
      </c>
      <c r="AB210" s="66">
        <f t="shared" si="18"/>
        <v>0.03268641471</v>
      </c>
      <c r="AC210" s="63">
        <f t="shared" si="3"/>
        <v>0.2836227443</v>
      </c>
      <c r="AD210" s="66">
        <f t="shared" ref="AD210:AF210" si="239">(H210+K210+N210)/($F210)</f>
        <v>0.07626830099</v>
      </c>
      <c r="AE210" s="66">
        <f t="shared" si="239"/>
        <v>0.1276813075</v>
      </c>
      <c r="AF210" s="66">
        <f t="shared" si="239"/>
        <v>0.07967313585</v>
      </c>
      <c r="AG210" s="56">
        <f t="shared" si="20"/>
        <v>0.01533104563</v>
      </c>
      <c r="AH210" s="49">
        <f t="shared" si="5"/>
        <v>0.2836227443</v>
      </c>
      <c r="AI210" s="57">
        <f t="shared" si="21"/>
        <v>0.01349589911</v>
      </c>
      <c r="AJ210" s="57">
        <f t="shared" si="22"/>
        <v>0.01221959676</v>
      </c>
      <c r="AK210" s="66">
        <f t="shared" si="23"/>
        <v>0.002166341271</v>
      </c>
      <c r="AL210" s="66">
        <f t="shared" si="24"/>
        <v>0.001399742701</v>
      </c>
      <c r="AM210" s="66">
        <f t="shared" si="25"/>
        <v>0.001758680916</v>
      </c>
      <c r="AN210" s="63">
        <f t="shared" si="6"/>
        <v>0.2836227443</v>
      </c>
      <c r="AO210" s="66">
        <f t="shared" si="26"/>
        <v>0.01525458003</v>
      </c>
      <c r="AP210" s="66">
        <f t="shared" si="27"/>
        <v>0.9739717725</v>
      </c>
      <c r="AQ210" s="63">
        <f t="shared" si="7"/>
        <v>46</v>
      </c>
      <c r="AR210" s="66">
        <f t="shared" si="28"/>
        <v>45</v>
      </c>
      <c r="AS210" s="64">
        <f>'M1,M2,M3 Restoration'!AU210</f>
        <v>0.5056134303</v>
      </c>
      <c r="AT210" s="66">
        <f t="shared" si="206"/>
        <v>44</v>
      </c>
      <c r="AU210" s="65">
        <f>'N1,N2,N3 Restoration'!AX210</f>
        <v>0.25384498</v>
      </c>
      <c r="AV210" s="38">
        <f t="shared" si="30"/>
        <v>87</v>
      </c>
      <c r="AW210" s="38">
        <f t="shared" si="31"/>
        <v>30</v>
      </c>
      <c r="AX210" s="52">
        <v>54.0</v>
      </c>
      <c r="AY210" s="38"/>
      <c r="AZ210" s="35"/>
      <c r="BA210" s="35"/>
    </row>
    <row r="211">
      <c r="A211" s="1"/>
      <c r="B211" s="1"/>
      <c r="C211" s="60"/>
      <c r="D211" s="60"/>
      <c r="E211" s="2">
        <v>3370.0</v>
      </c>
      <c r="F211" s="61">
        <v>3024.0</v>
      </c>
      <c r="G211" s="62">
        <f t="shared" si="8"/>
        <v>729</v>
      </c>
      <c r="H211" s="43">
        <v>23.0</v>
      </c>
      <c r="I211" s="43">
        <v>67.0</v>
      </c>
      <c r="J211" s="43">
        <v>26.0</v>
      </c>
      <c r="K211" s="44">
        <v>110.0</v>
      </c>
      <c r="L211" s="44">
        <v>231.0</v>
      </c>
      <c r="M211" s="44">
        <v>96.0</v>
      </c>
      <c r="N211" s="45">
        <v>46.0</v>
      </c>
      <c r="O211" s="45">
        <v>30.0</v>
      </c>
      <c r="P211" s="45">
        <v>100.0</v>
      </c>
      <c r="Q211" s="66">
        <f t="shared" si="9"/>
        <v>0.2410714286</v>
      </c>
      <c r="R211" s="66">
        <f t="shared" si="10"/>
        <v>0.007605820106</v>
      </c>
      <c r="S211" s="66">
        <f t="shared" si="11"/>
        <v>0.008597883598</v>
      </c>
      <c r="T211" s="66">
        <f t="shared" si="12"/>
        <v>0.009920634921</v>
      </c>
      <c r="U211" s="63">
        <f t="shared" si="1"/>
        <v>0.2410714286</v>
      </c>
      <c r="V211" s="66">
        <f t="shared" si="13"/>
        <v>0.02215608466</v>
      </c>
      <c r="W211" s="66">
        <f t="shared" si="14"/>
        <v>0.07638888889</v>
      </c>
      <c r="X211" s="66">
        <f t="shared" si="15"/>
        <v>0.03637566138</v>
      </c>
      <c r="Y211" s="63">
        <f t="shared" si="2"/>
        <v>0.2410714286</v>
      </c>
      <c r="Z211" s="66">
        <f t="shared" si="16"/>
        <v>0.03174603175</v>
      </c>
      <c r="AA211" s="66">
        <f t="shared" si="17"/>
        <v>0.01521164021</v>
      </c>
      <c r="AB211" s="66">
        <f t="shared" si="18"/>
        <v>0.03306878307</v>
      </c>
      <c r="AC211" s="63">
        <f t="shared" si="3"/>
        <v>0.2410714286</v>
      </c>
      <c r="AD211" s="66">
        <f t="shared" ref="AD211:AF211" si="240">(H211+K211+N211)/($F211)</f>
        <v>0.05919312169</v>
      </c>
      <c r="AE211" s="66">
        <f t="shared" si="240"/>
        <v>0.1084656085</v>
      </c>
      <c r="AF211" s="66">
        <f t="shared" si="240"/>
        <v>0.07341269841</v>
      </c>
      <c r="AG211" s="56">
        <f t="shared" si="20"/>
        <v>0.01351965721</v>
      </c>
      <c r="AH211" s="49">
        <f t="shared" si="5"/>
        <v>0.2410714286</v>
      </c>
      <c r="AI211" s="57">
        <f t="shared" si="21"/>
        <v>0.01214666773</v>
      </c>
      <c r="AJ211" s="57">
        <f t="shared" si="22"/>
        <v>0.0110618463</v>
      </c>
      <c r="AK211" s="66">
        <f t="shared" si="23"/>
        <v>0.003064972482</v>
      </c>
      <c r="AL211" s="66">
        <f t="shared" si="24"/>
        <v>-0.00114121138</v>
      </c>
      <c r="AM211" s="66">
        <f t="shared" si="25"/>
        <v>0.002488208429</v>
      </c>
      <c r="AN211" s="63">
        <f t="shared" si="6"/>
        <v>0.2410714286</v>
      </c>
      <c r="AO211" s="66">
        <f t="shared" si="26"/>
        <v>0.01463487616</v>
      </c>
      <c r="AP211" s="66">
        <f t="shared" si="27"/>
        <v>0.9620840327</v>
      </c>
      <c r="AQ211" s="63">
        <f t="shared" si="7"/>
        <v>46</v>
      </c>
      <c r="AR211" s="66">
        <f t="shared" si="28"/>
        <v>44</v>
      </c>
      <c r="AS211" s="64">
        <f>'M1,M2,M3 Restoration'!AU211</f>
        <v>0.5178407977</v>
      </c>
      <c r="AT211" s="66">
        <f t="shared" si="206"/>
        <v>41</v>
      </c>
      <c r="AU211" s="65">
        <f>'N1,N2,N3 Restoration'!AX211</f>
        <v>0.3612607902</v>
      </c>
      <c r="AV211" s="38">
        <f t="shared" si="30"/>
        <v>49</v>
      </c>
      <c r="AW211" s="38">
        <f t="shared" si="31"/>
        <v>28</v>
      </c>
      <c r="AX211" s="52">
        <v>67.0</v>
      </c>
      <c r="AY211" s="38"/>
      <c r="AZ211" s="35"/>
      <c r="BA211" s="35"/>
    </row>
    <row r="212">
      <c r="A212" s="1"/>
      <c r="B212" s="1"/>
      <c r="C212" s="60"/>
      <c r="D212" s="60"/>
      <c r="E212" s="2">
        <v>3373.0</v>
      </c>
      <c r="F212" s="61">
        <v>3887.0</v>
      </c>
      <c r="G212" s="62">
        <f t="shared" si="8"/>
        <v>986</v>
      </c>
      <c r="H212" s="43">
        <v>37.0</v>
      </c>
      <c r="I212" s="43">
        <v>70.0</v>
      </c>
      <c r="J212" s="43">
        <v>56.0</v>
      </c>
      <c r="K212" s="44">
        <v>168.0</v>
      </c>
      <c r="L212" s="44">
        <v>306.0</v>
      </c>
      <c r="M212" s="44">
        <v>131.0</v>
      </c>
      <c r="N212" s="45">
        <v>52.0</v>
      </c>
      <c r="O212" s="45">
        <v>56.0</v>
      </c>
      <c r="P212" s="45">
        <v>110.0</v>
      </c>
      <c r="Q212" s="66">
        <f t="shared" si="9"/>
        <v>0.2536660664</v>
      </c>
      <c r="R212" s="66">
        <f t="shared" si="10"/>
        <v>0.009518909184</v>
      </c>
      <c r="S212" s="66">
        <f t="shared" si="11"/>
        <v>0.01440699768</v>
      </c>
      <c r="T212" s="66">
        <f t="shared" si="12"/>
        <v>0.01440699768</v>
      </c>
      <c r="U212" s="63">
        <f t="shared" si="1"/>
        <v>0.2536660664</v>
      </c>
      <c r="V212" s="66">
        <f t="shared" si="13"/>
        <v>0.01800874711</v>
      </c>
      <c r="W212" s="66">
        <f t="shared" si="14"/>
        <v>0.07872395163</v>
      </c>
      <c r="X212" s="66">
        <f t="shared" si="15"/>
        <v>0.04322099305</v>
      </c>
      <c r="Y212" s="63">
        <f t="shared" si="2"/>
        <v>0.2536660664</v>
      </c>
      <c r="Z212" s="66">
        <f t="shared" si="16"/>
        <v>0.03370208387</v>
      </c>
      <c r="AA212" s="66">
        <f t="shared" si="17"/>
        <v>0.01337792642</v>
      </c>
      <c r="AB212" s="66">
        <f t="shared" si="18"/>
        <v>0.02829945974</v>
      </c>
      <c r="AC212" s="63">
        <f t="shared" si="3"/>
        <v>0.2536660664</v>
      </c>
      <c r="AD212" s="66">
        <f t="shared" ref="AD212:AF212" si="241">(H212+K212+N212)/($F212)</f>
        <v>0.06611782866</v>
      </c>
      <c r="AE212" s="66">
        <f t="shared" si="241"/>
        <v>0.1111396964</v>
      </c>
      <c r="AF212" s="66">
        <f t="shared" si="241"/>
        <v>0.07640854129</v>
      </c>
      <c r="AG212" s="56">
        <f t="shared" si="20"/>
        <v>0.01408911971</v>
      </c>
      <c r="AH212" s="49">
        <f t="shared" si="5"/>
        <v>0.2536660664</v>
      </c>
      <c r="AI212" s="57">
        <f t="shared" si="21"/>
        <v>0.01258714772</v>
      </c>
      <c r="AJ212" s="57">
        <f t="shared" si="22"/>
        <v>0.01144565042</v>
      </c>
      <c r="AK212" s="66">
        <f t="shared" si="23"/>
        <v>0.0007907787028</v>
      </c>
      <c r="AL212" s="66">
        <f t="shared" si="24"/>
        <v>0.002961347265</v>
      </c>
      <c r="AM212" s="66">
        <f t="shared" si="25"/>
        <v>0.0006419706033</v>
      </c>
      <c r="AN212" s="63">
        <f t="shared" si="6"/>
        <v>0.2536660664</v>
      </c>
      <c r="AO212" s="66">
        <f t="shared" si="26"/>
        <v>0.01322911832</v>
      </c>
      <c r="AP212" s="66">
        <f t="shared" si="27"/>
        <v>0.9888765946</v>
      </c>
      <c r="AQ212" s="63">
        <f t="shared" si="7"/>
        <v>52</v>
      </c>
      <c r="AR212" s="66">
        <f t="shared" si="28"/>
        <v>51</v>
      </c>
      <c r="AS212" s="64">
        <f>'M1,M2,M3 Restoration'!AU212</f>
        <v>0.4573321665</v>
      </c>
      <c r="AT212" s="66">
        <f t="shared" si="206"/>
        <v>61</v>
      </c>
      <c r="AU212" s="65">
        <f>'N1,N2,N3 Restoration'!AX212</f>
        <v>0.316786354</v>
      </c>
      <c r="AV212" s="38">
        <f t="shared" si="30"/>
        <v>93</v>
      </c>
      <c r="AW212" s="38">
        <f t="shared" si="31"/>
        <v>43</v>
      </c>
      <c r="AX212" s="52">
        <v>70.0</v>
      </c>
      <c r="AY212" s="38"/>
      <c r="AZ212" s="35"/>
      <c r="BA212" s="35"/>
    </row>
    <row r="213">
      <c r="A213" s="1"/>
      <c r="B213" s="1"/>
      <c r="C213" s="60"/>
      <c r="D213" s="60"/>
      <c r="E213" s="2">
        <v>3374.0</v>
      </c>
      <c r="F213" s="61">
        <v>2587.0</v>
      </c>
      <c r="G213" s="62">
        <f t="shared" si="8"/>
        <v>689</v>
      </c>
      <c r="H213" s="43">
        <v>30.0</v>
      </c>
      <c r="I213" s="43">
        <v>71.0</v>
      </c>
      <c r="J213" s="43">
        <v>30.0</v>
      </c>
      <c r="K213" s="44">
        <v>104.0</v>
      </c>
      <c r="L213" s="44">
        <v>204.0</v>
      </c>
      <c r="M213" s="44">
        <v>85.0</v>
      </c>
      <c r="N213" s="45">
        <v>42.0</v>
      </c>
      <c r="O213" s="45">
        <v>23.0</v>
      </c>
      <c r="P213" s="45">
        <v>100.0</v>
      </c>
      <c r="Q213" s="66">
        <f t="shared" si="9"/>
        <v>0.2663316583</v>
      </c>
      <c r="R213" s="66">
        <f t="shared" si="10"/>
        <v>0.01159644376</v>
      </c>
      <c r="S213" s="66">
        <f t="shared" si="11"/>
        <v>0.01159644376</v>
      </c>
      <c r="T213" s="66">
        <f t="shared" si="12"/>
        <v>0.008890606881</v>
      </c>
      <c r="U213" s="63">
        <f t="shared" si="1"/>
        <v>0.2663316583</v>
      </c>
      <c r="V213" s="66">
        <f t="shared" si="13"/>
        <v>0.02744491689</v>
      </c>
      <c r="W213" s="66">
        <f t="shared" si="14"/>
        <v>0.07885581755</v>
      </c>
      <c r="X213" s="66">
        <f t="shared" si="15"/>
        <v>0.04020100503</v>
      </c>
      <c r="Y213" s="63">
        <f t="shared" si="2"/>
        <v>0.2663316583</v>
      </c>
      <c r="Z213" s="66">
        <f t="shared" si="16"/>
        <v>0.03285659065</v>
      </c>
      <c r="AA213" s="66">
        <f t="shared" si="17"/>
        <v>0.01623502126</v>
      </c>
      <c r="AB213" s="66">
        <f t="shared" si="18"/>
        <v>0.03865481252</v>
      </c>
      <c r="AC213" s="63">
        <f t="shared" si="3"/>
        <v>0.2663316583</v>
      </c>
      <c r="AD213" s="66">
        <f t="shared" ref="AD213:AF213" si="242">(H213+K213+N213)/($F213)</f>
        <v>0.06803247004</v>
      </c>
      <c r="AE213" s="66">
        <f t="shared" si="242"/>
        <v>0.1151913413</v>
      </c>
      <c r="AF213" s="66">
        <f t="shared" si="242"/>
        <v>0.08310784693</v>
      </c>
      <c r="AG213" s="56">
        <f t="shared" si="20"/>
        <v>0.01463354006</v>
      </c>
      <c r="AH213" s="49">
        <f t="shared" si="5"/>
        <v>0.2663316583</v>
      </c>
      <c r="AI213" s="57">
        <f t="shared" si="21"/>
        <v>0.01299523623</v>
      </c>
      <c r="AJ213" s="57">
        <f t="shared" si="22"/>
        <v>0.01179674377</v>
      </c>
      <c r="AK213" s="66">
        <f t="shared" si="23"/>
        <v>0.003239785029</v>
      </c>
      <c r="AL213" s="66">
        <f t="shared" si="24"/>
        <v>-0.002906136889</v>
      </c>
      <c r="AM213" s="66">
        <f t="shared" si="25"/>
        <v>0.002630124891</v>
      </c>
      <c r="AN213" s="63">
        <f t="shared" si="6"/>
        <v>0.2663316583</v>
      </c>
      <c r="AO213" s="66">
        <f t="shared" si="26"/>
        <v>0.01562536112</v>
      </c>
      <c r="AP213" s="66">
        <f t="shared" si="27"/>
        <v>0.9624478387</v>
      </c>
      <c r="AQ213" s="63">
        <f t="shared" si="7"/>
        <v>42</v>
      </c>
      <c r="AR213" s="66">
        <f t="shared" si="28"/>
        <v>40</v>
      </c>
      <c r="AS213" s="64">
        <f>'M1,M2,M3 Restoration'!AU213</f>
        <v>0.5243487186</v>
      </c>
      <c r="AT213" s="66">
        <f t="shared" si="206"/>
        <v>36</v>
      </c>
      <c r="AU213" s="65">
        <f>'N1,N2,N3 Restoration'!AX213</f>
        <v>0.2940341956</v>
      </c>
      <c r="AV213" s="38">
        <f t="shared" si="30"/>
        <v>60</v>
      </c>
      <c r="AW213" s="38">
        <f t="shared" si="31"/>
        <v>25</v>
      </c>
      <c r="AX213" s="52">
        <v>71.0</v>
      </c>
      <c r="AY213" s="38"/>
      <c r="AZ213" s="35"/>
      <c r="BA213" s="35"/>
    </row>
    <row r="214">
      <c r="A214" s="1"/>
      <c r="B214" s="1"/>
      <c r="C214" s="60"/>
      <c r="D214" s="60"/>
      <c r="E214" s="2">
        <v>3382.0</v>
      </c>
      <c r="F214" s="61">
        <v>2189.0</v>
      </c>
      <c r="G214" s="62">
        <f t="shared" si="8"/>
        <v>595</v>
      </c>
      <c r="H214" s="43">
        <v>25.0</v>
      </c>
      <c r="I214" s="43">
        <v>27.0</v>
      </c>
      <c r="J214" s="43">
        <v>31.0</v>
      </c>
      <c r="K214" s="44">
        <v>93.0</v>
      </c>
      <c r="L214" s="44">
        <v>210.0</v>
      </c>
      <c r="M214" s="44">
        <v>73.0</v>
      </c>
      <c r="N214" s="45">
        <v>24.0</v>
      </c>
      <c r="O214" s="45">
        <v>29.0</v>
      </c>
      <c r="P214" s="45">
        <v>83.0</v>
      </c>
      <c r="Q214" s="66">
        <f t="shared" si="9"/>
        <v>0.2718136135</v>
      </c>
      <c r="R214" s="66">
        <f t="shared" si="10"/>
        <v>0.01142074006</v>
      </c>
      <c r="S214" s="66">
        <f t="shared" si="11"/>
        <v>0.01416171768</v>
      </c>
      <c r="T214" s="66">
        <f t="shared" si="12"/>
        <v>0.01324805847</v>
      </c>
      <c r="U214" s="63">
        <f t="shared" si="1"/>
        <v>0.2718136135</v>
      </c>
      <c r="V214" s="66">
        <f t="shared" si="13"/>
        <v>0.01233439927</v>
      </c>
      <c r="W214" s="66">
        <f t="shared" si="14"/>
        <v>0.09593421654</v>
      </c>
      <c r="X214" s="66">
        <f t="shared" si="15"/>
        <v>0.04248515304</v>
      </c>
      <c r="Y214" s="63">
        <f t="shared" si="2"/>
        <v>0.2718136135</v>
      </c>
      <c r="Z214" s="66">
        <f t="shared" si="16"/>
        <v>0.03334856099</v>
      </c>
      <c r="AA214" s="66">
        <f t="shared" si="17"/>
        <v>0.01096391046</v>
      </c>
      <c r="AB214" s="66">
        <f t="shared" si="18"/>
        <v>0.03791685701</v>
      </c>
      <c r="AC214" s="63">
        <f t="shared" si="3"/>
        <v>0.2718136135</v>
      </c>
      <c r="AD214" s="66">
        <f t="shared" ref="AD214:AF214" si="243">(H214+K214+N214)/($F214)</f>
        <v>0.06486980356</v>
      </c>
      <c r="AE214" s="66">
        <f t="shared" si="243"/>
        <v>0.1215166743</v>
      </c>
      <c r="AF214" s="66">
        <f t="shared" si="243"/>
        <v>0.08542713568</v>
      </c>
      <c r="AG214" s="56">
        <f t="shared" si="20"/>
        <v>0.01486039309</v>
      </c>
      <c r="AH214" s="49">
        <f t="shared" si="5"/>
        <v>0.2718136135</v>
      </c>
      <c r="AI214" s="57">
        <f t="shared" si="21"/>
        <v>0.01316102243</v>
      </c>
      <c r="AJ214" s="57">
        <f t="shared" si="22"/>
        <v>0.01193786117</v>
      </c>
      <c r="AK214" s="66">
        <f t="shared" si="23"/>
        <v>-0.002197111967</v>
      </c>
      <c r="AL214" s="66">
        <f t="shared" si="24"/>
        <v>0.001310197307</v>
      </c>
      <c r="AM214" s="66">
        <f t="shared" si="25"/>
        <v>-0.001783661206</v>
      </c>
      <c r="AN214" s="63">
        <f t="shared" si="6"/>
        <v>0.2718136135</v>
      </c>
      <c r="AO214" s="66">
        <f t="shared" si="26"/>
        <v>0.01137736122</v>
      </c>
      <c r="AP214" s="66">
        <f t="shared" si="27"/>
        <v>1.037710155</v>
      </c>
      <c r="AQ214" s="63">
        <f t="shared" si="7"/>
        <v>24</v>
      </c>
      <c r="AR214" s="66">
        <f t="shared" si="28"/>
        <v>25</v>
      </c>
      <c r="AS214" s="64">
        <f>'M1,M2,M3 Restoration'!AU214</f>
        <v>0.3939613708</v>
      </c>
      <c r="AT214" s="66">
        <f t="shared" si="206"/>
        <v>38</v>
      </c>
      <c r="AU214" s="65">
        <f>'N1,N2,N3 Restoration'!AX214</f>
        <v>0.2187938791</v>
      </c>
      <c r="AV214" s="38">
        <f t="shared" si="30"/>
        <v>56</v>
      </c>
      <c r="AW214" s="38">
        <f t="shared" si="31"/>
        <v>16</v>
      </c>
      <c r="AX214" s="52">
        <v>27.0</v>
      </c>
      <c r="AY214" s="38"/>
      <c r="AZ214" s="35"/>
      <c r="BA214" s="35"/>
    </row>
    <row r="215">
      <c r="A215" s="1"/>
      <c r="B215" s="1"/>
      <c r="C215" s="60"/>
      <c r="D215" s="60"/>
      <c r="E215" s="2">
        <v>3383.0</v>
      </c>
      <c r="F215" s="61">
        <v>2452.0</v>
      </c>
      <c r="G215" s="62">
        <f t="shared" si="8"/>
        <v>1221</v>
      </c>
      <c r="H215" s="43">
        <v>38.0</v>
      </c>
      <c r="I215" s="43">
        <v>88.0</v>
      </c>
      <c r="J215" s="43">
        <v>34.0</v>
      </c>
      <c r="K215" s="44">
        <v>236.0</v>
      </c>
      <c r="L215" s="44">
        <v>506.0</v>
      </c>
      <c r="M215" s="44">
        <v>136.0</v>
      </c>
      <c r="N215" s="45">
        <v>31.0</v>
      </c>
      <c r="O215" s="45">
        <v>22.0</v>
      </c>
      <c r="P215" s="45">
        <v>130.0</v>
      </c>
      <c r="Q215" s="66">
        <f t="shared" si="9"/>
        <v>0.4979608483</v>
      </c>
      <c r="R215" s="66">
        <f t="shared" si="10"/>
        <v>0.01549755302</v>
      </c>
      <c r="S215" s="66">
        <f t="shared" si="11"/>
        <v>0.01386623165</v>
      </c>
      <c r="T215" s="66">
        <f t="shared" si="12"/>
        <v>0.008972267537</v>
      </c>
      <c r="U215" s="63">
        <f t="shared" si="1"/>
        <v>0.4979608483</v>
      </c>
      <c r="V215" s="66">
        <f t="shared" si="13"/>
        <v>0.03588907015</v>
      </c>
      <c r="W215" s="66">
        <f t="shared" si="14"/>
        <v>0.2063621533</v>
      </c>
      <c r="X215" s="66">
        <f t="shared" si="15"/>
        <v>0.09624796085</v>
      </c>
      <c r="Y215" s="63">
        <f t="shared" si="2"/>
        <v>0.4979608483</v>
      </c>
      <c r="Z215" s="66">
        <f t="shared" si="16"/>
        <v>0.05546492659</v>
      </c>
      <c r="AA215" s="66">
        <f t="shared" si="17"/>
        <v>0.01264274062</v>
      </c>
      <c r="AB215" s="66">
        <f t="shared" si="18"/>
        <v>0.05301794454</v>
      </c>
      <c r="AC215" s="63">
        <f t="shared" si="3"/>
        <v>0.4979608483</v>
      </c>
      <c r="AD215" s="66">
        <f t="shared" ref="AD215:AF215" si="244">(H215+K215+N215)/($F215)</f>
        <v>0.1243882545</v>
      </c>
      <c r="AE215" s="66">
        <f t="shared" si="244"/>
        <v>0.251223491</v>
      </c>
      <c r="AF215" s="66">
        <f t="shared" si="244"/>
        <v>0.1223491028</v>
      </c>
      <c r="AG215" s="56">
        <f t="shared" si="20"/>
        <v>0.01959340935</v>
      </c>
      <c r="AH215" s="49">
        <f t="shared" si="5"/>
        <v>0.4979608483</v>
      </c>
      <c r="AI215" s="57">
        <f t="shared" si="21"/>
        <v>0.01429053371</v>
      </c>
      <c r="AJ215" s="57">
        <f t="shared" si="22"/>
        <v>0.01204970989</v>
      </c>
      <c r="AK215" s="66">
        <f t="shared" si="23"/>
        <v>-0.001647793092</v>
      </c>
      <c r="AL215" s="66">
        <f t="shared" si="24"/>
        <v>-0.003077442358</v>
      </c>
      <c r="AM215" s="66">
        <f t="shared" si="25"/>
        <v>-0.001337712715</v>
      </c>
      <c r="AN215" s="63">
        <f t="shared" si="6"/>
        <v>0.4979608483</v>
      </c>
      <c r="AO215" s="66">
        <f t="shared" si="26"/>
        <v>0.012952821</v>
      </c>
      <c r="AP215" s="66">
        <f t="shared" si="27"/>
        <v>1.024526358</v>
      </c>
      <c r="AQ215" s="63">
        <f t="shared" si="7"/>
        <v>31</v>
      </c>
      <c r="AR215" s="66">
        <f t="shared" si="28"/>
        <v>32</v>
      </c>
      <c r="AS215" s="64">
        <f>'M1,M2,M3 Restoration'!AU215</f>
        <v>0.4342490236</v>
      </c>
      <c r="AT215" s="66">
        <f t="shared" si="206"/>
        <v>42</v>
      </c>
      <c r="AU215" s="65">
        <f>'N1,N2,N3 Restoration'!AX215</f>
        <v>0.3067881491</v>
      </c>
      <c r="AV215" s="38">
        <f t="shared" si="30"/>
        <v>72</v>
      </c>
      <c r="AW215" s="38">
        <f t="shared" si="31"/>
        <v>32</v>
      </c>
      <c r="AX215" s="52">
        <v>88.0</v>
      </c>
      <c r="AY215" s="38"/>
      <c r="AZ215" s="35"/>
      <c r="BA215" s="35"/>
    </row>
    <row r="216">
      <c r="A216" s="1"/>
      <c r="B216" s="1"/>
      <c r="C216" s="60"/>
      <c r="D216" s="60"/>
      <c r="E216" s="2">
        <v>3385.0</v>
      </c>
      <c r="F216" s="61">
        <v>1775.0</v>
      </c>
      <c r="G216" s="62">
        <f t="shared" si="8"/>
        <v>514</v>
      </c>
      <c r="H216" s="43">
        <v>22.0</v>
      </c>
      <c r="I216" s="43">
        <v>26.0</v>
      </c>
      <c r="J216" s="43">
        <v>24.0</v>
      </c>
      <c r="K216" s="44">
        <v>97.0</v>
      </c>
      <c r="L216" s="44">
        <v>157.0</v>
      </c>
      <c r="M216" s="44">
        <v>71.0</v>
      </c>
      <c r="N216" s="45">
        <v>31.0</v>
      </c>
      <c r="O216" s="45">
        <v>18.0</v>
      </c>
      <c r="P216" s="45">
        <v>68.0</v>
      </c>
      <c r="Q216" s="66">
        <f t="shared" si="9"/>
        <v>0.2895774648</v>
      </c>
      <c r="R216" s="66">
        <f t="shared" si="10"/>
        <v>0.0123943662</v>
      </c>
      <c r="S216" s="66">
        <f t="shared" si="11"/>
        <v>0.01352112676</v>
      </c>
      <c r="T216" s="66">
        <f t="shared" si="12"/>
        <v>0.01014084507</v>
      </c>
      <c r="U216" s="63">
        <f t="shared" si="1"/>
        <v>0.2895774648</v>
      </c>
      <c r="V216" s="66">
        <f t="shared" si="13"/>
        <v>0.01464788732</v>
      </c>
      <c r="W216" s="66">
        <f t="shared" si="14"/>
        <v>0.08845070423</v>
      </c>
      <c r="X216" s="66">
        <f t="shared" si="15"/>
        <v>0.05464788732</v>
      </c>
      <c r="Y216" s="63">
        <f t="shared" si="2"/>
        <v>0.2895774648</v>
      </c>
      <c r="Z216" s="66">
        <f t="shared" si="16"/>
        <v>0.04</v>
      </c>
      <c r="AA216" s="66">
        <f t="shared" si="17"/>
        <v>0.01746478873</v>
      </c>
      <c r="AB216" s="66">
        <f t="shared" si="18"/>
        <v>0.03830985915</v>
      </c>
      <c r="AC216" s="63">
        <f t="shared" si="3"/>
        <v>0.2895774648</v>
      </c>
      <c r="AD216" s="66">
        <f t="shared" ref="AD216:AF216" si="245">(H216+K216+N216)/($F216)</f>
        <v>0.08450704225</v>
      </c>
      <c r="AE216" s="66">
        <f t="shared" si="245"/>
        <v>0.1132394366</v>
      </c>
      <c r="AF216" s="66">
        <f t="shared" si="245"/>
        <v>0.09183098592</v>
      </c>
      <c r="AG216" s="56">
        <f t="shared" si="20"/>
        <v>0.01555903057</v>
      </c>
      <c r="AH216" s="49">
        <f t="shared" si="5"/>
        <v>0.2895774648</v>
      </c>
      <c r="AI216" s="57">
        <f t="shared" si="21"/>
        <v>0.01365322984</v>
      </c>
      <c r="AJ216" s="57">
        <f t="shared" si="22"/>
        <v>0.01235013124</v>
      </c>
      <c r="AK216" s="66">
        <f t="shared" si="23"/>
        <v>0.003811558897</v>
      </c>
      <c r="AL216" s="66">
        <f t="shared" si="24"/>
        <v>-0.002209286173</v>
      </c>
      <c r="AM216" s="66">
        <f t="shared" si="25"/>
        <v>0.003094302813</v>
      </c>
      <c r="AN216" s="63">
        <f t="shared" si="6"/>
        <v>0.2895774648</v>
      </c>
      <c r="AO216" s="66">
        <f t="shared" si="26"/>
        <v>0.01674753265</v>
      </c>
      <c r="AP216" s="66">
        <f t="shared" si="27"/>
        <v>0.9589313049</v>
      </c>
      <c r="AQ216" s="63">
        <f t="shared" si="7"/>
        <v>31</v>
      </c>
      <c r="AR216" s="66">
        <f t="shared" si="28"/>
        <v>30</v>
      </c>
      <c r="AS216" s="64">
        <f>'M1,M2,M3 Restoration'!AU216</f>
        <v>0.5230247216</v>
      </c>
      <c r="AT216" s="66">
        <f t="shared" si="206"/>
        <v>27</v>
      </c>
      <c r="AU216" s="65">
        <f>'N1,N2,N3 Restoration'!AX216</f>
        <v>0.1755365212</v>
      </c>
      <c r="AV216" s="38">
        <f t="shared" si="30"/>
        <v>46</v>
      </c>
      <c r="AW216" s="38">
        <f t="shared" si="31"/>
        <v>10</v>
      </c>
      <c r="AX216" s="52">
        <v>26.0</v>
      </c>
      <c r="AY216" s="38"/>
      <c r="AZ216" s="35"/>
      <c r="BA216" s="35"/>
    </row>
    <row r="217">
      <c r="A217" s="1"/>
      <c r="B217" s="1"/>
      <c r="C217" s="60"/>
      <c r="D217" s="60"/>
      <c r="E217" s="2">
        <v>3391.0</v>
      </c>
      <c r="F217" s="61">
        <v>2188.0</v>
      </c>
      <c r="G217" s="62">
        <f t="shared" si="8"/>
        <v>701</v>
      </c>
      <c r="H217" s="43">
        <v>33.0</v>
      </c>
      <c r="I217" s="43">
        <v>48.0</v>
      </c>
      <c r="J217" s="43">
        <v>34.0</v>
      </c>
      <c r="K217" s="44">
        <v>100.0</v>
      </c>
      <c r="L217" s="44">
        <v>239.0</v>
      </c>
      <c r="M217" s="44">
        <v>91.0</v>
      </c>
      <c r="N217" s="45">
        <v>22.0</v>
      </c>
      <c r="O217" s="45">
        <v>39.0</v>
      </c>
      <c r="P217" s="45">
        <v>95.0</v>
      </c>
      <c r="Q217" s="66">
        <f t="shared" si="9"/>
        <v>0.3203839122</v>
      </c>
      <c r="R217" s="66">
        <f t="shared" si="10"/>
        <v>0.01508226691</v>
      </c>
      <c r="S217" s="66">
        <f t="shared" si="11"/>
        <v>0.0155393053</v>
      </c>
      <c r="T217" s="66">
        <f t="shared" si="12"/>
        <v>0.01782449726</v>
      </c>
      <c r="U217" s="63">
        <f t="shared" si="1"/>
        <v>0.3203839122</v>
      </c>
      <c r="V217" s="66">
        <f t="shared" si="13"/>
        <v>0.02193784278</v>
      </c>
      <c r="W217" s="66">
        <f t="shared" si="14"/>
        <v>0.1092321755</v>
      </c>
      <c r="X217" s="66">
        <f t="shared" si="15"/>
        <v>0.04570383912</v>
      </c>
      <c r="Y217" s="63">
        <f t="shared" si="2"/>
        <v>0.3203839122</v>
      </c>
      <c r="Z217" s="66">
        <f t="shared" si="16"/>
        <v>0.0415904936</v>
      </c>
      <c r="AA217" s="66">
        <f t="shared" si="17"/>
        <v>0.01005484461</v>
      </c>
      <c r="AB217" s="66">
        <f t="shared" si="18"/>
        <v>0.04341864717</v>
      </c>
      <c r="AC217" s="63">
        <f t="shared" si="3"/>
        <v>0.3203839122</v>
      </c>
      <c r="AD217" s="66">
        <f t="shared" ref="AD217:AF217" si="246">(H217+K217+N217)/($F217)</f>
        <v>0.07084095064</v>
      </c>
      <c r="AE217" s="66">
        <f t="shared" si="246"/>
        <v>0.1489945155</v>
      </c>
      <c r="AF217" s="66">
        <f t="shared" si="246"/>
        <v>0.1005484461</v>
      </c>
      <c r="AG217" s="56">
        <f t="shared" si="20"/>
        <v>0.01663850114</v>
      </c>
      <c r="AH217" s="49">
        <f t="shared" si="5"/>
        <v>0.3203839122</v>
      </c>
      <c r="AI217" s="57">
        <f t="shared" si="21"/>
        <v>0.01434373202</v>
      </c>
      <c r="AJ217" s="57">
        <f t="shared" si="22"/>
        <v>0.01290200441</v>
      </c>
      <c r="AK217" s="66">
        <f t="shared" si="23"/>
        <v>-0.004288887408</v>
      </c>
      <c r="AL217" s="66">
        <f t="shared" si="24"/>
        <v>0.004922492848</v>
      </c>
      <c r="AM217" s="66">
        <f t="shared" si="25"/>
        <v>-0.00348180803</v>
      </c>
      <c r="AN217" s="63">
        <f t="shared" si="6"/>
        <v>0.3203839122</v>
      </c>
      <c r="AO217" s="66">
        <f t="shared" si="26"/>
        <v>0.01086192399</v>
      </c>
      <c r="AP217" s="66">
        <f t="shared" si="27"/>
        <v>1.080267713</v>
      </c>
      <c r="AQ217" s="63">
        <f t="shared" si="7"/>
        <v>22</v>
      </c>
      <c r="AR217" s="66">
        <f t="shared" si="28"/>
        <v>24</v>
      </c>
      <c r="AS217" s="64">
        <f>'M1,M2,M3 Restoration'!AU217</f>
        <v>0.3923855214</v>
      </c>
      <c r="AT217" s="66">
        <f t="shared" si="206"/>
        <v>37</v>
      </c>
      <c r="AU217" s="65">
        <f>'N1,N2,N3 Restoration'!AX217</f>
        <v>0.3635885312</v>
      </c>
      <c r="AV217" s="38">
        <f t="shared" si="30"/>
        <v>67</v>
      </c>
      <c r="AW217" s="38">
        <f t="shared" si="31"/>
        <v>38</v>
      </c>
      <c r="AX217" s="52">
        <v>48.0</v>
      </c>
      <c r="AY217" s="38"/>
      <c r="AZ217" s="35"/>
      <c r="BA217" s="35"/>
    </row>
    <row r="218">
      <c r="A218" s="1"/>
      <c r="B218" s="1"/>
      <c r="C218" s="60"/>
      <c r="D218" s="60"/>
      <c r="E218" s="2">
        <v>3392.0</v>
      </c>
      <c r="F218" s="61">
        <v>1601.0</v>
      </c>
      <c r="G218" s="62">
        <f t="shared" si="8"/>
        <v>447</v>
      </c>
      <c r="H218" s="43">
        <v>28.0</v>
      </c>
      <c r="I218" s="43">
        <v>35.0</v>
      </c>
      <c r="J218" s="43">
        <v>15.0</v>
      </c>
      <c r="K218" s="44">
        <v>73.0</v>
      </c>
      <c r="L218" s="44">
        <v>133.0</v>
      </c>
      <c r="M218" s="44">
        <v>47.0</v>
      </c>
      <c r="N218" s="45">
        <v>30.0</v>
      </c>
      <c r="O218" s="45">
        <v>20.0</v>
      </c>
      <c r="P218" s="45">
        <v>66.0</v>
      </c>
      <c r="Q218" s="66">
        <f t="shared" si="9"/>
        <v>0.2792004997</v>
      </c>
      <c r="R218" s="66">
        <f t="shared" si="10"/>
        <v>0.01748906933</v>
      </c>
      <c r="S218" s="66">
        <f t="shared" si="11"/>
        <v>0.009369144285</v>
      </c>
      <c r="T218" s="66">
        <f t="shared" si="12"/>
        <v>0.01249219238</v>
      </c>
      <c r="U218" s="63">
        <f t="shared" si="1"/>
        <v>0.2792004997</v>
      </c>
      <c r="V218" s="66">
        <f t="shared" si="13"/>
        <v>0.02186133666</v>
      </c>
      <c r="W218" s="66">
        <f t="shared" si="14"/>
        <v>0.08307307933</v>
      </c>
      <c r="X218" s="66">
        <f t="shared" si="15"/>
        <v>0.04559650219</v>
      </c>
      <c r="Y218" s="63">
        <f t="shared" si="2"/>
        <v>0.2792004997</v>
      </c>
      <c r="Z218" s="66">
        <f t="shared" si="16"/>
        <v>0.02935665209</v>
      </c>
      <c r="AA218" s="66">
        <f t="shared" si="17"/>
        <v>0.01873828857</v>
      </c>
      <c r="AB218" s="66">
        <f t="shared" si="18"/>
        <v>0.04122423485</v>
      </c>
      <c r="AC218" s="63">
        <f t="shared" si="3"/>
        <v>0.2792004997</v>
      </c>
      <c r="AD218" s="66">
        <f t="shared" ref="AD218:AF218" si="247">(H218+K218+N218)/($F218)</f>
        <v>0.08182386009</v>
      </c>
      <c r="AE218" s="66">
        <f t="shared" si="247"/>
        <v>0.1174266084</v>
      </c>
      <c r="AF218" s="66">
        <f t="shared" si="247"/>
        <v>0.07995003123</v>
      </c>
      <c r="AG218" s="56">
        <f t="shared" si="20"/>
        <v>0.01515768167</v>
      </c>
      <c r="AH218" s="49">
        <f t="shared" si="5"/>
        <v>0.2792004997</v>
      </c>
      <c r="AI218" s="57">
        <f t="shared" si="21"/>
        <v>0.01337405625</v>
      </c>
      <c r="AJ218" s="57">
        <f t="shared" si="22"/>
        <v>0.012117654</v>
      </c>
      <c r="AK218" s="66">
        <f t="shared" si="23"/>
        <v>0.005364232321</v>
      </c>
      <c r="AL218" s="66">
        <f t="shared" si="24"/>
        <v>0.0003745383799</v>
      </c>
      <c r="AM218" s="66">
        <f t="shared" si="25"/>
        <v>0.004354795403</v>
      </c>
      <c r="AN218" s="63">
        <f t="shared" si="6"/>
        <v>0.2792004997</v>
      </c>
      <c r="AO218" s="66">
        <f t="shared" si="26"/>
        <v>0.01772885165</v>
      </c>
      <c r="AP218" s="66">
        <f t="shared" si="27"/>
        <v>0.9461297165</v>
      </c>
      <c r="AQ218" s="63">
        <f t="shared" si="7"/>
        <v>30</v>
      </c>
      <c r="AR218" s="66">
        <f t="shared" si="28"/>
        <v>28</v>
      </c>
      <c r="AS218" s="64">
        <f>'M1,M2,M3 Restoration'!AU218</f>
        <v>0.6825504907</v>
      </c>
      <c r="AT218" s="66">
        <f t="shared" si="206"/>
        <v>13</v>
      </c>
      <c r="AU218" s="65">
        <f>'N1,N2,N3 Restoration'!AX218</f>
        <v>0.3266415718</v>
      </c>
      <c r="AV218" s="38">
        <f t="shared" si="30"/>
        <v>43</v>
      </c>
      <c r="AW218" s="38">
        <f t="shared" si="31"/>
        <v>21</v>
      </c>
      <c r="AX218" s="52">
        <v>35.0</v>
      </c>
      <c r="AY218" s="38"/>
      <c r="AZ218" s="35"/>
      <c r="BA218" s="35"/>
    </row>
    <row r="219">
      <c r="A219" s="1"/>
      <c r="B219" s="1"/>
      <c r="C219" s="60"/>
      <c r="D219" s="60"/>
      <c r="E219" s="2">
        <v>3414.0</v>
      </c>
      <c r="F219" s="61">
        <v>1087.0</v>
      </c>
      <c r="G219" s="62">
        <f t="shared" si="8"/>
        <v>309</v>
      </c>
      <c r="H219" s="43">
        <v>12.0</v>
      </c>
      <c r="I219" s="43">
        <v>26.0</v>
      </c>
      <c r="J219" s="43">
        <v>13.0</v>
      </c>
      <c r="K219" s="44">
        <v>34.0</v>
      </c>
      <c r="L219" s="44">
        <v>101.0</v>
      </c>
      <c r="M219" s="44">
        <v>34.0</v>
      </c>
      <c r="N219" s="45">
        <v>13.0</v>
      </c>
      <c r="O219" s="45">
        <v>10.0</v>
      </c>
      <c r="P219" s="45">
        <v>66.0</v>
      </c>
      <c r="Q219" s="66">
        <f t="shared" si="9"/>
        <v>0.2842686293</v>
      </c>
      <c r="R219" s="66">
        <f t="shared" si="10"/>
        <v>0.01103955842</v>
      </c>
      <c r="S219" s="66">
        <f t="shared" si="11"/>
        <v>0.01195952162</v>
      </c>
      <c r="T219" s="66">
        <f t="shared" si="12"/>
        <v>0.009199632015</v>
      </c>
      <c r="U219" s="63">
        <f t="shared" si="1"/>
        <v>0.2842686293</v>
      </c>
      <c r="V219" s="66">
        <f t="shared" si="13"/>
        <v>0.02391904324</v>
      </c>
      <c r="W219" s="66">
        <f t="shared" si="14"/>
        <v>0.09291628335</v>
      </c>
      <c r="X219" s="66">
        <f t="shared" si="15"/>
        <v>0.03127874885</v>
      </c>
      <c r="Y219" s="63">
        <f t="shared" si="2"/>
        <v>0.2842686293</v>
      </c>
      <c r="Z219" s="66">
        <f t="shared" si="16"/>
        <v>0.03127874885</v>
      </c>
      <c r="AA219" s="66">
        <f t="shared" si="17"/>
        <v>0.01195952162</v>
      </c>
      <c r="AB219" s="66">
        <f t="shared" si="18"/>
        <v>0.0607175713</v>
      </c>
      <c r="AC219" s="63">
        <f t="shared" si="3"/>
        <v>0.2842686293</v>
      </c>
      <c r="AD219" s="66">
        <f t="shared" ref="AD219:AF219" si="248">(H219+K219+N219)/($F219)</f>
        <v>0.05427782889</v>
      </c>
      <c r="AE219" s="66">
        <f t="shared" si="248"/>
        <v>0.1260349586</v>
      </c>
      <c r="AF219" s="66">
        <f t="shared" si="248"/>
        <v>0.1039558418</v>
      </c>
      <c r="AG219" s="56">
        <f t="shared" si="20"/>
        <v>0.01535607703</v>
      </c>
      <c r="AH219" s="49">
        <f t="shared" si="5"/>
        <v>0.2842686293</v>
      </c>
      <c r="AI219" s="57">
        <f t="shared" si="21"/>
        <v>0.0135133379</v>
      </c>
      <c r="AJ219" s="57">
        <f t="shared" si="22"/>
        <v>0.01223412907</v>
      </c>
      <c r="AK219" s="66">
        <f t="shared" si="23"/>
        <v>-0.001553816282</v>
      </c>
      <c r="AL219" s="66">
        <f t="shared" si="24"/>
        <v>-0.003034497054</v>
      </c>
      <c r="AM219" s="66">
        <f t="shared" si="25"/>
        <v>-0.001261420385</v>
      </c>
      <c r="AN219" s="63">
        <f t="shared" si="6"/>
        <v>0.2842686293</v>
      </c>
      <c r="AO219" s="66">
        <f t="shared" si="26"/>
        <v>0.01225191752</v>
      </c>
      <c r="AP219" s="66">
        <f t="shared" si="27"/>
        <v>1.024448795</v>
      </c>
      <c r="AQ219" s="63">
        <f t="shared" si="7"/>
        <v>13</v>
      </c>
      <c r="AR219" s="66">
        <f t="shared" si="28"/>
        <v>13</v>
      </c>
      <c r="AS219" s="64">
        <f>'M1,M2,M3 Restoration'!AU219</f>
        <v>0.3538993364</v>
      </c>
      <c r="AT219" s="66">
        <f t="shared" si="206"/>
        <v>24</v>
      </c>
      <c r="AU219" s="65">
        <f>'N1,N2,N3 Restoration'!AX219</f>
        <v>0.2500001881</v>
      </c>
      <c r="AV219" s="38">
        <f t="shared" si="30"/>
        <v>25</v>
      </c>
      <c r="AW219" s="38">
        <f t="shared" si="31"/>
        <v>8</v>
      </c>
      <c r="AX219" s="52">
        <v>26.0</v>
      </c>
      <c r="AY219" s="38"/>
      <c r="AZ219" s="35"/>
      <c r="BA219" s="35"/>
    </row>
    <row r="220">
      <c r="A220" s="1"/>
      <c r="B220" s="1"/>
      <c r="C220" s="60"/>
      <c r="D220" s="60"/>
      <c r="E220" s="2">
        <v>3417.0</v>
      </c>
      <c r="F220" s="61">
        <v>2146.0</v>
      </c>
      <c r="G220" s="62">
        <f t="shared" si="8"/>
        <v>372</v>
      </c>
      <c r="H220" s="43">
        <v>17.0</v>
      </c>
      <c r="I220" s="43">
        <v>30.0</v>
      </c>
      <c r="J220" s="43">
        <v>25.0</v>
      </c>
      <c r="K220" s="44">
        <v>59.0</v>
      </c>
      <c r="L220" s="44">
        <v>117.0</v>
      </c>
      <c r="M220" s="44">
        <v>41.0</v>
      </c>
      <c r="N220" s="45">
        <v>19.0</v>
      </c>
      <c r="O220" s="45">
        <v>15.0</v>
      </c>
      <c r="P220" s="45">
        <v>49.0</v>
      </c>
      <c r="Q220" s="66">
        <f t="shared" si="9"/>
        <v>0.1733457596</v>
      </c>
      <c r="R220" s="66">
        <f t="shared" si="10"/>
        <v>0.007921714818</v>
      </c>
      <c r="S220" s="66">
        <f t="shared" si="11"/>
        <v>0.01164958062</v>
      </c>
      <c r="T220" s="66">
        <f t="shared" si="12"/>
        <v>0.006989748369</v>
      </c>
      <c r="U220" s="63">
        <f t="shared" si="1"/>
        <v>0.1733457596</v>
      </c>
      <c r="V220" s="66">
        <f t="shared" si="13"/>
        <v>0.01397949674</v>
      </c>
      <c r="W220" s="66">
        <f t="shared" si="14"/>
        <v>0.05452003728</v>
      </c>
      <c r="X220" s="66">
        <f t="shared" si="15"/>
        <v>0.02749301025</v>
      </c>
      <c r="Y220" s="63">
        <f t="shared" si="2"/>
        <v>0.1733457596</v>
      </c>
      <c r="Z220" s="66">
        <f t="shared" si="16"/>
        <v>0.01910531221</v>
      </c>
      <c r="AA220" s="66">
        <f t="shared" si="17"/>
        <v>0.008853681267</v>
      </c>
      <c r="AB220" s="66">
        <f t="shared" si="18"/>
        <v>0.02283317801</v>
      </c>
      <c r="AC220" s="63">
        <f t="shared" si="3"/>
        <v>0.1733457596</v>
      </c>
      <c r="AD220" s="66">
        <f t="shared" ref="AD220:AF220" si="249">(H220+K220+N220)/($F220)</f>
        <v>0.04426840634</v>
      </c>
      <c r="AE220" s="66">
        <f t="shared" si="249"/>
        <v>0.07548928239</v>
      </c>
      <c r="AF220" s="66">
        <f t="shared" si="249"/>
        <v>0.05358807083</v>
      </c>
      <c r="AG220" s="56">
        <f t="shared" si="20"/>
        <v>0.009977133191</v>
      </c>
      <c r="AH220" s="49">
        <f t="shared" si="5"/>
        <v>0.1733457596</v>
      </c>
      <c r="AI220" s="57">
        <f t="shared" si="21"/>
        <v>0.009185124018</v>
      </c>
      <c r="AJ220" s="57">
        <f t="shared" si="22"/>
        <v>0.0084050681</v>
      </c>
      <c r="AK220" s="66">
        <f t="shared" si="23"/>
        <v>-0.0003314427501</v>
      </c>
      <c r="AL220" s="66">
        <f t="shared" si="24"/>
        <v>-0.001415319731</v>
      </c>
      <c r="AM220" s="66">
        <f t="shared" si="25"/>
        <v>-0.0002690721203</v>
      </c>
      <c r="AN220" s="63">
        <f t="shared" si="6"/>
        <v>0.1733457596</v>
      </c>
      <c r="AO220" s="66">
        <f t="shared" si="26"/>
        <v>0.008916051897</v>
      </c>
      <c r="AP220" s="66">
        <f t="shared" si="27"/>
        <v>1.007044599</v>
      </c>
      <c r="AQ220" s="63">
        <f t="shared" si="7"/>
        <v>19</v>
      </c>
      <c r="AR220" s="66">
        <f t="shared" si="28"/>
        <v>19</v>
      </c>
      <c r="AS220" s="64">
        <f>'M1,M2,M3 Restoration'!AU220</f>
        <v>0.4191236642</v>
      </c>
      <c r="AT220" s="66">
        <f t="shared" si="206"/>
        <v>26</v>
      </c>
      <c r="AU220" s="65">
        <f>'N1,N2,N3 Restoration'!AX220</f>
        <v>0.2150621267</v>
      </c>
      <c r="AV220" s="38">
        <f t="shared" si="30"/>
        <v>42</v>
      </c>
      <c r="AW220" s="38">
        <f t="shared" si="31"/>
        <v>12</v>
      </c>
      <c r="AX220" s="52">
        <v>30.0</v>
      </c>
      <c r="AY220" s="38"/>
      <c r="AZ220" s="35"/>
      <c r="BA220" s="35"/>
    </row>
    <row r="221">
      <c r="A221" s="1"/>
      <c r="B221" s="1"/>
      <c r="C221" s="60"/>
      <c r="D221" s="60"/>
      <c r="E221" s="2">
        <v>3418.0</v>
      </c>
      <c r="F221" s="61">
        <v>769.0</v>
      </c>
      <c r="G221" s="62">
        <f t="shared" si="8"/>
        <v>181</v>
      </c>
      <c r="H221" s="43">
        <v>6.0</v>
      </c>
      <c r="I221" s="43">
        <v>10.0</v>
      </c>
      <c r="J221" s="43">
        <v>7.0</v>
      </c>
      <c r="K221" s="44">
        <v>25.0</v>
      </c>
      <c r="L221" s="44">
        <v>60.0</v>
      </c>
      <c r="M221" s="44">
        <v>29.0</v>
      </c>
      <c r="N221" s="45">
        <v>9.0</v>
      </c>
      <c r="O221" s="45">
        <v>8.0</v>
      </c>
      <c r="P221" s="45">
        <v>27.0</v>
      </c>
      <c r="Q221" s="66">
        <f t="shared" si="9"/>
        <v>0.2353706112</v>
      </c>
      <c r="R221" s="66">
        <f t="shared" si="10"/>
        <v>0.007802340702</v>
      </c>
      <c r="S221" s="66">
        <f t="shared" si="11"/>
        <v>0.009102730819</v>
      </c>
      <c r="T221" s="66">
        <f t="shared" si="12"/>
        <v>0.01040312094</v>
      </c>
      <c r="U221" s="63">
        <f t="shared" si="1"/>
        <v>0.2353706112</v>
      </c>
      <c r="V221" s="66">
        <f t="shared" si="13"/>
        <v>0.01300390117</v>
      </c>
      <c r="W221" s="66">
        <f t="shared" si="14"/>
        <v>0.07802340702</v>
      </c>
      <c r="X221" s="66">
        <f t="shared" si="15"/>
        <v>0.03250975293</v>
      </c>
      <c r="Y221" s="63">
        <f t="shared" si="2"/>
        <v>0.2353706112</v>
      </c>
      <c r="Z221" s="66">
        <f t="shared" si="16"/>
        <v>0.03771131339</v>
      </c>
      <c r="AA221" s="66">
        <f t="shared" si="17"/>
        <v>0.01170351105</v>
      </c>
      <c r="AB221" s="66">
        <f t="shared" si="18"/>
        <v>0.03511053316</v>
      </c>
      <c r="AC221" s="63">
        <f t="shared" si="3"/>
        <v>0.2353706112</v>
      </c>
      <c r="AD221" s="66">
        <f t="shared" ref="AD221:AF221" si="250">(H221+K221+N221)/($F221)</f>
        <v>0.05201560468</v>
      </c>
      <c r="AE221" s="66">
        <f t="shared" si="250"/>
        <v>0.1014304291</v>
      </c>
      <c r="AF221" s="66">
        <f t="shared" si="250"/>
        <v>0.08192457737</v>
      </c>
      <c r="AG221" s="56">
        <f t="shared" si="20"/>
        <v>0.01325268697</v>
      </c>
      <c r="AH221" s="49">
        <f t="shared" si="5"/>
        <v>0.2353706112</v>
      </c>
      <c r="AI221" s="57">
        <f t="shared" si="21"/>
        <v>0.01193592095</v>
      </c>
      <c r="AJ221" s="57">
        <f t="shared" si="22"/>
        <v>0.0108767532</v>
      </c>
      <c r="AK221" s="66">
        <f t="shared" si="23"/>
        <v>-0.0002324098985</v>
      </c>
      <c r="AL221" s="66">
        <f t="shared" si="24"/>
        <v>-0.0004736322652</v>
      </c>
      <c r="AM221" s="66">
        <f t="shared" si="25"/>
        <v>-0.000188675191</v>
      </c>
      <c r="AN221" s="63">
        <f t="shared" si="6"/>
        <v>0.2353706112</v>
      </c>
      <c r="AO221" s="66">
        <f t="shared" si="26"/>
        <v>0.01174724576</v>
      </c>
      <c r="AP221" s="66">
        <f t="shared" si="27"/>
        <v>1.003736888</v>
      </c>
      <c r="AQ221" s="63">
        <f t="shared" si="7"/>
        <v>9</v>
      </c>
      <c r="AR221" s="66">
        <f t="shared" si="28"/>
        <v>9</v>
      </c>
      <c r="AS221" s="64">
        <f>'M1,M2,M3 Restoration'!AU221</f>
        <v>0.4364299991</v>
      </c>
      <c r="AT221" s="66">
        <f t="shared" si="206"/>
        <v>12</v>
      </c>
      <c r="AU221" s="65">
        <f>'N1,N2,N3 Restoration'!AX221</f>
        <v>0.2581274922</v>
      </c>
      <c r="AV221" s="38">
        <f t="shared" si="30"/>
        <v>13</v>
      </c>
      <c r="AW221" s="38">
        <f t="shared" si="31"/>
        <v>5</v>
      </c>
      <c r="AX221" s="52">
        <v>10.0</v>
      </c>
      <c r="AY221" s="38"/>
      <c r="AZ221" s="35"/>
      <c r="BA221" s="35"/>
    </row>
    <row r="222">
      <c r="A222" s="1"/>
      <c r="B222" s="1"/>
      <c r="C222" s="60"/>
      <c r="D222" s="60"/>
      <c r="E222" s="2">
        <v>3435.0</v>
      </c>
      <c r="F222" s="61">
        <v>2794.0</v>
      </c>
      <c r="G222" s="62">
        <f t="shared" si="8"/>
        <v>599</v>
      </c>
      <c r="H222" s="43">
        <v>17.0</v>
      </c>
      <c r="I222" s="43">
        <v>40.0</v>
      </c>
      <c r="J222" s="43">
        <v>33.0</v>
      </c>
      <c r="K222" s="44">
        <v>81.0</v>
      </c>
      <c r="L222" s="44">
        <v>176.0</v>
      </c>
      <c r="M222" s="44">
        <v>90.0</v>
      </c>
      <c r="N222" s="45">
        <v>34.0</v>
      </c>
      <c r="O222" s="45">
        <v>24.0</v>
      </c>
      <c r="P222" s="45">
        <v>104.0</v>
      </c>
      <c r="Q222" s="66">
        <f t="shared" si="9"/>
        <v>0.2143879742</v>
      </c>
      <c r="R222" s="66">
        <f t="shared" si="10"/>
        <v>0.006084466714</v>
      </c>
      <c r="S222" s="66">
        <f t="shared" si="11"/>
        <v>0.01181102362</v>
      </c>
      <c r="T222" s="66">
        <f t="shared" si="12"/>
        <v>0.008589835361</v>
      </c>
      <c r="U222" s="63">
        <f t="shared" si="1"/>
        <v>0.2143879742</v>
      </c>
      <c r="V222" s="66">
        <f t="shared" si="13"/>
        <v>0.01431639227</v>
      </c>
      <c r="W222" s="66">
        <f t="shared" si="14"/>
        <v>0.06299212598</v>
      </c>
      <c r="X222" s="66">
        <f t="shared" si="15"/>
        <v>0.02899069435</v>
      </c>
      <c r="Y222" s="63">
        <f t="shared" si="2"/>
        <v>0.2143879742</v>
      </c>
      <c r="Z222" s="66">
        <f t="shared" si="16"/>
        <v>0.03221188261</v>
      </c>
      <c r="AA222" s="66">
        <f t="shared" si="17"/>
        <v>0.01216893343</v>
      </c>
      <c r="AB222" s="66">
        <f t="shared" si="18"/>
        <v>0.0372226199</v>
      </c>
      <c r="AC222" s="63">
        <f t="shared" si="3"/>
        <v>0.2143879742</v>
      </c>
      <c r="AD222" s="66">
        <f t="shared" ref="AD222:AF222" si="251">(H222+K222+N222)/($F222)</f>
        <v>0.04724409449</v>
      </c>
      <c r="AE222" s="66">
        <f t="shared" si="251"/>
        <v>0.08589835361</v>
      </c>
      <c r="AF222" s="66">
        <f t="shared" si="251"/>
        <v>0.08124552613</v>
      </c>
      <c r="AG222" s="56">
        <f t="shared" si="20"/>
        <v>0.01222062834</v>
      </c>
      <c r="AH222" s="49">
        <f t="shared" si="5"/>
        <v>0.2143879742</v>
      </c>
      <c r="AI222" s="57">
        <f t="shared" si="21"/>
        <v>0.01109921073</v>
      </c>
      <c r="AJ222" s="57">
        <f t="shared" si="22"/>
        <v>0.01013446484</v>
      </c>
      <c r="AK222" s="66">
        <f t="shared" si="23"/>
        <v>0.001069722701</v>
      </c>
      <c r="AL222" s="66">
        <f t="shared" si="24"/>
        <v>-0.001544629483</v>
      </c>
      <c r="AM222" s="66">
        <f t="shared" si="25"/>
        <v>0.0008684231443</v>
      </c>
      <c r="AN222" s="63">
        <f t="shared" si="6"/>
        <v>0.2143879742</v>
      </c>
      <c r="AO222" s="66">
        <f t="shared" si="26"/>
        <v>0.01196763387</v>
      </c>
      <c r="AP222" s="66">
        <f t="shared" si="27"/>
        <v>0.9834579129</v>
      </c>
      <c r="AQ222" s="63">
        <f t="shared" si="7"/>
        <v>34</v>
      </c>
      <c r="AR222" s="66">
        <f t="shared" si="28"/>
        <v>33</v>
      </c>
      <c r="AS222" s="64">
        <f>'M1,M2,M3 Restoration'!AU222</f>
        <v>0.3237993384</v>
      </c>
      <c r="AT222" s="66">
        <f t="shared" si="206"/>
        <v>69</v>
      </c>
      <c r="AU222" s="65">
        <f>'N1,N2,N3 Restoration'!AX222</f>
        <v>0.1697302149</v>
      </c>
      <c r="AV222" s="38">
        <f t="shared" si="30"/>
        <v>50</v>
      </c>
      <c r="AW222" s="38">
        <f t="shared" si="31"/>
        <v>10</v>
      </c>
      <c r="AX222" s="52">
        <v>40.0</v>
      </c>
      <c r="AY222" s="38"/>
      <c r="AZ222" s="35"/>
      <c r="BA222" s="35"/>
    </row>
    <row r="223">
      <c r="A223" s="1"/>
      <c r="B223" s="1"/>
      <c r="C223" s="60"/>
      <c r="D223" s="60"/>
      <c r="E223" s="2">
        <v>3464.0</v>
      </c>
      <c r="F223" s="61">
        <v>2203.0</v>
      </c>
      <c r="G223" s="62">
        <f t="shared" si="8"/>
        <v>731</v>
      </c>
      <c r="H223" s="43">
        <v>53.0</v>
      </c>
      <c r="I223" s="43">
        <v>30.0</v>
      </c>
      <c r="J223" s="43">
        <v>25.0</v>
      </c>
      <c r="K223" s="44">
        <v>161.0</v>
      </c>
      <c r="L223" s="44">
        <v>243.0</v>
      </c>
      <c r="M223" s="44">
        <v>54.0</v>
      </c>
      <c r="N223" s="45">
        <v>58.0</v>
      </c>
      <c r="O223" s="45">
        <v>17.0</v>
      </c>
      <c r="P223" s="45">
        <v>90.0</v>
      </c>
      <c r="Q223" s="66">
        <f t="shared" si="9"/>
        <v>0.3318202451</v>
      </c>
      <c r="R223" s="66">
        <f t="shared" si="10"/>
        <v>0.02405810259</v>
      </c>
      <c r="S223" s="66">
        <f t="shared" si="11"/>
        <v>0.0113481616</v>
      </c>
      <c r="T223" s="66">
        <f t="shared" si="12"/>
        <v>0.007716749887</v>
      </c>
      <c r="U223" s="63">
        <f t="shared" si="1"/>
        <v>0.3318202451</v>
      </c>
      <c r="V223" s="66">
        <f t="shared" si="13"/>
        <v>0.01361779392</v>
      </c>
      <c r="W223" s="66">
        <f t="shared" si="14"/>
        <v>0.1103041307</v>
      </c>
      <c r="X223" s="66">
        <f t="shared" si="15"/>
        <v>0.07308216069</v>
      </c>
      <c r="Y223" s="63">
        <f t="shared" si="2"/>
        <v>0.3318202451</v>
      </c>
      <c r="Z223" s="66">
        <f t="shared" si="16"/>
        <v>0.02451202905</v>
      </c>
      <c r="AA223" s="66">
        <f t="shared" si="17"/>
        <v>0.02632773491</v>
      </c>
      <c r="AB223" s="66">
        <f t="shared" si="18"/>
        <v>0.04085338175</v>
      </c>
      <c r="AC223" s="63">
        <f t="shared" si="3"/>
        <v>0.3318202451</v>
      </c>
      <c r="AD223" s="66">
        <f t="shared" ref="AD223:AF223" si="252">(H223+K223+N223)/($F223)</f>
        <v>0.1234679982</v>
      </c>
      <c r="AE223" s="66">
        <f t="shared" si="252"/>
        <v>0.1316386745</v>
      </c>
      <c r="AF223" s="66">
        <f t="shared" si="252"/>
        <v>0.0767135724</v>
      </c>
      <c r="AG223" s="56">
        <f t="shared" si="20"/>
        <v>0.01699657698</v>
      </c>
      <c r="AH223" s="49">
        <f t="shared" si="5"/>
        <v>0.3318202451</v>
      </c>
      <c r="AI223" s="57">
        <f t="shared" si="21"/>
        <v>0.01454741021</v>
      </c>
      <c r="AJ223" s="57">
        <f t="shared" si="22"/>
        <v>0.01305421911</v>
      </c>
      <c r="AK223" s="66">
        <f t="shared" si="23"/>
        <v>0.0117803247</v>
      </c>
      <c r="AL223" s="66">
        <f t="shared" si="24"/>
        <v>-0.005337469219</v>
      </c>
      <c r="AM223" s="66">
        <f t="shared" si="25"/>
        <v>0.009563512684</v>
      </c>
      <c r="AN223" s="63">
        <f t="shared" si="6"/>
        <v>0.3318202451</v>
      </c>
      <c r="AO223" s="66">
        <f t="shared" si="26"/>
        <v>0.02411092289</v>
      </c>
      <c r="AP223" s="66">
        <f t="shared" si="27"/>
        <v>0.9157993643</v>
      </c>
      <c r="AQ223" s="63">
        <f t="shared" si="7"/>
        <v>58</v>
      </c>
      <c r="AR223" s="66">
        <f t="shared" si="28"/>
        <v>53</v>
      </c>
      <c r="AS223" s="64">
        <f>'M1,M2,M3 Restoration'!AU223</f>
        <v>0.788145205</v>
      </c>
      <c r="AT223" s="66">
        <f t="shared" si="206"/>
        <v>14</v>
      </c>
      <c r="AU223" s="65">
        <f>'N1,N2,N3 Restoration'!AX223</f>
        <v>0.09857475682</v>
      </c>
      <c r="AV223" s="38">
        <f t="shared" si="30"/>
        <v>78</v>
      </c>
      <c r="AW223" s="38">
        <f t="shared" si="31"/>
        <v>9</v>
      </c>
      <c r="AX223" s="52">
        <v>30.0</v>
      </c>
      <c r="AY223" s="38"/>
      <c r="AZ223" s="35"/>
      <c r="BA223" s="35"/>
    </row>
    <row r="224">
      <c r="A224" s="1"/>
      <c r="B224" s="1"/>
      <c r="C224" s="60"/>
      <c r="D224" s="60"/>
      <c r="E224" s="2">
        <v>3540.0</v>
      </c>
      <c r="F224" s="61">
        <v>539.0</v>
      </c>
      <c r="G224" s="62">
        <f t="shared" si="8"/>
        <v>183</v>
      </c>
      <c r="H224" s="43">
        <v>11.0</v>
      </c>
      <c r="I224" s="43">
        <v>14.0</v>
      </c>
      <c r="J224" s="43">
        <v>8.0</v>
      </c>
      <c r="K224" s="44">
        <v>23.0</v>
      </c>
      <c r="L224" s="44">
        <v>77.0</v>
      </c>
      <c r="M224" s="44">
        <v>24.0</v>
      </c>
      <c r="N224" s="45">
        <v>3.0</v>
      </c>
      <c r="O224" s="45">
        <v>6.0</v>
      </c>
      <c r="P224" s="45">
        <v>17.0</v>
      </c>
      <c r="Q224" s="66">
        <f t="shared" si="9"/>
        <v>0.3395176252</v>
      </c>
      <c r="R224" s="66">
        <f t="shared" si="10"/>
        <v>0.02040816327</v>
      </c>
      <c r="S224" s="66">
        <f t="shared" si="11"/>
        <v>0.01484230056</v>
      </c>
      <c r="T224" s="66">
        <f t="shared" si="12"/>
        <v>0.01113172542</v>
      </c>
      <c r="U224" s="63">
        <f t="shared" si="1"/>
        <v>0.3395176252</v>
      </c>
      <c r="V224" s="66">
        <f t="shared" si="13"/>
        <v>0.02597402597</v>
      </c>
      <c r="W224" s="66">
        <f t="shared" si="14"/>
        <v>0.1428571429</v>
      </c>
      <c r="X224" s="66">
        <f t="shared" si="15"/>
        <v>0.0426716141</v>
      </c>
      <c r="Y224" s="63">
        <f t="shared" si="2"/>
        <v>0.3395176252</v>
      </c>
      <c r="Z224" s="66">
        <f t="shared" si="16"/>
        <v>0.04452690167</v>
      </c>
      <c r="AA224" s="66">
        <f t="shared" si="17"/>
        <v>0.005565862709</v>
      </c>
      <c r="AB224" s="66">
        <f t="shared" si="18"/>
        <v>0.03153988868</v>
      </c>
      <c r="AC224" s="63">
        <f t="shared" si="3"/>
        <v>0.3395176252</v>
      </c>
      <c r="AD224" s="66">
        <f t="shared" ref="AD224:AF224" si="253">(H224+K224+N224)/($F224)</f>
        <v>0.06864564007</v>
      </c>
      <c r="AE224" s="66">
        <f t="shared" si="253"/>
        <v>0.1799628942</v>
      </c>
      <c r="AF224" s="66">
        <f t="shared" si="253"/>
        <v>0.09090909091</v>
      </c>
      <c r="AG224" s="56">
        <f t="shared" si="20"/>
        <v>0.01722458005</v>
      </c>
      <c r="AH224" s="49">
        <f t="shared" si="5"/>
        <v>0.3395176252</v>
      </c>
      <c r="AI224" s="57">
        <f t="shared" si="21"/>
        <v>0.01466844514</v>
      </c>
      <c r="AJ224" s="57">
        <f t="shared" si="22"/>
        <v>0.01314061582</v>
      </c>
      <c r="AK224" s="66">
        <f t="shared" si="23"/>
        <v>-0.009102582429</v>
      </c>
      <c r="AL224" s="66">
        <f t="shared" si="24"/>
        <v>-0.002008890407</v>
      </c>
      <c r="AM224" s="66">
        <f t="shared" si="25"/>
        <v>-0.007389665798</v>
      </c>
      <c r="AN224" s="63">
        <f t="shared" si="6"/>
        <v>0.3395176252</v>
      </c>
      <c r="AO224" s="66">
        <f t="shared" si="26"/>
        <v>0.00727877934</v>
      </c>
      <c r="AP224" s="66">
        <f t="shared" si="27"/>
        <v>1.307754021</v>
      </c>
      <c r="AQ224" s="63">
        <f t="shared" si="7"/>
        <v>3</v>
      </c>
      <c r="AR224" s="66">
        <f t="shared" si="28"/>
        <v>4</v>
      </c>
      <c r="AS224" s="64">
        <f>'M1,M2,M3 Restoration'!AU224</f>
        <v>0.4268968664</v>
      </c>
      <c r="AT224" s="66">
        <f t="shared" si="206"/>
        <v>5</v>
      </c>
      <c r="AU224" s="65">
        <f>'N1,N2,N3 Restoration'!AX224</f>
        <v>0.3788935741</v>
      </c>
      <c r="AV224" s="38">
        <f t="shared" si="30"/>
        <v>19</v>
      </c>
      <c r="AW224" s="38">
        <f t="shared" si="31"/>
        <v>12</v>
      </c>
      <c r="AX224" s="52">
        <v>14.0</v>
      </c>
      <c r="AY224" s="38"/>
      <c r="AZ224" s="35"/>
      <c r="BA224" s="35"/>
    </row>
    <row r="225">
      <c r="A225" s="1"/>
      <c r="B225" s="1"/>
      <c r="C225" s="60"/>
      <c r="D225" s="60"/>
      <c r="E225" s="2">
        <v>3544.0</v>
      </c>
      <c r="F225" s="61">
        <v>1352.0</v>
      </c>
      <c r="G225" s="62">
        <f t="shared" si="8"/>
        <v>335</v>
      </c>
      <c r="H225" s="43">
        <v>12.0</v>
      </c>
      <c r="I225" s="43">
        <v>35.0</v>
      </c>
      <c r="J225" s="43">
        <v>24.0</v>
      </c>
      <c r="K225" s="44">
        <v>41.0</v>
      </c>
      <c r="L225" s="44">
        <v>123.0</v>
      </c>
      <c r="M225" s="44">
        <v>48.0</v>
      </c>
      <c r="N225" s="45">
        <v>10.0</v>
      </c>
      <c r="O225" s="45">
        <v>12.0</v>
      </c>
      <c r="P225" s="45">
        <v>30.0</v>
      </c>
      <c r="Q225" s="66">
        <f t="shared" si="9"/>
        <v>0.2477810651</v>
      </c>
      <c r="R225" s="66">
        <f t="shared" si="10"/>
        <v>0.008875739645</v>
      </c>
      <c r="S225" s="66">
        <f t="shared" si="11"/>
        <v>0.01775147929</v>
      </c>
      <c r="T225" s="66">
        <f t="shared" si="12"/>
        <v>0.008875739645</v>
      </c>
      <c r="U225" s="63">
        <f t="shared" si="1"/>
        <v>0.2477810651</v>
      </c>
      <c r="V225" s="66">
        <f t="shared" si="13"/>
        <v>0.02588757396</v>
      </c>
      <c r="W225" s="66">
        <f t="shared" si="14"/>
        <v>0.09097633136</v>
      </c>
      <c r="X225" s="66">
        <f t="shared" si="15"/>
        <v>0.03032544379</v>
      </c>
      <c r="Y225" s="63">
        <f t="shared" si="2"/>
        <v>0.2477810651</v>
      </c>
      <c r="Z225" s="66">
        <f t="shared" si="16"/>
        <v>0.03550295858</v>
      </c>
      <c r="AA225" s="66">
        <f t="shared" si="17"/>
        <v>0.007396449704</v>
      </c>
      <c r="AB225" s="66">
        <f t="shared" si="18"/>
        <v>0.02218934911</v>
      </c>
      <c r="AC225" s="63">
        <f t="shared" si="3"/>
        <v>0.2477810651</v>
      </c>
      <c r="AD225" s="66">
        <f t="shared" ref="AD225:AF225" si="254">(H225+K225+N225)/($F225)</f>
        <v>0.04659763314</v>
      </c>
      <c r="AE225" s="66">
        <f t="shared" si="254"/>
        <v>0.125739645</v>
      </c>
      <c r="AF225" s="66">
        <f t="shared" si="254"/>
        <v>0.07544378698</v>
      </c>
      <c r="AG225" s="56">
        <f t="shared" si="20"/>
        <v>0.0138265179</v>
      </c>
      <c r="AH225" s="49">
        <f t="shared" si="5"/>
        <v>0.2477810651</v>
      </c>
      <c r="AI225" s="57">
        <f t="shared" si="21"/>
        <v>0.01238563196</v>
      </c>
      <c r="AJ225" s="57">
        <f t="shared" si="22"/>
        <v>0.01127061717</v>
      </c>
      <c r="AK225" s="66">
        <f t="shared" si="23"/>
        <v>-0.004989182255</v>
      </c>
      <c r="AL225" s="66">
        <f t="shared" si="24"/>
        <v>-0.002394877521</v>
      </c>
      <c r="AM225" s="66">
        <f t="shared" si="25"/>
        <v>-0.004050321956</v>
      </c>
      <c r="AN225" s="63">
        <f t="shared" si="6"/>
        <v>0.2477810651</v>
      </c>
      <c r="AO225" s="66">
        <f t="shared" si="26"/>
        <v>0.008335310003</v>
      </c>
      <c r="AP225" s="66">
        <f t="shared" si="27"/>
        <v>1.126933912</v>
      </c>
      <c r="AQ225" s="63">
        <f t="shared" si="7"/>
        <v>10</v>
      </c>
      <c r="AR225" s="66">
        <f t="shared" si="28"/>
        <v>11</v>
      </c>
      <c r="AS225" s="64">
        <f>'M1,M2,M3 Restoration'!AU225</f>
        <v>0.3221672386</v>
      </c>
      <c r="AT225" s="66">
        <f t="shared" si="206"/>
        <v>23</v>
      </c>
      <c r="AU225" s="65">
        <f>'N1,N2,N3 Restoration'!AX225</f>
        <v>0.2916069681</v>
      </c>
      <c r="AV225" s="38">
        <f t="shared" si="30"/>
        <v>36</v>
      </c>
      <c r="AW225" s="38">
        <f t="shared" si="31"/>
        <v>15</v>
      </c>
      <c r="AX225" s="52">
        <v>35.0</v>
      </c>
      <c r="AY225" s="38"/>
      <c r="AZ225" s="35"/>
      <c r="BA225" s="35"/>
    </row>
    <row r="226">
      <c r="A226" s="1"/>
      <c r="B226" s="1"/>
      <c r="C226" s="60"/>
      <c r="D226" s="60"/>
      <c r="E226" s="2">
        <v>3546.0</v>
      </c>
      <c r="F226" s="61">
        <v>3305.0</v>
      </c>
      <c r="G226" s="62">
        <f t="shared" si="8"/>
        <v>640</v>
      </c>
      <c r="H226" s="43">
        <v>26.0</v>
      </c>
      <c r="I226" s="43">
        <v>47.0</v>
      </c>
      <c r="J226" s="43">
        <v>39.0</v>
      </c>
      <c r="K226" s="44">
        <v>112.0</v>
      </c>
      <c r="L226" s="44">
        <v>198.0</v>
      </c>
      <c r="M226" s="44">
        <v>69.0</v>
      </c>
      <c r="N226" s="45">
        <v>44.0</v>
      </c>
      <c r="O226" s="45">
        <v>25.0</v>
      </c>
      <c r="P226" s="45">
        <v>80.0</v>
      </c>
      <c r="Q226" s="66">
        <f t="shared" si="9"/>
        <v>0.1936459909</v>
      </c>
      <c r="R226" s="66">
        <f t="shared" si="10"/>
        <v>0.007866868381</v>
      </c>
      <c r="S226" s="66">
        <f t="shared" si="11"/>
        <v>0.01180030257</v>
      </c>
      <c r="T226" s="66">
        <f t="shared" si="12"/>
        <v>0.00756429652</v>
      </c>
      <c r="U226" s="63">
        <f t="shared" si="1"/>
        <v>0.1936459909</v>
      </c>
      <c r="V226" s="66">
        <f t="shared" si="13"/>
        <v>0.01422087746</v>
      </c>
      <c r="W226" s="66">
        <f t="shared" si="14"/>
        <v>0.05990922844</v>
      </c>
      <c r="X226" s="66">
        <f t="shared" si="15"/>
        <v>0.03388804841</v>
      </c>
      <c r="Y226" s="63">
        <f t="shared" si="2"/>
        <v>0.1936459909</v>
      </c>
      <c r="Z226" s="66">
        <f t="shared" si="16"/>
        <v>0.0208774584</v>
      </c>
      <c r="AA226" s="66">
        <f t="shared" si="17"/>
        <v>0.01331316188</v>
      </c>
      <c r="AB226" s="66">
        <f t="shared" si="18"/>
        <v>0.02420574887</v>
      </c>
      <c r="AC226" s="63">
        <f t="shared" si="3"/>
        <v>0.1936459909</v>
      </c>
      <c r="AD226" s="66">
        <f t="shared" ref="AD226:AF226" si="255">(H226+K226+N226)/($F226)</f>
        <v>0.05506807867</v>
      </c>
      <c r="AE226" s="66">
        <f t="shared" si="255"/>
        <v>0.08169440242</v>
      </c>
      <c r="AF226" s="66">
        <f t="shared" si="255"/>
        <v>0.05688350983</v>
      </c>
      <c r="AG226" s="56">
        <f t="shared" si="20"/>
        <v>0.01112398722</v>
      </c>
      <c r="AH226" s="49">
        <f t="shared" si="5"/>
        <v>0.1936459909</v>
      </c>
      <c r="AI226" s="57">
        <f t="shared" si="21"/>
        <v>0.01017776268</v>
      </c>
      <c r="AJ226" s="57">
        <f t="shared" si="22"/>
        <v>0.009306355726</v>
      </c>
      <c r="AK226" s="66">
        <f t="shared" si="23"/>
        <v>0.003135399191</v>
      </c>
      <c r="AL226" s="66">
        <f t="shared" si="24"/>
        <v>-0.001742059205</v>
      </c>
      <c r="AM226" s="66">
        <f t="shared" si="25"/>
        <v>0.002545382296</v>
      </c>
      <c r="AN226" s="63">
        <f t="shared" si="6"/>
        <v>0.1936459909</v>
      </c>
      <c r="AO226" s="66">
        <f t="shared" si="26"/>
        <v>0.01272314498</v>
      </c>
      <c r="AP226" s="66">
        <f t="shared" si="27"/>
        <v>0.9556816855</v>
      </c>
      <c r="AQ226" s="63">
        <f t="shared" si="7"/>
        <v>44</v>
      </c>
      <c r="AR226" s="66">
        <f t="shared" si="28"/>
        <v>42</v>
      </c>
      <c r="AS226" s="64">
        <f>'M1,M2,M3 Restoration'!AU226</f>
        <v>0.4885703863</v>
      </c>
      <c r="AT226" s="66">
        <f t="shared" si="206"/>
        <v>44</v>
      </c>
      <c r="AU226" s="65">
        <f>'N1,N2,N3 Restoration'!AX226</f>
        <v>0.1910569912</v>
      </c>
      <c r="AV226" s="38">
        <f t="shared" si="30"/>
        <v>65</v>
      </c>
      <c r="AW226" s="38">
        <f t="shared" si="31"/>
        <v>15</v>
      </c>
      <c r="AX226" s="52">
        <v>47.0</v>
      </c>
      <c r="AY226" s="38"/>
      <c r="AZ226" s="35"/>
      <c r="BA226" s="35"/>
    </row>
    <row r="227">
      <c r="A227" s="1"/>
      <c r="B227" s="1"/>
      <c r="C227" s="60"/>
      <c r="D227" s="60"/>
      <c r="E227" s="2">
        <v>3547.0</v>
      </c>
      <c r="F227" s="61">
        <v>2029.0</v>
      </c>
      <c r="G227" s="62">
        <f t="shared" si="8"/>
        <v>563</v>
      </c>
      <c r="H227" s="43">
        <v>26.0</v>
      </c>
      <c r="I227" s="43">
        <v>42.0</v>
      </c>
      <c r="J227" s="43">
        <v>21.0</v>
      </c>
      <c r="K227" s="44">
        <v>104.0</v>
      </c>
      <c r="L227" s="44">
        <v>173.0</v>
      </c>
      <c r="M227" s="44">
        <v>63.0</v>
      </c>
      <c r="N227" s="45">
        <v>40.0</v>
      </c>
      <c r="O227" s="45">
        <v>28.0</v>
      </c>
      <c r="P227" s="45">
        <v>66.0</v>
      </c>
      <c r="Q227" s="66">
        <f t="shared" si="9"/>
        <v>0.2774765895</v>
      </c>
      <c r="R227" s="66">
        <f t="shared" si="10"/>
        <v>0.01281419418</v>
      </c>
      <c r="S227" s="66">
        <f t="shared" si="11"/>
        <v>0.01034992607</v>
      </c>
      <c r="T227" s="66">
        <f t="shared" si="12"/>
        <v>0.01379990143</v>
      </c>
      <c r="U227" s="63">
        <f t="shared" si="1"/>
        <v>0.2774765895</v>
      </c>
      <c r="V227" s="66">
        <f t="shared" si="13"/>
        <v>0.02069985214</v>
      </c>
      <c r="W227" s="66">
        <f t="shared" si="14"/>
        <v>0.08526367669</v>
      </c>
      <c r="X227" s="66">
        <f t="shared" si="15"/>
        <v>0.05125677674</v>
      </c>
      <c r="Y227" s="63">
        <f t="shared" si="2"/>
        <v>0.2774765895</v>
      </c>
      <c r="Z227" s="66">
        <f t="shared" si="16"/>
        <v>0.03104977822</v>
      </c>
      <c r="AA227" s="66">
        <f t="shared" si="17"/>
        <v>0.0197141449</v>
      </c>
      <c r="AB227" s="66">
        <f t="shared" si="18"/>
        <v>0.03252833908</v>
      </c>
      <c r="AC227" s="63">
        <f t="shared" si="3"/>
        <v>0.2774765895</v>
      </c>
      <c r="AD227" s="66">
        <f t="shared" ref="AD227:AF227" si="256">(H227+K227+N227)/($F227)</f>
        <v>0.08378511582</v>
      </c>
      <c r="AE227" s="66">
        <f t="shared" si="256"/>
        <v>0.1197634303</v>
      </c>
      <c r="AF227" s="66">
        <f t="shared" si="256"/>
        <v>0.07392804337</v>
      </c>
      <c r="AG227" s="56">
        <f t="shared" si="20"/>
        <v>0.01508916415</v>
      </c>
      <c r="AH227" s="49">
        <f t="shared" si="5"/>
        <v>0.2774765895</v>
      </c>
      <c r="AI227" s="57">
        <f t="shared" si="21"/>
        <v>0.01332540371</v>
      </c>
      <c r="AJ227" s="57">
        <f t="shared" si="22"/>
        <v>0.01207675906</v>
      </c>
      <c r="AK227" s="66">
        <f t="shared" si="23"/>
        <v>0.006388741185</v>
      </c>
      <c r="AL227" s="66">
        <f t="shared" si="24"/>
        <v>0.001723142368</v>
      </c>
      <c r="AM227" s="66">
        <f t="shared" si="25"/>
        <v>0.005186513014</v>
      </c>
      <c r="AN227" s="63">
        <f t="shared" si="6"/>
        <v>0.2774765895</v>
      </c>
      <c r="AO227" s="66">
        <f t="shared" si="26"/>
        <v>0.01851191673</v>
      </c>
      <c r="AP227" s="66">
        <f t="shared" si="27"/>
        <v>0.939016976</v>
      </c>
      <c r="AQ227" s="63">
        <f t="shared" si="7"/>
        <v>40</v>
      </c>
      <c r="AR227" s="66">
        <f t="shared" si="28"/>
        <v>38</v>
      </c>
      <c r="AS227" s="64">
        <f>'M1,M2,M3 Restoration'!AU227</f>
        <v>0.6576135192</v>
      </c>
      <c r="AT227" s="66">
        <f t="shared" si="206"/>
        <v>20</v>
      </c>
      <c r="AU227" s="65">
        <f>'N1,N2,N3 Restoration'!AX227</f>
        <v>0.3436989608</v>
      </c>
      <c r="AV227" s="38">
        <f t="shared" si="30"/>
        <v>47</v>
      </c>
      <c r="AW227" s="38">
        <f t="shared" si="31"/>
        <v>25</v>
      </c>
      <c r="AX227" s="52">
        <v>42.0</v>
      </c>
      <c r="AY227" s="38"/>
      <c r="AZ227" s="35"/>
      <c r="BA227" s="35"/>
    </row>
    <row r="228">
      <c r="A228" s="1"/>
      <c r="B228" s="1"/>
      <c r="C228" s="60"/>
      <c r="D228" s="60"/>
      <c r="E228" s="2">
        <v>3557.0</v>
      </c>
      <c r="F228" s="61">
        <v>2063.0</v>
      </c>
      <c r="G228" s="62">
        <f t="shared" si="8"/>
        <v>465</v>
      </c>
      <c r="H228" s="43">
        <v>15.0</v>
      </c>
      <c r="I228" s="43">
        <v>41.0</v>
      </c>
      <c r="J228" s="43">
        <v>23.0</v>
      </c>
      <c r="K228" s="44">
        <v>52.0</v>
      </c>
      <c r="L228" s="44">
        <v>170.0</v>
      </c>
      <c r="M228" s="44">
        <v>57.0</v>
      </c>
      <c r="N228" s="45">
        <v>26.0</v>
      </c>
      <c r="O228" s="45">
        <v>16.0</v>
      </c>
      <c r="P228" s="45">
        <v>65.0</v>
      </c>
      <c r="Q228" s="66">
        <f t="shared" si="9"/>
        <v>0.2253999031</v>
      </c>
      <c r="R228" s="66">
        <f t="shared" si="10"/>
        <v>0.007270964615</v>
      </c>
      <c r="S228" s="66">
        <f t="shared" si="11"/>
        <v>0.01114881241</v>
      </c>
      <c r="T228" s="66">
        <f t="shared" si="12"/>
        <v>0.007755695589</v>
      </c>
      <c r="U228" s="63">
        <f t="shared" si="1"/>
        <v>0.2253999031</v>
      </c>
      <c r="V228" s="66">
        <f t="shared" si="13"/>
        <v>0.01987396995</v>
      </c>
      <c r="W228" s="66">
        <f t="shared" si="14"/>
        <v>0.08240426563</v>
      </c>
      <c r="X228" s="66">
        <f t="shared" si="15"/>
        <v>0.02520601066</v>
      </c>
      <c r="Y228" s="63">
        <f t="shared" si="2"/>
        <v>0.2253999031</v>
      </c>
      <c r="Z228" s="66">
        <f t="shared" si="16"/>
        <v>0.02762966554</v>
      </c>
      <c r="AA228" s="66">
        <f t="shared" si="17"/>
        <v>0.01260300533</v>
      </c>
      <c r="AB228" s="66">
        <f t="shared" si="18"/>
        <v>0.03150751333</v>
      </c>
      <c r="AC228" s="63">
        <f t="shared" si="3"/>
        <v>0.2253999031</v>
      </c>
      <c r="AD228" s="66">
        <f t="shared" ref="AD228:AF228" si="257">(H228+K228+N228)/($F228)</f>
        <v>0.04507998061</v>
      </c>
      <c r="AE228" s="66">
        <f t="shared" si="257"/>
        <v>0.1100339312</v>
      </c>
      <c r="AF228" s="66">
        <f t="shared" si="257"/>
        <v>0.07028599127</v>
      </c>
      <c r="AG228" s="56">
        <f t="shared" si="20"/>
        <v>0.01277195961</v>
      </c>
      <c r="AH228" s="49">
        <f t="shared" si="5"/>
        <v>0.2253999031</v>
      </c>
      <c r="AI228" s="57">
        <f t="shared" si="21"/>
        <v>0.01155029371</v>
      </c>
      <c r="AJ228" s="57">
        <f t="shared" si="22"/>
        <v>0.01053599414</v>
      </c>
      <c r="AK228" s="66">
        <f t="shared" si="23"/>
        <v>0.001052711627</v>
      </c>
      <c r="AL228" s="66">
        <f t="shared" si="24"/>
        <v>-0.002780298552</v>
      </c>
      <c r="AM228" s="66">
        <f t="shared" si="25"/>
        <v>0.0008546132007</v>
      </c>
      <c r="AN228" s="63">
        <f t="shared" si="6"/>
        <v>0.2253999031</v>
      </c>
      <c r="AO228" s="66">
        <f t="shared" si="26"/>
        <v>0.01240490691</v>
      </c>
      <c r="AP228" s="66">
        <f t="shared" si="27"/>
        <v>0.9842816518</v>
      </c>
      <c r="AQ228" s="63">
        <f t="shared" si="7"/>
        <v>26</v>
      </c>
      <c r="AR228" s="66">
        <f t="shared" si="28"/>
        <v>26</v>
      </c>
      <c r="AS228" s="64">
        <f>'M1,M2,M3 Restoration'!AU228</f>
        <v>0.4181573033</v>
      </c>
      <c r="AT228" s="66">
        <f t="shared" si="206"/>
        <v>36</v>
      </c>
      <c r="AU228" s="65">
        <f>'N1,N2,N3 Restoration'!AX228</f>
        <v>0.2499800301</v>
      </c>
      <c r="AV228" s="38">
        <f t="shared" si="30"/>
        <v>38</v>
      </c>
      <c r="AW228" s="38">
        <f t="shared" si="31"/>
        <v>13</v>
      </c>
      <c r="AX228" s="52">
        <v>41.0</v>
      </c>
      <c r="AY228" s="38"/>
      <c r="AZ228" s="35"/>
      <c r="BA228" s="35"/>
    </row>
    <row r="229">
      <c r="A229" s="1"/>
      <c r="B229" s="1"/>
      <c r="C229" s="60"/>
      <c r="D229" s="60"/>
      <c r="E229" s="2">
        <v>3565.0</v>
      </c>
      <c r="F229" s="61">
        <v>2787.0</v>
      </c>
      <c r="G229" s="62">
        <f t="shared" si="8"/>
        <v>573</v>
      </c>
      <c r="H229" s="43">
        <v>36.0</v>
      </c>
      <c r="I229" s="43">
        <v>36.0</v>
      </c>
      <c r="J229" s="43">
        <v>36.0</v>
      </c>
      <c r="K229" s="44">
        <v>58.0</v>
      </c>
      <c r="L229" s="44">
        <v>184.0</v>
      </c>
      <c r="M229" s="44">
        <v>91.0</v>
      </c>
      <c r="N229" s="45">
        <v>24.0</v>
      </c>
      <c r="O229" s="45">
        <v>32.0</v>
      </c>
      <c r="P229" s="45">
        <v>76.0</v>
      </c>
      <c r="Q229" s="66">
        <f t="shared" si="9"/>
        <v>0.2055974166</v>
      </c>
      <c r="R229" s="66">
        <f t="shared" si="10"/>
        <v>0.01291711518</v>
      </c>
      <c r="S229" s="66">
        <f t="shared" si="11"/>
        <v>0.01291711518</v>
      </c>
      <c r="T229" s="66">
        <f t="shared" si="12"/>
        <v>0.01148188016</v>
      </c>
      <c r="U229" s="63">
        <f t="shared" si="1"/>
        <v>0.2055974166</v>
      </c>
      <c r="V229" s="66">
        <f t="shared" si="13"/>
        <v>0.01291711518</v>
      </c>
      <c r="W229" s="66">
        <f t="shared" si="14"/>
        <v>0.06602081091</v>
      </c>
      <c r="X229" s="66">
        <f t="shared" si="15"/>
        <v>0.02081090779</v>
      </c>
      <c r="Y229" s="63">
        <f t="shared" si="2"/>
        <v>0.2055974166</v>
      </c>
      <c r="Z229" s="66">
        <f t="shared" si="16"/>
        <v>0.0326515967</v>
      </c>
      <c r="AA229" s="66">
        <f t="shared" si="17"/>
        <v>0.008611410118</v>
      </c>
      <c r="AB229" s="66">
        <f t="shared" si="18"/>
        <v>0.02726946537</v>
      </c>
      <c r="AC229" s="63">
        <f t="shared" si="3"/>
        <v>0.2055974166</v>
      </c>
      <c r="AD229" s="66">
        <f t="shared" ref="AD229:AF229" si="258">(H229+K229+N229)/($F229)</f>
        <v>0.04233943308</v>
      </c>
      <c r="AE229" s="66">
        <f t="shared" si="258"/>
        <v>0.09041980624</v>
      </c>
      <c r="AF229" s="66">
        <f t="shared" si="258"/>
        <v>0.07283817725</v>
      </c>
      <c r="AG229" s="56">
        <f t="shared" si="20"/>
        <v>0.01176514305</v>
      </c>
      <c r="AH229" s="49">
        <f t="shared" si="5"/>
        <v>0.2055974166</v>
      </c>
      <c r="AI229" s="57">
        <f t="shared" si="21"/>
        <v>0.01072014788</v>
      </c>
      <c r="AJ229" s="57">
        <f t="shared" si="22"/>
        <v>0.009794959509</v>
      </c>
      <c r="AK229" s="66">
        <f t="shared" si="23"/>
        <v>-0.002108737766</v>
      </c>
      <c r="AL229" s="66">
        <f t="shared" si="24"/>
        <v>0.001686920648</v>
      </c>
      <c r="AM229" s="66">
        <f t="shared" si="25"/>
        <v>-0.001711917191</v>
      </c>
      <c r="AN229" s="63">
        <f t="shared" si="6"/>
        <v>0.2055974166</v>
      </c>
      <c r="AO229" s="66">
        <f t="shared" si="26"/>
        <v>0.009008230693</v>
      </c>
      <c r="AP229" s="66">
        <f t="shared" si="27"/>
        <v>1.046080789</v>
      </c>
      <c r="AQ229" s="63">
        <f t="shared" si="7"/>
        <v>24</v>
      </c>
      <c r="AR229" s="66">
        <f t="shared" si="28"/>
        <v>25</v>
      </c>
      <c r="AS229" s="64">
        <f>'M1,M2,M3 Restoration'!AU229</f>
        <v>0.4594634439</v>
      </c>
      <c r="AT229" s="66">
        <f t="shared" si="206"/>
        <v>29</v>
      </c>
      <c r="AU229" s="65">
        <f>'N1,N2,N3 Restoration'!AX229</f>
        <v>0.2793126077</v>
      </c>
      <c r="AV229" s="38">
        <f t="shared" si="30"/>
        <v>72</v>
      </c>
      <c r="AW229" s="38">
        <f t="shared" si="31"/>
        <v>28</v>
      </c>
      <c r="AX229" s="52">
        <v>36.0</v>
      </c>
      <c r="AY229" s="38"/>
      <c r="AZ229" s="35"/>
      <c r="BA229" s="35"/>
    </row>
    <row r="230">
      <c r="A230" s="1"/>
      <c r="B230" s="1"/>
      <c r="C230" s="60"/>
      <c r="D230" s="60"/>
      <c r="E230" s="2">
        <v>3576.0</v>
      </c>
      <c r="F230" s="61">
        <v>2447.0</v>
      </c>
      <c r="G230" s="62">
        <f t="shared" si="8"/>
        <v>662</v>
      </c>
      <c r="H230" s="43">
        <v>20.0</v>
      </c>
      <c r="I230" s="43">
        <v>58.0</v>
      </c>
      <c r="J230" s="43">
        <v>42.0</v>
      </c>
      <c r="K230" s="44">
        <v>101.0</v>
      </c>
      <c r="L230" s="44">
        <v>201.0</v>
      </c>
      <c r="M230" s="44">
        <v>92.0</v>
      </c>
      <c r="N230" s="45">
        <v>23.0</v>
      </c>
      <c r="O230" s="45">
        <v>34.0</v>
      </c>
      <c r="P230" s="45">
        <v>91.0</v>
      </c>
      <c r="Q230" s="66">
        <f t="shared" si="9"/>
        <v>0.2705353494</v>
      </c>
      <c r="R230" s="66">
        <f t="shared" si="10"/>
        <v>0.008173273396</v>
      </c>
      <c r="S230" s="66">
        <f t="shared" si="11"/>
        <v>0.01716387413</v>
      </c>
      <c r="T230" s="66">
        <f t="shared" si="12"/>
        <v>0.01389456477</v>
      </c>
      <c r="U230" s="63">
        <f t="shared" si="1"/>
        <v>0.2705353494</v>
      </c>
      <c r="V230" s="66">
        <f t="shared" si="13"/>
        <v>0.02370249285</v>
      </c>
      <c r="W230" s="66">
        <f t="shared" si="14"/>
        <v>0.08214139763</v>
      </c>
      <c r="X230" s="66">
        <f t="shared" si="15"/>
        <v>0.04127503065</v>
      </c>
      <c r="Y230" s="63">
        <f t="shared" si="2"/>
        <v>0.2705353494</v>
      </c>
      <c r="Z230" s="66">
        <f t="shared" si="16"/>
        <v>0.03759705762</v>
      </c>
      <c r="AA230" s="66">
        <f t="shared" si="17"/>
        <v>0.009399264405</v>
      </c>
      <c r="AB230" s="66">
        <f t="shared" si="18"/>
        <v>0.03718839395</v>
      </c>
      <c r="AC230" s="63">
        <f t="shared" si="3"/>
        <v>0.2705353494</v>
      </c>
      <c r="AD230" s="66">
        <f t="shared" ref="AD230:AF230" si="259">(H230+K230+N230)/($F230)</f>
        <v>0.05884756845</v>
      </c>
      <c r="AE230" s="66">
        <f t="shared" si="259"/>
        <v>0.1197384553</v>
      </c>
      <c r="AF230" s="66">
        <f t="shared" si="259"/>
        <v>0.0919493257</v>
      </c>
      <c r="AG230" s="56">
        <f t="shared" si="20"/>
        <v>0.01480797073</v>
      </c>
      <c r="AH230" s="49">
        <f t="shared" si="5"/>
        <v>0.2705353494</v>
      </c>
      <c r="AI230" s="57">
        <f t="shared" si="21"/>
        <v>0.01312295066</v>
      </c>
      <c r="AJ230" s="57">
        <f t="shared" si="22"/>
        <v>0.01190554158</v>
      </c>
      <c r="AK230" s="66">
        <f t="shared" si="23"/>
        <v>-0.003723686252</v>
      </c>
      <c r="AL230" s="66">
        <f t="shared" si="24"/>
        <v>0.001989023189</v>
      </c>
      <c r="AM230" s="66">
        <f t="shared" si="25"/>
        <v>-0.003022965971</v>
      </c>
      <c r="AN230" s="63">
        <f t="shared" si="6"/>
        <v>0.2705353494</v>
      </c>
      <c r="AO230" s="66">
        <f t="shared" si="26"/>
        <v>0.01009998469</v>
      </c>
      <c r="AP230" s="66">
        <f t="shared" si="27"/>
        <v>1.074550545</v>
      </c>
      <c r="AQ230" s="63">
        <f t="shared" si="7"/>
        <v>23</v>
      </c>
      <c r="AR230" s="66">
        <f t="shared" si="28"/>
        <v>25</v>
      </c>
      <c r="AS230" s="64">
        <f>'M1,M2,M3 Restoration'!AU230</f>
        <v>0.2574543866</v>
      </c>
      <c r="AT230" s="66">
        <f t="shared" si="206"/>
        <v>72</v>
      </c>
      <c r="AU230" s="65">
        <f>'N1,N2,N3 Restoration'!AX230</f>
        <v>0.2782928467</v>
      </c>
      <c r="AV230" s="38">
        <f t="shared" si="30"/>
        <v>62</v>
      </c>
      <c r="AW230" s="38">
        <f t="shared" si="31"/>
        <v>24</v>
      </c>
      <c r="AX230" s="52">
        <v>58.0</v>
      </c>
      <c r="AY230" s="38"/>
      <c r="AZ230" s="35"/>
      <c r="BA230" s="35"/>
    </row>
    <row r="231">
      <c r="A231" s="1"/>
      <c r="B231" s="1"/>
      <c r="C231" s="60"/>
      <c r="D231" s="60"/>
      <c r="E231" s="2">
        <v>3587.0</v>
      </c>
      <c r="F231" s="61">
        <v>2391.0</v>
      </c>
      <c r="G231" s="62">
        <f t="shared" si="8"/>
        <v>641</v>
      </c>
      <c r="H231" s="43">
        <v>22.0</v>
      </c>
      <c r="I231" s="43">
        <v>53.0</v>
      </c>
      <c r="J231" s="43">
        <v>27.0</v>
      </c>
      <c r="K231" s="44">
        <v>125.0</v>
      </c>
      <c r="L231" s="44">
        <v>205.0</v>
      </c>
      <c r="M231" s="44">
        <v>55.0</v>
      </c>
      <c r="N231" s="45">
        <v>47.0</v>
      </c>
      <c r="O231" s="45">
        <v>24.0</v>
      </c>
      <c r="P231" s="45">
        <v>83.0</v>
      </c>
      <c r="Q231" s="66">
        <f t="shared" si="9"/>
        <v>0.2680886658</v>
      </c>
      <c r="R231" s="66">
        <f t="shared" si="10"/>
        <v>0.009201171058</v>
      </c>
      <c r="S231" s="66">
        <f t="shared" si="11"/>
        <v>0.0112923463</v>
      </c>
      <c r="T231" s="66">
        <f t="shared" si="12"/>
        <v>0.01003764115</v>
      </c>
      <c r="U231" s="63">
        <f t="shared" si="1"/>
        <v>0.2680886658</v>
      </c>
      <c r="V231" s="66">
        <f t="shared" si="13"/>
        <v>0.02216645755</v>
      </c>
      <c r="W231" s="66">
        <f t="shared" si="14"/>
        <v>0.08573818486</v>
      </c>
      <c r="X231" s="66">
        <f t="shared" si="15"/>
        <v>0.05227938101</v>
      </c>
      <c r="Y231" s="63">
        <f t="shared" si="2"/>
        <v>0.2680886658</v>
      </c>
      <c r="Z231" s="66">
        <f t="shared" si="16"/>
        <v>0.02300292765</v>
      </c>
      <c r="AA231" s="66">
        <f t="shared" si="17"/>
        <v>0.01965704726</v>
      </c>
      <c r="AB231" s="66">
        <f t="shared" si="18"/>
        <v>0.03471350899</v>
      </c>
      <c r="AC231" s="63">
        <f t="shared" si="3"/>
        <v>0.2680886658</v>
      </c>
      <c r="AD231" s="66">
        <f t="shared" ref="AD231:AF231" si="260">(H231+K231+N231)/($F231)</f>
        <v>0.08113759933</v>
      </c>
      <c r="AE231" s="66">
        <f t="shared" si="260"/>
        <v>0.1179422836</v>
      </c>
      <c r="AF231" s="66">
        <f t="shared" si="260"/>
        <v>0.06900878294</v>
      </c>
      <c r="AG231" s="56">
        <f t="shared" si="20"/>
        <v>0.01470682605</v>
      </c>
      <c r="AH231" s="49">
        <f t="shared" si="5"/>
        <v>0.2680886658</v>
      </c>
      <c r="AI231" s="57">
        <f t="shared" si="21"/>
        <v>0.01304908532</v>
      </c>
      <c r="AJ231" s="57">
        <f t="shared" si="22"/>
        <v>0.01184268633</v>
      </c>
      <c r="AK231" s="66">
        <f t="shared" si="23"/>
        <v>0.006607961938</v>
      </c>
      <c r="AL231" s="66">
        <f t="shared" si="24"/>
        <v>-0.001805045172</v>
      </c>
      <c r="AM231" s="66">
        <f t="shared" si="25"/>
        <v>0.005364480982</v>
      </c>
      <c r="AN231" s="63">
        <f t="shared" si="6"/>
        <v>0.2680886658</v>
      </c>
      <c r="AO231" s="66">
        <f t="shared" si="26"/>
        <v>0.0184135663</v>
      </c>
      <c r="AP231" s="66">
        <f t="shared" si="27"/>
        <v>0.9367412135</v>
      </c>
      <c r="AQ231" s="63">
        <f t="shared" si="7"/>
        <v>47</v>
      </c>
      <c r="AR231" s="66">
        <f t="shared" si="28"/>
        <v>44</v>
      </c>
      <c r="AS231" s="64">
        <f>'M1,M2,M3 Restoration'!AU231</f>
        <v>0.5371298684</v>
      </c>
      <c r="AT231" s="66">
        <f t="shared" si="206"/>
        <v>38</v>
      </c>
      <c r="AU231" s="65">
        <f>'N1,N2,N3 Restoration'!AX231</f>
        <v>0.2700157833</v>
      </c>
      <c r="AV231" s="38">
        <f t="shared" si="30"/>
        <v>49</v>
      </c>
      <c r="AW231" s="38">
        <f t="shared" si="31"/>
        <v>18</v>
      </c>
      <c r="AX231" s="52">
        <v>53.0</v>
      </c>
      <c r="AY231" s="38"/>
      <c r="AZ231" s="35"/>
      <c r="BA231" s="35"/>
    </row>
    <row r="232">
      <c r="A232" s="1"/>
      <c r="B232" s="1"/>
      <c r="C232" s="60"/>
      <c r="D232" s="60"/>
      <c r="E232" s="2">
        <v>3588.0</v>
      </c>
      <c r="F232" s="61">
        <v>2956.0</v>
      </c>
      <c r="G232" s="62">
        <f t="shared" si="8"/>
        <v>666</v>
      </c>
      <c r="H232" s="43">
        <v>24.0</v>
      </c>
      <c r="I232" s="43">
        <v>38.0</v>
      </c>
      <c r="J232" s="43">
        <v>45.0</v>
      </c>
      <c r="K232" s="44">
        <v>88.0</v>
      </c>
      <c r="L232" s="44">
        <v>208.0</v>
      </c>
      <c r="M232" s="44">
        <v>90.0</v>
      </c>
      <c r="N232" s="45">
        <v>48.0</v>
      </c>
      <c r="O232" s="45">
        <v>31.0</v>
      </c>
      <c r="P232" s="45">
        <v>94.0</v>
      </c>
      <c r="Q232" s="66">
        <f t="shared" si="9"/>
        <v>0.2253044655</v>
      </c>
      <c r="R232" s="66">
        <f t="shared" si="10"/>
        <v>0.008119079838</v>
      </c>
      <c r="S232" s="66">
        <f t="shared" si="11"/>
        <v>0.0152232747</v>
      </c>
      <c r="T232" s="66">
        <f t="shared" si="12"/>
        <v>0.01048714479</v>
      </c>
      <c r="U232" s="63">
        <f t="shared" si="1"/>
        <v>0.2253044655</v>
      </c>
      <c r="V232" s="66">
        <f t="shared" si="13"/>
        <v>0.01285520974</v>
      </c>
      <c r="W232" s="66">
        <f t="shared" si="14"/>
        <v>0.07036535859</v>
      </c>
      <c r="X232" s="66">
        <f t="shared" si="15"/>
        <v>0.0297699594</v>
      </c>
      <c r="Y232" s="63">
        <f t="shared" si="2"/>
        <v>0.2253044655</v>
      </c>
      <c r="Z232" s="66">
        <f t="shared" si="16"/>
        <v>0.03044654939</v>
      </c>
      <c r="AA232" s="66">
        <f t="shared" si="17"/>
        <v>0.01623815968</v>
      </c>
      <c r="AB232" s="66">
        <f t="shared" si="18"/>
        <v>0.03179972936</v>
      </c>
      <c r="AC232" s="63">
        <f t="shared" si="3"/>
        <v>0.2253044655</v>
      </c>
      <c r="AD232" s="66">
        <f t="shared" ref="AD232:AF232" si="261">(H232+K232+N232)/($F232)</f>
        <v>0.05412719892</v>
      </c>
      <c r="AE232" s="66">
        <f t="shared" si="261"/>
        <v>0.09370771313</v>
      </c>
      <c r="AF232" s="66">
        <f t="shared" si="261"/>
        <v>0.07746955345</v>
      </c>
      <c r="AG232" s="56">
        <f t="shared" si="20"/>
        <v>0.01276727336</v>
      </c>
      <c r="AH232" s="49">
        <f t="shared" si="5"/>
        <v>0.2253044655</v>
      </c>
      <c r="AI232" s="57">
        <f t="shared" si="21"/>
        <v>0.01154649785</v>
      </c>
      <c r="AJ232" s="57">
        <f t="shared" si="22"/>
        <v>0.01053262775</v>
      </c>
      <c r="AK232" s="66">
        <f t="shared" si="23"/>
        <v>0.00469166183</v>
      </c>
      <c r="AL232" s="66">
        <f t="shared" si="24"/>
        <v>-0.00004548296074</v>
      </c>
      <c r="AM232" s="66">
        <f t="shared" si="25"/>
        <v>0.003808788685</v>
      </c>
      <c r="AN232" s="63">
        <f t="shared" si="6"/>
        <v>0.2253044655</v>
      </c>
      <c r="AO232" s="66">
        <f t="shared" si="26"/>
        <v>0.01535528653</v>
      </c>
      <c r="AP232" s="66">
        <f t="shared" si="27"/>
        <v>0.9456297288</v>
      </c>
      <c r="AQ232" s="63">
        <f t="shared" si="7"/>
        <v>48</v>
      </c>
      <c r="AR232" s="66">
        <f t="shared" si="28"/>
        <v>45</v>
      </c>
      <c r="AS232" s="64">
        <f>'M1,M2,M3 Restoration'!AU232</f>
        <v>0.4295803302</v>
      </c>
      <c r="AT232" s="66">
        <f t="shared" si="206"/>
        <v>60</v>
      </c>
      <c r="AU232" s="65">
        <f>'N1,N2,N3 Restoration'!AX232</f>
        <v>0.1528812102</v>
      </c>
      <c r="AV232" s="38">
        <f t="shared" si="30"/>
        <v>69</v>
      </c>
      <c r="AW232" s="38">
        <f t="shared" si="31"/>
        <v>12</v>
      </c>
      <c r="AX232" s="52">
        <v>38.0</v>
      </c>
      <c r="AY232" s="38"/>
      <c r="AZ232" s="35"/>
      <c r="BA232" s="35"/>
    </row>
    <row r="233">
      <c r="A233" s="1"/>
      <c r="B233" s="1"/>
      <c r="C233" s="60"/>
      <c r="D233" s="60"/>
      <c r="E233" s="2">
        <v>3602.0</v>
      </c>
      <c r="F233" s="61">
        <v>2268.0</v>
      </c>
      <c r="G233" s="62">
        <f t="shared" si="8"/>
        <v>544</v>
      </c>
      <c r="H233" s="43">
        <v>38.0</v>
      </c>
      <c r="I233" s="43">
        <v>52.0</v>
      </c>
      <c r="J233" s="43">
        <v>30.0</v>
      </c>
      <c r="K233" s="44">
        <v>101.0</v>
      </c>
      <c r="L233" s="44">
        <v>143.0</v>
      </c>
      <c r="M233" s="44">
        <v>61.0</v>
      </c>
      <c r="N233" s="45">
        <v>37.0</v>
      </c>
      <c r="O233" s="45">
        <v>24.0</v>
      </c>
      <c r="P233" s="45">
        <v>58.0</v>
      </c>
      <c r="Q233" s="66">
        <f t="shared" si="9"/>
        <v>0.2398589065</v>
      </c>
      <c r="R233" s="66">
        <f t="shared" si="10"/>
        <v>0.01675485009</v>
      </c>
      <c r="S233" s="66">
        <f t="shared" si="11"/>
        <v>0.01322751323</v>
      </c>
      <c r="T233" s="66">
        <f t="shared" si="12"/>
        <v>0.01058201058</v>
      </c>
      <c r="U233" s="63">
        <f t="shared" si="1"/>
        <v>0.2398589065</v>
      </c>
      <c r="V233" s="66">
        <f t="shared" si="13"/>
        <v>0.02292768959</v>
      </c>
      <c r="W233" s="66">
        <f t="shared" si="14"/>
        <v>0.06305114638</v>
      </c>
      <c r="X233" s="66">
        <f t="shared" si="15"/>
        <v>0.04453262787</v>
      </c>
      <c r="Y233" s="63">
        <f t="shared" si="2"/>
        <v>0.2398589065</v>
      </c>
      <c r="Z233" s="66">
        <f t="shared" si="16"/>
        <v>0.02689594356</v>
      </c>
      <c r="AA233" s="66">
        <f t="shared" si="17"/>
        <v>0.01631393298</v>
      </c>
      <c r="AB233" s="66">
        <f t="shared" si="18"/>
        <v>0.02557319224</v>
      </c>
      <c r="AC233" s="63">
        <f t="shared" si="3"/>
        <v>0.2398589065</v>
      </c>
      <c r="AD233" s="66">
        <f t="shared" ref="AD233:AF233" si="262">(H233+K233+N233)/($F233)</f>
        <v>0.07760141093</v>
      </c>
      <c r="AE233" s="66">
        <f t="shared" si="262"/>
        <v>0.09656084656</v>
      </c>
      <c r="AF233" s="66">
        <f t="shared" si="262"/>
        <v>0.06569664903</v>
      </c>
      <c r="AG233" s="56">
        <f t="shared" si="20"/>
        <v>0.01346335514</v>
      </c>
      <c r="AH233" s="49">
        <f t="shared" si="5"/>
        <v>0.2398589065</v>
      </c>
      <c r="AI233" s="57">
        <f t="shared" si="21"/>
        <v>0.01210243663</v>
      </c>
      <c r="AJ233" s="57">
        <f t="shared" si="22"/>
        <v>0.01102307155</v>
      </c>
      <c r="AK233" s="66">
        <f t="shared" si="23"/>
        <v>0.00421149635</v>
      </c>
      <c r="AL233" s="66">
        <f t="shared" si="24"/>
        <v>-0.0004410609694</v>
      </c>
      <c r="AM233" s="66">
        <f t="shared" si="25"/>
        <v>0.003418980358</v>
      </c>
      <c r="AN233" s="63">
        <f t="shared" si="6"/>
        <v>0.2398589065</v>
      </c>
      <c r="AO233" s="66">
        <f t="shared" si="26"/>
        <v>0.01552141699</v>
      </c>
      <c r="AP233" s="66">
        <f t="shared" si="27"/>
        <v>0.9514209117</v>
      </c>
      <c r="AQ233" s="63">
        <f t="shared" si="7"/>
        <v>37</v>
      </c>
      <c r="AR233" s="66">
        <f t="shared" si="28"/>
        <v>35</v>
      </c>
      <c r="AS233" s="64">
        <f>'M1,M2,M3 Restoration'!AU233</f>
        <v>0.6746501795</v>
      </c>
      <c r="AT233" s="66">
        <f t="shared" si="206"/>
        <v>17</v>
      </c>
      <c r="AU233" s="65">
        <f>'N1,N2,N3 Restoration'!AX233</f>
        <v>0.3021761659</v>
      </c>
      <c r="AV233" s="38">
        <f t="shared" si="30"/>
        <v>68</v>
      </c>
      <c r="AW233" s="38">
        <f t="shared" si="31"/>
        <v>29</v>
      </c>
      <c r="AX233" s="52">
        <v>52.0</v>
      </c>
      <c r="AY233" s="38"/>
      <c r="AZ233" s="35"/>
      <c r="BA233" s="35"/>
    </row>
    <row r="234">
      <c r="A234" s="1"/>
      <c r="B234" s="1"/>
      <c r="C234" s="60"/>
      <c r="D234" s="60"/>
      <c r="E234" s="2">
        <v>3604.0</v>
      </c>
      <c r="F234" s="61">
        <v>2505.0</v>
      </c>
      <c r="G234" s="62">
        <f t="shared" si="8"/>
        <v>352</v>
      </c>
      <c r="H234" s="43">
        <v>21.0</v>
      </c>
      <c r="I234" s="43">
        <v>48.0</v>
      </c>
      <c r="J234" s="43">
        <v>24.0</v>
      </c>
      <c r="K234" s="44">
        <v>53.0</v>
      </c>
      <c r="L234" s="44">
        <v>85.0</v>
      </c>
      <c r="M234" s="44">
        <v>32.0</v>
      </c>
      <c r="N234" s="45">
        <v>26.0</v>
      </c>
      <c r="O234" s="45">
        <v>18.0</v>
      </c>
      <c r="P234" s="45">
        <v>45.0</v>
      </c>
      <c r="Q234" s="66">
        <f t="shared" si="9"/>
        <v>0.1405189621</v>
      </c>
      <c r="R234" s="66">
        <f t="shared" si="10"/>
        <v>0.008383233533</v>
      </c>
      <c r="S234" s="66">
        <f t="shared" si="11"/>
        <v>0.009580838323</v>
      </c>
      <c r="T234" s="66">
        <f t="shared" si="12"/>
        <v>0.007185628743</v>
      </c>
      <c r="U234" s="63">
        <f t="shared" si="1"/>
        <v>0.1405189621</v>
      </c>
      <c r="V234" s="66">
        <f t="shared" si="13"/>
        <v>0.01916167665</v>
      </c>
      <c r="W234" s="66">
        <f t="shared" si="14"/>
        <v>0.03393213573</v>
      </c>
      <c r="X234" s="66">
        <f t="shared" si="15"/>
        <v>0.02115768463</v>
      </c>
      <c r="Y234" s="63">
        <f t="shared" si="2"/>
        <v>0.1405189621</v>
      </c>
      <c r="Z234" s="66">
        <f t="shared" si="16"/>
        <v>0.0127744511</v>
      </c>
      <c r="AA234" s="66">
        <f t="shared" si="17"/>
        <v>0.01037924152</v>
      </c>
      <c r="AB234" s="66">
        <f t="shared" si="18"/>
        <v>0.01796407186</v>
      </c>
      <c r="AC234" s="63">
        <f t="shared" si="3"/>
        <v>0.1405189621</v>
      </c>
      <c r="AD234" s="66">
        <f t="shared" ref="AD234:AF234" si="263">(H234+K234+N234)/($F234)</f>
        <v>0.03992015968</v>
      </c>
      <c r="AE234" s="66">
        <f t="shared" si="263"/>
        <v>0.06027944112</v>
      </c>
      <c r="AF234" s="66">
        <f t="shared" si="263"/>
        <v>0.04031936128</v>
      </c>
      <c r="AG234" s="56">
        <f t="shared" si="20"/>
        <v>0.007968601129</v>
      </c>
      <c r="AH234" s="49">
        <f t="shared" si="5"/>
        <v>0.1405189621</v>
      </c>
      <c r="AI234" s="57">
        <f t="shared" si="21"/>
        <v>0.00738986765</v>
      </c>
      <c r="AJ234" s="57">
        <f t="shared" si="22"/>
        <v>0.006757532321</v>
      </c>
      <c r="AK234" s="66">
        <f t="shared" si="23"/>
        <v>0.002989373867</v>
      </c>
      <c r="AL234" s="66">
        <f t="shared" si="24"/>
        <v>0.0004280964219</v>
      </c>
      <c r="AM234" s="66">
        <f t="shared" si="25"/>
        <v>0.0024268359</v>
      </c>
      <c r="AN234" s="63">
        <f t="shared" si="6"/>
        <v>0.1405189621</v>
      </c>
      <c r="AO234" s="66">
        <f t="shared" si="26"/>
        <v>0.00981670355</v>
      </c>
      <c r="AP234" s="66">
        <f t="shared" si="27"/>
        <v>0.9458016305</v>
      </c>
      <c r="AQ234" s="63">
        <f t="shared" si="7"/>
        <v>26</v>
      </c>
      <c r="AR234" s="66">
        <f t="shared" si="28"/>
        <v>25</v>
      </c>
      <c r="AS234" s="64">
        <f>'M1,M2,M3 Restoration'!AU234</f>
        <v>0.5633706705</v>
      </c>
      <c r="AT234" s="66">
        <f t="shared" si="206"/>
        <v>19</v>
      </c>
      <c r="AU234" s="65">
        <f>'N1,N2,N3 Restoration'!AX234</f>
        <v>0.340584736</v>
      </c>
      <c r="AV234" s="38">
        <f t="shared" si="30"/>
        <v>45</v>
      </c>
      <c r="AW234" s="38">
        <f t="shared" si="31"/>
        <v>23</v>
      </c>
      <c r="AX234" s="52">
        <v>48.0</v>
      </c>
      <c r="AY234" s="38"/>
      <c r="AZ234" s="35"/>
      <c r="BA234" s="35"/>
    </row>
    <row r="235">
      <c r="A235" s="1"/>
      <c r="B235" s="1"/>
      <c r="C235" s="60"/>
      <c r="D235" s="60"/>
      <c r="E235" s="2">
        <v>3606.0</v>
      </c>
      <c r="F235" s="61">
        <v>2948.0</v>
      </c>
      <c r="G235" s="62">
        <f t="shared" si="8"/>
        <v>751</v>
      </c>
      <c r="H235" s="43">
        <v>42.0</v>
      </c>
      <c r="I235" s="43">
        <v>77.0</v>
      </c>
      <c r="J235" s="43">
        <v>34.0</v>
      </c>
      <c r="K235" s="44">
        <v>135.0</v>
      </c>
      <c r="L235" s="44">
        <v>224.0</v>
      </c>
      <c r="M235" s="44">
        <v>72.0</v>
      </c>
      <c r="N235" s="45">
        <v>56.0</v>
      </c>
      <c r="O235" s="45">
        <v>28.0</v>
      </c>
      <c r="P235" s="45">
        <v>83.0</v>
      </c>
      <c r="Q235" s="66">
        <f t="shared" si="9"/>
        <v>0.2547489824</v>
      </c>
      <c r="R235" s="66">
        <f t="shared" si="10"/>
        <v>0.01424694708</v>
      </c>
      <c r="S235" s="66">
        <f t="shared" si="11"/>
        <v>0.01153324288</v>
      </c>
      <c r="T235" s="66">
        <f t="shared" si="12"/>
        <v>0.009497964722</v>
      </c>
      <c r="U235" s="63">
        <f t="shared" si="1"/>
        <v>0.2547489824</v>
      </c>
      <c r="V235" s="66">
        <f t="shared" si="13"/>
        <v>0.02611940299</v>
      </c>
      <c r="W235" s="66">
        <f t="shared" si="14"/>
        <v>0.07598371777</v>
      </c>
      <c r="X235" s="66">
        <f t="shared" si="15"/>
        <v>0.04579375848</v>
      </c>
      <c r="Y235" s="63">
        <f t="shared" si="2"/>
        <v>0.2547489824</v>
      </c>
      <c r="Z235" s="66">
        <f t="shared" si="16"/>
        <v>0.02442333786</v>
      </c>
      <c r="AA235" s="66">
        <f t="shared" si="17"/>
        <v>0.01899592944</v>
      </c>
      <c r="AB235" s="66">
        <f t="shared" si="18"/>
        <v>0.02815468114</v>
      </c>
      <c r="AC235" s="63">
        <f t="shared" si="3"/>
        <v>0.2547489824</v>
      </c>
      <c r="AD235" s="66">
        <f t="shared" ref="AD235:AF235" si="264">(H235+K235+N235)/($F235)</f>
        <v>0.07903663501</v>
      </c>
      <c r="AE235" s="66">
        <f t="shared" si="264"/>
        <v>0.1116010855</v>
      </c>
      <c r="AF235" s="66">
        <f t="shared" si="264"/>
        <v>0.06411126187</v>
      </c>
      <c r="AG235" s="56">
        <f t="shared" si="20"/>
        <v>0.01413677555</v>
      </c>
      <c r="AH235" s="49">
        <f t="shared" si="5"/>
        <v>0.2547489824</v>
      </c>
      <c r="AI235" s="57">
        <f t="shared" si="21"/>
        <v>0.01262340673</v>
      </c>
      <c r="AJ235" s="57">
        <f t="shared" si="22"/>
        <v>0.01147703631</v>
      </c>
      <c r="AK235" s="66">
        <f t="shared" si="23"/>
        <v>0.006372522709</v>
      </c>
      <c r="AL235" s="66">
        <f t="shared" si="24"/>
        <v>-0.001979071592</v>
      </c>
      <c r="AM235" s="66">
        <f t="shared" si="25"/>
        <v>0.005173346518</v>
      </c>
      <c r="AN235" s="63">
        <f t="shared" si="6"/>
        <v>0.2547489824</v>
      </c>
      <c r="AO235" s="66">
        <f t="shared" si="26"/>
        <v>0.01779675325</v>
      </c>
      <c r="AP235" s="66">
        <f t="shared" si="27"/>
        <v>0.9368719391</v>
      </c>
      <c r="AQ235" s="63">
        <f t="shared" si="7"/>
        <v>56</v>
      </c>
      <c r="AR235" s="66">
        <f t="shared" si="28"/>
        <v>52</v>
      </c>
      <c r="AS235" s="64">
        <f>'M1,M2,M3 Restoration'!AU235</f>
        <v>0.6793365509</v>
      </c>
      <c r="AT235" s="66">
        <f t="shared" si="206"/>
        <v>25</v>
      </c>
      <c r="AU235" s="65">
        <f>'N1,N2,N3 Restoration'!AX235</f>
        <v>0.3038314706</v>
      </c>
      <c r="AV235" s="38">
        <f t="shared" si="30"/>
        <v>76</v>
      </c>
      <c r="AW235" s="38">
        <f t="shared" si="31"/>
        <v>33</v>
      </c>
      <c r="AX235" s="52">
        <v>77.0</v>
      </c>
      <c r="AY235" s="38"/>
      <c r="AZ235" s="35"/>
      <c r="BA235" s="35"/>
    </row>
    <row r="236">
      <c r="A236" s="1"/>
      <c r="B236" s="1"/>
      <c r="C236" s="60"/>
      <c r="D236" s="60"/>
      <c r="E236" s="2">
        <v>3607.0</v>
      </c>
      <c r="F236" s="61">
        <v>1734.0</v>
      </c>
      <c r="G236" s="62">
        <f t="shared" si="8"/>
        <v>227</v>
      </c>
      <c r="H236" s="43">
        <v>3.0</v>
      </c>
      <c r="I236" s="43">
        <v>28.0</v>
      </c>
      <c r="J236" s="43">
        <v>14.0</v>
      </c>
      <c r="K236" s="44">
        <v>30.0</v>
      </c>
      <c r="L236" s="44">
        <v>57.0</v>
      </c>
      <c r="M236" s="44">
        <v>20.0</v>
      </c>
      <c r="N236" s="45">
        <v>13.0</v>
      </c>
      <c r="O236" s="45">
        <v>13.0</v>
      </c>
      <c r="P236" s="45">
        <v>49.0</v>
      </c>
      <c r="Q236" s="66">
        <f t="shared" si="9"/>
        <v>0.130911188</v>
      </c>
      <c r="R236" s="66">
        <f t="shared" si="10"/>
        <v>0.001730103806</v>
      </c>
      <c r="S236" s="66">
        <f t="shared" si="11"/>
        <v>0.008073817762</v>
      </c>
      <c r="T236" s="66">
        <f t="shared" si="12"/>
        <v>0.007497116494</v>
      </c>
      <c r="U236" s="63">
        <f t="shared" si="1"/>
        <v>0.130911188</v>
      </c>
      <c r="V236" s="66">
        <f t="shared" si="13"/>
        <v>0.01614763552</v>
      </c>
      <c r="W236" s="66">
        <f t="shared" si="14"/>
        <v>0.03287197232</v>
      </c>
      <c r="X236" s="66">
        <f t="shared" si="15"/>
        <v>0.01730103806</v>
      </c>
      <c r="Y236" s="63">
        <f t="shared" si="2"/>
        <v>0.130911188</v>
      </c>
      <c r="Z236" s="66">
        <f t="shared" si="16"/>
        <v>0.01153402537</v>
      </c>
      <c r="AA236" s="66">
        <f t="shared" si="17"/>
        <v>0.007497116494</v>
      </c>
      <c r="AB236" s="66">
        <f t="shared" si="18"/>
        <v>0.02825836217</v>
      </c>
      <c r="AC236" s="63">
        <f t="shared" si="3"/>
        <v>0.130911188</v>
      </c>
      <c r="AD236" s="66">
        <f t="shared" ref="AD236:AF236" si="265">(H236+K236+N236)/($F236)</f>
        <v>0.02652825836</v>
      </c>
      <c r="AE236" s="66">
        <f t="shared" si="265"/>
        <v>0.05651672434</v>
      </c>
      <c r="AF236" s="66">
        <f t="shared" si="265"/>
        <v>0.04786620531</v>
      </c>
      <c r="AG236" s="56">
        <f t="shared" si="20"/>
        <v>0.007344742247</v>
      </c>
      <c r="AH236" s="49">
        <f t="shared" si="5"/>
        <v>0.130911188</v>
      </c>
      <c r="AI236" s="57">
        <f t="shared" si="21"/>
        <v>0.006819991047</v>
      </c>
      <c r="AJ236" s="57">
        <f t="shared" si="22"/>
        <v>0.006230890701</v>
      </c>
      <c r="AK236" s="66">
        <f t="shared" si="23"/>
        <v>0.0006771254468</v>
      </c>
      <c r="AL236" s="66">
        <f t="shared" si="24"/>
        <v>0.001266225793</v>
      </c>
      <c r="AM236" s="66">
        <f t="shared" si="25"/>
        <v>0.0005497045255</v>
      </c>
      <c r="AN236" s="63">
        <f t="shared" si="6"/>
        <v>0.130911188</v>
      </c>
      <c r="AO236" s="66">
        <f t="shared" si="26"/>
        <v>0.007369695572</v>
      </c>
      <c r="AP236" s="66">
        <f t="shared" si="27"/>
        <v>0.9830040094</v>
      </c>
      <c r="AQ236" s="63">
        <f t="shared" si="7"/>
        <v>13</v>
      </c>
      <c r="AR236" s="66">
        <f t="shared" si="28"/>
        <v>13</v>
      </c>
      <c r="AS236" s="64">
        <f>'M1,M2,M3 Restoration'!AU236</f>
        <v>0.1476916665</v>
      </c>
      <c r="AT236" s="66">
        <f t="shared" si="206"/>
        <v>75</v>
      </c>
      <c r="AU236" s="65">
        <f>'N1,N2,N3 Restoration'!AX236</f>
        <v>0.2073336961</v>
      </c>
      <c r="AV236" s="38">
        <f t="shared" si="30"/>
        <v>17</v>
      </c>
      <c r="AW236" s="38">
        <f t="shared" si="31"/>
        <v>4</v>
      </c>
      <c r="AX236" s="52">
        <v>28.0</v>
      </c>
      <c r="AY236" s="38"/>
      <c r="AZ236" s="35"/>
      <c r="BA236" s="35"/>
    </row>
    <row r="237">
      <c r="A237" s="1"/>
      <c r="B237" s="1"/>
      <c r="C237" s="60"/>
      <c r="D237" s="60"/>
      <c r="E237" s="2">
        <v>3609.0</v>
      </c>
      <c r="F237" s="61">
        <v>1497.0</v>
      </c>
      <c r="G237" s="62">
        <f t="shared" si="8"/>
        <v>502</v>
      </c>
      <c r="H237" s="43">
        <v>37.0</v>
      </c>
      <c r="I237" s="43">
        <v>23.0</v>
      </c>
      <c r="J237" s="43">
        <v>31.0</v>
      </c>
      <c r="K237" s="44">
        <v>126.0</v>
      </c>
      <c r="L237" s="44">
        <v>131.0</v>
      </c>
      <c r="M237" s="44">
        <v>82.0</v>
      </c>
      <c r="N237" s="45">
        <v>21.0</v>
      </c>
      <c r="O237" s="45">
        <v>19.0</v>
      </c>
      <c r="P237" s="45">
        <v>32.0</v>
      </c>
      <c r="Q237" s="66">
        <f t="shared" si="9"/>
        <v>0.3353373413</v>
      </c>
      <c r="R237" s="66">
        <f t="shared" si="10"/>
        <v>0.02471609886</v>
      </c>
      <c r="S237" s="66">
        <f t="shared" si="11"/>
        <v>0.02070808283</v>
      </c>
      <c r="T237" s="66">
        <f t="shared" si="12"/>
        <v>0.01269205077</v>
      </c>
      <c r="U237" s="63">
        <f t="shared" si="1"/>
        <v>0.3353373413</v>
      </c>
      <c r="V237" s="66">
        <f t="shared" si="13"/>
        <v>0.01536406146</v>
      </c>
      <c r="W237" s="66">
        <f t="shared" si="14"/>
        <v>0.08750835003</v>
      </c>
      <c r="X237" s="66">
        <f t="shared" si="15"/>
        <v>0.08416833667</v>
      </c>
      <c r="Y237" s="63">
        <f t="shared" si="2"/>
        <v>0.3353373413</v>
      </c>
      <c r="Z237" s="66">
        <f t="shared" si="16"/>
        <v>0.0547762191</v>
      </c>
      <c r="AA237" s="66">
        <f t="shared" si="17"/>
        <v>0.01402805611</v>
      </c>
      <c r="AB237" s="66">
        <f t="shared" si="18"/>
        <v>0.0213760855</v>
      </c>
      <c r="AC237" s="63">
        <f t="shared" si="3"/>
        <v>0.3353373413</v>
      </c>
      <c r="AD237" s="66">
        <f t="shared" ref="AD237:AF237" si="266">(H237+K237+N237)/($F237)</f>
        <v>0.1229124916</v>
      </c>
      <c r="AE237" s="66">
        <f t="shared" si="266"/>
        <v>0.1155644623</v>
      </c>
      <c r="AF237" s="66">
        <f t="shared" si="266"/>
        <v>0.09686038744</v>
      </c>
      <c r="AG237" s="56">
        <f t="shared" si="20"/>
        <v>0.01710205465</v>
      </c>
      <c r="AH237" s="49">
        <f t="shared" si="5"/>
        <v>0.3353373413</v>
      </c>
      <c r="AI237" s="57">
        <f t="shared" si="21"/>
        <v>0.0146043162</v>
      </c>
      <c r="AJ237" s="57">
        <f t="shared" si="22"/>
        <v>0.01309529817</v>
      </c>
      <c r="AK237" s="66">
        <f t="shared" si="23"/>
        <v>-0.0005762600909</v>
      </c>
      <c r="AL237" s="66">
        <f t="shared" si="24"/>
        <v>-0.0004032473988</v>
      </c>
      <c r="AM237" s="66">
        <f t="shared" si="25"/>
        <v>-0.0004678199311</v>
      </c>
      <c r="AN237" s="63">
        <f t="shared" si="6"/>
        <v>0.3353373413</v>
      </c>
      <c r="AO237" s="66">
        <f t="shared" si="26"/>
        <v>0.01413649627</v>
      </c>
      <c r="AP237" s="66">
        <f t="shared" si="27"/>
        <v>1.007730234</v>
      </c>
      <c r="AQ237" s="63">
        <f t="shared" si="7"/>
        <v>21</v>
      </c>
      <c r="AR237" s="66">
        <f t="shared" si="28"/>
        <v>21</v>
      </c>
      <c r="AS237" s="64">
        <f>'M1,M2,M3 Restoration'!AU237</f>
        <v>0.6675765694</v>
      </c>
      <c r="AT237" s="66">
        <f t="shared" si="206"/>
        <v>10</v>
      </c>
      <c r="AU237" s="65">
        <f>'N1,N2,N3 Restoration'!AX237</f>
        <v>0.2589530135</v>
      </c>
      <c r="AV237" s="38">
        <f t="shared" si="30"/>
        <v>68</v>
      </c>
      <c r="AW237" s="38">
        <f t="shared" si="31"/>
        <v>24</v>
      </c>
      <c r="AX237" s="52">
        <v>23.0</v>
      </c>
      <c r="AY237" s="38"/>
      <c r="AZ237" s="35"/>
      <c r="BA237" s="35"/>
    </row>
    <row r="238">
      <c r="A238" s="1"/>
      <c r="B238" s="1"/>
      <c r="C238" s="60"/>
      <c r="D238" s="60"/>
      <c r="E238" s="2">
        <v>3613.0</v>
      </c>
      <c r="F238" s="61">
        <v>1295.0</v>
      </c>
      <c r="G238" s="62">
        <f t="shared" si="8"/>
        <v>210</v>
      </c>
      <c r="H238" s="43">
        <v>17.0</v>
      </c>
      <c r="I238" s="43">
        <v>22.0</v>
      </c>
      <c r="J238" s="43">
        <v>8.0</v>
      </c>
      <c r="K238" s="44">
        <v>15.0</v>
      </c>
      <c r="L238" s="44">
        <v>66.0</v>
      </c>
      <c r="M238" s="44">
        <v>21.0</v>
      </c>
      <c r="N238" s="45">
        <v>10.0</v>
      </c>
      <c r="O238" s="45">
        <v>14.0</v>
      </c>
      <c r="P238" s="45">
        <v>37.0</v>
      </c>
      <c r="Q238" s="66">
        <f t="shared" si="9"/>
        <v>0.1621621622</v>
      </c>
      <c r="R238" s="66">
        <f t="shared" si="10"/>
        <v>0.01312741313</v>
      </c>
      <c r="S238" s="66">
        <f t="shared" si="11"/>
        <v>0.006177606178</v>
      </c>
      <c r="T238" s="66">
        <f t="shared" si="12"/>
        <v>0.01081081081</v>
      </c>
      <c r="U238" s="63">
        <f t="shared" si="1"/>
        <v>0.1621621622</v>
      </c>
      <c r="V238" s="66">
        <f t="shared" si="13"/>
        <v>0.01698841699</v>
      </c>
      <c r="W238" s="66">
        <f t="shared" si="14"/>
        <v>0.05096525097</v>
      </c>
      <c r="X238" s="66">
        <f t="shared" si="15"/>
        <v>0.01158301158</v>
      </c>
      <c r="Y238" s="63">
        <f t="shared" si="2"/>
        <v>0.1621621622</v>
      </c>
      <c r="Z238" s="66">
        <f t="shared" si="16"/>
        <v>0.01621621622</v>
      </c>
      <c r="AA238" s="66">
        <f t="shared" si="17"/>
        <v>0.007722007722</v>
      </c>
      <c r="AB238" s="66">
        <f t="shared" si="18"/>
        <v>0.02857142857</v>
      </c>
      <c r="AC238" s="63">
        <f t="shared" si="3"/>
        <v>0.1621621622</v>
      </c>
      <c r="AD238" s="66">
        <f t="shared" ref="AD238:AF238" si="267">(H238+K238+N238)/($F238)</f>
        <v>0.03243243243</v>
      </c>
      <c r="AE238" s="66">
        <f t="shared" si="267"/>
        <v>0.07876447876</v>
      </c>
      <c r="AF238" s="66">
        <f t="shared" si="267"/>
        <v>0.05096525097</v>
      </c>
      <c r="AG238" s="56">
        <f t="shared" si="20"/>
        <v>0.009314229364</v>
      </c>
      <c r="AH238" s="49">
        <f t="shared" si="5"/>
        <v>0.1621621622</v>
      </c>
      <c r="AI238" s="57">
        <f t="shared" si="21"/>
        <v>0.008599890431</v>
      </c>
      <c r="AJ238" s="57">
        <f t="shared" si="22"/>
        <v>0.007870160701</v>
      </c>
      <c r="AK238" s="66">
        <f t="shared" si="23"/>
        <v>-0.000877882709</v>
      </c>
      <c r="AL238" s="66">
        <f t="shared" si="24"/>
        <v>0.00294065011</v>
      </c>
      <c r="AM238" s="66">
        <f t="shared" si="25"/>
        <v>-0.0007126834478</v>
      </c>
      <c r="AN238" s="63">
        <f t="shared" si="6"/>
        <v>0.1621621622</v>
      </c>
      <c r="AO238" s="66">
        <f t="shared" si="26"/>
        <v>0.007887206983</v>
      </c>
      <c r="AP238" s="66">
        <f t="shared" si="27"/>
        <v>1.021393304</v>
      </c>
      <c r="AQ238" s="63">
        <f t="shared" si="7"/>
        <v>10</v>
      </c>
      <c r="AR238" s="66">
        <f t="shared" si="28"/>
        <v>10</v>
      </c>
      <c r="AS238" s="64">
        <f>'M1,M2,M3 Restoration'!AU238</f>
        <v>0.5925747564</v>
      </c>
      <c r="AT238" s="66">
        <f t="shared" si="206"/>
        <v>7</v>
      </c>
      <c r="AU238" s="65">
        <f>'N1,N2,N3 Restoration'!AX238</f>
        <v>0.4698976767</v>
      </c>
      <c r="AV238" s="38">
        <f t="shared" si="30"/>
        <v>25</v>
      </c>
      <c r="AW238" s="38">
        <f t="shared" si="31"/>
        <v>22</v>
      </c>
      <c r="AX238" s="52">
        <v>22.0</v>
      </c>
      <c r="AY238" s="38"/>
      <c r="AZ238" s="35"/>
      <c r="BA238" s="35"/>
    </row>
    <row r="239">
      <c r="A239" s="1"/>
      <c r="B239" s="1"/>
      <c r="C239" s="60"/>
      <c r="D239" s="60"/>
      <c r="E239" s="2">
        <v>3705.0</v>
      </c>
      <c r="F239" s="61">
        <v>1153.0</v>
      </c>
      <c r="G239" s="62">
        <f t="shared" si="8"/>
        <v>281</v>
      </c>
      <c r="H239" s="43">
        <v>11.0</v>
      </c>
      <c r="I239" s="43">
        <v>21.0</v>
      </c>
      <c r="J239" s="43">
        <v>28.0</v>
      </c>
      <c r="K239" s="44">
        <v>45.0</v>
      </c>
      <c r="L239" s="44">
        <v>70.0</v>
      </c>
      <c r="M239" s="44">
        <v>33.0</v>
      </c>
      <c r="N239" s="45">
        <v>18.0</v>
      </c>
      <c r="O239" s="45">
        <v>15.0</v>
      </c>
      <c r="P239" s="45">
        <v>40.0</v>
      </c>
      <c r="Q239" s="66">
        <f t="shared" si="9"/>
        <v>0.2437120555</v>
      </c>
      <c r="R239" s="66">
        <f t="shared" si="10"/>
        <v>0.009540329575</v>
      </c>
      <c r="S239" s="66">
        <f t="shared" si="11"/>
        <v>0.02428447528</v>
      </c>
      <c r="T239" s="66">
        <f t="shared" si="12"/>
        <v>0.01300954033</v>
      </c>
      <c r="U239" s="63">
        <f t="shared" si="1"/>
        <v>0.2437120555</v>
      </c>
      <c r="V239" s="66">
        <f t="shared" si="13"/>
        <v>0.01821335646</v>
      </c>
      <c r="W239" s="66">
        <f t="shared" si="14"/>
        <v>0.0607111882</v>
      </c>
      <c r="X239" s="66">
        <f t="shared" si="15"/>
        <v>0.03902862099</v>
      </c>
      <c r="Y239" s="63">
        <f t="shared" si="2"/>
        <v>0.2437120555</v>
      </c>
      <c r="Z239" s="66">
        <f t="shared" si="16"/>
        <v>0.02862098873</v>
      </c>
      <c r="AA239" s="66">
        <f t="shared" si="17"/>
        <v>0.0156114484</v>
      </c>
      <c r="AB239" s="66">
        <f t="shared" si="18"/>
        <v>0.03469210755</v>
      </c>
      <c r="AC239" s="63">
        <f t="shared" si="3"/>
        <v>0.2437120555</v>
      </c>
      <c r="AD239" s="66">
        <f t="shared" ref="AD239:AF239" si="268">(H239+K239+N239)/($F239)</f>
        <v>0.06418039896</v>
      </c>
      <c r="AE239" s="66">
        <f t="shared" si="268"/>
        <v>0.091934085</v>
      </c>
      <c r="AF239" s="66">
        <f t="shared" si="268"/>
        <v>0.08759757155</v>
      </c>
      <c r="AG239" s="56">
        <f t="shared" si="20"/>
        <v>0.01364137326</v>
      </c>
      <c r="AH239" s="49">
        <f t="shared" si="5"/>
        <v>0.2437120555</v>
      </c>
      <c r="AI239" s="57">
        <f t="shared" si="21"/>
        <v>0.01224188504</v>
      </c>
      <c r="AJ239" s="57">
        <f t="shared" si="22"/>
        <v>0.01114518079</v>
      </c>
      <c r="AK239" s="66">
        <f t="shared" si="23"/>
        <v>0.003369563355</v>
      </c>
      <c r="AL239" s="66">
        <f t="shared" si="24"/>
        <v>0.001864359539</v>
      </c>
      <c r="AM239" s="66">
        <f t="shared" si="25"/>
        <v>0.002735481636</v>
      </c>
      <c r="AN239" s="63">
        <f t="shared" si="6"/>
        <v>0.2437120555</v>
      </c>
      <c r="AO239" s="66">
        <f t="shared" si="26"/>
        <v>0.01497736668</v>
      </c>
      <c r="AP239" s="66">
        <f t="shared" si="27"/>
        <v>0.9593835433</v>
      </c>
      <c r="AQ239" s="63">
        <f t="shared" si="7"/>
        <v>18</v>
      </c>
      <c r="AR239" s="66">
        <f t="shared" si="28"/>
        <v>17</v>
      </c>
      <c r="AS239" s="64">
        <f>'M1,M2,M3 Restoration'!AU239</f>
        <v>0.3377010388</v>
      </c>
      <c r="AT239" s="66">
        <f t="shared" si="206"/>
        <v>33</v>
      </c>
      <c r="AU239" s="65">
        <f>'N1,N2,N3 Restoration'!AX239</f>
        <v>0.1623704134</v>
      </c>
      <c r="AV239" s="38">
        <f t="shared" si="30"/>
        <v>39</v>
      </c>
      <c r="AW239" s="38">
        <f t="shared" si="31"/>
        <v>8</v>
      </c>
      <c r="AX239" s="52">
        <v>21.0</v>
      </c>
      <c r="AY239" s="38"/>
      <c r="AZ239" s="35"/>
      <c r="BA239" s="35"/>
    </row>
    <row r="240">
      <c r="A240" s="1"/>
      <c r="B240" s="1"/>
      <c r="C240" s="60"/>
      <c r="D240" s="60"/>
      <c r="E240" s="2">
        <v>3706.0</v>
      </c>
      <c r="F240" s="61">
        <v>1851.0</v>
      </c>
      <c r="G240" s="62">
        <f t="shared" si="8"/>
        <v>443</v>
      </c>
      <c r="H240" s="43">
        <v>27.0</v>
      </c>
      <c r="I240" s="43">
        <v>41.0</v>
      </c>
      <c r="J240" s="43">
        <v>22.0</v>
      </c>
      <c r="K240" s="44">
        <v>57.0</v>
      </c>
      <c r="L240" s="44">
        <v>130.0</v>
      </c>
      <c r="M240" s="44">
        <v>41.0</v>
      </c>
      <c r="N240" s="45">
        <v>31.0</v>
      </c>
      <c r="O240" s="45">
        <v>25.0</v>
      </c>
      <c r="P240" s="45">
        <v>69.0</v>
      </c>
      <c r="Q240" s="66">
        <f t="shared" si="9"/>
        <v>0.2393300918</v>
      </c>
      <c r="R240" s="66">
        <f t="shared" si="10"/>
        <v>0.01458670989</v>
      </c>
      <c r="S240" s="66">
        <f t="shared" si="11"/>
        <v>0.01188546731</v>
      </c>
      <c r="T240" s="66">
        <f t="shared" si="12"/>
        <v>0.01350621286</v>
      </c>
      <c r="U240" s="63">
        <f t="shared" si="1"/>
        <v>0.2393300918</v>
      </c>
      <c r="V240" s="66">
        <f t="shared" si="13"/>
        <v>0.02215018909</v>
      </c>
      <c r="W240" s="66">
        <f t="shared" si="14"/>
        <v>0.07023230686</v>
      </c>
      <c r="X240" s="66">
        <f t="shared" si="15"/>
        <v>0.03079416532</v>
      </c>
      <c r="Y240" s="63">
        <f t="shared" si="2"/>
        <v>0.2393300918</v>
      </c>
      <c r="Z240" s="66">
        <f t="shared" si="16"/>
        <v>0.02215018909</v>
      </c>
      <c r="AA240" s="66">
        <f t="shared" si="17"/>
        <v>0.01674770394</v>
      </c>
      <c r="AB240" s="66">
        <f t="shared" si="18"/>
        <v>0.03727714749</v>
      </c>
      <c r="AC240" s="63">
        <f t="shared" si="3"/>
        <v>0.2393300918</v>
      </c>
      <c r="AD240" s="66">
        <f t="shared" ref="AD240:AF240" si="269">(H240+K240+N240)/($F240)</f>
        <v>0.06212857915</v>
      </c>
      <c r="AE240" s="66">
        <f t="shared" si="269"/>
        <v>0.1058887088</v>
      </c>
      <c r="AF240" s="66">
        <f t="shared" si="269"/>
        <v>0.07131280389</v>
      </c>
      <c r="AG240" s="56">
        <f t="shared" si="20"/>
        <v>0.01343871893</v>
      </c>
      <c r="AH240" s="49">
        <f t="shared" si="5"/>
        <v>0.2393300918</v>
      </c>
      <c r="AI240" s="57">
        <f t="shared" si="21"/>
        <v>0.01208304584</v>
      </c>
      <c r="AJ240" s="57">
        <f t="shared" si="22"/>
        <v>0.01100606043</v>
      </c>
      <c r="AK240" s="66">
        <f t="shared" si="23"/>
        <v>0.004664658101</v>
      </c>
      <c r="AL240" s="66">
        <f t="shared" si="24"/>
        <v>0.002500152428</v>
      </c>
      <c r="AM240" s="66">
        <f t="shared" si="25"/>
        <v>0.003786866496</v>
      </c>
      <c r="AN240" s="63">
        <f t="shared" si="6"/>
        <v>0.2393300918</v>
      </c>
      <c r="AO240" s="66">
        <f t="shared" si="26"/>
        <v>0.01586991234</v>
      </c>
      <c r="AP240" s="66">
        <f t="shared" si="27"/>
        <v>0.9475873464</v>
      </c>
      <c r="AQ240" s="63">
        <f t="shared" si="7"/>
        <v>31</v>
      </c>
      <c r="AR240" s="66">
        <f t="shared" si="28"/>
        <v>29</v>
      </c>
      <c r="AS240" s="64">
        <f>'M1,M2,M3 Restoration'!AU240</f>
        <v>0.5867793714</v>
      </c>
      <c r="AT240" s="66">
        <f t="shared" si="206"/>
        <v>20</v>
      </c>
      <c r="AU240" s="65">
        <f>'N1,N2,N3 Restoration'!AX240</f>
        <v>0.3435410221</v>
      </c>
      <c r="AV240" s="38">
        <f t="shared" si="30"/>
        <v>49</v>
      </c>
      <c r="AW240" s="38">
        <f t="shared" si="31"/>
        <v>26</v>
      </c>
      <c r="AX240" s="52">
        <v>41.0</v>
      </c>
      <c r="AY240" s="38"/>
      <c r="AZ240" s="35"/>
      <c r="BA240" s="35"/>
    </row>
    <row r="241">
      <c r="A241" s="1"/>
      <c r="B241" s="1"/>
      <c r="C241" s="60"/>
      <c r="D241" s="60"/>
      <c r="E241" s="2">
        <v>3710.0</v>
      </c>
      <c r="F241" s="61">
        <v>571.0</v>
      </c>
      <c r="G241" s="62">
        <f t="shared" si="8"/>
        <v>181</v>
      </c>
      <c r="H241" s="43">
        <v>22.0</v>
      </c>
      <c r="I241" s="43">
        <v>15.0</v>
      </c>
      <c r="J241" s="43">
        <v>12.0</v>
      </c>
      <c r="K241" s="44">
        <v>34.0</v>
      </c>
      <c r="L241" s="44">
        <v>39.0</v>
      </c>
      <c r="M241" s="44">
        <v>25.0</v>
      </c>
      <c r="N241" s="45">
        <v>6.0</v>
      </c>
      <c r="O241" s="45">
        <v>7.0</v>
      </c>
      <c r="P241" s="45">
        <v>21.0</v>
      </c>
      <c r="Q241" s="66">
        <f t="shared" si="9"/>
        <v>0.3169877408</v>
      </c>
      <c r="R241" s="66">
        <f t="shared" si="10"/>
        <v>0.03852889667</v>
      </c>
      <c r="S241" s="66">
        <f t="shared" si="11"/>
        <v>0.02101576182</v>
      </c>
      <c r="T241" s="66">
        <f t="shared" si="12"/>
        <v>0.0122591944</v>
      </c>
      <c r="U241" s="63">
        <f t="shared" si="1"/>
        <v>0.3169877408</v>
      </c>
      <c r="V241" s="66">
        <f t="shared" si="13"/>
        <v>0.02626970228</v>
      </c>
      <c r="W241" s="66">
        <f t="shared" si="14"/>
        <v>0.06830122592</v>
      </c>
      <c r="X241" s="66">
        <f t="shared" si="15"/>
        <v>0.05954465849</v>
      </c>
      <c r="Y241" s="63">
        <f t="shared" si="2"/>
        <v>0.3169877408</v>
      </c>
      <c r="Z241" s="66">
        <f t="shared" si="16"/>
        <v>0.04378283713</v>
      </c>
      <c r="AA241" s="66">
        <f t="shared" si="17"/>
        <v>0.01050788091</v>
      </c>
      <c r="AB241" s="66">
        <f t="shared" si="18"/>
        <v>0.03677758319</v>
      </c>
      <c r="AC241" s="63">
        <f t="shared" si="3"/>
        <v>0.3169877408</v>
      </c>
      <c r="AD241" s="66">
        <f t="shared" ref="AD241:AF241" si="270">(H241+K241+N241)/($F241)</f>
        <v>0.1085814361</v>
      </c>
      <c r="AE241" s="66">
        <f t="shared" si="270"/>
        <v>0.1068301226</v>
      </c>
      <c r="AF241" s="66">
        <f t="shared" si="270"/>
        <v>0.1015761821</v>
      </c>
      <c r="AG241" s="56">
        <f t="shared" si="20"/>
        <v>0.01652771774</v>
      </c>
      <c r="AH241" s="49">
        <f t="shared" si="5"/>
        <v>0.3169877408</v>
      </c>
      <c r="AI241" s="57">
        <f t="shared" si="21"/>
        <v>0.01427775633</v>
      </c>
      <c r="AJ241" s="57">
        <f t="shared" si="22"/>
        <v>0.01285131149</v>
      </c>
      <c r="AK241" s="66">
        <f t="shared" si="23"/>
        <v>-0.003769875414</v>
      </c>
      <c r="AL241" s="66">
        <f t="shared" si="24"/>
        <v>-0.0005921170957</v>
      </c>
      <c r="AM241" s="66">
        <f t="shared" si="25"/>
        <v>-0.003060463295</v>
      </c>
      <c r="AN241" s="63">
        <f t="shared" si="6"/>
        <v>0.3169877408</v>
      </c>
      <c r="AO241" s="66">
        <f t="shared" si="26"/>
        <v>0.01121729303</v>
      </c>
      <c r="AP241" s="66">
        <f t="shared" si="27"/>
        <v>1.067512387</v>
      </c>
      <c r="AQ241" s="63">
        <f t="shared" si="7"/>
        <v>6</v>
      </c>
      <c r="AR241" s="66">
        <f t="shared" si="28"/>
        <v>6</v>
      </c>
      <c r="AS241" s="64">
        <f>'M1,M2,M3 Restoration'!AU241</f>
        <v>0.5745945544</v>
      </c>
      <c r="AT241" s="66">
        <f t="shared" si="206"/>
        <v>4</v>
      </c>
      <c r="AU241" s="65">
        <f>'N1,N2,N3 Restoration'!AX241</f>
        <v>0.3145294521</v>
      </c>
      <c r="AV241" s="38">
        <f t="shared" si="30"/>
        <v>34</v>
      </c>
      <c r="AW241" s="38">
        <f t="shared" si="31"/>
        <v>16</v>
      </c>
      <c r="AX241" s="52">
        <v>15.0</v>
      </c>
      <c r="AY241" s="38"/>
      <c r="AZ241" s="35"/>
      <c r="BA241" s="35"/>
    </row>
    <row r="242">
      <c r="A242" s="1"/>
      <c r="B242" s="1"/>
      <c r="C242" s="60"/>
      <c r="D242" s="60"/>
      <c r="E242" s="2">
        <v>3715.0</v>
      </c>
      <c r="F242" s="61">
        <v>1889.0</v>
      </c>
      <c r="G242" s="62">
        <f t="shared" si="8"/>
        <v>645</v>
      </c>
      <c r="H242" s="43">
        <v>60.0</v>
      </c>
      <c r="I242" s="43">
        <v>41.0</v>
      </c>
      <c r="J242" s="43">
        <v>44.0</v>
      </c>
      <c r="K242" s="44">
        <v>121.0</v>
      </c>
      <c r="L242" s="44">
        <v>159.0</v>
      </c>
      <c r="M242" s="44">
        <v>77.0</v>
      </c>
      <c r="N242" s="45">
        <v>42.0</v>
      </c>
      <c r="O242" s="45">
        <v>26.0</v>
      </c>
      <c r="P242" s="45">
        <v>75.0</v>
      </c>
      <c r="Q242" s="66">
        <f t="shared" si="9"/>
        <v>0.3414505029</v>
      </c>
      <c r="R242" s="66">
        <f t="shared" si="10"/>
        <v>0.03176283748</v>
      </c>
      <c r="S242" s="66">
        <f t="shared" si="11"/>
        <v>0.02329274749</v>
      </c>
      <c r="T242" s="66">
        <f t="shared" si="12"/>
        <v>0.01376389624</v>
      </c>
      <c r="U242" s="63">
        <f t="shared" si="1"/>
        <v>0.3414505029</v>
      </c>
      <c r="V242" s="66">
        <f t="shared" si="13"/>
        <v>0.02170460561</v>
      </c>
      <c r="W242" s="66">
        <f t="shared" si="14"/>
        <v>0.08417151932</v>
      </c>
      <c r="X242" s="66">
        <f t="shared" si="15"/>
        <v>0.06405505558</v>
      </c>
      <c r="Y242" s="63">
        <f t="shared" si="2"/>
        <v>0.3414505029</v>
      </c>
      <c r="Z242" s="66">
        <f t="shared" si="16"/>
        <v>0.0407623081</v>
      </c>
      <c r="AA242" s="66">
        <f t="shared" si="17"/>
        <v>0.02223398624</v>
      </c>
      <c r="AB242" s="66">
        <f t="shared" si="18"/>
        <v>0.03970354685</v>
      </c>
      <c r="AC242" s="63">
        <f t="shared" si="3"/>
        <v>0.3414505029</v>
      </c>
      <c r="AD242" s="66">
        <f t="shared" ref="AD242:AF242" si="271">(H242+K242+N242)/($F242)</f>
        <v>0.1180518793</v>
      </c>
      <c r="AE242" s="66">
        <f t="shared" si="271"/>
        <v>0.1196400212</v>
      </c>
      <c r="AF242" s="66">
        <f t="shared" si="271"/>
        <v>0.1037586024</v>
      </c>
      <c r="AG242" s="56">
        <f t="shared" si="20"/>
        <v>0.01728018993</v>
      </c>
      <c r="AH242" s="49">
        <f t="shared" si="5"/>
        <v>0.3414505029</v>
      </c>
      <c r="AI242" s="57">
        <f t="shared" si="21"/>
        <v>0.0146968091</v>
      </c>
      <c r="AJ242" s="57">
        <f t="shared" si="22"/>
        <v>0.01316028184</v>
      </c>
      <c r="AK242" s="66">
        <f t="shared" si="23"/>
        <v>0.007537177135</v>
      </c>
      <c r="AL242" s="66">
        <f t="shared" si="24"/>
        <v>0.000603614403</v>
      </c>
      <c r="AM242" s="66">
        <f t="shared" si="25"/>
        <v>0.006118837211</v>
      </c>
      <c r="AN242" s="63">
        <f t="shared" si="6"/>
        <v>0.3414505029</v>
      </c>
      <c r="AO242" s="66">
        <f t="shared" si="26"/>
        <v>0.02081564631</v>
      </c>
      <c r="AP242" s="66">
        <f t="shared" si="27"/>
        <v>0.9362084734</v>
      </c>
      <c r="AQ242" s="63">
        <f t="shared" si="7"/>
        <v>42</v>
      </c>
      <c r="AR242" s="66">
        <f t="shared" si="28"/>
        <v>39</v>
      </c>
      <c r="AS242" s="64">
        <f>'M1,M2,M3 Restoration'!AU242</f>
        <v>0.662493243</v>
      </c>
      <c r="AT242" s="66">
        <f t="shared" si="206"/>
        <v>20</v>
      </c>
      <c r="AU242" s="65">
        <f>'N1,N2,N3 Restoration'!AX242</f>
        <v>0.201568688</v>
      </c>
      <c r="AV242" s="38">
        <f t="shared" si="30"/>
        <v>104</v>
      </c>
      <c r="AW242" s="38">
        <f t="shared" si="31"/>
        <v>26</v>
      </c>
      <c r="AX242" s="52">
        <v>41.0</v>
      </c>
      <c r="AY242" s="38"/>
      <c r="AZ242" s="35"/>
      <c r="BA242" s="35"/>
    </row>
    <row r="243">
      <c r="A243" s="1"/>
      <c r="B243" s="1"/>
      <c r="C243" s="60"/>
      <c r="D243" s="60"/>
      <c r="E243" s="2">
        <v>3717.0</v>
      </c>
      <c r="F243" s="61">
        <v>1062.0</v>
      </c>
      <c r="G243" s="62">
        <f t="shared" si="8"/>
        <v>361</v>
      </c>
      <c r="H243" s="43">
        <v>41.0</v>
      </c>
      <c r="I243" s="43">
        <v>26.0</v>
      </c>
      <c r="J243" s="43">
        <v>22.0</v>
      </c>
      <c r="K243" s="44">
        <v>64.0</v>
      </c>
      <c r="L243" s="44">
        <v>94.0</v>
      </c>
      <c r="M243" s="44">
        <v>44.0</v>
      </c>
      <c r="N243" s="45">
        <v>22.0</v>
      </c>
      <c r="O243" s="45">
        <v>18.0</v>
      </c>
      <c r="P243" s="45">
        <v>30.0</v>
      </c>
      <c r="Q243" s="66">
        <f t="shared" si="9"/>
        <v>0.3399246704</v>
      </c>
      <c r="R243" s="66">
        <f t="shared" si="10"/>
        <v>0.03860640301</v>
      </c>
      <c r="S243" s="66">
        <f t="shared" si="11"/>
        <v>0.02071563089</v>
      </c>
      <c r="T243" s="66">
        <f t="shared" si="12"/>
        <v>0.01694915254</v>
      </c>
      <c r="U243" s="63">
        <f t="shared" si="1"/>
        <v>0.3399246704</v>
      </c>
      <c r="V243" s="66">
        <f t="shared" si="13"/>
        <v>0.02448210923</v>
      </c>
      <c r="W243" s="66">
        <f t="shared" si="14"/>
        <v>0.08851224105</v>
      </c>
      <c r="X243" s="66">
        <f t="shared" si="15"/>
        <v>0.06026365348</v>
      </c>
      <c r="Y243" s="63">
        <f t="shared" si="2"/>
        <v>0.3399246704</v>
      </c>
      <c r="Z243" s="66">
        <f t="shared" si="16"/>
        <v>0.04143126177</v>
      </c>
      <c r="AA243" s="66">
        <f t="shared" si="17"/>
        <v>0.02071563089</v>
      </c>
      <c r="AB243" s="66">
        <f t="shared" si="18"/>
        <v>0.02824858757</v>
      </c>
      <c r="AC243" s="63">
        <f t="shared" si="3"/>
        <v>0.3399246704</v>
      </c>
      <c r="AD243" s="66">
        <f t="shared" ref="AD243:AF243" si="272">(H243+K243+N243)/($F243)</f>
        <v>0.1195856874</v>
      </c>
      <c r="AE243" s="66">
        <f t="shared" si="272"/>
        <v>0.1299435028</v>
      </c>
      <c r="AF243" s="66">
        <f t="shared" si="272"/>
        <v>0.09039548023</v>
      </c>
      <c r="AG243" s="56">
        <f t="shared" si="20"/>
        <v>0.01723634579</v>
      </c>
      <c r="AH243" s="49">
        <f t="shared" si="5"/>
        <v>0.3399246704</v>
      </c>
      <c r="AI243" s="57">
        <f t="shared" si="21"/>
        <v>0.01467448601</v>
      </c>
      <c r="AJ243" s="57">
        <f t="shared" si="22"/>
        <v>0.01314482499</v>
      </c>
      <c r="AK243" s="66">
        <f t="shared" si="23"/>
        <v>0.006041144875</v>
      </c>
      <c r="AL243" s="66">
        <f t="shared" si="24"/>
        <v>0.003804327549</v>
      </c>
      <c r="AM243" s="66">
        <f t="shared" si="25"/>
        <v>0.004904327097</v>
      </c>
      <c r="AN243" s="63">
        <f t="shared" si="6"/>
        <v>0.3399246704</v>
      </c>
      <c r="AO243" s="66">
        <f t="shared" si="26"/>
        <v>0.01957881311</v>
      </c>
      <c r="AP243" s="66">
        <f t="shared" si="27"/>
        <v>0.9451227055</v>
      </c>
      <c r="AQ243" s="63">
        <f t="shared" si="7"/>
        <v>22</v>
      </c>
      <c r="AR243" s="66">
        <f t="shared" si="28"/>
        <v>21</v>
      </c>
      <c r="AS243" s="64">
        <f>'M1,M2,M3 Restoration'!AU243</f>
        <v>0.7979030463</v>
      </c>
      <c r="AT243" s="66">
        <f t="shared" si="206"/>
        <v>5</v>
      </c>
      <c r="AU243" s="65">
        <f>'N1,N2,N3 Restoration'!AX243</f>
        <v>0.2943499226</v>
      </c>
      <c r="AV243" s="38">
        <f t="shared" si="30"/>
        <v>63</v>
      </c>
      <c r="AW243" s="38">
        <f t="shared" si="31"/>
        <v>26</v>
      </c>
      <c r="AX243" s="52">
        <v>26.0</v>
      </c>
      <c r="AY243" s="38"/>
      <c r="AZ243" s="35"/>
      <c r="BA243" s="35"/>
    </row>
    <row r="244">
      <c r="A244" s="1"/>
      <c r="B244" s="1"/>
      <c r="C244" s="60"/>
      <c r="D244" s="60"/>
      <c r="E244" s="2">
        <v>3719.0</v>
      </c>
      <c r="F244" s="61">
        <v>3325.0</v>
      </c>
      <c r="G244" s="62">
        <f t="shared" si="8"/>
        <v>736</v>
      </c>
      <c r="H244" s="43">
        <v>24.0</v>
      </c>
      <c r="I244" s="43">
        <v>48.0</v>
      </c>
      <c r="J244" s="43">
        <v>44.0</v>
      </c>
      <c r="K244" s="44">
        <v>105.0</v>
      </c>
      <c r="L244" s="44">
        <v>239.0</v>
      </c>
      <c r="M244" s="44">
        <v>94.0</v>
      </c>
      <c r="N244" s="45">
        <v>45.0</v>
      </c>
      <c r="O244" s="45">
        <v>32.0</v>
      </c>
      <c r="P244" s="45">
        <v>105.0</v>
      </c>
      <c r="Q244" s="66">
        <f t="shared" si="9"/>
        <v>0.2213533835</v>
      </c>
      <c r="R244" s="66">
        <f t="shared" si="10"/>
        <v>0.007218045113</v>
      </c>
      <c r="S244" s="66">
        <f t="shared" si="11"/>
        <v>0.01323308271</v>
      </c>
      <c r="T244" s="66">
        <f t="shared" si="12"/>
        <v>0.00962406015</v>
      </c>
      <c r="U244" s="63">
        <f t="shared" si="1"/>
        <v>0.2213533835</v>
      </c>
      <c r="V244" s="66">
        <f t="shared" si="13"/>
        <v>0.01443609023</v>
      </c>
      <c r="W244" s="66">
        <f t="shared" si="14"/>
        <v>0.07187969925</v>
      </c>
      <c r="X244" s="66">
        <f t="shared" si="15"/>
        <v>0.03157894737</v>
      </c>
      <c r="Y244" s="63">
        <f t="shared" si="2"/>
        <v>0.2213533835</v>
      </c>
      <c r="Z244" s="66">
        <f t="shared" si="16"/>
        <v>0.02827067669</v>
      </c>
      <c r="AA244" s="66">
        <f t="shared" si="17"/>
        <v>0.01353383459</v>
      </c>
      <c r="AB244" s="66">
        <f t="shared" si="18"/>
        <v>0.03157894737</v>
      </c>
      <c r="AC244" s="63">
        <f t="shared" si="3"/>
        <v>0.2213533835</v>
      </c>
      <c r="AD244" s="66">
        <f t="shared" ref="AD244:AF244" si="273">(H244+K244+N244)/($F244)</f>
        <v>0.05233082707</v>
      </c>
      <c r="AE244" s="66">
        <f t="shared" si="273"/>
        <v>0.09593984962</v>
      </c>
      <c r="AF244" s="66">
        <f t="shared" si="273"/>
        <v>0.07308270677</v>
      </c>
      <c r="AG244" s="56">
        <f t="shared" si="20"/>
        <v>0.0125718524</v>
      </c>
      <c r="AH244" s="49">
        <f t="shared" si="5"/>
        <v>0.2213533835</v>
      </c>
      <c r="AI244" s="57">
        <f t="shared" si="21"/>
        <v>0.01138760787</v>
      </c>
      <c r="AJ244" s="57">
        <f t="shared" si="22"/>
        <v>0.01039151764</v>
      </c>
      <c r="AK244" s="66">
        <f t="shared" si="23"/>
        <v>0.002146226717</v>
      </c>
      <c r="AL244" s="66">
        <f t="shared" si="24"/>
        <v>-0.0007674574934</v>
      </c>
      <c r="AM244" s="66">
        <f t="shared" si="25"/>
        <v>0.001742351502</v>
      </c>
      <c r="AN244" s="63">
        <f t="shared" si="6"/>
        <v>0.2213533835</v>
      </c>
      <c r="AO244" s="66">
        <f t="shared" si="26"/>
        <v>0.01312995937</v>
      </c>
      <c r="AP244" s="66">
        <f t="shared" si="27"/>
        <v>0.9701581091</v>
      </c>
      <c r="AQ244" s="63">
        <f t="shared" si="7"/>
        <v>45</v>
      </c>
      <c r="AR244" s="66">
        <f t="shared" si="28"/>
        <v>44</v>
      </c>
      <c r="AS244" s="64">
        <f>'M1,M2,M3 Restoration'!AU244</f>
        <v>0.3954407685</v>
      </c>
      <c r="AT244" s="66">
        <f t="shared" si="206"/>
        <v>67</v>
      </c>
      <c r="AU244" s="65">
        <f>'N1,N2,N3 Restoration'!AX244</f>
        <v>0.1835783261</v>
      </c>
      <c r="AV244" s="38">
        <f t="shared" si="30"/>
        <v>68</v>
      </c>
      <c r="AW244" s="38">
        <f t="shared" si="31"/>
        <v>15</v>
      </c>
      <c r="AX244" s="52">
        <v>48.0</v>
      </c>
      <c r="AY244" s="38"/>
      <c r="AZ244" s="35"/>
      <c r="BA244" s="35"/>
    </row>
    <row r="245">
      <c r="A245" s="1"/>
      <c r="B245" s="1"/>
      <c r="C245" s="60"/>
      <c r="D245" s="60"/>
      <c r="E245" s="2">
        <v>3724.0</v>
      </c>
      <c r="F245" s="61">
        <v>3182.0</v>
      </c>
      <c r="G245" s="62">
        <f t="shared" si="8"/>
        <v>636</v>
      </c>
      <c r="H245" s="43">
        <v>34.0</v>
      </c>
      <c r="I245" s="43">
        <v>52.0</v>
      </c>
      <c r="J245" s="43">
        <v>34.0</v>
      </c>
      <c r="K245" s="44">
        <v>108.0</v>
      </c>
      <c r="L245" s="44">
        <v>190.0</v>
      </c>
      <c r="M245" s="44">
        <v>75.0</v>
      </c>
      <c r="N245" s="45">
        <v>40.0</v>
      </c>
      <c r="O245" s="45">
        <v>24.0</v>
      </c>
      <c r="P245" s="45">
        <v>79.0</v>
      </c>
      <c r="Q245" s="66">
        <f t="shared" si="9"/>
        <v>0.1998742929</v>
      </c>
      <c r="R245" s="66">
        <f t="shared" si="10"/>
        <v>0.01068510371</v>
      </c>
      <c r="S245" s="66">
        <f t="shared" si="11"/>
        <v>0.01068510371</v>
      </c>
      <c r="T245" s="66">
        <f t="shared" si="12"/>
        <v>0.007542426147</v>
      </c>
      <c r="U245" s="63">
        <f t="shared" si="1"/>
        <v>0.1998742929</v>
      </c>
      <c r="V245" s="66">
        <f t="shared" si="13"/>
        <v>0.01634192332</v>
      </c>
      <c r="W245" s="66">
        <f t="shared" si="14"/>
        <v>0.05971087366</v>
      </c>
      <c r="X245" s="66">
        <f t="shared" si="15"/>
        <v>0.03394091766</v>
      </c>
      <c r="Y245" s="63">
        <f t="shared" si="2"/>
        <v>0.1998742929</v>
      </c>
      <c r="Z245" s="66">
        <f t="shared" si="16"/>
        <v>0.02357008171</v>
      </c>
      <c r="AA245" s="66">
        <f t="shared" si="17"/>
        <v>0.01257071025</v>
      </c>
      <c r="AB245" s="66">
        <f t="shared" si="18"/>
        <v>0.02482715273</v>
      </c>
      <c r="AC245" s="63">
        <f t="shared" si="3"/>
        <v>0.1998742929</v>
      </c>
      <c r="AD245" s="66">
        <f t="shared" ref="AD245:AF245" si="274">(H245+K245+N245)/($F245)</f>
        <v>0.05719673162</v>
      </c>
      <c r="AE245" s="66">
        <f t="shared" si="274"/>
        <v>0.08359522313</v>
      </c>
      <c r="AF245" s="66">
        <f t="shared" si="274"/>
        <v>0.05908233815</v>
      </c>
      <c r="AG245" s="56">
        <f t="shared" si="20"/>
        <v>0.01146126322</v>
      </c>
      <c r="AH245" s="49">
        <f t="shared" si="5"/>
        <v>0.1998742929</v>
      </c>
      <c r="AI245" s="57">
        <f t="shared" si="21"/>
        <v>0.01046430375</v>
      </c>
      <c r="AJ245" s="57">
        <f t="shared" si="22"/>
        <v>0.009564869428</v>
      </c>
      <c r="AK245" s="66">
        <f t="shared" si="23"/>
        <v>0.002106406499</v>
      </c>
      <c r="AL245" s="66">
        <f t="shared" si="24"/>
        <v>-0.002022443281</v>
      </c>
      <c r="AM245" s="66">
        <f t="shared" si="25"/>
        <v>0.001710024621</v>
      </c>
      <c r="AN245" s="63">
        <f t="shared" si="6"/>
        <v>0.1998742929</v>
      </c>
      <c r="AO245" s="66">
        <f t="shared" si="26"/>
        <v>0.01217432837</v>
      </c>
      <c r="AP245" s="66">
        <f t="shared" si="27"/>
        <v>0.9684678215</v>
      </c>
      <c r="AQ245" s="63">
        <f t="shared" si="7"/>
        <v>40</v>
      </c>
      <c r="AR245" s="66">
        <f t="shared" si="28"/>
        <v>39</v>
      </c>
      <c r="AS245" s="64">
        <f>'M1,M2,M3 Restoration'!AU245</f>
        <v>0.5671130485</v>
      </c>
      <c r="AT245" s="66">
        <f t="shared" si="206"/>
        <v>30</v>
      </c>
      <c r="AU245" s="65">
        <f>'N1,N2,N3 Restoration'!AX245</f>
        <v>0.2378977972</v>
      </c>
      <c r="AV245" s="38">
        <f t="shared" si="30"/>
        <v>68</v>
      </c>
      <c r="AW245" s="38">
        <f t="shared" si="31"/>
        <v>21</v>
      </c>
      <c r="AX245" s="52">
        <v>52.0</v>
      </c>
      <c r="AY245" s="38"/>
      <c r="AZ245" s="35"/>
      <c r="BA245" s="35"/>
    </row>
    <row r="246">
      <c r="A246" s="1"/>
      <c r="B246" s="1"/>
      <c r="C246" s="60"/>
      <c r="D246" s="60"/>
      <c r="E246" s="2">
        <v>3727.0</v>
      </c>
      <c r="F246" s="61">
        <v>2249.0</v>
      </c>
      <c r="G246" s="62">
        <f t="shared" si="8"/>
        <v>1119</v>
      </c>
      <c r="H246" s="43">
        <v>26.0</v>
      </c>
      <c r="I246" s="43">
        <v>78.0</v>
      </c>
      <c r="J246" s="43">
        <v>42.0</v>
      </c>
      <c r="K246" s="44">
        <v>155.0</v>
      </c>
      <c r="L246" s="44">
        <v>488.0</v>
      </c>
      <c r="M246" s="44">
        <v>160.0</v>
      </c>
      <c r="N246" s="45">
        <v>35.0</v>
      </c>
      <c r="O246" s="45">
        <v>31.0</v>
      </c>
      <c r="P246" s="45">
        <v>104.0</v>
      </c>
      <c r="Q246" s="66">
        <f t="shared" si="9"/>
        <v>0.4975544687</v>
      </c>
      <c r="R246" s="66">
        <f t="shared" si="10"/>
        <v>0.01156069364</v>
      </c>
      <c r="S246" s="66">
        <f t="shared" si="11"/>
        <v>0.01867496665</v>
      </c>
      <c r="T246" s="66">
        <f t="shared" si="12"/>
        <v>0.01378390396</v>
      </c>
      <c r="U246" s="63">
        <f t="shared" si="1"/>
        <v>0.4975544687</v>
      </c>
      <c r="V246" s="66">
        <f t="shared" si="13"/>
        <v>0.03468208092</v>
      </c>
      <c r="W246" s="66">
        <f t="shared" si="14"/>
        <v>0.2169853268</v>
      </c>
      <c r="X246" s="66">
        <f t="shared" si="15"/>
        <v>0.06891951979</v>
      </c>
      <c r="Y246" s="63">
        <f t="shared" si="2"/>
        <v>0.4975544687</v>
      </c>
      <c r="Z246" s="66">
        <f t="shared" si="16"/>
        <v>0.0711427301</v>
      </c>
      <c r="AA246" s="66">
        <f t="shared" si="17"/>
        <v>0.01556247221</v>
      </c>
      <c r="AB246" s="66">
        <f t="shared" si="18"/>
        <v>0.04624277457</v>
      </c>
      <c r="AC246" s="63">
        <f t="shared" si="3"/>
        <v>0.4975544687</v>
      </c>
      <c r="AD246" s="66">
        <f t="shared" ref="AD246:AF246" si="275">(H246+K246+N246)/($F246)</f>
        <v>0.09604268564</v>
      </c>
      <c r="AE246" s="66">
        <f t="shared" si="275"/>
        <v>0.2654513117</v>
      </c>
      <c r="AF246" s="66">
        <f t="shared" si="275"/>
        <v>0.1360604713</v>
      </c>
      <c r="AG246" s="56">
        <f t="shared" si="20"/>
        <v>0.01959300459</v>
      </c>
      <c r="AH246" s="49">
        <f t="shared" si="5"/>
        <v>0.4975544687</v>
      </c>
      <c r="AI246" s="57">
        <f t="shared" si="21"/>
        <v>0.01429850329</v>
      </c>
      <c r="AJ246" s="57">
        <f t="shared" si="22"/>
        <v>0.01205950818</v>
      </c>
      <c r="AK246" s="66">
        <f t="shared" si="23"/>
        <v>0.001263968918</v>
      </c>
      <c r="AL246" s="66">
        <f t="shared" si="24"/>
        <v>0.001724395774</v>
      </c>
      <c r="AM246" s="66">
        <f t="shared" si="25"/>
        <v>0.001026116265</v>
      </c>
      <c r="AN246" s="63">
        <f t="shared" si="6"/>
        <v>0.4975544687</v>
      </c>
      <c r="AO246" s="66">
        <f t="shared" si="26"/>
        <v>0.01532461956</v>
      </c>
      <c r="AP246" s="66">
        <f t="shared" si="27"/>
        <v>0.9847162681</v>
      </c>
      <c r="AQ246" s="63">
        <f t="shared" si="7"/>
        <v>35</v>
      </c>
      <c r="AR246" s="66">
        <f t="shared" si="28"/>
        <v>34</v>
      </c>
      <c r="AS246" s="64">
        <f>'M1,M2,M3 Restoration'!AU246</f>
        <v>0.3678026399</v>
      </c>
      <c r="AT246" s="66">
        <f t="shared" si="206"/>
        <v>58</v>
      </c>
      <c r="AU246" s="65">
        <f>'N1,N2,N3 Restoration'!AX246</f>
        <v>0.3226021294</v>
      </c>
      <c r="AV246" s="38">
        <f t="shared" si="30"/>
        <v>68</v>
      </c>
      <c r="AW246" s="38">
        <f t="shared" si="31"/>
        <v>32</v>
      </c>
      <c r="AX246" s="52">
        <v>78.0</v>
      </c>
      <c r="AY246" s="38"/>
      <c r="AZ246" s="35"/>
      <c r="BA246" s="35"/>
    </row>
    <row r="247">
      <c r="A247" s="1"/>
      <c r="B247" s="1"/>
      <c r="C247" s="60"/>
      <c r="D247" s="60"/>
      <c r="E247" s="2">
        <v>3729.0</v>
      </c>
      <c r="F247" s="61">
        <v>1147.0</v>
      </c>
      <c r="G247" s="62">
        <f t="shared" si="8"/>
        <v>260</v>
      </c>
      <c r="H247" s="43">
        <v>11.0</v>
      </c>
      <c r="I247" s="43">
        <v>18.0</v>
      </c>
      <c r="J247" s="43">
        <v>18.0</v>
      </c>
      <c r="K247" s="44">
        <v>40.0</v>
      </c>
      <c r="L247" s="44">
        <v>80.0</v>
      </c>
      <c r="M247" s="44">
        <v>27.0</v>
      </c>
      <c r="N247" s="45">
        <v>10.0</v>
      </c>
      <c r="O247" s="45">
        <v>24.0</v>
      </c>
      <c r="P247" s="45">
        <v>32.0</v>
      </c>
      <c r="Q247" s="66">
        <f t="shared" si="9"/>
        <v>0.2266782912</v>
      </c>
      <c r="R247" s="66">
        <f t="shared" si="10"/>
        <v>0.009590235397</v>
      </c>
      <c r="S247" s="66">
        <f t="shared" si="11"/>
        <v>0.01569311247</v>
      </c>
      <c r="T247" s="66">
        <f t="shared" si="12"/>
        <v>0.02092414996</v>
      </c>
      <c r="U247" s="63">
        <f t="shared" si="1"/>
        <v>0.2266782912</v>
      </c>
      <c r="V247" s="66">
        <f t="shared" si="13"/>
        <v>0.01569311247</v>
      </c>
      <c r="W247" s="66">
        <f t="shared" si="14"/>
        <v>0.06974716652</v>
      </c>
      <c r="X247" s="66">
        <f t="shared" si="15"/>
        <v>0.03487358326</v>
      </c>
      <c r="Y247" s="63">
        <f t="shared" si="2"/>
        <v>0.2266782912</v>
      </c>
      <c r="Z247" s="66">
        <f t="shared" si="16"/>
        <v>0.0235396687</v>
      </c>
      <c r="AA247" s="66">
        <f t="shared" si="17"/>
        <v>0.008718395815</v>
      </c>
      <c r="AB247" s="66">
        <f t="shared" si="18"/>
        <v>0.02789886661</v>
      </c>
      <c r="AC247" s="63">
        <f t="shared" si="3"/>
        <v>0.2266782912</v>
      </c>
      <c r="AD247" s="66">
        <f t="shared" ref="AD247:AF247" si="276">(H247+K247+N247)/($F247)</f>
        <v>0.05318221447</v>
      </c>
      <c r="AE247" s="66">
        <f t="shared" si="276"/>
        <v>0.1063644289</v>
      </c>
      <c r="AF247" s="66">
        <f t="shared" si="276"/>
        <v>0.06713164778</v>
      </c>
      <c r="AG247" s="56">
        <f t="shared" si="20"/>
        <v>0.01283457698</v>
      </c>
      <c r="AH247" s="49">
        <f t="shared" si="5"/>
        <v>0.2266782912</v>
      </c>
      <c r="AI247" s="57">
        <f t="shared" si="21"/>
        <v>0.01160094789</v>
      </c>
      <c r="AJ247" s="57">
        <f t="shared" si="22"/>
        <v>0.01058089558</v>
      </c>
      <c r="AK247" s="66">
        <f t="shared" si="23"/>
        <v>-0.002882552073</v>
      </c>
      <c r="AL247" s="66">
        <f t="shared" si="24"/>
        <v>0.01034325438</v>
      </c>
      <c r="AM247" s="66">
        <f t="shared" si="25"/>
        <v>-0.002340115745</v>
      </c>
      <c r="AN247" s="63">
        <f t="shared" si="6"/>
        <v>0.2266782912</v>
      </c>
      <c r="AO247" s="66">
        <f t="shared" si="26"/>
        <v>0.009260832143</v>
      </c>
      <c r="AP247" s="66">
        <f t="shared" si="27"/>
        <v>1.062217447</v>
      </c>
      <c r="AQ247" s="63">
        <f t="shared" si="7"/>
        <v>10</v>
      </c>
      <c r="AR247" s="66">
        <f t="shared" si="28"/>
        <v>11</v>
      </c>
      <c r="AS247" s="64">
        <f>'M1,M2,M3 Restoration'!AU247</f>
        <v>0.350925332</v>
      </c>
      <c r="AT247" s="66">
        <f t="shared" si="206"/>
        <v>20</v>
      </c>
      <c r="AU247" s="65">
        <f>'N1,N2,N3 Restoration'!AX247</f>
        <v>0.3791348266</v>
      </c>
      <c r="AV247" s="38">
        <f t="shared" si="30"/>
        <v>29</v>
      </c>
      <c r="AW247" s="38">
        <f t="shared" si="31"/>
        <v>18</v>
      </c>
      <c r="AX247" s="52">
        <v>18.0</v>
      </c>
      <c r="AY247" s="38"/>
      <c r="AZ247" s="35"/>
      <c r="BA247" s="35"/>
    </row>
    <row r="248">
      <c r="A248" s="1"/>
      <c r="B248" s="1"/>
      <c r="C248" s="60"/>
      <c r="D248" s="60"/>
      <c r="E248" s="2">
        <v>3730.0</v>
      </c>
      <c r="F248" s="61">
        <v>1857.0</v>
      </c>
      <c r="G248" s="62">
        <f t="shared" si="8"/>
        <v>369</v>
      </c>
      <c r="H248" s="43">
        <v>17.0</v>
      </c>
      <c r="I248" s="43">
        <v>36.0</v>
      </c>
      <c r="J248" s="43">
        <v>20.0</v>
      </c>
      <c r="K248" s="44">
        <v>52.0</v>
      </c>
      <c r="L248" s="44">
        <v>108.0</v>
      </c>
      <c r="M248" s="44">
        <v>45.0</v>
      </c>
      <c r="N248" s="45">
        <v>23.0</v>
      </c>
      <c r="O248" s="45">
        <v>22.0</v>
      </c>
      <c r="P248" s="45">
        <v>46.0</v>
      </c>
      <c r="Q248" s="66">
        <f t="shared" si="9"/>
        <v>0.1987075929</v>
      </c>
      <c r="R248" s="66">
        <f t="shared" si="10"/>
        <v>0.00915455035</v>
      </c>
      <c r="S248" s="66">
        <f t="shared" si="11"/>
        <v>0.01077005924</v>
      </c>
      <c r="T248" s="66">
        <f t="shared" si="12"/>
        <v>0.01184706516</v>
      </c>
      <c r="U248" s="63">
        <f t="shared" si="1"/>
        <v>0.1987075929</v>
      </c>
      <c r="V248" s="66">
        <f t="shared" si="13"/>
        <v>0.01938610662</v>
      </c>
      <c r="W248" s="66">
        <f t="shared" si="14"/>
        <v>0.05815831987</v>
      </c>
      <c r="X248" s="66">
        <f t="shared" si="15"/>
        <v>0.02800215401</v>
      </c>
      <c r="Y248" s="63">
        <f t="shared" si="2"/>
        <v>0.1987075929</v>
      </c>
      <c r="Z248" s="66">
        <f t="shared" si="16"/>
        <v>0.02423263328</v>
      </c>
      <c r="AA248" s="66">
        <f t="shared" si="17"/>
        <v>0.01238556812</v>
      </c>
      <c r="AB248" s="66">
        <f t="shared" si="18"/>
        <v>0.02477113624</v>
      </c>
      <c r="AC248" s="63">
        <f t="shared" si="3"/>
        <v>0.1987075929</v>
      </c>
      <c r="AD248" s="66">
        <f t="shared" ref="AD248:AF248" si="277">(H248+K248+N248)/($F248)</f>
        <v>0.04954227248</v>
      </c>
      <c r="AE248" s="66">
        <f t="shared" si="277"/>
        <v>0.08939149165</v>
      </c>
      <c r="AF248" s="66">
        <f t="shared" si="277"/>
        <v>0.05977382876</v>
      </c>
      <c r="AG248" s="56">
        <f t="shared" si="20"/>
        <v>0.01139860534</v>
      </c>
      <c r="AH248" s="49">
        <f t="shared" si="5"/>
        <v>0.1987075929</v>
      </c>
      <c r="AI248" s="57">
        <f t="shared" si="21"/>
        <v>0.01041127189</v>
      </c>
      <c r="AJ248" s="57">
        <f t="shared" si="22"/>
        <v>0.009517087726</v>
      </c>
      <c r="AK248" s="66">
        <f t="shared" si="23"/>
        <v>0.001974296227</v>
      </c>
      <c r="AL248" s="66">
        <f t="shared" si="24"/>
        <v>0.002329977433</v>
      </c>
      <c r="AM248" s="66">
        <f t="shared" si="25"/>
        <v>0.001602774753</v>
      </c>
      <c r="AN248" s="63">
        <f t="shared" si="6"/>
        <v>0.1987075929</v>
      </c>
      <c r="AO248" s="66">
        <f t="shared" si="26"/>
        <v>0.01201404665</v>
      </c>
      <c r="AP248" s="66">
        <f t="shared" si="27"/>
        <v>0.9700036792</v>
      </c>
      <c r="AQ248" s="63">
        <f t="shared" si="7"/>
        <v>23</v>
      </c>
      <c r="AR248" s="66">
        <f t="shared" si="28"/>
        <v>22</v>
      </c>
      <c r="AS248" s="64">
        <f>'M1,M2,M3 Restoration'!AU248</f>
        <v>0.5280138956</v>
      </c>
      <c r="AT248" s="66">
        <f t="shared" si="206"/>
        <v>20</v>
      </c>
      <c r="AU248" s="65">
        <f>'N1,N2,N3 Restoration'!AX248</f>
        <v>0.3829800639</v>
      </c>
      <c r="AV248" s="38">
        <f t="shared" si="30"/>
        <v>37</v>
      </c>
      <c r="AW248" s="38">
        <f t="shared" si="31"/>
        <v>23</v>
      </c>
      <c r="AX248" s="52">
        <v>36.0</v>
      </c>
      <c r="AY248" s="38"/>
      <c r="AZ248" s="35"/>
      <c r="BA248" s="35"/>
    </row>
    <row r="249">
      <c r="A249" s="1"/>
      <c r="B249" s="1"/>
      <c r="C249" s="60"/>
      <c r="D249" s="60"/>
      <c r="E249" s="2">
        <v>3732.0</v>
      </c>
      <c r="F249" s="61">
        <v>2726.0</v>
      </c>
      <c r="G249" s="62">
        <f t="shared" si="8"/>
        <v>694</v>
      </c>
      <c r="H249" s="43">
        <v>43.0</v>
      </c>
      <c r="I249" s="43">
        <v>44.0</v>
      </c>
      <c r="J249" s="43">
        <v>30.0</v>
      </c>
      <c r="K249" s="44">
        <v>116.0</v>
      </c>
      <c r="L249" s="44">
        <v>192.0</v>
      </c>
      <c r="M249" s="44">
        <v>79.0</v>
      </c>
      <c r="N249" s="45">
        <v>44.0</v>
      </c>
      <c r="O249" s="45">
        <v>28.0</v>
      </c>
      <c r="P249" s="45">
        <v>118.0</v>
      </c>
      <c r="Q249" s="66">
        <f t="shared" si="9"/>
        <v>0.2545854732</v>
      </c>
      <c r="R249" s="66">
        <f t="shared" si="10"/>
        <v>0.01577402788</v>
      </c>
      <c r="S249" s="66">
        <f t="shared" si="11"/>
        <v>0.01100513573</v>
      </c>
      <c r="T249" s="66">
        <f t="shared" si="12"/>
        <v>0.01027146001</v>
      </c>
      <c r="U249" s="63">
        <f t="shared" si="1"/>
        <v>0.2545854732</v>
      </c>
      <c r="V249" s="66">
        <f t="shared" si="13"/>
        <v>0.01614086574</v>
      </c>
      <c r="W249" s="66">
        <f t="shared" si="14"/>
        <v>0.07043286867</v>
      </c>
      <c r="X249" s="66">
        <f t="shared" si="15"/>
        <v>0.04255319149</v>
      </c>
      <c r="Y249" s="63">
        <f t="shared" si="2"/>
        <v>0.2545854732</v>
      </c>
      <c r="Z249" s="66">
        <f t="shared" si="16"/>
        <v>0.02898019076</v>
      </c>
      <c r="AA249" s="66">
        <f t="shared" si="17"/>
        <v>0.01614086574</v>
      </c>
      <c r="AB249" s="66">
        <f t="shared" si="18"/>
        <v>0.0432868672</v>
      </c>
      <c r="AC249" s="63">
        <f t="shared" si="3"/>
        <v>0.2545854732</v>
      </c>
      <c r="AD249" s="66">
        <f t="shared" ref="AD249:AF249" si="278">(H249+K249+N249)/($F249)</f>
        <v>0.07446808511</v>
      </c>
      <c r="AE249" s="66">
        <f t="shared" si="278"/>
        <v>0.09684519442</v>
      </c>
      <c r="AF249" s="66">
        <f t="shared" si="278"/>
        <v>0.08327219369</v>
      </c>
      <c r="AG249" s="56">
        <f t="shared" si="20"/>
        <v>0.01412959328</v>
      </c>
      <c r="AH249" s="49">
        <f t="shared" si="5"/>
        <v>0.2545854732</v>
      </c>
      <c r="AI249" s="57">
        <f t="shared" si="21"/>
        <v>0.01261794838</v>
      </c>
      <c r="AJ249" s="57">
        <f t="shared" si="22"/>
        <v>0.01147231375</v>
      </c>
      <c r="AK249" s="66">
        <f t="shared" si="23"/>
        <v>0.003522917354</v>
      </c>
      <c r="AL249" s="66">
        <f t="shared" si="24"/>
        <v>-0.001200853739</v>
      </c>
      <c r="AM249" s="66">
        <f t="shared" si="25"/>
        <v>0.002859977603</v>
      </c>
      <c r="AN249" s="63">
        <f t="shared" si="6"/>
        <v>0.2545854732</v>
      </c>
      <c r="AO249" s="66">
        <f t="shared" si="26"/>
        <v>0.01547792599</v>
      </c>
      <c r="AP249" s="66">
        <f t="shared" si="27"/>
        <v>0.9589278691</v>
      </c>
      <c r="AQ249" s="63">
        <f t="shared" si="7"/>
        <v>44</v>
      </c>
      <c r="AR249" s="66">
        <f t="shared" si="28"/>
        <v>42</v>
      </c>
      <c r="AS249" s="64">
        <f>'M1,M2,M3 Restoration'!AU249</f>
        <v>0.5785181271</v>
      </c>
      <c r="AT249" s="66">
        <f t="shared" si="206"/>
        <v>31</v>
      </c>
      <c r="AU249" s="65">
        <f>'N1,N2,N3 Restoration'!AX249</f>
        <v>0.2199835776</v>
      </c>
      <c r="AV249" s="38">
        <f t="shared" si="30"/>
        <v>73</v>
      </c>
      <c r="AW249" s="38">
        <f t="shared" si="31"/>
        <v>21</v>
      </c>
      <c r="AX249" s="52">
        <v>44.0</v>
      </c>
      <c r="AY249" s="38"/>
      <c r="AZ249" s="35"/>
      <c r="BA249" s="35"/>
    </row>
    <row r="250">
      <c r="A250" s="1"/>
      <c r="B250" s="1"/>
      <c r="C250" s="60"/>
      <c r="D250" s="60"/>
      <c r="E250" s="2">
        <v>3740.0</v>
      </c>
      <c r="F250" s="61">
        <v>3156.0</v>
      </c>
      <c r="G250" s="62">
        <f t="shared" si="8"/>
        <v>799</v>
      </c>
      <c r="H250" s="43">
        <v>23.0</v>
      </c>
      <c r="I250" s="43">
        <v>59.0</v>
      </c>
      <c r="J250" s="43">
        <v>38.0</v>
      </c>
      <c r="K250" s="44">
        <v>85.0</v>
      </c>
      <c r="L250" s="44">
        <v>270.0</v>
      </c>
      <c r="M250" s="44">
        <v>102.0</v>
      </c>
      <c r="N250" s="45">
        <v>28.0</v>
      </c>
      <c r="O250" s="45">
        <v>55.0</v>
      </c>
      <c r="P250" s="45">
        <v>139.0</v>
      </c>
      <c r="Q250" s="66">
        <f t="shared" si="9"/>
        <v>0.2531685678</v>
      </c>
      <c r="R250" s="66">
        <f t="shared" si="10"/>
        <v>0.007287705957</v>
      </c>
      <c r="S250" s="66">
        <f t="shared" si="11"/>
        <v>0.01204055767</v>
      </c>
      <c r="T250" s="66">
        <f t="shared" si="12"/>
        <v>0.01742712294</v>
      </c>
      <c r="U250" s="63">
        <f t="shared" si="1"/>
        <v>0.2531685678</v>
      </c>
      <c r="V250" s="66">
        <f t="shared" si="13"/>
        <v>0.01869455006</v>
      </c>
      <c r="W250" s="66">
        <f t="shared" si="14"/>
        <v>0.0855513308</v>
      </c>
      <c r="X250" s="66">
        <f t="shared" si="15"/>
        <v>0.02693282636</v>
      </c>
      <c r="Y250" s="63">
        <f t="shared" si="2"/>
        <v>0.2531685678</v>
      </c>
      <c r="Z250" s="66">
        <f t="shared" si="16"/>
        <v>0.03231939163</v>
      </c>
      <c r="AA250" s="66">
        <f t="shared" si="17"/>
        <v>0.008871989861</v>
      </c>
      <c r="AB250" s="66">
        <f t="shared" si="18"/>
        <v>0.04404309252</v>
      </c>
      <c r="AC250" s="63">
        <f t="shared" si="3"/>
        <v>0.2531685678</v>
      </c>
      <c r="AD250" s="66">
        <f t="shared" ref="AD250:AF250" si="279">(H250+K250+N250)/($F250)</f>
        <v>0.04309252218</v>
      </c>
      <c r="AE250" s="66">
        <f t="shared" si="279"/>
        <v>0.1216730038</v>
      </c>
      <c r="AF250" s="66">
        <f t="shared" si="279"/>
        <v>0.08840304183</v>
      </c>
      <c r="AG250" s="56">
        <f t="shared" si="20"/>
        <v>0.01406715689</v>
      </c>
      <c r="AH250" s="49">
        <f t="shared" si="5"/>
        <v>0.2531685678</v>
      </c>
      <c r="AI250" s="57">
        <f t="shared" si="21"/>
        <v>0.01257040439</v>
      </c>
      <c r="AJ250" s="57">
        <f t="shared" si="22"/>
        <v>0.01143114584</v>
      </c>
      <c r="AK250" s="66">
        <f t="shared" si="23"/>
        <v>-0.003698414531</v>
      </c>
      <c r="AL250" s="66">
        <f t="shared" si="24"/>
        <v>0.005995977104</v>
      </c>
      <c r="AM250" s="66">
        <f t="shared" si="25"/>
        <v>-0.003002449863</v>
      </c>
      <c r="AN250" s="63">
        <f t="shared" si="6"/>
        <v>0.2531685678</v>
      </c>
      <c r="AO250" s="66">
        <f t="shared" si="26"/>
        <v>0.009567954529</v>
      </c>
      <c r="AP250" s="66">
        <f t="shared" si="27"/>
        <v>1.07844516</v>
      </c>
      <c r="AQ250" s="63">
        <f t="shared" si="7"/>
        <v>28</v>
      </c>
      <c r="AR250" s="66">
        <f t="shared" si="28"/>
        <v>30</v>
      </c>
      <c r="AS250" s="64">
        <f>'M1,M2,M3 Restoration'!AU250</f>
        <v>0.264969298</v>
      </c>
      <c r="AT250" s="66">
        <f t="shared" si="206"/>
        <v>83</v>
      </c>
      <c r="AU250" s="65">
        <f>'N1,N2,N3 Restoration'!AX250</f>
        <v>0.3665985563</v>
      </c>
      <c r="AV250" s="38">
        <f t="shared" si="30"/>
        <v>61</v>
      </c>
      <c r="AW250" s="38">
        <f t="shared" si="31"/>
        <v>35</v>
      </c>
      <c r="AX250" s="52">
        <v>59.0</v>
      </c>
      <c r="AY250" s="38"/>
      <c r="AZ250" s="35"/>
      <c r="BA250" s="35"/>
    </row>
    <row r="251">
      <c r="A251" s="1"/>
      <c r="B251" s="1"/>
      <c r="C251" s="60"/>
      <c r="D251" s="60"/>
      <c r="E251" s="2">
        <v>3747.0</v>
      </c>
      <c r="F251" s="61">
        <v>2205.0</v>
      </c>
      <c r="G251" s="62">
        <f t="shared" si="8"/>
        <v>535</v>
      </c>
      <c r="H251" s="43">
        <v>24.0</v>
      </c>
      <c r="I251" s="43">
        <v>55.0</v>
      </c>
      <c r="J251" s="43">
        <v>23.0</v>
      </c>
      <c r="K251" s="44">
        <v>84.0</v>
      </c>
      <c r="L251" s="44">
        <v>146.0</v>
      </c>
      <c r="M251" s="44">
        <v>68.0</v>
      </c>
      <c r="N251" s="45">
        <v>27.0</v>
      </c>
      <c r="O251" s="45">
        <v>28.0</v>
      </c>
      <c r="P251" s="45">
        <v>80.0</v>
      </c>
      <c r="Q251" s="66">
        <f t="shared" si="9"/>
        <v>0.2426303855</v>
      </c>
      <c r="R251" s="66">
        <f t="shared" si="10"/>
        <v>0.01088435374</v>
      </c>
      <c r="S251" s="66">
        <f t="shared" si="11"/>
        <v>0.010430839</v>
      </c>
      <c r="T251" s="66">
        <f t="shared" si="12"/>
        <v>0.0126984127</v>
      </c>
      <c r="U251" s="63">
        <f t="shared" si="1"/>
        <v>0.2426303855</v>
      </c>
      <c r="V251" s="66">
        <f t="shared" si="13"/>
        <v>0.02494331066</v>
      </c>
      <c r="W251" s="66">
        <f t="shared" si="14"/>
        <v>0.06621315193</v>
      </c>
      <c r="X251" s="66">
        <f t="shared" si="15"/>
        <v>0.0380952381</v>
      </c>
      <c r="Y251" s="63">
        <f t="shared" si="2"/>
        <v>0.2426303855</v>
      </c>
      <c r="Z251" s="66">
        <f t="shared" si="16"/>
        <v>0.03083900227</v>
      </c>
      <c r="AA251" s="66">
        <f t="shared" si="17"/>
        <v>0.01224489796</v>
      </c>
      <c r="AB251" s="66">
        <f t="shared" si="18"/>
        <v>0.03628117914</v>
      </c>
      <c r="AC251" s="63">
        <f t="shared" si="3"/>
        <v>0.2426303855</v>
      </c>
      <c r="AD251" s="66">
        <f t="shared" ref="AD251:AF251" si="280">(H251+K251+N251)/($F251)</f>
        <v>0.0612244898</v>
      </c>
      <c r="AE251" s="66">
        <f t="shared" si="280"/>
        <v>0.1038548753</v>
      </c>
      <c r="AF251" s="66">
        <f t="shared" si="280"/>
        <v>0.07755102041</v>
      </c>
      <c r="AG251" s="56">
        <f t="shared" si="20"/>
        <v>0.01359166407</v>
      </c>
      <c r="AH251" s="49">
        <f t="shared" si="5"/>
        <v>0.2426303855</v>
      </c>
      <c r="AI251" s="57">
        <f t="shared" si="21"/>
        <v>0.01220306534</v>
      </c>
      <c r="AJ251" s="57">
        <f t="shared" si="22"/>
        <v>0.0111112286</v>
      </c>
      <c r="AK251" s="66">
        <f t="shared" si="23"/>
        <v>0.00004183262118</v>
      </c>
      <c r="AL251" s="66">
        <f t="shared" si="24"/>
        <v>0.001587184095</v>
      </c>
      <c r="AM251" s="66">
        <f t="shared" si="25"/>
        <v>0.00003396059222</v>
      </c>
      <c r="AN251" s="63">
        <f t="shared" si="6"/>
        <v>0.2426303855</v>
      </c>
      <c r="AO251" s="66">
        <f t="shared" si="26"/>
        <v>0.01223702593</v>
      </c>
      <c r="AP251" s="66">
        <f t="shared" si="27"/>
        <v>0.9993571176</v>
      </c>
      <c r="AQ251" s="63">
        <f t="shared" si="7"/>
        <v>27</v>
      </c>
      <c r="AR251" s="66">
        <f t="shared" si="28"/>
        <v>27</v>
      </c>
      <c r="AS251" s="64">
        <f>'M1,M2,M3 Restoration'!AU251</f>
        <v>0.4842106218</v>
      </c>
      <c r="AT251" s="66">
        <f t="shared" si="206"/>
        <v>29</v>
      </c>
      <c r="AU251" s="65">
        <f>'N1,N2,N3 Restoration'!AX251</f>
        <v>0.4082417826</v>
      </c>
      <c r="AV251" s="38">
        <f t="shared" si="30"/>
        <v>47</v>
      </c>
      <c r="AW251" s="38">
        <f t="shared" si="31"/>
        <v>32</v>
      </c>
      <c r="AX251" s="52">
        <v>55.0</v>
      </c>
      <c r="AY251" s="38"/>
      <c r="AZ251" s="35"/>
      <c r="BA251" s="35"/>
    </row>
    <row r="252">
      <c r="A252" s="1"/>
      <c r="B252" s="1"/>
      <c r="C252" s="60"/>
      <c r="D252" s="60"/>
      <c r="E252" s="2">
        <v>3748.0</v>
      </c>
      <c r="F252" s="61">
        <v>2305.0</v>
      </c>
      <c r="G252" s="62">
        <f t="shared" si="8"/>
        <v>714</v>
      </c>
      <c r="H252" s="43">
        <v>47.0</v>
      </c>
      <c r="I252" s="43">
        <v>49.0</v>
      </c>
      <c r="J252" s="43">
        <v>33.0</v>
      </c>
      <c r="K252" s="44">
        <v>113.0</v>
      </c>
      <c r="L252" s="44">
        <v>225.0</v>
      </c>
      <c r="M252" s="44">
        <v>78.0</v>
      </c>
      <c r="N252" s="45">
        <v>45.0</v>
      </c>
      <c r="O252" s="45">
        <v>33.0</v>
      </c>
      <c r="P252" s="45">
        <v>91.0</v>
      </c>
      <c r="Q252" s="66">
        <f t="shared" si="9"/>
        <v>0.3097613883</v>
      </c>
      <c r="R252" s="66">
        <f t="shared" si="10"/>
        <v>0.02039045553</v>
      </c>
      <c r="S252" s="66">
        <f t="shared" si="11"/>
        <v>0.01431670282</v>
      </c>
      <c r="T252" s="66">
        <f t="shared" si="12"/>
        <v>0.01431670282</v>
      </c>
      <c r="U252" s="63">
        <f t="shared" si="1"/>
        <v>0.3097613883</v>
      </c>
      <c r="V252" s="66">
        <f t="shared" si="13"/>
        <v>0.02125813449</v>
      </c>
      <c r="W252" s="66">
        <f t="shared" si="14"/>
        <v>0.09761388286</v>
      </c>
      <c r="X252" s="66">
        <f t="shared" si="15"/>
        <v>0.04902386117</v>
      </c>
      <c r="Y252" s="63">
        <f t="shared" si="2"/>
        <v>0.3097613883</v>
      </c>
      <c r="Z252" s="66">
        <f t="shared" si="16"/>
        <v>0.03383947939</v>
      </c>
      <c r="AA252" s="66">
        <f t="shared" si="17"/>
        <v>0.01952277657</v>
      </c>
      <c r="AB252" s="66">
        <f t="shared" si="18"/>
        <v>0.03947939262</v>
      </c>
      <c r="AC252" s="63">
        <f t="shared" si="3"/>
        <v>0.3097613883</v>
      </c>
      <c r="AD252" s="66">
        <f t="shared" ref="AD252:AF252" si="281">(H252+K252+N252)/($F252)</f>
        <v>0.08893709328</v>
      </c>
      <c r="AE252" s="66">
        <f t="shared" si="281"/>
        <v>0.1331887202</v>
      </c>
      <c r="AF252" s="66">
        <f t="shared" si="281"/>
        <v>0.08763557484</v>
      </c>
      <c r="AG252" s="56">
        <f t="shared" si="20"/>
        <v>0.01628521543</v>
      </c>
      <c r="AH252" s="49">
        <f t="shared" si="5"/>
        <v>0.3097613883</v>
      </c>
      <c r="AI252" s="57">
        <f t="shared" si="21"/>
        <v>0.01412900659</v>
      </c>
      <c r="AJ252" s="57">
        <f t="shared" si="22"/>
        <v>0.01273508035</v>
      </c>
      <c r="AK252" s="66">
        <f t="shared" si="23"/>
        <v>0.00539376998</v>
      </c>
      <c r="AL252" s="66">
        <f t="shared" si="24"/>
        <v>0.001581622475</v>
      </c>
      <c r="AM252" s="66">
        <f t="shared" si="25"/>
        <v>0.004378774689</v>
      </c>
      <c r="AN252" s="63">
        <f t="shared" si="6"/>
        <v>0.3097613883</v>
      </c>
      <c r="AO252" s="66">
        <f t="shared" si="26"/>
        <v>0.01850778128</v>
      </c>
      <c r="AP252" s="66">
        <f t="shared" si="27"/>
        <v>0.9480096856</v>
      </c>
      <c r="AQ252" s="63">
        <f t="shared" si="7"/>
        <v>45</v>
      </c>
      <c r="AR252" s="66">
        <f t="shared" si="28"/>
        <v>43</v>
      </c>
      <c r="AS252" s="64">
        <f>'M1,M2,M3 Restoration'!AU252</f>
        <v>0.6434166518</v>
      </c>
      <c r="AT252" s="66">
        <f t="shared" si="206"/>
        <v>24</v>
      </c>
      <c r="AU252" s="65">
        <f>'N1,N2,N3 Restoration'!AX252</f>
        <v>0.2727114488</v>
      </c>
      <c r="AV252" s="38">
        <f t="shared" si="30"/>
        <v>80</v>
      </c>
      <c r="AW252" s="38">
        <f t="shared" si="31"/>
        <v>30</v>
      </c>
      <c r="AX252" s="52">
        <v>49.0</v>
      </c>
      <c r="AY252" s="38"/>
      <c r="AZ252" s="35"/>
      <c r="BA252" s="35"/>
    </row>
    <row r="253">
      <c r="A253" s="1"/>
      <c r="B253" s="1"/>
      <c r="C253" s="60"/>
      <c r="D253" s="60"/>
      <c r="E253" s="2">
        <v>3754.0</v>
      </c>
      <c r="F253" s="61">
        <v>2368.0</v>
      </c>
      <c r="G253" s="62">
        <f t="shared" si="8"/>
        <v>306</v>
      </c>
      <c r="H253" s="43">
        <v>17.0</v>
      </c>
      <c r="I253" s="43">
        <v>26.0</v>
      </c>
      <c r="J253" s="43">
        <v>21.0</v>
      </c>
      <c r="K253" s="44">
        <v>38.0</v>
      </c>
      <c r="L253" s="44">
        <v>93.0</v>
      </c>
      <c r="M253" s="44">
        <v>35.0</v>
      </c>
      <c r="N253" s="45">
        <v>25.0</v>
      </c>
      <c r="O253" s="45">
        <v>15.0</v>
      </c>
      <c r="P253" s="45">
        <v>36.0</v>
      </c>
      <c r="Q253" s="66">
        <f t="shared" si="9"/>
        <v>0.129222973</v>
      </c>
      <c r="R253" s="66">
        <f t="shared" si="10"/>
        <v>0.007179054054</v>
      </c>
      <c r="S253" s="66">
        <f t="shared" si="11"/>
        <v>0.008868243243</v>
      </c>
      <c r="T253" s="66">
        <f t="shared" si="12"/>
        <v>0.006334459459</v>
      </c>
      <c r="U253" s="63">
        <f t="shared" si="1"/>
        <v>0.129222973</v>
      </c>
      <c r="V253" s="66">
        <f t="shared" si="13"/>
        <v>0.01097972973</v>
      </c>
      <c r="W253" s="66">
        <f t="shared" si="14"/>
        <v>0.03927364865</v>
      </c>
      <c r="X253" s="66">
        <f t="shared" si="15"/>
        <v>0.0160472973</v>
      </c>
      <c r="Y253" s="63">
        <f t="shared" si="2"/>
        <v>0.129222973</v>
      </c>
      <c r="Z253" s="66">
        <f t="shared" si="16"/>
        <v>0.01478040541</v>
      </c>
      <c r="AA253" s="66">
        <f t="shared" si="17"/>
        <v>0.01055743243</v>
      </c>
      <c r="AB253" s="66">
        <f t="shared" si="18"/>
        <v>0.0152027027</v>
      </c>
      <c r="AC253" s="63">
        <f t="shared" si="3"/>
        <v>0.129222973</v>
      </c>
      <c r="AD253" s="66">
        <f t="shared" ref="AD253:AF253" si="282">(H253+K253+N253)/($F253)</f>
        <v>0.03378378378</v>
      </c>
      <c r="AE253" s="66">
        <f t="shared" si="282"/>
        <v>0.05658783784</v>
      </c>
      <c r="AF253" s="66">
        <f t="shared" si="282"/>
        <v>0.03885135135</v>
      </c>
      <c r="AG253" s="56">
        <f t="shared" si="20"/>
        <v>0.007233437971</v>
      </c>
      <c r="AH253" s="49">
        <f t="shared" si="5"/>
        <v>0.129222973</v>
      </c>
      <c r="AI253" s="57">
        <f t="shared" si="21"/>
        <v>0.006717777432</v>
      </c>
      <c r="AJ253" s="57">
        <f t="shared" si="22"/>
        <v>0.006136274054</v>
      </c>
      <c r="AK253" s="66">
        <f t="shared" si="23"/>
        <v>0.003839655</v>
      </c>
      <c r="AL253" s="66">
        <f t="shared" si="24"/>
        <v>0.0001981854056</v>
      </c>
      <c r="AM253" s="66">
        <f t="shared" si="25"/>
        <v>0.003117111814</v>
      </c>
      <c r="AN253" s="63">
        <f t="shared" si="6"/>
        <v>0.129222973</v>
      </c>
      <c r="AO253" s="66">
        <f t="shared" si="26"/>
        <v>0.009834889247</v>
      </c>
      <c r="AP253" s="66">
        <f t="shared" si="27"/>
        <v>0.9315607094</v>
      </c>
      <c r="AQ253" s="63">
        <f t="shared" si="7"/>
        <v>25</v>
      </c>
      <c r="AR253" s="66">
        <f t="shared" si="28"/>
        <v>23</v>
      </c>
      <c r="AS253" s="64">
        <f>'M1,M2,M3 Restoration'!AU253</f>
        <v>0.5880734121</v>
      </c>
      <c r="AT253" s="66">
        <f t="shared" si="206"/>
        <v>16</v>
      </c>
      <c r="AU253" s="65">
        <f>'N1,N2,N3 Restoration'!AX253</f>
        <v>0.2364708628</v>
      </c>
      <c r="AV253" s="38">
        <f t="shared" si="30"/>
        <v>38</v>
      </c>
      <c r="AW253" s="38">
        <f t="shared" si="31"/>
        <v>12</v>
      </c>
      <c r="AX253" s="52">
        <v>26.0</v>
      </c>
      <c r="AY253" s="38"/>
      <c r="AZ253" s="35"/>
      <c r="BA253" s="35"/>
    </row>
    <row r="254">
      <c r="A254" s="1"/>
      <c r="B254" s="1"/>
      <c r="C254" s="60"/>
      <c r="D254" s="60"/>
      <c r="E254" s="2">
        <v>3755.0</v>
      </c>
      <c r="F254" s="61">
        <v>2071.0</v>
      </c>
      <c r="G254" s="62">
        <f t="shared" si="8"/>
        <v>479</v>
      </c>
      <c r="H254" s="43">
        <v>17.0</v>
      </c>
      <c r="I254" s="43">
        <v>47.0</v>
      </c>
      <c r="J254" s="43">
        <v>33.0</v>
      </c>
      <c r="K254" s="44">
        <v>67.0</v>
      </c>
      <c r="L254" s="44">
        <v>162.0</v>
      </c>
      <c r="M254" s="44">
        <v>46.0</v>
      </c>
      <c r="N254" s="45">
        <v>27.0</v>
      </c>
      <c r="O254" s="45">
        <v>14.0</v>
      </c>
      <c r="P254" s="45">
        <v>66.0</v>
      </c>
      <c r="Q254" s="66">
        <f t="shared" si="9"/>
        <v>0.2312892323</v>
      </c>
      <c r="R254" s="66">
        <f t="shared" si="10"/>
        <v>0.008208594882</v>
      </c>
      <c r="S254" s="66">
        <f t="shared" si="11"/>
        <v>0.01593433124</v>
      </c>
      <c r="T254" s="66">
        <f t="shared" si="12"/>
        <v>0.006760019314</v>
      </c>
      <c r="U254" s="63">
        <f t="shared" si="1"/>
        <v>0.2312892323</v>
      </c>
      <c r="V254" s="66">
        <f t="shared" si="13"/>
        <v>0.02269435056</v>
      </c>
      <c r="W254" s="66">
        <f t="shared" si="14"/>
        <v>0.07822308064</v>
      </c>
      <c r="X254" s="66">
        <f t="shared" si="15"/>
        <v>0.032351521</v>
      </c>
      <c r="Y254" s="63">
        <f t="shared" si="2"/>
        <v>0.2312892323</v>
      </c>
      <c r="Z254" s="66">
        <f t="shared" si="16"/>
        <v>0.02221149203</v>
      </c>
      <c r="AA254" s="66">
        <f t="shared" si="17"/>
        <v>0.01303718011</v>
      </c>
      <c r="AB254" s="66">
        <f t="shared" si="18"/>
        <v>0.03186866248</v>
      </c>
      <c r="AC254" s="63">
        <f t="shared" si="3"/>
        <v>0.2312892323</v>
      </c>
      <c r="AD254" s="66">
        <f t="shared" ref="AD254:AF254" si="283">(H254+K254+N254)/($F254)</f>
        <v>0.05359729599</v>
      </c>
      <c r="AE254" s="66">
        <f t="shared" si="283"/>
        <v>0.1076774505</v>
      </c>
      <c r="AF254" s="66">
        <f t="shared" si="283"/>
        <v>0.07001448576</v>
      </c>
      <c r="AG254" s="56">
        <f t="shared" si="20"/>
        <v>0.01305802995</v>
      </c>
      <c r="AH254" s="49">
        <f t="shared" si="5"/>
        <v>0.2312892323</v>
      </c>
      <c r="AI254" s="57">
        <f t="shared" si="21"/>
        <v>0.01178068947</v>
      </c>
      <c r="AJ254" s="57">
        <f t="shared" si="22"/>
        <v>0.01073988793</v>
      </c>
      <c r="AK254" s="66">
        <f t="shared" si="23"/>
        <v>0.001256490635</v>
      </c>
      <c r="AL254" s="66">
        <f t="shared" si="24"/>
        <v>-0.003979868612</v>
      </c>
      <c r="AM254" s="66">
        <f t="shared" si="25"/>
        <v>0.001020045239</v>
      </c>
      <c r="AN254" s="63">
        <f t="shared" si="6"/>
        <v>0.2312892323</v>
      </c>
      <c r="AO254" s="66">
        <f t="shared" si="26"/>
        <v>0.01280073471</v>
      </c>
      <c r="AP254" s="66">
        <f t="shared" si="27"/>
        <v>0.9818637624</v>
      </c>
      <c r="AQ254" s="63">
        <f t="shared" si="7"/>
        <v>27</v>
      </c>
      <c r="AR254" s="66">
        <f t="shared" si="28"/>
        <v>27</v>
      </c>
      <c r="AS254" s="64">
        <f>'M1,M2,M3 Restoration'!AU254</f>
        <v>0.3716373875</v>
      </c>
      <c r="AT254" s="66">
        <f t="shared" si="206"/>
        <v>46</v>
      </c>
      <c r="AU254" s="65">
        <f>'N1,N2,N3 Restoration'!AX254</f>
        <v>0.1607483076</v>
      </c>
      <c r="AV254" s="38">
        <f t="shared" si="30"/>
        <v>50</v>
      </c>
      <c r="AW254" s="38">
        <f t="shared" si="31"/>
        <v>10</v>
      </c>
      <c r="AX254" s="52">
        <v>47.0</v>
      </c>
      <c r="AY254" s="38"/>
      <c r="AZ254" s="35"/>
      <c r="BA254" s="35"/>
    </row>
    <row r="255">
      <c r="A255" s="1"/>
      <c r="B255" s="1"/>
      <c r="C255" s="60"/>
      <c r="D255" s="60"/>
      <c r="E255" s="2">
        <v>3757.0</v>
      </c>
      <c r="F255" s="61">
        <v>1047.0</v>
      </c>
      <c r="G255" s="62">
        <f t="shared" si="8"/>
        <v>363</v>
      </c>
      <c r="H255" s="43">
        <v>33.0</v>
      </c>
      <c r="I255" s="43">
        <v>22.0</v>
      </c>
      <c r="J255" s="43">
        <v>27.0</v>
      </c>
      <c r="K255" s="44">
        <v>67.0</v>
      </c>
      <c r="L255" s="44">
        <v>89.0</v>
      </c>
      <c r="M255" s="44">
        <v>49.0</v>
      </c>
      <c r="N255" s="45">
        <v>30.0</v>
      </c>
      <c r="O255" s="45">
        <v>10.0</v>
      </c>
      <c r="P255" s="45">
        <v>36.0</v>
      </c>
      <c r="Q255" s="66">
        <f t="shared" si="9"/>
        <v>0.3467048711</v>
      </c>
      <c r="R255" s="66">
        <f t="shared" si="10"/>
        <v>0.03151862464</v>
      </c>
      <c r="S255" s="66">
        <f t="shared" si="11"/>
        <v>0.02578796562</v>
      </c>
      <c r="T255" s="66">
        <f t="shared" si="12"/>
        <v>0.009551098376</v>
      </c>
      <c r="U255" s="63">
        <f t="shared" si="1"/>
        <v>0.3467048711</v>
      </c>
      <c r="V255" s="66">
        <f t="shared" si="13"/>
        <v>0.02101241643</v>
      </c>
      <c r="W255" s="66">
        <f t="shared" si="14"/>
        <v>0.08500477555</v>
      </c>
      <c r="X255" s="66">
        <f t="shared" si="15"/>
        <v>0.06399235912</v>
      </c>
      <c r="Y255" s="63">
        <f t="shared" si="2"/>
        <v>0.3467048711</v>
      </c>
      <c r="Z255" s="66">
        <f t="shared" si="16"/>
        <v>0.04680038204</v>
      </c>
      <c r="AA255" s="66">
        <f t="shared" si="17"/>
        <v>0.02865329513</v>
      </c>
      <c r="AB255" s="66">
        <f t="shared" si="18"/>
        <v>0.03438395415</v>
      </c>
      <c r="AC255" s="63">
        <f t="shared" si="3"/>
        <v>0.3467048711</v>
      </c>
      <c r="AD255" s="66">
        <f t="shared" ref="AD255:AF255" si="284">(H255+K255+N255)/($F255)</f>
        <v>0.1241642789</v>
      </c>
      <c r="AE255" s="66">
        <f t="shared" si="284"/>
        <v>0.1155682904</v>
      </c>
      <c r="AF255" s="66">
        <f t="shared" si="284"/>
        <v>0.1069723018</v>
      </c>
      <c r="AG255" s="56">
        <f t="shared" si="20"/>
        <v>0.01742802621</v>
      </c>
      <c r="AH255" s="49">
        <f t="shared" si="5"/>
        <v>0.3467048711</v>
      </c>
      <c r="AI255" s="57">
        <f t="shared" si="21"/>
        <v>0.01476979787</v>
      </c>
      <c r="AJ255" s="57">
        <f t="shared" si="22"/>
        <v>0.01320962595</v>
      </c>
      <c r="AK255" s="66">
        <f t="shared" si="23"/>
        <v>0.01388349726</v>
      </c>
      <c r="AL255" s="66">
        <f t="shared" si="24"/>
        <v>-0.003658527571</v>
      </c>
      <c r="AM255" s="66">
        <f t="shared" si="25"/>
        <v>0.01127091193</v>
      </c>
      <c r="AN255" s="63">
        <f t="shared" si="6"/>
        <v>0.3467048711</v>
      </c>
      <c r="AO255" s="66">
        <f t="shared" si="26"/>
        <v>0.02604070979</v>
      </c>
      <c r="AP255" s="66">
        <f t="shared" si="27"/>
        <v>0.9088207718</v>
      </c>
      <c r="AQ255" s="63">
        <f t="shared" si="7"/>
        <v>30</v>
      </c>
      <c r="AR255" s="66">
        <f t="shared" si="28"/>
        <v>27</v>
      </c>
      <c r="AS255" s="64">
        <f>'M1,M2,M3 Restoration'!AU255</f>
        <v>0.7255360257</v>
      </c>
      <c r="AT255" s="66">
        <f t="shared" si="206"/>
        <v>10</v>
      </c>
      <c r="AU255" s="65">
        <f>'N1,N2,N3 Restoration'!AX255</f>
        <v>0.1201932052</v>
      </c>
      <c r="AV255" s="38">
        <f t="shared" si="30"/>
        <v>60</v>
      </c>
      <c r="AW255" s="38">
        <f t="shared" si="31"/>
        <v>8</v>
      </c>
      <c r="AX255" s="52">
        <v>22.0</v>
      </c>
      <c r="AY255" s="38"/>
      <c r="AZ255" s="35"/>
      <c r="BA255" s="35"/>
    </row>
    <row r="256">
      <c r="A256" s="1"/>
      <c r="B256" s="1"/>
      <c r="C256" s="60"/>
      <c r="D256" s="60"/>
      <c r="E256" s="2">
        <v>3758.0</v>
      </c>
      <c r="F256" s="61">
        <v>342.0</v>
      </c>
      <c r="G256" s="62">
        <f t="shared" si="8"/>
        <v>121</v>
      </c>
      <c r="H256" s="43">
        <v>2.0</v>
      </c>
      <c r="I256" s="43">
        <v>9.0</v>
      </c>
      <c r="J256" s="43">
        <v>14.0</v>
      </c>
      <c r="K256" s="44">
        <v>28.0</v>
      </c>
      <c r="L256" s="44">
        <v>25.0</v>
      </c>
      <c r="M256" s="44">
        <v>22.0</v>
      </c>
      <c r="N256" s="45">
        <v>7.0</v>
      </c>
      <c r="O256" s="45">
        <v>8.0</v>
      </c>
      <c r="P256" s="45">
        <v>6.0</v>
      </c>
      <c r="Q256" s="66">
        <f t="shared" si="9"/>
        <v>0.3538011696</v>
      </c>
      <c r="R256" s="66">
        <f t="shared" si="10"/>
        <v>0.005847953216</v>
      </c>
      <c r="S256" s="66">
        <f t="shared" si="11"/>
        <v>0.04093567251</v>
      </c>
      <c r="T256" s="66">
        <f t="shared" si="12"/>
        <v>0.02339181287</v>
      </c>
      <c r="U256" s="63">
        <f t="shared" si="1"/>
        <v>0.3538011696</v>
      </c>
      <c r="V256" s="66">
        <f t="shared" si="13"/>
        <v>0.02631578947</v>
      </c>
      <c r="W256" s="66">
        <f t="shared" si="14"/>
        <v>0.0730994152</v>
      </c>
      <c r="X256" s="66">
        <f t="shared" si="15"/>
        <v>0.08187134503</v>
      </c>
      <c r="Y256" s="63">
        <f t="shared" si="2"/>
        <v>0.3538011696</v>
      </c>
      <c r="Z256" s="66">
        <f t="shared" si="16"/>
        <v>0.06432748538</v>
      </c>
      <c r="AA256" s="66">
        <f t="shared" si="17"/>
        <v>0.02046783626</v>
      </c>
      <c r="AB256" s="66">
        <f t="shared" si="18"/>
        <v>0.01754385965</v>
      </c>
      <c r="AC256" s="63">
        <f t="shared" si="3"/>
        <v>0.3538011696</v>
      </c>
      <c r="AD256" s="66">
        <f t="shared" ref="AD256:AF256" si="285">(H256+K256+N256)/($F256)</f>
        <v>0.1081871345</v>
      </c>
      <c r="AE256" s="66">
        <f t="shared" si="285"/>
        <v>0.1228070175</v>
      </c>
      <c r="AF256" s="66">
        <f t="shared" si="285"/>
        <v>0.1228070175</v>
      </c>
      <c r="AG256" s="56">
        <f t="shared" si="20"/>
        <v>0.01761994785</v>
      </c>
      <c r="AH256" s="49">
        <f t="shared" si="5"/>
        <v>0.3538011696</v>
      </c>
      <c r="AI256" s="57">
        <f t="shared" si="21"/>
        <v>0.01485881981</v>
      </c>
      <c r="AJ256" s="57">
        <f t="shared" si="22"/>
        <v>0.01326671454</v>
      </c>
      <c r="AK256" s="66">
        <f t="shared" si="23"/>
        <v>0.00560901645</v>
      </c>
      <c r="AL256" s="66">
        <f t="shared" si="24"/>
        <v>0.01012509832</v>
      </c>
      <c r="AM256" s="66">
        <f t="shared" si="25"/>
        <v>0.004553516251</v>
      </c>
      <c r="AN256" s="63">
        <f t="shared" si="6"/>
        <v>0.3538011696</v>
      </c>
      <c r="AO256" s="66">
        <f t="shared" si="26"/>
        <v>0.01941233606</v>
      </c>
      <c r="AP256" s="66">
        <f t="shared" si="27"/>
        <v>0.948431276</v>
      </c>
      <c r="AQ256" s="63">
        <f t="shared" si="7"/>
        <v>7</v>
      </c>
      <c r="AR256" s="66">
        <f t="shared" si="28"/>
        <v>7</v>
      </c>
      <c r="AS256" s="64">
        <f>'M1,M2,M3 Restoration'!AU256</f>
        <v>0.2180163951</v>
      </c>
      <c r="AT256" s="66">
        <f t="shared" si="206"/>
        <v>25</v>
      </c>
      <c r="AU256" s="65">
        <f>'N1,N2,N3 Restoration'!AX256</f>
        <v>0.1562523879</v>
      </c>
      <c r="AV256" s="38">
        <f t="shared" si="30"/>
        <v>16</v>
      </c>
      <c r="AW256" s="38">
        <f t="shared" si="31"/>
        <v>3</v>
      </c>
      <c r="AX256" s="52">
        <v>9.0</v>
      </c>
      <c r="AY256" s="38"/>
      <c r="AZ256" s="35"/>
      <c r="BA256" s="35"/>
    </row>
    <row r="257">
      <c r="A257" s="1"/>
      <c r="B257" s="1"/>
      <c r="C257" s="60"/>
      <c r="D257" s="60"/>
      <c r="E257" s="2">
        <v>3762.0</v>
      </c>
      <c r="F257" s="61">
        <v>2724.0</v>
      </c>
      <c r="G257" s="62">
        <f t="shared" si="8"/>
        <v>469</v>
      </c>
      <c r="H257" s="43">
        <v>17.0</v>
      </c>
      <c r="I257" s="43">
        <v>54.0</v>
      </c>
      <c r="J257" s="43">
        <v>26.0</v>
      </c>
      <c r="K257" s="44">
        <v>78.0</v>
      </c>
      <c r="L257" s="44">
        <v>144.0</v>
      </c>
      <c r="M257" s="44">
        <v>40.0</v>
      </c>
      <c r="N257" s="45">
        <v>29.0</v>
      </c>
      <c r="O257" s="45">
        <v>18.0</v>
      </c>
      <c r="P257" s="45">
        <v>63.0</v>
      </c>
      <c r="Q257" s="66">
        <f t="shared" si="9"/>
        <v>0.1721732746</v>
      </c>
      <c r="R257" s="66">
        <f t="shared" si="10"/>
        <v>0.00624082232</v>
      </c>
      <c r="S257" s="66">
        <f t="shared" si="11"/>
        <v>0.009544787078</v>
      </c>
      <c r="T257" s="66">
        <f t="shared" si="12"/>
        <v>0.006607929515</v>
      </c>
      <c r="U257" s="63">
        <f t="shared" si="1"/>
        <v>0.1721732746</v>
      </c>
      <c r="V257" s="66">
        <f t="shared" si="13"/>
        <v>0.01982378855</v>
      </c>
      <c r="W257" s="66">
        <f t="shared" si="14"/>
        <v>0.05286343612</v>
      </c>
      <c r="X257" s="66">
        <f t="shared" si="15"/>
        <v>0.02863436123</v>
      </c>
      <c r="Y257" s="63">
        <f t="shared" si="2"/>
        <v>0.1721732746</v>
      </c>
      <c r="Z257" s="66">
        <f t="shared" si="16"/>
        <v>0.01468428781</v>
      </c>
      <c r="AA257" s="66">
        <f t="shared" si="17"/>
        <v>0.01064610866</v>
      </c>
      <c r="AB257" s="66">
        <f t="shared" si="18"/>
        <v>0.0231277533</v>
      </c>
      <c r="AC257" s="63">
        <f t="shared" si="3"/>
        <v>0.1721732746</v>
      </c>
      <c r="AD257" s="66">
        <f t="shared" ref="AD257:AF257" si="286">(H257+K257+N257)/($F257)</f>
        <v>0.04552129222</v>
      </c>
      <c r="AE257" s="66">
        <f t="shared" si="286"/>
        <v>0.07929515419</v>
      </c>
      <c r="AF257" s="66">
        <f t="shared" si="286"/>
        <v>0.04735682819</v>
      </c>
      <c r="AG257" s="56">
        <f t="shared" si="20"/>
        <v>0.00990867101</v>
      </c>
      <c r="AH257" s="49">
        <f t="shared" si="5"/>
        <v>0.1721732746</v>
      </c>
      <c r="AI257" s="57">
        <f t="shared" si="21"/>
        <v>0.009125047735</v>
      </c>
      <c r="AJ257" s="57">
        <f t="shared" si="22"/>
        <v>0.008350267999</v>
      </c>
      <c r="AK257" s="66">
        <f t="shared" si="23"/>
        <v>0.001521060929</v>
      </c>
      <c r="AL257" s="66">
        <f t="shared" si="24"/>
        <v>-0.001742338484</v>
      </c>
      <c r="AM257" s="66">
        <f t="shared" si="25"/>
        <v>0.001234828908</v>
      </c>
      <c r="AN257" s="63">
        <f t="shared" si="6"/>
        <v>0.1721732746</v>
      </c>
      <c r="AO257" s="66">
        <f t="shared" si="26"/>
        <v>0.01035987664</v>
      </c>
      <c r="AP257" s="66">
        <f t="shared" si="27"/>
        <v>0.9731139302</v>
      </c>
      <c r="AQ257" s="63">
        <f t="shared" si="7"/>
        <v>29</v>
      </c>
      <c r="AR257" s="66">
        <f t="shared" si="28"/>
        <v>28</v>
      </c>
      <c r="AS257" s="64">
        <f>'M1,M2,M3 Restoration'!AU257</f>
        <v>0.4449129739</v>
      </c>
      <c r="AT257" s="66">
        <f t="shared" si="206"/>
        <v>35</v>
      </c>
      <c r="AU257" s="65">
        <f>'N1,N2,N3 Restoration'!AX257</f>
        <v>0.299323112</v>
      </c>
      <c r="AV257" s="38">
        <f t="shared" si="30"/>
        <v>43</v>
      </c>
      <c r="AW257" s="38">
        <f t="shared" si="31"/>
        <v>18</v>
      </c>
      <c r="AX257" s="52">
        <v>54.0</v>
      </c>
      <c r="AY257" s="38"/>
      <c r="AZ257" s="35"/>
      <c r="BA257" s="35"/>
    </row>
    <row r="258">
      <c r="A258" s="1"/>
      <c r="B258" s="1"/>
      <c r="C258" s="60"/>
      <c r="D258" s="60"/>
      <c r="E258" s="2">
        <v>3763.0</v>
      </c>
      <c r="F258" s="61">
        <v>385.0</v>
      </c>
      <c r="G258" s="62">
        <f t="shared" si="8"/>
        <v>125</v>
      </c>
      <c r="H258" s="43">
        <v>9.0</v>
      </c>
      <c r="I258" s="43">
        <v>9.0</v>
      </c>
      <c r="J258" s="43">
        <v>7.0</v>
      </c>
      <c r="K258" s="44">
        <v>12.0</v>
      </c>
      <c r="L258" s="44">
        <v>48.0</v>
      </c>
      <c r="M258" s="44">
        <v>10.0</v>
      </c>
      <c r="N258" s="45">
        <v>6.0</v>
      </c>
      <c r="O258" s="45">
        <v>5.0</v>
      </c>
      <c r="P258" s="45">
        <v>19.0</v>
      </c>
      <c r="Q258" s="66">
        <f t="shared" si="9"/>
        <v>0.3246753247</v>
      </c>
      <c r="R258" s="66">
        <f t="shared" si="10"/>
        <v>0.02337662338</v>
      </c>
      <c r="S258" s="66">
        <f t="shared" si="11"/>
        <v>0.01818181818</v>
      </c>
      <c r="T258" s="66">
        <f t="shared" si="12"/>
        <v>0.01298701299</v>
      </c>
      <c r="U258" s="63">
        <f t="shared" si="1"/>
        <v>0.3246753247</v>
      </c>
      <c r="V258" s="66">
        <f t="shared" si="13"/>
        <v>0.02337662338</v>
      </c>
      <c r="W258" s="66">
        <f t="shared" si="14"/>
        <v>0.1246753247</v>
      </c>
      <c r="X258" s="66">
        <f t="shared" si="15"/>
        <v>0.03116883117</v>
      </c>
      <c r="Y258" s="63">
        <f t="shared" si="2"/>
        <v>0.3246753247</v>
      </c>
      <c r="Z258" s="66">
        <f t="shared" si="16"/>
        <v>0.02597402597</v>
      </c>
      <c r="AA258" s="66">
        <f t="shared" si="17"/>
        <v>0.01558441558</v>
      </c>
      <c r="AB258" s="66">
        <f t="shared" si="18"/>
        <v>0.04935064935</v>
      </c>
      <c r="AC258" s="63">
        <f t="shared" si="3"/>
        <v>0.3246753247</v>
      </c>
      <c r="AD258" s="66">
        <f t="shared" ref="AD258:AF258" si="287">(H258+K258+N258)/($F258)</f>
        <v>0.07012987013</v>
      </c>
      <c r="AE258" s="66">
        <f t="shared" si="287"/>
        <v>0.161038961</v>
      </c>
      <c r="AF258" s="66">
        <f t="shared" si="287"/>
        <v>0.09350649351</v>
      </c>
      <c r="AG258" s="56">
        <f t="shared" si="20"/>
        <v>0.0167755743</v>
      </c>
      <c r="AH258" s="49">
        <f t="shared" si="5"/>
        <v>0.3246753247</v>
      </c>
      <c r="AI258" s="57">
        <f t="shared" si="21"/>
        <v>0.01442350312</v>
      </c>
      <c r="AJ258" s="57">
        <f t="shared" si="22"/>
        <v>0.01296246416</v>
      </c>
      <c r="AK258" s="66">
        <f t="shared" si="23"/>
        <v>0.001160912464</v>
      </c>
      <c r="AL258" s="66">
        <f t="shared" si="24"/>
        <v>0.0000245488278</v>
      </c>
      <c r="AM258" s="66">
        <f t="shared" si="25"/>
        <v>0.0009424528916</v>
      </c>
      <c r="AN258" s="63">
        <f t="shared" si="6"/>
        <v>0.3246753247</v>
      </c>
      <c r="AO258" s="66">
        <f t="shared" si="26"/>
        <v>0.01536595601</v>
      </c>
      <c r="AP258" s="66">
        <f t="shared" si="27"/>
        <v>0.9859821774</v>
      </c>
      <c r="AQ258" s="63">
        <f t="shared" si="7"/>
        <v>6</v>
      </c>
      <c r="AR258" s="66">
        <f t="shared" si="28"/>
        <v>6</v>
      </c>
      <c r="AS258" s="64">
        <f>'M1,M2,M3 Restoration'!AU258</f>
        <v>0.5169688152</v>
      </c>
      <c r="AT258" s="66">
        <f t="shared" si="206"/>
        <v>6</v>
      </c>
      <c r="AU258" s="65">
        <f>'N1,N2,N3 Restoration'!AX258</f>
        <v>0.2190759897</v>
      </c>
      <c r="AV258" s="38">
        <f t="shared" si="30"/>
        <v>16</v>
      </c>
      <c r="AW258" s="38">
        <f t="shared" si="31"/>
        <v>4</v>
      </c>
      <c r="AX258" s="52">
        <v>9.0</v>
      </c>
      <c r="AY258" s="38"/>
      <c r="AZ258" s="35"/>
      <c r="BA258" s="35"/>
    </row>
    <row r="259">
      <c r="A259" s="1"/>
      <c r="B259" s="1"/>
      <c r="C259" s="60"/>
      <c r="D259" s="60"/>
      <c r="E259" s="2">
        <v>3764.0</v>
      </c>
      <c r="F259" s="61">
        <v>3206.0</v>
      </c>
      <c r="G259" s="62">
        <f t="shared" si="8"/>
        <v>514</v>
      </c>
      <c r="H259" s="43">
        <v>30.0</v>
      </c>
      <c r="I259" s="43">
        <v>31.0</v>
      </c>
      <c r="J259" s="43">
        <v>30.0</v>
      </c>
      <c r="K259" s="44">
        <v>98.0</v>
      </c>
      <c r="L259" s="44">
        <v>144.0</v>
      </c>
      <c r="M259" s="44">
        <v>60.0</v>
      </c>
      <c r="N259" s="45">
        <v>20.0</v>
      </c>
      <c r="O259" s="45">
        <v>19.0</v>
      </c>
      <c r="P259" s="45">
        <v>82.0</v>
      </c>
      <c r="Q259" s="66">
        <f t="shared" si="9"/>
        <v>0.1603243918</v>
      </c>
      <c r="R259" s="66">
        <f t="shared" si="10"/>
        <v>0.009357454772</v>
      </c>
      <c r="S259" s="66">
        <f t="shared" si="11"/>
        <v>0.009357454772</v>
      </c>
      <c r="T259" s="66">
        <f t="shared" si="12"/>
        <v>0.005926388022</v>
      </c>
      <c r="U259" s="63">
        <f t="shared" si="1"/>
        <v>0.1603243918</v>
      </c>
      <c r="V259" s="66">
        <f t="shared" si="13"/>
        <v>0.009669369931</v>
      </c>
      <c r="W259" s="66">
        <f t="shared" si="14"/>
        <v>0.04491578291</v>
      </c>
      <c r="X259" s="66">
        <f t="shared" si="15"/>
        <v>0.03056768559</v>
      </c>
      <c r="Y259" s="63">
        <f t="shared" si="2"/>
        <v>0.1603243918</v>
      </c>
      <c r="Z259" s="66">
        <f t="shared" si="16"/>
        <v>0.01871490954</v>
      </c>
      <c r="AA259" s="66">
        <f t="shared" si="17"/>
        <v>0.006238303182</v>
      </c>
      <c r="AB259" s="66">
        <f t="shared" si="18"/>
        <v>0.02557704304</v>
      </c>
      <c r="AC259" s="63">
        <f t="shared" si="3"/>
        <v>0.1603243918</v>
      </c>
      <c r="AD259" s="66">
        <f t="shared" ref="AD259:AF259" si="288">(H259+K259+N259)/($F259)</f>
        <v>0.04616344354</v>
      </c>
      <c r="AE259" s="66">
        <f t="shared" si="288"/>
        <v>0.06051154086</v>
      </c>
      <c r="AF259" s="66">
        <f t="shared" si="288"/>
        <v>0.05364940736</v>
      </c>
      <c r="AG259" s="56">
        <f t="shared" si="20"/>
        <v>0.009203183122</v>
      </c>
      <c r="AH259" s="49">
        <f t="shared" si="5"/>
        <v>0.1603243918</v>
      </c>
      <c r="AI259" s="57">
        <f t="shared" si="21"/>
        <v>0.008501112173</v>
      </c>
      <c r="AJ259" s="57">
        <f t="shared" si="22"/>
        <v>0.00777965241</v>
      </c>
      <c r="AK259" s="66">
        <f t="shared" si="23"/>
        <v>-0.002262808992</v>
      </c>
      <c r="AL259" s="66">
        <f t="shared" si="24"/>
        <v>-0.001853264388</v>
      </c>
      <c r="AM259" s="66">
        <f t="shared" si="25"/>
        <v>-0.001836995418</v>
      </c>
      <c r="AN259" s="63">
        <f t="shared" si="6"/>
        <v>0.1603243918</v>
      </c>
      <c r="AO259" s="66">
        <f t="shared" si="26"/>
        <v>0.006664116755</v>
      </c>
      <c r="AP259" s="66">
        <f t="shared" si="27"/>
        <v>1.068257916</v>
      </c>
      <c r="AQ259" s="63">
        <f t="shared" si="7"/>
        <v>20</v>
      </c>
      <c r="AR259" s="66">
        <f t="shared" si="28"/>
        <v>21</v>
      </c>
      <c r="AS259" s="64">
        <f>'M1,M2,M3 Restoration'!AU259</f>
        <v>0.4125229564</v>
      </c>
      <c r="AT259" s="66">
        <f t="shared" si="206"/>
        <v>30</v>
      </c>
      <c r="AU259" s="65">
        <f>'N1,N2,N3 Restoration'!AX259</f>
        <v>0.1955902341</v>
      </c>
      <c r="AV259" s="38">
        <f t="shared" si="30"/>
        <v>60</v>
      </c>
      <c r="AW259" s="38">
        <f t="shared" si="31"/>
        <v>15</v>
      </c>
      <c r="AX259" s="52">
        <v>31.0</v>
      </c>
      <c r="AY259" s="38"/>
      <c r="AZ259" s="35"/>
      <c r="BA259" s="35"/>
    </row>
    <row r="260">
      <c r="A260" s="1"/>
      <c r="B260" s="1"/>
      <c r="C260" s="60"/>
      <c r="D260" s="60"/>
      <c r="E260" s="2">
        <v>3765.0</v>
      </c>
      <c r="F260" s="61">
        <v>1841.0</v>
      </c>
      <c r="G260" s="62">
        <f t="shared" si="8"/>
        <v>280</v>
      </c>
      <c r="H260" s="43">
        <v>16.0</v>
      </c>
      <c r="I260" s="43">
        <v>21.0</v>
      </c>
      <c r="J260" s="43">
        <v>8.0</v>
      </c>
      <c r="K260" s="44">
        <v>50.0</v>
      </c>
      <c r="L260" s="44">
        <v>79.0</v>
      </c>
      <c r="M260" s="44">
        <v>26.0</v>
      </c>
      <c r="N260" s="45">
        <v>33.0</v>
      </c>
      <c r="O260" s="45">
        <v>13.0</v>
      </c>
      <c r="P260" s="45">
        <v>34.0</v>
      </c>
      <c r="Q260" s="66">
        <f t="shared" si="9"/>
        <v>0.1520912548</v>
      </c>
      <c r="R260" s="66">
        <f t="shared" si="10"/>
        <v>0.008690928843</v>
      </c>
      <c r="S260" s="66">
        <f t="shared" si="11"/>
        <v>0.004345464422</v>
      </c>
      <c r="T260" s="66">
        <f t="shared" si="12"/>
        <v>0.007061379685</v>
      </c>
      <c r="U260" s="63">
        <f t="shared" si="1"/>
        <v>0.1520912548</v>
      </c>
      <c r="V260" s="66">
        <f t="shared" si="13"/>
        <v>0.01140684411</v>
      </c>
      <c r="W260" s="66">
        <f t="shared" si="14"/>
        <v>0.04291146116</v>
      </c>
      <c r="X260" s="66">
        <f t="shared" si="15"/>
        <v>0.02715915263</v>
      </c>
      <c r="Y260" s="63">
        <f t="shared" si="2"/>
        <v>0.1520912548</v>
      </c>
      <c r="Z260" s="66">
        <f t="shared" si="16"/>
        <v>0.01412275937</v>
      </c>
      <c r="AA260" s="66">
        <f t="shared" si="17"/>
        <v>0.01792504074</v>
      </c>
      <c r="AB260" s="66">
        <f t="shared" si="18"/>
        <v>0.01846822379</v>
      </c>
      <c r="AC260" s="63">
        <f t="shared" si="3"/>
        <v>0.1520912548</v>
      </c>
      <c r="AD260" s="66">
        <f t="shared" ref="AD260:AF260" si="289">(H260+K260+N260)/($F260)</f>
        <v>0.05377512222</v>
      </c>
      <c r="AE260" s="66">
        <f t="shared" si="289"/>
        <v>0.06137968495</v>
      </c>
      <c r="AF260" s="66">
        <f t="shared" si="289"/>
        <v>0.03693644758</v>
      </c>
      <c r="AG260" s="56">
        <f t="shared" si="20"/>
        <v>0.008698379043</v>
      </c>
      <c r="AH260" s="49">
        <f t="shared" si="5"/>
        <v>0.1520912548</v>
      </c>
      <c r="AI260" s="57">
        <f t="shared" si="21"/>
        <v>0.008049551822</v>
      </c>
      <c r="AJ260" s="57">
        <f t="shared" si="22"/>
        <v>0.007365141176</v>
      </c>
      <c r="AK260" s="66">
        <f t="shared" si="23"/>
        <v>0.009875488916</v>
      </c>
      <c r="AL260" s="66">
        <f t="shared" si="24"/>
        <v>-0.000303761491</v>
      </c>
      <c r="AM260" s="66">
        <f t="shared" si="25"/>
        <v>0.008017127365</v>
      </c>
      <c r="AN260" s="63">
        <f t="shared" si="6"/>
        <v>0.1520912548</v>
      </c>
      <c r="AO260" s="66">
        <f t="shared" si="26"/>
        <v>0.01606667919</v>
      </c>
      <c r="AP260" s="66">
        <f t="shared" si="27"/>
        <v>0.896325951</v>
      </c>
      <c r="AQ260" s="63">
        <f t="shared" si="7"/>
        <v>33</v>
      </c>
      <c r="AR260" s="66">
        <f t="shared" si="28"/>
        <v>30</v>
      </c>
      <c r="AS260" s="64">
        <f>'M1,M2,M3 Restoration'!AU260</f>
        <v>0.8715244105</v>
      </c>
      <c r="AT260" s="66">
        <f t="shared" si="206"/>
        <v>4</v>
      </c>
      <c r="AU260" s="65">
        <f>'N1,N2,N3 Restoration'!AX260</f>
        <v>0.284543357</v>
      </c>
      <c r="AV260" s="38">
        <f t="shared" si="30"/>
        <v>24</v>
      </c>
      <c r="AW260" s="38">
        <f t="shared" si="31"/>
        <v>10</v>
      </c>
      <c r="AX260" s="52">
        <v>21.0</v>
      </c>
      <c r="AY260" s="38"/>
      <c r="AZ260" s="35"/>
      <c r="BA260" s="35"/>
    </row>
    <row r="261">
      <c r="A261" s="1"/>
      <c r="B261" s="1"/>
      <c r="C261" s="60"/>
      <c r="D261" s="60"/>
      <c r="E261" s="2">
        <v>3766.0</v>
      </c>
      <c r="F261" s="61">
        <v>2207.0</v>
      </c>
      <c r="G261" s="62">
        <f t="shared" si="8"/>
        <v>699</v>
      </c>
      <c r="H261" s="43">
        <v>30.0</v>
      </c>
      <c r="I261" s="43">
        <v>27.0</v>
      </c>
      <c r="J261" s="43">
        <v>31.0</v>
      </c>
      <c r="K261" s="44">
        <v>146.0</v>
      </c>
      <c r="L261" s="44">
        <v>205.0</v>
      </c>
      <c r="M261" s="44">
        <v>104.0</v>
      </c>
      <c r="N261" s="45">
        <v>39.0</v>
      </c>
      <c r="O261" s="45">
        <v>22.0</v>
      </c>
      <c r="P261" s="45">
        <v>95.0</v>
      </c>
      <c r="Q261" s="66">
        <f t="shared" si="9"/>
        <v>0.3167195288</v>
      </c>
      <c r="R261" s="66">
        <f t="shared" si="10"/>
        <v>0.01359311282</v>
      </c>
      <c r="S261" s="66">
        <f t="shared" si="11"/>
        <v>0.01404621658</v>
      </c>
      <c r="T261" s="66">
        <f t="shared" si="12"/>
        <v>0.009968282737</v>
      </c>
      <c r="U261" s="63">
        <f t="shared" si="1"/>
        <v>0.3167195288</v>
      </c>
      <c r="V261" s="66">
        <f t="shared" si="13"/>
        <v>0.01223380154</v>
      </c>
      <c r="W261" s="66">
        <f t="shared" si="14"/>
        <v>0.09288627096</v>
      </c>
      <c r="X261" s="66">
        <f t="shared" si="15"/>
        <v>0.06615314907</v>
      </c>
      <c r="Y261" s="63">
        <f t="shared" si="2"/>
        <v>0.3167195288</v>
      </c>
      <c r="Z261" s="66">
        <f t="shared" si="16"/>
        <v>0.04712279112</v>
      </c>
      <c r="AA261" s="66">
        <f t="shared" si="17"/>
        <v>0.01767104667</v>
      </c>
      <c r="AB261" s="66">
        <f t="shared" si="18"/>
        <v>0.04304485727</v>
      </c>
      <c r="AC261" s="63">
        <f t="shared" si="3"/>
        <v>0.3167195288</v>
      </c>
      <c r="AD261" s="66">
        <f t="shared" ref="AD261:AF261" si="290">(H261+K261+N261)/($F261)</f>
        <v>0.09741730856</v>
      </c>
      <c r="AE261" s="66">
        <f t="shared" si="290"/>
        <v>0.1150883552</v>
      </c>
      <c r="AF261" s="66">
        <f t="shared" si="290"/>
        <v>0.104213865</v>
      </c>
      <c r="AG261" s="56">
        <f t="shared" si="20"/>
        <v>0.01651888186</v>
      </c>
      <c r="AH261" s="49">
        <f t="shared" si="5"/>
        <v>0.3167195288</v>
      </c>
      <c r="AI261" s="57">
        <f t="shared" si="21"/>
        <v>0.01427243878</v>
      </c>
      <c r="AJ261" s="57">
        <f t="shared" si="22"/>
        <v>0.0128472009</v>
      </c>
      <c r="AK261" s="66">
        <f t="shared" si="23"/>
        <v>0.003398607892</v>
      </c>
      <c r="AL261" s="66">
        <f t="shared" si="24"/>
        <v>-0.002878918162</v>
      </c>
      <c r="AM261" s="66">
        <f t="shared" si="25"/>
        <v>0.002759060596</v>
      </c>
      <c r="AN261" s="63">
        <f t="shared" si="6"/>
        <v>0.3167195288</v>
      </c>
      <c r="AO261" s="66">
        <f t="shared" si="26"/>
        <v>0.01703149937</v>
      </c>
      <c r="AP261" s="66">
        <f t="shared" si="27"/>
        <v>0.9638081825</v>
      </c>
      <c r="AQ261" s="63">
        <f t="shared" si="7"/>
        <v>39</v>
      </c>
      <c r="AR261" s="66">
        <f t="shared" si="28"/>
        <v>38</v>
      </c>
      <c r="AS261" s="64">
        <f>'M1,M2,M3 Restoration'!AU261</f>
        <v>0.511227661</v>
      </c>
      <c r="AT261" s="66">
        <f t="shared" si="206"/>
        <v>36</v>
      </c>
      <c r="AU261" s="65">
        <f>'N1,N2,N3 Restoration'!AX261</f>
        <v>0.1449937544</v>
      </c>
      <c r="AV261" s="38">
        <f t="shared" si="30"/>
        <v>61</v>
      </c>
      <c r="AW261" s="38">
        <f t="shared" si="31"/>
        <v>10</v>
      </c>
      <c r="AX261" s="52">
        <v>27.0</v>
      </c>
      <c r="AY261" s="38"/>
      <c r="AZ261" s="35"/>
      <c r="BA261" s="35"/>
    </row>
    <row r="262">
      <c r="A262" s="1"/>
      <c r="B262" s="1"/>
      <c r="C262" s="60"/>
      <c r="D262" s="60"/>
      <c r="E262" s="2">
        <v>3769.0</v>
      </c>
      <c r="F262" s="61">
        <v>1088.0</v>
      </c>
      <c r="G262" s="62">
        <f t="shared" si="8"/>
        <v>283</v>
      </c>
      <c r="H262" s="43">
        <v>7.0</v>
      </c>
      <c r="I262" s="43">
        <v>20.0</v>
      </c>
      <c r="J262" s="43">
        <v>18.0</v>
      </c>
      <c r="K262" s="44">
        <v>53.0</v>
      </c>
      <c r="L262" s="44">
        <v>79.0</v>
      </c>
      <c r="M262" s="44">
        <v>41.0</v>
      </c>
      <c r="N262" s="45">
        <v>13.0</v>
      </c>
      <c r="O262" s="45">
        <v>13.0</v>
      </c>
      <c r="P262" s="45">
        <v>39.0</v>
      </c>
      <c r="Q262" s="66">
        <f t="shared" si="9"/>
        <v>0.2601102941</v>
      </c>
      <c r="R262" s="66">
        <f t="shared" si="10"/>
        <v>0.006433823529</v>
      </c>
      <c r="S262" s="66">
        <f t="shared" si="11"/>
        <v>0.01654411765</v>
      </c>
      <c r="T262" s="66">
        <f t="shared" si="12"/>
        <v>0.01194852941</v>
      </c>
      <c r="U262" s="63">
        <f t="shared" si="1"/>
        <v>0.2601102941</v>
      </c>
      <c r="V262" s="66">
        <f t="shared" si="13"/>
        <v>0.01838235294</v>
      </c>
      <c r="W262" s="66">
        <f t="shared" si="14"/>
        <v>0.07261029412</v>
      </c>
      <c r="X262" s="66">
        <f t="shared" si="15"/>
        <v>0.04871323529</v>
      </c>
      <c r="Y262" s="63">
        <f t="shared" si="2"/>
        <v>0.2601102941</v>
      </c>
      <c r="Z262" s="66">
        <f t="shared" si="16"/>
        <v>0.03768382353</v>
      </c>
      <c r="AA262" s="66">
        <f t="shared" si="17"/>
        <v>0.01194852941</v>
      </c>
      <c r="AB262" s="66">
        <f t="shared" si="18"/>
        <v>0.03584558824</v>
      </c>
      <c r="AC262" s="63">
        <f t="shared" si="3"/>
        <v>0.2601102941</v>
      </c>
      <c r="AD262" s="66">
        <f t="shared" ref="AD262:AF262" si="291">(H262+K262+N262)/($F262)</f>
        <v>0.06709558824</v>
      </c>
      <c r="AE262" s="66">
        <f t="shared" si="291"/>
        <v>0.1029411765</v>
      </c>
      <c r="AF262" s="66">
        <f t="shared" si="291"/>
        <v>0.09007352941</v>
      </c>
      <c r="AG262" s="56">
        <f t="shared" si="20"/>
        <v>0.01436965981</v>
      </c>
      <c r="AH262" s="49">
        <f t="shared" si="5"/>
        <v>0.2601102941</v>
      </c>
      <c r="AI262" s="57">
        <f t="shared" si="21"/>
        <v>0.01279915235</v>
      </c>
      <c r="AJ262" s="57">
        <f t="shared" si="22"/>
        <v>0.01162865603</v>
      </c>
      <c r="AK262" s="66">
        <f t="shared" si="23"/>
        <v>-0.0008506229387</v>
      </c>
      <c r="AL262" s="66">
        <f t="shared" si="24"/>
        <v>0.0003198733848</v>
      </c>
      <c r="AM262" s="66">
        <f t="shared" si="25"/>
        <v>-0.0006905533992</v>
      </c>
      <c r="AN262" s="63">
        <f t="shared" si="6"/>
        <v>0.2601102941</v>
      </c>
      <c r="AO262" s="66">
        <f t="shared" si="26"/>
        <v>0.01210859895</v>
      </c>
      <c r="AP262" s="66">
        <f t="shared" si="27"/>
        <v>1.013396589</v>
      </c>
      <c r="AQ262" s="63">
        <f t="shared" si="7"/>
        <v>13</v>
      </c>
      <c r="AR262" s="66">
        <f t="shared" si="28"/>
        <v>13</v>
      </c>
      <c r="AS262" s="64">
        <f>'M1,M2,M3 Restoration'!AU262</f>
        <v>0.2757108033</v>
      </c>
      <c r="AT262" s="66">
        <f t="shared" si="206"/>
        <v>34</v>
      </c>
      <c r="AU262" s="65">
        <f>'N1,N2,N3 Restoration'!AX262</f>
        <v>0.201701493</v>
      </c>
      <c r="AV262" s="38">
        <f t="shared" si="30"/>
        <v>25</v>
      </c>
      <c r="AW262" s="38">
        <f t="shared" si="31"/>
        <v>6</v>
      </c>
      <c r="AX262" s="52">
        <v>20.0</v>
      </c>
      <c r="AY262" s="38"/>
      <c r="AZ262" s="35"/>
      <c r="BA262" s="35"/>
    </row>
    <row r="263">
      <c r="A263" s="1"/>
      <c r="B263" s="1"/>
      <c r="C263" s="60"/>
      <c r="D263" s="60"/>
      <c r="E263" s="2">
        <v>3771.0</v>
      </c>
      <c r="F263" s="61">
        <v>932.0</v>
      </c>
      <c r="G263" s="62">
        <f t="shared" si="8"/>
        <v>189</v>
      </c>
      <c r="H263" s="43">
        <v>16.0</v>
      </c>
      <c r="I263" s="43">
        <v>12.0</v>
      </c>
      <c r="J263" s="43">
        <v>14.0</v>
      </c>
      <c r="K263" s="44">
        <v>36.0</v>
      </c>
      <c r="L263" s="44">
        <v>42.0</v>
      </c>
      <c r="M263" s="44">
        <v>14.0</v>
      </c>
      <c r="N263" s="45">
        <v>16.0</v>
      </c>
      <c r="O263" s="45">
        <v>13.0</v>
      </c>
      <c r="P263" s="45">
        <v>26.0</v>
      </c>
      <c r="Q263" s="66">
        <f t="shared" si="9"/>
        <v>0.2027896996</v>
      </c>
      <c r="R263" s="66">
        <f t="shared" si="10"/>
        <v>0.01716738197</v>
      </c>
      <c r="S263" s="66">
        <f t="shared" si="11"/>
        <v>0.01502145923</v>
      </c>
      <c r="T263" s="66">
        <f t="shared" si="12"/>
        <v>0.01394849785</v>
      </c>
      <c r="U263" s="63">
        <f t="shared" si="1"/>
        <v>0.2027896996</v>
      </c>
      <c r="V263" s="66">
        <f t="shared" si="13"/>
        <v>0.01287553648</v>
      </c>
      <c r="W263" s="66">
        <f t="shared" si="14"/>
        <v>0.04506437768</v>
      </c>
      <c r="X263" s="66">
        <f t="shared" si="15"/>
        <v>0.03862660944</v>
      </c>
      <c r="Y263" s="63">
        <f t="shared" si="2"/>
        <v>0.2027896996</v>
      </c>
      <c r="Z263" s="66">
        <f t="shared" si="16"/>
        <v>0.01502145923</v>
      </c>
      <c r="AA263" s="66">
        <f t="shared" si="17"/>
        <v>0.01716738197</v>
      </c>
      <c r="AB263" s="66">
        <f t="shared" si="18"/>
        <v>0.02789699571</v>
      </c>
      <c r="AC263" s="63">
        <f t="shared" si="3"/>
        <v>0.2027896996</v>
      </c>
      <c r="AD263" s="66">
        <f t="shared" ref="AD263:AF263" si="292">(H263+K263+N263)/($F263)</f>
        <v>0.07296137339</v>
      </c>
      <c r="AE263" s="66">
        <f t="shared" si="292"/>
        <v>0.07188841202</v>
      </c>
      <c r="AF263" s="66">
        <f t="shared" si="292"/>
        <v>0.05793991416</v>
      </c>
      <c r="AG263" s="56">
        <f t="shared" si="20"/>
        <v>0.01161678491</v>
      </c>
      <c r="AH263" s="49">
        <f t="shared" si="5"/>
        <v>0.2027896996</v>
      </c>
      <c r="AI263" s="57">
        <f t="shared" si="21"/>
        <v>0.01059552511</v>
      </c>
      <c r="AJ263" s="57">
        <f t="shared" si="22"/>
        <v>0.009682971458</v>
      </c>
      <c r="AK263" s="66">
        <f t="shared" si="23"/>
        <v>0.006571856868</v>
      </c>
      <c r="AL263" s="66">
        <f t="shared" si="24"/>
        <v>0.004265526396</v>
      </c>
      <c r="AM263" s="66">
        <f t="shared" si="25"/>
        <v>0.005335170135</v>
      </c>
      <c r="AN263" s="63">
        <f t="shared" si="6"/>
        <v>0.2027896996</v>
      </c>
      <c r="AO263" s="66">
        <f t="shared" si="26"/>
        <v>0.01593069524</v>
      </c>
      <c r="AP263" s="66">
        <f t="shared" si="27"/>
        <v>0.9279629978</v>
      </c>
      <c r="AQ263" s="63">
        <f t="shared" si="7"/>
        <v>16</v>
      </c>
      <c r="AR263" s="66">
        <f t="shared" si="28"/>
        <v>15</v>
      </c>
      <c r="AS263" s="64">
        <f>'M1,M2,M3 Restoration'!AU263</f>
        <v>0.635843619</v>
      </c>
      <c r="AT263" s="66">
        <f t="shared" si="206"/>
        <v>9</v>
      </c>
      <c r="AU263" s="65">
        <f>'N1,N2,N3 Restoration'!AX263</f>
        <v>0.2411900991</v>
      </c>
      <c r="AV263" s="38">
        <f t="shared" si="30"/>
        <v>30</v>
      </c>
      <c r="AW263" s="38">
        <f t="shared" si="31"/>
        <v>10</v>
      </c>
      <c r="AX263" s="52">
        <v>12.0</v>
      </c>
      <c r="AY263" s="38"/>
      <c r="AZ263" s="35"/>
      <c r="BA263" s="35"/>
    </row>
    <row r="264">
      <c r="A264" s="1"/>
      <c r="B264" s="1"/>
      <c r="C264" s="60"/>
      <c r="D264" s="60"/>
      <c r="E264" s="2">
        <v>3773.0</v>
      </c>
      <c r="F264" s="61">
        <v>1223.0</v>
      </c>
      <c r="G264" s="62">
        <f t="shared" si="8"/>
        <v>243</v>
      </c>
      <c r="H264" s="43">
        <v>8.0</v>
      </c>
      <c r="I264" s="43">
        <v>25.0</v>
      </c>
      <c r="J264" s="43">
        <v>11.0</v>
      </c>
      <c r="K264" s="44">
        <v>41.0</v>
      </c>
      <c r="L264" s="44">
        <v>81.0</v>
      </c>
      <c r="M264" s="44">
        <v>24.0</v>
      </c>
      <c r="N264" s="45">
        <v>9.0</v>
      </c>
      <c r="O264" s="45">
        <v>9.0</v>
      </c>
      <c r="P264" s="45">
        <v>35.0</v>
      </c>
      <c r="Q264" s="66">
        <f t="shared" si="9"/>
        <v>0.1986917416</v>
      </c>
      <c r="R264" s="66">
        <f t="shared" si="10"/>
        <v>0.006541291905</v>
      </c>
      <c r="S264" s="66">
        <f t="shared" si="11"/>
        <v>0.00899427637</v>
      </c>
      <c r="T264" s="66">
        <f t="shared" si="12"/>
        <v>0.007358953393</v>
      </c>
      <c r="U264" s="63">
        <f t="shared" si="1"/>
        <v>0.1986917416</v>
      </c>
      <c r="V264" s="66">
        <f t="shared" si="13"/>
        <v>0.0204415372</v>
      </c>
      <c r="W264" s="66">
        <f t="shared" si="14"/>
        <v>0.06623058054</v>
      </c>
      <c r="X264" s="66">
        <f t="shared" si="15"/>
        <v>0.03352412101</v>
      </c>
      <c r="Y264" s="63">
        <f t="shared" si="2"/>
        <v>0.1986917416</v>
      </c>
      <c r="Z264" s="66">
        <f t="shared" si="16"/>
        <v>0.01962387572</v>
      </c>
      <c r="AA264" s="66">
        <f t="shared" si="17"/>
        <v>0.007358953393</v>
      </c>
      <c r="AB264" s="66">
        <f t="shared" si="18"/>
        <v>0.02861815209</v>
      </c>
      <c r="AC264" s="63">
        <f t="shared" si="3"/>
        <v>0.1986917416</v>
      </c>
      <c r="AD264" s="66">
        <f t="shared" ref="AD264:AF264" si="293">(H264+K264+N264)/($F264)</f>
        <v>0.04742436631</v>
      </c>
      <c r="AE264" s="66">
        <f t="shared" si="293"/>
        <v>0.09403107114</v>
      </c>
      <c r="AF264" s="66">
        <f t="shared" si="293"/>
        <v>0.05723630417</v>
      </c>
      <c r="AG264" s="56">
        <f t="shared" si="20"/>
        <v>0.01139775239</v>
      </c>
      <c r="AH264" s="49">
        <f t="shared" si="5"/>
        <v>0.1986917416</v>
      </c>
      <c r="AI264" s="57">
        <f t="shared" si="21"/>
        <v>0.01041054934</v>
      </c>
      <c r="AJ264" s="57">
        <f t="shared" si="22"/>
        <v>0.0095164365</v>
      </c>
      <c r="AK264" s="66">
        <f t="shared" si="23"/>
        <v>-0.003051595944</v>
      </c>
      <c r="AL264" s="66">
        <f t="shared" si="24"/>
        <v>-0.002157483107</v>
      </c>
      <c r="AM264" s="66">
        <f t="shared" si="25"/>
        <v>-0.002477349077</v>
      </c>
      <c r="AN264" s="63">
        <f t="shared" si="6"/>
        <v>0.1986917416</v>
      </c>
      <c r="AO264" s="66">
        <f t="shared" si="26"/>
        <v>0.007933200261</v>
      </c>
      <c r="AP264" s="66">
        <f t="shared" si="27"/>
        <v>1.078033769</v>
      </c>
      <c r="AQ264" s="63">
        <f t="shared" si="7"/>
        <v>9</v>
      </c>
      <c r="AR264" s="66">
        <f t="shared" si="28"/>
        <v>10</v>
      </c>
      <c r="AS264" s="64">
        <f>'M1,M2,M3 Restoration'!AU264</f>
        <v>0.3525535444</v>
      </c>
      <c r="AT264" s="66">
        <f t="shared" si="206"/>
        <v>18</v>
      </c>
      <c r="AU264" s="65">
        <f>'N1,N2,N3 Restoration'!AX264</f>
        <v>0.3369534928</v>
      </c>
      <c r="AV264" s="38">
        <f t="shared" si="30"/>
        <v>19</v>
      </c>
      <c r="AW264" s="38">
        <f t="shared" si="31"/>
        <v>10</v>
      </c>
      <c r="AX264" s="52">
        <v>25.0</v>
      </c>
      <c r="AY264" s="38"/>
      <c r="AZ264" s="35"/>
      <c r="BA264" s="35"/>
    </row>
    <row r="265">
      <c r="A265" s="1"/>
      <c r="B265" s="1"/>
      <c r="C265" s="60"/>
      <c r="D265" s="60"/>
      <c r="E265" s="2">
        <v>3780.0</v>
      </c>
      <c r="F265" s="61">
        <v>1589.0</v>
      </c>
      <c r="G265" s="62">
        <f t="shared" si="8"/>
        <v>416</v>
      </c>
      <c r="H265" s="43">
        <v>9.0</v>
      </c>
      <c r="I265" s="43">
        <v>29.0</v>
      </c>
      <c r="J265" s="43">
        <v>29.0</v>
      </c>
      <c r="K265" s="44">
        <v>90.0</v>
      </c>
      <c r="L265" s="44">
        <v>101.0</v>
      </c>
      <c r="M265" s="44">
        <v>64.0</v>
      </c>
      <c r="N265" s="45">
        <v>33.0</v>
      </c>
      <c r="O265" s="45">
        <v>17.0</v>
      </c>
      <c r="P265" s="45">
        <v>44.0</v>
      </c>
      <c r="Q265" s="66">
        <f t="shared" si="9"/>
        <v>0.2617998741</v>
      </c>
      <c r="R265" s="66">
        <f t="shared" si="10"/>
        <v>0.005663939585</v>
      </c>
      <c r="S265" s="66">
        <f t="shared" si="11"/>
        <v>0.01825047199</v>
      </c>
      <c r="T265" s="66">
        <f t="shared" si="12"/>
        <v>0.01069855255</v>
      </c>
      <c r="U265" s="63">
        <f t="shared" si="1"/>
        <v>0.2617998741</v>
      </c>
      <c r="V265" s="66">
        <f t="shared" si="13"/>
        <v>0.01825047199</v>
      </c>
      <c r="W265" s="66">
        <f t="shared" si="14"/>
        <v>0.06356198867</v>
      </c>
      <c r="X265" s="66">
        <f t="shared" si="15"/>
        <v>0.05663939585</v>
      </c>
      <c r="Y265" s="63">
        <f t="shared" si="2"/>
        <v>0.2617998741</v>
      </c>
      <c r="Z265" s="66">
        <f t="shared" si="16"/>
        <v>0.04027690371</v>
      </c>
      <c r="AA265" s="66">
        <f t="shared" si="17"/>
        <v>0.02076777848</v>
      </c>
      <c r="AB265" s="66">
        <f t="shared" si="18"/>
        <v>0.0276903713</v>
      </c>
      <c r="AC265" s="63">
        <f t="shared" si="3"/>
        <v>0.2617998741</v>
      </c>
      <c r="AD265" s="66">
        <f t="shared" ref="AD265:AF265" si="294">(H265+K265+N265)/($F265)</f>
        <v>0.08307111391</v>
      </c>
      <c r="AE265" s="66">
        <f t="shared" si="294"/>
        <v>0.09251101322</v>
      </c>
      <c r="AF265" s="66">
        <f t="shared" si="294"/>
        <v>0.08621774701</v>
      </c>
      <c r="AG265" s="56">
        <f t="shared" si="20"/>
        <v>0.01444199974</v>
      </c>
      <c r="AH265" s="49">
        <f t="shared" si="5"/>
        <v>0.2617998741</v>
      </c>
      <c r="AI265" s="57">
        <f t="shared" si="21"/>
        <v>0.01285323883</v>
      </c>
      <c r="AJ265" s="57">
        <f t="shared" si="22"/>
        <v>0.0116751394</v>
      </c>
      <c r="AK265" s="66">
        <f t="shared" si="23"/>
        <v>0.007914539643</v>
      </c>
      <c r="AL265" s="66">
        <f t="shared" si="24"/>
        <v>-0.0009765868516</v>
      </c>
      <c r="AM265" s="66">
        <f t="shared" si="25"/>
        <v>0.006425187947</v>
      </c>
      <c r="AN265" s="63">
        <f t="shared" si="6"/>
        <v>0.2617998741</v>
      </c>
      <c r="AO265" s="66">
        <f t="shared" si="26"/>
        <v>0.01927842678</v>
      </c>
      <c r="AP265" s="66">
        <f t="shared" si="27"/>
        <v>0.9282854592</v>
      </c>
      <c r="AQ265" s="63">
        <f t="shared" si="7"/>
        <v>33</v>
      </c>
      <c r="AR265" s="66">
        <f t="shared" si="28"/>
        <v>31</v>
      </c>
      <c r="AS265" s="64">
        <f>'M1,M2,M3 Restoration'!AU265</f>
        <v>0.3614294895</v>
      </c>
      <c r="AT265" s="66">
        <f t="shared" si="206"/>
        <v>55</v>
      </c>
      <c r="AU265" s="65">
        <f>'N1,N2,N3 Restoration'!AX265</f>
        <v>0.1442007084</v>
      </c>
      <c r="AV265" s="38">
        <f t="shared" si="30"/>
        <v>38</v>
      </c>
      <c r="AW265" s="38">
        <f t="shared" si="31"/>
        <v>6</v>
      </c>
      <c r="AX265" s="52">
        <v>29.0</v>
      </c>
      <c r="AY265" s="38"/>
      <c r="AZ265" s="35"/>
      <c r="BA265" s="35"/>
    </row>
    <row r="266">
      <c r="A266" s="1"/>
      <c r="B266" s="1"/>
      <c r="C266" s="60"/>
      <c r="D266" s="60"/>
      <c r="E266" s="2">
        <v>3781.0</v>
      </c>
      <c r="F266" s="61">
        <v>2416.0</v>
      </c>
      <c r="G266" s="62">
        <f t="shared" si="8"/>
        <v>427</v>
      </c>
      <c r="H266" s="43">
        <v>24.0</v>
      </c>
      <c r="I266" s="43">
        <v>51.0</v>
      </c>
      <c r="J266" s="43">
        <v>19.0</v>
      </c>
      <c r="K266" s="44">
        <v>45.0</v>
      </c>
      <c r="L266" s="44">
        <v>113.0</v>
      </c>
      <c r="M266" s="44">
        <v>53.0</v>
      </c>
      <c r="N266" s="45">
        <v>22.0</v>
      </c>
      <c r="O266" s="45">
        <v>22.0</v>
      </c>
      <c r="P266" s="45">
        <v>78.0</v>
      </c>
      <c r="Q266" s="66">
        <f t="shared" si="9"/>
        <v>0.1767384106</v>
      </c>
      <c r="R266" s="66">
        <f t="shared" si="10"/>
        <v>0.009933774834</v>
      </c>
      <c r="S266" s="66">
        <f t="shared" si="11"/>
        <v>0.007864238411</v>
      </c>
      <c r="T266" s="66">
        <f t="shared" si="12"/>
        <v>0.009105960265</v>
      </c>
      <c r="U266" s="63">
        <f t="shared" si="1"/>
        <v>0.1767384106</v>
      </c>
      <c r="V266" s="66">
        <f t="shared" si="13"/>
        <v>0.02110927152</v>
      </c>
      <c r="W266" s="66">
        <f t="shared" si="14"/>
        <v>0.04677152318</v>
      </c>
      <c r="X266" s="66">
        <f t="shared" si="15"/>
        <v>0.01862582781</v>
      </c>
      <c r="Y266" s="63">
        <f t="shared" si="2"/>
        <v>0.1767384106</v>
      </c>
      <c r="Z266" s="66">
        <f t="shared" si="16"/>
        <v>0.02193708609</v>
      </c>
      <c r="AA266" s="66">
        <f t="shared" si="17"/>
        <v>0.009105960265</v>
      </c>
      <c r="AB266" s="66">
        <f t="shared" si="18"/>
        <v>0.03228476821</v>
      </c>
      <c r="AC266" s="63">
        <f t="shared" si="3"/>
        <v>0.1767384106</v>
      </c>
      <c r="AD266" s="66">
        <f t="shared" ref="AD266:AF266" si="295">(H266+K266+N266)/($F266)</f>
        <v>0.03766556291</v>
      </c>
      <c r="AE266" s="66">
        <f t="shared" si="295"/>
        <v>0.07698675497</v>
      </c>
      <c r="AF266" s="66">
        <f t="shared" si="295"/>
        <v>0.06208609272</v>
      </c>
      <c r="AG266" s="56">
        <f t="shared" si="20"/>
        <v>0.01017386477</v>
      </c>
      <c r="AH266" s="49">
        <f t="shared" si="5"/>
        <v>0.1767384106</v>
      </c>
      <c r="AI266" s="57">
        <f t="shared" si="21"/>
        <v>0.009357269932</v>
      </c>
      <c r="AJ266" s="57">
        <f t="shared" si="22"/>
        <v>0.008561947084</v>
      </c>
      <c r="AK266" s="66">
        <f t="shared" si="23"/>
        <v>-0.0002513096671</v>
      </c>
      <c r="AL266" s="66">
        <f t="shared" si="24"/>
        <v>0.0005440131806</v>
      </c>
      <c r="AM266" s="66">
        <f t="shared" si="25"/>
        <v>-0.0002040184163</v>
      </c>
      <c r="AN266" s="63">
        <f t="shared" si="6"/>
        <v>0.1767384106</v>
      </c>
      <c r="AO266" s="66">
        <f t="shared" si="26"/>
        <v>0.009153251516</v>
      </c>
      <c r="AP266" s="66">
        <f t="shared" si="27"/>
        <v>1.005193439</v>
      </c>
      <c r="AQ266" s="63">
        <f t="shared" si="7"/>
        <v>22</v>
      </c>
      <c r="AR266" s="66">
        <f t="shared" si="28"/>
        <v>22</v>
      </c>
      <c r="AS266" s="64">
        <f>'M1,M2,M3 Restoration'!AU266</f>
        <v>0.4884071867</v>
      </c>
      <c r="AT266" s="66">
        <f t="shared" si="206"/>
        <v>23</v>
      </c>
      <c r="AU266" s="65">
        <f>'N1,N2,N3 Restoration'!AX266</f>
        <v>0.411755279</v>
      </c>
      <c r="AV266" s="38">
        <f t="shared" si="30"/>
        <v>43</v>
      </c>
      <c r="AW266" s="38">
        <f t="shared" si="31"/>
        <v>30</v>
      </c>
      <c r="AX266" s="52">
        <v>51.0</v>
      </c>
      <c r="AY266" s="38"/>
      <c r="AZ266" s="35"/>
      <c r="BA266" s="35"/>
    </row>
    <row r="267">
      <c r="A267" s="1"/>
      <c r="B267" s="1"/>
      <c r="C267" s="60"/>
      <c r="D267" s="60"/>
      <c r="E267" s="2">
        <v>3787.0</v>
      </c>
      <c r="F267" s="61">
        <v>1493.0</v>
      </c>
      <c r="G267" s="62">
        <f t="shared" si="8"/>
        <v>382</v>
      </c>
      <c r="H267" s="43">
        <v>21.0</v>
      </c>
      <c r="I267" s="43">
        <v>28.0</v>
      </c>
      <c r="J267" s="43">
        <v>15.0</v>
      </c>
      <c r="K267" s="44">
        <v>68.0</v>
      </c>
      <c r="L267" s="44">
        <v>118.0</v>
      </c>
      <c r="M267" s="44">
        <v>52.0</v>
      </c>
      <c r="N267" s="45">
        <v>17.0</v>
      </c>
      <c r="O267" s="45">
        <v>13.0</v>
      </c>
      <c r="P267" s="45">
        <v>50.0</v>
      </c>
      <c r="Q267" s="66">
        <f t="shared" si="9"/>
        <v>0.2558606832</v>
      </c>
      <c r="R267" s="66">
        <f t="shared" si="10"/>
        <v>0.01406563965</v>
      </c>
      <c r="S267" s="66">
        <f t="shared" si="11"/>
        <v>0.01004688547</v>
      </c>
      <c r="T267" s="66">
        <f t="shared" si="12"/>
        <v>0.008707300737</v>
      </c>
      <c r="U267" s="63">
        <f t="shared" si="1"/>
        <v>0.2558606832</v>
      </c>
      <c r="V267" s="66">
        <f t="shared" si="13"/>
        <v>0.0187541862</v>
      </c>
      <c r="W267" s="66">
        <f t="shared" si="14"/>
        <v>0.079035499</v>
      </c>
      <c r="X267" s="66">
        <f t="shared" si="15"/>
        <v>0.04554588078</v>
      </c>
      <c r="Y267" s="63">
        <f t="shared" si="2"/>
        <v>0.2558606832</v>
      </c>
      <c r="Z267" s="66">
        <f t="shared" si="16"/>
        <v>0.03482920295</v>
      </c>
      <c r="AA267" s="66">
        <f t="shared" si="17"/>
        <v>0.01138647019</v>
      </c>
      <c r="AB267" s="66">
        <f t="shared" si="18"/>
        <v>0.03348961822</v>
      </c>
      <c r="AC267" s="63">
        <f t="shared" si="3"/>
        <v>0.2558606832</v>
      </c>
      <c r="AD267" s="66">
        <f t="shared" ref="AD267:AF267" si="296">(H267+K267+N267)/($F267)</f>
        <v>0.07099799062</v>
      </c>
      <c r="AE267" s="66">
        <f t="shared" si="296"/>
        <v>0.1064969859</v>
      </c>
      <c r="AF267" s="66">
        <f t="shared" si="296"/>
        <v>0.07836570663</v>
      </c>
      <c r="AG267" s="56">
        <f t="shared" si="20"/>
        <v>0.01418548268</v>
      </c>
      <c r="AH267" s="49">
        <f t="shared" si="5"/>
        <v>0.2558606832</v>
      </c>
      <c r="AI267" s="57">
        <f t="shared" si="21"/>
        <v>0.01266036361</v>
      </c>
      <c r="AJ267" s="57">
        <f t="shared" si="22"/>
        <v>0.01150899054</v>
      </c>
      <c r="AK267" s="66">
        <f t="shared" si="23"/>
        <v>-0.001273893418</v>
      </c>
      <c r="AL267" s="66">
        <f t="shared" si="24"/>
        <v>-0.002801689801</v>
      </c>
      <c r="AM267" s="66">
        <f t="shared" si="25"/>
        <v>-0.001034173181</v>
      </c>
      <c r="AN267" s="63">
        <f t="shared" si="6"/>
        <v>0.2558606832</v>
      </c>
      <c r="AO267" s="66">
        <f t="shared" si="26"/>
        <v>0.01162619043</v>
      </c>
      <c r="AP267" s="66">
        <f t="shared" si="27"/>
        <v>1.021053077</v>
      </c>
      <c r="AQ267" s="63">
        <f t="shared" si="7"/>
        <v>17</v>
      </c>
      <c r="AR267" s="66">
        <f t="shared" si="28"/>
        <v>17</v>
      </c>
      <c r="AS267" s="64">
        <f>'M1,M2,M3 Restoration'!AU267</f>
        <v>0.5523962253</v>
      </c>
      <c r="AT267" s="66">
        <f t="shared" si="206"/>
        <v>14</v>
      </c>
      <c r="AU267" s="65">
        <f>'N1,N2,N3 Restoration'!AX267</f>
        <v>0.2827030882</v>
      </c>
      <c r="AV267" s="38">
        <f t="shared" si="30"/>
        <v>36</v>
      </c>
      <c r="AW267" s="38">
        <f t="shared" si="31"/>
        <v>14</v>
      </c>
      <c r="AX267" s="52">
        <v>28.0</v>
      </c>
      <c r="AY267" s="38"/>
      <c r="AZ267" s="35"/>
      <c r="BA267" s="35"/>
    </row>
    <row r="268">
      <c r="A268" s="1"/>
      <c r="B268" s="1"/>
      <c r="C268" s="60"/>
      <c r="D268" s="60"/>
      <c r="E268" s="2">
        <v>3793.0</v>
      </c>
      <c r="F268" s="61">
        <v>2128.0</v>
      </c>
      <c r="G268" s="62">
        <f t="shared" si="8"/>
        <v>507</v>
      </c>
      <c r="H268" s="43">
        <v>15.0</v>
      </c>
      <c r="I268" s="43">
        <v>44.0</v>
      </c>
      <c r="J268" s="43">
        <v>20.0</v>
      </c>
      <c r="K268" s="44">
        <v>30.0</v>
      </c>
      <c r="L268" s="44">
        <v>185.0</v>
      </c>
      <c r="M268" s="44">
        <v>78.0</v>
      </c>
      <c r="N268" s="45">
        <v>19.0</v>
      </c>
      <c r="O268" s="45">
        <v>25.0</v>
      </c>
      <c r="P268" s="45">
        <v>91.0</v>
      </c>
      <c r="Q268" s="66">
        <f t="shared" si="9"/>
        <v>0.2382518797</v>
      </c>
      <c r="R268" s="66">
        <f t="shared" si="10"/>
        <v>0.00704887218</v>
      </c>
      <c r="S268" s="66">
        <f t="shared" si="11"/>
        <v>0.009398496241</v>
      </c>
      <c r="T268" s="66">
        <f t="shared" si="12"/>
        <v>0.0117481203</v>
      </c>
      <c r="U268" s="63">
        <f t="shared" si="1"/>
        <v>0.2382518797</v>
      </c>
      <c r="V268" s="66">
        <f t="shared" si="13"/>
        <v>0.02067669173</v>
      </c>
      <c r="W268" s="66">
        <f t="shared" si="14"/>
        <v>0.08693609023</v>
      </c>
      <c r="X268" s="66">
        <f t="shared" si="15"/>
        <v>0.01409774436</v>
      </c>
      <c r="Y268" s="63">
        <f t="shared" si="2"/>
        <v>0.2382518797</v>
      </c>
      <c r="Z268" s="66">
        <f t="shared" si="16"/>
        <v>0.03665413534</v>
      </c>
      <c r="AA268" s="66">
        <f t="shared" si="17"/>
        <v>0.008928571429</v>
      </c>
      <c r="AB268" s="66">
        <f t="shared" si="18"/>
        <v>0.04276315789</v>
      </c>
      <c r="AC268" s="63">
        <f t="shared" si="3"/>
        <v>0.2382518797</v>
      </c>
      <c r="AD268" s="66">
        <f t="shared" ref="AD268:AF268" si="297">(H268+K268+N268)/($F268)</f>
        <v>0.03007518797</v>
      </c>
      <c r="AE268" s="66">
        <f t="shared" si="297"/>
        <v>0.1193609023</v>
      </c>
      <c r="AF268" s="66">
        <f t="shared" si="297"/>
        <v>0.08881578947</v>
      </c>
      <c r="AG268" s="56">
        <f t="shared" si="20"/>
        <v>0.0133883346</v>
      </c>
      <c r="AH268" s="49">
        <f t="shared" si="5"/>
        <v>0.2382518797</v>
      </c>
      <c r="AI268" s="57">
        <f t="shared" si="21"/>
        <v>0.01204332066</v>
      </c>
      <c r="AJ268" s="57">
        <f t="shared" si="22"/>
        <v>0.0109711872</v>
      </c>
      <c r="AK268" s="66">
        <f t="shared" si="23"/>
        <v>-0.003114749235</v>
      </c>
      <c r="AL268" s="66">
        <f t="shared" si="24"/>
        <v>0.0007769330958</v>
      </c>
      <c r="AM268" s="66">
        <f t="shared" si="25"/>
        <v>-0.002528618232</v>
      </c>
      <c r="AN268" s="63">
        <f t="shared" si="6"/>
        <v>0.2382518797</v>
      </c>
      <c r="AO268" s="66">
        <f t="shared" si="26"/>
        <v>0.009514702431</v>
      </c>
      <c r="AP268" s="66">
        <f t="shared" si="27"/>
        <v>1.065646672</v>
      </c>
      <c r="AQ268" s="63">
        <f t="shared" si="7"/>
        <v>19</v>
      </c>
      <c r="AR268" s="66">
        <f t="shared" si="28"/>
        <v>20</v>
      </c>
      <c r="AS268" s="64">
        <f>'M1,M2,M3 Restoration'!AU268</f>
        <v>0.3234140529</v>
      </c>
      <c r="AT268" s="66">
        <f t="shared" si="206"/>
        <v>42</v>
      </c>
      <c r="AU268" s="65">
        <f>'N1,N2,N3 Restoration'!AX268</f>
        <v>0.3869507009</v>
      </c>
      <c r="AV268" s="38">
        <f t="shared" si="30"/>
        <v>35</v>
      </c>
      <c r="AW268" s="38">
        <f t="shared" si="31"/>
        <v>22</v>
      </c>
      <c r="AX268" s="52">
        <v>44.0</v>
      </c>
      <c r="AY268" s="38"/>
      <c r="AZ268" s="35"/>
      <c r="BA268" s="35"/>
    </row>
    <row r="269">
      <c r="A269" s="1"/>
      <c r="B269" s="1"/>
      <c r="C269" s="60"/>
      <c r="D269" s="60"/>
      <c r="E269" s="2">
        <v>3800.0</v>
      </c>
      <c r="F269" s="61">
        <v>2895.0</v>
      </c>
      <c r="G269" s="62">
        <f t="shared" si="8"/>
        <v>771</v>
      </c>
      <c r="H269" s="43">
        <v>52.0</v>
      </c>
      <c r="I269" s="43">
        <v>47.0</v>
      </c>
      <c r="J269" s="43">
        <v>50.0</v>
      </c>
      <c r="K269" s="44">
        <v>129.0</v>
      </c>
      <c r="L269" s="44">
        <v>219.0</v>
      </c>
      <c r="M269" s="44">
        <v>87.0</v>
      </c>
      <c r="N269" s="45">
        <v>55.0</v>
      </c>
      <c r="O269" s="45">
        <v>36.0</v>
      </c>
      <c r="P269" s="45">
        <v>96.0</v>
      </c>
      <c r="Q269" s="66">
        <f t="shared" si="9"/>
        <v>0.2663212435</v>
      </c>
      <c r="R269" s="66">
        <f t="shared" si="10"/>
        <v>0.01796200345</v>
      </c>
      <c r="S269" s="66">
        <f t="shared" si="11"/>
        <v>0.01727115717</v>
      </c>
      <c r="T269" s="66">
        <f t="shared" si="12"/>
        <v>0.01243523316</v>
      </c>
      <c r="U269" s="63">
        <f t="shared" si="1"/>
        <v>0.2663212435</v>
      </c>
      <c r="V269" s="66">
        <f t="shared" si="13"/>
        <v>0.01623488774</v>
      </c>
      <c r="W269" s="66">
        <f t="shared" si="14"/>
        <v>0.07564766839</v>
      </c>
      <c r="X269" s="66">
        <f t="shared" si="15"/>
        <v>0.04455958549</v>
      </c>
      <c r="Y269" s="63">
        <f t="shared" si="2"/>
        <v>0.2663212435</v>
      </c>
      <c r="Z269" s="66">
        <f t="shared" si="16"/>
        <v>0.03005181347</v>
      </c>
      <c r="AA269" s="66">
        <f t="shared" si="17"/>
        <v>0.01899827288</v>
      </c>
      <c r="AB269" s="66">
        <f t="shared" si="18"/>
        <v>0.03316062176</v>
      </c>
      <c r="AC269" s="63">
        <f t="shared" si="3"/>
        <v>0.2663212435</v>
      </c>
      <c r="AD269" s="66">
        <f t="shared" ref="AD269:AF269" si="298">(H269+K269+N269)/($F269)</f>
        <v>0.08151986183</v>
      </c>
      <c r="AE269" s="66">
        <f t="shared" si="298"/>
        <v>0.1043177893</v>
      </c>
      <c r="AF269" s="66">
        <f t="shared" si="298"/>
        <v>0.0804835924</v>
      </c>
      <c r="AG269" s="56">
        <f t="shared" si="20"/>
        <v>0.01463310403</v>
      </c>
      <c r="AH269" s="49">
        <f t="shared" si="5"/>
        <v>0.2663212435</v>
      </c>
      <c r="AI269" s="57">
        <f t="shared" si="21"/>
        <v>0.01299491503</v>
      </c>
      <c r="AJ269" s="57">
        <f t="shared" si="22"/>
        <v>0.01179646944</v>
      </c>
      <c r="AK269" s="66">
        <f t="shared" si="23"/>
        <v>0.006003357853</v>
      </c>
      <c r="AL269" s="66">
        <f t="shared" si="24"/>
        <v>0.0006387637252</v>
      </c>
      <c r="AM269" s="66">
        <f t="shared" si="25"/>
        <v>0.004873650807</v>
      </c>
      <c r="AN269" s="63">
        <f t="shared" si="6"/>
        <v>0.2663212435</v>
      </c>
      <c r="AO269" s="66">
        <f t="shared" si="26"/>
        <v>0.01786856584</v>
      </c>
      <c r="AP269" s="66">
        <f t="shared" si="27"/>
        <v>0.9405363291</v>
      </c>
      <c r="AQ269" s="63">
        <f t="shared" si="7"/>
        <v>55</v>
      </c>
      <c r="AR269" s="66">
        <f t="shared" si="28"/>
        <v>52</v>
      </c>
      <c r="AS269" s="64">
        <f>'M1,M2,M3 Restoration'!AU269</f>
        <v>0.604374545</v>
      </c>
      <c r="AT269" s="66">
        <f t="shared" si="206"/>
        <v>34</v>
      </c>
      <c r="AU269" s="65">
        <f>'N1,N2,N3 Restoration'!AX269</f>
        <v>0.2001330743</v>
      </c>
      <c r="AV269" s="38">
        <f t="shared" si="30"/>
        <v>102</v>
      </c>
      <c r="AW269" s="38">
        <f t="shared" si="31"/>
        <v>26</v>
      </c>
      <c r="AX269" s="52">
        <v>47.0</v>
      </c>
      <c r="AY269" s="38"/>
      <c r="AZ269" s="35"/>
      <c r="BA269" s="35"/>
    </row>
    <row r="270">
      <c r="A270" s="1"/>
      <c r="B270" s="1"/>
      <c r="C270" s="60"/>
      <c r="D270" s="60"/>
      <c r="E270" s="2">
        <v>3863.0</v>
      </c>
      <c r="F270" s="61">
        <v>2726.0</v>
      </c>
      <c r="G270" s="62">
        <f t="shared" si="8"/>
        <v>521</v>
      </c>
      <c r="H270" s="43">
        <v>24.0</v>
      </c>
      <c r="I270" s="43">
        <v>58.0</v>
      </c>
      <c r="J270" s="43">
        <v>42.0</v>
      </c>
      <c r="K270" s="44">
        <v>73.0</v>
      </c>
      <c r="L270" s="44">
        <v>122.0</v>
      </c>
      <c r="M270" s="44">
        <v>87.0</v>
      </c>
      <c r="N270" s="45">
        <v>31.0</v>
      </c>
      <c r="O270" s="45">
        <v>25.0</v>
      </c>
      <c r="P270" s="45">
        <v>59.0</v>
      </c>
      <c r="Q270" s="66">
        <f t="shared" si="9"/>
        <v>0.1911225238</v>
      </c>
      <c r="R270" s="66">
        <f t="shared" si="10"/>
        <v>0.008804108584</v>
      </c>
      <c r="S270" s="66">
        <f t="shared" si="11"/>
        <v>0.01540719002</v>
      </c>
      <c r="T270" s="66">
        <f t="shared" si="12"/>
        <v>0.009170946442</v>
      </c>
      <c r="U270" s="63">
        <f t="shared" si="1"/>
        <v>0.1911225238</v>
      </c>
      <c r="V270" s="66">
        <f t="shared" si="13"/>
        <v>0.02127659574</v>
      </c>
      <c r="W270" s="66">
        <f t="shared" si="14"/>
        <v>0.04475421864</v>
      </c>
      <c r="X270" s="66">
        <f t="shared" si="15"/>
        <v>0.02677916361</v>
      </c>
      <c r="Y270" s="63">
        <f t="shared" si="2"/>
        <v>0.1911225238</v>
      </c>
      <c r="Z270" s="66">
        <f t="shared" si="16"/>
        <v>0.03191489362</v>
      </c>
      <c r="AA270" s="66">
        <f t="shared" si="17"/>
        <v>0.01137197359</v>
      </c>
      <c r="AB270" s="66">
        <f t="shared" si="18"/>
        <v>0.0216434336</v>
      </c>
      <c r="AC270" s="63">
        <f t="shared" si="3"/>
        <v>0.1911225238</v>
      </c>
      <c r="AD270" s="66">
        <f t="shared" ref="AD270:AF270" si="299">(H270+K270+N270)/($F270)</f>
        <v>0.04695524578</v>
      </c>
      <c r="AE270" s="66">
        <f t="shared" si="299"/>
        <v>0.07520176082</v>
      </c>
      <c r="AF270" s="66">
        <f t="shared" si="299"/>
        <v>0.06896551724</v>
      </c>
      <c r="AG270" s="56">
        <f t="shared" si="20"/>
        <v>0.01098538594</v>
      </c>
      <c r="AH270" s="49">
        <f t="shared" si="5"/>
        <v>0.1911225238</v>
      </c>
      <c r="AI270" s="57">
        <f t="shared" si="21"/>
        <v>0.01005926009</v>
      </c>
      <c r="AJ270" s="57">
        <f t="shared" si="22"/>
        <v>0.009199208728</v>
      </c>
      <c r="AK270" s="66">
        <f t="shared" si="23"/>
        <v>0.001312713502</v>
      </c>
      <c r="AL270" s="66">
        <f t="shared" si="24"/>
        <v>-0.00002826228665</v>
      </c>
      <c r="AM270" s="66">
        <f t="shared" si="25"/>
        <v>0.001065688132</v>
      </c>
      <c r="AN270" s="63">
        <f t="shared" si="6"/>
        <v>0.1911225238</v>
      </c>
      <c r="AO270" s="66">
        <f t="shared" si="26"/>
        <v>0.01112494822</v>
      </c>
      <c r="AP270" s="66">
        <f t="shared" si="27"/>
        <v>0.9782777046</v>
      </c>
      <c r="AQ270" s="63">
        <f t="shared" si="7"/>
        <v>31</v>
      </c>
      <c r="AR270" s="66">
        <f t="shared" si="28"/>
        <v>30</v>
      </c>
      <c r="AS270" s="64">
        <f>'M1,M2,M3 Restoration'!AU270</f>
        <v>0.451173075</v>
      </c>
      <c r="AT270" s="66">
        <f t="shared" si="206"/>
        <v>36</v>
      </c>
      <c r="AU270" s="65">
        <f>'N1,N2,N3 Restoration'!AX270</f>
        <v>0.2818517676</v>
      </c>
      <c r="AV270" s="38">
        <f t="shared" si="30"/>
        <v>66</v>
      </c>
      <c r="AW270" s="38">
        <f t="shared" si="31"/>
        <v>26</v>
      </c>
      <c r="AX270" s="52">
        <v>58.0</v>
      </c>
      <c r="AY270" s="38"/>
      <c r="AZ270" s="35"/>
      <c r="BA270" s="35"/>
    </row>
    <row r="271">
      <c r="A271" s="1"/>
      <c r="B271" s="1"/>
      <c r="C271" s="60"/>
      <c r="D271" s="60"/>
      <c r="E271" s="2">
        <v>4000.0</v>
      </c>
      <c r="F271" s="61">
        <v>1091.0</v>
      </c>
      <c r="G271" s="62">
        <f t="shared" si="8"/>
        <v>125</v>
      </c>
      <c r="H271" s="43">
        <v>6.0</v>
      </c>
      <c r="I271" s="43">
        <v>4.0</v>
      </c>
      <c r="J271" s="43">
        <v>12.0</v>
      </c>
      <c r="K271" s="44">
        <v>20.0</v>
      </c>
      <c r="L271" s="44">
        <v>41.0</v>
      </c>
      <c r="M271" s="44">
        <v>12.0</v>
      </c>
      <c r="N271" s="45">
        <v>9.0</v>
      </c>
      <c r="O271" s="45">
        <v>7.0</v>
      </c>
      <c r="P271" s="45">
        <v>14.0</v>
      </c>
      <c r="Q271" s="66">
        <f t="shared" si="9"/>
        <v>0.1145737855</v>
      </c>
      <c r="R271" s="66">
        <f t="shared" si="10"/>
        <v>0.005499541705</v>
      </c>
      <c r="S271" s="66">
        <f t="shared" si="11"/>
        <v>0.01099908341</v>
      </c>
      <c r="T271" s="66">
        <f t="shared" si="12"/>
        <v>0.006416131989</v>
      </c>
      <c r="U271" s="63">
        <f t="shared" si="1"/>
        <v>0.1145737855</v>
      </c>
      <c r="V271" s="66">
        <f t="shared" si="13"/>
        <v>0.003666361137</v>
      </c>
      <c r="W271" s="66">
        <f t="shared" si="14"/>
        <v>0.03758020165</v>
      </c>
      <c r="X271" s="66">
        <f t="shared" si="15"/>
        <v>0.01833180568</v>
      </c>
      <c r="Y271" s="63">
        <f t="shared" si="2"/>
        <v>0.1145737855</v>
      </c>
      <c r="Z271" s="66">
        <f t="shared" si="16"/>
        <v>0.01099908341</v>
      </c>
      <c r="AA271" s="66">
        <f t="shared" si="17"/>
        <v>0.008249312557</v>
      </c>
      <c r="AB271" s="66">
        <f t="shared" si="18"/>
        <v>0.01283226398</v>
      </c>
      <c r="AC271" s="63">
        <f t="shared" si="3"/>
        <v>0.1145737855</v>
      </c>
      <c r="AD271" s="66">
        <f t="shared" ref="AD271:AF271" si="300">(H271+K271+N271)/($F271)</f>
        <v>0.03208065995</v>
      </c>
      <c r="AE271" s="66">
        <f t="shared" si="300"/>
        <v>0.04766269478</v>
      </c>
      <c r="AF271" s="66">
        <f t="shared" si="300"/>
        <v>0.0348304308</v>
      </c>
      <c r="AG271" s="56">
        <f t="shared" si="20"/>
        <v>0.006246481982</v>
      </c>
      <c r="AH271" s="49">
        <f t="shared" si="5"/>
        <v>0.1145737855</v>
      </c>
      <c r="AI271" s="57">
        <f t="shared" si="21"/>
        <v>0.005804749929</v>
      </c>
      <c r="AJ271" s="57">
        <f t="shared" si="22"/>
        <v>0.005289167894</v>
      </c>
      <c r="AK271" s="66">
        <f t="shared" si="23"/>
        <v>0.002444562628</v>
      </c>
      <c r="AL271" s="66">
        <f t="shared" si="24"/>
        <v>0.001126964095</v>
      </c>
      <c r="AM271" s="66">
        <f t="shared" si="25"/>
        <v>0.001984546802</v>
      </c>
      <c r="AN271" s="63">
        <f t="shared" si="6"/>
        <v>0.1145737855</v>
      </c>
      <c r="AO271" s="66">
        <f t="shared" si="26"/>
        <v>0.007789296731</v>
      </c>
      <c r="AP271" s="66">
        <f t="shared" si="27"/>
        <v>0.9442358592</v>
      </c>
      <c r="AQ271" s="63">
        <f t="shared" si="7"/>
        <v>9</v>
      </c>
      <c r="AR271" s="66">
        <f t="shared" si="28"/>
        <v>8</v>
      </c>
      <c r="AS271" s="64">
        <f>'M1,M2,M3 Restoration'!AU271</f>
        <v>0.4489798889</v>
      </c>
      <c r="AT271" s="66">
        <f t="shared" si="206"/>
        <v>10</v>
      </c>
      <c r="AU271" s="65">
        <f>'N1,N2,N3 Restoration'!AX271</f>
        <v>0.1223346697</v>
      </c>
      <c r="AV271" s="38">
        <f t="shared" si="30"/>
        <v>18</v>
      </c>
      <c r="AW271" s="38">
        <f t="shared" si="31"/>
        <v>3</v>
      </c>
      <c r="AX271" s="52">
        <v>4.0</v>
      </c>
      <c r="AY271" s="38"/>
      <c r="AZ271" s="35"/>
      <c r="BA271" s="35"/>
    </row>
    <row r="272">
      <c r="A272" s="1"/>
      <c r="B272" s="1"/>
      <c r="C272" s="60"/>
      <c r="D272" s="60"/>
      <c r="E272" s="2">
        <v>4007.0</v>
      </c>
      <c r="F272" s="61">
        <v>1235.0</v>
      </c>
      <c r="G272" s="62">
        <f t="shared" si="8"/>
        <v>173</v>
      </c>
      <c r="H272" s="43">
        <v>4.0</v>
      </c>
      <c r="I272" s="43">
        <v>26.0</v>
      </c>
      <c r="J272" s="43">
        <v>9.0</v>
      </c>
      <c r="K272" s="44">
        <v>29.0</v>
      </c>
      <c r="L272" s="44">
        <v>48.0</v>
      </c>
      <c r="M272" s="44">
        <v>21.0</v>
      </c>
      <c r="N272" s="45">
        <v>10.0</v>
      </c>
      <c r="O272" s="45">
        <v>6.0</v>
      </c>
      <c r="P272" s="45">
        <v>20.0</v>
      </c>
      <c r="Q272" s="66">
        <f t="shared" si="9"/>
        <v>0.1400809717</v>
      </c>
      <c r="R272" s="66">
        <f t="shared" si="10"/>
        <v>0.003238866397</v>
      </c>
      <c r="S272" s="66">
        <f t="shared" si="11"/>
        <v>0.007287449393</v>
      </c>
      <c r="T272" s="66">
        <f t="shared" si="12"/>
        <v>0.004858299595</v>
      </c>
      <c r="U272" s="63">
        <f t="shared" si="1"/>
        <v>0.1400809717</v>
      </c>
      <c r="V272" s="66">
        <f t="shared" si="13"/>
        <v>0.02105263158</v>
      </c>
      <c r="W272" s="66">
        <f t="shared" si="14"/>
        <v>0.03886639676</v>
      </c>
      <c r="X272" s="66">
        <f t="shared" si="15"/>
        <v>0.02348178138</v>
      </c>
      <c r="Y272" s="63">
        <f t="shared" si="2"/>
        <v>0.1400809717</v>
      </c>
      <c r="Z272" s="66">
        <f t="shared" si="16"/>
        <v>0.01700404858</v>
      </c>
      <c r="AA272" s="66">
        <f t="shared" si="17"/>
        <v>0.008097165992</v>
      </c>
      <c r="AB272" s="66">
        <f t="shared" si="18"/>
        <v>0.01619433198</v>
      </c>
      <c r="AC272" s="63">
        <f t="shared" si="3"/>
        <v>0.1400809717</v>
      </c>
      <c r="AD272" s="66">
        <f t="shared" ref="AD272:AF272" si="301">(H272+K272+N272)/($F272)</f>
        <v>0.03481781377</v>
      </c>
      <c r="AE272" s="66">
        <f t="shared" si="301"/>
        <v>0.06477732794</v>
      </c>
      <c r="AF272" s="66">
        <f t="shared" si="301"/>
        <v>0.04048582996</v>
      </c>
      <c r="AG272" s="56">
        <f t="shared" si="20"/>
        <v>0.007940515858</v>
      </c>
      <c r="AH272" s="49">
        <f t="shared" si="5"/>
        <v>0.1400809717</v>
      </c>
      <c r="AI272" s="57">
        <f t="shared" si="21"/>
        <v>0.007364326411</v>
      </c>
      <c r="AJ272" s="57">
        <f t="shared" si="22"/>
        <v>0.006733962038</v>
      </c>
      <c r="AK272" s="66">
        <f t="shared" si="23"/>
        <v>0.000732839581</v>
      </c>
      <c r="AL272" s="66">
        <f t="shared" si="24"/>
        <v>-0.001875662443</v>
      </c>
      <c r="AM272" s="66">
        <f t="shared" si="25"/>
        <v>0.0005949344189</v>
      </c>
      <c r="AN272" s="63">
        <f t="shared" si="6"/>
        <v>0.1400809717</v>
      </c>
      <c r="AO272" s="66">
        <f t="shared" si="26"/>
        <v>0.00795926083</v>
      </c>
      <c r="AP272" s="66">
        <f t="shared" si="27"/>
        <v>0.9829687125</v>
      </c>
      <c r="AQ272" s="63">
        <f t="shared" si="7"/>
        <v>10</v>
      </c>
      <c r="AR272" s="66">
        <f t="shared" si="28"/>
        <v>10</v>
      </c>
      <c r="AS272" s="64">
        <f>'M1,M2,M3 Restoration'!AU272</f>
        <v>0.3824607055</v>
      </c>
      <c r="AT272" s="66">
        <f t="shared" si="206"/>
        <v>16</v>
      </c>
      <c r="AU272" s="65">
        <f>'N1,N2,N3 Restoration'!AX272</f>
        <v>0.3046684488</v>
      </c>
      <c r="AV272" s="38">
        <f t="shared" si="30"/>
        <v>13</v>
      </c>
      <c r="AW272" s="38">
        <f t="shared" si="31"/>
        <v>6</v>
      </c>
      <c r="AX272" s="52">
        <v>26.0</v>
      </c>
      <c r="AY272" s="38"/>
      <c r="AZ272" s="35"/>
      <c r="BA272" s="35"/>
    </row>
    <row r="273">
      <c r="A273" s="1"/>
      <c r="B273" s="1"/>
      <c r="C273" s="60"/>
      <c r="D273" s="60"/>
      <c r="E273" s="2">
        <v>4009.0</v>
      </c>
      <c r="F273" s="61">
        <v>1116.0</v>
      </c>
      <c r="G273" s="62">
        <f t="shared" si="8"/>
        <v>127</v>
      </c>
      <c r="H273" s="43">
        <v>2.0</v>
      </c>
      <c r="I273" s="43">
        <v>12.0</v>
      </c>
      <c r="J273" s="43">
        <v>11.0</v>
      </c>
      <c r="K273" s="44">
        <v>25.0</v>
      </c>
      <c r="L273" s="44">
        <v>26.0</v>
      </c>
      <c r="M273" s="44">
        <v>17.0</v>
      </c>
      <c r="N273" s="45">
        <v>9.0</v>
      </c>
      <c r="O273" s="45">
        <v>5.0</v>
      </c>
      <c r="P273" s="45">
        <v>20.0</v>
      </c>
      <c r="Q273" s="66">
        <f t="shared" si="9"/>
        <v>0.1137992832</v>
      </c>
      <c r="R273" s="66">
        <f t="shared" si="10"/>
        <v>0.001792114695</v>
      </c>
      <c r="S273" s="66">
        <f t="shared" si="11"/>
        <v>0.009856630824</v>
      </c>
      <c r="T273" s="66">
        <f t="shared" si="12"/>
        <v>0.004480286738</v>
      </c>
      <c r="U273" s="63">
        <f t="shared" si="1"/>
        <v>0.1137992832</v>
      </c>
      <c r="V273" s="66">
        <f t="shared" si="13"/>
        <v>0.01075268817</v>
      </c>
      <c r="W273" s="66">
        <f t="shared" si="14"/>
        <v>0.02329749104</v>
      </c>
      <c r="X273" s="66">
        <f t="shared" si="15"/>
        <v>0.02240143369</v>
      </c>
      <c r="Y273" s="63">
        <f t="shared" si="2"/>
        <v>0.1137992832</v>
      </c>
      <c r="Z273" s="66">
        <f t="shared" si="16"/>
        <v>0.01523297491</v>
      </c>
      <c r="AA273" s="66">
        <f t="shared" si="17"/>
        <v>0.008064516129</v>
      </c>
      <c r="AB273" s="66">
        <f t="shared" si="18"/>
        <v>0.01792114695</v>
      </c>
      <c r="AC273" s="63">
        <f t="shared" si="3"/>
        <v>0.1137992832</v>
      </c>
      <c r="AD273" s="66">
        <f t="shared" ref="AD273:AF273" si="302">(H273+K273+N273)/($F273)</f>
        <v>0.03225806452</v>
      </c>
      <c r="AE273" s="66">
        <f t="shared" si="302"/>
        <v>0.03853046595</v>
      </c>
      <c r="AF273" s="66">
        <f t="shared" si="302"/>
        <v>0.04301075269</v>
      </c>
      <c r="AG273" s="56">
        <f t="shared" si="20"/>
        <v>0.006193246827</v>
      </c>
      <c r="AH273" s="49">
        <f t="shared" si="5"/>
        <v>0.1137992832</v>
      </c>
      <c r="AI273" s="57">
        <f t="shared" si="21"/>
        <v>0.005755176096</v>
      </c>
      <c r="AJ273" s="57">
        <f t="shared" si="22"/>
        <v>0.005243079322</v>
      </c>
      <c r="AK273" s="66">
        <f t="shared" si="23"/>
        <v>0.002309340033</v>
      </c>
      <c r="AL273" s="66">
        <f t="shared" si="24"/>
        <v>-0.0007627925836</v>
      </c>
      <c r="AM273" s="66">
        <f t="shared" si="25"/>
        <v>0.001874770285</v>
      </c>
      <c r="AN273" s="63">
        <f t="shared" si="6"/>
        <v>0.1137992832</v>
      </c>
      <c r="AO273" s="66">
        <f t="shared" si="26"/>
        <v>0.007629946381</v>
      </c>
      <c r="AP273" s="66">
        <f t="shared" si="27"/>
        <v>0.9461133513</v>
      </c>
      <c r="AQ273" s="63">
        <f t="shared" si="7"/>
        <v>9</v>
      </c>
      <c r="AR273" s="66">
        <f t="shared" si="28"/>
        <v>9</v>
      </c>
      <c r="AS273" s="64">
        <f>'M1,M2,M3 Restoration'!AU273</f>
        <v>0.205145373</v>
      </c>
      <c r="AT273" s="66">
        <f t="shared" si="206"/>
        <v>35</v>
      </c>
      <c r="AU273" s="65">
        <f>'N1,N2,N3 Restoration'!AX273</f>
        <v>0.09512658046</v>
      </c>
      <c r="AV273" s="38">
        <f t="shared" si="30"/>
        <v>13</v>
      </c>
      <c r="AW273" s="38">
        <f t="shared" si="31"/>
        <v>1</v>
      </c>
      <c r="AX273" s="52">
        <v>12.0</v>
      </c>
      <c r="AY273" s="38"/>
      <c r="AZ273" s="35"/>
      <c r="BA273" s="35"/>
    </row>
    <row r="274">
      <c r="A274" s="1"/>
      <c r="B274" s="1"/>
      <c r="C274" s="60"/>
      <c r="D274" s="60"/>
      <c r="E274" s="2">
        <v>4010.0</v>
      </c>
      <c r="F274" s="61">
        <v>2785.0</v>
      </c>
      <c r="G274" s="62">
        <f t="shared" si="8"/>
        <v>738</v>
      </c>
      <c r="H274" s="43">
        <v>38.0</v>
      </c>
      <c r="I274" s="43">
        <v>60.0</v>
      </c>
      <c r="J274" s="43">
        <v>43.0</v>
      </c>
      <c r="K274" s="44">
        <v>124.0</v>
      </c>
      <c r="L274" s="44">
        <v>195.0</v>
      </c>
      <c r="M274" s="44">
        <v>84.0</v>
      </c>
      <c r="N274" s="45">
        <v>47.0</v>
      </c>
      <c r="O274" s="45">
        <v>50.0</v>
      </c>
      <c r="P274" s="45">
        <v>97.0</v>
      </c>
      <c r="Q274" s="66">
        <f t="shared" si="9"/>
        <v>0.2649910233</v>
      </c>
      <c r="R274" s="66">
        <f t="shared" si="10"/>
        <v>0.01364452424</v>
      </c>
      <c r="S274" s="66">
        <f t="shared" si="11"/>
        <v>0.01543985637</v>
      </c>
      <c r="T274" s="66">
        <f t="shared" si="12"/>
        <v>0.01795332136</v>
      </c>
      <c r="U274" s="63">
        <f t="shared" si="1"/>
        <v>0.2649910233</v>
      </c>
      <c r="V274" s="66">
        <f t="shared" si="13"/>
        <v>0.02154398564</v>
      </c>
      <c r="W274" s="66">
        <f t="shared" si="14"/>
        <v>0.07001795332</v>
      </c>
      <c r="X274" s="66">
        <f t="shared" si="15"/>
        <v>0.04452423698</v>
      </c>
      <c r="Y274" s="63">
        <f t="shared" si="2"/>
        <v>0.2649910233</v>
      </c>
      <c r="Z274" s="66">
        <f t="shared" si="16"/>
        <v>0.03016157989</v>
      </c>
      <c r="AA274" s="66">
        <f t="shared" si="17"/>
        <v>0.01687612208</v>
      </c>
      <c r="AB274" s="66">
        <f t="shared" si="18"/>
        <v>0.03482944345</v>
      </c>
      <c r="AC274" s="63">
        <f t="shared" si="3"/>
        <v>0.2649910233</v>
      </c>
      <c r="AD274" s="66">
        <f t="shared" ref="AD274:AF274" si="303">(H274+K274+N274)/($F274)</f>
        <v>0.0750448833</v>
      </c>
      <c r="AE274" s="66">
        <f t="shared" si="303"/>
        <v>0.1095152603</v>
      </c>
      <c r="AF274" s="66">
        <f t="shared" si="303"/>
        <v>0.08043087971</v>
      </c>
      <c r="AG274" s="56">
        <f t="shared" si="20"/>
        <v>0.01457725457</v>
      </c>
      <c r="AH274" s="49">
        <f t="shared" si="5"/>
        <v>0.2649910233</v>
      </c>
      <c r="AI274" s="57">
        <f t="shared" si="21"/>
        <v>0.01295369555</v>
      </c>
      <c r="AJ274" s="57">
        <f t="shared" si="22"/>
        <v>0.01176123594</v>
      </c>
      <c r="AK274" s="66">
        <f t="shared" si="23"/>
        <v>0.003922426535</v>
      </c>
      <c r="AL274" s="66">
        <f t="shared" si="24"/>
        <v>0.006192085422</v>
      </c>
      <c r="AM274" s="66">
        <f t="shared" si="25"/>
        <v>0.003184307468</v>
      </c>
      <c r="AN274" s="63">
        <f t="shared" si="6"/>
        <v>0.2649910233</v>
      </c>
      <c r="AO274" s="66">
        <f t="shared" si="26"/>
        <v>0.01613800302</v>
      </c>
      <c r="AP274" s="66">
        <f t="shared" si="27"/>
        <v>0.9562625191</v>
      </c>
      <c r="AQ274" s="63">
        <f t="shared" si="7"/>
        <v>47</v>
      </c>
      <c r="AR274" s="66">
        <f t="shared" si="28"/>
        <v>45</v>
      </c>
      <c r="AS274" s="64">
        <f>'M1,M2,M3 Restoration'!AU274</f>
        <v>0.5279858807</v>
      </c>
      <c r="AT274" s="66">
        <f t="shared" si="206"/>
        <v>40</v>
      </c>
      <c r="AU274" s="65">
        <f>'N1,N2,N3 Restoration'!AX274</f>
        <v>0.3525472797</v>
      </c>
      <c r="AV274" s="38">
        <f t="shared" si="30"/>
        <v>81</v>
      </c>
      <c r="AW274" s="38">
        <f t="shared" si="31"/>
        <v>44</v>
      </c>
      <c r="AX274" s="52">
        <v>60.0</v>
      </c>
      <c r="AY274" s="38"/>
      <c r="AZ274" s="35"/>
      <c r="BA274" s="35"/>
    </row>
    <row r="275">
      <c r="A275" s="1"/>
      <c r="B275" s="1"/>
      <c r="C275" s="60"/>
      <c r="D275" s="60"/>
      <c r="E275" s="2">
        <v>4011.0</v>
      </c>
      <c r="F275" s="61">
        <v>1015.0</v>
      </c>
      <c r="G275" s="62">
        <f t="shared" si="8"/>
        <v>191</v>
      </c>
      <c r="H275" s="43">
        <v>7.0</v>
      </c>
      <c r="I275" s="43">
        <v>17.0</v>
      </c>
      <c r="J275" s="43">
        <v>7.0</v>
      </c>
      <c r="K275" s="44">
        <v>18.0</v>
      </c>
      <c r="L275" s="44">
        <v>62.0</v>
      </c>
      <c r="M275" s="44">
        <v>22.0</v>
      </c>
      <c r="N275" s="45">
        <v>19.0</v>
      </c>
      <c r="O275" s="45">
        <v>11.0</v>
      </c>
      <c r="P275" s="45">
        <v>28.0</v>
      </c>
      <c r="Q275" s="66">
        <f t="shared" si="9"/>
        <v>0.1881773399</v>
      </c>
      <c r="R275" s="66">
        <f t="shared" si="10"/>
        <v>0.006896551724</v>
      </c>
      <c r="S275" s="66">
        <f t="shared" si="11"/>
        <v>0.006896551724</v>
      </c>
      <c r="T275" s="66">
        <f t="shared" si="12"/>
        <v>0.01083743842</v>
      </c>
      <c r="U275" s="63">
        <f t="shared" si="1"/>
        <v>0.1881773399</v>
      </c>
      <c r="V275" s="66">
        <f t="shared" si="13"/>
        <v>0.01674876847</v>
      </c>
      <c r="W275" s="66">
        <f t="shared" si="14"/>
        <v>0.06108374384</v>
      </c>
      <c r="X275" s="66">
        <f t="shared" si="15"/>
        <v>0.01773399015</v>
      </c>
      <c r="Y275" s="63">
        <f t="shared" si="2"/>
        <v>0.1881773399</v>
      </c>
      <c r="Z275" s="66">
        <f t="shared" si="16"/>
        <v>0.02167487685</v>
      </c>
      <c r="AA275" s="66">
        <f t="shared" si="17"/>
        <v>0.01871921182</v>
      </c>
      <c r="AB275" s="66">
        <f t="shared" si="18"/>
        <v>0.0275862069</v>
      </c>
      <c r="AC275" s="63">
        <f t="shared" si="3"/>
        <v>0.1881773399</v>
      </c>
      <c r="AD275" s="66">
        <f t="shared" ref="AD275:AF275" si="304">(H275+K275+N275)/($F275)</f>
        <v>0.04334975369</v>
      </c>
      <c r="AE275" s="66">
        <f t="shared" si="304"/>
        <v>0.08866995074</v>
      </c>
      <c r="AF275" s="66">
        <f t="shared" si="304"/>
        <v>0.05615763547</v>
      </c>
      <c r="AG275" s="56">
        <f t="shared" si="20"/>
        <v>0.01082219971</v>
      </c>
      <c r="AH275" s="49">
        <f t="shared" si="5"/>
        <v>0.1881773399</v>
      </c>
      <c r="AI275" s="57">
        <f t="shared" si="21"/>
        <v>0.009919197991</v>
      </c>
      <c r="AJ275" s="57">
        <f t="shared" si="22"/>
        <v>0.009072399961</v>
      </c>
      <c r="AK275" s="66">
        <f t="shared" si="23"/>
        <v>0.008800013832</v>
      </c>
      <c r="AL275" s="66">
        <f t="shared" si="24"/>
        <v>0.001765038462</v>
      </c>
      <c r="AM275" s="66">
        <f t="shared" si="25"/>
        <v>0.007144034316</v>
      </c>
      <c r="AN275" s="63">
        <f t="shared" si="6"/>
        <v>0.1881773399</v>
      </c>
      <c r="AO275" s="66">
        <f t="shared" si="26"/>
        <v>0.01706323231</v>
      </c>
      <c r="AP275" s="66">
        <f t="shared" si="27"/>
        <v>0.9115358311</v>
      </c>
      <c r="AQ275" s="63">
        <f t="shared" si="7"/>
        <v>19</v>
      </c>
      <c r="AR275" s="66">
        <f t="shared" si="28"/>
        <v>17</v>
      </c>
      <c r="AS275" s="64">
        <f>'M1,M2,M3 Restoration'!AU275</f>
        <v>0.6367674534</v>
      </c>
      <c r="AT275" s="66">
        <f t="shared" si="206"/>
        <v>10</v>
      </c>
      <c r="AU275" s="65">
        <f>'N1,N2,N3 Restoration'!AX275</f>
        <v>0.3803494954</v>
      </c>
      <c r="AV275" s="38">
        <f t="shared" si="30"/>
        <v>14</v>
      </c>
      <c r="AW275" s="38">
        <f t="shared" si="31"/>
        <v>9</v>
      </c>
      <c r="AX275" s="52">
        <v>17.0</v>
      </c>
      <c r="AY275" s="38"/>
      <c r="AZ275" s="35"/>
      <c r="BA275" s="35"/>
    </row>
    <row r="276">
      <c r="A276" s="1"/>
      <c r="B276" s="1"/>
      <c r="C276" s="60"/>
      <c r="D276" s="60"/>
      <c r="E276" s="2">
        <v>4012.0</v>
      </c>
      <c r="F276" s="61">
        <v>2201.0</v>
      </c>
      <c r="G276" s="62">
        <f t="shared" si="8"/>
        <v>564</v>
      </c>
      <c r="H276" s="43">
        <v>38.0</v>
      </c>
      <c r="I276" s="43">
        <v>39.0</v>
      </c>
      <c r="J276" s="43">
        <v>22.0</v>
      </c>
      <c r="K276" s="44">
        <v>97.0</v>
      </c>
      <c r="L276" s="44">
        <v>156.0</v>
      </c>
      <c r="M276" s="44">
        <v>54.0</v>
      </c>
      <c r="N276" s="45">
        <v>37.0</v>
      </c>
      <c r="O276" s="45">
        <v>24.0</v>
      </c>
      <c r="P276" s="45">
        <v>97.0</v>
      </c>
      <c r="Q276" s="66">
        <f t="shared" si="9"/>
        <v>0.2562471604</v>
      </c>
      <c r="R276" s="66">
        <f t="shared" si="10"/>
        <v>0.0172648796</v>
      </c>
      <c r="S276" s="66">
        <f t="shared" si="11"/>
        <v>0.009995456611</v>
      </c>
      <c r="T276" s="66">
        <f t="shared" si="12"/>
        <v>0.01090413448</v>
      </c>
      <c r="U276" s="63">
        <f t="shared" si="1"/>
        <v>0.2562471604</v>
      </c>
      <c r="V276" s="66">
        <f t="shared" si="13"/>
        <v>0.01771921854</v>
      </c>
      <c r="W276" s="66">
        <f t="shared" si="14"/>
        <v>0.07087687415</v>
      </c>
      <c r="X276" s="66">
        <f t="shared" si="15"/>
        <v>0.04407087687</v>
      </c>
      <c r="Y276" s="63">
        <f t="shared" si="2"/>
        <v>0.2562471604</v>
      </c>
      <c r="Z276" s="66">
        <f t="shared" si="16"/>
        <v>0.02453430259</v>
      </c>
      <c r="AA276" s="66">
        <f t="shared" si="17"/>
        <v>0.01681054066</v>
      </c>
      <c r="AB276" s="66">
        <f t="shared" si="18"/>
        <v>0.04407087687</v>
      </c>
      <c r="AC276" s="63">
        <f t="shared" si="3"/>
        <v>0.2562471604</v>
      </c>
      <c r="AD276" s="66">
        <f t="shared" ref="AD276:AF276" si="305">(H276+K276+N276)/($F276)</f>
        <v>0.07814629714</v>
      </c>
      <c r="AE276" s="66">
        <f t="shared" si="305"/>
        <v>0.09950022717</v>
      </c>
      <c r="AF276" s="66">
        <f t="shared" si="305"/>
        <v>0.07860063607</v>
      </c>
      <c r="AG276" s="56">
        <f t="shared" si="20"/>
        <v>0.01420236434</v>
      </c>
      <c r="AH276" s="49">
        <f t="shared" si="5"/>
        <v>0.2562471604</v>
      </c>
      <c r="AI276" s="57">
        <f t="shared" si="21"/>
        <v>0.01267314837</v>
      </c>
      <c r="AJ276" s="57">
        <f t="shared" si="22"/>
        <v>0.01152003615</v>
      </c>
      <c r="AK276" s="66">
        <f t="shared" si="23"/>
        <v>0.004137392291</v>
      </c>
      <c r="AL276" s="66">
        <f t="shared" si="24"/>
        <v>-0.0006159016667</v>
      </c>
      <c r="AM276" s="66">
        <f t="shared" si="25"/>
        <v>0.003358821141</v>
      </c>
      <c r="AN276" s="63">
        <f t="shared" si="6"/>
        <v>0.2562471604</v>
      </c>
      <c r="AO276" s="66">
        <f t="shared" si="26"/>
        <v>0.01603196951</v>
      </c>
      <c r="AP276" s="66">
        <f t="shared" si="27"/>
        <v>0.9536855378</v>
      </c>
      <c r="AQ276" s="63">
        <f t="shared" si="7"/>
        <v>37</v>
      </c>
      <c r="AR276" s="66">
        <f t="shared" si="28"/>
        <v>35</v>
      </c>
      <c r="AS276" s="64">
        <f>'M1,M2,M3 Restoration'!AU276</f>
        <v>0.6248554921</v>
      </c>
      <c r="AT276" s="66">
        <f t="shared" si="206"/>
        <v>21</v>
      </c>
      <c r="AU276" s="65">
        <f>'N1,N2,N3 Restoration'!AX276</f>
        <v>0.2545010099</v>
      </c>
      <c r="AV276" s="38">
        <f t="shared" si="30"/>
        <v>60</v>
      </c>
      <c r="AW276" s="38">
        <f t="shared" si="31"/>
        <v>20</v>
      </c>
      <c r="AX276" s="52">
        <v>39.0</v>
      </c>
      <c r="AY276" s="38"/>
      <c r="AZ276" s="35"/>
      <c r="BA276" s="35"/>
    </row>
    <row r="277">
      <c r="A277" s="1"/>
      <c r="B277" s="1"/>
      <c r="C277" s="60"/>
      <c r="D277" s="60"/>
      <c r="E277" s="2">
        <v>4013.0</v>
      </c>
      <c r="F277" s="61">
        <v>3213.0</v>
      </c>
      <c r="G277" s="62">
        <f t="shared" si="8"/>
        <v>511</v>
      </c>
      <c r="H277" s="43">
        <v>30.0</v>
      </c>
      <c r="I277" s="43">
        <v>40.0</v>
      </c>
      <c r="J277" s="43">
        <v>27.0</v>
      </c>
      <c r="K277" s="44">
        <v>98.0</v>
      </c>
      <c r="L277" s="44">
        <v>113.0</v>
      </c>
      <c r="M277" s="44">
        <v>50.0</v>
      </c>
      <c r="N277" s="45">
        <v>48.0</v>
      </c>
      <c r="O277" s="45">
        <v>20.0</v>
      </c>
      <c r="P277" s="45">
        <v>85.0</v>
      </c>
      <c r="Q277" s="66">
        <f t="shared" si="9"/>
        <v>0.1590413943</v>
      </c>
      <c r="R277" s="66">
        <f t="shared" si="10"/>
        <v>0.009337068161</v>
      </c>
      <c r="S277" s="66">
        <f t="shared" si="11"/>
        <v>0.008403361345</v>
      </c>
      <c r="T277" s="66">
        <f t="shared" si="12"/>
        <v>0.006224712107</v>
      </c>
      <c r="U277" s="63">
        <f t="shared" si="1"/>
        <v>0.1590413943</v>
      </c>
      <c r="V277" s="66">
        <f t="shared" si="13"/>
        <v>0.01244942421</v>
      </c>
      <c r="W277" s="66">
        <f t="shared" si="14"/>
        <v>0.0351696234</v>
      </c>
      <c r="X277" s="66">
        <f t="shared" si="15"/>
        <v>0.03050108932</v>
      </c>
      <c r="Y277" s="63">
        <f t="shared" si="2"/>
        <v>0.1590413943</v>
      </c>
      <c r="Z277" s="66">
        <f t="shared" si="16"/>
        <v>0.01556178027</v>
      </c>
      <c r="AA277" s="66">
        <f t="shared" si="17"/>
        <v>0.01493930906</v>
      </c>
      <c r="AB277" s="66">
        <f t="shared" si="18"/>
        <v>0.02645502646</v>
      </c>
      <c r="AC277" s="63">
        <f t="shared" si="3"/>
        <v>0.1590413943</v>
      </c>
      <c r="AD277" s="66">
        <f t="shared" ref="AD277:AF277" si="306">(H277+K277+N277)/($F277)</f>
        <v>0.05477746654</v>
      </c>
      <c r="AE277" s="66">
        <f t="shared" si="306"/>
        <v>0.05384375973</v>
      </c>
      <c r="AF277" s="66">
        <f t="shared" si="306"/>
        <v>0.05042016807</v>
      </c>
      <c r="AG277" s="56">
        <f t="shared" si="20"/>
        <v>0.009125305177</v>
      </c>
      <c r="AH277" s="49">
        <f t="shared" si="5"/>
        <v>0.1590413943</v>
      </c>
      <c r="AI277" s="57">
        <f t="shared" si="21"/>
        <v>0.008431715959</v>
      </c>
      <c r="AJ277" s="57">
        <f t="shared" si="22"/>
        <v>0.007716029685</v>
      </c>
      <c r="AK277" s="66">
        <f t="shared" si="23"/>
        <v>0.006507593098</v>
      </c>
      <c r="AL277" s="66">
        <f t="shared" si="24"/>
        <v>-0.001491317578</v>
      </c>
      <c r="AM277" s="66">
        <f t="shared" si="25"/>
        <v>0.005282999469</v>
      </c>
      <c r="AN277" s="63">
        <f t="shared" si="6"/>
        <v>0.1590413943</v>
      </c>
      <c r="AO277" s="66">
        <f t="shared" si="26"/>
        <v>0.01371471543</v>
      </c>
      <c r="AP277" s="66">
        <f t="shared" si="27"/>
        <v>0.918028764</v>
      </c>
      <c r="AQ277" s="63">
        <f t="shared" si="7"/>
        <v>48</v>
      </c>
      <c r="AR277" s="66">
        <f t="shared" si="28"/>
        <v>44</v>
      </c>
      <c r="AS277" s="64">
        <f>'M1,M2,M3 Restoration'!AU277</f>
        <v>0.6137663194</v>
      </c>
      <c r="AT277" s="66">
        <f t="shared" si="206"/>
        <v>28</v>
      </c>
      <c r="AU277" s="65">
        <f>'N1,N2,N3 Restoration'!AX277</f>
        <v>0.1860762176</v>
      </c>
      <c r="AV277" s="38">
        <f t="shared" si="30"/>
        <v>57</v>
      </c>
      <c r="AW277" s="38">
        <f t="shared" si="31"/>
        <v>13</v>
      </c>
      <c r="AX277" s="52">
        <v>40.0</v>
      </c>
      <c r="AY277" s="38"/>
      <c r="AZ277" s="35"/>
      <c r="BA277" s="35"/>
    </row>
    <row r="278">
      <c r="A278" s="1"/>
      <c r="B278" s="1"/>
      <c r="C278" s="60"/>
      <c r="D278" s="60"/>
      <c r="E278" s="2">
        <v>4017.0</v>
      </c>
      <c r="F278" s="61">
        <v>2502.0</v>
      </c>
      <c r="G278" s="62">
        <f t="shared" si="8"/>
        <v>442</v>
      </c>
      <c r="H278" s="43">
        <v>15.0</v>
      </c>
      <c r="I278" s="43">
        <v>28.0</v>
      </c>
      <c r="J278" s="43">
        <v>13.0</v>
      </c>
      <c r="K278" s="44">
        <v>67.0</v>
      </c>
      <c r="L278" s="44">
        <v>164.0</v>
      </c>
      <c r="M278" s="44">
        <v>41.0</v>
      </c>
      <c r="N278" s="45">
        <v>28.0</v>
      </c>
      <c r="O278" s="45">
        <v>24.0</v>
      </c>
      <c r="P278" s="45">
        <v>62.0</v>
      </c>
      <c r="Q278" s="66">
        <f t="shared" si="9"/>
        <v>0.1766586731</v>
      </c>
      <c r="R278" s="66">
        <f t="shared" si="10"/>
        <v>0.005995203837</v>
      </c>
      <c r="S278" s="66">
        <f t="shared" si="11"/>
        <v>0.005195843325</v>
      </c>
      <c r="T278" s="66">
        <f t="shared" si="12"/>
        <v>0.009592326139</v>
      </c>
      <c r="U278" s="63">
        <f t="shared" si="1"/>
        <v>0.1766586731</v>
      </c>
      <c r="V278" s="66">
        <f t="shared" si="13"/>
        <v>0.01119104716</v>
      </c>
      <c r="W278" s="66">
        <f t="shared" si="14"/>
        <v>0.06554756195</v>
      </c>
      <c r="X278" s="66">
        <f t="shared" si="15"/>
        <v>0.02677857714</v>
      </c>
      <c r="Y278" s="63">
        <f t="shared" si="2"/>
        <v>0.1766586731</v>
      </c>
      <c r="Z278" s="66">
        <f t="shared" si="16"/>
        <v>0.01638689049</v>
      </c>
      <c r="AA278" s="66">
        <f t="shared" si="17"/>
        <v>0.01119104716</v>
      </c>
      <c r="AB278" s="66">
        <f t="shared" si="18"/>
        <v>0.02478017586</v>
      </c>
      <c r="AC278" s="63">
        <f t="shared" si="3"/>
        <v>0.1766586731</v>
      </c>
      <c r="AD278" s="66">
        <f t="shared" ref="AD278:AF278" si="307">(H278+K278+N278)/($F278)</f>
        <v>0.04396482814</v>
      </c>
      <c r="AE278" s="66">
        <f t="shared" si="307"/>
        <v>0.08633093525</v>
      </c>
      <c r="AF278" s="66">
        <f t="shared" si="307"/>
        <v>0.04636290967</v>
      </c>
      <c r="AG278" s="56">
        <f t="shared" si="20"/>
        <v>0.01016926431</v>
      </c>
      <c r="AH278" s="49">
        <f t="shared" si="5"/>
        <v>0.1766586731</v>
      </c>
      <c r="AI278" s="57">
        <f t="shared" si="21"/>
        <v>0.009353252777</v>
      </c>
      <c r="AJ278" s="57">
        <f t="shared" si="22"/>
        <v>0.008558288749</v>
      </c>
      <c r="AK278" s="66">
        <f t="shared" si="23"/>
        <v>0.001837794385</v>
      </c>
      <c r="AL278" s="66">
        <f t="shared" si="24"/>
        <v>0.00103403739</v>
      </c>
      <c r="AM278" s="66">
        <f t="shared" si="25"/>
        <v>0.001491959717</v>
      </c>
      <c r="AN278" s="63">
        <f t="shared" si="6"/>
        <v>0.1766586731</v>
      </c>
      <c r="AO278" s="66">
        <f t="shared" si="26"/>
        <v>0.01084521249</v>
      </c>
      <c r="AP278" s="66">
        <f t="shared" si="27"/>
        <v>0.9690972022</v>
      </c>
      <c r="AQ278" s="63">
        <f t="shared" si="7"/>
        <v>28</v>
      </c>
      <c r="AR278" s="66">
        <f t="shared" si="28"/>
        <v>27</v>
      </c>
      <c r="AS278" s="64">
        <f>'M1,M2,M3 Restoration'!AU278</f>
        <v>0.5731272833</v>
      </c>
      <c r="AT278" s="66">
        <f t="shared" si="206"/>
        <v>20</v>
      </c>
      <c r="AU278" s="65">
        <f>'N1,N2,N3 Restoration'!AX278</f>
        <v>0.3866348224</v>
      </c>
      <c r="AV278" s="38">
        <f t="shared" si="30"/>
        <v>28</v>
      </c>
      <c r="AW278" s="38">
        <f t="shared" si="31"/>
        <v>18</v>
      </c>
      <c r="AX278" s="52">
        <v>28.0</v>
      </c>
      <c r="AY278" s="38"/>
      <c r="AZ278" s="35"/>
      <c r="BA278" s="35"/>
    </row>
    <row r="279">
      <c r="A279" s="1"/>
      <c r="B279" s="1"/>
      <c r="C279" s="60"/>
      <c r="D279" s="60"/>
      <c r="E279" s="2">
        <v>4018.0</v>
      </c>
      <c r="F279" s="61">
        <v>615.0</v>
      </c>
      <c r="G279" s="62">
        <f t="shared" si="8"/>
        <v>141</v>
      </c>
      <c r="H279" s="43">
        <v>7.0</v>
      </c>
      <c r="I279" s="43">
        <v>22.0</v>
      </c>
      <c r="J279" s="43">
        <v>18.0</v>
      </c>
      <c r="K279" s="44">
        <v>17.0</v>
      </c>
      <c r="L279" s="44">
        <v>27.0</v>
      </c>
      <c r="M279" s="44">
        <v>23.0</v>
      </c>
      <c r="N279" s="45">
        <v>2.0</v>
      </c>
      <c r="O279" s="45">
        <v>5.0</v>
      </c>
      <c r="P279" s="45">
        <v>20.0</v>
      </c>
      <c r="Q279" s="66">
        <f t="shared" si="9"/>
        <v>0.2292682927</v>
      </c>
      <c r="R279" s="66">
        <f t="shared" si="10"/>
        <v>0.01138211382</v>
      </c>
      <c r="S279" s="66">
        <f t="shared" si="11"/>
        <v>0.02926829268</v>
      </c>
      <c r="T279" s="66">
        <f t="shared" si="12"/>
        <v>0.008130081301</v>
      </c>
      <c r="U279" s="63">
        <f t="shared" si="1"/>
        <v>0.2292682927</v>
      </c>
      <c r="V279" s="66">
        <f t="shared" si="13"/>
        <v>0.03577235772</v>
      </c>
      <c r="W279" s="66">
        <f t="shared" si="14"/>
        <v>0.04390243902</v>
      </c>
      <c r="X279" s="66">
        <f t="shared" si="15"/>
        <v>0.02764227642</v>
      </c>
      <c r="Y279" s="63">
        <f t="shared" si="2"/>
        <v>0.2292682927</v>
      </c>
      <c r="Z279" s="66">
        <f t="shared" si="16"/>
        <v>0.03739837398</v>
      </c>
      <c r="AA279" s="66">
        <f t="shared" si="17"/>
        <v>0.00325203252</v>
      </c>
      <c r="AB279" s="66">
        <f t="shared" si="18"/>
        <v>0.0325203252</v>
      </c>
      <c r="AC279" s="63">
        <f t="shared" si="3"/>
        <v>0.2292682927</v>
      </c>
      <c r="AD279" s="66">
        <f t="shared" ref="AD279:AF279" si="308">(H279+K279+N279)/($F279)</f>
        <v>0.04227642276</v>
      </c>
      <c r="AE279" s="66">
        <f t="shared" si="308"/>
        <v>0.08780487805</v>
      </c>
      <c r="AF279" s="66">
        <f t="shared" si="308"/>
        <v>0.09918699187</v>
      </c>
      <c r="AG279" s="56">
        <f t="shared" si="20"/>
        <v>0.01296055443</v>
      </c>
      <c r="AH279" s="49">
        <f t="shared" si="5"/>
        <v>0.2292682927</v>
      </c>
      <c r="AI279" s="57">
        <f t="shared" si="21"/>
        <v>0.01170248067</v>
      </c>
      <c r="AJ279" s="57">
        <f t="shared" si="22"/>
        <v>0.01067077335</v>
      </c>
      <c r="AK279" s="66">
        <f t="shared" si="23"/>
        <v>-0.008450448146</v>
      </c>
      <c r="AL279" s="66">
        <f t="shared" si="24"/>
        <v>-0.002540692048</v>
      </c>
      <c r="AM279" s="66">
        <f t="shared" si="25"/>
        <v>-0.006860249619</v>
      </c>
      <c r="AN279" s="63">
        <f t="shared" si="6"/>
        <v>0.2292682927</v>
      </c>
      <c r="AO279" s="66">
        <f t="shared" si="26"/>
        <v>0.004842231047</v>
      </c>
      <c r="AP279" s="66">
        <f t="shared" si="27"/>
        <v>1.488986047</v>
      </c>
      <c r="AQ279" s="63">
        <f t="shared" si="7"/>
        <v>2</v>
      </c>
      <c r="AR279" s="66">
        <f t="shared" si="28"/>
        <v>3</v>
      </c>
      <c r="AS279" s="64">
        <f>'M1,M2,M3 Restoration'!AU279</f>
        <v>0.1174613162</v>
      </c>
      <c r="AT279" s="66">
        <f t="shared" si="206"/>
        <v>23</v>
      </c>
      <c r="AU279" s="65">
        <f>'N1,N2,N3 Restoration'!AX279</f>
        <v>0.1542811393</v>
      </c>
      <c r="AV279" s="38">
        <f t="shared" si="30"/>
        <v>25</v>
      </c>
      <c r="AW279" s="38">
        <f t="shared" si="31"/>
        <v>5</v>
      </c>
      <c r="AX279" s="52">
        <v>22.0</v>
      </c>
      <c r="AY279" s="38"/>
      <c r="AZ279" s="35"/>
      <c r="BA279" s="35"/>
    </row>
    <row r="280">
      <c r="A280" s="1"/>
      <c r="B280" s="1"/>
      <c r="C280" s="60"/>
      <c r="D280" s="60"/>
      <c r="E280" s="2">
        <v>4019.0</v>
      </c>
      <c r="F280" s="61">
        <v>2418.0</v>
      </c>
      <c r="G280" s="62">
        <f t="shared" si="8"/>
        <v>228</v>
      </c>
      <c r="H280" s="43">
        <v>5.0</v>
      </c>
      <c r="I280" s="43">
        <v>23.0</v>
      </c>
      <c r="J280" s="43">
        <v>9.0</v>
      </c>
      <c r="K280" s="44">
        <v>21.0</v>
      </c>
      <c r="L280" s="44">
        <v>78.0</v>
      </c>
      <c r="M280" s="44">
        <v>14.0</v>
      </c>
      <c r="N280" s="45">
        <v>16.0</v>
      </c>
      <c r="O280" s="45">
        <v>13.0</v>
      </c>
      <c r="P280" s="45">
        <v>49.0</v>
      </c>
      <c r="Q280" s="66">
        <f t="shared" si="9"/>
        <v>0.09429280397</v>
      </c>
      <c r="R280" s="66">
        <f t="shared" si="10"/>
        <v>0.002067824648</v>
      </c>
      <c r="S280" s="66">
        <f t="shared" si="11"/>
        <v>0.003722084367</v>
      </c>
      <c r="T280" s="66">
        <f t="shared" si="12"/>
        <v>0.005376344086</v>
      </c>
      <c r="U280" s="63">
        <f t="shared" si="1"/>
        <v>0.09429280397</v>
      </c>
      <c r="V280" s="66">
        <f t="shared" si="13"/>
        <v>0.009511993383</v>
      </c>
      <c r="W280" s="66">
        <f t="shared" si="14"/>
        <v>0.03225806452</v>
      </c>
      <c r="X280" s="66">
        <f t="shared" si="15"/>
        <v>0.008684863524</v>
      </c>
      <c r="Y280" s="63">
        <f t="shared" si="2"/>
        <v>0.09429280397</v>
      </c>
      <c r="Z280" s="66">
        <f t="shared" si="16"/>
        <v>0.005789909016</v>
      </c>
      <c r="AA280" s="66">
        <f t="shared" si="17"/>
        <v>0.006617038875</v>
      </c>
      <c r="AB280" s="66">
        <f t="shared" si="18"/>
        <v>0.02026468156</v>
      </c>
      <c r="AC280" s="63">
        <f t="shared" si="3"/>
        <v>0.09429280397</v>
      </c>
      <c r="AD280" s="66">
        <f t="shared" ref="AD280:AF280" si="309">(H280+K280+N280)/($F280)</f>
        <v>0.01736972705</v>
      </c>
      <c r="AE280" s="66">
        <f t="shared" si="309"/>
        <v>0.04714640199</v>
      </c>
      <c r="AF280" s="66">
        <f t="shared" si="309"/>
        <v>0.02977667494</v>
      </c>
      <c r="AG280" s="56">
        <f t="shared" si="20"/>
        <v>0.00481754324</v>
      </c>
      <c r="AH280" s="49">
        <f t="shared" si="5"/>
        <v>0.09429280397</v>
      </c>
      <c r="AI280" s="57">
        <f t="shared" si="21"/>
        <v>0.004463496789</v>
      </c>
      <c r="AJ280" s="57">
        <f t="shared" si="22"/>
        <v>0.004039179171</v>
      </c>
      <c r="AK280" s="66">
        <f t="shared" si="23"/>
        <v>0.002153542086</v>
      </c>
      <c r="AL280" s="66">
        <f t="shared" si="24"/>
        <v>0.001337164915</v>
      </c>
      <c r="AM280" s="66">
        <f t="shared" si="25"/>
        <v>0.001748290271</v>
      </c>
      <c r="AN280" s="63">
        <f t="shared" si="6"/>
        <v>0.09429280397</v>
      </c>
      <c r="AO280" s="66">
        <f t="shared" si="26"/>
        <v>0.00621178706</v>
      </c>
      <c r="AP280" s="66">
        <f t="shared" si="27"/>
        <v>0.9387563194</v>
      </c>
      <c r="AQ280" s="63">
        <f t="shared" si="7"/>
        <v>16</v>
      </c>
      <c r="AR280" s="66">
        <f t="shared" si="28"/>
        <v>15</v>
      </c>
      <c r="AS280" s="64">
        <f>'M1,M2,M3 Restoration'!AU280</f>
        <v>0.3401815294</v>
      </c>
      <c r="AT280" s="66">
        <f t="shared" si="206"/>
        <v>29</v>
      </c>
      <c r="AU280" s="65">
        <f>'N1,N2,N3 Restoration'!AX280</f>
        <v>0.3656344201</v>
      </c>
      <c r="AV280" s="38">
        <f t="shared" si="30"/>
        <v>14</v>
      </c>
      <c r="AW280" s="38">
        <f t="shared" si="31"/>
        <v>8</v>
      </c>
      <c r="AX280" s="52">
        <v>23.0</v>
      </c>
      <c r="AY280" s="38"/>
      <c r="AZ280" s="35"/>
      <c r="BA280" s="35"/>
    </row>
    <row r="281">
      <c r="A281" s="1"/>
      <c r="B281" s="1"/>
      <c r="C281" s="60"/>
      <c r="D281" s="60"/>
      <c r="E281" s="2">
        <v>4020.0</v>
      </c>
      <c r="F281" s="61">
        <v>1472.0</v>
      </c>
      <c r="G281" s="62">
        <f t="shared" si="8"/>
        <v>208</v>
      </c>
      <c r="H281" s="43">
        <v>4.0</v>
      </c>
      <c r="I281" s="43">
        <v>22.0</v>
      </c>
      <c r="J281" s="43">
        <v>10.0</v>
      </c>
      <c r="K281" s="44">
        <v>9.0</v>
      </c>
      <c r="L281" s="44">
        <v>74.0</v>
      </c>
      <c r="M281" s="44">
        <v>19.0</v>
      </c>
      <c r="N281" s="45">
        <v>4.0</v>
      </c>
      <c r="O281" s="45">
        <v>19.0</v>
      </c>
      <c r="P281" s="45">
        <v>47.0</v>
      </c>
      <c r="Q281" s="66">
        <f t="shared" si="9"/>
        <v>0.1413043478</v>
      </c>
      <c r="R281" s="66">
        <f t="shared" si="10"/>
        <v>0.002717391304</v>
      </c>
      <c r="S281" s="66">
        <f t="shared" si="11"/>
        <v>0.006793478261</v>
      </c>
      <c r="T281" s="66">
        <f t="shared" si="12"/>
        <v>0.0129076087</v>
      </c>
      <c r="U281" s="63">
        <f t="shared" si="1"/>
        <v>0.1413043478</v>
      </c>
      <c r="V281" s="66">
        <f t="shared" si="13"/>
        <v>0.01494565217</v>
      </c>
      <c r="W281" s="66">
        <f t="shared" si="14"/>
        <v>0.05027173913</v>
      </c>
      <c r="X281" s="66">
        <f t="shared" si="15"/>
        <v>0.006114130435</v>
      </c>
      <c r="Y281" s="63">
        <f t="shared" si="2"/>
        <v>0.1413043478</v>
      </c>
      <c r="Z281" s="66">
        <f t="shared" si="16"/>
        <v>0.0129076087</v>
      </c>
      <c r="AA281" s="66">
        <f t="shared" si="17"/>
        <v>0.002717391304</v>
      </c>
      <c r="AB281" s="66">
        <f t="shared" si="18"/>
        <v>0.03192934783</v>
      </c>
      <c r="AC281" s="63">
        <f t="shared" si="3"/>
        <v>0.1413043478</v>
      </c>
      <c r="AD281" s="66">
        <f t="shared" ref="AD281:AF281" si="310">(H281+K281+N281)/($F281)</f>
        <v>0.01154891304</v>
      </c>
      <c r="AE281" s="66">
        <f t="shared" si="310"/>
        <v>0.078125</v>
      </c>
      <c r="AF281" s="66">
        <f t="shared" si="310"/>
        <v>0.05163043478</v>
      </c>
      <c r="AG281" s="56">
        <f t="shared" si="20"/>
        <v>0.008018877599</v>
      </c>
      <c r="AH281" s="49">
        <f t="shared" si="5"/>
        <v>0.1413043478</v>
      </c>
      <c r="AI281" s="57">
        <f t="shared" si="21"/>
        <v>0.007435562382</v>
      </c>
      <c r="AJ281" s="57">
        <f t="shared" si="22"/>
        <v>0.006799692817</v>
      </c>
      <c r="AK281" s="66">
        <f t="shared" si="23"/>
        <v>-0.004718171078</v>
      </c>
      <c r="AL281" s="66">
        <f t="shared" si="24"/>
        <v>0.006107915879</v>
      </c>
      <c r="AM281" s="66">
        <f t="shared" si="25"/>
        <v>-0.003830309444</v>
      </c>
      <c r="AN281" s="63">
        <f t="shared" si="6"/>
        <v>0.1413043478</v>
      </c>
      <c r="AO281" s="66">
        <f t="shared" si="26"/>
        <v>0.003605252938</v>
      </c>
      <c r="AP281" s="66">
        <f t="shared" si="27"/>
        <v>1.326733081</v>
      </c>
      <c r="AQ281" s="63">
        <f t="shared" si="7"/>
        <v>4</v>
      </c>
      <c r="AR281" s="66">
        <f t="shared" si="28"/>
        <v>5</v>
      </c>
      <c r="AS281" s="64">
        <f>'M1,M2,M3 Restoration'!AU281</f>
        <v>0.1232991208</v>
      </c>
      <c r="AT281" s="66">
        <f t="shared" si="206"/>
        <v>36</v>
      </c>
      <c r="AU281" s="65">
        <f>'N1,N2,N3 Restoration'!AX281</f>
        <v>0.4588627695</v>
      </c>
      <c r="AV281" s="38">
        <f t="shared" si="30"/>
        <v>14</v>
      </c>
      <c r="AW281" s="38">
        <f t="shared" si="31"/>
        <v>12</v>
      </c>
      <c r="AX281" s="52">
        <v>22.0</v>
      </c>
      <c r="AY281" s="38"/>
      <c r="AZ281" s="35"/>
      <c r="BA281" s="35"/>
    </row>
    <row r="282">
      <c r="A282" s="1"/>
      <c r="B282" s="1"/>
      <c r="C282" s="60"/>
      <c r="D282" s="60"/>
      <c r="E282" s="2">
        <v>4021.0</v>
      </c>
      <c r="F282" s="61">
        <v>1018.0</v>
      </c>
      <c r="G282" s="62">
        <f t="shared" si="8"/>
        <v>241</v>
      </c>
      <c r="H282" s="43">
        <v>14.0</v>
      </c>
      <c r="I282" s="43">
        <v>25.0</v>
      </c>
      <c r="J282" s="43">
        <v>12.0</v>
      </c>
      <c r="K282" s="44">
        <v>42.0</v>
      </c>
      <c r="L282" s="44">
        <v>66.0</v>
      </c>
      <c r="M282" s="44">
        <v>14.0</v>
      </c>
      <c r="N282" s="45">
        <v>19.0</v>
      </c>
      <c r="O282" s="45">
        <v>8.0</v>
      </c>
      <c r="P282" s="45">
        <v>41.0</v>
      </c>
      <c r="Q282" s="66">
        <f t="shared" si="9"/>
        <v>0.2367387033</v>
      </c>
      <c r="R282" s="66">
        <f t="shared" si="10"/>
        <v>0.0137524558</v>
      </c>
      <c r="S282" s="66">
        <f t="shared" si="11"/>
        <v>0.01178781925</v>
      </c>
      <c r="T282" s="66">
        <f t="shared" si="12"/>
        <v>0.007858546169</v>
      </c>
      <c r="U282" s="63">
        <f t="shared" si="1"/>
        <v>0.2367387033</v>
      </c>
      <c r="V282" s="66">
        <f t="shared" si="13"/>
        <v>0.02455795678</v>
      </c>
      <c r="W282" s="66">
        <f t="shared" si="14"/>
        <v>0.06483300589</v>
      </c>
      <c r="X282" s="66">
        <f t="shared" si="15"/>
        <v>0.04125736739</v>
      </c>
      <c r="Y282" s="63">
        <f t="shared" si="2"/>
        <v>0.2367387033</v>
      </c>
      <c r="Z282" s="66">
        <f t="shared" si="16"/>
        <v>0.0137524558</v>
      </c>
      <c r="AA282" s="66">
        <f t="shared" si="17"/>
        <v>0.01866404715</v>
      </c>
      <c r="AB282" s="66">
        <f t="shared" si="18"/>
        <v>0.04027504912</v>
      </c>
      <c r="AC282" s="63">
        <f t="shared" si="3"/>
        <v>0.2367387033</v>
      </c>
      <c r="AD282" s="66">
        <f t="shared" ref="AD282:AF282" si="311">(H282+K282+N282)/($F282)</f>
        <v>0.07367387033</v>
      </c>
      <c r="AE282" s="66">
        <f t="shared" si="311"/>
        <v>0.09724950884</v>
      </c>
      <c r="AF282" s="66">
        <f t="shared" si="311"/>
        <v>0.06581532417</v>
      </c>
      <c r="AG282" s="56">
        <f t="shared" si="20"/>
        <v>0.01331727836</v>
      </c>
      <c r="AH282" s="49">
        <f t="shared" si="5"/>
        <v>0.2367387033</v>
      </c>
      <c r="AI282" s="57">
        <f t="shared" si="21"/>
        <v>0.01198714244</v>
      </c>
      <c r="AJ282" s="57">
        <f t="shared" si="22"/>
        <v>0.01092181827</v>
      </c>
      <c r="AK282" s="66">
        <f t="shared" si="23"/>
        <v>0.006676904713</v>
      </c>
      <c r="AL282" s="66">
        <f t="shared" si="24"/>
        <v>-0.003063272104</v>
      </c>
      <c r="AM282" s="66">
        <f t="shared" si="25"/>
        <v>0.005420450161</v>
      </c>
      <c r="AN282" s="63">
        <f t="shared" si="6"/>
        <v>0.2367387033</v>
      </c>
      <c r="AO282" s="66">
        <f t="shared" si="26"/>
        <v>0.0174075926</v>
      </c>
      <c r="AP282" s="66">
        <f t="shared" si="27"/>
        <v>0.9326804877</v>
      </c>
      <c r="AQ282" s="63">
        <f t="shared" si="7"/>
        <v>19</v>
      </c>
      <c r="AR282" s="66">
        <f t="shared" si="28"/>
        <v>18</v>
      </c>
      <c r="AS282" s="64">
        <f>'M1,M2,M3 Restoration'!AU282</f>
        <v>0.5781411681</v>
      </c>
      <c r="AT282" s="66">
        <f t="shared" si="206"/>
        <v>13</v>
      </c>
      <c r="AU282" s="65">
        <f>'N1,N2,N3 Restoration'!AX282</f>
        <v>0.2197874701</v>
      </c>
      <c r="AV282" s="38">
        <f t="shared" si="30"/>
        <v>26</v>
      </c>
      <c r="AW282" s="38">
        <f t="shared" si="31"/>
        <v>7</v>
      </c>
      <c r="AX282" s="52">
        <v>25.0</v>
      </c>
      <c r="AY282" s="38"/>
      <c r="AZ282" s="35"/>
      <c r="BA282" s="35"/>
    </row>
    <row r="283">
      <c r="A283" s="1"/>
      <c r="B283" s="1"/>
      <c r="C283" s="60"/>
      <c r="D283" s="60"/>
      <c r="E283" s="2">
        <v>4022.0</v>
      </c>
      <c r="F283" s="61">
        <v>1715.0</v>
      </c>
      <c r="G283" s="62">
        <f t="shared" si="8"/>
        <v>325</v>
      </c>
      <c r="H283" s="43">
        <v>17.0</v>
      </c>
      <c r="I283" s="43">
        <v>27.0</v>
      </c>
      <c r="J283" s="43">
        <v>13.0</v>
      </c>
      <c r="K283" s="44">
        <v>51.0</v>
      </c>
      <c r="L283" s="44">
        <v>105.0</v>
      </c>
      <c r="M283" s="44">
        <v>32.0</v>
      </c>
      <c r="N283" s="45">
        <v>9.0</v>
      </c>
      <c r="O283" s="45">
        <v>16.0</v>
      </c>
      <c r="P283" s="45">
        <v>55.0</v>
      </c>
      <c r="Q283" s="66">
        <f t="shared" si="9"/>
        <v>0.1895043732</v>
      </c>
      <c r="R283" s="66">
        <f t="shared" si="10"/>
        <v>0.009912536443</v>
      </c>
      <c r="S283" s="66">
        <f t="shared" si="11"/>
        <v>0.007580174927</v>
      </c>
      <c r="T283" s="66">
        <f t="shared" si="12"/>
        <v>0.009329446064</v>
      </c>
      <c r="U283" s="63">
        <f t="shared" si="1"/>
        <v>0.1895043732</v>
      </c>
      <c r="V283" s="66">
        <f t="shared" si="13"/>
        <v>0.01574344023</v>
      </c>
      <c r="W283" s="66">
        <f t="shared" si="14"/>
        <v>0.0612244898</v>
      </c>
      <c r="X283" s="66">
        <f t="shared" si="15"/>
        <v>0.02973760933</v>
      </c>
      <c r="Y283" s="63">
        <f t="shared" si="2"/>
        <v>0.1895043732</v>
      </c>
      <c r="Z283" s="66">
        <f t="shared" si="16"/>
        <v>0.01865889213</v>
      </c>
      <c r="AA283" s="66">
        <f t="shared" si="17"/>
        <v>0.005247813411</v>
      </c>
      <c r="AB283" s="66">
        <f t="shared" si="18"/>
        <v>0.03206997085</v>
      </c>
      <c r="AC283" s="63">
        <f t="shared" si="3"/>
        <v>0.1895043732</v>
      </c>
      <c r="AD283" s="66">
        <f t="shared" ref="AD283:AF283" si="312">(H283+K283+N283)/($F283)</f>
        <v>0.04489795918</v>
      </c>
      <c r="AE283" s="66">
        <f t="shared" si="312"/>
        <v>0.08629737609</v>
      </c>
      <c r="AF283" s="66">
        <f t="shared" si="312"/>
        <v>0.0583090379</v>
      </c>
      <c r="AG283" s="56">
        <f t="shared" si="20"/>
        <v>0.01089591735</v>
      </c>
      <c r="AH283" s="49">
        <f t="shared" si="5"/>
        <v>0.1895043732</v>
      </c>
      <c r="AI283" s="57">
        <f t="shared" si="21"/>
        <v>0.009982540863</v>
      </c>
      <c r="AJ283" s="57">
        <f t="shared" si="22"/>
        <v>0.009129771184</v>
      </c>
      <c r="AK283" s="66">
        <f t="shared" si="23"/>
        <v>-0.004734727452</v>
      </c>
      <c r="AL283" s="66">
        <f t="shared" si="24"/>
        <v>0.0001996748804</v>
      </c>
      <c r="AM283" s="66">
        <f t="shared" si="25"/>
        <v>-0.003843750253</v>
      </c>
      <c r="AN283" s="63">
        <f t="shared" si="6"/>
        <v>0.1895043732</v>
      </c>
      <c r="AO283" s="66">
        <f t="shared" si="26"/>
        <v>0.00613879061</v>
      </c>
      <c r="AP283" s="66">
        <f t="shared" si="27"/>
        <v>1.169780655</v>
      </c>
      <c r="AQ283" s="63">
        <f t="shared" si="7"/>
        <v>9</v>
      </c>
      <c r="AR283" s="66">
        <f t="shared" si="28"/>
        <v>11</v>
      </c>
      <c r="AS283" s="64">
        <f>'M1,M2,M3 Restoration'!AU283</f>
        <v>0.4116650715</v>
      </c>
      <c r="AT283" s="66">
        <f t="shared" si="206"/>
        <v>16</v>
      </c>
      <c r="AU283" s="65">
        <f>'N1,N2,N3 Restoration'!AX283</f>
        <v>0.3963587091</v>
      </c>
      <c r="AV283" s="38">
        <f t="shared" si="30"/>
        <v>30</v>
      </c>
      <c r="AW283" s="38">
        <f t="shared" si="31"/>
        <v>20</v>
      </c>
      <c r="AX283" s="52">
        <v>27.0</v>
      </c>
      <c r="AY283" s="38"/>
      <c r="AZ283" s="35"/>
      <c r="BA283" s="35"/>
    </row>
    <row r="284">
      <c r="A284" s="1"/>
      <c r="B284" s="1"/>
      <c r="C284" s="60"/>
      <c r="D284" s="60"/>
      <c r="E284" s="2">
        <v>4024.0</v>
      </c>
      <c r="F284" s="61">
        <v>1993.0</v>
      </c>
      <c r="G284" s="62">
        <f t="shared" si="8"/>
        <v>252</v>
      </c>
      <c r="H284" s="43">
        <v>13.0</v>
      </c>
      <c r="I284" s="43">
        <v>24.0</v>
      </c>
      <c r="J284" s="43">
        <v>8.0</v>
      </c>
      <c r="K284" s="44">
        <v>29.0</v>
      </c>
      <c r="L284" s="44">
        <v>56.0</v>
      </c>
      <c r="M284" s="44">
        <v>30.0</v>
      </c>
      <c r="N284" s="45">
        <v>25.0</v>
      </c>
      <c r="O284" s="45">
        <v>15.0</v>
      </c>
      <c r="P284" s="45">
        <v>52.0</v>
      </c>
      <c r="Q284" s="66">
        <f t="shared" si="9"/>
        <v>0.1264425489</v>
      </c>
      <c r="R284" s="66">
        <f t="shared" si="10"/>
        <v>0.006522829905</v>
      </c>
      <c r="S284" s="66">
        <f t="shared" si="11"/>
        <v>0.004014049172</v>
      </c>
      <c r="T284" s="66">
        <f t="shared" si="12"/>
        <v>0.007526342198</v>
      </c>
      <c r="U284" s="63">
        <f t="shared" si="1"/>
        <v>0.1264425489</v>
      </c>
      <c r="V284" s="66">
        <f t="shared" si="13"/>
        <v>0.01204214752</v>
      </c>
      <c r="W284" s="66">
        <f t="shared" si="14"/>
        <v>0.0280983442</v>
      </c>
      <c r="X284" s="66">
        <f t="shared" si="15"/>
        <v>0.01455092825</v>
      </c>
      <c r="Y284" s="63">
        <f t="shared" si="2"/>
        <v>0.1264425489</v>
      </c>
      <c r="Z284" s="66">
        <f t="shared" si="16"/>
        <v>0.0150526844</v>
      </c>
      <c r="AA284" s="66">
        <f t="shared" si="17"/>
        <v>0.01254390366</v>
      </c>
      <c r="AB284" s="66">
        <f t="shared" si="18"/>
        <v>0.02609131962</v>
      </c>
      <c r="AC284" s="63">
        <f t="shared" si="3"/>
        <v>0.1264425489</v>
      </c>
      <c r="AD284" s="66">
        <f t="shared" ref="AD284:AF284" si="313">(H284+K284+N284)/($F284)</f>
        <v>0.03361766182</v>
      </c>
      <c r="AE284" s="66">
        <f t="shared" si="313"/>
        <v>0.04766683392</v>
      </c>
      <c r="AF284" s="66">
        <f t="shared" si="313"/>
        <v>0.04515805319</v>
      </c>
      <c r="AG284" s="56">
        <f t="shared" si="20"/>
        <v>0.007049027084</v>
      </c>
      <c r="AH284" s="49">
        <f t="shared" si="5"/>
        <v>0.1264425489</v>
      </c>
      <c r="AI284" s="57">
        <f t="shared" si="21"/>
        <v>0.006548081318</v>
      </c>
      <c r="AJ284" s="57">
        <f t="shared" si="22"/>
        <v>0.005979089848</v>
      </c>
      <c r="AK284" s="66">
        <f t="shared" si="23"/>
        <v>0.005995822345</v>
      </c>
      <c r="AL284" s="66">
        <f t="shared" si="24"/>
        <v>0.00154725235</v>
      </c>
      <c r="AM284" s="66">
        <f t="shared" si="25"/>
        <v>0.004867533325</v>
      </c>
      <c r="AN284" s="63">
        <f t="shared" si="6"/>
        <v>0.1264425489</v>
      </c>
      <c r="AO284" s="66">
        <f t="shared" si="26"/>
        <v>0.01141561464</v>
      </c>
      <c r="AP284" s="66">
        <f t="shared" si="27"/>
        <v>0.9100527993</v>
      </c>
      <c r="AQ284" s="63">
        <f t="shared" si="7"/>
        <v>25</v>
      </c>
      <c r="AR284" s="66">
        <f t="shared" si="28"/>
        <v>23</v>
      </c>
      <c r="AS284" s="64">
        <f>'M1,M2,M3 Restoration'!AU284</f>
        <v>0.667326929</v>
      </c>
      <c r="AT284" s="66">
        <f t="shared" si="206"/>
        <v>11</v>
      </c>
      <c r="AU284" s="65">
        <f>'N1,N2,N3 Restoration'!AX284</f>
        <v>0.3716455823</v>
      </c>
      <c r="AV284" s="38">
        <f t="shared" si="30"/>
        <v>21</v>
      </c>
      <c r="AW284" s="38">
        <f t="shared" si="31"/>
        <v>12</v>
      </c>
      <c r="AX284" s="52">
        <v>24.0</v>
      </c>
      <c r="AY284" s="38"/>
      <c r="AZ284" s="35"/>
      <c r="BA284" s="35"/>
    </row>
    <row r="285">
      <c r="A285" s="1"/>
      <c r="B285" s="1"/>
      <c r="C285" s="60"/>
      <c r="D285" s="60"/>
      <c r="E285" s="2">
        <v>4027.0</v>
      </c>
      <c r="F285" s="61">
        <v>1722.0</v>
      </c>
      <c r="G285" s="62">
        <f t="shared" si="8"/>
        <v>230</v>
      </c>
      <c r="H285" s="43">
        <v>7.0</v>
      </c>
      <c r="I285" s="43">
        <v>27.0</v>
      </c>
      <c r="J285" s="43">
        <v>7.0</v>
      </c>
      <c r="K285" s="44">
        <v>25.0</v>
      </c>
      <c r="L285" s="44">
        <v>73.0</v>
      </c>
      <c r="M285" s="44">
        <v>26.0</v>
      </c>
      <c r="N285" s="45">
        <v>15.0</v>
      </c>
      <c r="O285" s="45">
        <v>7.0</v>
      </c>
      <c r="P285" s="45">
        <v>43.0</v>
      </c>
      <c r="Q285" s="66">
        <f t="shared" si="9"/>
        <v>0.1335656214</v>
      </c>
      <c r="R285" s="66">
        <f t="shared" si="10"/>
        <v>0.00406504065</v>
      </c>
      <c r="S285" s="66">
        <f t="shared" si="11"/>
        <v>0.00406504065</v>
      </c>
      <c r="T285" s="66">
        <f t="shared" si="12"/>
        <v>0.00406504065</v>
      </c>
      <c r="U285" s="63">
        <f t="shared" si="1"/>
        <v>0.1335656214</v>
      </c>
      <c r="V285" s="66">
        <f t="shared" si="13"/>
        <v>0.01567944251</v>
      </c>
      <c r="W285" s="66">
        <f t="shared" si="14"/>
        <v>0.04239256678</v>
      </c>
      <c r="X285" s="66">
        <f t="shared" si="15"/>
        <v>0.01451800232</v>
      </c>
      <c r="Y285" s="63">
        <f t="shared" si="2"/>
        <v>0.1335656214</v>
      </c>
      <c r="Z285" s="66">
        <f t="shared" si="16"/>
        <v>0.01509872242</v>
      </c>
      <c r="AA285" s="66">
        <f t="shared" si="17"/>
        <v>0.008710801394</v>
      </c>
      <c r="AB285" s="66">
        <f t="shared" si="18"/>
        <v>0.024970964</v>
      </c>
      <c r="AC285" s="63">
        <f t="shared" si="3"/>
        <v>0.1335656214</v>
      </c>
      <c r="AD285" s="66">
        <f t="shared" ref="AD285:AF285" si="314">(H285+K285+N285)/($F285)</f>
        <v>0.02729384437</v>
      </c>
      <c r="AE285" s="66">
        <f t="shared" si="314"/>
        <v>0.06213704994</v>
      </c>
      <c r="AF285" s="66">
        <f t="shared" si="314"/>
        <v>0.04413472706</v>
      </c>
      <c r="AG285" s="56">
        <f t="shared" si="20"/>
        <v>0.007518731589</v>
      </c>
      <c r="AH285" s="49">
        <f t="shared" si="5"/>
        <v>0.1335656214</v>
      </c>
      <c r="AI285" s="57">
        <f t="shared" si="21"/>
        <v>0.006979448242</v>
      </c>
      <c r="AJ285" s="57">
        <f t="shared" si="22"/>
        <v>0.006378402946</v>
      </c>
      <c r="AK285" s="66">
        <f t="shared" si="23"/>
        <v>0.001731353152</v>
      </c>
      <c r="AL285" s="66">
        <f t="shared" si="24"/>
        <v>-0.002313362295</v>
      </c>
      <c r="AM285" s="66">
        <f t="shared" si="25"/>
        <v>0.00140554851</v>
      </c>
      <c r="AN285" s="63">
        <f t="shared" si="6"/>
        <v>0.1335656214</v>
      </c>
      <c r="AO285" s="66">
        <f t="shared" si="26"/>
        <v>0.008384996752</v>
      </c>
      <c r="AP285" s="66">
        <f t="shared" si="27"/>
        <v>0.9625976271</v>
      </c>
      <c r="AQ285" s="63">
        <f t="shared" si="7"/>
        <v>15</v>
      </c>
      <c r="AR285" s="66">
        <f t="shared" si="28"/>
        <v>14</v>
      </c>
      <c r="AS285" s="64">
        <f>'M1,M2,M3 Restoration'!AU285</f>
        <v>0.4815032646</v>
      </c>
      <c r="AT285" s="66">
        <f t="shared" si="206"/>
        <v>15</v>
      </c>
      <c r="AU285" s="65">
        <f>'N1,N2,N3 Restoration'!AX285</f>
        <v>0.3469117481</v>
      </c>
      <c r="AV285" s="38">
        <f t="shared" si="30"/>
        <v>14</v>
      </c>
      <c r="AW285" s="38">
        <f t="shared" si="31"/>
        <v>7</v>
      </c>
      <c r="AX285" s="52">
        <v>27.0</v>
      </c>
      <c r="AY285" s="38"/>
      <c r="AZ285" s="35"/>
      <c r="BA285" s="35"/>
    </row>
    <row r="286">
      <c r="A286" s="1"/>
      <c r="B286" s="1"/>
      <c r="C286" s="60"/>
      <c r="D286" s="60"/>
      <c r="E286" s="2">
        <v>4028.0</v>
      </c>
      <c r="F286" s="61">
        <v>2031.0</v>
      </c>
      <c r="G286" s="62">
        <f t="shared" si="8"/>
        <v>245</v>
      </c>
      <c r="H286" s="43">
        <v>5.0</v>
      </c>
      <c r="I286" s="43">
        <v>12.0</v>
      </c>
      <c r="J286" s="43">
        <v>8.0</v>
      </c>
      <c r="K286" s="44">
        <v>31.0</v>
      </c>
      <c r="L286" s="44">
        <v>105.0</v>
      </c>
      <c r="M286" s="44">
        <v>32.0</v>
      </c>
      <c r="N286" s="45">
        <v>14.0</v>
      </c>
      <c r="O286" s="45">
        <v>13.0</v>
      </c>
      <c r="P286" s="45">
        <v>25.0</v>
      </c>
      <c r="Q286" s="66">
        <f t="shared" si="9"/>
        <v>0.1206302314</v>
      </c>
      <c r="R286" s="66">
        <f t="shared" si="10"/>
        <v>0.002461841457</v>
      </c>
      <c r="S286" s="66">
        <f t="shared" si="11"/>
        <v>0.003938946332</v>
      </c>
      <c r="T286" s="66">
        <f t="shared" si="12"/>
        <v>0.006400787789</v>
      </c>
      <c r="U286" s="63">
        <f t="shared" si="1"/>
        <v>0.1206302314</v>
      </c>
      <c r="V286" s="66">
        <f t="shared" si="13"/>
        <v>0.005908419498</v>
      </c>
      <c r="W286" s="66">
        <f t="shared" si="14"/>
        <v>0.05169867061</v>
      </c>
      <c r="X286" s="66">
        <f t="shared" si="15"/>
        <v>0.01526341704</v>
      </c>
      <c r="Y286" s="63">
        <f t="shared" si="2"/>
        <v>0.1206302314</v>
      </c>
      <c r="Z286" s="66">
        <f t="shared" si="16"/>
        <v>0.01575578533</v>
      </c>
      <c r="AA286" s="66">
        <f t="shared" si="17"/>
        <v>0.006893156081</v>
      </c>
      <c r="AB286" s="66">
        <f t="shared" si="18"/>
        <v>0.01230920729</v>
      </c>
      <c r="AC286" s="63">
        <f t="shared" si="3"/>
        <v>0.1206302314</v>
      </c>
      <c r="AD286" s="66">
        <f t="shared" ref="AD286:AF286" si="315">(H286+K286+N286)/($F286)</f>
        <v>0.02461841457</v>
      </c>
      <c r="AE286" s="66">
        <f t="shared" si="315"/>
        <v>0.06400787789</v>
      </c>
      <c r="AF286" s="66">
        <f t="shared" si="315"/>
        <v>0.03200393895</v>
      </c>
      <c r="AG286" s="56">
        <f t="shared" si="20"/>
        <v>0.006659116636</v>
      </c>
      <c r="AH286" s="49">
        <f t="shared" si="5"/>
        <v>0.1206302314</v>
      </c>
      <c r="AI286" s="57">
        <f t="shared" si="21"/>
        <v>0.006187897425</v>
      </c>
      <c r="AJ286" s="57">
        <f t="shared" si="22"/>
        <v>0.005645061384</v>
      </c>
      <c r="AK286" s="66">
        <f t="shared" si="23"/>
        <v>0.0007052586558</v>
      </c>
      <c r="AL286" s="66">
        <f t="shared" si="24"/>
        <v>0.0007557264057</v>
      </c>
      <c r="AM286" s="66">
        <f t="shared" si="25"/>
        <v>0.0005725436499</v>
      </c>
      <c r="AN286" s="63">
        <f t="shared" si="6"/>
        <v>0.1206302314</v>
      </c>
      <c r="AO286" s="66">
        <f t="shared" si="26"/>
        <v>0.006760441075</v>
      </c>
      <c r="AP286" s="66">
        <f t="shared" si="27"/>
        <v>0.9807468445</v>
      </c>
      <c r="AQ286" s="63">
        <f t="shared" si="7"/>
        <v>14</v>
      </c>
      <c r="AR286" s="66">
        <f t="shared" si="28"/>
        <v>14</v>
      </c>
      <c r="AS286" s="64">
        <f>'M1,M2,M3 Restoration'!AU286</f>
        <v>0.4838663356</v>
      </c>
      <c r="AT286" s="66">
        <f t="shared" si="206"/>
        <v>15</v>
      </c>
      <c r="AU286" s="65">
        <f>'N1,N2,N3 Restoration'!AX286</f>
        <v>0.3360330339</v>
      </c>
      <c r="AV286" s="38">
        <f t="shared" si="30"/>
        <v>13</v>
      </c>
      <c r="AW286" s="38">
        <f t="shared" si="31"/>
        <v>7</v>
      </c>
      <c r="AX286" s="52">
        <v>12.0</v>
      </c>
      <c r="AY286" s="38"/>
      <c r="AZ286" s="35"/>
      <c r="BA286" s="35"/>
    </row>
    <row r="287">
      <c r="A287" s="1"/>
      <c r="B287" s="1"/>
      <c r="C287" s="60"/>
      <c r="D287" s="60"/>
      <c r="E287" s="2">
        <v>4030.0</v>
      </c>
      <c r="F287" s="61">
        <v>1978.0</v>
      </c>
      <c r="G287" s="62">
        <f t="shared" si="8"/>
        <v>223</v>
      </c>
      <c r="H287" s="43">
        <v>4.0</v>
      </c>
      <c r="I287" s="43">
        <v>17.0</v>
      </c>
      <c r="J287" s="43">
        <v>7.0</v>
      </c>
      <c r="K287" s="44">
        <v>32.0</v>
      </c>
      <c r="L287" s="44">
        <v>78.0</v>
      </c>
      <c r="M287" s="44">
        <v>21.0</v>
      </c>
      <c r="N287" s="45">
        <v>7.0</v>
      </c>
      <c r="O287" s="45">
        <v>12.0</v>
      </c>
      <c r="P287" s="45">
        <v>45.0</v>
      </c>
      <c r="Q287" s="66">
        <f t="shared" si="9"/>
        <v>0.1127401416</v>
      </c>
      <c r="R287" s="66">
        <f t="shared" si="10"/>
        <v>0.002022244692</v>
      </c>
      <c r="S287" s="66">
        <f t="shared" si="11"/>
        <v>0.00353892821</v>
      </c>
      <c r="T287" s="66">
        <f t="shared" si="12"/>
        <v>0.006066734075</v>
      </c>
      <c r="U287" s="63">
        <f t="shared" si="1"/>
        <v>0.1127401416</v>
      </c>
      <c r="V287" s="66">
        <f t="shared" si="13"/>
        <v>0.008594539939</v>
      </c>
      <c r="W287" s="66">
        <f t="shared" si="14"/>
        <v>0.03943377149</v>
      </c>
      <c r="X287" s="66">
        <f t="shared" si="15"/>
        <v>0.01617795753</v>
      </c>
      <c r="Y287" s="63">
        <f t="shared" si="2"/>
        <v>0.1127401416</v>
      </c>
      <c r="Z287" s="66">
        <f t="shared" si="16"/>
        <v>0.01061678463</v>
      </c>
      <c r="AA287" s="66">
        <f t="shared" si="17"/>
        <v>0.00353892821</v>
      </c>
      <c r="AB287" s="66">
        <f t="shared" si="18"/>
        <v>0.02275025278</v>
      </c>
      <c r="AC287" s="63">
        <f t="shared" si="3"/>
        <v>0.1127401416</v>
      </c>
      <c r="AD287" s="66">
        <f t="shared" ref="AD287:AF287" si="316">(H287+K287+N287)/($F287)</f>
        <v>0.02173913043</v>
      </c>
      <c r="AE287" s="66">
        <f t="shared" si="316"/>
        <v>0.0540950455</v>
      </c>
      <c r="AF287" s="66">
        <f t="shared" si="316"/>
        <v>0.03690596562</v>
      </c>
      <c r="AG287" s="56">
        <f t="shared" si="20"/>
        <v>0.006120275605</v>
      </c>
      <c r="AH287" s="49">
        <f t="shared" si="5"/>
        <v>0.1127401416</v>
      </c>
      <c r="AI287" s="57">
        <f t="shared" si="21"/>
        <v>0.005687171577</v>
      </c>
      <c r="AJ287" s="57">
        <f t="shared" si="22"/>
        <v>0.00517984094</v>
      </c>
      <c r="AK287" s="66">
        <f t="shared" si="23"/>
        <v>-0.002148243367</v>
      </c>
      <c r="AL287" s="66">
        <f t="shared" si="24"/>
        <v>0.0008868931349</v>
      </c>
      <c r="AM287" s="66">
        <f t="shared" si="25"/>
        <v>-0.00174398866</v>
      </c>
      <c r="AN287" s="63">
        <f t="shared" si="6"/>
        <v>0.1127401416</v>
      </c>
      <c r="AO287" s="66">
        <f t="shared" si="26"/>
        <v>0.003943182917</v>
      </c>
      <c r="AP287" s="66">
        <f t="shared" si="27"/>
        <v>1.11423083</v>
      </c>
      <c r="AQ287" s="63">
        <f t="shared" si="7"/>
        <v>7</v>
      </c>
      <c r="AR287" s="66">
        <f t="shared" si="28"/>
        <v>8</v>
      </c>
      <c r="AS287" s="64">
        <f>'M1,M2,M3 Restoration'!AU287</f>
        <v>0.2306380549</v>
      </c>
      <c r="AT287" s="66">
        <f t="shared" si="206"/>
        <v>27</v>
      </c>
      <c r="AU287" s="65">
        <f>'N1,N2,N3 Restoration'!AX287</f>
        <v>0.3929411034</v>
      </c>
      <c r="AV287" s="38">
        <f t="shared" si="30"/>
        <v>11</v>
      </c>
      <c r="AW287" s="38">
        <f t="shared" si="31"/>
        <v>7</v>
      </c>
      <c r="AX287" s="52">
        <v>17.0</v>
      </c>
      <c r="AY287" s="38"/>
      <c r="AZ287" s="35"/>
      <c r="BA287" s="35"/>
    </row>
    <row r="288">
      <c r="A288" s="1"/>
      <c r="B288" s="1"/>
      <c r="C288" s="60"/>
      <c r="D288" s="60"/>
      <c r="E288" s="2">
        <v>4032.0</v>
      </c>
      <c r="F288" s="61">
        <v>1293.0</v>
      </c>
      <c r="G288" s="62">
        <f t="shared" si="8"/>
        <v>199</v>
      </c>
      <c r="H288" s="43">
        <v>18.0</v>
      </c>
      <c r="I288" s="43">
        <v>22.0</v>
      </c>
      <c r="J288" s="43">
        <v>13.0</v>
      </c>
      <c r="K288" s="44">
        <v>23.0</v>
      </c>
      <c r="L288" s="44">
        <v>54.0</v>
      </c>
      <c r="M288" s="44">
        <v>13.0</v>
      </c>
      <c r="N288" s="45">
        <v>12.0</v>
      </c>
      <c r="O288" s="45">
        <v>11.0</v>
      </c>
      <c r="P288" s="45">
        <v>33.0</v>
      </c>
      <c r="Q288" s="66">
        <f t="shared" si="9"/>
        <v>0.1539056458</v>
      </c>
      <c r="R288" s="66">
        <f t="shared" si="10"/>
        <v>0.01392111369</v>
      </c>
      <c r="S288" s="66">
        <f t="shared" si="11"/>
        <v>0.01005413766</v>
      </c>
      <c r="T288" s="66">
        <f t="shared" si="12"/>
        <v>0.008507347254</v>
      </c>
      <c r="U288" s="63">
        <f t="shared" si="1"/>
        <v>0.1539056458</v>
      </c>
      <c r="V288" s="66">
        <f t="shared" si="13"/>
        <v>0.01701469451</v>
      </c>
      <c r="W288" s="66">
        <f t="shared" si="14"/>
        <v>0.04176334107</v>
      </c>
      <c r="X288" s="66">
        <f t="shared" si="15"/>
        <v>0.01778808971</v>
      </c>
      <c r="Y288" s="63">
        <f t="shared" si="2"/>
        <v>0.1539056458</v>
      </c>
      <c r="Z288" s="66">
        <f t="shared" si="16"/>
        <v>0.01005413766</v>
      </c>
      <c r="AA288" s="66">
        <f t="shared" si="17"/>
        <v>0.009280742459</v>
      </c>
      <c r="AB288" s="66">
        <f t="shared" si="18"/>
        <v>0.02552204176</v>
      </c>
      <c r="AC288" s="63">
        <f t="shared" si="3"/>
        <v>0.1539056458</v>
      </c>
      <c r="AD288" s="66">
        <f t="shared" ref="AD288:AF288" si="317">(H288+K288+N288)/($F288)</f>
        <v>0.04098994586</v>
      </c>
      <c r="AE288" s="66">
        <f t="shared" si="317"/>
        <v>0.06728538283</v>
      </c>
      <c r="AF288" s="66">
        <f t="shared" si="317"/>
        <v>0.04563031709</v>
      </c>
      <c r="AG288" s="56">
        <f t="shared" si="20"/>
        <v>0.008810654419</v>
      </c>
      <c r="AH288" s="49">
        <f t="shared" si="5"/>
        <v>0.1539056458</v>
      </c>
      <c r="AI288" s="57">
        <f t="shared" si="21"/>
        <v>0.0081503346</v>
      </c>
      <c r="AJ288" s="57">
        <f t="shared" si="22"/>
        <v>0.007457759194</v>
      </c>
      <c r="AK288" s="66">
        <f t="shared" si="23"/>
        <v>0.00113040786</v>
      </c>
      <c r="AL288" s="66">
        <f t="shared" si="24"/>
        <v>0.001049588061</v>
      </c>
      <c r="AM288" s="66">
        <f t="shared" si="25"/>
        <v>0.0009176886191</v>
      </c>
      <c r="AN288" s="63">
        <f t="shared" si="6"/>
        <v>0.1539056458</v>
      </c>
      <c r="AO288" s="66">
        <f t="shared" si="26"/>
        <v>0.009068023219</v>
      </c>
      <c r="AP288" s="66">
        <f t="shared" si="27"/>
        <v>0.9770795018</v>
      </c>
      <c r="AQ288" s="63">
        <f t="shared" si="7"/>
        <v>12</v>
      </c>
      <c r="AR288" s="66">
        <f t="shared" si="28"/>
        <v>12</v>
      </c>
      <c r="AS288" s="64">
        <f>'M1,M2,M3 Restoration'!AU288</f>
        <v>0.5654424593</v>
      </c>
      <c r="AT288" s="66">
        <f t="shared" si="206"/>
        <v>9</v>
      </c>
      <c r="AU288" s="65">
        <f>'N1,N2,N3 Restoration'!AX288</f>
        <v>0.3133900024</v>
      </c>
      <c r="AV288" s="38">
        <f t="shared" si="30"/>
        <v>31</v>
      </c>
      <c r="AW288" s="38">
        <f t="shared" si="31"/>
        <v>14</v>
      </c>
      <c r="AX288" s="52">
        <v>22.0</v>
      </c>
      <c r="AY288" s="38"/>
      <c r="AZ288" s="35"/>
      <c r="BA288" s="35"/>
    </row>
    <row r="289">
      <c r="A289" s="1"/>
      <c r="B289" s="1"/>
      <c r="C289" s="60"/>
      <c r="D289" s="60"/>
      <c r="E289" s="2">
        <v>4036.0</v>
      </c>
      <c r="F289" s="61">
        <v>2152.0</v>
      </c>
      <c r="G289" s="62">
        <f t="shared" si="8"/>
        <v>233</v>
      </c>
      <c r="H289" s="43">
        <v>1.0</v>
      </c>
      <c r="I289" s="43">
        <v>26.0</v>
      </c>
      <c r="J289" s="43">
        <v>9.0</v>
      </c>
      <c r="K289" s="44">
        <v>41.0</v>
      </c>
      <c r="L289" s="44">
        <v>76.0</v>
      </c>
      <c r="M289" s="44">
        <v>22.0</v>
      </c>
      <c r="N289" s="45">
        <v>11.0</v>
      </c>
      <c r="O289" s="45">
        <v>16.0</v>
      </c>
      <c r="P289" s="45">
        <v>31.0</v>
      </c>
      <c r="Q289" s="66">
        <f t="shared" si="9"/>
        <v>0.1082713755</v>
      </c>
      <c r="R289" s="66">
        <f t="shared" si="10"/>
        <v>0.0004646840149</v>
      </c>
      <c r="S289" s="66">
        <f t="shared" si="11"/>
        <v>0.004182156134</v>
      </c>
      <c r="T289" s="66">
        <f t="shared" si="12"/>
        <v>0.007434944238</v>
      </c>
      <c r="U289" s="63">
        <f t="shared" si="1"/>
        <v>0.1082713755</v>
      </c>
      <c r="V289" s="66">
        <f t="shared" si="13"/>
        <v>0.01208178439</v>
      </c>
      <c r="W289" s="66">
        <f t="shared" si="14"/>
        <v>0.03531598513</v>
      </c>
      <c r="X289" s="66">
        <f t="shared" si="15"/>
        <v>0.01905204461</v>
      </c>
      <c r="Y289" s="63">
        <f t="shared" si="2"/>
        <v>0.1082713755</v>
      </c>
      <c r="Z289" s="66">
        <f t="shared" si="16"/>
        <v>0.01022304833</v>
      </c>
      <c r="AA289" s="66">
        <f t="shared" si="17"/>
        <v>0.005111524164</v>
      </c>
      <c r="AB289" s="66">
        <f t="shared" si="18"/>
        <v>0.01440520446</v>
      </c>
      <c r="AC289" s="63">
        <f t="shared" si="3"/>
        <v>0.1082713755</v>
      </c>
      <c r="AD289" s="66">
        <f t="shared" ref="AD289:AF289" si="318">(H289+K289+N289)/($F289)</f>
        <v>0.02462825279</v>
      </c>
      <c r="AE289" s="66">
        <f t="shared" si="318"/>
        <v>0.05483271375</v>
      </c>
      <c r="AF289" s="66">
        <f t="shared" si="318"/>
        <v>0.02881040892</v>
      </c>
      <c r="AG289" s="56">
        <f t="shared" si="20"/>
        <v>0.005810211686</v>
      </c>
      <c r="AH289" s="49">
        <f t="shared" si="5"/>
        <v>0.1082713755</v>
      </c>
      <c r="AI289" s="57">
        <f t="shared" si="21"/>
        <v>0.005397551988</v>
      </c>
      <c r="AJ289" s="57">
        <f t="shared" si="22"/>
        <v>0.004910330798</v>
      </c>
      <c r="AK289" s="66">
        <f t="shared" si="23"/>
        <v>-0.000286027824</v>
      </c>
      <c r="AL289" s="66">
        <f t="shared" si="24"/>
        <v>0.00252461344</v>
      </c>
      <c r="AM289" s="66">
        <f t="shared" si="25"/>
        <v>-0.0002322033385</v>
      </c>
      <c r="AN289" s="63">
        <f t="shared" si="6"/>
        <v>0.1082713755</v>
      </c>
      <c r="AO289" s="66">
        <f t="shared" si="26"/>
        <v>0.005165348649</v>
      </c>
      <c r="AP289" s="66">
        <f t="shared" si="27"/>
        <v>1.010530027</v>
      </c>
      <c r="AQ289" s="63">
        <f t="shared" si="7"/>
        <v>11</v>
      </c>
      <c r="AR289" s="66">
        <f t="shared" si="28"/>
        <v>11</v>
      </c>
      <c r="AS289" s="64">
        <f>'M1,M2,M3 Restoration'!AU289</f>
        <v>0.1145287473</v>
      </c>
      <c r="AT289" s="66">
        <f t="shared" si="206"/>
        <v>85</v>
      </c>
      <c r="AU289" s="65">
        <f>'N1,N2,N3 Restoration'!AX289</f>
        <v>0.2713802524</v>
      </c>
      <c r="AV289" s="38">
        <f t="shared" si="30"/>
        <v>10</v>
      </c>
      <c r="AW289" s="38">
        <f t="shared" si="31"/>
        <v>4</v>
      </c>
      <c r="AX289" s="52">
        <v>26.0</v>
      </c>
      <c r="AY289" s="38"/>
      <c r="AZ289" s="35"/>
      <c r="BA289" s="35"/>
    </row>
    <row r="290">
      <c r="A290" s="1"/>
      <c r="B290" s="1"/>
      <c r="C290" s="60"/>
      <c r="D290" s="60"/>
      <c r="E290" s="2">
        <v>4044.0</v>
      </c>
      <c r="F290" s="61">
        <v>2605.0</v>
      </c>
      <c r="G290" s="62">
        <f t="shared" si="8"/>
        <v>368</v>
      </c>
      <c r="H290" s="43">
        <v>20.0</v>
      </c>
      <c r="I290" s="43">
        <v>27.0</v>
      </c>
      <c r="J290" s="43">
        <v>33.0</v>
      </c>
      <c r="K290" s="44">
        <v>51.0</v>
      </c>
      <c r="L290" s="44">
        <v>95.0</v>
      </c>
      <c r="M290" s="44">
        <v>45.0</v>
      </c>
      <c r="N290" s="45">
        <v>25.0</v>
      </c>
      <c r="O290" s="45">
        <v>18.0</v>
      </c>
      <c r="P290" s="45">
        <v>54.0</v>
      </c>
      <c r="Q290" s="66">
        <f t="shared" si="9"/>
        <v>0.1412667946</v>
      </c>
      <c r="R290" s="66">
        <f t="shared" si="10"/>
        <v>0.007677543186</v>
      </c>
      <c r="S290" s="66">
        <f t="shared" si="11"/>
        <v>0.01266794626</v>
      </c>
      <c r="T290" s="66">
        <f t="shared" si="12"/>
        <v>0.006909788868</v>
      </c>
      <c r="U290" s="63">
        <f t="shared" si="1"/>
        <v>0.1412667946</v>
      </c>
      <c r="V290" s="66">
        <f t="shared" si="13"/>
        <v>0.0103646833</v>
      </c>
      <c r="W290" s="66">
        <f t="shared" si="14"/>
        <v>0.03646833013</v>
      </c>
      <c r="X290" s="66">
        <f t="shared" si="15"/>
        <v>0.01957773512</v>
      </c>
      <c r="Y290" s="63">
        <f t="shared" si="2"/>
        <v>0.1412667946</v>
      </c>
      <c r="Z290" s="66">
        <f t="shared" si="16"/>
        <v>0.01727447217</v>
      </c>
      <c r="AA290" s="66">
        <f t="shared" si="17"/>
        <v>0.009596928983</v>
      </c>
      <c r="AB290" s="66">
        <f t="shared" si="18"/>
        <v>0.0207293666</v>
      </c>
      <c r="AC290" s="63">
        <f t="shared" si="3"/>
        <v>0.1412667946</v>
      </c>
      <c r="AD290" s="66">
        <f t="shared" ref="AD290:AF290" si="319">(H290+K290+N290)/($F290)</f>
        <v>0.03685220729</v>
      </c>
      <c r="AE290" s="66">
        <f t="shared" si="319"/>
        <v>0.0537428023</v>
      </c>
      <c r="AF290" s="66">
        <f t="shared" si="319"/>
        <v>0.05067178503</v>
      </c>
      <c r="AG290" s="56">
        <f t="shared" si="20"/>
        <v>0.008016476111</v>
      </c>
      <c r="AH290" s="49">
        <f t="shared" si="5"/>
        <v>0.1412667946</v>
      </c>
      <c r="AI290" s="57">
        <f t="shared" si="21"/>
        <v>0.00743338055</v>
      </c>
      <c r="AJ290" s="57">
        <f t="shared" si="22"/>
        <v>0.006797679975</v>
      </c>
      <c r="AK290" s="66">
        <f t="shared" si="23"/>
        <v>0.002163548432</v>
      </c>
      <c r="AL290" s="66">
        <f t="shared" si="24"/>
        <v>0.0001121088929</v>
      </c>
      <c r="AM290" s="66">
        <f t="shared" si="25"/>
        <v>0.001756413631</v>
      </c>
      <c r="AN290" s="63">
        <f t="shared" si="6"/>
        <v>0.1412667946</v>
      </c>
      <c r="AO290" s="66">
        <f t="shared" si="26"/>
        <v>0.009189794181</v>
      </c>
      <c r="AP290" s="66">
        <f t="shared" si="27"/>
        <v>0.9575765537</v>
      </c>
      <c r="AQ290" s="63">
        <f t="shared" si="7"/>
        <v>25</v>
      </c>
      <c r="AR290" s="66">
        <f t="shared" si="28"/>
        <v>24</v>
      </c>
      <c r="AS290" s="64">
        <f>'M1,M2,M3 Restoration'!AU290</f>
        <v>0.4347933599</v>
      </c>
      <c r="AT290" s="66">
        <f t="shared" si="206"/>
        <v>31</v>
      </c>
      <c r="AU290" s="65">
        <f>'N1,N2,N3 Restoration'!AX290</f>
        <v>0.1673202344</v>
      </c>
      <c r="AV290" s="38">
        <f t="shared" si="30"/>
        <v>53</v>
      </c>
      <c r="AW290" s="38">
        <f t="shared" si="31"/>
        <v>11</v>
      </c>
      <c r="AX290" s="52">
        <v>27.0</v>
      </c>
      <c r="AY290" s="38"/>
      <c r="AZ290" s="35"/>
      <c r="BA290" s="35"/>
    </row>
    <row r="291">
      <c r="A291" s="1"/>
      <c r="B291" s="1"/>
      <c r="C291" s="60"/>
      <c r="D291" s="60"/>
      <c r="E291" s="2">
        <v>4046.0</v>
      </c>
      <c r="F291" s="61">
        <v>797.0</v>
      </c>
      <c r="G291" s="62">
        <f t="shared" si="8"/>
        <v>259</v>
      </c>
      <c r="H291" s="43">
        <v>10.0</v>
      </c>
      <c r="I291" s="43">
        <v>24.0</v>
      </c>
      <c r="J291" s="43">
        <v>6.0</v>
      </c>
      <c r="K291" s="44">
        <v>53.0</v>
      </c>
      <c r="L291" s="44">
        <v>78.0</v>
      </c>
      <c r="M291" s="44">
        <v>29.0</v>
      </c>
      <c r="N291" s="45">
        <v>22.0</v>
      </c>
      <c r="O291" s="45">
        <v>11.0</v>
      </c>
      <c r="P291" s="45">
        <v>26.0</v>
      </c>
      <c r="Q291" s="66">
        <f t="shared" si="9"/>
        <v>0.3249686324</v>
      </c>
      <c r="R291" s="66">
        <f t="shared" si="10"/>
        <v>0.01254705144</v>
      </c>
      <c r="S291" s="66">
        <f t="shared" si="11"/>
        <v>0.007528230866</v>
      </c>
      <c r="T291" s="66">
        <f t="shared" si="12"/>
        <v>0.01380175659</v>
      </c>
      <c r="U291" s="63">
        <f t="shared" si="1"/>
        <v>0.3249686324</v>
      </c>
      <c r="V291" s="66">
        <f t="shared" si="13"/>
        <v>0.03011292346</v>
      </c>
      <c r="W291" s="66">
        <f t="shared" si="14"/>
        <v>0.09786700125</v>
      </c>
      <c r="X291" s="66">
        <f t="shared" si="15"/>
        <v>0.06649937265</v>
      </c>
      <c r="Y291" s="63">
        <f t="shared" si="2"/>
        <v>0.3249686324</v>
      </c>
      <c r="Z291" s="66">
        <f t="shared" si="16"/>
        <v>0.03638644918</v>
      </c>
      <c r="AA291" s="66">
        <f t="shared" si="17"/>
        <v>0.02760351317</v>
      </c>
      <c r="AB291" s="66">
        <f t="shared" si="18"/>
        <v>0.03262233375</v>
      </c>
      <c r="AC291" s="63">
        <f t="shared" si="3"/>
        <v>0.3249686324</v>
      </c>
      <c r="AD291" s="66">
        <f t="shared" ref="AD291:AF291" si="320">(H291+K291+N291)/($F291)</f>
        <v>0.1066499373</v>
      </c>
      <c r="AE291" s="66">
        <f t="shared" si="320"/>
        <v>0.1417816813</v>
      </c>
      <c r="AF291" s="66">
        <f t="shared" si="320"/>
        <v>0.0765370138</v>
      </c>
      <c r="AG291" s="56">
        <f t="shared" si="20"/>
        <v>0.01678482418</v>
      </c>
      <c r="AH291" s="49">
        <f t="shared" si="5"/>
        <v>0.3249686324</v>
      </c>
      <c r="AI291" s="57">
        <f t="shared" si="21"/>
        <v>0.01442880871</v>
      </c>
      <c r="AJ291" s="57">
        <f t="shared" si="22"/>
        <v>0.01296644986</v>
      </c>
      <c r="AK291" s="66">
        <f t="shared" si="23"/>
        <v>0.01317470447</v>
      </c>
      <c r="AL291" s="66">
        <f t="shared" si="24"/>
        <v>0.0008353067258</v>
      </c>
      <c r="AM291" s="66">
        <f t="shared" si="25"/>
        <v>0.01069549919</v>
      </c>
      <c r="AN291" s="63">
        <f t="shared" si="6"/>
        <v>0.3249686324</v>
      </c>
      <c r="AO291" s="66">
        <f t="shared" si="26"/>
        <v>0.0251243079</v>
      </c>
      <c r="AP291" s="66">
        <f t="shared" si="27"/>
        <v>0.9101851543</v>
      </c>
      <c r="AQ291" s="63">
        <f t="shared" si="7"/>
        <v>22</v>
      </c>
      <c r="AR291" s="66">
        <f t="shared" si="28"/>
        <v>20</v>
      </c>
      <c r="AS291" s="64">
        <f>'M1,M2,M3 Restoration'!AU291</f>
        <v>0.8009967381</v>
      </c>
      <c r="AT291" s="66">
        <f t="shared" si="206"/>
        <v>5</v>
      </c>
      <c r="AU291" s="65">
        <f>'N1,N2,N3 Restoration'!AX291</f>
        <v>0.4244003492</v>
      </c>
      <c r="AV291" s="38">
        <f t="shared" si="30"/>
        <v>16</v>
      </c>
      <c r="AW291" s="38">
        <f t="shared" si="31"/>
        <v>12</v>
      </c>
      <c r="AX291" s="52">
        <v>24.0</v>
      </c>
      <c r="AY291" s="38"/>
      <c r="AZ291" s="35"/>
      <c r="BA291" s="35"/>
    </row>
    <row r="292">
      <c r="A292" s="1"/>
      <c r="B292" s="1"/>
      <c r="C292" s="60"/>
      <c r="D292" s="60"/>
      <c r="E292" s="2">
        <v>4304.0</v>
      </c>
      <c r="F292" s="61">
        <v>3152.0</v>
      </c>
      <c r="G292" s="62">
        <f t="shared" si="8"/>
        <v>497</v>
      </c>
      <c r="H292" s="43">
        <v>21.0</v>
      </c>
      <c r="I292" s="43">
        <v>48.0</v>
      </c>
      <c r="J292" s="43">
        <v>19.0</v>
      </c>
      <c r="K292" s="44">
        <v>78.0</v>
      </c>
      <c r="L292" s="44">
        <v>154.0</v>
      </c>
      <c r="M292" s="44">
        <v>46.0</v>
      </c>
      <c r="N292" s="45">
        <v>25.0</v>
      </c>
      <c r="O292" s="45">
        <v>28.0</v>
      </c>
      <c r="P292" s="45">
        <v>78.0</v>
      </c>
      <c r="Q292" s="66">
        <f t="shared" si="9"/>
        <v>0.157677665</v>
      </c>
      <c r="R292" s="66">
        <f t="shared" si="10"/>
        <v>0.006662436548</v>
      </c>
      <c r="S292" s="66">
        <f t="shared" si="11"/>
        <v>0.006027918782</v>
      </c>
      <c r="T292" s="66">
        <f t="shared" si="12"/>
        <v>0.008883248731</v>
      </c>
      <c r="U292" s="63">
        <f t="shared" si="1"/>
        <v>0.157677665</v>
      </c>
      <c r="V292" s="66">
        <f t="shared" si="13"/>
        <v>0.0152284264</v>
      </c>
      <c r="W292" s="66">
        <f t="shared" si="14"/>
        <v>0.04885786802</v>
      </c>
      <c r="X292" s="66">
        <f t="shared" si="15"/>
        <v>0.02474619289</v>
      </c>
      <c r="Y292" s="63">
        <f t="shared" si="2"/>
        <v>0.157677665</v>
      </c>
      <c r="Z292" s="66">
        <f t="shared" si="16"/>
        <v>0.01459390863</v>
      </c>
      <c r="AA292" s="66">
        <f t="shared" si="17"/>
        <v>0.007931472081</v>
      </c>
      <c r="AB292" s="66">
        <f t="shared" si="18"/>
        <v>0.02474619289</v>
      </c>
      <c r="AC292" s="63">
        <f t="shared" si="3"/>
        <v>0.157677665</v>
      </c>
      <c r="AD292" s="66">
        <f t="shared" ref="AD292:AF292" si="321">(H292+K292+N292)/($F292)</f>
        <v>0.03934010152</v>
      </c>
      <c r="AE292" s="66">
        <f t="shared" si="321"/>
        <v>0.07296954315</v>
      </c>
      <c r="AF292" s="66">
        <f t="shared" si="321"/>
        <v>0.0453680203</v>
      </c>
      <c r="AG292" s="56">
        <f t="shared" si="20"/>
        <v>0.009042208092</v>
      </c>
      <c r="AH292" s="49">
        <f t="shared" si="5"/>
        <v>0.157677665</v>
      </c>
      <c r="AI292" s="57">
        <f t="shared" si="21"/>
        <v>0.008357559599</v>
      </c>
      <c r="AJ292" s="57">
        <f t="shared" si="22"/>
        <v>0.007648010106</v>
      </c>
      <c r="AK292" s="66">
        <f t="shared" si="23"/>
        <v>-0.0004260875176</v>
      </c>
      <c r="AL292" s="66">
        <f t="shared" si="24"/>
        <v>0.001235238625</v>
      </c>
      <c r="AM292" s="66">
        <f t="shared" si="25"/>
        <v>-0.0003459067116</v>
      </c>
      <c r="AN292" s="63">
        <f t="shared" si="6"/>
        <v>0.157677665</v>
      </c>
      <c r="AO292" s="66">
        <f t="shared" si="26"/>
        <v>0.008011652887</v>
      </c>
      <c r="AP292" s="66">
        <f t="shared" si="27"/>
        <v>1.010109196</v>
      </c>
      <c r="AQ292" s="63">
        <f t="shared" si="7"/>
        <v>25</v>
      </c>
      <c r="AR292" s="66">
        <f t="shared" si="28"/>
        <v>25</v>
      </c>
      <c r="AS292" s="64">
        <f>'M1,M2,M3 Restoration'!AU292</f>
        <v>0.4874978737</v>
      </c>
      <c r="AT292" s="66">
        <f t="shared" si="206"/>
        <v>26</v>
      </c>
      <c r="AU292" s="65">
        <f>'N1,N2,N3 Restoration'!AX292</f>
        <v>0.4452071048</v>
      </c>
      <c r="AV292" s="38">
        <f t="shared" si="30"/>
        <v>40</v>
      </c>
      <c r="AW292" s="38">
        <f t="shared" si="31"/>
        <v>32</v>
      </c>
      <c r="AX292" s="52">
        <v>48.0</v>
      </c>
      <c r="AY292" s="38"/>
      <c r="AZ292" s="35"/>
      <c r="BA292" s="35"/>
    </row>
    <row r="293">
      <c r="A293" s="1"/>
      <c r="B293" s="1"/>
      <c r="C293" s="60"/>
      <c r="D293" s="60"/>
      <c r="E293" s="2">
        <v>4306.0</v>
      </c>
      <c r="F293" s="61">
        <v>1830.0</v>
      </c>
      <c r="G293" s="62">
        <f t="shared" si="8"/>
        <v>283</v>
      </c>
      <c r="H293" s="43">
        <v>7.0</v>
      </c>
      <c r="I293" s="43">
        <v>23.0</v>
      </c>
      <c r="J293" s="43">
        <v>11.0</v>
      </c>
      <c r="K293" s="44">
        <v>38.0</v>
      </c>
      <c r="L293" s="44">
        <v>103.0</v>
      </c>
      <c r="M293" s="44">
        <v>33.0</v>
      </c>
      <c r="N293" s="45">
        <v>17.0</v>
      </c>
      <c r="O293" s="45">
        <v>10.0</v>
      </c>
      <c r="P293" s="45">
        <v>41.0</v>
      </c>
      <c r="Q293" s="66">
        <f t="shared" si="9"/>
        <v>0.1546448087</v>
      </c>
      <c r="R293" s="66">
        <f t="shared" si="10"/>
        <v>0.003825136612</v>
      </c>
      <c r="S293" s="66">
        <f t="shared" si="11"/>
        <v>0.006010928962</v>
      </c>
      <c r="T293" s="66">
        <f t="shared" si="12"/>
        <v>0.005464480874</v>
      </c>
      <c r="U293" s="63">
        <f t="shared" si="1"/>
        <v>0.1546448087</v>
      </c>
      <c r="V293" s="66">
        <f t="shared" si="13"/>
        <v>0.01256830601</v>
      </c>
      <c r="W293" s="66">
        <f t="shared" si="14"/>
        <v>0.05628415301</v>
      </c>
      <c r="X293" s="66">
        <f t="shared" si="15"/>
        <v>0.02076502732</v>
      </c>
      <c r="Y293" s="63">
        <f t="shared" si="2"/>
        <v>0.1546448087</v>
      </c>
      <c r="Z293" s="66">
        <f t="shared" si="16"/>
        <v>0.01803278689</v>
      </c>
      <c r="AA293" s="66">
        <f t="shared" si="17"/>
        <v>0.009289617486</v>
      </c>
      <c r="AB293" s="66">
        <f t="shared" si="18"/>
        <v>0.02240437158</v>
      </c>
      <c r="AC293" s="63">
        <f t="shared" si="3"/>
        <v>0.1546448087</v>
      </c>
      <c r="AD293" s="66">
        <f t="shared" ref="AD293:AF293" si="322">(H293+K293+N293)/($F293)</f>
        <v>0.03387978142</v>
      </c>
      <c r="AE293" s="66">
        <f t="shared" si="322"/>
        <v>0.07431693989</v>
      </c>
      <c r="AF293" s="66">
        <f t="shared" si="322"/>
        <v>0.04644808743</v>
      </c>
      <c r="AG293" s="56">
        <f t="shared" si="20"/>
        <v>0.008856227508</v>
      </c>
      <c r="AH293" s="49">
        <f t="shared" si="5"/>
        <v>0.1546448087</v>
      </c>
      <c r="AI293" s="57">
        <f t="shared" si="21"/>
        <v>0.008191186658</v>
      </c>
      <c r="AJ293" s="57">
        <f t="shared" si="22"/>
        <v>0.007495285019</v>
      </c>
      <c r="AK293" s="66">
        <f t="shared" si="23"/>
        <v>0.001098430828</v>
      </c>
      <c r="AL293" s="66">
        <f t="shared" si="24"/>
        <v>-0.002030804145</v>
      </c>
      <c r="AM293" s="66">
        <f t="shared" si="25"/>
        <v>0.0008917289994</v>
      </c>
      <c r="AN293" s="63">
        <f t="shared" si="6"/>
        <v>0.1546448087</v>
      </c>
      <c r="AO293" s="66">
        <f t="shared" si="26"/>
        <v>0.009082915658</v>
      </c>
      <c r="AP293" s="66">
        <f t="shared" si="27"/>
        <v>0.9777491561</v>
      </c>
      <c r="AQ293" s="63">
        <f t="shared" si="7"/>
        <v>17</v>
      </c>
      <c r="AR293" s="66">
        <f t="shared" si="28"/>
        <v>17</v>
      </c>
      <c r="AS293" s="64">
        <f>'M1,M2,M3 Restoration'!AU293</f>
        <v>0.4204920608</v>
      </c>
      <c r="AT293" s="66">
        <f t="shared" si="206"/>
        <v>23</v>
      </c>
      <c r="AU293" s="65">
        <f>'N1,N2,N3 Restoration'!AX293</f>
        <v>0.2824632877</v>
      </c>
      <c r="AV293" s="38">
        <f t="shared" si="30"/>
        <v>18</v>
      </c>
      <c r="AW293" s="38">
        <f t="shared" si="31"/>
        <v>7</v>
      </c>
      <c r="AX293" s="52">
        <v>23.0</v>
      </c>
      <c r="AY293" s="38"/>
      <c r="AZ293" s="35"/>
      <c r="BA293" s="35"/>
    </row>
    <row r="294">
      <c r="A294" s="1"/>
      <c r="B294" s="1"/>
      <c r="C294" s="60"/>
      <c r="D294" s="60"/>
      <c r="E294" s="2">
        <v>4309.0</v>
      </c>
      <c r="F294" s="61">
        <v>1116.0</v>
      </c>
      <c r="G294" s="62">
        <f t="shared" si="8"/>
        <v>153</v>
      </c>
      <c r="H294" s="43">
        <v>6.0</v>
      </c>
      <c r="I294" s="43">
        <v>14.0</v>
      </c>
      <c r="J294" s="43">
        <v>4.0</v>
      </c>
      <c r="K294" s="44">
        <v>28.0</v>
      </c>
      <c r="L294" s="44">
        <v>48.0</v>
      </c>
      <c r="M294" s="44">
        <v>18.0</v>
      </c>
      <c r="N294" s="45">
        <v>9.0</v>
      </c>
      <c r="O294" s="45">
        <v>4.0</v>
      </c>
      <c r="P294" s="45">
        <v>22.0</v>
      </c>
      <c r="Q294" s="66">
        <f t="shared" si="9"/>
        <v>0.1370967742</v>
      </c>
      <c r="R294" s="66">
        <f t="shared" si="10"/>
        <v>0.005376344086</v>
      </c>
      <c r="S294" s="66">
        <f t="shared" si="11"/>
        <v>0.003584229391</v>
      </c>
      <c r="T294" s="66">
        <f t="shared" si="12"/>
        <v>0.003584229391</v>
      </c>
      <c r="U294" s="63">
        <f t="shared" si="1"/>
        <v>0.1370967742</v>
      </c>
      <c r="V294" s="66">
        <f t="shared" si="13"/>
        <v>0.01254480287</v>
      </c>
      <c r="W294" s="66">
        <f t="shared" si="14"/>
        <v>0.04301075269</v>
      </c>
      <c r="X294" s="66">
        <f t="shared" si="15"/>
        <v>0.02508960573</v>
      </c>
      <c r="Y294" s="63">
        <f t="shared" si="2"/>
        <v>0.1370967742</v>
      </c>
      <c r="Z294" s="66">
        <f t="shared" si="16"/>
        <v>0.01612903226</v>
      </c>
      <c r="AA294" s="66">
        <f t="shared" si="17"/>
        <v>0.008064516129</v>
      </c>
      <c r="AB294" s="66">
        <f t="shared" si="18"/>
        <v>0.01971326165</v>
      </c>
      <c r="AC294" s="63">
        <f t="shared" si="3"/>
        <v>0.1370967742</v>
      </c>
      <c r="AD294" s="66">
        <f t="shared" ref="AD294:AF294" si="323">(H294+K294+N294)/($F294)</f>
        <v>0.03853046595</v>
      </c>
      <c r="AE294" s="66">
        <f t="shared" si="323"/>
        <v>0.05913978495</v>
      </c>
      <c r="AF294" s="66">
        <f t="shared" si="323"/>
        <v>0.0394265233</v>
      </c>
      <c r="AG294" s="56">
        <f t="shared" si="20"/>
        <v>0.007748258325</v>
      </c>
      <c r="AH294" s="49">
        <f t="shared" si="5"/>
        <v>0.1370967742</v>
      </c>
      <c r="AI294" s="57">
        <f t="shared" si="21"/>
        <v>0.007189190947</v>
      </c>
      <c r="AJ294" s="57">
        <f t="shared" si="22"/>
        <v>0.006572255463</v>
      </c>
      <c r="AK294" s="66">
        <f t="shared" si="23"/>
        <v>0.0008753251821</v>
      </c>
      <c r="AL294" s="66">
        <f t="shared" si="24"/>
        <v>-0.002988026072</v>
      </c>
      <c r="AM294" s="66">
        <f t="shared" si="25"/>
        <v>0.0007106071943</v>
      </c>
      <c r="AN294" s="63">
        <f t="shared" si="6"/>
        <v>0.1370967742</v>
      </c>
      <c r="AO294" s="66">
        <f t="shared" si="26"/>
        <v>0.007899798141</v>
      </c>
      <c r="AP294" s="66">
        <f t="shared" si="27"/>
        <v>0.9795749695</v>
      </c>
      <c r="AQ294" s="63">
        <f t="shared" si="7"/>
        <v>9</v>
      </c>
      <c r="AR294" s="66">
        <f t="shared" si="28"/>
        <v>9</v>
      </c>
      <c r="AS294" s="64">
        <f>'M1,M2,M3 Restoration'!AU294</f>
        <v>0.6099250819</v>
      </c>
      <c r="AT294" s="66">
        <f t="shared" si="206"/>
        <v>6</v>
      </c>
      <c r="AU294" s="65">
        <f>'N1,N2,N3 Restoration'!AX294</f>
        <v>0.2955116472</v>
      </c>
      <c r="AV294" s="38">
        <f t="shared" si="30"/>
        <v>10</v>
      </c>
      <c r="AW294" s="38">
        <f t="shared" si="31"/>
        <v>4</v>
      </c>
      <c r="AX294" s="52">
        <v>14.0</v>
      </c>
      <c r="AY294" s="38"/>
      <c r="AZ294" s="35"/>
      <c r="BA294" s="35"/>
    </row>
    <row r="295">
      <c r="A295" s="1"/>
      <c r="B295" s="1"/>
      <c r="C295" s="60"/>
      <c r="D295" s="60"/>
      <c r="E295" s="2">
        <v>4387.0</v>
      </c>
      <c r="F295" s="61">
        <v>2206.0</v>
      </c>
      <c r="G295" s="62">
        <f t="shared" si="8"/>
        <v>134</v>
      </c>
      <c r="H295" s="43">
        <v>3.0</v>
      </c>
      <c r="I295" s="43">
        <v>14.0</v>
      </c>
      <c r="J295" s="43">
        <v>6.0</v>
      </c>
      <c r="K295" s="44">
        <v>14.0</v>
      </c>
      <c r="L295" s="44">
        <v>42.0</v>
      </c>
      <c r="M295" s="44">
        <v>10.0</v>
      </c>
      <c r="N295" s="45">
        <v>9.0</v>
      </c>
      <c r="O295" s="45">
        <v>6.0</v>
      </c>
      <c r="P295" s="45">
        <v>30.0</v>
      </c>
      <c r="Q295" s="66">
        <f t="shared" si="9"/>
        <v>0.06074342702</v>
      </c>
      <c r="R295" s="66">
        <f t="shared" si="10"/>
        <v>0.001359927471</v>
      </c>
      <c r="S295" s="66">
        <f t="shared" si="11"/>
        <v>0.002719854941</v>
      </c>
      <c r="T295" s="66">
        <f t="shared" si="12"/>
        <v>0.002719854941</v>
      </c>
      <c r="U295" s="63">
        <f t="shared" si="1"/>
        <v>0.06074342702</v>
      </c>
      <c r="V295" s="66">
        <f t="shared" si="13"/>
        <v>0.006346328196</v>
      </c>
      <c r="W295" s="66">
        <f t="shared" si="14"/>
        <v>0.01903898459</v>
      </c>
      <c r="X295" s="66">
        <f t="shared" si="15"/>
        <v>0.006346328196</v>
      </c>
      <c r="Y295" s="63">
        <f t="shared" si="2"/>
        <v>0.06074342702</v>
      </c>
      <c r="Z295" s="66">
        <f t="shared" si="16"/>
        <v>0.004533091568</v>
      </c>
      <c r="AA295" s="66">
        <f t="shared" si="17"/>
        <v>0.004079782412</v>
      </c>
      <c r="AB295" s="66">
        <f t="shared" si="18"/>
        <v>0.01359927471</v>
      </c>
      <c r="AC295" s="63">
        <f t="shared" si="3"/>
        <v>0.06074342702</v>
      </c>
      <c r="AD295" s="66">
        <f t="shared" ref="AD295:AF295" si="324">(H295+K295+N295)/($F295)</f>
        <v>0.01178603808</v>
      </c>
      <c r="AE295" s="66">
        <f t="shared" si="324"/>
        <v>0.02810516772</v>
      </c>
      <c r="AF295" s="66">
        <f t="shared" si="324"/>
        <v>0.02085222121</v>
      </c>
      <c r="AG295" s="56">
        <f t="shared" si="20"/>
        <v>0.002294284507</v>
      </c>
      <c r="AH295" s="49">
        <f t="shared" si="5"/>
        <v>0.06074342702</v>
      </c>
      <c r="AI295" s="57">
        <f t="shared" si="21"/>
        <v>0.002047906394</v>
      </c>
      <c r="AJ295" s="57">
        <f t="shared" si="22"/>
        <v>0.001774560972</v>
      </c>
      <c r="AK295" s="66">
        <f t="shared" si="23"/>
        <v>0.002031876018</v>
      </c>
      <c r="AL295" s="66">
        <f t="shared" si="24"/>
        <v>0.0009452939687</v>
      </c>
      <c r="AM295" s="66">
        <f t="shared" si="25"/>
        <v>0.001649519225</v>
      </c>
      <c r="AN295" s="63">
        <f t="shared" si="6"/>
        <v>0.06074342702</v>
      </c>
      <c r="AO295" s="66">
        <f t="shared" si="26"/>
        <v>0.003697425619</v>
      </c>
      <c r="AP295" s="66">
        <f t="shared" si="27"/>
        <v>0.9062801017</v>
      </c>
      <c r="AQ295" s="63">
        <f t="shared" si="7"/>
        <v>9</v>
      </c>
      <c r="AR295" s="66">
        <f t="shared" si="28"/>
        <v>8</v>
      </c>
      <c r="AS295" s="64">
        <f>'M1,M2,M3 Restoration'!AU295</f>
        <v>0.3019354762</v>
      </c>
      <c r="AT295" s="66">
        <f t="shared" si="206"/>
        <v>18</v>
      </c>
      <c r="AU295" s="65">
        <f>'N1,N2,N3 Restoration'!AX295</f>
        <v>0.3112985102</v>
      </c>
      <c r="AV295" s="38">
        <f t="shared" si="30"/>
        <v>9</v>
      </c>
      <c r="AW295" s="38">
        <f t="shared" si="31"/>
        <v>4</v>
      </c>
      <c r="AX295" s="52">
        <v>14.0</v>
      </c>
      <c r="AY295" s="38"/>
      <c r="AZ295" s="35"/>
      <c r="BA295" s="35"/>
    </row>
    <row r="296">
      <c r="A296" s="1"/>
      <c r="B296" s="1"/>
      <c r="C296" s="60"/>
      <c r="D296" s="60"/>
      <c r="E296" s="2">
        <v>4400.0</v>
      </c>
      <c r="F296" s="61">
        <v>3024.0</v>
      </c>
      <c r="G296" s="62">
        <f t="shared" si="8"/>
        <v>475</v>
      </c>
      <c r="H296" s="43">
        <v>28.0</v>
      </c>
      <c r="I296" s="43">
        <v>44.0</v>
      </c>
      <c r="J296" s="43">
        <v>22.0</v>
      </c>
      <c r="K296" s="44">
        <v>69.0</v>
      </c>
      <c r="L296" s="44">
        <v>139.0</v>
      </c>
      <c r="M296" s="44">
        <v>46.0</v>
      </c>
      <c r="N296" s="45">
        <v>23.0</v>
      </c>
      <c r="O296" s="45">
        <v>25.0</v>
      </c>
      <c r="P296" s="45">
        <v>79.0</v>
      </c>
      <c r="Q296" s="66">
        <f t="shared" si="9"/>
        <v>0.1570767196</v>
      </c>
      <c r="R296" s="66">
        <f t="shared" si="10"/>
        <v>0.009259259259</v>
      </c>
      <c r="S296" s="66">
        <f t="shared" si="11"/>
        <v>0.007275132275</v>
      </c>
      <c r="T296" s="66">
        <f t="shared" si="12"/>
        <v>0.008267195767</v>
      </c>
      <c r="U296" s="63">
        <f t="shared" si="1"/>
        <v>0.1570767196</v>
      </c>
      <c r="V296" s="66">
        <f t="shared" si="13"/>
        <v>0.01455026455</v>
      </c>
      <c r="W296" s="66">
        <f t="shared" si="14"/>
        <v>0.04596560847</v>
      </c>
      <c r="X296" s="66">
        <f t="shared" si="15"/>
        <v>0.02281746032</v>
      </c>
      <c r="Y296" s="63">
        <f t="shared" si="2"/>
        <v>0.1570767196</v>
      </c>
      <c r="Z296" s="66">
        <f t="shared" si="16"/>
        <v>0.01521164021</v>
      </c>
      <c r="AA296" s="66">
        <f t="shared" si="17"/>
        <v>0.007605820106</v>
      </c>
      <c r="AB296" s="66">
        <f t="shared" si="18"/>
        <v>0.02612433862</v>
      </c>
      <c r="AC296" s="63">
        <f t="shared" si="3"/>
        <v>0.1570767196</v>
      </c>
      <c r="AD296" s="66">
        <f t="shared" ref="AD296:AF296" si="325">(H296+K296+N296)/($F296)</f>
        <v>0.03968253968</v>
      </c>
      <c r="AE296" s="66">
        <f t="shared" si="325"/>
        <v>0.06878306878</v>
      </c>
      <c r="AF296" s="66">
        <f t="shared" si="325"/>
        <v>0.04861111111</v>
      </c>
      <c r="AG296" s="56">
        <f t="shared" si="20"/>
        <v>0.009005486008</v>
      </c>
      <c r="AH296" s="49">
        <f t="shared" si="5"/>
        <v>0.1570767196</v>
      </c>
      <c r="AI296" s="57">
        <f t="shared" si="21"/>
        <v>0.008324752925</v>
      </c>
      <c r="AJ296" s="57">
        <f t="shared" si="22"/>
        <v>0.007617907686</v>
      </c>
      <c r="AK296" s="66">
        <f t="shared" si="23"/>
        <v>-0.0007189328188</v>
      </c>
      <c r="AL296" s="66">
        <f t="shared" si="24"/>
        <v>0.0006492880807</v>
      </c>
      <c r="AM296" s="66">
        <f t="shared" si="25"/>
        <v>-0.0005836446199</v>
      </c>
      <c r="AN296" s="63">
        <f t="shared" si="6"/>
        <v>0.1570767196</v>
      </c>
      <c r="AO296" s="66">
        <f t="shared" si="26"/>
        <v>0.007741108305</v>
      </c>
      <c r="AP296" s="66">
        <f t="shared" si="27"/>
        <v>1.017787457</v>
      </c>
      <c r="AQ296" s="63">
        <f t="shared" si="7"/>
        <v>23</v>
      </c>
      <c r="AR296" s="66">
        <f t="shared" si="28"/>
        <v>23</v>
      </c>
      <c r="AS296" s="64">
        <f>'M1,M2,M3 Restoration'!AU296</f>
        <v>0.4989937586</v>
      </c>
      <c r="AT296" s="66">
        <f t="shared" si="206"/>
        <v>23</v>
      </c>
      <c r="AU296" s="65">
        <f>'N1,N2,N3 Restoration'!AX296</f>
        <v>0.3699570233</v>
      </c>
      <c r="AV296" s="38">
        <f t="shared" si="30"/>
        <v>50</v>
      </c>
      <c r="AW296" s="38">
        <f t="shared" si="31"/>
        <v>29</v>
      </c>
      <c r="AX296" s="52">
        <v>44.0</v>
      </c>
      <c r="AY296" s="38"/>
      <c r="AZ296" s="35"/>
      <c r="BA296" s="35"/>
    </row>
    <row r="297">
      <c r="A297" s="1"/>
      <c r="B297" s="1"/>
      <c r="C297" s="60"/>
      <c r="D297" s="60"/>
      <c r="E297" s="2">
        <v>4402.0</v>
      </c>
      <c r="F297" s="61">
        <v>745.0</v>
      </c>
      <c r="G297" s="62">
        <f t="shared" si="8"/>
        <v>151</v>
      </c>
      <c r="H297" s="43">
        <v>8.0</v>
      </c>
      <c r="I297" s="43">
        <v>12.0</v>
      </c>
      <c r="J297" s="43">
        <v>9.0</v>
      </c>
      <c r="K297" s="44">
        <v>30.0</v>
      </c>
      <c r="L297" s="44">
        <v>40.0</v>
      </c>
      <c r="M297" s="44">
        <v>7.0</v>
      </c>
      <c r="N297" s="45">
        <v>19.0</v>
      </c>
      <c r="O297" s="45">
        <v>6.0</v>
      </c>
      <c r="P297" s="45">
        <v>20.0</v>
      </c>
      <c r="Q297" s="66">
        <f t="shared" si="9"/>
        <v>0.2026845638</v>
      </c>
      <c r="R297" s="66">
        <f t="shared" si="10"/>
        <v>0.01073825503</v>
      </c>
      <c r="S297" s="66">
        <f t="shared" si="11"/>
        <v>0.01208053691</v>
      </c>
      <c r="T297" s="66">
        <f t="shared" si="12"/>
        <v>0.008053691275</v>
      </c>
      <c r="U297" s="63">
        <f t="shared" si="1"/>
        <v>0.2026845638</v>
      </c>
      <c r="V297" s="66">
        <f t="shared" si="13"/>
        <v>0.01610738255</v>
      </c>
      <c r="W297" s="66">
        <f t="shared" si="14"/>
        <v>0.05369127517</v>
      </c>
      <c r="X297" s="66">
        <f t="shared" si="15"/>
        <v>0.04026845638</v>
      </c>
      <c r="Y297" s="63">
        <f t="shared" si="2"/>
        <v>0.2026845638</v>
      </c>
      <c r="Z297" s="66">
        <f t="shared" si="16"/>
        <v>0.009395973154</v>
      </c>
      <c r="AA297" s="66">
        <f t="shared" si="17"/>
        <v>0.0255033557</v>
      </c>
      <c r="AB297" s="66">
        <f t="shared" si="18"/>
        <v>0.02684563758</v>
      </c>
      <c r="AC297" s="63">
        <f t="shared" si="3"/>
        <v>0.2026845638</v>
      </c>
      <c r="AD297" s="66">
        <f t="shared" ref="AD297:AF297" si="326">(H297+K297+N297)/($F297)</f>
        <v>0.07651006711</v>
      </c>
      <c r="AE297" s="66">
        <f t="shared" si="326"/>
        <v>0.07785234899</v>
      </c>
      <c r="AF297" s="66">
        <f t="shared" si="326"/>
        <v>0.04832214765</v>
      </c>
      <c r="AG297" s="56">
        <f t="shared" si="20"/>
        <v>0.01161120256</v>
      </c>
      <c r="AH297" s="49">
        <f t="shared" si="5"/>
        <v>0.2026845638</v>
      </c>
      <c r="AI297" s="57">
        <f t="shared" si="21"/>
        <v>0.01059082519</v>
      </c>
      <c r="AJ297" s="57">
        <f t="shared" si="22"/>
        <v>0.009678744651</v>
      </c>
      <c r="AK297" s="66">
        <f t="shared" si="23"/>
        <v>0.01491253052</v>
      </c>
      <c r="AL297" s="66">
        <f t="shared" si="24"/>
        <v>-0.001625053376</v>
      </c>
      <c r="AM297" s="66">
        <f t="shared" si="25"/>
        <v>0.01210630253</v>
      </c>
      <c r="AN297" s="63">
        <f t="shared" si="6"/>
        <v>0.2026845638</v>
      </c>
      <c r="AO297" s="66">
        <f t="shared" si="26"/>
        <v>0.02269712772</v>
      </c>
      <c r="AP297" s="66">
        <f t="shared" si="27"/>
        <v>0.8899663238</v>
      </c>
      <c r="AQ297" s="63">
        <f t="shared" si="7"/>
        <v>19</v>
      </c>
      <c r="AR297" s="66">
        <f t="shared" si="28"/>
        <v>17</v>
      </c>
      <c r="AS297" s="64">
        <f>'M1,M2,M3 Restoration'!AU297</f>
        <v>0.6406040007</v>
      </c>
      <c r="AT297" s="66">
        <f t="shared" si="206"/>
        <v>10</v>
      </c>
      <c r="AU297" s="65">
        <f>'N1,N2,N3 Restoration'!AX297</f>
        <v>0.140762169</v>
      </c>
      <c r="AV297" s="38">
        <f t="shared" si="30"/>
        <v>17</v>
      </c>
      <c r="AW297" s="38">
        <f t="shared" si="31"/>
        <v>3</v>
      </c>
      <c r="AX297" s="52">
        <v>12.0</v>
      </c>
      <c r="AY297" s="38"/>
      <c r="AZ297" s="35"/>
      <c r="BA297" s="35"/>
    </row>
    <row r="298">
      <c r="A298" s="1"/>
      <c r="B298" s="1"/>
      <c r="C298" s="60"/>
      <c r="D298" s="60"/>
      <c r="E298" s="2">
        <v>4404.0</v>
      </c>
      <c r="F298" s="61">
        <v>2685.0</v>
      </c>
      <c r="G298" s="62">
        <f t="shared" si="8"/>
        <v>461</v>
      </c>
      <c r="H298" s="43">
        <v>15.0</v>
      </c>
      <c r="I298" s="43">
        <v>54.0</v>
      </c>
      <c r="J298" s="43">
        <v>11.0</v>
      </c>
      <c r="K298" s="44">
        <v>70.0</v>
      </c>
      <c r="L298" s="44">
        <v>138.0</v>
      </c>
      <c r="M298" s="44">
        <v>45.0</v>
      </c>
      <c r="N298" s="45">
        <v>29.0</v>
      </c>
      <c r="O298" s="45">
        <v>20.0</v>
      </c>
      <c r="P298" s="45">
        <v>79.0</v>
      </c>
      <c r="Q298" s="66">
        <f t="shared" si="9"/>
        <v>0.1716945996</v>
      </c>
      <c r="R298" s="66">
        <f t="shared" si="10"/>
        <v>0.005586592179</v>
      </c>
      <c r="S298" s="66">
        <f t="shared" si="11"/>
        <v>0.004096834264</v>
      </c>
      <c r="T298" s="66">
        <f t="shared" si="12"/>
        <v>0.007448789572</v>
      </c>
      <c r="U298" s="63">
        <f t="shared" si="1"/>
        <v>0.1716945996</v>
      </c>
      <c r="V298" s="66">
        <f t="shared" si="13"/>
        <v>0.02011173184</v>
      </c>
      <c r="W298" s="66">
        <f t="shared" si="14"/>
        <v>0.05139664804</v>
      </c>
      <c r="X298" s="66">
        <f t="shared" si="15"/>
        <v>0.0260707635</v>
      </c>
      <c r="Y298" s="63">
        <f t="shared" si="2"/>
        <v>0.1716945996</v>
      </c>
      <c r="Z298" s="66">
        <f t="shared" si="16"/>
        <v>0.01675977654</v>
      </c>
      <c r="AA298" s="66">
        <f t="shared" si="17"/>
        <v>0.01080074488</v>
      </c>
      <c r="AB298" s="66">
        <f t="shared" si="18"/>
        <v>0.02942271881</v>
      </c>
      <c r="AC298" s="63">
        <f t="shared" si="3"/>
        <v>0.1716945996</v>
      </c>
      <c r="AD298" s="66">
        <f t="shared" ref="AD298:AF298" si="327">(H298+K298+N298)/($F298)</f>
        <v>0.04245810056</v>
      </c>
      <c r="AE298" s="66">
        <f t="shared" si="327"/>
        <v>0.07895716946</v>
      </c>
      <c r="AF298" s="66">
        <f t="shared" si="327"/>
        <v>0.05027932961</v>
      </c>
      <c r="AG298" s="56">
        <f t="shared" si="20"/>
        <v>0.009880651069</v>
      </c>
      <c r="AH298" s="49">
        <f t="shared" si="5"/>
        <v>0.1716945996</v>
      </c>
      <c r="AI298" s="57">
        <f t="shared" si="21"/>
        <v>0.009100435033</v>
      </c>
      <c r="AJ298" s="57">
        <f t="shared" si="22"/>
        <v>0.008327809335</v>
      </c>
      <c r="AK298" s="66">
        <f t="shared" si="23"/>
        <v>0.001700309846</v>
      </c>
      <c r="AL298" s="66">
        <f t="shared" si="24"/>
        <v>-0.0008790197629</v>
      </c>
      <c r="AM298" s="66">
        <f t="shared" si="25"/>
        <v>0.001380346909</v>
      </c>
      <c r="AN298" s="63">
        <f t="shared" si="6"/>
        <v>0.1716945996</v>
      </c>
      <c r="AO298" s="66">
        <f t="shared" si="26"/>
        <v>0.01048078194</v>
      </c>
      <c r="AP298" s="66">
        <f t="shared" si="27"/>
        <v>0.9703758453</v>
      </c>
      <c r="AQ298" s="63">
        <f t="shared" si="7"/>
        <v>29</v>
      </c>
      <c r="AR298" s="66">
        <f t="shared" si="28"/>
        <v>28</v>
      </c>
      <c r="AS298" s="64">
        <f>'M1,M2,M3 Restoration'!AU298</f>
        <v>0.5639011211</v>
      </c>
      <c r="AT298" s="66">
        <f t="shared" si="206"/>
        <v>22</v>
      </c>
      <c r="AU298" s="65">
        <f>'N1,N2,N3 Restoration'!AX298</f>
        <v>0.4696518141</v>
      </c>
      <c r="AV298" s="38">
        <f t="shared" si="30"/>
        <v>26</v>
      </c>
      <c r="AW298" s="38">
        <f t="shared" si="31"/>
        <v>23</v>
      </c>
      <c r="AX298" s="52">
        <v>54.0</v>
      </c>
      <c r="AY298" s="38"/>
      <c r="AZ298" s="35"/>
      <c r="BA298" s="35"/>
    </row>
    <row r="299">
      <c r="A299" s="1"/>
      <c r="B299" s="1"/>
      <c r="C299" s="60"/>
      <c r="D299" s="60"/>
      <c r="E299" s="2">
        <v>4411.0</v>
      </c>
      <c r="F299" s="61">
        <v>1706.0</v>
      </c>
      <c r="G299" s="62">
        <f t="shared" si="8"/>
        <v>309</v>
      </c>
      <c r="H299" s="43">
        <v>20.0</v>
      </c>
      <c r="I299" s="43">
        <v>16.0</v>
      </c>
      <c r="J299" s="43">
        <v>7.0</v>
      </c>
      <c r="K299" s="44">
        <v>45.0</v>
      </c>
      <c r="L299" s="44">
        <v>94.0</v>
      </c>
      <c r="M299" s="44">
        <v>35.0</v>
      </c>
      <c r="N299" s="45">
        <v>22.0</v>
      </c>
      <c r="O299" s="45">
        <v>21.0</v>
      </c>
      <c r="P299" s="45">
        <v>49.0</v>
      </c>
      <c r="Q299" s="66">
        <f t="shared" si="9"/>
        <v>0.1811254396</v>
      </c>
      <c r="R299" s="66">
        <f t="shared" si="10"/>
        <v>0.01172332943</v>
      </c>
      <c r="S299" s="66">
        <f t="shared" si="11"/>
        <v>0.004103165299</v>
      </c>
      <c r="T299" s="66">
        <f t="shared" si="12"/>
        <v>0.0123094959</v>
      </c>
      <c r="U299" s="63">
        <f t="shared" si="1"/>
        <v>0.1811254396</v>
      </c>
      <c r="V299" s="66">
        <f t="shared" si="13"/>
        <v>0.00937866354</v>
      </c>
      <c r="W299" s="66">
        <f t="shared" si="14"/>
        <v>0.0550996483</v>
      </c>
      <c r="X299" s="66">
        <f t="shared" si="15"/>
        <v>0.02637749121</v>
      </c>
      <c r="Y299" s="63">
        <f t="shared" si="2"/>
        <v>0.1811254396</v>
      </c>
      <c r="Z299" s="66">
        <f t="shared" si="16"/>
        <v>0.02051582649</v>
      </c>
      <c r="AA299" s="66">
        <f t="shared" si="17"/>
        <v>0.01289566237</v>
      </c>
      <c r="AB299" s="66">
        <f t="shared" si="18"/>
        <v>0.02872215709</v>
      </c>
      <c r="AC299" s="63">
        <f t="shared" si="3"/>
        <v>0.1811254396</v>
      </c>
      <c r="AD299" s="66">
        <f t="shared" ref="AD299:AF299" si="328">(H299+K299+N299)/($F299)</f>
        <v>0.050996483</v>
      </c>
      <c r="AE299" s="66">
        <f t="shared" si="328"/>
        <v>0.07678780774</v>
      </c>
      <c r="AF299" s="66">
        <f t="shared" si="328"/>
        <v>0.05334114889</v>
      </c>
      <c r="AG299" s="56">
        <f t="shared" si="20"/>
        <v>0.01042524427</v>
      </c>
      <c r="AH299" s="49">
        <f t="shared" si="5"/>
        <v>0.1811254396</v>
      </c>
      <c r="AI299" s="57">
        <f t="shared" si="21"/>
        <v>0.009576151271</v>
      </c>
      <c r="AJ299" s="57">
        <f t="shared" si="22"/>
        <v>0.008761086792</v>
      </c>
      <c r="AK299" s="66">
        <f t="shared" si="23"/>
        <v>0.003319511097</v>
      </c>
      <c r="AL299" s="66">
        <f t="shared" si="24"/>
        <v>0.003548409104</v>
      </c>
      <c r="AM299" s="66">
        <f t="shared" si="25"/>
        <v>0.002694848172</v>
      </c>
      <c r="AN299" s="63">
        <f t="shared" si="6"/>
        <v>0.1811254396</v>
      </c>
      <c r="AO299" s="66">
        <f t="shared" si="26"/>
        <v>0.01227099944</v>
      </c>
      <c r="AP299" s="66">
        <f t="shared" si="27"/>
        <v>0.9515602295</v>
      </c>
      <c r="AQ299" s="63">
        <f t="shared" si="7"/>
        <v>22</v>
      </c>
      <c r="AR299" s="66">
        <f t="shared" si="28"/>
        <v>21</v>
      </c>
      <c r="AS299" s="64">
        <f>'M1,M2,M3 Restoration'!AU299</f>
        <v>0.7643084254</v>
      </c>
      <c r="AT299" s="66">
        <f t="shared" si="206"/>
        <v>6</v>
      </c>
      <c r="AU299" s="65">
        <f>'N1,N2,N3 Restoration'!AX299</f>
        <v>0.3713421197</v>
      </c>
      <c r="AV299" s="38">
        <f t="shared" si="30"/>
        <v>27</v>
      </c>
      <c r="AW299" s="38">
        <f t="shared" si="31"/>
        <v>16</v>
      </c>
      <c r="AX299" s="52">
        <v>16.0</v>
      </c>
      <c r="AY299" s="38"/>
      <c r="AZ299" s="35"/>
      <c r="BA299" s="35"/>
    </row>
    <row r="300">
      <c r="A300" s="1"/>
      <c r="B300" s="1"/>
      <c r="C300" s="60"/>
      <c r="D300" s="60"/>
      <c r="E300" s="2">
        <v>4413.0</v>
      </c>
      <c r="F300" s="61">
        <v>892.0</v>
      </c>
      <c r="G300" s="62">
        <f t="shared" si="8"/>
        <v>234</v>
      </c>
      <c r="H300" s="43">
        <v>20.0</v>
      </c>
      <c r="I300" s="43">
        <v>19.0</v>
      </c>
      <c r="J300" s="43">
        <v>13.0</v>
      </c>
      <c r="K300" s="44">
        <v>43.0</v>
      </c>
      <c r="L300" s="44">
        <v>74.0</v>
      </c>
      <c r="M300" s="44">
        <v>19.0</v>
      </c>
      <c r="N300" s="45">
        <v>19.0</v>
      </c>
      <c r="O300" s="45">
        <v>7.0</v>
      </c>
      <c r="P300" s="45">
        <v>20.0</v>
      </c>
      <c r="Q300" s="66">
        <f t="shared" si="9"/>
        <v>0.2623318386</v>
      </c>
      <c r="R300" s="66">
        <f t="shared" si="10"/>
        <v>0.02242152466</v>
      </c>
      <c r="S300" s="66">
        <f t="shared" si="11"/>
        <v>0.01457399103</v>
      </c>
      <c r="T300" s="66">
        <f t="shared" si="12"/>
        <v>0.007847533632</v>
      </c>
      <c r="U300" s="63">
        <f t="shared" si="1"/>
        <v>0.2623318386</v>
      </c>
      <c r="V300" s="66">
        <f t="shared" si="13"/>
        <v>0.02130044843</v>
      </c>
      <c r="W300" s="66">
        <f t="shared" si="14"/>
        <v>0.08295964126</v>
      </c>
      <c r="X300" s="66">
        <f t="shared" si="15"/>
        <v>0.04820627803</v>
      </c>
      <c r="Y300" s="63">
        <f t="shared" si="2"/>
        <v>0.2623318386</v>
      </c>
      <c r="Z300" s="66">
        <f t="shared" si="16"/>
        <v>0.02130044843</v>
      </c>
      <c r="AA300" s="66">
        <f t="shared" si="17"/>
        <v>0.02130044843</v>
      </c>
      <c r="AB300" s="66">
        <f t="shared" si="18"/>
        <v>0.02242152466</v>
      </c>
      <c r="AC300" s="63">
        <f t="shared" si="3"/>
        <v>0.2623318386</v>
      </c>
      <c r="AD300" s="66">
        <f t="shared" ref="AD300:AF300" si="329">(H300+K300+N300)/($F300)</f>
        <v>0.09192825112</v>
      </c>
      <c r="AE300" s="66">
        <f t="shared" si="329"/>
        <v>0.1121076233</v>
      </c>
      <c r="AF300" s="66">
        <f t="shared" si="329"/>
        <v>0.05829596413</v>
      </c>
      <c r="AG300" s="56">
        <f t="shared" si="20"/>
        <v>0.01446467162</v>
      </c>
      <c r="AH300" s="49">
        <f t="shared" si="5"/>
        <v>0.2623318386</v>
      </c>
      <c r="AI300" s="57">
        <f t="shared" si="21"/>
        <v>0.01287013915</v>
      </c>
      <c r="AJ300" s="57">
        <f t="shared" si="22"/>
        <v>0.01168964588</v>
      </c>
      <c r="AK300" s="66">
        <f t="shared" si="23"/>
        <v>0.008430309276</v>
      </c>
      <c r="AL300" s="66">
        <f t="shared" si="24"/>
        <v>-0.003842112248</v>
      </c>
      <c r="AM300" s="66">
        <f t="shared" si="25"/>
        <v>0.006843900466</v>
      </c>
      <c r="AN300" s="63">
        <f t="shared" si="6"/>
        <v>0.2623318386</v>
      </c>
      <c r="AO300" s="66">
        <f t="shared" si="26"/>
        <v>0.01971403962</v>
      </c>
      <c r="AP300" s="66">
        <f t="shared" si="27"/>
        <v>0.9255222811</v>
      </c>
      <c r="AQ300" s="63">
        <f t="shared" si="7"/>
        <v>19</v>
      </c>
      <c r="AR300" s="66">
        <f t="shared" si="28"/>
        <v>18</v>
      </c>
      <c r="AS300" s="64">
        <f>'M1,M2,M3 Restoration'!AU300</f>
        <v>0.801153703</v>
      </c>
      <c r="AT300" s="66">
        <f t="shared" si="206"/>
        <v>4</v>
      </c>
      <c r="AU300" s="65">
        <f>'N1,N2,N3 Restoration'!AX300</f>
        <v>0.1714769071</v>
      </c>
      <c r="AV300" s="38">
        <f t="shared" si="30"/>
        <v>33</v>
      </c>
      <c r="AW300" s="38">
        <f t="shared" si="31"/>
        <v>7</v>
      </c>
      <c r="AX300" s="52">
        <v>19.0</v>
      </c>
      <c r="AY300" s="38"/>
      <c r="AZ300" s="35"/>
      <c r="BA300" s="35"/>
    </row>
    <row r="301">
      <c r="A301" s="1"/>
      <c r="B301" s="1"/>
      <c r="C301" s="60"/>
      <c r="D301" s="60"/>
      <c r="E301" s="2">
        <v>4414.0</v>
      </c>
      <c r="F301" s="61">
        <v>2817.0</v>
      </c>
      <c r="G301" s="62">
        <f t="shared" si="8"/>
        <v>596</v>
      </c>
      <c r="H301" s="43">
        <v>40.0</v>
      </c>
      <c r="I301" s="43">
        <v>41.0</v>
      </c>
      <c r="J301" s="43">
        <v>35.0</v>
      </c>
      <c r="K301" s="44">
        <v>75.0</v>
      </c>
      <c r="L301" s="44">
        <v>181.0</v>
      </c>
      <c r="M301" s="44">
        <v>73.0</v>
      </c>
      <c r="N301" s="45">
        <v>36.0</v>
      </c>
      <c r="O301" s="45">
        <v>29.0</v>
      </c>
      <c r="P301" s="45">
        <v>86.0</v>
      </c>
      <c r="Q301" s="66">
        <f t="shared" si="9"/>
        <v>0.211572595</v>
      </c>
      <c r="R301" s="66">
        <f t="shared" si="10"/>
        <v>0.01419950302</v>
      </c>
      <c r="S301" s="66">
        <f t="shared" si="11"/>
        <v>0.01242456514</v>
      </c>
      <c r="T301" s="66">
        <f t="shared" si="12"/>
        <v>0.01029463969</v>
      </c>
      <c r="U301" s="63">
        <f t="shared" si="1"/>
        <v>0.211572595</v>
      </c>
      <c r="V301" s="66">
        <f t="shared" si="13"/>
        <v>0.01455449059</v>
      </c>
      <c r="W301" s="66">
        <f t="shared" si="14"/>
        <v>0.06425275115</v>
      </c>
      <c r="X301" s="66">
        <f t="shared" si="15"/>
        <v>0.02662406816</v>
      </c>
      <c r="Y301" s="63">
        <f t="shared" si="2"/>
        <v>0.211572595</v>
      </c>
      <c r="Z301" s="66">
        <f t="shared" si="16"/>
        <v>0.02591409301</v>
      </c>
      <c r="AA301" s="66">
        <f t="shared" si="17"/>
        <v>0.01277955272</v>
      </c>
      <c r="AB301" s="66">
        <f t="shared" si="18"/>
        <v>0.03052893149</v>
      </c>
      <c r="AC301" s="63">
        <f t="shared" si="3"/>
        <v>0.211572595</v>
      </c>
      <c r="AD301" s="66">
        <f t="shared" ref="AD301:AF301" si="330">(H301+K301+N301)/($F301)</f>
        <v>0.05360312389</v>
      </c>
      <c r="AE301" s="66">
        <f t="shared" si="330"/>
        <v>0.08910188143</v>
      </c>
      <c r="AF301" s="66">
        <f t="shared" si="330"/>
        <v>0.06886758963</v>
      </c>
      <c r="AG301" s="56">
        <f t="shared" si="20"/>
        <v>0.01207623406</v>
      </c>
      <c r="AH301" s="49">
        <f t="shared" si="5"/>
        <v>0.211572595</v>
      </c>
      <c r="AI301" s="57">
        <f t="shared" si="21"/>
        <v>0.01097964073</v>
      </c>
      <c r="AJ301" s="57">
        <f t="shared" si="22"/>
        <v>0.01002756405</v>
      </c>
      <c r="AK301" s="66">
        <f t="shared" si="23"/>
        <v>0.001799911984</v>
      </c>
      <c r="AL301" s="66">
        <f t="shared" si="24"/>
        <v>0.0002670756333</v>
      </c>
      <c r="AM301" s="66">
        <f t="shared" si="25"/>
        <v>0.001461205996</v>
      </c>
      <c r="AN301" s="63">
        <f t="shared" si="6"/>
        <v>0.211572595</v>
      </c>
      <c r="AO301" s="66">
        <f t="shared" si="26"/>
        <v>0.01244084673</v>
      </c>
      <c r="AP301" s="66">
        <f t="shared" si="27"/>
        <v>0.9734962565</v>
      </c>
      <c r="AQ301" s="63">
        <f t="shared" si="7"/>
        <v>36</v>
      </c>
      <c r="AR301" s="66">
        <f t="shared" si="28"/>
        <v>35</v>
      </c>
      <c r="AS301" s="64">
        <f>'M1,M2,M3 Restoration'!AU301</f>
        <v>0.5543810088</v>
      </c>
      <c r="AT301" s="66">
        <f t="shared" si="206"/>
        <v>28</v>
      </c>
      <c r="AU301" s="65">
        <f>'N1,N2,N3 Restoration'!AX301</f>
        <v>0.2380214234</v>
      </c>
      <c r="AV301" s="38">
        <f t="shared" si="30"/>
        <v>75</v>
      </c>
      <c r="AW301" s="38">
        <f t="shared" si="31"/>
        <v>23</v>
      </c>
      <c r="AX301" s="52">
        <v>41.0</v>
      </c>
      <c r="AY301" s="38"/>
      <c r="AZ301" s="35"/>
      <c r="BA301" s="35"/>
    </row>
    <row r="302">
      <c r="A302" s="1"/>
      <c r="B302" s="1"/>
      <c r="C302" s="60"/>
      <c r="D302" s="60"/>
      <c r="E302" s="2">
        <v>4415.0</v>
      </c>
      <c r="F302" s="61">
        <v>2014.0</v>
      </c>
      <c r="G302" s="62">
        <f t="shared" si="8"/>
        <v>173</v>
      </c>
      <c r="H302" s="43">
        <v>7.0</v>
      </c>
      <c r="I302" s="43">
        <v>17.0</v>
      </c>
      <c r="J302" s="43">
        <v>5.0</v>
      </c>
      <c r="K302" s="44">
        <v>23.0</v>
      </c>
      <c r="L302" s="44">
        <v>76.0</v>
      </c>
      <c r="M302" s="44">
        <v>11.0</v>
      </c>
      <c r="N302" s="45">
        <v>8.0</v>
      </c>
      <c r="O302" s="45">
        <v>2.0</v>
      </c>
      <c r="P302" s="45">
        <v>24.0</v>
      </c>
      <c r="Q302" s="66">
        <f t="shared" si="9"/>
        <v>0.08589870904</v>
      </c>
      <c r="R302" s="66">
        <f t="shared" si="10"/>
        <v>0.003475670308</v>
      </c>
      <c r="S302" s="66">
        <f t="shared" si="11"/>
        <v>0.002482621648</v>
      </c>
      <c r="T302" s="66">
        <f t="shared" si="12"/>
        <v>0.0009930486594</v>
      </c>
      <c r="U302" s="63">
        <f t="shared" si="1"/>
        <v>0.08589870904</v>
      </c>
      <c r="V302" s="66">
        <f t="shared" si="13"/>
        <v>0.008440913605</v>
      </c>
      <c r="W302" s="66">
        <f t="shared" si="14"/>
        <v>0.03773584906</v>
      </c>
      <c r="X302" s="66">
        <f t="shared" si="15"/>
        <v>0.01142005958</v>
      </c>
      <c r="Y302" s="63">
        <f t="shared" si="2"/>
        <v>0.08589870904</v>
      </c>
      <c r="Z302" s="66">
        <f t="shared" si="16"/>
        <v>0.005461767627</v>
      </c>
      <c r="AA302" s="66">
        <f t="shared" si="17"/>
        <v>0.003972194638</v>
      </c>
      <c r="AB302" s="66">
        <f t="shared" si="18"/>
        <v>0.01191658391</v>
      </c>
      <c r="AC302" s="63">
        <f t="shared" si="3"/>
        <v>0.08589870904</v>
      </c>
      <c r="AD302" s="66">
        <f t="shared" ref="AD302:AF302" si="331">(H302+K302+N302)/($F302)</f>
        <v>0.01886792453</v>
      </c>
      <c r="AE302" s="66">
        <f t="shared" si="331"/>
        <v>0.04716981132</v>
      </c>
      <c r="AF302" s="66">
        <f t="shared" si="331"/>
        <v>0.01986097319</v>
      </c>
      <c r="AG302" s="56">
        <f t="shared" si="20"/>
        <v>0.004204865894</v>
      </c>
      <c r="AH302" s="49">
        <f t="shared" si="5"/>
        <v>0.08589870904</v>
      </c>
      <c r="AI302" s="57">
        <f t="shared" si="21"/>
        <v>0.003882129118</v>
      </c>
      <c r="AJ302" s="57">
        <f t="shared" si="22"/>
        <v>0.003495584927</v>
      </c>
      <c r="AK302" s="66">
        <f t="shared" si="23"/>
        <v>0.00009006551952</v>
      </c>
      <c r="AL302" s="66">
        <f t="shared" si="24"/>
        <v>-0.002502536268</v>
      </c>
      <c r="AM302" s="66">
        <f t="shared" si="25"/>
        <v>0.00007311706259</v>
      </c>
      <c r="AN302" s="63">
        <f t="shared" si="6"/>
        <v>0.08589870904</v>
      </c>
      <c r="AO302" s="66">
        <f t="shared" si="26"/>
        <v>0.003955246181</v>
      </c>
      <c r="AP302" s="66">
        <f t="shared" si="27"/>
        <v>0.995733226</v>
      </c>
      <c r="AQ302" s="63">
        <f t="shared" si="7"/>
        <v>8</v>
      </c>
      <c r="AR302" s="66">
        <f t="shared" si="28"/>
        <v>8</v>
      </c>
      <c r="AS302" s="64">
        <f>'M1,M2,M3 Restoration'!AU302</f>
        <v>0.5498465484</v>
      </c>
      <c r="AT302" s="66">
        <f t="shared" si="206"/>
        <v>7</v>
      </c>
      <c r="AU302" s="65">
        <f>'N1,N2,N3 Restoration'!AX302</f>
        <v>0.1848378187</v>
      </c>
      <c r="AV302" s="38">
        <f t="shared" si="30"/>
        <v>12</v>
      </c>
      <c r="AW302" s="38">
        <f t="shared" si="31"/>
        <v>3</v>
      </c>
      <c r="AX302" s="52">
        <v>17.0</v>
      </c>
      <c r="AY302" s="38"/>
      <c r="AZ302" s="35"/>
      <c r="BA302" s="35"/>
    </row>
    <row r="303">
      <c r="A303" s="1"/>
      <c r="B303" s="1"/>
      <c r="C303" s="60"/>
      <c r="D303" s="60"/>
      <c r="E303" s="2">
        <v>4417.0</v>
      </c>
      <c r="F303" s="61">
        <v>2780.0</v>
      </c>
      <c r="G303" s="62">
        <f t="shared" si="8"/>
        <v>559</v>
      </c>
      <c r="H303" s="43">
        <v>30.0</v>
      </c>
      <c r="I303" s="43">
        <v>39.0</v>
      </c>
      <c r="J303" s="43">
        <v>29.0</v>
      </c>
      <c r="K303" s="44">
        <v>98.0</v>
      </c>
      <c r="L303" s="44">
        <v>178.0</v>
      </c>
      <c r="M303" s="44">
        <v>57.0</v>
      </c>
      <c r="N303" s="45">
        <v>34.0</v>
      </c>
      <c r="O303" s="45">
        <v>32.0</v>
      </c>
      <c r="P303" s="45">
        <v>62.0</v>
      </c>
      <c r="Q303" s="66">
        <f t="shared" si="9"/>
        <v>0.2010791367</v>
      </c>
      <c r="R303" s="66">
        <f t="shared" si="10"/>
        <v>0.01079136691</v>
      </c>
      <c r="S303" s="66">
        <f t="shared" si="11"/>
        <v>0.01043165468</v>
      </c>
      <c r="T303" s="66">
        <f t="shared" si="12"/>
        <v>0.01151079137</v>
      </c>
      <c r="U303" s="63">
        <f t="shared" si="1"/>
        <v>0.2010791367</v>
      </c>
      <c r="V303" s="66">
        <f t="shared" si="13"/>
        <v>0.01402877698</v>
      </c>
      <c r="W303" s="66">
        <f t="shared" si="14"/>
        <v>0.06402877698</v>
      </c>
      <c r="X303" s="66">
        <f t="shared" si="15"/>
        <v>0.03525179856</v>
      </c>
      <c r="Y303" s="63">
        <f t="shared" si="2"/>
        <v>0.2010791367</v>
      </c>
      <c r="Z303" s="66">
        <f t="shared" si="16"/>
        <v>0.02050359712</v>
      </c>
      <c r="AA303" s="66">
        <f t="shared" si="17"/>
        <v>0.01223021583</v>
      </c>
      <c r="AB303" s="66">
        <f t="shared" si="18"/>
        <v>0.02230215827</v>
      </c>
      <c r="AC303" s="63">
        <f t="shared" si="3"/>
        <v>0.2010791367</v>
      </c>
      <c r="AD303" s="66">
        <f t="shared" ref="AD303:AF303" si="332">(H303+K303+N303)/($F303)</f>
        <v>0.05827338129</v>
      </c>
      <c r="AE303" s="66">
        <f t="shared" si="332"/>
        <v>0.08956834532</v>
      </c>
      <c r="AF303" s="66">
        <f t="shared" si="332"/>
        <v>0.05323741007</v>
      </c>
      <c r="AG303" s="56">
        <f t="shared" si="20"/>
        <v>0.01152571732</v>
      </c>
      <c r="AH303" s="49">
        <f t="shared" si="5"/>
        <v>0.2010791367</v>
      </c>
      <c r="AI303" s="57">
        <f t="shared" si="21"/>
        <v>0.01051875796</v>
      </c>
      <c r="AJ303" s="57">
        <f t="shared" si="22"/>
        <v>0.009613901843</v>
      </c>
      <c r="AK303" s="66">
        <f t="shared" si="23"/>
        <v>0.00171145787</v>
      </c>
      <c r="AL303" s="66">
        <f t="shared" si="24"/>
        <v>0.001896889524</v>
      </c>
      <c r="AM303" s="66">
        <f t="shared" si="25"/>
        <v>0.001389397106</v>
      </c>
      <c r="AN303" s="63">
        <f t="shared" si="6"/>
        <v>0.2010791367</v>
      </c>
      <c r="AO303" s="66">
        <f t="shared" si="26"/>
        <v>0.01190815506</v>
      </c>
      <c r="AP303" s="66">
        <f t="shared" si="27"/>
        <v>0.9736667964</v>
      </c>
      <c r="AQ303" s="63">
        <f t="shared" si="7"/>
        <v>34</v>
      </c>
      <c r="AR303" s="66">
        <f t="shared" si="28"/>
        <v>33</v>
      </c>
      <c r="AS303" s="64">
        <f>'M1,M2,M3 Restoration'!AU303</f>
        <v>0.591600474</v>
      </c>
      <c r="AT303" s="66">
        <f t="shared" si="206"/>
        <v>23</v>
      </c>
      <c r="AU303" s="65">
        <f>'N1,N2,N3 Restoration'!AX303</f>
        <v>0.3214570941</v>
      </c>
      <c r="AV303" s="38">
        <f t="shared" si="30"/>
        <v>59</v>
      </c>
      <c r="AW303" s="38">
        <f t="shared" si="31"/>
        <v>28</v>
      </c>
      <c r="AX303" s="52">
        <v>39.0</v>
      </c>
      <c r="AY303" s="38"/>
      <c r="AZ303" s="35"/>
      <c r="BA303" s="35"/>
    </row>
    <row r="304">
      <c r="A304" s="1"/>
      <c r="B304" s="1"/>
      <c r="C304" s="60"/>
      <c r="D304" s="60"/>
      <c r="E304" s="2">
        <v>4421.0</v>
      </c>
      <c r="F304" s="61">
        <v>2298.0</v>
      </c>
      <c r="G304" s="62">
        <f t="shared" si="8"/>
        <v>468</v>
      </c>
      <c r="H304" s="43">
        <v>41.0</v>
      </c>
      <c r="I304" s="43">
        <v>38.0</v>
      </c>
      <c r="J304" s="43">
        <v>28.0</v>
      </c>
      <c r="K304" s="44">
        <v>61.0</v>
      </c>
      <c r="L304" s="44">
        <v>139.0</v>
      </c>
      <c r="M304" s="44">
        <v>40.0</v>
      </c>
      <c r="N304" s="45">
        <v>23.0</v>
      </c>
      <c r="O304" s="45">
        <v>20.0</v>
      </c>
      <c r="P304" s="45">
        <v>78.0</v>
      </c>
      <c r="Q304" s="66">
        <f t="shared" si="9"/>
        <v>0.2036553525</v>
      </c>
      <c r="R304" s="66">
        <f t="shared" si="10"/>
        <v>0.01784160139</v>
      </c>
      <c r="S304" s="66">
        <f t="shared" si="11"/>
        <v>0.01218450827</v>
      </c>
      <c r="T304" s="66">
        <f t="shared" si="12"/>
        <v>0.008703220191</v>
      </c>
      <c r="U304" s="63">
        <f t="shared" si="1"/>
        <v>0.2036553525</v>
      </c>
      <c r="V304" s="66">
        <f t="shared" si="13"/>
        <v>0.01653611836</v>
      </c>
      <c r="W304" s="66">
        <f t="shared" si="14"/>
        <v>0.06048738033</v>
      </c>
      <c r="X304" s="66">
        <f t="shared" si="15"/>
        <v>0.02654482158</v>
      </c>
      <c r="Y304" s="63">
        <f t="shared" si="2"/>
        <v>0.2036553525</v>
      </c>
      <c r="Z304" s="66">
        <f t="shared" si="16"/>
        <v>0.01740644038</v>
      </c>
      <c r="AA304" s="66">
        <f t="shared" si="17"/>
        <v>0.01000870322</v>
      </c>
      <c r="AB304" s="66">
        <f t="shared" si="18"/>
        <v>0.03394255875</v>
      </c>
      <c r="AC304" s="63">
        <f t="shared" si="3"/>
        <v>0.2036553525</v>
      </c>
      <c r="AD304" s="66">
        <f t="shared" ref="AD304:AF304" si="333">(H304+K304+N304)/($F304)</f>
        <v>0.0543951262</v>
      </c>
      <c r="AE304" s="66">
        <f t="shared" si="333"/>
        <v>0.08572671889</v>
      </c>
      <c r="AF304" s="66">
        <f t="shared" si="333"/>
        <v>0.0635335074</v>
      </c>
      <c r="AG304" s="56">
        <f t="shared" si="20"/>
        <v>0.01166267396</v>
      </c>
      <c r="AH304" s="49">
        <f t="shared" si="5"/>
        <v>0.2036553525</v>
      </c>
      <c r="AI304" s="57">
        <f t="shared" si="21"/>
        <v>0.01063413105</v>
      </c>
      <c r="AJ304" s="57">
        <f t="shared" si="22"/>
        <v>0.009717681967</v>
      </c>
      <c r="AK304" s="66">
        <f t="shared" si="23"/>
        <v>-0.0006254278326</v>
      </c>
      <c r="AL304" s="66">
        <f t="shared" si="24"/>
        <v>-0.001014461775</v>
      </c>
      <c r="AM304" s="66">
        <f t="shared" si="25"/>
        <v>-0.0005077353267</v>
      </c>
      <c r="AN304" s="63">
        <f t="shared" si="6"/>
        <v>0.2036553525</v>
      </c>
      <c r="AO304" s="66">
        <f t="shared" si="26"/>
        <v>0.01012639573</v>
      </c>
      <c r="AP304" s="66">
        <f t="shared" si="27"/>
        <v>1.011759016</v>
      </c>
      <c r="AQ304" s="63">
        <f t="shared" si="7"/>
        <v>23</v>
      </c>
      <c r="AR304" s="66">
        <f t="shared" si="28"/>
        <v>23</v>
      </c>
      <c r="AS304" s="64">
        <f>'M1,M2,M3 Restoration'!AU304</f>
        <v>0.532926597</v>
      </c>
      <c r="AT304" s="66">
        <f t="shared" si="206"/>
        <v>20</v>
      </c>
      <c r="AU304" s="65">
        <f>'N1,N2,N3 Restoration'!AX304</f>
        <v>0.2394264366</v>
      </c>
      <c r="AV304" s="38">
        <f t="shared" si="30"/>
        <v>69</v>
      </c>
      <c r="AW304" s="38">
        <f t="shared" si="31"/>
        <v>22</v>
      </c>
      <c r="AX304" s="52">
        <v>38.0</v>
      </c>
      <c r="AY304" s="38"/>
      <c r="AZ304" s="35"/>
      <c r="BA304" s="35"/>
    </row>
    <row r="305">
      <c r="A305" s="1"/>
      <c r="B305" s="1"/>
      <c r="C305" s="60"/>
      <c r="D305" s="60"/>
      <c r="E305" s="2">
        <v>4422.0</v>
      </c>
      <c r="F305" s="61">
        <v>2440.0</v>
      </c>
      <c r="G305" s="62">
        <f t="shared" si="8"/>
        <v>418</v>
      </c>
      <c r="H305" s="43">
        <v>18.0</v>
      </c>
      <c r="I305" s="43">
        <v>33.0</v>
      </c>
      <c r="J305" s="43">
        <v>28.0</v>
      </c>
      <c r="K305" s="44">
        <v>52.0</v>
      </c>
      <c r="L305" s="44">
        <v>125.0</v>
      </c>
      <c r="M305" s="44">
        <v>40.0</v>
      </c>
      <c r="N305" s="45">
        <v>30.0</v>
      </c>
      <c r="O305" s="45">
        <v>14.0</v>
      </c>
      <c r="P305" s="45">
        <v>78.0</v>
      </c>
      <c r="Q305" s="66">
        <f t="shared" si="9"/>
        <v>0.1713114754</v>
      </c>
      <c r="R305" s="66">
        <f t="shared" si="10"/>
        <v>0.00737704918</v>
      </c>
      <c r="S305" s="66">
        <f t="shared" si="11"/>
        <v>0.01147540984</v>
      </c>
      <c r="T305" s="66">
        <f t="shared" si="12"/>
        <v>0.005737704918</v>
      </c>
      <c r="U305" s="63">
        <f t="shared" si="1"/>
        <v>0.1713114754</v>
      </c>
      <c r="V305" s="66">
        <f t="shared" si="13"/>
        <v>0.01352459016</v>
      </c>
      <c r="W305" s="66">
        <f t="shared" si="14"/>
        <v>0.0512295082</v>
      </c>
      <c r="X305" s="66">
        <f t="shared" si="15"/>
        <v>0.02131147541</v>
      </c>
      <c r="Y305" s="63">
        <f t="shared" si="2"/>
        <v>0.1713114754</v>
      </c>
      <c r="Z305" s="66">
        <f t="shared" si="16"/>
        <v>0.01639344262</v>
      </c>
      <c r="AA305" s="66">
        <f t="shared" si="17"/>
        <v>0.01229508197</v>
      </c>
      <c r="AB305" s="66">
        <f t="shared" si="18"/>
        <v>0.03196721311</v>
      </c>
      <c r="AC305" s="63">
        <f t="shared" si="3"/>
        <v>0.1713114754</v>
      </c>
      <c r="AD305" s="66">
        <f t="shared" ref="AD305:AF305" si="334">(H305+K305+N305)/($F305)</f>
        <v>0.04098360656</v>
      </c>
      <c r="AE305" s="66">
        <f t="shared" si="334"/>
        <v>0.07049180328</v>
      </c>
      <c r="AF305" s="66">
        <f t="shared" si="334"/>
        <v>0.05983606557</v>
      </c>
      <c r="AG305" s="56">
        <f t="shared" si="20"/>
        <v>0.009858195176</v>
      </c>
      <c r="AH305" s="49">
        <f t="shared" si="5"/>
        <v>0.1713114754</v>
      </c>
      <c r="AI305" s="57">
        <f t="shared" si="21"/>
        <v>0.009080699409</v>
      </c>
      <c r="AJ305" s="57">
        <f t="shared" si="22"/>
        <v>0.008309797769</v>
      </c>
      <c r="AK305" s="66">
        <f t="shared" si="23"/>
        <v>0.003214382558</v>
      </c>
      <c r="AL305" s="66">
        <f t="shared" si="24"/>
        <v>-0.002572092851</v>
      </c>
      <c r="AM305" s="66">
        <f t="shared" si="25"/>
        <v>0.002609502637</v>
      </c>
      <c r="AN305" s="63">
        <f t="shared" si="6"/>
        <v>0.1713114754</v>
      </c>
      <c r="AO305" s="66">
        <f t="shared" si="26"/>
        <v>0.01169020205</v>
      </c>
      <c r="AP305" s="66">
        <f t="shared" si="27"/>
        <v>0.9508030997</v>
      </c>
      <c r="AQ305" s="63">
        <f t="shared" si="7"/>
        <v>30</v>
      </c>
      <c r="AR305" s="66">
        <f t="shared" si="28"/>
        <v>29</v>
      </c>
      <c r="AS305" s="64">
        <f>'M1,M2,M3 Restoration'!AU305</f>
        <v>0.4054314173</v>
      </c>
      <c r="AT305" s="66">
        <f t="shared" si="206"/>
        <v>43</v>
      </c>
      <c r="AU305" s="65">
        <f>'N1,N2,N3 Restoration'!AX305</f>
        <v>0.1161479179</v>
      </c>
      <c r="AV305" s="38">
        <f t="shared" si="30"/>
        <v>46</v>
      </c>
      <c r="AW305" s="38">
        <f t="shared" si="31"/>
        <v>6</v>
      </c>
      <c r="AX305" s="52">
        <v>33.0</v>
      </c>
      <c r="AY305" s="38"/>
      <c r="AZ305" s="35"/>
      <c r="BA305" s="35"/>
    </row>
    <row r="306">
      <c r="A306" s="1"/>
      <c r="B306" s="1"/>
      <c r="C306" s="60"/>
      <c r="D306" s="60"/>
      <c r="E306" s="2">
        <v>4423.0</v>
      </c>
      <c r="F306" s="61">
        <v>3301.0</v>
      </c>
      <c r="G306" s="62">
        <f t="shared" si="8"/>
        <v>585</v>
      </c>
      <c r="H306" s="43">
        <v>34.0</v>
      </c>
      <c r="I306" s="43">
        <v>40.0</v>
      </c>
      <c r="J306" s="43">
        <v>20.0</v>
      </c>
      <c r="K306" s="44">
        <v>100.0</v>
      </c>
      <c r="L306" s="44">
        <v>163.0</v>
      </c>
      <c r="M306" s="44">
        <v>51.0</v>
      </c>
      <c r="N306" s="45">
        <v>46.0</v>
      </c>
      <c r="O306" s="45">
        <v>36.0</v>
      </c>
      <c r="P306" s="45">
        <v>95.0</v>
      </c>
      <c r="Q306" s="66">
        <f t="shared" si="9"/>
        <v>0.1772190245</v>
      </c>
      <c r="R306" s="66">
        <f t="shared" si="10"/>
        <v>0.01029990912</v>
      </c>
      <c r="S306" s="66">
        <f t="shared" si="11"/>
        <v>0.00605877007</v>
      </c>
      <c r="T306" s="66">
        <f t="shared" si="12"/>
        <v>0.01090578613</v>
      </c>
      <c r="U306" s="63">
        <f t="shared" si="1"/>
        <v>0.1772190245</v>
      </c>
      <c r="V306" s="66">
        <f t="shared" si="13"/>
        <v>0.01211754014</v>
      </c>
      <c r="W306" s="66">
        <f t="shared" si="14"/>
        <v>0.04937897607</v>
      </c>
      <c r="X306" s="66">
        <f t="shared" si="15"/>
        <v>0.03029385035</v>
      </c>
      <c r="Y306" s="63">
        <f t="shared" si="2"/>
        <v>0.1772190245</v>
      </c>
      <c r="Z306" s="66">
        <f t="shared" si="16"/>
        <v>0.01544986368</v>
      </c>
      <c r="AA306" s="66">
        <f t="shared" si="17"/>
        <v>0.01393517116</v>
      </c>
      <c r="AB306" s="66">
        <f t="shared" si="18"/>
        <v>0.02877915783</v>
      </c>
      <c r="AC306" s="63">
        <f t="shared" si="3"/>
        <v>0.1772190245</v>
      </c>
      <c r="AD306" s="66">
        <f t="shared" ref="AD306:AF306" si="335">(H306+K306+N306)/($F306)</f>
        <v>0.05452893063</v>
      </c>
      <c r="AE306" s="66">
        <f t="shared" si="335"/>
        <v>0.07240230233</v>
      </c>
      <c r="AF306" s="66">
        <f t="shared" si="335"/>
        <v>0.05028779158</v>
      </c>
      <c r="AG306" s="56">
        <f t="shared" si="20"/>
        <v>0.01020157003</v>
      </c>
      <c r="AH306" s="49">
        <f t="shared" si="5"/>
        <v>0.1772190245</v>
      </c>
      <c r="AI306" s="57">
        <f t="shared" si="21"/>
        <v>0.009381453772</v>
      </c>
      <c r="AJ306" s="57">
        <f t="shared" si="22"/>
        <v>0.008583968161</v>
      </c>
      <c r="AK306" s="66">
        <f t="shared" si="23"/>
        <v>0.004553717389</v>
      </c>
      <c r="AL306" s="66">
        <f t="shared" si="24"/>
        <v>0.002321817964</v>
      </c>
      <c r="AM306" s="66">
        <f t="shared" si="25"/>
        <v>0.003696802518</v>
      </c>
      <c r="AN306" s="63">
        <f t="shared" si="6"/>
        <v>0.1772190245</v>
      </c>
      <c r="AO306" s="66">
        <f t="shared" si="26"/>
        <v>0.01307825629</v>
      </c>
      <c r="AP306" s="66">
        <f t="shared" si="27"/>
        <v>0.9385070437</v>
      </c>
      <c r="AQ306" s="63">
        <f t="shared" si="7"/>
        <v>46</v>
      </c>
      <c r="AR306" s="66">
        <f t="shared" si="28"/>
        <v>43</v>
      </c>
      <c r="AS306" s="64">
        <f>'M1,M2,M3 Restoration'!AU306</f>
        <v>0.6764731132</v>
      </c>
      <c r="AT306" s="66">
        <f t="shared" si="206"/>
        <v>21</v>
      </c>
      <c r="AU306" s="65">
        <f>'N1,N2,N3 Restoration'!AX306</f>
        <v>0.3410357629</v>
      </c>
      <c r="AV306" s="38">
        <f t="shared" si="30"/>
        <v>54</v>
      </c>
      <c r="AW306" s="38">
        <f t="shared" si="31"/>
        <v>28</v>
      </c>
      <c r="AX306" s="52">
        <v>40.0</v>
      </c>
      <c r="AY306" s="38"/>
      <c r="AZ306" s="35"/>
      <c r="BA306" s="35"/>
    </row>
    <row r="307">
      <c r="A307" s="1"/>
      <c r="B307" s="1"/>
      <c r="C307" s="60"/>
      <c r="D307" s="60"/>
      <c r="E307" s="2">
        <v>4461.0</v>
      </c>
      <c r="F307" s="61">
        <v>1873.0</v>
      </c>
      <c r="G307" s="62">
        <f t="shared" si="8"/>
        <v>218</v>
      </c>
      <c r="H307" s="43">
        <v>2.0</v>
      </c>
      <c r="I307" s="43">
        <v>22.0</v>
      </c>
      <c r="J307" s="43">
        <v>9.0</v>
      </c>
      <c r="K307" s="44">
        <v>25.0</v>
      </c>
      <c r="L307" s="44">
        <v>83.0</v>
      </c>
      <c r="M307" s="44">
        <v>22.0</v>
      </c>
      <c r="N307" s="45">
        <v>12.0</v>
      </c>
      <c r="O307" s="45">
        <v>13.0</v>
      </c>
      <c r="P307" s="45">
        <v>30.0</v>
      </c>
      <c r="Q307" s="66">
        <f t="shared" si="9"/>
        <v>0.1163908169</v>
      </c>
      <c r="R307" s="66">
        <f t="shared" si="10"/>
        <v>0.001067805659</v>
      </c>
      <c r="S307" s="66">
        <f t="shared" si="11"/>
        <v>0.004805125467</v>
      </c>
      <c r="T307" s="66">
        <f t="shared" si="12"/>
        <v>0.006940736786</v>
      </c>
      <c r="U307" s="63">
        <f t="shared" si="1"/>
        <v>0.1163908169</v>
      </c>
      <c r="V307" s="66">
        <f t="shared" si="13"/>
        <v>0.01174586225</v>
      </c>
      <c r="W307" s="66">
        <f t="shared" si="14"/>
        <v>0.04431393486</v>
      </c>
      <c r="X307" s="66">
        <f t="shared" si="15"/>
        <v>0.01334757074</v>
      </c>
      <c r="Y307" s="63">
        <f t="shared" si="2"/>
        <v>0.1163908169</v>
      </c>
      <c r="Z307" s="66">
        <f t="shared" si="16"/>
        <v>0.01174586225</v>
      </c>
      <c r="AA307" s="66">
        <f t="shared" si="17"/>
        <v>0.006406833956</v>
      </c>
      <c r="AB307" s="66">
        <f t="shared" si="18"/>
        <v>0.01601708489</v>
      </c>
      <c r="AC307" s="63">
        <f t="shared" si="3"/>
        <v>0.1163908169</v>
      </c>
      <c r="AD307" s="66">
        <f t="shared" ref="AD307:AF307" si="336">(H307+K307+N307)/($F307)</f>
        <v>0.02082221036</v>
      </c>
      <c r="AE307" s="66">
        <f t="shared" si="336"/>
        <v>0.0630005339</v>
      </c>
      <c r="AF307" s="66">
        <f t="shared" si="336"/>
        <v>0.03256807261</v>
      </c>
      <c r="AG307" s="56">
        <f t="shared" si="20"/>
        <v>0.006370959215</v>
      </c>
      <c r="AH307" s="49">
        <f t="shared" si="5"/>
        <v>0.1163908169</v>
      </c>
      <c r="AI307" s="57">
        <f t="shared" si="21"/>
        <v>0.005920539994</v>
      </c>
      <c r="AJ307" s="57">
        <f t="shared" si="22"/>
        <v>0.005396781318</v>
      </c>
      <c r="AK307" s="66">
        <f t="shared" si="23"/>
        <v>0.0004862939618</v>
      </c>
      <c r="AL307" s="66">
        <f t="shared" si="24"/>
        <v>0.001543955467</v>
      </c>
      <c r="AM307" s="66">
        <f t="shared" si="25"/>
        <v>0.0003947835557</v>
      </c>
      <c r="AN307" s="63">
        <f t="shared" si="6"/>
        <v>0.1163908169</v>
      </c>
      <c r="AO307" s="66">
        <f t="shared" si="26"/>
        <v>0.00631532355</v>
      </c>
      <c r="AP307" s="66">
        <f t="shared" si="27"/>
        <v>0.9857167508</v>
      </c>
      <c r="AQ307" s="63">
        <f t="shared" si="7"/>
        <v>12</v>
      </c>
      <c r="AR307" s="66">
        <f t="shared" si="28"/>
        <v>12</v>
      </c>
      <c r="AS307" s="64">
        <f>'M1,M2,M3 Restoration'!AU307</f>
        <v>0.2232170729</v>
      </c>
      <c r="AT307" s="66">
        <f t="shared" si="206"/>
        <v>42</v>
      </c>
      <c r="AU307" s="65">
        <f>'N1,N2,N3 Restoration'!AX307</f>
        <v>0.3560181487</v>
      </c>
      <c r="AV307" s="38">
        <f t="shared" si="30"/>
        <v>11</v>
      </c>
      <c r="AW307" s="38">
        <f t="shared" si="31"/>
        <v>6</v>
      </c>
      <c r="AX307" s="52">
        <v>22.0</v>
      </c>
      <c r="AY307" s="38"/>
      <c r="AZ307" s="35"/>
      <c r="BA307" s="35"/>
    </row>
    <row r="308">
      <c r="A308" s="1"/>
      <c r="B308" s="1"/>
      <c r="C308" s="60"/>
      <c r="D308" s="60"/>
      <c r="E308" s="2">
        <v>4501.0</v>
      </c>
      <c r="F308" s="61">
        <v>2884.0</v>
      </c>
      <c r="G308" s="62">
        <f t="shared" si="8"/>
        <v>511</v>
      </c>
      <c r="H308" s="43">
        <v>24.0</v>
      </c>
      <c r="I308" s="43">
        <v>51.0</v>
      </c>
      <c r="J308" s="43">
        <v>17.0</v>
      </c>
      <c r="K308" s="44">
        <v>75.0</v>
      </c>
      <c r="L308" s="44">
        <v>177.0</v>
      </c>
      <c r="M308" s="44">
        <v>44.0</v>
      </c>
      <c r="N308" s="45">
        <v>35.0</v>
      </c>
      <c r="O308" s="45">
        <v>15.0</v>
      </c>
      <c r="P308" s="45">
        <v>73.0</v>
      </c>
      <c r="Q308" s="66">
        <f t="shared" si="9"/>
        <v>0.177184466</v>
      </c>
      <c r="R308" s="66">
        <f t="shared" si="10"/>
        <v>0.008321775312</v>
      </c>
      <c r="S308" s="66">
        <f t="shared" si="11"/>
        <v>0.005894590846</v>
      </c>
      <c r="T308" s="66">
        <f t="shared" si="12"/>
        <v>0.00520110957</v>
      </c>
      <c r="U308" s="63">
        <f t="shared" si="1"/>
        <v>0.177184466</v>
      </c>
      <c r="V308" s="66">
        <f t="shared" si="13"/>
        <v>0.01768377254</v>
      </c>
      <c r="W308" s="66">
        <f t="shared" si="14"/>
        <v>0.06137309293</v>
      </c>
      <c r="X308" s="66">
        <f t="shared" si="15"/>
        <v>0.02600554785</v>
      </c>
      <c r="Y308" s="63">
        <f t="shared" si="2"/>
        <v>0.177184466</v>
      </c>
      <c r="Z308" s="66">
        <f t="shared" si="16"/>
        <v>0.01525658807</v>
      </c>
      <c r="AA308" s="66">
        <f t="shared" si="17"/>
        <v>0.01213592233</v>
      </c>
      <c r="AB308" s="66">
        <f t="shared" si="18"/>
        <v>0.02531206657</v>
      </c>
      <c r="AC308" s="63">
        <f t="shared" si="3"/>
        <v>0.177184466</v>
      </c>
      <c r="AD308" s="66">
        <f t="shared" ref="AD308:AF308" si="337">(H308+K308+N308)/($F308)</f>
        <v>0.04646324549</v>
      </c>
      <c r="AE308" s="66">
        <f t="shared" si="337"/>
        <v>0.08425797503</v>
      </c>
      <c r="AF308" s="66">
        <f t="shared" si="337"/>
        <v>0.04646324549</v>
      </c>
      <c r="AG308" s="56">
        <f t="shared" si="20"/>
        <v>0.01019957925</v>
      </c>
      <c r="AH308" s="49">
        <f t="shared" si="5"/>
        <v>0.177184466</v>
      </c>
      <c r="AI308" s="57">
        <f t="shared" si="21"/>
        <v>0.009379716514</v>
      </c>
      <c r="AJ308" s="57">
        <f t="shared" si="22"/>
        <v>0.008582386417</v>
      </c>
      <c r="AK308" s="66">
        <f t="shared" si="23"/>
        <v>0.002756205816</v>
      </c>
      <c r="AL308" s="66">
        <f t="shared" si="24"/>
        <v>-0.003381276847</v>
      </c>
      <c r="AM308" s="66">
        <f t="shared" si="25"/>
        <v>0.002237545225</v>
      </c>
      <c r="AN308" s="63">
        <f t="shared" si="6"/>
        <v>0.177184466</v>
      </c>
      <c r="AO308" s="66">
        <f t="shared" si="26"/>
        <v>0.01161726174</v>
      </c>
      <c r="AP308" s="66">
        <f t="shared" si="27"/>
        <v>0.9572623673</v>
      </c>
      <c r="AQ308" s="63">
        <f t="shared" si="7"/>
        <v>35</v>
      </c>
      <c r="AR308" s="66">
        <f t="shared" si="28"/>
        <v>34</v>
      </c>
      <c r="AS308" s="64">
        <f>'M1,M2,M3 Restoration'!AU308</f>
        <v>0.6332170828</v>
      </c>
      <c r="AT308" s="66">
        <f t="shared" si="206"/>
        <v>20</v>
      </c>
      <c r="AU308" s="65">
        <f>'N1,N2,N3 Restoration'!AX308</f>
        <v>0.2990380902</v>
      </c>
      <c r="AV308" s="38">
        <f t="shared" si="30"/>
        <v>41</v>
      </c>
      <c r="AW308" s="38">
        <f t="shared" si="31"/>
        <v>17</v>
      </c>
      <c r="AX308" s="52">
        <v>51.0</v>
      </c>
      <c r="AY308" s="38"/>
      <c r="AZ308" s="35"/>
      <c r="BA308" s="35"/>
    </row>
    <row r="309">
      <c r="A309" s="1"/>
      <c r="B309" s="1"/>
      <c r="C309" s="60"/>
      <c r="D309" s="60"/>
      <c r="E309" s="2">
        <v>4502.0</v>
      </c>
      <c r="F309" s="61">
        <v>1124.0</v>
      </c>
      <c r="G309" s="62">
        <f t="shared" si="8"/>
        <v>206</v>
      </c>
      <c r="H309" s="43">
        <v>7.0</v>
      </c>
      <c r="I309" s="43">
        <v>15.0</v>
      </c>
      <c r="J309" s="43">
        <v>7.0</v>
      </c>
      <c r="K309" s="44">
        <v>35.0</v>
      </c>
      <c r="L309" s="44">
        <v>62.0</v>
      </c>
      <c r="M309" s="44">
        <v>33.0</v>
      </c>
      <c r="N309" s="45">
        <v>9.0</v>
      </c>
      <c r="O309" s="45">
        <v>12.0</v>
      </c>
      <c r="P309" s="45">
        <v>26.0</v>
      </c>
      <c r="Q309" s="66">
        <f t="shared" si="9"/>
        <v>0.1832740214</v>
      </c>
      <c r="R309" s="66">
        <f t="shared" si="10"/>
        <v>0.006227758007</v>
      </c>
      <c r="S309" s="66">
        <f t="shared" si="11"/>
        <v>0.006227758007</v>
      </c>
      <c r="T309" s="66">
        <f t="shared" si="12"/>
        <v>0.01067615658</v>
      </c>
      <c r="U309" s="63">
        <f t="shared" si="1"/>
        <v>0.1832740214</v>
      </c>
      <c r="V309" s="66">
        <f t="shared" si="13"/>
        <v>0.01334519573</v>
      </c>
      <c r="W309" s="66">
        <f t="shared" si="14"/>
        <v>0.05516014235</v>
      </c>
      <c r="X309" s="66">
        <f t="shared" si="15"/>
        <v>0.03113879004</v>
      </c>
      <c r="Y309" s="63">
        <f t="shared" si="2"/>
        <v>0.1832740214</v>
      </c>
      <c r="Z309" s="66">
        <f t="shared" si="16"/>
        <v>0.0293594306</v>
      </c>
      <c r="AA309" s="66">
        <f t="shared" si="17"/>
        <v>0.008007117438</v>
      </c>
      <c r="AB309" s="66">
        <f t="shared" si="18"/>
        <v>0.0231316726</v>
      </c>
      <c r="AC309" s="63">
        <f t="shared" si="3"/>
        <v>0.1832740214</v>
      </c>
      <c r="AD309" s="66">
        <f t="shared" ref="AD309:AF309" si="338">(H309+K309+N309)/($F309)</f>
        <v>0.04537366548</v>
      </c>
      <c r="AE309" s="66">
        <f t="shared" si="338"/>
        <v>0.07918149466</v>
      </c>
      <c r="AF309" s="66">
        <f t="shared" si="338"/>
        <v>0.05871886121</v>
      </c>
      <c r="AG309" s="56">
        <f t="shared" si="20"/>
        <v>0.0105471194</v>
      </c>
      <c r="AH309" s="49">
        <f t="shared" si="5"/>
        <v>0.1832740214</v>
      </c>
      <c r="AI309" s="57">
        <f t="shared" si="21"/>
        <v>0.009681819506</v>
      </c>
      <c r="AJ309" s="57">
        <f t="shared" si="22"/>
        <v>0.00885708641</v>
      </c>
      <c r="AK309" s="66">
        <f t="shared" si="23"/>
        <v>-0.001674702068</v>
      </c>
      <c r="AL309" s="66">
        <f t="shared" si="24"/>
        <v>0.001819070174</v>
      </c>
      <c r="AM309" s="66">
        <f t="shared" si="25"/>
        <v>-0.001359557982</v>
      </c>
      <c r="AN309" s="63">
        <f t="shared" si="6"/>
        <v>0.1832740214</v>
      </c>
      <c r="AO309" s="66">
        <f t="shared" si="26"/>
        <v>0.008322261524</v>
      </c>
      <c r="AP309" s="66">
        <f t="shared" si="27"/>
        <v>1.039357995</v>
      </c>
      <c r="AQ309" s="63">
        <f t="shared" si="7"/>
        <v>9</v>
      </c>
      <c r="AR309" s="66">
        <f t="shared" si="28"/>
        <v>9</v>
      </c>
      <c r="AS309" s="64">
        <f>'M1,M2,M3 Restoration'!AU309</f>
        <v>0.4798728149</v>
      </c>
      <c r="AT309" s="66">
        <f t="shared" si="206"/>
        <v>10</v>
      </c>
      <c r="AU309" s="65">
        <f>'N1,N2,N3 Restoration'!AX309</f>
        <v>0.4466182945</v>
      </c>
      <c r="AV309" s="38">
        <f t="shared" si="30"/>
        <v>14</v>
      </c>
      <c r="AW309" s="38">
        <f t="shared" si="31"/>
        <v>11</v>
      </c>
      <c r="AX309" s="52">
        <v>15.0</v>
      </c>
      <c r="AY309" s="38"/>
      <c r="AZ309" s="35"/>
      <c r="BA309" s="35"/>
    </row>
    <row r="310">
      <c r="A310" s="1"/>
      <c r="B310" s="1"/>
      <c r="C310" s="60"/>
      <c r="D310" s="60"/>
      <c r="E310" s="2">
        <v>4504.0</v>
      </c>
      <c r="F310" s="61">
        <v>2024.0</v>
      </c>
      <c r="G310" s="62">
        <f t="shared" si="8"/>
        <v>332</v>
      </c>
      <c r="H310" s="43">
        <v>9.0</v>
      </c>
      <c r="I310" s="43">
        <v>33.0</v>
      </c>
      <c r="J310" s="43">
        <v>17.0</v>
      </c>
      <c r="K310" s="44">
        <v>48.0</v>
      </c>
      <c r="L310" s="44">
        <v>107.0</v>
      </c>
      <c r="M310" s="44">
        <v>32.0</v>
      </c>
      <c r="N310" s="45">
        <v>18.0</v>
      </c>
      <c r="O310" s="45">
        <v>21.0</v>
      </c>
      <c r="P310" s="45">
        <v>47.0</v>
      </c>
      <c r="Q310" s="66">
        <f t="shared" si="9"/>
        <v>0.1640316206</v>
      </c>
      <c r="R310" s="66">
        <f t="shared" si="10"/>
        <v>0.004446640316</v>
      </c>
      <c r="S310" s="66">
        <f t="shared" si="11"/>
        <v>0.008399209486</v>
      </c>
      <c r="T310" s="66">
        <f t="shared" si="12"/>
        <v>0.01037549407</v>
      </c>
      <c r="U310" s="63">
        <f t="shared" si="1"/>
        <v>0.1640316206</v>
      </c>
      <c r="V310" s="66">
        <f t="shared" si="13"/>
        <v>0.01630434783</v>
      </c>
      <c r="W310" s="66">
        <f t="shared" si="14"/>
        <v>0.05286561265</v>
      </c>
      <c r="X310" s="66">
        <f t="shared" si="15"/>
        <v>0.02371541502</v>
      </c>
      <c r="Y310" s="63">
        <f t="shared" si="2"/>
        <v>0.1640316206</v>
      </c>
      <c r="Z310" s="66">
        <f t="shared" si="16"/>
        <v>0.01581027668</v>
      </c>
      <c r="AA310" s="66">
        <f t="shared" si="17"/>
        <v>0.008893280632</v>
      </c>
      <c r="AB310" s="66">
        <f t="shared" si="18"/>
        <v>0.02322134387</v>
      </c>
      <c r="AC310" s="63">
        <f t="shared" si="3"/>
        <v>0.1640316206</v>
      </c>
      <c r="AD310" s="66">
        <f t="shared" ref="AD310:AF310" si="339">(H310+K310+N310)/($F310)</f>
        <v>0.03705533597</v>
      </c>
      <c r="AE310" s="66">
        <f t="shared" si="339"/>
        <v>0.07954545455</v>
      </c>
      <c r="AF310" s="66">
        <f t="shared" si="339"/>
        <v>0.04743083004</v>
      </c>
      <c r="AG310" s="56">
        <f t="shared" si="20"/>
        <v>0.009426578372</v>
      </c>
      <c r="AH310" s="49">
        <f t="shared" si="5"/>
        <v>0.1640316206</v>
      </c>
      <c r="AI310" s="57">
        <f t="shared" si="21"/>
        <v>0.00869961646</v>
      </c>
      <c r="AJ310" s="57">
        <f t="shared" si="22"/>
        <v>0.007961474168</v>
      </c>
      <c r="AK310" s="66">
        <f t="shared" si="23"/>
        <v>0.0001936641722</v>
      </c>
      <c r="AL310" s="66">
        <f t="shared" si="24"/>
        <v>0.002414019903</v>
      </c>
      <c r="AM310" s="66">
        <f t="shared" si="25"/>
        <v>0.0001572206043</v>
      </c>
      <c r="AN310" s="63">
        <f t="shared" si="6"/>
        <v>0.1640316206</v>
      </c>
      <c r="AO310" s="66">
        <f t="shared" si="26"/>
        <v>0.008856837064</v>
      </c>
      <c r="AP310" s="66">
        <f t="shared" si="27"/>
        <v>0.9959021232</v>
      </c>
      <c r="AQ310" s="63">
        <f t="shared" si="7"/>
        <v>18</v>
      </c>
      <c r="AR310" s="66">
        <f t="shared" si="28"/>
        <v>18</v>
      </c>
      <c r="AS310" s="64">
        <f>'M1,M2,M3 Restoration'!AU310</f>
        <v>0.3632415984</v>
      </c>
      <c r="AT310" s="66">
        <f t="shared" si="206"/>
        <v>32</v>
      </c>
      <c r="AU310" s="65">
        <f>'N1,N2,N3 Restoration'!AX310</f>
        <v>0.3948696161</v>
      </c>
      <c r="AV310" s="38">
        <f t="shared" si="30"/>
        <v>26</v>
      </c>
      <c r="AW310" s="38">
        <f t="shared" si="31"/>
        <v>17</v>
      </c>
      <c r="AX310" s="52">
        <v>33.0</v>
      </c>
      <c r="AY310" s="38"/>
      <c r="AZ310" s="35"/>
      <c r="BA310" s="35"/>
    </row>
    <row r="311">
      <c r="A311" s="1"/>
      <c r="B311" s="1"/>
      <c r="C311" s="60"/>
      <c r="D311" s="60"/>
      <c r="E311" s="2">
        <v>4505.0</v>
      </c>
      <c r="F311" s="61">
        <v>1501.0</v>
      </c>
      <c r="G311" s="62">
        <f t="shared" si="8"/>
        <v>226</v>
      </c>
      <c r="H311" s="43">
        <v>11.0</v>
      </c>
      <c r="I311" s="43">
        <v>18.0</v>
      </c>
      <c r="J311" s="43">
        <v>9.0</v>
      </c>
      <c r="K311" s="44">
        <v>32.0</v>
      </c>
      <c r="L311" s="44">
        <v>84.0</v>
      </c>
      <c r="M311" s="44">
        <v>19.0</v>
      </c>
      <c r="N311" s="45">
        <v>22.0</v>
      </c>
      <c r="O311" s="45">
        <v>5.0</v>
      </c>
      <c r="P311" s="45">
        <v>26.0</v>
      </c>
      <c r="Q311" s="66">
        <f t="shared" si="9"/>
        <v>0.1505662891</v>
      </c>
      <c r="R311" s="66">
        <f t="shared" si="10"/>
        <v>0.007328447702</v>
      </c>
      <c r="S311" s="66">
        <f t="shared" si="11"/>
        <v>0.005996002665</v>
      </c>
      <c r="T311" s="66">
        <f t="shared" si="12"/>
        <v>0.003331112592</v>
      </c>
      <c r="U311" s="63">
        <f t="shared" si="1"/>
        <v>0.1505662891</v>
      </c>
      <c r="V311" s="66">
        <f t="shared" si="13"/>
        <v>0.01199200533</v>
      </c>
      <c r="W311" s="66">
        <f t="shared" si="14"/>
        <v>0.05596269154</v>
      </c>
      <c r="X311" s="66">
        <f t="shared" si="15"/>
        <v>0.02131912059</v>
      </c>
      <c r="Y311" s="63">
        <f t="shared" si="2"/>
        <v>0.1505662891</v>
      </c>
      <c r="Z311" s="66">
        <f t="shared" si="16"/>
        <v>0.01265822785</v>
      </c>
      <c r="AA311" s="66">
        <f t="shared" si="17"/>
        <v>0.0146568954</v>
      </c>
      <c r="AB311" s="66">
        <f t="shared" si="18"/>
        <v>0.01732178548</v>
      </c>
      <c r="AC311" s="63">
        <f t="shared" si="3"/>
        <v>0.1505662891</v>
      </c>
      <c r="AD311" s="66">
        <f t="shared" ref="AD311:AF311" si="340">(H311+K311+N311)/($F311)</f>
        <v>0.04330446369</v>
      </c>
      <c r="AE311" s="66">
        <f t="shared" si="340"/>
        <v>0.07128580946</v>
      </c>
      <c r="AF311" s="66">
        <f t="shared" si="340"/>
        <v>0.03597601599</v>
      </c>
      <c r="AG311" s="56">
        <f t="shared" si="20"/>
        <v>0.008603563789</v>
      </c>
      <c r="AH311" s="49">
        <f t="shared" si="5"/>
        <v>0.1505662891</v>
      </c>
      <c r="AI311" s="57">
        <f t="shared" si="21"/>
        <v>0.007964290495</v>
      </c>
      <c r="AJ311" s="57">
        <f t="shared" si="22"/>
        <v>0.007286742194</v>
      </c>
      <c r="AK311" s="66">
        <f t="shared" si="23"/>
        <v>0.006692604908</v>
      </c>
      <c r="AL311" s="66">
        <f t="shared" si="24"/>
        <v>-0.003955629602</v>
      </c>
      <c r="AM311" s="66">
        <f t="shared" si="25"/>
        <v>0.005433195906</v>
      </c>
      <c r="AN311" s="63">
        <f t="shared" si="6"/>
        <v>0.1505662891</v>
      </c>
      <c r="AO311" s="66">
        <f t="shared" si="26"/>
        <v>0.0133974864</v>
      </c>
      <c r="AP311" s="66">
        <f t="shared" si="27"/>
        <v>0.9140739586</v>
      </c>
      <c r="AQ311" s="63">
        <f t="shared" si="7"/>
        <v>22</v>
      </c>
      <c r="AR311" s="66">
        <f t="shared" si="28"/>
        <v>20</v>
      </c>
      <c r="AS311" s="64">
        <f>'M1,M2,M3 Restoration'!AU311</f>
        <v>0.7253678652</v>
      </c>
      <c r="AT311" s="66">
        <f t="shared" si="206"/>
        <v>8</v>
      </c>
      <c r="AU311" s="65">
        <f>'N1,N2,N3 Restoration'!AX311</f>
        <v>0.1393511213</v>
      </c>
      <c r="AV311" s="38">
        <f t="shared" si="30"/>
        <v>20</v>
      </c>
      <c r="AW311" s="38">
        <f t="shared" si="31"/>
        <v>3</v>
      </c>
      <c r="AX311" s="52">
        <v>18.0</v>
      </c>
      <c r="AY311" s="38"/>
      <c r="AZ311" s="35"/>
      <c r="BA311" s="35"/>
    </row>
    <row r="312">
      <c r="A312" s="1"/>
      <c r="B312" s="1"/>
      <c r="C312" s="60"/>
      <c r="D312" s="60"/>
      <c r="E312" s="2">
        <v>4506.0</v>
      </c>
      <c r="F312" s="61">
        <v>1406.0</v>
      </c>
      <c r="G312" s="62">
        <f t="shared" si="8"/>
        <v>254</v>
      </c>
      <c r="H312" s="43">
        <v>13.0</v>
      </c>
      <c r="I312" s="43">
        <v>23.0</v>
      </c>
      <c r="J312" s="43">
        <v>21.0</v>
      </c>
      <c r="K312" s="44">
        <v>25.0</v>
      </c>
      <c r="L312" s="44">
        <v>70.0</v>
      </c>
      <c r="M312" s="44">
        <v>29.0</v>
      </c>
      <c r="N312" s="45">
        <v>17.0</v>
      </c>
      <c r="O312" s="45">
        <v>18.0</v>
      </c>
      <c r="P312" s="45">
        <v>38.0</v>
      </c>
      <c r="Q312" s="66">
        <f t="shared" si="9"/>
        <v>0.1806543385</v>
      </c>
      <c r="R312" s="66">
        <f t="shared" si="10"/>
        <v>0.009246088193</v>
      </c>
      <c r="S312" s="66">
        <f t="shared" si="11"/>
        <v>0.01493598862</v>
      </c>
      <c r="T312" s="66">
        <f t="shared" si="12"/>
        <v>0.01280227596</v>
      </c>
      <c r="U312" s="63">
        <f t="shared" si="1"/>
        <v>0.1806543385</v>
      </c>
      <c r="V312" s="66">
        <f t="shared" si="13"/>
        <v>0.01635846373</v>
      </c>
      <c r="W312" s="66">
        <f t="shared" si="14"/>
        <v>0.04978662873</v>
      </c>
      <c r="X312" s="66">
        <f t="shared" si="15"/>
        <v>0.01778093883</v>
      </c>
      <c r="Y312" s="63">
        <f t="shared" si="2"/>
        <v>0.1806543385</v>
      </c>
      <c r="Z312" s="66">
        <f t="shared" si="16"/>
        <v>0.02062588905</v>
      </c>
      <c r="AA312" s="66">
        <f t="shared" si="17"/>
        <v>0.01209103841</v>
      </c>
      <c r="AB312" s="66">
        <f t="shared" si="18"/>
        <v>0.02702702703</v>
      </c>
      <c r="AC312" s="63">
        <f t="shared" si="3"/>
        <v>0.1806543385</v>
      </c>
      <c r="AD312" s="66">
        <f t="shared" ref="AD312:AF312" si="341">(H312+K312+N312)/($F312)</f>
        <v>0.03911806543</v>
      </c>
      <c r="AE312" s="66">
        <f t="shared" si="341"/>
        <v>0.07894736842</v>
      </c>
      <c r="AF312" s="66">
        <f t="shared" si="341"/>
        <v>0.06258890469</v>
      </c>
      <c r="AG312" s="56">
        <f t="shared" si="20"/>
        <v>0.01039841278</v>
      </c>
      <c r="AH312" s="49">
        <f t="shared" si="5"/>
        <v>0.1806543385</v>
      </c>
      <c r="AI312" s="57">
        <f t="shared" si="21"/>
        <v>0.009552847783</v>
      </c>
      <c r="AJ312" s="57">
        <f t="shared" si="22"/>
        <v>0.00873990326</v>
      </c>
      <c r="AK312" s="66">
        <f t="shared" si="23"/>
        <v>0.002538190624</v>
      </c>
      <c r="AL312" s="66">
        <f t="shared" si="24"/>
        <v>0.004062372701</v>
      </c>
      <c r="AM312" s="66">
        <f t="shared" si="25"/>
        <v>0.002060555956</v>
      </c>
      <c r="AN312" s="63">
        <f t="shared" si="6"/>
        <v>0.1806543385</v>
      </c>
      <c r="AO312" s="66">
        <f t="shared" si="26"/>
        <v>0.01161340374</v>
      </c>
      <c r="AP312" s="66">
        <f t="shared" si="27"/>
        <v>0.9604968034</v>
      </c>
      <c r="AQ312" s="63">
        <f t="shared" si="7"/>
        <v>17</v>
      </c>
      <c r="AR312" s="66">
        <f t="shared" si="28"/>
        <v>16</v>
      </c>
      <c r="AS312" s="64">
        <f>'M1,M2,M3 Restoration'!AU312</f>
        <v>0.4328741235</v>
      </c>
      <c r="AT312" s="66">
        <f t="shared" si="206"/>
        <v>21</v>
      </c>
      <c r="AU312" s="65">
        <f>'N1,N2,N3 Restoration'!AX312</f>
        <v>0.2871814891</v>
      </c>
      <c r="AV312" s="38">
        <f t="shared" si="30"/>
        <v>34</v>
      </c>
      <c r="AW312" s="38">
        <f t="shared" si="31"/>
        <v>14</v>
      </c>
      <c r="AX312" s="52">
        <v>23.0</v>
      </c>
      <c r="AY312" s="38"/>
      <c r="AZ312" s="35"/>
      <c r="BA312" s="35"/>
    </row>
    <row r="313">
      <c r="A313" s="1"/>
      <c r="B313" s="1"/>
      <c r="C313" s="60"/>
      <c r="D313" s="60"/>
      <c r="E313" s="2">
        <v>4508.0</v>
      </c>
      <c r="F313" s="61">
        <v>2926.0</v>
      </c>
      <c r="G313" s="62">
        <f t="shared" si="8"/>
        <v>408</v>
      </c>
      <c r="H313" s="43">
        <v>12.0</v>
      </c>
      <c r="I313" s="43">
        <v>34.0</v>
      </c>
      <c r="J313" s="43">
        <v>7.0</v>
      </c>
      <c r="K313" s="44">
        <v>65.0</v>
      </c>
      <c r="L313" s="44">
        <v>143.0</v>
      </c>
      <c r="M313" s="44">
        <v>48.0</v>
      </c>
      <c r="N313" s="45">
        <v>15.0</v>
      </c>
      <c r="O313" s="45">
        <v>19.0</v>
      </c>
      <c r="P313" s="45">
        <v>65.0</v>
      </c>
      <c r="Q313" s="66">
        <f t="shared" si="9"/>
        <v>0.1394395079</v>
      </c>
      <c r="R313" s="66">
        <f t="shared" si="10"/>
        <v>0.004101161996</v>
      </c>
      <c r="S313" s="66">
        <f t="shared" si="11"/>
        <v>0.002392344498</v>
      </c>
      <c r="T313" s="66">
        <f t="shared" si="12"/>
        <v>0.006493506494</v>
      </c>
      <c r="U313" s="63">
        <f t="shared" si="1"/>
        <v>0.1394395079</v>
      </c>
      <c r="V313" s="66">
        <f t="shared" si="13"/>
        <v>0.01161995899</v>
      </c>
      <c r="W313" s="66">
        <f t="shared" si="14"/>
        <v>0.04887218045</v>
      </c>
      <c r="X313" s="66">
        <f t="shared" si="15"/>
        <v>0.02221462748</v>
      </c>
      <c r="Y313" s="63">
        <f t="shared" si="2"/>
        <v>0.1394395079</v>
      </c>
      <c r="Z313" s="66">
        <f t="shared" si="16"/>
        <v>0.01640464798</v>
      </c>
      <c r="AA313" s="66">
        <f t="shared" si="17"/>
        <v>0.005126452495</v>
      </c>
      <c r="AB313" s="66">
        <f t="shared" si="18"/>
        <v>0.02221462748</v>
      </c>
      <c r="AC313" s="63">
        <f t="shared" si="3"/>
        <v>0.1394395079</v>
      </c>
      <c r="AD313" s="66">
        <f t="shared" ref="AD313:AF313" si="342">(H313+K313+N313)/($F313)</f>
        <v>0.03144224197</v>
      </c>
      <c r="AE313" s="66">
        <f t="shared" si="342"/>
        <v>0.06698564593</v>
      </c>
      <c r="AF313" s="66">
        <f t="shared" si="342"/>
        <v>0.04101161996</v>
      </c>
      <c r="AG313" s="56">
        <f t="shared" si="20"/>
        <v>0.007899322117</v>
      </c>
      <c r="AH313" s="49">
        <f t="shared" si="5"/>
        <v>0.1394395079</v>
      </c>
      <c r="AI313" s="57">
        <f t="shared" si="21"/>
        <v>0.007326844226</v>
      </c>
      <c r="AJ313" s="57">
        <f t="shared" si="22"/>
        <v>0.006699366441</v>
      </c>
      <c r="AK313" s="66">
        <f t="shared" si="23"/>
        <v>-0.002200391732</v>
      </c>
      <c r="AL313" s="66">
        <f t="shared" si="24"/>
        <v>-0.0002058599475</v>
      </c>
      <c r="AM313" s="66">
        <f t="shared" si="25"/>
        <v>-0.001786323788</v>
      </c>
      <c r="AN313" s="63">
        <f t="shared" si="6"/>
        <v>0.1394395079</v>
      </c>
      <c r="AO313" s="66">
        <f t="shared" si="26"/>
        <v>0.005540520439</v>
      </c>
      <c r="AP313" s="66">
        <f t="shared" si="27"/>
        <v>1.080770854</v>
      </c>
      <c r="AQ313" s="63">
        <f t="shared" si="7"/>
        <v>15</v>
      </c>
      <c r="AR313" s="66">
        <f t="shared" si="28"/>
        <v>16</v>
      </c>
      <c r="AS313" s="64">
        <f>'M1,M2,M3 Restoration'!AU313</f>
        <v>0.5201290155</v>
      </c>
      <c r="AT313" s="66">
        <f t="shared" si="206"/>
        <v>15</v>
      </c>
      <c r="AU313" s="65">
        <f>'N1,N2,N3 Restoration'!AX313</f>
        <v>0.5589056068</v>
      </c>
      <c r="AV313" s="38">
        <f t="shared" si="30"/>
        <v>19</v>
      </c>
      <c r="AW313" s="38">
        <f t="shared" si="31"/>
        <v>24</v>
      </c>
      <c r="AX313" s="52">
        <v>34.0</v>
      </c>
      <c r="AY313" s="38"/>
      <c r="AZ313" s="35"/>
      <c r="BA313" s="35"/>
    </row>
    <row r="314">
      <c r="A314" s="1"/>
      <c r="B314" s="1"/>
      <c r="C314" s="60"/>
      <c r="D314" s="60"/>
      <c r="E314" s="2">
        <v>4512.0</v>
      </c>
      <c r="F314" s="61">
        <v>2848.0</v>
      </c>
      <c r="G314" s="62">
        <f t="shared" si="8"/>
        <v>509</v>
      </c>
      <c r="H314" s="43">
        <v>36.0</v>
      </c>
      <c r="I314" s="43">
        <v>47.0</v>
      </c>
      <c r="J314" s="43">
        <v>27.0</v>
      </c>
      <c r="K314" s="44">
        <v>78.0</v>
      </c>
      <c r="L314" s="44">
        <v>145.0</v>
      </c>
      <c r="M314" s="44">
        <v>57.0</v>
      </c>
      <c r="N314" s="45">
        <v>19.0</v>
      </c>
      <c r="O314" s="45">
        <v>30.0</v>
      </c>
      <c r="P314" s="45">
        <v>70.0</v>
      </c>
      <c r="Q314" s="66">
        <f t="shared" si="9"/>
        <v>0.1787219101</v>
      </c>
      <c r="R314" s="66">
        <f t="shared" si="10"/>
        <v>0.01264044944</v>
      </c>
      <c r="S314" s="66">
        <f t="shared" si="11"/>
        <v>0.009480337079</v>
      </c>
      <c r="T314" s="66">
        <f t="shared" si="12"/>
        <v>0.01053370787</v>
      </c>
      <c r="U314" s="63">
        <f t="shared" si="1"/>
        <v>0.1787219101</v>
      </c>
      <c r="V314" s="66">
        <f t="shared" si="13"/>
        <v>0.01650280899</v>
      </c>
      <c r="W314" s="66">
        <f t="shared" si="14"/>
        <v>0.05091292135</v>
      </c>
      <c r="X314" s="66">
        <f t="shared" si="15"/>
        <v>0.02738764045</v>
      </c>
      <c r="Y314" s="63">
        <f t="shared" si="2"/>
        <v>0.1787219101</v>
      </c>
      <c r="Z314" s="66">
        <f t="shared" si="16"/>
        <v>0.02001404494</v>
      </c>
      <c r="AA314" s="66">
        <f t="shared" si="17"/>
        <v>0.006671348315</v>
      </c>
      <c r="AB314" s="66">
        <f t="shared" si="18"/>
        <v>0.02457865169</v>
      </c>
      <c r="AC314" s="63">
        <f t="shared" si="3"/>
        <v>0.1787219101</v>
      </c>
      <c r="AD314" s="66">
        <f t="shared" ref="AD314:AF314" si="343">(H314+K314+N314)/($F314)</f>
        <v>0.0466994382</v>
      </c>
      <c r="AE314" s="66">
        <f t="shared" si="343"/>
        <v>0.0779494382</v>
      </c>
      <c r="AF314" s="66">
        <f t="shared" si="343"/>
        <v>0.05407303371</v>
      </c>
      <c r="AG314" s="56">
        <f t="shared" si="20"/>
        <v>0.01028794149</v>
      </c>
      <c r="AH314" s="49">
        <f t="shared" si="5"/>
        <v>0.1787219101</v>
      </c>
      <c r="AI314" s="57">
        <f t="shared" si="21"/>
        <v>0.009456752003</v>
      </c>
      <c r="AJ314" s="57">
        <f t="shared" si="22"/>
        <v>0.008652503408</v>
      </c>
      <c r="AK314" s="66">
        <f t="shared" si="23"/>
        <v>-0.002785403689</v>
      </c>
      <c r="AL314" s="66">
        <f t="shared" si="24"/>
        <v>0.001881204457</v>
      </c>
      <c r="AM314" s="66">
        <f t="shared" si="25"/>
        <v>-0.002261248666</v>
      </c>
      <c r="AN314" s="63">
        <f t="shared" si="6"/>
        <v>0.1787219101</v>
      </c>
      <c r="AO314" s="66">
        <f t="shared" si="26"/>
        <v>0.007195503338</v>
      </c>
      <c r="AP314" s="66">
        <f t="shared" si="27"/>
        <v>1.078568079</v>
      </c>
      <c r="AQ314" s="63">
        <f t="shared" si="7"/>
        <v>19</v>
      </c>
      <c r="AR314" s="66">
        <f t="shared" si="28"/>
        <v>20</v>
      </c>
      <c r="AS314" s="64">
        <f>'M1,M2,M3 Restoration'!AU314</f>
        <v>0.4949463471</v>
      </c>
      <c r="AT314" s="66">
        <f t="shared" si="206"/>
        <v>20</v>
      </c>
      <c r="AU314" s="65">
        <f>'N1,N2,N3 Restoration'!AX314</f>
        <v>0.4106050829</v>
      </c>
      <c r="AV314" s="38">
        <f t="shared" si="30"/>
        <v>63</v>
      </c>
      <c r="AW314" s="38">
        <f t="shared" si="31"/>
        <v>44</v>
      </c>
      <c r="AX314" s="52">
        <v>47.0</v>
      </c>
      <c r="AY314" s="38"/>
      <c r="AZ314" s="35"/>
      <c r="BA314" s="35"/>
    </row>
    <row r="315">
      <c r="A315" s="1"/>
      <c r="B315" s="1"/>
      <c r="C315" s="60"/>
      <c r="D315" s="60"/>
      <c r="E315" s="2">
        <v>4526.0</v>
      </c>
      <c r="F315" s="61">
        <v>2735.0</v>
      </c>
      <c r="G315" s="62">
        <f t="shared" si="8"/>
        <v>458</v>
      </c>
      <c r="H315" s="43">
        <v>12.0</v>
      </c>
      <c r="I315" s="43">
        <v>37.0</v>
      </c>
      <c r="J315" s="43">
        <v>12.0</v>
      </c>
      <c r="K315" s="44">
        <v>67.0</v>
      </c>
      <c r="L315" s="44">
        <v>192.0</v>
      </c>
      <c r="M315" s="44">
        <v>33.0</v>
      </c>
      <c r="N315" s="45">
        <v>23.0</v>
      </c>
      <c r="O315" s="45">
        <v>16.0</v>
      </c>
      <c r="P315" s="45">
        <v>66.0</v>
      </c>
      <c r="Q315" s="66">
        <f t="shared" si="9"/>
        <v>0.1674588665</v>
      </c>
      <c r="R315" s="66">
        <f t="shared" si="10"/>
        <v>0.004387568556</v>
      </c>
      <c r="S315" s="66">
        <f t="shared" si="11"/>
        <v>0.004387568556</v>
      </c>
      <c r="T315" s="66">
        <f t="shared" si="12"/>
        <v>0.005850091408</v>
      </c>
      <c r="U315" s="63">
        <f t="shared" si="1"/>
        <v>0.1674588665</v>
      </c>
      <c r="V315" s="66">
        <f t="shared" si="13"/>
        <v>0.01352833638</v>
      </c>
      <c r="W315" s="66">
        <f t="shared" si="14"/>
        <v>0.07020109689</v>
      </c>
      <c r="X315" s="66">
        <f t="shared" si="15"/>
        <v>0.02449725777</v>
      </c>
      <c r="Y315" s="63">
        <f t="shared" si="2"/>
        <v>0.1674588665</v>
      </c>
      <c r="Z315" s="66">
        <f t="shared" si="16"/>
        <v>0.01206581353</v>
      </c>
      <c r="AA315" s="66">
        <f t="shared" si="17"/>
        <v>0.008409506399</v>
      </c>
      <c r="AB315" s="66">
        <f t="shared" si="18"/>
        <v>0.02413162706</v>
      </c>
      <c r="AC315" s="63">
        <f t="shared" si="3"/>
        <v>0.1674588665</v>
      </c>
      <c r="AD315" s="66">
        <f t="shared" ref="AD315:AF315" si="344">(H315+K315+N315)/($F315)</f>
        <v>0.03729433272</v>
      </c>
      <c r="AE315" s="66">
        <f t="shared" si="344"/>
        <v>0.08957952468</v>
      </c>
      <c r="AF315" s="66">
        <f t="shared" si="344"/>
        <v>0.04058500914</v>
      </c>
      <c r="AG315" s="56">
        <f t="shared" si="20"/>
        <v>0.00963094296</v>
      </c>
      <c r="AH315" s="49">
        <f t="shared" si="5"/>
        <v>0.1674588665</v>
      </c>
      <c r="AI315" s="57">
        <f t="shared" si="21"/>
        <v>0.00888046379</v>
      </c>
      <c r="AJ315" s="57">
        <f t="shared" si="22"/>
        <v>0.00812689889</v>
      </c>
      <c r="AK315" s="66">
        <f t="shared" si="23"/>
        <v>-0.000470957391</v>
      </c>
      <c r="AL315" s="66">
        <f t="shared" si="24"/>
        <v>-0.002276807482</v>
      </c>
      <c r="AM315" s="66">
        <f t="shared" si="25"/>
        <v>-0.0003823330084</v>
      </c>
      <c r="AN315" s="63">
        <f t="shared" si="6"/>
        <v>0.1674588665</v>
      </c>
      <c r="AO315" s="66">
        <f t="shared" si="26"/>
        <v>0.008498130781</v>
      </c>
      <c r="AP315" s="66">
        <f t="shared" si="27"/>
        <v>1.010538595</v>
      </c>
      <c r="AQ315" s="63">
        <f t="shared" si="7"/>
        <v>23</v>
      </c>
      <c r="AR315" s="66">
        <f t="shared" si="28"/>
        <v>23</v>
      </c>
      <c r="AS315" s="64">
        <f>'M1,M2,M3 Restoration'!AU315</f>
        <v>0.482866004</v>
      </c>
      <c r="AT315" s="66">
        <f t="shared" si="206"/>
        <v>25</v>
      </c>
      <c r="AU315" s="65">
        <f>'N1,N2,N3 Restoration'!AX315</f>
        <v>0.3873230918</v>
      </c>
      <c r="AV315" s="38">
        <f t="shared" si="30"/>
        <v>24</v>
      </c>
      <c r="AW315" s="38">
        <f t="shared" si="31"/>
        <v>15</v>
      </c>
      <c r="AX315" s="52">
        <v>37.0</v>
      </c>
      <c r="AY315" s="38"/>
      <c r="AZ315" s="35"/>
      <c r="BA315" s="35"/>
    </row>
    <row r="316">
      <c r="A316" s="1"/>
      <c r="B316" s="1"/>
      <c r="C316" s="60"/>
      <c r="D316" s="60"/>
      <c r="E316" s="2">
        <v>4528.0</v>
      </c>
      <c r="F316" s="61">
        <v>1841.0</v>
      </c>
      <c r="G316" s="62">
        <f t="shared" si="8"/>
        <v>240</v>
      </c>
      <c r="H316" s="43">
        <v>10.0</v>
      </c>
      <c r="I316" s="43">
        <v>17.0</v>
      </c>
      <c r="J316" s="43">
        <v>6.0</v>
      </c>
      <c r="K316" s="44">
        <v>42.0</v>
      </c>
      <c r="L316" s="44">
        <v>90.0</v>
      </c>
      <c r="M316" s="44">
        <v>21.0</v>
      </c>
      <c r="N316" s="45">
        <v>15.0</v>
      </c>
      <c r="O316" s="45">
        <v>6.0</v>
      </c>
      <c r="P316" s="45">
        <v>33.0</v>
      </c>
      <c r="Q316" s="66">
        <f t="shared" si="9"/>
        <v>0.1303639326</v>
      </c>
      <c r="R316" s="66">
        <f t="shared" si="10"/>
        <v>0.005431830527</v>
      </c>
      <c r="S316" s="66">
        <f t="shared" si="11"/>
        <v>0.003259098316</v>
      </c>
      <c r="T316" s="66">
        <f t="shared" si="12"/>
        <v>0.003259098316</v>
      </c>
      <c r="U316" s="63">
        <f t="shared" si="1"/>
        <v>0.1303639326</v>
      </c>
      <c r="V316" s="66">
        <f t="shared" si="13"/>
        <v>0.009234111896</v>
      </c>
      <c r="W316" s="66">
        <f t="shared" si="14"/>
        <v>0.04888647474</v>
      </c>
      <c r="X316" s="66">
        <f t="shared" si="15"/>
        <v>0.02281368821</v>
      </c>
      <c r="Y316" s="63">
        <f t="shared" si="2"/>
        <v>0.1303639326</v>
      </c>
      <c r="Z316" s="66">
        <f t="shared" si="16"/>
        <v>0.01140684411</v>
      </c>
      <c r="AA316" s="66">
        <f t="shared" si="17"/>
        <v>0.00814774579</v>
      </c>
      <c r="AB316" s="66">
        <f t="shared" si="18"/>
        <v>0.01792504074</v>
      </c>
      <c r="AC316" s="63">
        <f t="shared" si="3"/>
        <v>0.1303639326</v>
      </c>
      <c r="AD316" s="66">
        <f t="shared" ref="AD316:AF316" si="345">(H316+K316+N316)/($F316)</f>
        <v>0.03639326453</v>
      </c>
      <c r="AE316" s="66">
        <f t="shared" si="345"/>
        <v>0.06137968495</v>
      </c>
      <c r="AF316" s="66">
        <f t="shared" si="345"/>
        <v>0.03259098316</v>
      </c>
      <c r="AG316" s="56">
        <f t="shared" si="20"/>
        <v>0.007308716751</v>
      </c>
      <c r="AH316" s="49">
        <f t="shared" si="5"/>
        <v>0.1303639326</v>
      </c>
      <c r="AI316" s="57">
        <f t="shared" si="21"/>
        <v>0.006786925324</v>
      </c>
      <c r="AJ316" s="57">
        <f t="shared" si="22"/>
        <v>0.006200287627</v>
      </c>
      <c r="AK316" s="66">
        <f t="shared" si="23"/>
        <v>0.001360820466</v>
      </c>
      <c r="AL316" s="66">
        <f t="shared" si="24"/>
        <v>-0.002941189311</v>
      </c>
      <c r="AM316" s="66">
        <f t="shared" si="25"/>
        <v>0.001104742367</v>
      </c>
      <c r="AN316" s="63">
        <f t="shared" si="6"/>
        <v>0.1303639326</v>
      </c>
      <c r="AO316" s="66">
        <f t="shared" si="26"/>
        <v>0.007891667691</v>
      </c>
      <c r="AP316" s="66">
        <f t="shared" si="27"/>
        <v>0.9685706813</v>
      </c>
      <c r="AQ316" s="63">
        <f t="shared" si="7"/>
        <v>15</v>
      </c>
      <c r="AR316" s="66">
        <f t="shared" si="28"/>
        <v>15</v>
      </c>
      <c r="AS316" s="64">
        <f>'M1,M2,M3 Restoration'!AU316</f>
        <v>0.6572103933</v>
      </c>
      <c r="AT316" s="66">
        <f t="shared" si="206"/>
        <v>8</v>
      </c>
      <c r="AU316" s="65">
        <f>'N1,N2,N3 Restoration'!AX316</f>
        <v>0.2471939539</v>
      </c>
      <c r="AV316" s="38">
        <f t="shared" si="30"/>
        <v>16</v>
      </c>
      <c r="AW316" s="38">
        <f t="shared" si="31"/>
        <v>5</v>
      </c>
      <c r="AX316" s="52">
        <v>17.0</v>
      </c>
      <c r="AY316" s="38"/>
      <c r="AZ316" s="35"/>
      <c r="BA316" s="35"/>
    </row>
    <row r="317">
      <c r="A317" s="1"/>
      <c r="B317" s="1"/>
      <c r="C317" s="60"/>
      <c r="D317" s="60"/>
      <c r="E317" s="2">
        <v>4529.0</v>
      </c>
      <c r="F317" s="61">
        <v>2399.0</v>
      </c>
      <c r="G317" s="62">
        <f t="shared" si="8"/>
        <v>216</v>
      </c>
      <c r="H317" s="43">
        <v>13.0</v>
      </c>
      <c r="I317" s="43">
        <v>25.0</v>
      </c>
      <c r="J317" s="43">
        <v>6.0</v>
      </c>
      <c r="K317" s="44">
        <v>20.0</v>
      </c>
      <c r="L317" s="44">
        <v>67.0</v>
      </c>
      <c r="M317" s="44">
        <v>22.0</v>
      </c>
      <c r="N317" s="45">
        <v>11.0</v>
      </c>
      <c r="O317" s="45">
        <v>12.0</v>
      </c>
      <c r="P317" s="45">
        <v>40.0</v>
      </c>
      <c r="Q317" s="66">
        <f t="shared" si="9"/>
        <v>0.09003751563</v>
      </c>
      <c r="R317" s="66">
        <f t="shared" si="10"/>
        <v>0.005418924552</v>
      </c>
      <c r="S317" s="66">
        <f t="shared" si="11"/>
        <v>0.002501042101</v>
      </c>
      <c r="T317" s="66">
        <f t="shared" si="12"/>
        <v>0.005002084202</v>
      </c>
      <c r="U317" s="63">
        <f t="shared" si="1"/>
        <v>0.09003751563</v>
      </c>
      <c r="V317" s="66">
        <f t="shared" si="13"/>
        <v>0.01042100875</v>
      </c>
      <c r="W317" s="66">
        <f t="shared" si="14"/>
        <v>0.02792830346</v>
      </c>
      <c r="X317" s="66">
        <f t="shared" si="15"/>
        <v>0.008336807003</v>
      </c>
      <c r="Y317" s="63">
        <f t="shared" si="2"/>
        <v>0.09003751563</v>
      </c>
      <c r="Z317" s="66">
        <f t="shared" si="16"/>
        <v>0.009170487703</v>
      </c>
      <c r="AA317" s="66">
        <f t="shared" si="17"/>
        <v>0.004585243852</v>
      </c>
      <c r="AB317" s="66">
        <f t="shared" si="18"/>
        <v>0.01667361401</v>
      </c>
      <c r="AC317" s="63">
        <f t="shared" si="3"/>
        <v>0.09003751563</v>
      </c>
      <c r="AD317" s="66">
        <f t="shared" ref="AD317:AF317" si="346">(H317+K317+N317)/($F317)</f>
        <v>0.01834097541</v>
      </c>
      <c r="AE317" s="66">
        <f t="shared" si="346"/>
        <v>0.04335139642</v>
      </c>
      <c r="AF317" s="66">
        <f t="shared" si="346"/>
        <v>0.02834514381</v>
      </c>
      <c r="AG317" s="56">
        <f t="shared" si="20"/>
        <v>0.004508508742</v>
      </c>
      <c r="AH317" s="49">
        <f t="shared" si="5"/>
        <v>0.09003751563</v>
      </c>
      <c r="AI317" s="57">
        <f t="shared" si="21"/>
        <v>0.00417069893</v>
      </c>
      <c r="AJ317" s="57">
        <f t="shared" si="22"/>
        <v>0.003765530109</v>
      </c>
      <c r="AK317" s="66">
        <f t="shared" si="23"/>
        <v>0.0004145449221</v>
      </c>
      <c r="AL317" s="66">
        <f t="shared" si="24"/>
        <v>0.001236554093</v>
      </c>
      <c r="AM317" s="66">
        <f t="shared" si="25"/>
        <v>0.0003365361925</v>
      </c>
      <c r="AN317" s="63">
        <f t="shared" si="6"/>
        <v>0.09003751563</v>
      </c>
      <c r="AO317" s="66">
        <f t="shared" si="26"/>
        <v>0.004507235122</v>
      </c>
      <c r="AP317" s="66">
        <f t="shared" si="27"/>
        <v>0.9829870052</v>
      </c>
      <c r="AQ317" s="63">
        <f t="shared" si="7"/>
        <v>11</v>
      </c>
      <c r="AR317" s="66">
        <f t="shared" si="28"/>
        <v>11</v>
      </c>
      <c r="AS317" s="64">
        <f>'M1,M2,M3 Restoration'!AU317</f>
        <v>0.6000211043</v>
      </c>
      <c r="AT317" s="66">
        <f t="shared" si="206"/>
        <v>7</v>
      </c>
      <c r="AU317" s="65">
        <f>'N1,N2,N3 Restoration'!AX317</f>
        <v>0.5181882271</v>
      </c>
      <c r="AV317" s="38">
        <f t="shared" si="30"/>
        <v>19</v>
      </c>
      <c r="AW317" s="38">
        <f t="shared" si="31"/>
        <v>20</v>
      </c>
      <c r="AX317" s="52">
        <v>25.0</v>
      </c>
      <c r="AY317" s="38"/>
      <c r="AZ317" s="35"/>
      <c r="BA317" s="35"/>
    </row>
    <row r="318">
      <c r="A318" s="1"/>
      <c r="B318" s="1"/>
      <c r="C318" s="60"/>
      <c r="D318" s="60"/>
      <c r="E318" s="2">
        <v>4541.0</v>
      </c>
      <c r="F318" s="61">
        <v>3526.0</v>
      </c>
      <c r="G318" s="62">
        <f t="shared" si="8"/>
        <v>364</v>
      </c>
      <c r="H318" s="43">
        <v>10.0</v>
      </c>
      <c r="I318" s="43">
        <v>25.0</v>
      </c>
      <c r="J318" s="43">
        <v>18.0</v>
      </c>
      <c r="K318" s="44">
        <v>53.0</v>
      </c>
      <c r="L318" s="44">
        <v>119.0</v>
      </c>
      <c r="M318" s="44">
        <v>35.0</v>
      </c>
      <c r="N318" s="45">
        <v>23.0</v>
      </c>
      <c r="O318" s="45">
        <v>15.0</v>
      </c>
      <c r="P318" s="45">
        <v>66.0</v>
      </c>
      <c r="Q318" s="66">
        <f t="shared" si="9"/>
        <v>0.1032331254</v>
      </c>
      <c r="R318" s="66">
        <f t="shared" si="10"/>
        <v>0.002836074872</v>
      </c>
      <c r="S318" s="66">
        <f t="shared" si="11"/>
        <v>0.00510493477</v>
      </c>
      <c r="T318" s="66">
        <f t="shared" si="12"/>
        <v>0.004254112309</v>
      </c>
      <c r="U318" s="63">
        <f t="shared" si="1"/>
        <v>0.1032331254</v>
      </c>
      <c r="V318" s="66">
        <f t="shared" si="13"/>
        <v>0.007090187181</v>
      </c>
      <c r="W318" s="66">
        <f t="shared" si="14"/>
        <v>0.03374929098</v>
      </c>
      <c r="X318" s="66">
        <f t="shared" si="15"/>
        <v>0.01503119682</v>
      </c>
      <c r="Y318" s="63">
        <f t="shared" si="2"/>
        <v>0.1032331254</v>
      </c>
      <c r="Z318" s="66">
        <f t="shared" si="16"/>
        <v>0.009926262053</v>
      </c>
      <c r="AA318" s="66">
        <f t="shared" si="17"/>
        <v>0.006522972206</v>
      </c>
      <c r="AB318" s="66">
        <f t="shared" si="18"/>
        <v>0.01871809416</v>
      </c>
      <c r="AC318" s="63">
        <f t="shared" si="3"/>
        <v>0.1032331254</v>
      </c>
      <c r="AD318" s="66">
        <f t="shared" ref="AD318:AF318" si="347">(H318+K318+N318)/($F318)</f>
        <v>0.0243902439</v>
      </c>
      <c r="AE318" s="66">
        <f t="shared" si="347"/>
        <v>0.04509359047</v>
      </c>
      <c r="AF318" s="66">
        <f t="shared" si="347"/>
        <v>0.03374929098</v>
      </c>
      <c r="AG318" s="56">
        <f t="shared" si="20"/>
        <v>0.005456404842</v>
      </c>
      <c r="AH318" s="49">
        <f t="shared" si="5"/>
        <v>0.1032331254</v>
      </c>
      <c r="AI318" s="57">
        <f t="shared" si="21"/>
        <v>0.005065803323</v>
      </c>
      <c r="AJ318" s="57">
        <f t="shared" si="22"/>
        <v>0.004601254259</v>
      </c>
      <c r="AK318" s="66">
        <f t="shared" si="23"/>
        <v>0.001457168883</v>
      </c>
      <c r="AL318" s="66">
        <f t="shared" si="24"/>
        <v>-0.0003471419508</v>
      </c>
      <c r="AM318" s="66">
        <f t="shared" si="25"/>
        <v>0.001182960016</v>
      </c>
      <c r="AN318" s="63">
        <f t="shared" si="6"/>
        <v>0.1032331254</v>
      </c>
      <c r="AO318" s="66">
        <f t="shared" si="26"/>
        <v>0.00624876334</v>
      </c>
      <c r="AP318" s="66">
        <f t="shared" si="27"/>
        <v>0.9579625885</v>
      </c>
      <c r="AQ318" s="63">
        <f t="shared" si="7"/>
        <v>23</v>
      </c>
      <c r="AR318" s="66">
        <f t="shared" si="28"/>
        <v>22</v>
      </c>
      <c r="AS318" s="64">
        <f>'M1,M2,M3 Restoration'!AU318</f>
        <v>0.3534873282</v>
      </c>
      <c r="AT318" s="66">
        <f t="shared" si="206"/>
        <v>40</v>
      </c>
      <c r="AU318" s="65">
        <f>'N1,N2,N3 Restoration'!AX318</f>
        <v>0.1923236669</v>
      </c>
      <c r="AV318" s="38">
        <f t="shared" si="30"/>
        <v>28</v>
      </c>
      <c r="AW318" s="38">
        <f t="shared" si="31"/>
        <v>7</v>
      </c>
      <c r="AX318" s="52">
        <v>25.0</v>
      </c>
      <c r="AY318" s="38"/>
      <c r="AZ318" s="35"/>
      <c r="BA318" s="35"/>
    </row>
    <row r="319">
      <c r="A319" s="1"/>
      <c r="B319" s="1"/>
      <c r="C319" s="60"/>
      <c r="D319" s="60"/>
      <c r="E319" s="2">
        <v>4543.0</v>
      </c>
      <c r="F319" s="61">
        <v>2234.0</v>
      </c>
      <c r="G319" s="62">
        <f t="shared" si="8"/>
        <v>168</v>
      </c>
      <c r="H319" s="43">
        <v>4.0</v>
      </c>
      <c r="I319" s="43">
        <v>27.0</v>
      </c>
      <c r="J319" s="43">
        <v>3.0</v>
      </c>
      <c r="K319" s="44">
        <v>15.0</v>
      </c>
      <c r="L319" s="44">
        <v>62.0</v>
      </c>
      <c r="M319" s="44">
        <v>8.0</v>
      </c>
      <c r="N319" s="45">
        <v>12.0</v>
      </c>
      <c r="O319" s="45">
        <v>6.0</v>
      </c>
      <c r="P319" s="45">
        <v>31.0</v>
      </c>
      <c r="Q319" s="66">
        <f t="shared" si="9"/>
        <v>0.07520143241</v>
      </c>
      <c r="R319" s="66">
        <f t="shared" si="10"/>
        <v>0.001790510295</v>
      </c>
      <c r="S319" s="66">
        <f t="shared" si="11"/>
        <v>0.001342882722</v>
      </c>
      <c r="T319" s="66">
        <f t="shared" si="12"/>
        <v>0.002685765443</v>
      </c>
      <c r="U319" s="63">
        <f t="shared" si="1"/>
        <v>0.07520143241</v>
      </c>
      <c r="V319" s="66">
        <f t="shared" si="13"/>
        <v>0.01208594449</v>
      </c>
      <c r="W319" s="66">
        <f t="shared" si="14"/>
        <v>0.02775290958</v>
      </c>
      <c r="X319" s="66">
        <f t="shared" si="15"/>
        <v>0.006714413608</v>
      </c>
      <c r="Y319" s="63">
        <f t="shared" si="2"/>
        <v>0.07520143241</v>
      </c>
      <c r="Z319" s="66">
        <f t="shared" si="16"/>
        <v>0.003581020591</v>
      </c>
      <c r="AA319" s="66">
        <f t="shared" si="17"/>
        <v>0.005371530886</v>
      </c>
      <c r="AB319" s="66">
        <f t="shared" si="18"/>
        <v>0.01387645479</v>
      </c>
      <c r="AC319" s="63">
        <f t="shared" si="3"/>
        <v>0.07520143241</v>
      </c>
      <c r="AD319" s="66">
        <f t="shared" ref="AD319:AF319" si="348">(H319+K319+N319)/($F319)</f>
        <v>0.01387645479</v>
      </c>
      <c r="AE319" s="66">
        <f t="shared" si="348"/>
        <v>0.04252461952</v>
      </c>
      <c r="AF319" s="66">
        <f t="shared" si="348"/>
        <v>0.0188003581</v>
      </c>
      <c r="AG319" s="56">
        <f t="shared" si="20"/>
        <v>0.003406048286</v>
      </c>
      <c r="AH319" s="49">
        <f t="shared" si="5"/>
        <v>0.07520143241</v>
      </c>
      <c r="AI319" s="57">
        <f t="shared" si="21"/>
        <v>0.003118984499</v>
      </c>
      <c r="AJ319" s="57">
        <f t="shared" si="22"/>
        <v>0.002780578053</v>
      </c>
      <c r="AK319" s="66">
        <f t="shared" si="23"/>
        <v>0.002252546388</v>
      </c>
      <c r="AL319" s="66">
        <f t="shared" si="24"/>
        <v>-0.00009481260955</v>
      </c>
      <c r="AM319" s="66">
        <f t="shared" si="25"/>
        <v>0.001828664023</v>
      </c>
      <c r="AN319" s="63">
        <f t="shared" si="6"/>
        <v>0.07520143241</v>
      </c>
      <c r="AO319" s="66">
        <f t="shared" si="26"/>
        <v>0.004947648521</v>
      </c>
      <c r="AP319" s="66">
        <f t="shared" si="27"/>
        <v>0.921087233</v>
      </c>
      <c r="AQ319" s="63">
        <f t="shared" si="7"/>
        <v>12</v>
      </c>
      <c r="AR319" s="66">
        <f t="shared" si="28"/>
        <v>11</v>
      </c>
      <c r="AS319" s="64">
        <f>'M1,M2,M3 Restoration'!AU319</f>
        <v>0.5708201437</v>
      </c>
      <c r="AT319" s="66">
        <f t="shared" si="206"/>
        <v>8</v>
      </c>
      <c r="AU319" s="65">
        <f>'N1,N2,N3 Restoration'!AX319</f>
        <v>0.4516011705</v>
      </c>
      <c r="AV319" s="38">
        <f t="shared" si="30"/>
        <v>7</v>
      </c>
      <c r="AW319" s="38">
        <f t="shared" si="31"/>
        <v>6</v>
      </c>
      <c r="AX319" s="52">
        <v>27.0</v>
      </c>
      <c r="AY319" s="38"/>
      <c r="AZ319" s="35"/>
      <c r="BA319" s="35"/>
    </row>
    <row r="320">
      <c r="A320" s="1"/>
      <c r="B320" s="1"/>
      <c r="C320" s="60"/>
      <c r="D320" s="60"/>
      <c r="E320" s="2">
        <v>4547.0</v>
      </c>
      <c r="F320" s="61">
        <v>2569.0</v>
      </c>
      <c r="G320" s="62">
        <f t="shared" si="8"/>
        <v>294</v>
      </c>
      <c r="H320" s="43">
        <v>8.0</v>
      </c>
      <c r="I320" s="43">
        <v>28.0</v>
      </c>
      <c r="J320" s="43">
        <v>17.0</v>
      </c>
      <c r="K320" s="44">
        <v>20.0</v>
      </c>
      <c r="L320" s="44">
        <v>120.0</v>
      </c>
      <c r="M320" s="44">
        <v>24.0</v>
      </c>
      <c r="N320" s="45">
        <v>12.0</v>
      </c>
      <c r="O320" s="45">
        <v>11.0</v>
      </c>
      <c r="P320" s="45">
        <v>54.0</v>
      </c>
      <c r="Q320" s="66">
        <f t="shared" si="9"/>
        <v>0.1144414169</v>
      </c>
      <c r="R320" s="66">
        <f t="shared" si="10"/>
        <v>0.00311405216</v>
      </c>
      <c r="S320" s="66">
        <f t="shared" si="11"/>
        <v>0.006617360841</v>
      </c>
      <c r="T320" s="66">
        <f t="shared" si="12"/>
        <v>0.004281821721</v>
      </c>
      <c r="U320" s="63">
        <f t="shared" si="1"/>
        <v>0.1144414169</v>
      </c>
      <c r="V320" s="66">
        <f t="shared" si="13"/>
        <v>0.01089918256</v>
      </c>
      <c r="W320" s="66">
        <f t="shared" si="14"/>
        <v>0.04671078241</v>
      </c>
      <c r="X320" s="66">
        <f t="shared" si="15"/>
        <v>0.007785130401</v>
      </c>
      <c r="Y320" s="63">
        <f t="shared" si="2"/>
        <v>0.1144414169</v>
      </c>
      <c r="Z320" s="66">
        <f t="shared" si="16"/>
        <v>0.009342156481</v>
      </c>
      <c r="AA320" s="66">
        <f t="shared" si="17"/>
        <v>0.004671078241</v>
      </c>
      <c r="AB320" s="66">
        <f t="shared" si="18"/>
        <v>0.02101985208</v>
      </c>
      <c r="AC320" s="63">
        <f t="shared" si="3"/>
        <v>0.1144414169</v>
      </c>
      <c r="AD320" s="66">
        <f t="shared" ref="AD320:AF320" si="349">(H320+K320+N320)/($F320)</f>
        <v>0.0155702608</v>
      </c>
      <c r="AE320" s="66">
        <f t="shared" si="349"/>
        <v>0.06189178669</v>
      </c>
      <c r="AF320" s="66">
        <f t="shared" si="349"/>
        <v>0.0369793694</v>
      </c>
      <c r="AG320" s="56">
        <f t="shared" si="20"/>
        <v>0.006237391175</v>
      </c>
      <c r="AH320" s="49">
        <f t="shared" si="5"/>
        <v>0.1144414169</v>
      </c>
      <c r="AI320" s="57">
        <f t="shared" si="21"/>
        <v>0.005796286631</v>
      </c>
      <c r="AJ320" s="57">
        <f t="shared" si="22"/>
        <v>0.005281300255</v>
      </c>
      <c r="AK320" s="66">
        <f t="shared" si="23"/>
        <v>-0.00112520839</v>
      </c>
      <c r="AL320" s="66">
        <f t="shared" si="24"/>
        <v>-0.0009994785341</v>
      </c>
      <c r="AM320" s="66">
        <f t="shared" si="25"/>
        <v>-0.0009134675814</v>
      </c>
      <c r="AN320" s="63">
        <f t="shared" si="6"/>
        <v>0.1144414169</v>
      </c>
      <c r="AO320" s="66">
        <f t="shared" si="26"/>
        <v>0.004882819049</v>
      </c>
      <c r="AP320" s="66">
        <f t="shared" si="27"/>
        <v>1.045330178</v>
      </c>
      <c r="AQ320" s="63">
        <f t="shared" si="7"/>
        <v>12</v>
      </c>
      <c r="AR320" s="66">
        <f t="shared" si="28"/>
        <v>13</v>
      </c>
      <c r="AS320" s="64">
        <f>'M1,M2,M3 Restoration'!AU320</f>
        <v>0.2305365682</v>
      </c>
      <c r="AT320" s="66">
        <f t="shared" si="206"/>
        <v>43</v>
      </c>
      <c r="AU320" s="65">
        <f>'N1,N2,N3 Restoration'!AX320</f>
        <v>0.1970200186</v>
      </c>
      <c r="AV320" s="38">
        <f t="shared" si="30"/>
        <v>25</v>
      </c>
      <c r="AW320" s="38">
        <f t="shared" si="31"/>
        <v>6</v>
      </c>
      <c r="AX320" s="52">
        <v>28.0</v>
      </c>
      <c r="AY320" s="38"/>
      <c r="AZ320" s="35"/>
      <c r="BA320" s="35"/>
    </row>
    <row r="321">
      <c r="A321" s="1"/>
      <c r="B321" s="1"/>
      <c r="C321" s="60"/>
      <c r="D321" s="60"/>
      <c r="E321" s="2">
        <v>4548.0</v>
      </c>
      <c r="F321" s="61">
        <v>1991.0</v>
      </c>
      <c r="G321" s="62">
        <f t="shared" si="8"/>
        <v>196</v>
      </c>
      <c r="H321" s="43">
        <v>3.0</v>
      </c>
      <c r="I321" s="43">
        <v>13.0</v>
      </c>
      <c r="J321" s="43">
        <v>5.0</v>
      </c>
      <c r="K321" s="44">
        <v>36.0</v>
      </c>
      <c r="L321" s="44">
        <v>75.0</v>
      </c>
      <c r="M321" s="44">
        <v>10.0</v>
      </c>
      <c r="N321" s="45">
        <v>8.0</v>
      </c>
      <c r="O321" s="45">
        <v>7.0</v>
      </c>
      <c r="P321" s="45">
        <v>39.0</v>
      </c>
      <c r="Q321" s="66">
        <f t="shared" si="9"/>
        <v>0.09844299347</v>
      </c>
      <c r="R321" s="66">
        <f t="shared" si="10"/>
        <v>0.001506780512</v>
      </c>
      <c r="S321" s="66">
        <f t="shared" si="11"/>
        <v>0.002511300854</v>
      </c>
      <c r="T321" s="66">
        <f t="shared" si="12"/>
        <v>0.003515821195</v>
      </c>
      <c r="U321" s="63">
        <f t="shared" si="1"/>
        <v>0.09844299347</v>
      </c>
      <c r="V321" s="66">
        <f t="shared" si="13"/>
        <v>0.00652938222</v>
      </c>
      <c r="W321" s="66">
        <f t="shared" si="14"/>
        <v>0.03766951281</v>
      </c>
      <c r="X321" s="66">
        <f t="shared" si="15"/>
        <v>0.01808136615</v>
      </c>
      <c r="Y321" s="63">
        <f t="shared" si="2"/>
        <v>0.09844299347</v>
      </c>
      <c r="Z321" s="66">
        <f t="shared" si="16"/>
        <v>0.005022601708</v>
      </c>
      <c r="AA321" s="66">
        <f t="shared" si="17"/>
        <v>0.004018081366</v>
      </c>
      <c r="AB321" s="66">
        <f t="shared" si="18"/>
        <v>0.01958814666</v>
      </c>
      <c r="AC321" s="63">
        <f t="shared" si="3"/>
        <v>0.09844299347</v>
      </c>
      <c r="AD321" s="66">
        <f t="shared" ref="AD321:AF321" si="350">(H321+K321+N321)/($F321)</f>
        <v>0.02360622803</v>
      </c>
      <c r="AE321" s="66">
        <f t="shared" si="350"/>
        <v>0.04771471622</v>
      </c>
      <c r="AF321" s="66">
        <f t="shared" si="350"/>
        <v>0.02712204922</v>
      </c>
      <c r="AG321" s="56">
        <f t="shared" si="20"/>
        <v>0.005115864792</v>
      </c>
      <c r="AH321" s="49">
        <f t="shared" si="5"/>
        <v>0.09844299347</v>
      </c>
      <c r="AI321" s="57">
        <f t="shared" si="21"/>
        <v>0.004745260617</v>
      </c>
      <c r="AJ321" s="57">
        <f t="shared" si="22"/>
        <v>0.004302267146</v>
      </c>
      <c r="AK321" s="66">
        <f t="shared" si="23"/>
        <v>-0.0007271792504</v>
      </c>
      <c r="AL321" s="66">
        <f t="shared" si="24"/>
        <v>-0.0007864459505</v>
      </c>
      <c r="AM321" s="66">
        <f t="shared" si="25"/>
        <v>-0.0005903392447</v>
      </c>
      <c r="AN321" s="63">
        <f t="shared" si="6"/>
        <v>0.09844299347</v>
      </c>
      <c r="AO321" s="66">
        <f t="shared" si="26"/>
        <v>0.004154921372</v>
      </c>
      <c r="AP321" s="66">
        <f t="shared" si="27"/>
        <v>1.034056056</v>
      </c>
      <c r="AQ321" s="63">
        <f t="shared" si="7"/>
        <v>8</v>
      </c>
      <c r="AR321" s="66">
        <f t="shared" si="28"/>
        <v>8</v>
      </c>
      <c r="AS321" s="64">
        <f>'M1,M2,M3 Restoration'!AU321</f>
        <v>0.2936291233</v>
      </c>
      <c r="AT321" s="66">
        <f t="shared" si="206"/>
        <v>19</v>
      </c>
      <c r="AU321" s="65">
        <f>'N1,N2,N3 Restoration'!AX321</f>
        <v>0.3427865598</v>
      </c>
      <c r="AV321" s="38">
        <f t="shared" si="30"/>
        <v>8</v>
      </c>
      <c r="AW321" s="38">
        <f t="shared" si="31"/>
        <v>4</v>
      </c>
      <c r="AX321" s="52">
        <v>13.0</v>
      </c>
      <c r="AY321" s="38"/>
      <c r="AZ321" s="35"/>
      <c r="BA321" s="35"/>
    </row>
    <row r="322">
      <c r="A322" s="1"/>
      <c r="B322" s="1"/>
      <c r="C322" s="60"/>
      <c r="D322" s="60"/>
      <c r="E322" s="2">
        <v>4553.0</v>
      </c>
      <c r="F322" s="61">
        <v>1921.0</v>
      </c>
      <c r="G322" s="62">
        <f t="shared" si="8"/>
        <v>133</v>
      </c>
      <c r="H322" s="43">
        <v>3.0</v>
      </c>
      <c r="I322" s="43">
        <v>16.0</v>
      </c>
      <c r="J322" s="43">
        <v>4.0</v>
      </c>
      <c r="K322" s="44">
        <v>15.0</v>
      </c>
      <c r="L322" s="44">
        <v>43.0</v>
      </c>
      <c r="M322" s="44">
        <v>16.0</v>
      </c>
      <c r="N322" s="45">
        <v>5.0</v>
      </c>
      <c r="O322" s="45">
        <v>11.0</v>
      </c>
      <c r="P322" s="45">
        <v>20.0</v>
      </c>
      <c r="Q322" s="66">
        <f t="shared" si="9"/>
        <v>0.06923477356</v>
      </c>
      <c r="R322" s="66">
        <f t="shared" si="10"/>
        <v>0.001561686622</v>
      </c>
      <c r="S322" s="66">
        <f t="shared" si="11"/>
        <v>0.002082248829</v>
      </c>
      <c r="T322" s="66">
        <f t="shared" si="12"/>
        <v>0.005726184279</v>
      </c>
      <c r="U322" s="63">
        <f t="shared" si="1"/>
        <v>0.06923477356</v>
      </c>
      <c r="V322" s="66">
        <f t="shared" si="13"/>
        <v>0.008328995315</v>
      </c>
      <c r="W322" s="66">
        <f t="shared" si="14"/>
        <v>0.02238417491</v>
      </c>
      <c r="X322" s="66">
        <f t="shared" si="15"/>
        <v>0.007808433108</v>
      </c>
      <c r="Y322" s="63">
        <f t="shared" si="2"/>
        <v>0.06923477356</v>
      </c>
      <c r="Z322" s="66">
        <f t="shared" si="16"/>
        <v>0.008328995315</v>
      </c>
      <c r="AA322" s="66">
        <f t="shared" si="17"/>
        <v>0.002602811036</v>
      </c>
      <c r="AB322" s="66">
        <f t="shared" si="18"/>
        <v>0.01041124414</v>
      </c>
      <c r="AC322" s="63">
        <f t="shared" si="3"/>
        <v>0.06923477356</v>
      </c>
      <c r="AD322" s="66">
        <f t="shared" ref="AD322:AF322" si="351">(H322+K322+N322)/($F322)</f>
        <v>0.01197293077</v>
      </c>
      <c r="AE322" s="66">
        <f t="shared" si="351"/>
        <v>0.0364393545</v>
      </c>
      <c r="AF322" s="66">
        <f t="shared" si="351"/>
        <v>0.02082248829</v>
      </c>
      <c r="AG322" s="56">
        <f t="shared" si="20"/>
        <v>0.002951709392</v>
      </c>
      <c r="AH322" s="49">
        <f t="shared" si="5"/>
        <v>0.06923477356</v>
      </c>
      <c r="AI322" s="57">
        <f t="shared" si="21"/>
        <v>0.002682484897</v>
      </c>
      <c r="AJ322" s="57">
        <f t="shared" si="22"/>
        <v>0.002370928416</v>
      </c>
      <c r="AK322" s="66">
        <f t="shared" si="23"/>
        <v>-0.00007967386141</v>
      </c>
      <c r="AL322" s="66">
        <f t="shared" si="24"/>
        <v>0.003355255863</v>
      </c>
      <c r="AM322" s="66">
        <f t="shared" si="25"/>
        <v>-0.00006468089833</v>
      </c>
      <c r="AN322" s="63">
        <f t="shared" si="6"/>
        <v>0.06923477356</v>
      </c>
      <c r="AO322" s="66">
        <f t="shared" si="26"/>
        <v>0.002617803999</v>
      </c>
      <c r="AP322" s="66">
        <f t="shared" si="27"/>
        <v>1.005760296</v>
      </c>
      <c r="AQ322" s="63">
        <f t="shared" si="7"/>
        <v>5</v>
      </c>
      <c r="AR322" s="66">
        <f t="shared" si="28"/>
        <v>5</v>
      </c>
      <c r="AS322" s="64">
        <f>'M1,M2,M3 Restoration'!AU322</f>
        <v>0.3477813787</v>
      </c>
      <c r="AT322" s="66">
        <f t="shared" si="206"/>
        <v>9</v>
      </c>
      <c r="AU322" s="65">
        <f>'N1,N2,N3 Restoration'!AX322</f>
        <v>0.6674442079</v>
      </c>
      <c r="AV322" s="38">
        <f t="shared" si="30"/>
        <v>7</v>
      </c>
      <c r="AW322" s="38">
        <f t="shared" si="31"/>
        <v>14</v>
      </c>
      <c r="AX322" s="52">
        <v>16.0</v>
      </c>
      <c r="AY322" s="38"/>
      <c r="AZ322" s="35"/>
      <c r="BA322" s="35"/>
    </row>
    <row r="323">
      <c r="A323" s="1"/>
      <c r="B323" s="1"/>
      <c r="C323" s="60"/>
      <c r="D323" s="60"/>
      <c r="E323" s="2">
        <v>4555.0</v>
      </c>
      <c r="F323" s="61">
        <v>3603.0</v>
      </c>
      <c r="G323" s="62">
        <f t="shared" si="8"/>
        <v>325</v>
      </c>
      <c r="H323" s="43">
        <v>16.0</v>
      </c>
      <c r="I323" s="43">
        <v>30.0</v>
      </c>
      <c r="J323" s="43">
        <v>20.0</v>
      </c>
      <c r="K323" s="44">
        <v>34.0</v>
      </c>
      <c r="L323" s="44">
        <v>97.0</v>
      </c>
      <c r="M323" s="44">
        <v>34.0</v>
      </c>
      <c r="N323" s="45">
        <v>23.0</v>
      </c>
      <c r="O323" s="45">
        <v>16.0</v>
      </c>
      <c r="P323" s="45">
        <v>55.0</v>
      </c>
      <c r="Q323" s="66">
        <f t="shared" si="9"/>
        <v>0.09020260894</v>
      </c>
      <c r="R323" s="66">
        <f t="shared" si="10"/>
        <v>0.004440743825</v>
      </c>
      <c r="S323" s="66">
        <f t="shared" si="11"/>
        <v>0.005550929781</v>
      </c>
      <c r="T323" s="66">
        <f t="shared" si="12"/>
        <v>0.004440743825</v>
      </c>
      <c r="U323" s="63">
        <f t="shared" si="1"/>
        <v>0.09020260894</v>
      </c>
      <c r="V323" s="66">
        <f t="shared" si="13"/>
        <v>0.008326394671</v>
      </c>
      <c r="W323" s="66">
        <f t="shared" si="14"/>
        <v>0.02692200944</v>
      </c>
      <c r="X323" s="66">
        <f t="shared" si="15"/>
        <v>0.009436580627</v>
      </c>
      <c r="Y323" s="63">
        <f t="shared" si="2"/>
        <v>0.09020260894</v>
      </c>
      <c r="Z323" s="66">
        <f t="shared" si="16"/>
        <v>0.009436580627</v>
      </c>
      <c r="AA323" s="66">
        <f t="shared" si="17"/>
        <v>0.006383569248</v>
      </c>
      <c r="AB323" s="66">
        <f t="shared" si="18"/>
        <v>0.0152650569</v>
      </c>
      <c r="AC323" s="63">
        <f t="shared" si="3"/>
        <v>0.09020260894</v>
      </c>
      <c r="AD323" s="66">
        <f t="shared" ref="AD323:AF323" si="352">(H323+K323+N323)/($F323)</f>
        <v>0.0202608937</v>
      </c>
      <c r="AE323" s="66">
        <f t="shared" si="352"/>
        <v>0.03968914793</v>
      </c>
      <c r="AF323" s="66">
        <f t="shared" si="352"/>
        <v>0.03025256731</v>
      </c>
      <c r="AG323" s="56">
        <f t="shared" si="20"/>
        <v>0.004520558043</v>
      </c>
      <c r="AH323" s="49">
        <f t="shared" si="5"/>
        <v>0.09020260894</v>
      </c>
      <c r="AI323" s="57">
        <f t="shared" si="21"/>
        <v>0.004182132273</v>
      </c>
      <c r="AJ323" s="57">
        <f t="shared" si="22"/>
        <v>0.003776220532</v>
      </c>
      <c r="AK323" s="66">
        <f t="shared" si="23"/>
        <v>0.002201436975</v>
      </c>
      <c r="AL323" s="66">
        <f t="shared" si="24"/>
        <v>0.0006645232921</v>
      </c>
      <c r="AM323" s="66">
        <f t="shared" si="25"/>
        <v>0.001787172338</v>
      </c>
      <c r="AN323" s="63">
        <f t="shared" si="6"/>
        <v>0.09020260894</v>
      </c>
      <c r="AO323" s="66">
        <f t="shared" si="26"/>
        <v>0.005969304611</v>
      </c>
      <c r="AP323" s="66">
        <f t="shared" si="27"/>
        <v>0.935104544</v>
      </c>
      <c r="AQ323" s="63">
        <f t="shared" si="7"/>
        <v>23</v>
      </c>
      <c r="AR323" s="66">
        <f t="shared" si="28"/>
        <v>22</v>
      </c>
      <c r="AS323" s="64">
        <f>'M1,M2,M3 Restoration'!AU323</f>
        <v>0.4731907493</v>
      </c>
      <c r="AT323" s="66">
        <f t="shared" si="206"/>
        <v>24</v>
      </c>
      <c r="AU323" s="65">
        <f>'N1,N2,N3 Restoration'!AX323</f>
        <v>0.2532136408</v>
      </c>
      <c r="AV323" s="38">
        <f t="shared" si="30"/>
        <v>36</v>
      </c>
      <c r="AW323" s="38">
        <f t="shared" si="31"/>
        <v>12</v>
      </c>
      <c r="AX323" s="52">
        <v>30.0</v>
      </c>
      <c r="AY323" s="38"/>
      <c r="AZ323" s="35"/>
      <c r="BA323" s="35"/>
    </row>
    <row r="324">
      <c r="A324" s="1"/>
      <c r="B324" s="1"/>
      <c r="C324" s="60"/>
      <c r="D324" s="60"/>
      <c r="E324" s="2">
        <v>4559.0</v>
      </c>
      <c r="F324" s="61">
        <v>2078.0</v>
      </c>
      <c r="G324" s="62">
        <f t="shared" si="8"/>
        <v>205</v>
      </c>
      <c r="H324" s="43">
        <v>12.0</v>
      </c>
      <c r="I324" s="43">
        <v>21.0</v>
      </c>
      <c r="J324" s="43">
        <v>5.0</v>
      </c>
      <c r="K324" s="44">
        <v>30.0</v>
      </c>
      <c r="L324" s="44">
        <v>58.0</v>
      </c>
      <c r="M324" s="44">
        <v>28.0</v>
      </c>
      <c r="N324" s="45">
        <v>2.0</v>
      </c>
      <c r="O324" s="45">
        <v>15.0</v>
      </c>
      <c r="P324" s="45">
        <v>34.0</v>
      </c>
      <c r="Q324" s="66">
        <f t="shared" si="9"/>
        <v>0.09865255053</v>
      </c>
      <c r="R324" s="66">
        <f t="shared" si="10"/>
        <v>0.005774783446</v>
      </c>
      <c r="S324" s="66">
        <f t="shared" si="11"/>
        <v>0.002406159769</v>
      </c>
      <c r="T324" s="66">
        <f t="shared" si="12"/>
        <v>0.007218479307</v>
      </c>
      <c r="U324" s="63">
        <f t="shared" si="1"/>
        <v>0.09865255053</v>
      </c>
      <c r="V324" s="66">
        <f t="shared" si="13"/>
        <v>0.01010587103</v>
      </c>
      <c r="W324" s="66">
        <f t="shared" si="14"/>
        <v>0.02791145332</v>
      </c>
      <c r="X324" s="66">
        <f t="shared" si="15"/>
        <v>0.01443695861</v>
      </c>
      <c r="Y324" s="63">
        <f t="shared" si="2"/>
        <v>0.09865255053</v>
      </c>
      <c r="Z324" s="66">
        <f t="shared" si="16"/>
        <v>0.01347449471</v>
      </c>
      <c r="AA324" s="66">
        <f t="shared" si="17"/>
        <v>0.0009624639076</v>
      </c>
      <c r="AB324" s="66">
        <f t="shared" si="18"/>
        <v>0.01636188643</v>
      </c>
      <c r="AC324" s="63">
        <f t="shared" si="3"/>
        <v>0.09865255053</v>
      </c>
      <c r="AD324" s="66">
        <f t="shared" ref="AD324:AF324" si="353">(H324+K324+N324)/($F324)</f>
        <v>0.02117420597</v>
      </c>
      <c r="AE324" s="66">
        <f t="shared" si="353"/>
        <v>0.04523580366</v>
      </c>
      <c r="AF324" s="66">
        <f t="shared" si="353"/>
        <v>0.0322425409</v>
      </c>
      <c r="AG324" s="56">
        <f t="shared" si="20"/>
        <v>0.00513084738</v>
      </c>
      <c r="AH324" s="49">
        <f t="shared" si="5"/>
        <v>0.09865255053</v>
      </c>
      <c r="AI324" s="57">
        <f t="shared" si="21"/>
        <v>0.004759388238</v>
      </c>
      <c r="AJ324" s="57">
        <f t="shared" si="22"/>
        <v>0.004315451761</v>
      </c>
      <c r="AK324" s="66">
        <f t="shared" si="23"/>
        <v>-0.00379692433</v>
      </c>
      <c r="AL324" s="66">
        <f t="shared" si="24"/>
        <v>0.002903027546</v>
      </c>
      <c r="AM324" s="66">
        <f t="shared" si="25"/>
        <v>-0.003082422168</v>
      </c>
      <c r="AN324" s="63">
        <f t="shared" si="6"/>
        <v>0.09865255053</v>
      </c>
      <c r="AO324" s="66">
        <f t="shared" si="26"/>
        <v>0.00167696607</v>
      </c>
      <c r="AP324" s="66">
        <f t="shared" si="27"/>
        <v>1.742367747</v>
      </c>
      <c r="AQ324" s="63">
        <f t="shared" si="7"/>
        <v>2</v>
      </c>
      <c r="AR324" s="66">
        <f t="shared" si="28"/>
        <v>3</v>
      </c>
      <c r="AS324" s="64">
        <f>'M1,M2,M3 Restoration'!AU324</f>
        <v>0.4449061224</v>
      </c>
      <c r="AT324" s="66">
        <f t="shared" si="206"/>
        <v>4</v>
      </c>
      <c r="AU324" s="65">
        <f>'N1,N2,N3 Restoration'!AX324</f>
        <v>0.7291734415</v>
      </c>
      <c r="AV324" s="38">
        <f t="shared" si="30"/>
        <v>17</v>
      </c>
      <c r="AW324" s="38">
        <f t="shared" si="31"/>
        <v>46</v>
      </c>
      <c r="AX324" s="52">
        <v>21.0</v>
      </c>
      <c r="AY324" s="38"/>
      <c r="AZ324" s="35"/>
      <c r="BA324" s="35"/>
    </row>
    <row r="325">
      <c r="A325" s="1"/>
      <c r="B325" s="1"/>
      <c r="C325" s="60"/>
      <c r="D325" s="60"/>
      <c r="E325" s="2">
        <v>4562.0</v>
      </c>
      <c r="F325" s="61">
        <v>1374.0</v>
      </c>
      <c r="G325" s="62">
        <f t="shared" si="8"/>
        <v>132</v>
      </c>
      <c r="H325" s="43">
        <v>4.0</v>
      </c>
      <c r="I325" s="43">
        <v>7.0</v>
      </c>
      <c r="J325" s="43">
        <v>7.0</v>
      </c>
      <c r="K325" s="44">
        <v>17.0</v>
      </c>
      <c r="L325" s="44">
        <v>36.0</v>
      </c>
      <c r="M325" s="44">
        <v>16.0</v>
      </c>
      <c r="N325" s="45">
        <v>16.0</v>
      </c>
      <c r="O325" s="45">
        <v>5.0</v>
      </c>
      <c r="P325" s="45">
        <v>24.0</v>
      </c>
      <c r="Q325" s="66">
        <f t="shared" si="9"/>
        <v>0.096069869</v>
      </c>
      <c r="R325" s="66">
        <f t="shared" si="10"/>
        <v>0.002911208151</v>
      </c>
      <c r="S325" s="66">
        <f t="shared" si="11"/>
        <v>0.005094614265</v>
      </c>
      <c r="T325" s="66">
        <f t="shared" si="12"/>
        <v>0.003639010189</v>
      </c>
      <c r="U325" s="63">
        <f t="shared" si="1"/>
        <v>0.096069869</v>
      </c>
      <c r="V325" s="66">
        <f t="shared" si="13"/>
        <v>0.005094614265</v>
      </c>
      <c r="W325" s="66">
        <f t="shared" si="14"/>
        <v>0.02620087336</v>
      </c>
      <c r="X325" s="66">
        <f t="shared" si="15"/>
        <v>0.01237263464</v>
      </c>
      <c r="Y325" s="63">
        <f t="shared" si="2"/>
        <v>0.096069869</v>
      </c>
      <c r="Z325" s="66">
        <f t="shared" si="16"/>
        <v>0.01164483261</v>
      </c>
      <c r="AA325" s="66">
        <f t="shared" si="17"/>
        <v>0.01164483261</v>
      </c>
      <c r="AB325" s="66">
        <f t="shared" si="18"/>
        <v>0.01746724891</v>
      </c>
      <c r="AC325" s="63">
        <f t="shared" si="3"/>
        <v>0.096069869</v>
      </c>
      <c r="AD325" s="66">
        <f t="shared" ref="AD325:AF325" si="354">(H325+K325+N325)/($F325)</f>
        <v>0.0269286754</v>
      </c>
      <c r="AE325" s="66">
        <f t="shared" si="354"/>
        <v>0.03493449782</v>
      </c>
      <c r="AF325" s="66">
        <f t="shared" si="354"/>
        <v>0.03420669578</v>
      </c>
      <c r="AG325" s="56">
        <f t="shared" si="20"/>
        <v>0.004945653592</v>
      </c>
      <c r="AH325" s="49">
        <f t="shared" si="5"/>
        <v>0.096069869</v>
      </c>
      <c r="AI325" s="57">
        <f t="shared" si="21"/>
        <v>0.004584604603</v>
      </c>
      <c r="AJ325" s="57">
        <f t="shared" si="22"/>
        <v>0.004152290193</v>
      </c>
      <c r="AK325" s="66">
        <f t="shared" si="23"/>
        <v>0.007060228002</v>
      </c>
      <c r="AL325" s="66">
        <f t="shared" si="24"/>
        <v>-0.0005132800036</v>
      </c>
      <c r="AM325" s="66">
        <f t="shared" si="25"/>
        <v>0.005731639983</v>
      </c>
      <c r="AN325" s="63">
        <f t="shared" si="6"/>
        <v>0.096069869</v>
      </c>
      <c r="AO325" s="66">
        <f t="shared" si="26"/>
        <v>0.01031624459</v>
      </c>
      <c r="AP325" s="66">
        <f t="shared" si="27"/>
        <v>0.8859075038</v>
      </c>
      <c r="AQ325" s="63">
        <f t="shared" si="7"/>
        <v>16</v>
      </c>
      <c r="AR325" s="66">
        <f t="shared" si="28"/>
        <v>14</v>
      </c>
      <c r="AS325" s="64">
        <f>'M1,M2,M3 Restoration'!AU325</f>
        <v>0.4955598831</v>
      </c>
      <c r="AT325" s="66">
        <f t="shared" si="206"/>
        <v>14</v>
      </c>
      <c r="AU325" s="65">
        <f>'N1,N2,N3 Restoration'!AX325</f>
        <v>0.09785259924</v>
      </c>
      <c r="AV325" s="38">
        <f t="shared" si="30"/>
        <v>11</v>
      </c>
      <c r="AW325" s="38">
        <f t="shared" si="31"/>
        <v>1</v>
      </c>
      <c r="AX325" s="52">
        <v>7.0</v>
      </c>
      <c r="AY325" s="38"/>
      <c r="AZ325" s="35"/>
      <c r="BA325" s="35"/>
    </row>
    <row r="326">
      <c r="A326" s="1"/>
      <c r="B326" s="1"/>
      <c r="C326" s="60"/>
      <c r="D326" s="60"/>
      <c r="E326" s="2">
        <v>4564.0</v>
      </c>
      <c r="F326" s="61">
        <v>2237.0</v>
      </c>
      <c r="G326" s="62">
        <f t="shared" si="8"/>
        <v>249</v>
      </c>
      <c r="H326" s="43">
        <v>6.0</v>
      </c>
      <c r="I326" s="43">
        <v>18.0</v>
      </c>
      <c r="J326" s="43">
        <v>9.0</v>
      </c>
      <c r="K326" s="44">
        <v>35.0</v>
      </c>
      <c r="L326" s="44">
        <v>89.0</v>
      </c>
      <c r="M326" s="44">
        <v>25.0</v>
      </c>
      <c r="N326" s="45">
        <v>20.0</v>
      </c>
      <c r="O326" s="45">
        <v>5.0</v>
      </c>
      <c r="P326" s="45">
        <v>42.0</v>
      </c>
      <c r="Q326" s="66">
        <f t="shared" si="9"/>
        <v>0.1113097899</v>
      </c>
      <c r="R326" s="66">
        <f t="shared" si="10"/>
        <v>0.002682163612</v>
      </c>
      <c r="S326" s="66">
        <f t="shared" si="11"/>
        <v>0.004023245418</v>
      </c>
      <c r="T326" s="66">
        <f t="shared" si="12"/>
        <v>0.002235136343</v>
      </c>
      <c r="U326" s="63">
        <f t="shared" si="1"/>
        <v>0.1113097899</v>
      </c>
      <c r="V326" s="66">
        <f t="shared" si="13"/>
        <v>0.008046490836</v>
      </c>
      <c r="W326" s="66">
        <f t="shared" si="14"/>
        <v>0.03978542691</v>
      </c>
      <c r="X326" s="66">
        <f t="shared" si="15"/>
        <v>0.0156459544</v>
      </c>
      <c r="Y326" s="63">
        <f t="shared" si="2"/>
        <v>0.1113097899</v>
      </c>
      <c r="Z326" s="66">
        <f t="shared" si="16"/>
        <v>0.01117568172</v>
      </c>
      <c r="AA326" s="66">
        <f t="shared" si="17"/>
        <v>0.008940545373</v>
      </c>
      <c r="AB326" s="66">
        <f t="shared" si="18"/>
        <v>0.01877514528</v>
      </c>
      <c r="AC326" s="63">
        <f t="shared" si="3"/>
        <v>0.1113097899</v>
      </c>
      <c r="AD326" s="66">
        <f t="shared" ref="AD326:AF326" si="355">(H326+K326+N326)/($F326)</f>
        <v>0.02726866339</v>
      </c>
      <c r="AE326" s="66">
        <f t="shared" si="355"/>
        <v>0.05006705409</v>
      </c>
      <c r="AF326" s="66">
        <f t="shared" si="355"/>
        <v>0.03397407242</v>
      </c>
      <c r="AG326" s="56">
        <f t="shared" si="20"/>
        <v>0.00602141486</v>
      </c>
      <c r="AH326" s="49">
        <f t="shared" si="5"/>
        <v>0.1113097899</v>
      </c>
      <c r="AI326" s="57">
        <f t="shared" si="21"/>
        <v>0.005594944565</v>
      </c>
      <c r="AJ326" s="57">
        <f t="shared" si="22"/>
        <v>0.005094050511</v>
      </c>
      <c r="AK326" s="66">
        <f t="shared" si="23"/>
        <v>0.003345600808</v>
      </c>
      <c r="AL326" s="66">
        <f t="shared" si="24"/>
        <v>-0.002858914167</v>
      </c>
      <c r="AM326" s="66">
        <f t="shared" si="25"/>
        <v>0.002716028342</v>
      </c>
      <c r="AN326" s="63">
        <f t="shared" si="6"/>
        <v>0.1113097899</v>
      </c>
      <c r="AO326" s="66">
        <f t="shared" si="26"/>
        <v>0.008310972907</v>
      </c>
      <c r="AP326" s="66">
        <f t="shared" si="27"/>
        <v>0.9295823197</v>
      </c>
      <c r="AQ326" s="63">
        <f t="shared" si="7"/>
        <v>20</v>
      </c>
      <c r="AR326" s="66">
        <f t="shared" si="28"/>
        <v>19</v>
      </c>
      <c r="AS326" s="64">
        <f>'M1,M2,M3 Restoration'!AU326</f>
        <v>0.4600875015</v>
      </c>
      <c r="AT326" s="66">
        <f t="shared" si="206"/>
        <v>22</v>
      </c>
      <c r="AU326" s="65">
        <f>'N1,N2,N3 Restoration'!AX326</f>
        <v>0.1461104385</v>
      </c>
      <c r="AV326" s="38">
        <f t="shared" si="30"/>
        <v>15</v>
      </c>
      <c r="AW326" s="38">
        <f t="shared" si="31"/>
        <v>3</v>
      </c>
      <c r="AX326" s="52">
        <v>18.0</v>
      </c>
      <c r="AY326" s="38"/>
      <c r="AZ326" s="35"/>
      <c r="BA326" s="35"/>
    </row>
    <row r="327">
      <c r="A327" s="1"/>
      <c r="B327" s="1"/>
      <c r="C327" s="60"/>
      <c r="D327" s="60"/>
      <c r="E327" s="2">
        <v>4581.0</v>
      </c>
      <c r="F327" s="61">
        <v>3299.0</v>
      </c>
      <c r="G327" s="62">
        <f t="shared" si="8"/>
        <v>494</v>
      </c>
      <c r="H327" s="43">
        <v>15.0</v>
      </c>
      <c r="I327" s="43">
        <v>54.0</v>
      </c>
      <c r="J327" s="43">
        <v>22.0</v>
      </c>
      <c r="K327" s="44">
        <v>64.0</v>
      </c>
      <c r="L327" s="44">
        <v>158.0</v>
      </c>
      <c r="M327" s="44">
        <v>42.0</v>
      </c>
      <c r="N327" s="45">
        <v>29.0</v>
      </c>
      <c r="O327" s="45">
        <v>34.0</v>
      </c>
      <c r="P327" s="45">
        <v>76.0</v>
      </c>
      <c r="Q327" s="66">
        <f t="shared" si="9"/>
        <v>0.1497423462</v>
      </c>
      <c r="R327" s="66">
        <f t="shared" si="10"/>
        <v>0.004546832373</v>
      </c>
      <c r="S327" s="66">
        <f t="shared" si="11"/>
        <v>0.006668687481</v>
      </c>
      <c r="T327" s="66">
        <f t="shared" si="12"/>
        <v>0.01030615338</v>
      </c>
      <c r="U327" s="63">
        <f t="shared" si="1"/>
        <v>0.1497423462</v>
      </c>
      <c r="V327" s="66">
        <f t="shared" si="13"/>
        <v>0.01636859654</v>
      </c>
      <c r="W327" s="66">
        <f t="shared" si="14"/>
        <v>0.047893301</v>
      </c>
      <c r="X327" s="66">
        <f t="shared" si="15"/>
        <v>0.01939981813</v>
      </c>
      <c r="Y327" s="63">
        <f t="shared" si="2"/>
        <v>0.1497423462</v>
      </c>
      <c r="Z327" s="66">
        <f t="shared" si="16"/>
        <v>0.01273113065</v>
      </c>
      <c r="AA327" s="66">
        <f t="shared" si="17"/>
        <v>0.008790542589</v>
      </c>
      <c r="AB327" s="66">
        <f t="shared" si="18"/>
        <v>0.02303728403</v>
      </c>
      <c r="AC327" s="63">
        <f t="shared" si="3"/>
        <v>0.1497423462</v>
      </c>
      <c r="AD327" s="66">
        <f t="shared" ref="AD327:AF327" si="356">(H327+K327+N327)/($F327)</f>
        <v>0.03273719309</v>
      </c>
      <c r="AE327" s="66">
        <f t="shared" si="356"/>
        <v>0.07456805092</v>
      </c>
      <c r="AF327" s="66">
        <f t="shared" si="356"/>
        <v>0.04243710215</v>
      </c>
      <c r="AG327" s="56">
        <f t="shared" si="20"/>
        <v>0.008552163962</v>
      </c>
      <c r="AH327" s="49">
        <f t="shared" si="5"/>
        <v>0.1497423462</v>
      </c>
      <c r="AI327" s="57">
        <f t="shared" si="21"/>
        <v>0.007918012618</v>
      </c>
      <c r="AJ327" s="57">
        <f t="shared" si="22"/>
        <v>0.007244172061</v>
      </c>
      <c r="AK327" s="66">
        <f t="shared" si="23"/>
        <v>0.0008725299702</v>
      </c>
      <c r="AL327" s="66">
        <f t="shared" si="24"/>
        <v>0.003061981319</v>
      </c>
      <c r="AM327" s="66">
        <f t="shared" si="25"/>
        <v>0.0007083379831</v>
      </c>
      <c r="AN327" s="63">
        <f t="shared" si="6"/>
        <v>0.1497423462</v>
      </c>
      <c r="AO327" s="66">
        <f t="shared" si="26"/>
        <v>0.008626350602</v>
      </c>
      <c r="AP327" s="66">
        <f t="shared" si="27"/>
        <v>0.981321746</v>
      </c>
      <c r="AQ327" s="63">
        <f t="shared" si="7"/>
        <v>29</v>
      </c>
      <c r="AR327" s="66">
        <f t="shared" si="28"/>
        <v>28</v>
      </c>
      <c r="AS327" s="64">
        <f>'M1,M2,M3 Restoration'!AU327</f>
        <v>0.4160818314</v>
      </c>
      <c r="AT327" s="66">
        <f t="shared" si="206"/>
        <v>39</v>
      </c>
      <c r="AU327" s="65">
        <f>'N1,N2,N3 Restoration'!AX327</f>
        <v>0.4750950808</v>
      </c>
      <c r="AV327" s="38">
        <f t="shared" si="30"/>
        <v>37</v>
      </c>
      <c r="AW327" s="38">
        <f t="shared" si="31"/>
        <v>33</v>
      </c>
      <c r="AX327" s="52">
        <v>54.0</v>
      </c>
      <c r="AY327" s="38"/>
      <c r="AZ327" s="35"/>
      <c r="BA327" s="35"/>
    </row>
    <row r="328">
      <c r="A328" s="1"/>
      <c r="B328" s="1"/>
      <c r="C328" s="60"/>
      <c r="D328" s="60"/>
      <c r="E328" s="2">
        <v>4583.0</v>
      </c>
      <c r="F328" s="61">
        <v>2932.0</v>
      </c>
      <c r="G328" s="62">
        <f t="shared" si="8"/>
        <v>491</v>
      </c>
      <c r="H328" s="43">
        <v>21.0</v>
      </c>
      <c r="I328" s="43">
        <v>45.0</v>
      </c>
      <c r="J328" s="43">
        <v>19.0</v>
      </c>
      <c r="K328" s="44">
        <v>71.0</v>
      </c>
      <c r="L328" s="44">
        <v>165.0</v>
      </c>
      <c r="M328" s="44">
        <v>38.0</v>
      </c>
      <c r="N328" s="45">
        <v>22.0</v>
      </c>
      <c r="O328" s="45">
        <v>25.0</v>
      </c>
      <c r="P328" s="45">
        <v>85.0</v>
      </c>
      <c r="Q328" s="66">
        <f t="shared" si="9"/>
        <v>0.1674624829</v>
      </c>
      <c r="R328" s="66">
        <f t="shared" si="10"/>
        <v>0.007162346521</v>
      </c>
      <c r="S328" s="66">
        <f t="shared" si="11"/>
        <v>0.006480218281</v>
      </c>
      <c r="T328" s="66">
        <f t="shared" si="12"/>
        <v>0.008526603001</v>
      </c>
      <c r="U328" s="63">
        <f t="shared" si="1"/>
        <v>0.1674624829</v>
      </c>
      <c r="V328" s="66">
        <f t="shared" si="13"/>
        <v>0.0153478854</v>
      </c>
      <c r="W328" s="66">
        <f t="shared" si="14"/>
        <v>0.05627557981</v>
      </c>
      <c r="X328" s="66">
        <f t="shared" si="15"/>
        <v>0.02421555252</v>
      </c>
      <c r="Y328" s="63">
        <f t="shared" si="2"/>
        <v>0.1674624829</v>
      </c>
      <c r="Z328" s="66">
        <f t="shared" si="16"/>
        <v>0.01296043656</v>
      </c>
      <c r="AA328" s="66">
        <f t="shared" si="17"/>
        <v>0.007503410641</v>
      </c>
      <c r="AB328" s="66">
        <f t="shared" si="18"/>
        <v>0.0289904502</v>
      </c>
      <c r="AC328" s="63">
        <f t="shared" si="3"/>
        <v>0.1674624829</v>
      </c>
      <c r="AD328" s="66">
        <f t="shared" ref="AD328:AF328" si="357">(H328+K328+N328)/($F328)</f>
        <v>0.03888130969</v>
      </c>
      <c r="AE328" s="66">
        <f t="shared" si="357"/>
        <v>0.08015006821</v>
      </c>
      <c r="AF328" s="66">
        <f t="shared" si="357"/>
        <v>0.04843110505</v>
      </c>
      <c r="AG328" s="56">
        <f t="shared" si="20"/>
        <v>0.009631157508</v>
      </c>
      <c r="AH328" s="49">
        <f t="shared" si="5"/>
        <v>0.1674624829</v>
      </c>
      <c r="AI328" s="57">
        <f t="shared" si="21"/>
        <v>0.008880653266</v>
      </c>
      <c r="AJ328" s="57">
        <f t="shared" si="22"/>
        <v>0.008127072092</v>
      </c>
      <c r="AK328" s="66">
        <f t="shared" si="23"/>
        <v>-0.001377242625</v>
      </c>
      <c r="AL328" s="66">
        <f t="shared" si="24"/>
        <v>0.0003995309089</v>
      </c>
      <c r="AM328" s="66">
        <f t="shared" si="25"/>
        <v>-0.001118074217</v>
      </c>
      <c r="AN328" s="63">
        <f t="shared" si="6"/>
        <v>0.1674624829</v>
      </c>
      <c r="AO328" s="66">
        <f t="shared" si="26"/>
        <v>0.007762579049</v>
      </c>
      <c r="AP328" s="66">
        <f t="shared" si="27"/>
        <v>1.034540081</v>
      </c>
      <c r="AQ328" s="63">
        <f t="shared" si="7"/>
        <v>22</v>
      </c>
      <c r="AR328" s="66">
        <f t="shared" si="28"/>
        <v>23</v>
      </c>
      <c r="AS328" s="64">
        <f>'M1,M2,M3 Restoration'!AU328</f>
        <v>0.4470222221</v>
      </c>
      <c r="AT328" s="66">
        <f t="shared" si="206"/>
        <v>28</v>
      </c>
      <c r="AU328" s="65">
        <f>'N1,N2,N3 Restoration'!AX328</f>
        <v>0.4056699448</v>
      </c>
      <c r="AV328" s="38">
        <f t="shared" si="30"/>
        <v>40</v>
      </c>
      <c r="AW328" s="38">
        <f t="shared" si="31"/>
        <v>27</v>
      </c>
      <c r="AX328" s="52">
        <v>45.0</v>
      </c>
      <c r="AY328" s="38"/>
      <c r="AZ328" s="35"/>
      <c r="BA328" s="35"/>
    </row>
    <row r="329">
      <c r="A329" s="1"/>
      <c r="B329" s="1"/>
      <c r="C329" s="60"/>
      <c r="D329" s="60"/>
      <c r="E329" s="2">
        <v>4585.0</v>
      </c>
      <c r="F329" s="61">
        <v>1222.0</v>
      </c>
      <c r="G329" s="62">
        <f t="shared" si="8"/>
        <v>136</v>
      </c>
      <c r="H329" s="43">
        <v>6.0</v>
      </c>
      <c r="I329" s="43">
        <v>14.0</v>
      </c>
      <c r="J329" s="43">
        <v>12.0</v>
      </c>
      <c r="K329" s="44">
        <v>15.0</v>
      </c>
      <c r="L329" s="44">
        <v>30.0</v>
      </c>
      <c r="M329" s="44">
        <v>18.0</v>
      </c>
      <c r="N329" s="45">
        <v>8.0</v>
      </c>
      <c r="O329" s="45">
        <v>13.0</v>
      </c>
      <c r="P329" s="45">
        <v>20.0</v>
      </c>
      <c r="Q329" s="66">
        <f t="shared" si="9"/>
        <v>0.1112929624</v>
      </c>
      <c r="R329" s="66">
        <f t="shared" si="10"/>
        <v>0.004909983633</v>
      </c>
      <c r="S329" s="66">
        <f t="shared" si="11"/>
        <v>0.009819967267</v>
      </c>
      <c r="T329" s="66">
        <f t="shared" si="12"/>
        <v>0.01063829787</v>
      </c>
      <c r="U329" s="63">
        <f t="shared" si="1"/>
        <v>0.1112929624</v>
      </c>
      <c r="V329" s="66">
        <f t="shared" si="13"/>
        <v>0.01145662848</v>
      </c>
      <c r="W329" s="66">
        <f t="shared" si="14"/>
        <v>0.02454991817</v>
      </c>
      <c r="X329" s="66">
        <f t="shared" si="15"/>
        <v>0.01227495908</v>
      </c>
      <c r="Y329" s="63">
        <f t="shared" si="2"/>
        <v>0.1112929624</v>
      </c>
      <c r="Z329" s="66">
        <f t="shared" si="16"/>
        <v>0.0147299509</v>
      </c>
      <c r="AA329" s="66">
        <f t="shared" si="17"/>
        <v>0.006546644845</v>
      </c>
      <c r="AB329" s="66">
        <f t="shared" si="18"/>
        <v>0.01636661211</v>
      </c>
      <c r="AC329" s="63">
        <f t="shared" si="3"/>
        <v>0.1112929624</v>
      </c>
      <c r="AD329" s="66">
        <f t="shared" ref="AD329:AF329" si="358">(H329+K329+N329)/($F329)</f>
        <v>0.02373158756</v>
      </c>
      <c r="AE329" s="66">
        <f t="shared" si="358"/>
        <v>0.04664484452</v>
      </c>
      <c r="AF329" s="66">
        <f t="shared" si="358"/>
        <v>0.04091653028</v>
      </c>
      <c r="AG329" s="56">
        <f t="shared" si="20"/>
        <v>0.006020249651</v>
      </c>
      <c r="AH329" s="49">
        <f t="shared" si="5"/>
        <v>0.1112929624</v>
      </c>
      <c r="AI329" s="57">
        <f t="shared" si="21"/>
        <v>0.005593856895</v>
      </c>
      <c r="AJ329" s="57">
        <f t="shared" si="22"/>
        <v>0.005093038565</v>
      </c>
      <c r="AK329" s="66">
        <f t="shared" si="23"/>
        <v>0.0009527879492</v>
      </c>
      <c r="AL329" s="66">
        <f t="shared" si="24"/>
        <v>0.005545259308</v>
      </c>
      <c r="AM329" s="66">
        <f t="shared" si="25"/>
        <v>0.0007734930803</v>
      </c>
      <c r="AN329" s="63">
        <f t="shared" si="6"/>
        <v>0.1112929624</v>
      </c>
      <c r="AO329" s="66">
        <f t="shared" si="26"/>
        <v>0.006367349976</v>
      </c>
      <c r="AP329" s="66">
        <f t="shared" si="27"/>
        <v>0.9726127088</v>
      </c>
      <c r="AQ329" s="63">
        <f t="shared" si="7"/>
        <v>8</v>
      </c>
      <c r="AR329" s="66">
        <f t="shared" si="28"/>
        <v>8</v>
      </c>
      <c r="AS329" s="64">
        <f>'M1,M2,M3 Restoration'!AU329</f>
        <v>0.3633098773</v>
      </c>
      <c r="AT329" s="66">
        <f t="shared" si="206"/>
        <v>14</v>
      </c>
      <c r="AU329" s="65">
        <f>'N1,N2,N3 Restoration'!AX329</f>
        <v>0.3634108758</v>
      </c>
      <c r="AV329" s="38">
        <f t="shared" si="30"/>
        <v>18</v>
      </c>
      <c r="AW329" s="38">
        <f t="shared" si="31"/>
        <v>10</v>
      </c>
      <c r="AX329" s="52">
        <v>14.0</v>
      </c>
      <c r="AY329" s="38"/>
      <c r="AZ329" s="35"/>
      <c r="BA329" s="35"/>
    </row>
    <row r="330">
      <c r="A330" s="1"/>
      <c r="B330" s="1"/>
      <c r="C330" s="60"/>
      <c r="D330" s="60"/>
      <c r="E330" s="2">
        <v>4586.0</v>
      </c>
      <c r="F330" s="61">
        <v>3208.0</v>
      </c>
      <c r="G330" s="62">
        <f t="shared" si="8"/>
        <v>505</v>
      </c>
      <c r="H330" s="43">
        <v>16.0</v>
      </c>
      <c r="I330" s="43">
        <v>53.0</v>
      </c>
      <c r="J330" s="43">
        <v>24.0</v>
      </c>
      <c r="K330" s="44">
        <v>92.0</v>
      </c>
      <c r="L330" s="44">
        <v>160.0</v>
      </c>
      <c r="M330" s="44">
        <v>54.0</v>
      </c>
      <c r="N330" s="45">
        <v>20.0</v>
      </c>
      <c r="O330" s="45">
        <v>12.0</v>
      </c>
      <c r="P330" s="45">
        <v>74.0</v>
      </c>
      <c r="Q330" s="66">
        <f t="shared" si="9"/>
        <v>0.1574189526</v>
      </c>
      <c r="R330" s="66">
        <f t="shared" si="10"/>
        <v>0.004987531172</v>
      </c>
      <c r="S330" s="66">
        <f t="shared" si="11"/>
        <v>0.007481296758</v>
      </c>
      <c r="T330" s="66">
        <f t="shared" si="12"/>
        <v>0.003740648379</v>
      </c>
      <c r="U330" s="63">
        <f t="shared" si="1"/>
        <v>0.1574189526</v>
      </c>
      <c r="V330" s="66">
        <f t="shared" si="13"/>
        <v>0.01652119701</v>
      </c>
      <c r="W330" s="66">
        <f t="shared" si="14"/>
        <v>0.04987531172</v>
      </c>
      <c r="X330" s="66">
        <f t="shared" si="15"/>
        <v>0.02867830424</v>
      </c>
      <c r="Y330" s="63">
        <f t="shared" si="2"/>
        <v>0.1574189526</v>
      </c>
      <c r="Z330" s="66">
        <f t="shared" si="16"/>
        <v>0.01683291771</v>
      </c>
      <c r="AA330" s="66">
        <f t="shared" si="17"/>
        <v>0.006234413965</v>
      </c>
      <c r="AB330" s="66">
        <f t="shared" si="18"/>
        <v>0.02306733167</v>
      </c>
      <c r="AC330" s="63">
        <f t="shared" si="3"/>
        <v>0.1574189526</v>
      </c>
      <c r="AD330" s="66">
        <f t="shared" ref="AD330:AF330" si="359">(H330+K330+N330)/($F330)</f>
        <v>0.03990024938</v>
      </c>
      <c r="AE330" s="66">
        <f t="shared" si="359"/>
        <v>0.07013715711</v>
      </c>
      <c r="AF330" s="66">
        <f t="shared" si="359"/>
        <v>0.04738154613</v>
      </c>
      <c r="AG330" s="56">
        <f t="shared" si="20"/>
        <v>0.009026406725</v>
      </c>
      <c r="AH330" s="49">
        <f t="shared" si="5"/>
        <v>0.1574189526</v>
      </c>
      <c r="AI330" s="57">
        <f t="shared" si="21"/>
        <v>0.008343445684</v>
      </c>
      <c r="AJ330" s="57">
        <f t="shared" si="22"/>
        <v>0.007635060397</v>
      </c>
      <c r="AK330" s="66">
        <f t="shared" si="23"/>
        <v>-0.002109031719</v>
      </c>
      <c r="AL330" s="66">
        <f t="shared" si="24"/>
        <v>-0.003894412018</v>
      </c>
      <c r="AM330" s="66">
        <f t="shared" si="25"/>
        <v>-0.001712155828</v>
      </c>
      <c r="AN330" s="63">
        <f t="shared" si="6"/>
        <v>0.1574189526</v>
      </c>
      <c r="AO330" s="66">
        <f t="shared" si="26"/>
        <v>0.006631289855</v>
      </c>
      <c r="AP330" s="66">
        <f t="shared" si="27"/>
        <v>1.063658893</v>
      </c>
      <c r="AQ330" s="63">
        <f t="shared" si="7"/>
        <v>20</v>
      </c>
      <c r="AR330" s="66">
        <f t="shared" si="28"/>
        <v>21</v>
      </c>
      <c r="AS330" s="64">
        <f>'M1,M2,M3 Restoration'!AU330</f>
        <v>0.3428950473</v>
      </c>
      <c r="AT330" s="66">
        <f t="shared" si="206"/>
        <v>40</v>
      </c>
      <c r="AU330" s="65">
        <f>'N1,N2,N3 Restoration'!AX330</f>
        <v>0.2256980461</v>
      </c>
      <c r="AV330" s="38">
        <f t="shared" si="30"/>
        <v>40</v>
      </c>
      <c r="AW330" s="38">
        <f t="shared" si="31"/>
        <v>12</v>
      </c>
      <c r="AX330" s="52">
        <v>53.0</v>
      </c>
      <c r="AY330" s="38"/>
      <c r="AZ330" s="35"/>
      <c r="BA330" s="35"/>
    </row>
    <row r="331">
      <c r="A331" s="1"/>
      <c r="B331" s="1"/>
      <c r="C331" s="60"/>
      <c r="D331" s="60"/>
      <c r="E331" s="2">
        <v>4597.0</v>
      </c>
      <c r="F331" s="61">
        <v>3296.0</v>
      </c>
      <c r="G331" s="62">
        <f t="shared" si="8"/>
        <v>238</v>
      </c>
      <c r="H331" s="43">
        <v>8.0</v>
      </c>
      <c r="I331" s="43">
        <v>20.0</v>
      </c>
      <c r="J331" s="43">
        <v>12.0</v>
      </c>
      <c r="K331" s="44">
        <v>38.0</v>
      </c>
      <c r="L331" s="44">
        <v>61.0</v>
      </c>
      <c r="M331" s="44">
        <v>32.0</v>
      </c>
      <c r="N331" s="45">
        <v>12.0</v>
      </c>
      <c r="O331" s="45">
        <v>11.0</v>
      </c>
      <c r="P331" s="45">
        <v>44.0</v>
      </c>
      <c r="Q331" s="66">
        <f t="shared" si="9"/>
        <v>0.07220873786</v>
      </c>
      <c r="R331" s="66">
        <f t="shared" si="10"/>
        <v>0.002427184466</v>
      </c>
      <c r="S331" s="66">
        <f t="shared" si="11"/>
        <v>0.003640776699</v>
      </c>
      <c r="T331" s="66">
        <f t="shared" si="12"/>
        <v>0.003337378641</v>
      </c>
      <c r="U331" s="63">
        <f t="shared" si="1"/>
        <v>0.07220873786</v>
      </c>
      <c r="V331" s="66">
        <f t="shared" si="13"/>
        <v>0.006067961165</v>
      </c>
      <c r="W331" s="66">
        <f t="shared" si="14"/>
        <v>0.01850728155</v>
      </c>
      <c r="X331" s="66">
        <f t="shared" si="15"/>
        <v>0.01152912621</v>
      </c>
      <c r="Y331" s="63">
        <f t="shared" si="2"/>
        <v>0.07220873786</v>
      </c>
      <c r="Z331" s="66">
        <f t="shared" si="16"/>
        <v>0.009708737864</v>
      </c>
      <c r="AA331" s="66">
        <f t="shared" si="17"/>
        <v>0.003640776699</v>
      </c>
      <c r="AB331" s="66">
        <f t="shared" si="18"/>
        <v>0.01334951456</v>
      </c>
      <c r="AC331" s="63">
        <f t="shared" si="3"/>
        <v>0.07220873786</v>
      </c>
      <c r="AD331" s="66">
        <f t="shared" ref="AD331:AF331" si="360">(H331+K331+N331)/($F331)</f>
        <v>0.01759708738</v>
      </c>
      <c r="AE331" s="66">
        <f t="shared" si="360"/>
        <v>0.02791262136</v>
      </c>
      <c r="AF331" s="66">
        <f t="shared" si="360"/>
        <v>0.02669902913</v>
      </c>
      <c r="AG331" s="56">
        <f t="shared" si="20"/>
        <v>0.003178951605</v>
      </c>
      <c r="AH331" s="49">
        <f t="shared" si="5"/>
        <v>0.07220873786</v>
      </c>
      <c r="AI331" s="57">
        <f t="shared" si="21"/>
        <v>0.002901019697</v>
      </c>
      <c r="AJ331" s="57">
        <f t="shared" si="22"/>
        <v>0.002576080377</v>
      </c>
      <c r="AK331" s="66">
        <f t="shared" si="23"/>
        <v>0.0007397570017</v>
      </c>
      <c r="AL331" s="66">
        <f t="shared" si="24"/>
        <v>0.0007612982639</v>
      </c>
      <c r="AM331" s="66">
        <f t="shared" si="25"/>
        <v>0.0006005501249</v>
      </c>
      <c r="AN331" s="63">
        <f t="shared" si="6"/>
        <v>0.07220873786</v>
      </c>
      <c r="AO331" s="66">
        <f t="shared" si="26"/>
        <v>0.003501569822</v>
      </c>
      <c r="AP331" s="66">
        <f t="shared" si="27"/>
        <v>0.9617645112</v>
      </c>
      <c r="AQ331" s="63">
        <f t="shared" si="7"/>
        <v>12</v>
      </c>
      <c r="AR331" s="66">
        <f t="shared" si="28"/>
        <v>12</v>
      </c>
      <c r="AS331" s="64">
        <f>'M1,M2,M3 Restoration'!AU331</f>
        <v>0.3405564324</v>
      </c>
      <c r="AT331" s="66">
        <f t="shared" si="206"/>
        <v>23</v>
      </c>
      <c r="AU331" s="65">
        <f>'N1,N2,N3 Restoration'!AX331</f>
        <v>0.2640245726</v>
      </c>
      <c r="AV331" s="38">
        <f t="shared" si="30"/>
        <v>20</v>
      </c>
      <c r="AW331" s="38">
        <f t="shared" si="31"/>
        <v>7</v>
      </c>
      <c r="AX331" s="52">
        <v>20.0</v>
      </c>
      <c r="AY331" s="38"/>
      <c r="AZ331" s="35"/>
      <c r="BA331" s="35"/>
    </row>
    <row r="332">
      <c r="A332" s="1"/>
      <c r="B332" s="1"/>
      <c r="C332" s="60"/>
      <c r="D332" s="60"/>
      <c r="E332" s="2">
        <v>4605.0</v>
      </c>
      <c r="F332" s="61">
        <v>945.0</v>
      </c>
      <c r="G332" s="62">
        <f t="shared" si="8"/>
        <v>131</v>
      </c>
      <c r="H332" s="43">
        <v>3.0</v>
      </c>
      <c r="I332" s="43">
        <v>11.0</v>
      </c>
      <c r="J332" s="43">
        <v>5.0</v>
      </c>
      <c r="K332" s="44">
        <v>11.0</v>
      </c>
      <c r="L332" s="44">
        <v>46.0</v>
      </c>
      <c r="M332" s="44">
        <v>11.0</v>
      </c>
      <c r="N332" s="45">
        <v>6.0</v>
      </c>
      <c r="O332" s="45">
        <v>9.0</v>
      </c>
      <c r="P332" s="45">
        <v>29.0</v>
      </c>
      <c r="Q332" s="66">
        <f t="shared" si="9"/>
        <v>0.1386243386</v>
      </c>
      <c r="R332" s="66">
        <f t="shared" si="10"/>
        <v>0.003174603175</v>
      </c>
      <c r="S332" s="66">
        <f t="shared" si="11"/>
        <v>0.005291005291</v>
      </c>
      <c r="T332" s="66">
        <f t="shared" si="12"/>
        <v>0.009523809524</v>
      </c>
      <c r="U332" s="63">
        <f t="shared" si="1"/>
        <v>0.1386243386</v>
      </c>
      <c r="V332" s="66">
        <f t="shared" si="13"/>
        <v>0.01164021164</v>
      </c>
      <c r="W332" s="66">
        <f t="shared" si="14"/>
        <v>0.04867724868</v>
      </c>
      <c r="X332" s="66">
        <f t="shared" si="15"/>
        <v>0.01164021164</v>
      </c>
      <c r="Y332" s="63">
        <f t="shared" si="2"/>
        <v>0.1386243386</v>
      </c>
      <c r="Z332" s="66">
        <f t="shared" si="16"/>
        <v>0.01164021164</v>
      </c>
      <c r="AA332" s="66">
        <f t="shared" si="17"/>
        <v>0.006349206349</v>
      </c>
      <c r="AB332" s="66">
        <f t="shared" si="18"/>
        <v>0.03068783069</v>
      </c>
      <c r="AC332" s="63">
        <f t="shared" si="3"/>
        <v>0.1386243386</v>
      </c>
      <c r="AD332" s="66">
        <f t="shared" ref="AD332:AF332" si="361">(H332+K332+N332)/($F332)</f>
        <v>0.02116402116</v>
      </c>
      <c r="AE332" s="66">
        <f t="shared" si="361"/>
        <v>0.06984126984</v>
      </c>
      <c r="AF332" s="66">
        <f t="shared" si="361"/>
        <v>0.04761904762</v>
      </c>
      <c r="AG332" s="56">
        <f t="shared" si="20"/>
        <v>0.007846868453</v>
      </c>
      <c r="AH332" s="49">
        <f t="shared" si="5"/>
        <v>0.1386243386</v>
      </c>
      <c r="AI332" s="57">
        <f t="shared" si="21"/>
        <v>0.007279082612</v>
      </c>
      <c r="AJ332" s="57">
        <f t="shared" si="22"/>
        <v>0.006655273089</v>
      </c>
      <c r="AK332" s="66">
        <f t="shared" si="23"/>
        <v>-0.0009298762633</v>
      </c>
      <c r="AL332" s="66">
        <f t="shared" si="24"/>
        <v>0.002868536435</v>
      </c>
      <c r="AM332" s="66">
        <f t="shared" si="25"/>
        <v>-0.0007548928969</v>
      </c>
      <c r="AN332" s="63">
        <f t="shared" si="6"/>
        <v>0.1386243386</v>
      </c>
      <c r="AO332" s="66">
        <f t="shared" si="26"/>
        <v>0.006524189716</v>
      </c>
      <c r="AP332" s="66">
        <f t="shared" si="27"/>
        <v>1.02755988</v>
      </c>
      <c r="AQ332" s="63">
        <f t="shared" si="7"/>
        <v>6</v>
      </c>
      <c r="AR332" s="66">
        <f t="shared" si="28"/>
        <v>6</v>
      </c>
      <c r="AS332" s="64">
        <f>'M1,M2,M3 Restoration'!AU332</f>
        <v>0.2684529582</v>
      </c>
      <c r="AT332" s="66">
        <f t="shared" si="206"/>
        <v>16</v>
      </c>
      <c r="AU332" s="65">
        <f>'N1,N2,N3 Restoration'!AX332</f>
        <v>0.4086653636</v>
      </c>
      <c r="AV332" s="38">
        <f t="shared" si="30"/>
        <v>8</v>
      </c>
      <c r="AW332" s="38">
        <f t="shared" si="31"/>
        <v>6</v>
      </c>
      <c r="AX332" s="52">
        <v>11.0</v>
      </c>
      <c r="AY332" s="38"/>
      <c r="AZ332" s="35"/>
      <c r="BA332" s="35"/>
    </row>
    <row r="333">
      <c r="A333" s="1"/>
      <c r="B333" s="1"/>
      <c r="C333" s="60"/>
      <c r="D333" s="60"/>
      <c r="E333" s="2">
        <v>4623.0</v>
      </c>
      <c r="F333" s="61">
        <v>1589.0</v>
      </c>
      <c r="G333" s="62">
        <f t="shared" si="8"/>
        <v>390</v>
      </c>
      <c r="H333" s="43">
        <v>9.0</v>
      </c>
      <c r="I333" s="43">
        <v>17.0</v>
      </c>
      <c r="J333" s="43">
        <v>20.0</v>
      </c>
      <c r="K333" s="44">
        <v>78.0</v>
      </c>
      <c r="L333" s="44">
        <v>136.0</v>
      </c>
      <c r="M333" s="44">
        <v>56.0</v>
      </c>
      <c r="N333" s="45">
        <v>14.0</v>
      </c>
      <c r="O333" s="45">
        <v>24.0</v>
      </c>
      <c r="P333" s="45">
        <v>36.0</v>
      </c>
      <c r="Q333" s="66">
        <f t="shared" si="9"/>
        <v>0.245437382</v>
      </c>
      <c r="R333" s="66">
        <f t="shared" si="10"/>
        <v>0.005663939585</v>
      </c>
      <c r="S333" s="66">
        <f t="shared" si="11"/>
        <v>0.01258653241</v>
      </c>
      <c r="T333" s="66">
        <f t="shared" si="12"/>
        <v>0.01510383889</v>
      </c>
      <c r="U333" s="63">
        <f t="shared" si="1"/>
        <v>0.245437382</v>
      </c>
      <c r="V333" s="66">
        <f t="shared" si="13"/>
        <v>0.01069855255</v>
      </c>
      <c r="W333" s="66">
        <f t="shared" si="14"/>
        <v>0.08558842039</v>
      </c>
      <c r="X333" s="66">
        <f t="shared" si="15"/>
        <v>0.0490874764</v>
      </c>
      <c r="Y333" s="63">
        <f t="shared" si="2"/>
        <v>0.245437382</v>
      </c>
      <c r="Z333" s="66">
        <f t="shared" si="16"/>
        <v>0.03524229075</v>
      </c>
      <c r="AA333" s="66">
        <f t="shared" si="17"/>
        <v>0.008810572687</v>
      </c>
      <c r="AB333" s="66">
        <f t="shared" si="18"/>
        <v>0.02265575834</v>
      </c>
      <c r="AC333" s="63">
        <f t="shared" si="3"/>
        <v>0.245437382</v>
      </c>
      <c r="AD333" s="66">
        <f t="shared" ref="AD333:AF333" si="362">(H333+K333+N333)/($F333)</f>
        <v>0.06356198867</v>
      </c>
      <c r="AE333" s="66">
        <f t="shared" si="362"/>
        <v>0.1113908118</v>
      </c>
      <c r="AF333" s="66">
        <f t="shared" si="362"/>
        <v>0.0704845815</v>
      </c>
      <c r="AG333" s="56">
        <f t="shared" si="20"/>
        <v>0.01372023466</v>
      </c>
      <c r="AH333" s="49">
        <f t="shared" si="5"/>
        <v>0.245437382</v>
      </c>
      <c r="AI333" s="57">
        <f t="shared" si="21"/>
        <v>0.01230327684</v>
      </c>
      <c r="AJ333" s="57">
        <f t="shared" si="22"/>
        <v>0.01119880862</v>
      </c>
      <c r="AK333" s="66">
        <f t="shared" si="23"/>
        <v>-0.003492704148</v>
      </c>
      <c r="AL333" s="66">
        <f t="shared" si="24"/>
        <v>0.003905030276</v>
      </c>
      <c r="AM333" s="66">
        <f t="shared" si="25"/>
        <v>-0.002835449894</v>
      </c>
      <c r="AN333" s="63">
        <f t="shared" si="6"/>
        <v>0.245437382</v>
      </c>
      <c r="AO333" s="66">
        <f t="shared" si="26"/>
        <v>0.009467826941</v>
      </c>
      <c r="AP333" s="66">
        <f t="shared" si="27"/>
        <v>1.074598358</v>
      </c>
      <c r="AQ333" s="63">
        <f t="shared" si="7"/>
        <v>14</v>
      </c>
      <c r="AR333" s="66">
        <f t="shared" si="28"/>
        <v>15</v>
      </c>
      <c r="AS333" s="64">
        <f>'M1,M2,M3 Restoration'!AU333</f>
        <v>0.3343356013</v>
      </c>
      <c r="AT333" s="66">
        <f t="shared" si="206"/>
        <v>30</v>
      </c>
      <c r="AU333" s="65">
        <f>'N1,N2,N3 Restoration'!AX333</f>
        <v>0.2858717849</v>
      </c>
      <c r="AV333" s="38">
        <f t="shared" si="30"/>
        <v>29</v>
      </c>
      <c r="AW333" s="38">
        <f t="shared" si="31"/>
        <v>12</v>
      </c>
      <c r="AX333" s="52">
        <v>17.0</v>
      </c>
      <c r="AY333" s="38"/>
      <c r="AZ333" s="35"/>
      <c r="BA333" s="35"/>
    </row>
    <row r="334">
      <c r="A334" s="1"/>
      <c r="B334" s="1"/>
      <c r="C334" s="60"/>
      <c r="D334" s="60"/>
      <c r="E334" s="2">
        <v>4633.0</v>
      </c>
      <c r="F334" s="61">
        <v>1838.0</v>
      </c>
      <c r="G334" s="62">
        <f t="shared" si="8"/>
        <v>316</v>
      </c>
      <c r="H334" s="43">
        <v>13.0</v>
      </c>
      <c r="I334" s="43">
        <v>42.0</v>
      </c>
      <c r="J334" s="43">
        <v>11.0</v>
      </c>
      <c r="K334" s="44">
        <v>37.0</v>
      </c>
      <c r="L334" s="44">
        <v>113.0</v>
      </c>
      <c r="M334" s="44">
        <v>20.0</v>
      </c>
      <c r="N334" s="45">
        <v>16.0</v>
      </c>
      <c r="O334" s="45">
        <v>21.0</v>
      </c>
      <c r="P334" s="45">
        <v>43.0</v>
      </c>
      <c r="Q334" s="66">
        <f t="shared" si="9"/>
        <v>0.1719260065</v>
      </c>
      <c r="R334" s="66">
        <f t="shared" si="10"/>
        <v>0.007072905332</v>
      </c>
      <c r="S334" s="66">
        <f t="shared" si="11"/>
        <v>0.00598476605</v>
      </c>
      <c r="T334" s="66">
        <f t="shared" si="12"/>
        <v>0.01142546246</v>
      </c>
      <c r="U334" s="63">
        <f t="shared" si="1"/>
        <v>0.1719260065</v>
      </c>
      <c r="V334" s="66">
        <f t="shared" si="13"/>
        <v>0.02285092492</v>
      </c>
      <c r="W334" s="66">
        <f t="shared" si="14"/>
        <v>0.06147986942</v>
      </c>
      <c r="X334" s="66">
        <f t="shared" si="15"/>
        <v>0.02013057671</v>
      </c>
      <c r="Y334" s="63">
        <f t="shared" si="2"/>
        <v>0.1719260065</v>
      </c>
      <c r="Z334" s="66">
        <f t="shared" si="16"/>
        <v>0.01088139282</v>
      </c>
      <c r="AA334" s="66">
        <f t="shared" si="17"/>
        <v>0.008705114255</v>
      </c>
      <c r="AB334" s="66">
        <f t="shared" si="18"/>
        <v>0.02339499456</v>
      </c>
      <c r="AC334" s="63">
        <f t="shared" si="3"/>
        <v>0.1719260065</v>
      </c>
      <c r="AD334" s="66">
        <f t="shared" ref="AD334:AF334" si="363">(H334+K334+N334)/($F334)</f>
        <v>0.0359085963</v>
      </c>
      <c r="AE334" s="66">
        <f t="shared" si="363"/>
        <v>0.0957562568</v>
      </c>
      <c r="AF334" s="66">
        <f t="shared" si="363"/>
        <v>0.04026115343</v>
      </c>
      <c r="AG334" s="56">
        <f t="shared" si="20"/>
        <v>0.009894201863</v>
      </c>
      <c r="AH334" s="49">
        <f t="shared" si="5"/>
        <v>0.1719260065</v>
      </c>
      <c r="AI334" s="57">
        <f t="shared" si="21"/>
        <v>0.009112339843</v>
      </c>
      <c r="AJ334" s="57">
        <f t="shared" si="22"/>
        <v>0.008338672813</v>
      </c>
      <c r="AK334" s="66">
        <f t="shared" si="23"/>
        <v>-0.0004072255882</v>
      </c>
      <c r="AL334" s="66">
        <f t="shared" si="24"/>
        <v>0.003086789646</v>
      </c>
      <c r="AM334" s="66">
        <f t="shared" si="25"/>
        <v>-0.000330594205</v>
      </c>
      <c r="AN334" s="63">
        <f t="shared" si="6"/>
        <v>0.1719260065</v>
      </c>
      <c r="AO334" s="66">
        <f t="shared" si="26"/>
        <v>0.008781745638</v>
      </c>
      <c r="AP334" s="66">
        <f t="shared" si="27"/>
        <v>1.00880303</v>
      </c>
      <c r="AQ334" s="63">
        <f t="shared" si="7"/>
        <v>16</v>
      </c>
      <c r="AR334" s="66">
        <f t="shared" si="28"/>
        <v>16</v>
      </c>
      <c r="AS334" s="64">
        <f>'M1,M2,M3 Restoration'!AU334</f>
        <v>0.5347077478</v>
      </c>
      <c r="AT334" s="66">
        <f t="shared" si="206"/>
        <v>14</v>
      </c>
      <c r="AU334" s="65">
        <f>'N1,N2,N3 Restoration'!AX334</f>
        <v>0.5920594624</v>
      </c>
      <c r="AV334" s="38">
        <f t="shared" si="30"/>
        <v>24</v>
      </c>
      <c r="AW334" s="38">
        <f t="shared" si="31"/>
        <v>35</v>
      </c>
      <c r="AX334" s="52">
        <v>42.0</v>
      </c>
      <c r="AY334" s="38"/>
      <c r="AZ334" s="35"/>
      <c r="BA334" s="35"/>
    </row>
    <row r="335">
      <c r="A335" s="1"/>
      <c r="B335" s="1"/>
      <c r="C335" s="60"/>
      <c r="D335" s="60"/>
      <c r="E335" s="2">
        <v>4650.0</v>
      </c>
      <c r="F335" s="61">
        <v>2048.0</v>
      </c>
      <c r="G335" s="62">
        <f t="shared" si="8"/>
        <v>182</v>
      </c>
      <c r="H335" s="43">
        <v>5.0</v>
      </c>
      <c r="I335" s="43">
        <v>14.0</v>
      </c>
      <c r="J335" s="43">
        <v>11.0</v>
      </c>
      <c r="K335" s="44">
        <v>23.0</v>
      </c>
      <c r="L335" s="44">
        <v>59.0</v>
      </c>
      <c r="M335" s="44">
        <v>19.0</v>
      </c>
      <c r="N335" s="45">
        <v>13.0</v>
      </c>
      <c r="O335" s="45">
        <v>6.0</v>
      </c>
      <c r="P335" s="45">
        <v>32.0</v>
      </c>
      <c r="Q335" s="66">
        <f t="shared" si="9"/>
        <v>0.0888671875</v>
      </c>
      <c r="R335" s="66">
        <f t="shared" si="10"/>
        <v>0.00244140625</v>
      </c>
      <c r="S335" s="66">
        <f t="shared" si="11"/>
        <v>0.00537109375</v>
      </c>
      <c r="T335" s="66">
        <f t="shared" si="12"/>
        <v>0.0029296875</v>
      </c>
      <c r="U335" s="63">
        <f t="shared" si="1"/>
        <v>0.0888671875</v>
      </c>
      <c r="V335" s="66">
        <f t="shared" si="13"/>
        <v>0.0068359375</v>
      </c>
      <c r="W335" s="66">
        <f t="shared" si="14"/>
        <v>0.02880859375</v>
      </c>
      <c r="X335" s="66">
        <f t="shared" si="15"/>
        <v>0.01123046875</v>
      </c>
      <c r="Y335" s="63">
        <f t="shared" si="2"/>
        <v>0.0888671875</v>
      </c>
      <c r="Z335" s="66">
        <f t="shared" si="16"/>
        <v>0.00927734375</v>
      </c>
      <c r="AA335" s="66">
        <f t="shared" si="17"/>
        <v>0.00634765625</v>
      </c>
      <c r="AB335" s="66">
        <f t="shared" si="18"/>
        <v>0.015625</v>
      </c>
      <c r="AC335" s="63">
        <f t="shared" si="3"/>
        <v>0.0888671875</v>
      </c>
      <c r="AD335" s="66">
        <f t="shared" ref="AD335:AF335" si="364">(H335+K335+N335)/($F335)</f>
        <v>0.02001953125</v>
      </c>
      <c r="AE335" s="66">
        <f t="shared" si="364"/>
        <v>0.03857421875</v>
      </c>
      <c r="AF335" s="66">
        <f t="shared" si="364"/>
        <v>0.0302734375</v>
      </c>
      <c r="AG335" s="56">
        <f t="shared" si="20"/>
        <v>0.004422954578</v>
      </c>
      <c r="AH335" s="49">
        <f t="shared" si="5"/>
        <v>0.0888671875</v>
      </c>
      <c r="AI335" s="57">
        <f t="shared" si="21"/>
        <v>0.004089478874</v>
      </c>
      <c r="AJ335" s="57">
        <f t="shared" si="22"/>
        <v>0.00368957653</v>
      </c>
      <c r="AK335" s="66">
        <f t="shared" si="23"/>
        <v>0.002258177376</v>
      </c>
      <c r="AL335" s="66">
        <f t="shared" si="24"/>
        <v>-0.0007598890305</v>
      </c>
      <c r="AM335" s="66">
        <f t="shared" si="25"/>
        <v>0.001833235376</v>
      </c>
      <c r="AN335" s="63">
        <f t="shared" si="6"/>
        <v>0.0888671875</v>
      </c>
      <c r="AO335" s="66">
        <f t="shared" si="26"/>
        <v>0.00592271425</v>
      </c>
      <c r="AP335" s="66">
        <f t="shared" si="27"/>
        <v>0.9330552911</v>
      </c>
      <c r="AQ335" s="63">
        <f t="shared" si="7"/>
        <v>13</v>
      </c>
      <c r="AR335" s="66">
        <f t="shared" si="28"/>
        <v>12</v>
      </c>
      <c r="AS335" s="64">
        <f>'M1,M2,M3 Restoration'!AU335</f>
        <v>0.3464915058</v>
      </c>
      <c r="AT335" s="66">
        <f t="shared" si="206"/>
        <v>23</v>
      </c>
      <c r="AU335" s="65">
        <f>'N1,N2,N3 Restoration'!AX335</f>
        <v>0.1284828449</v>
      </c>
      <c r="AV335" s="38">
        <f t="shared" si="30"/>
        <v>16</v>
      </c>
      <c r="AW335" s="38">
        <f t="shared" si="31"/>
        <v>2</v>
      </c>
      <c r="AX335" s="52">
        <v>14.0</v>
      </c>
      <c r="AY335" s="38"/>
      <c r="AZ335" s="35"/>
      <c r="BA335" s="35"/>
    </row>
    <row r="336">
      <c r="A336" s="1"/>
      <c r="B336" s="1"/>
      <c r="C336" s="60"/>
      <c r="D336" s="60"/>
      <c r="E336" s="2">
        <v>4716.0</v>
      </c>
      <c r="F336" s="61">
        <v>2051.0</v>
      </c>
      <c r="G336" s="62">
        <f t="shared" si="8"/>
        <v>296</v>
      </c>
      <c r="H336" s="43">
        <v>16.0</v>
      </c>
      <c r="I336" s="43">
        <v>28.0</v>
      </c>
      <c r="J336" s="43">
        <v>9.0</v>
      </c>
      <c r="K336" s="44">
        <v>45.0</v>
      </c>
      <c r="L336" s="44">
        <v>81.0</v>
      </c>
      <c r="M336" s="44">
        <v>29.0</v>
      </c>
      <c r="N336" s="45">
        <v>28.0</v>
      </c>
      <c r="O336" s="45">
        <v>21.0</v>
      </c>
      <c r="P336" s="45">
        <v>39.0</v>
      </c>
      <c r="Q336" s="66">
        <f t="shared" si="9"/>
        <v>0.144319844</v>
      </c>
      <c r="R336" s="66">
        <f t="shared" si="10"/>
        <v>0.007801072647</v>
      </c>
      <c r="S336" s="66">
        <f t="shared" si="11"/>
        <v>0.004388103364</v>
      </c>
      <c r="T336" s="66">
        <f t="shared" si="12"/>
        <v>0.01023890785</v>
      </c>
      <c r="U336" s="63">
        <f t="shared" si="1"/>
        <v>0.144319844</v>
      </c>
      <c r="V336" s="66">
        <f t="shared" si="13"/>
        <v>0.01365187713</v>
      </c>
      <c r="W336" s="66">
        <f t="shared" si="14"/>
        <v>0.03949293028</v>
      </c>
      <c r="X336" s="66">
        <f t="shared" si="15"/>
        <v>0.02194051682</v>
      </c>
      <c r="Y336" s="63">
        <f t="shared" si="2"/>
        <v>0.144319844</v>
      </c>
      <c r="Z336" s="66">
        <f t="shared" si="16"/>
        <v>0.01413944417</v>
      </c>
      <c r="AA336" s="66">
        <f t="shared" si="17"/>
        <v>0.01365187713</v>
      </c>
      <c r="AB336" s="66">
        <f t="shared" si="18"/>
        <v>0.01901511458</v>
      </c>
      <c r="AC336" s="63">
        <f t="shared" si="3"/>
        <v>0.144319844</v>
      </c>
      <c r="AD336" s="66">
        <f t="shared" ref="AD336:AF336" si="365">(H336+K336+N336)/($F336)</f>
        <v>0.0433934666</v>
      </c>
      <c r="AE336" s="66">
        <f t="shared" si="365"/>
        <v>0.06338371526</v>
      </c>
      <c r="AF336" s="66">
        <f t="shared" si="365"/>
        <v>0.03754266212</v>
      </c>
      <c r="AG336" s="56">
        <f t="shared" si="20"/>
        <v>0.008210902536</v>
      </c>
      <c r="AH336" s="49">
        <f t="shared" si="5"/>
        <v>0.144319844</v>
      </c>
      <c r="AI336" s="57">
        <f t="shared" si="21"/>
        <v>0.007609758437</v>
      </c>
      <c r="AJ336" s="57">
        <f t="shared" si="22"/>
        <v>0.006960319139</v>
      </c>
      <c r="AK336" s="66">
        <f t="shared" si="23"/>
        <v>0.006042118696</v>
      </c>
      <c r="AL336" s="66">
        <f t="shared" si="24"/>
        <v>0.003278588711</v>
      </c>
      <c r="AM336" s="66">
        <f t="shared" si="25"/>
        <v>0.004905117666</v>
      </c>
      <c r="AN336" s="63">
        <f t="shared" si="6"/>
        <v>0.144319844</v>
      </c>
      <c r="AO336" s="66">
        <f t="shared" si="26"/>
        <v>0.0125148761</v>
      </c>
      <c r="AP336" s="66">
        <f t="shared" si="27"/>
        <v>0.9167146745</v>
      </c>
      <c r="AQ336" s="63">
        <f t="shared" si="7"/>
        <v>28</v>
      </c>
      <c r="AR336" s="66">
        <f t="shared" si="28"/>
        <v>26</v>
      </c>
      <c r="AS336" s="64">
        <f>'M1,M2,M3 Restoration'!AU336</f>
        <v>0.7817159335</v>
      </c>
      <c r="AT336" s="66">
        <f t="shared" si="206"/>
        <v>7</v>
      </c>
      <c r="AU336" s="65">
        <f>'N1,N2,N3 Restoration'!AX336</f>
        <v>0.4625934936</v>
      </c>
      <c r="AV336" s="38">
        <f t="shared" si="30"/>
        <v>25</v>
      </c>
      <c r="AW336" s="38">
        <f t="shared" si="31"/>
        <v>22</v>
      </c>
      <c r="AX336" s="52">
        <v>28.0</v>
      </c>
      <c r="AY336" s="38"/>
      <c r="AZ336" s="35"/>
      <c r="BA336" s="35"/>
    </row>
    <row r="337">
      <c r="A337" s="1"/>
      <c r="B337" s="1"/>
      <c r="C337" s="60"/>
      <c r="D337" s="60"/>
      <c r="E337" s="2">
        <v>5001.0</v>
      </c>
      <c r="F337" s="61">
        <v>1146.0</v>
      </c>
      <c r="G337" s="62">
        <f t="shared" si="8"/>
        <v>120</v>
      </c>
      <c r="H337" s="43">
        <v>5.0</v>
      </c>
      <c r="I337" s="43">
        <v>13.0</v>
      </c>
      <c r="J337" s="43">
        <v>5.0</v>
      </c>
      <c r="K337" s="44">
        <v>12.0</v>
      </c>
      <c r="L337" s="44">
        <v>47.0</v>
      </c>
      <c r="M337" s="44">
        <v>9.0</v>
      </c>
      <c r="N337" s="45">
        <v>7.0</v>
      </c>
      <c r="O337" s="45">
        <v>8.0</v>
      </c>
      <c r="P337" s="45">
        <v>14.0</v>
      </c>
      <c r="Q337" s="66">
        <f t="shared" si="9"/>
        <v>0.1047120419</v>
      </c>
      <c r="R337" s="66">
        <f t="shared" si="10"/>
        <v>0.004363001745</v>
      </c>
      <c r="S337" s="66">
        <f t="shared" si="11"/>
        <v>0.004363001745</v>
      </c>
      <c r="T337" s="66">
        <f t="shared" si="12"/>
        <v>0.006980802792</v>
      </c>
      <c r="U337" s="63">
        <f t="shared" si="1"/>
        <v>0.1047120419</v>
      </c>
      <c r="V337" s="66">
        <f t="shared" si="13"/>
        <v>0.01134380454</v>
      </c>
      <c r="W337" s="66">
        <f t="shared" si="14"/>
        <v>0.0410122164</v>
      </c>
      <c r="X337" s="66">
        <f t="shared" si="15"/>
        <v>0.01047120419</v>
      </c>
      <c r="Y337" s="63">
        <f t="shared" si="2"/>
        <v>0.1047120419</v>
      </c>
      <c r="Z337" s="66">
        <f t="shared" si="16"/>
        <v>0.007853403141</v>
      </c>
      <c r="AA337" s="66">
        <f t="shared" si="17"/>
        <v>0.006108202443</v>
      </c>
      <c r="AB337" s="66">
        <f t="shared" si="18"/>
        <v>0.01221640489</v>
      </c>
      <c r="AC337" s="63">
        <f t="shared" si="3"/>
        <v>0.1047120419</v>
      </c>
      <c r="AD337" s="66">
        <f t="shared" ref="AD337:AF337" si="366">(H337+K337+N337)/($F337)</f>
        <v>0.02094240838</v>
      </c>
      <c r="AE337" s="66">
        <f t="shared" si="366"/>
        <v>0.05933682373</v>
      </c>
      <c r="AF337" s="66">
        <f t="shared" si="366"/>
        <v>0.02443280977</v>
      </c>
      <c r="AG337" s="56">
        <f t="shared" si="20"/>
        <v>0.005560725309</v>
      </c>
      <c r="AH337" s="49">
        <f t="shared" si="5"/>
        <v>0.1047120419</v>
      </c>
      <c r="AI337" s="57">
        <f t="shared" si="21"/>
        <v>0.005163757847</v>
      </c>
      <c r="AJ337" s="57">
        <f t="shared" si="22"/>
        <v>0.004692553658</v>
      </c>
      <c r="AK337" s="66">
        <f t="shared" si="23"/>
        <v>0.0009444445967</v>
      </c>
      <c r="AL337" s="66">
        <f t="shared" si="24"/>
        <v>0.002288249134</v>
      </c>
      <c r="AM337" s="66">
        <f t="shared" si="25"/>
        <v>0.0007667197731</v>
      </c>
      <c r="AN337" s="63">
        <f t="shared" si="6"/>
        <v>0.1047120419</v>
      </c>
      <c r="AO337" s="66">
        <f t="shared" si="26"/>
        <v>0.00593047762</v>
      </c>
      <c r="AP337" s="66">
        <f t="shared" si="27"/>
        <v>0.9709039074</v>
      </c>
      <c r="AQ337" s="63">
        <f t="shared" si="7"/>
        <v>7</v>
      </c>
      <c r="AR337" s="66">
        <f t="shared" si="28"/>
        <v>7</v>
      </c>
      <c r="AS337" s="64">
        <f>'M1,M2,M3 Restoration'!AU337</f>
        <v>0.5647771082</v>
      </c>
      <c r="AT337" s="66">
        <f t="shared" si="206"/>
        <v>5</v>
      </c>
      <c r="AU337" s="65">
        <f>'N1,N2,N3 Restoration'!AX337</f>
        <v>0.5130940368</v>
      </c>
      <c r="AV337" s="38">
        <f t="shared" si="30"/>
        <v>10</v>
      </c>
      <c r="AW337" s="38">
        <f t="shared" si="31"/>
        <v>11</v>
      </c>
      <c r="AX337" s="52">
        <v>13.0</v>
      </c>
      <c r="AY337" s="38"/>
      <c r="AZ337" s="35"/>
      <c r="BA337" s="35"/>
    </row>
    <row r="338">
      <c r="A338" s="1"/>
      <c r="B338" s="1"/>
      <c r="C338" s="60"/>
      <c r="D338" s="60"/>
      <c r="E338" s="2">
        <v>5002.0</v>
      </c>
      <c r="F338" s="61">
        <v>2381.0</v>
      </c>
      <c r="G338" s="62">
        <f t="shared" si="8"/>
        <v>237</v>
      </c>
      <c r="H338" s="43">
        <v>13.0</v>
      </c>
      <c r="I338" s="43">
        <v>23.0</v>
      </c>
      <c r="J338" s="43">
        <v>9.0</v>
      </c>
      <c r="K338" s="44">
        <v>37.0</v>
      </c>
      <c r="L338" s="44">
        <v>65.0</v>
      </c>
      <c r="M338" s="44">
        <v>23.0</v>
      </c>
      <c r="N338" s="45">
        <v>15.0</v>
      </c>
      <c r="O338" s="45">
        <v>9.0</v>
      </c>
      <c r="P338" s="45">
        <v>43.0</v>
      </c>
      <c r="Q338" s="66">
        <f t="shared" si="9"/>
        <v>0.09953800924</v>
      </c>
      <c r="R338" s="66">
        <f t="shared" si="10"/>
        <v>0.005459890802</v>
      </c>
      <c r="S338" s="66">
        <f t="shared" si="11"/>
        <v>0.003779924402</v>
      </c>
      <c r="T338" s="66">
        <f t="shared" si="12"/>
        <v>0.003779924402</v>
      </c>
      <c r="U338" s="63">
        <f t="shared" si="1"/>
        <v>0.09953800924</v>
      </c>
      <c r="V338" s="66">
        <f t="shared" si="13"/>
        <v>0.009659806804</v>
      </c>
      <c r="W338" s="66">
        <f t="shared" si="14"/>
        <v>0.02729945401</v>
      </c>
      <c r="X338" s="66">
        <f t="shared" si="15"/>
        <v>0.01553968921</v>
      </c>
      <c r="Y338" s="63">
        <f t="shared" si="2"/>
        <v>0.09953800924</v>
      </c>
      <c r="Z338" s="66">
        <f t="shared" si="16"/>
        <v>0.009659806804</v>
      </c>
      <c r="AA338" s="66">
        <f t="shared" si="17"/>
        <v>0.006299874003</v>
      </c>
      <c r="AB338" s="66">
        <f t="shared" si="18"/>
        <v>0.01805963881</v>
      </c>
      <c r="AC338" s="63">
        <f t="shared" si="3"/>
        <v>0.09953800924</v>
      </c>
      <c r="AD338" s="66">
        <f t="shared" ref="AD338:AF338" si="367">(H338+K338+N338)/($F338)</f>
        <v>0.02729945401</v>
      </c>
      <c r="AE338" s="66">
        <f t="shared" si="367"/>
        <v>0.04073918522</v>
      </c>
      <c r="AF338" s="66">
        <f t="shared" si="367"/>
        <v>0.03149937001</v>
      </c>
      <c r="AG338" s="56">
        <f t="shared" si="20"/>
        <v>0.005194068932</v>
      </c>
      <c r="AH338" s="49">
        <f t="shared" si="5"/>
        <v>0.09953800924</v>
      </c>
      <c r="AI338" s="57">
        <f t="shared" si="21"/>
        <v>0.004818977156</v>
      </c>
      <c r="AJ338" s="57">
        <f t="shared" si="22"/>
        <v>0.004371056114</v>
      </c>
      <c r="AK338" s="66">
        <f t="shared" si="23"/>
        <v>0.001480896847</v>
      </c>
      <c r="AL338" s="66">
        <f t="shared" si="24"/>
        <v>-0.0005911317124</v>
      </c>
      <c r="AM338" s="66">
        <f t="shared" si="25"/>
        <v>0.001202222871</v>
      </c>
      <c r="AN338" s="63">
        <f t="shared" si="6"/>
        <v>0.09953800924</v>
      </c>
      <c r="AO338" s="66">
        <f t="shared" si="26"/>
        <v>0.006021200026</v>
      </c>
      <c r="AP338" s="66">
        <f t="shared" si="27"/>
        <v>0.9557651509</v>
      </c>
      <c r="AQ338" s="63">
        <f t="shared" si="7"/>
        <v>15</v>
      </c>
      <c r="AR338" s="66">
        <f t="shared" si="28"/>
        <v>14</v>
      </c>
      <c r="AS338" s="64">
        <f>'M1,M2,M3 Restoration'!AU338</f>
        <v>0.5655666701</v>
      </c>
      <c r="AT338" s="66">
        <f t="shared" si="206"/>
        <v>11</v>
      </c>
      <c r="AU338" s="65">
        <f>'N1,N2,N3 Restoration'!AX338</f>
        <v>0.3081826032</v>
      </c>
      <c r="AV338" s="38">
        <f t="shared" si="30"/>
        <v>22</v>
      </c>
      <c r="AW338" s="38">
        <f t="shared" si="31"/>
        <v>10</v>
      </c>
      <c r="AX338" s="52">
        <v>23.0</v>
      </c>
      <c r="AY338" s="38"/>
      <c r="AZ338" s="35"/>
      <c r="BA338" s="35"/>
    </row>
    <row r="339">
      <c r="A339" s="1"/>
      <c r="B339" s="1"/>
      <c r="C339" s="60"/>
      <c r="D339" s="60"/>
      <c r="E339" s="2">
        <v>5005.0</v>
      </c>
      <c r="F339" s="61">
        <v>2052.0</v>
      </c>
      <c r="G339" s="62">
        <f t="shared" si="8"/>
        <v>219</v>
      </c>
      <c r="H339" s="43">
        <v>14.0</v>
      </c>
      <c r="I339" s="43">
        <v>23.0</v>
      </c>
      <c r="J339" s="43">
        <v>15.0</v>
      </c>
      <c r="K339" s="44">
        <v>22.0</v>
      </c>
      <c r="L339" s="44">
        <v>58.0</v>
      </c>
      <c r="M339" s="44">
        <v>11.0</v>
      </c>
      <c r="N339" s="45">
        <v>13.0</v>
      </c>
      <c r="O339" s="45">
        <v>11.0</v>
      </c>
      <c r="P339" s="45">
        <v>52.0</v>
      </c>
      <c r="Q339" s="66">
        <f t="shared" si="9"/>
        <v>0.1067251462</v>
      </c>
      <c r="R339" s="66">
        <f t="shared" si="10"/>
        <v>0.006822612086</v>
      </c>
      <c r="S339" s="66">
        <f t="shared" si="11"/>
        <v>0.00730994152</v>
      </c>
      <c r="T339" s="66">
        <f t="shared" si="12"/>
        <v>0.005360623782</v>
      </c>
      <c r="U339" s="63">
        <f t="shared" si="1"/>
        <v>0.1067251462</v>
      </c>
      <c r="V339" s="66">
        <f t="shared" si="13"/>
        <v>0.011208577</v>
      </c>
      <c r="W339" s="66">
        <f t="shared" si="14"/>
        <v>0.02826510721</v>
      </c>
      <c r="X339" s="66">
        <f t="shared" si="15"/>
        <v>0.01072124756</v>
      </c>
      <c r="Y339" s="63">
        <f t="shared" si="2"/>
        <v>0.1067251462</v>
      </c>
      <c r="Z339" s="66">
        <f t="shared" si="16"/>
        <v>0.005360623782</v>
      </c>
      <c r="AA339" s="66">
        <f t="shared" si="17"/>
        <v>0.006335282651</v>
      </c>
      <c r="AB339" s="66">
        <f t="shared" si="18"/>
        <v>0.0253411306</v>
      </c>
      <c r="AC339" s="63">
        <f t="shared" si="3"/>
        <v>0.1067251462</v>
      </c>
      <c r="AD339" s="66">
        <f t="shared" ref="AD339:AF339" si="368">(H339+K339+N339)/($F339)</f>
        <v>0.0238791423</v>
      </c>
      <c r="AE339" s="66">
        <f t="shared" si="368"/>
        <v>0.04483430799</v>
      </c>
      <c r="AF339" s="66">
        <f t="shared" si="368"/>
        <v>0.03801169591</v>
      </c>
      <c r="AG339" s="56">
        <f t="shared" si="20"/>
        <v>0.005702105819</v>
      </c>
      <c r="AH339" s="49">
        <f t="shared" si="5"/>
        <v>0.1067251462</v>
      </c>
      <c r="AI339" s="57">
        <f t="shared" si="21"/>
        <v>0.005296327502</v>
      </c>
      <c r="AJ339" s="57">
        <f t="shared" si="22"/>
        <v>0.004816064345</v>
      </c>
      <c r="AK339" s="66">
        <f t="shared" si="23"/>
        <v>0.001038955149</v>
      </c>
      <c r="AL339" s="66">
        <f t="shared" si="24"/>
        <v>0.0005445594371</v>
      </c>
      <c r="AM339" s="66">
        <f t="shared" si="25"/>
        <v>0.0008434454054</v>
      </c>
      <c r="AN339" s="63">
        <f t="shared" si="6"/>
        <v>0.1067251462</v>
      </c>
      <c r="AO339" s="66">
        <f t="shared" si="26"/>
        <v>0.006139772908</v>
      </c>
      <c r="AP339" s="66">
        <f t="shared" si="27"/>
        <v>0.969139539</v>
      </c>
      <c r="AQ339" s="63">
        <f t="shared" si="7"/>
        <v>13</v>
      </c>
      <c r="AR339" s="66">
        <f t="shared" si="28"/>
        <v>13</v>
      </c>
      <c r="AS339" s="64">
        <f>'M1,M2,M3 Restoration'!AU339</f>
        <v>0.4042070643</v>
      </c>
      <c r="AT339" s="66">
        <f t="shared" si="206"/>
        <v>19</v>
      </c>
      <c r="AU339" s="65">
        <f>'N1,N2,N3 Restoration'!AX339</f>
        <v>0.2395907083</v>
      </c>
      <c r="AV339" s="38">
        <f t="shared" si="30"/>
        <v>29</v>
      </c>
      <c r="AW339" s="38">
        <f t="shared" si="31"/>
        <v>9</v>
      </c>
      <c r="AX339" s="52">
        <v>23.0</v>
      </c>
      <c r="AY339" s="38"/>
      <c r="AZ339" s="35"/>
      <c r="BA339" s="35"/>
    </row>
    <row r="340">
      <c r="A340" s="1"/>
      <c r="B340" s="1"/>
      <c r="C340" s="60"/>
      <c r="D340" s="60"/>
      <c r="E340" s="2">
        <v>5007.0</v>
      </c>
      <c r="F340" s="61">
        <v>2110.0</v>
      </c>
      <c r="G340" s="62">
        <f t="shared" si="8"/>
        <v>183</v>
      </c>
      <c r="H340" s="43">
        <v>5.0</v>
      </c>
      <c r="I340" s="43">
        <v>16.0</v>
      </c>
      <c r="J340" s="43">
        <v>5.0</v>
      </c>
      <c r="K340" s="44">
        <v>27.0</v>
      </c>
      <c r="L340" s="44">
        <v>52.0</v>
      </c>
      <c r="M340" s="44">
        <v>22.0</v>
      </c>
      <c r="N340" s="45">
        <v>12.0</v>
      </c>
      <c r="O340" s="45">
        <v>19.0</v>
      </c>
      <c r="P340" s="45">
        <v>25.0</v>
      </c>
      <c r="Q340" s="66">
        <f t="shared" si="9"/>
        <v>0.08672985782</v>
      </c>
      <c r="R340" s="66">
        <f t="shared" si="10"/>
        <v>0.002369668246</v>
      </c>
      <c r="S340" s="66">
        <f t="shared" si="11"/>
        <v>0.002369668246</v>
      </c>
      <c r="T340" s="66">
        <f t="shared" si="12"/>
        <v>0.009004739336</v>
      </c>
      <c r="U340" s="63">
        <f t="shared" si="1"/>
        <v>0.08672985782</v>
      </c>
      <c r="V340" s="66">
        <f t="shared" si="13"/>
        <v>0.007582938389</v>
      </c>
      <c r="W340" s="66">
        <f t="shared" si="14"/>
        <v>0.02464454976</v>
      </c>
      <c r="X340" s="66">
        <f t="shared" si="15"/>
        <v>0.01279620853</v>
      </c>
      <c r="Y340" s="63">
        <f t="shared" si="2"/>
        <v>0.08672985782</v>
      </c>
      <c r="Z340" s="66">
        <f t="shared" si="16"/>
        <v>0.01042654028</v>
      </c>
      <c r="AA340" s="66">
        <f t="shared" si="17"/>
        <v>0.005687203791</v>
      </c>
      <c r="AB340" s="66">
        <f t="shared" si="18"/>
        <v>0.01184834123</v>
      </c>
      <c r="AC340" s="63">
        <f t="shared" si="3"/>
        <v>0.08672985782</v>
      </c>
      <c r="AD340" s="66">
        <f t="shared" ref="AD340:AF340" si="369">(H340+K340+N340)/($F340)</f>
        <v>0.02085308057</v>
      </c>
      <c r="AE340" s="66">
        <f t="shared" si="369"/>
        <v>0.04123222749</v>
      </c>
      <c r="AF340" s="66">
        <f t="shared" si="369"/>
        <v>0.02464454976</v>
      </c>
      <c r="AG340" s="56">
        <f t="shared" si="20"/>
        <v>0.004266085735</v>
      </c>
      <c r="AH340" s="49">
        <f t="shared" si="5"/>
        <v>0.08672985782</v>
      </c>
      <c r="AI340" s="57">
        <f t="shared" si="21"/>
        <v>0.003940378922</v>
      </c>
      <c r="AJ340" s="57">
        <f t="shared" si="22"/>
        <v>0.003550094562</v>
      </c>
      <c r="AK340" s="66">
        <f t="shared" si="23"/>
        <v>0.001746824869</v>
      </c>
      <c r="AL340" s="66">
        <f t="shared" si="24"/>
        <v>0.005454644774</v>
      </c>
      <c r="AM340" s="66">
        <f t="shared" si="25"/>
        <v>0.001418108772</v>
      </c>
      <c r="AN340" s="63">
        <f t="shared" si="6"/>
        <v>0.08672985782</v>
      </c>
      <c r="AO340" s="66">
        <f t="shared" si="26"/>
        <v>0.005358487694</v>
      </c>
      <c r="AP340" s="66">
        <f t="shared" si="27"/>
        <v>0.9422007529</v>
      </c>
      <c r="AQ340" s="63">
        <f t="shared" si="7"/>
        <v>12</v>
      </c>
      <c r="AR340" s="66">
        <f t="shared" si="28"/>
        <v>11</v>
      </c>
      <c r="AS340" s="64">
        <f>'M1,M2,M3 Restoration'!AU340</f>
        <v>0.5557290653</v>
      </c>
      <c r="AT340" s="66">
        <f t="shared" si="206"/>
        <v>9</v>
      </c>
      <c r="AU340" s="65">
        <f>'N1,N2,N3 Restoration'!AX340</f>
        <v>0.6367969228</v>
      </c>
      <c r="AV340" s="38">
        <f t="shared" si="30"/>
        <v>10</v>
      </c>
      <c r="AW340" s="38">
        <f t="shared" si="31"/>
        <v>18</v>
      </c>
      <c r="AX340" s="52">
        <v>16.0</v>
      </c>
      <c r="AY340" s="38"/>
      <c r="AZ340" s="35"/>
      <c r="BA340" s="35"/>
    </row>
    <row r="341">
      <c r="A341" s="1"/>
      <c r="B341" s="1"/>
      <c r="C341" s="60"/>
      <c r="D341" s="60"/>
      <c r="E341" s="2">
        <v>5008.0</v>
      </c>
      <c r="F341" s="61">
        <v>2352.0</v>
      </c>
      <c r="G341" s="62">
        <f t="shared" si="8"/>
        <v>243</v>
      </c>
      <c r="H341" s="43">
        <v>6.0</v>
      </c>
      <c r="I341" s="43">
        <v>15.0</v>
      </c>
      <c r="J341" s="43">
        <v>18.0</v>
      </c>
      <c r="K341" s="44">
        <v>37.0</v>
      </c>
      <c r="L341" s="44">
        <v>76.0</v>
      </c>
      <c r="M341" s="44">
        <v>26.0</v>
      </c>
      <c r="N341" s="45">
        <v>11.0</v>
      </c>
      <c r="O341" s="45">
        <v>19.0</v>
      </c>
      <c r="P341" s="45">
        <v>35.0</v>
      </c>
      <c r="Q341" s="66">
        <f t="shared" si="9"/>
        <v>0.1033163265</v>
      </c>
      <c r="R341" s="66">
        <f t="shared" si="10"/>
        <v>0.002551020408</v>
      </c>
      <c r="S341" s="66">
        <f t="shared" si="11"/>
        <v>0.007653061224</v>
      </c>
      <c r="T341" s="66">
        <f t="shared" si="12"/>
        <v>0.008078231293</v>
      </c>
      <c r="U341" s="63">
        <f t="shared" si="1"/>
        <v>0.1033163265</v>
      </c>
      <c r="V341" s="66">
        <f t="shared" si="13"/>
        <v>0.00637755102</v>
      </c>
      <c r="W341" s="66">
        <f t="shared" si="14"/>
        <v>0.03231292517</v>
      </c>
      <c r="X341" s="66">
        <f t="shared" si="15"/>
        <v>0.01573129252</v>
      </c>
      <c r="Y341" s="63">
        <f t="shared" si="2"/>
        <v>0.1033163265</v>
      </c>
      <c r="Z341" s="66">
        <f t="shared" si="16"/>
        <v>0.01105442177</v>
      </c>
      <c r="AA341" s="66">
        <f t="shared" si="17"/>
        <v>0.004676870748</v>
      </c>
      <c r="AB341" s="66">
        <f t="shared" si="18"/>
        <v>0.01488095238</v>
      </c>
      <c r="AC341" s="63">
        <f t="shared" si="3"/>
        <v>0.1033163265</v>
      </c>
      <c r="AD341" s="66">
        <f t="shared" ref="AD341:AF341" si="370">(H341+K341+N341)/($F341)</f>
        <v>0.02295918367</v>
      </c>
      <c r="AE341" s="66">
        <f t="shared" si="370"/>
        <v>0.04676870748</v>
      </c>
      <c r="AF341" s="66">
        <f t="shared" si="370"/>
        <v>0.03358843537</v>
      </c>
      <c r="AG341" s="56">
        <f t="shared" si="20"/>
        <v>0.005462283977</v>
      </c>
      <c r="AH341" s="49">
        <f t="shared" si="5"/>
        <v>0.1033163265</v>
      </c>
      <c r="AI341" s="57">
        <f t="shared" si="21"/>
        <v>0.005071326726</v>
      </c>
      <c r="AJ341" s="57">
        <f t="shared" si="22"/>
        <v>0.004606403256</v>
      </c>
      <c r="AK341" s="66">
        <f t="shared" si="23"/>
        <v>-0.0003944559775</v>
      </c>
      <c r="AL341" s="66">
        <f t="shared" si="24"/>
        <v>0.003471828036</v>
      </c>
      <c r="AM341" s="66">
        <f t="shared" si="25"/>
        <v>-0.0003202275694</v>
      </c>
      <c r="AN341" s="63">
        <f t="shared" si="6"/>
        <v>0.1033163265</v>
      </c>
      <c r="AO341" s="66">
        <f t="shared" si="26"/>
        <v>0.004751099156</v>
      </c>
      <c r="AP341" s="66">
        <f t="shared" si="27"/>
        <v>1.015871383</v>
      </c>
      <c r="AQ341" s="63">
        <f t="shared" si="7"/>
        <v>11</v>
      </c>
      <c r="AR341" s="66">
        <f t="shared" si="28"/>
        <v>11</v>
      </c>
      <c r="AS341" s="64">
        <f>'M1,M2,M3 Restoration'!AU341</f>
        <v>0.238153924</v>
      </c>
      <c r="AT341" s="66">
        <f t="shared" si="206"/>
        <v>35</v>
      </c>
      <c r="AU341" s="65">
        <f>'N1,N2,N3 Restoration'!AX341</f>
        <v>0.2367710617</v>
      </c>
      <c r="AV341" s="38">
        <f t="shared" si="30"/>
        <v>24</v>
      </c>
      <c r="AW341" s="38">
        <f t="shared" si="31"/>
        <v>7</v>
      </c>
      <c r="AX341" s="52">
        <v>15.0</v>
      </c>
      <c r="AY341" s="38"/>
      <c r="AZ341" s="35"/>
      <c r="BA341" s="35"/>
    </row>
    <row r="342">
      <c r="A342" s="1"/>
      <c r="B342" s="1"/>
      <c r="C342" s="60"/>
      <c r="D342" s="60"/>
      <c r="E342" s="2">
        <v>5011.0</v>
      </c>
      <c r="F342" s="61">
        <v>1449.0</v>
      </c>
      <c r="G342" s="62">
        <f t="shared" si="8"/>
        <v>233</v>
      </c>
      <c r="H342" s="43">
        <v>9.0</v>
      </c>
      <c r="I342" s="43">
        <v>20.0</v>
      </c>
      <c r="J342" s="43">
        <v>13.0</v>
      </c>
      <c r="K342" s="44">
        <v>34.0</v>
      </c>
      <c r="L342" s="44">
        <v>62.0</v>
      </c>
      <c r="M342" s="44">
        <v>28.0</v>
      </c>
      <c r="N342" s="45">
        <v>15.0</v>
      </c>
      <c r="O342" s="45">
        <v>16.0</v>
      </c>
      <c r="P342" s="45">
        <v>36.0</v>
      </c>
      <c r="Q342" s="66">
        <f t="shared" si="9"/>
        <v>0.1608005521</v>
      </c>
      <c r="R342" s="66">
        <f t="shared" si="10"/>
        <v>0.006211180124</v>
      </c>
      <c r="S342" s="66">
        <f t="shared" si="11"/>
        <v>0.008971704624</v>
      </c>
      <c r="T342" s="66">
        <f t="shared" si="12"/>
        <v>0.011042098</v>
      </c>
      <c r="U342" s="63">
        <f t="shared" si="1"/>
        <v>0.1608005521</v>
      </c>
      <c r="V342" s="66">
        <f t="shared" si="13"/>
        <v>0.0138026225</v>
      </c>
      <c r="W342" s="66">
        <f t="shared" si="14"/>
        <v>0.04278812974</v>
      </c>
      <c r="X342" s="66">
        <f t="shared" si="15"/>
        <v>0.02346445825</v>
      </c>
      <c r="Y342" s="63">
        <f t="shared" si="2"/>
        <v>0.1608005521</v>
      </c>
      <c r="Z342" s="66">
        <f t="shared" si="16"/>
        <v>0.0193236715</v>
      </c>
      <c r="AA342" s="66">
        <f t="shared" si="17"/>
        <v>0.01035196687</v>
      </c>
      <c r="AB342" s="66">
        <f t="shared" si="18"/>
        <v>0.0248447205</v>
      </c>
      <c r="AC342" s="63">
        <f t="shared" si="3"/>
        <v>0.1608005521</v>
      </c>
      <c r="AD342" s="66">
        <f t="shared" ref="AD342:AF342" si="371">(H342+K342+N342)/($F342)</f>
        <v>0.04002760524</v>
      </c>
      <c r="AE342" s="66">
        <f t="shared" si="371"/>
        <v>0.06763285024</v>
      </c>
      <c r="AF342" s="66">
        <f t="shared" si="371"/>
        <v>0.05314009662</v>
      </c>
      <c r="AG342" s="56">
        <f t="shared" si="20"/>
        <v>0.009232012092</v>
      </c>
      <c r="AH342" s="49">
        <f t="shared" si="5"/>
        <v>0.1608005521</v>
      </c>
      <c r="AI342" s="57">
        <f t="shared" si="21"/>
        <v>0.008526775968</v>
      </c>
      <c r="AJ342" s="57">
        <f t="shared" si="22"/>
        <v>0.007803173484</v>
      </c>
      <c r="AK342" s="66">
        <f t="shared" si="23"/>
        <v>0.001825190905</v>
      </c>
      <c r="AL342" s="66">
        <f t="shared" si="24"/>
        <v>0.003238924515</v>
      </c>
      <c r="AM342" s="66">
        <f t="shared" si="25"/>
        <v>0.001481727951</v>
      </c>
      <c r="AN342" s="63">
        <f t="shared" si="6"/>
        <v>0.1608005521</v>
      </c>
      <c r="AO342" s="66">
        <f t="shared" si="26"/>
        <v>0.01000850392</v>
      </c>
      <c r="AP342" s="66">
        <f t="shared" si="27"/>
        <v>0.9668214786</v>
      </c>
      <c r="AQ342" s="63">
        <f t="shared" si="7"/>
        <v>15</v>
      </c>
      <c r="AR342" s="66">
        <f t="shared" si="28"/>
        <v>15</v>
      </c>
      <c r="AS342" s="64">
        <f>'M1,M2,M3 Restoration'!AU342</f>
        <v>0.4396947413</v>
      </c>
      <c r="AT342" s="66">
        <f t="shared" si="206"/>
        <v>19</v>
      </c>
      <c r="AU342" s="65">
        <f>'N1,N2,N3 Restoration'!AX342</f>
        <v>0.3408673486</v>
      </c>
      <c r="AV342" s="38">
        <f t="shared" si="30"/>
        <v>22</v>
      </c>
      <c r="AW342" s="38">
        <f t="shared" si="31"/>
        <v>11</v>
      </c>
      <c r="AX342" s="52">
        <v>20.0</v>
      </c>
      <c r="AY342" s="38"/>
      <c r="AZ342" s="35"/>
      <c r="BA342" s="35"/>
    </row>
    <row r="343">
      <c r="A343" s="1"/>
      <c r="B343" s="1"/>
      <c r="C343" s="60"/>
      <c r="D343" s="60"/>
      <c r="E343" s="2">
        <v>5012.0</v>
      </c>
      <c r="F343" s="61">
        <v>1644.0</v>
      </c>
      <c r="G343" s="62">
        <f t="shared" si="8"/>
        <v>219</v>
      </c>
      <c r="H343" s="43">
        <v>6.0</v>
      </c>
      <c r="I343" s="43">
        <v>20.0</v>
      </c>
      <c r="J343" s="43">
        <v>11.0</v>
      </c>
      <c r="K343" s="44">
        <v>28.0</v>
      </c>
      <c r="L343" s="44">
        <v>71.0</v>
      </c>
      <c r="M343" s="44">
        <v>20.0</v>
      </c>
      <c r="N343" s="45">
        <v>13.0</v>
      </c>
      <c r="O343" s="45">
        <v>6.0</v>
      </c>
      <c r="P343" s="45">
        <v>44.0</v>
      </c>
      <c r="Q343" s="66">
        <f t="shared" si="9"/>
        <v>0.1332116788</v>
      </c>
      <c r="R343" s="66">
        <f t="shared" si="10"/>
        <v>0.003649635036</v>
      </c>
      <c r="S343" s="66">
        <f t="shared" si="11"/>
        <v>0.006690997567</v>
      </c>
      <c r="T343" s="66">
        <f t="shared" si="12"/>
        <v>0.003649635036</v>
      </c>
      <c r="U343" s="63">
        <f t="shared" si="1"/>
        <v>0.1332116788</v>
      </c>
      <c r="V343" s="66">
        <f t="shared" si="13"/>
        <v>0.01216545012</v>
      </c>
      <c r="W343" s="66">
        <f t="shared" si="14"/>
        <v>0.04318734793</v>
      </c>
      <c r="X343" s="66">
        <f t="shared" si="15"/>
        <v>0.01703163017</v>
      </c>
      <c r="Y343" s="63">
        <f t="shared" si="2"/>
        <v>0.1332116788</v>
      </c>
      <c r="Z343" s="66">
        <f t="shared" si="16"/>
        <v>0.01216545012</v>
      </c>
      <c r="AA343" s="66">
        <f t="shared" si="17"/>
        <v>0.007907542579</v>
      </c>
      <c r="AB343" s="66">
        <f t="shared" si="18"/>
        <v>0.02676399027</v>
      </c>
      <c r="AC343" s="63">
        <f t="shared" si="3"/>
        <v>0.1332116788</v>
      </c>
      <c r="AD343" s="66">
        <f t="shared" ref="AD343:AF343" si="372">(H343+K343+N343)/($F343)</f>
        <v>0.02858880779</v>
      </c>
      <c r="AE343" s="66">
        <f t="shared" si="372"/>
        <v>0.05900243309</v>
      </c>
      <c r="AF343" s="66">
        <f t="shared" si="372"/>
        <v>0.04562043796</v>
      </c>
      <c r="AG343" s="56">
        <f t="shared" si="20"/>
        <v>0.007495603722</v>
      </c>
      <c r="AH343" s="49">
        <f t="shared" si="5"/>
        <v>0.1332116788</v>
      </c>
      <c r="AI343" s="57">
        <f t="shared" si="21"/>
        <v>0.006958274948</v>
      </c>
      <c r="AJ343" s="57">
        <f t="shared" si="22"/>
        <v>0.006358822393</v>
      </c>
      <c r="AK343" s="66">
        <f t="shared" si="23"/>
        <v>0.000949267631</v>
      </c>
      <c r="AL343" s="66">
        <f t="shared" si="24"/>
        <v>-0.002709187357</v>
      </c>
      <c r="AM343" s="66">
        <f t="shared" si="25"/>
        <v>0.0007706352127</v>
      </c>
      <c r="AN343" s="63">
        <f t="shared" si="6"/>
        <v>0.1332116788</v>
      </c>
      <c r="AO343" s="66">
        <f t="shared" si="26"/>
        <v>0.007728910161</v>
      </c>
      <c r="AP343" s="66">
        <f t="shared" si="27"/>
        <v>0.9774098696</v>
      </c>
      <c r="AQ343" s="63">
        <f t="shared" si="7"/>
        <v>13</v>
      </c>
      <c r="AR343" s="66">
        <f t="shared" si="28"/>
        <v>13</v>
      </c>
      <c r="AS343" s="64">
        <f>'M1,M2,M3 Restoration'!AU343</f>
        <v>0.3161557468</v>
      </c>
      <c r="AT343" s="66">
        <f t="shared" si="206"/>
        <v>28</v>
      </c>
      <c r="AU343" s="65">
        <f>'N1,N2,N3 Restoration'!AX343</f>
        <v>0.1678541502</v>
      </c>
      <c r="AV343" s="38">
        <f t="shared" si="30"/>
        <v>17</v>
      </c>
      <c r="AW343" s="38">
        <f t="shared" si="31"/>
        <v>3</v>
      </c>
      <c r="AX343" s="52">
        <v>20.0</v>
      </c>
      <c r="AY343" s="38"/>
      <c r="AZ343" s="35"/>
      <c r="BA343" s="35"/>
    </row>
    <row r="344">
      <c r="A344" s="1"/>
      <c r="B344" s="1"/>
      <c r="C344" s="60"/>
      <c r="D344" s="60"/>
      <c r="E344" s="2">
        <v>5013.0</v>
      </c>
      <c r="F344" s="61">
        <v>2027.0</v>
      </c>
      <c r="G344" s="62">
        <f t="shared" si="8"/>
        <v>209</v>
      </c>
      <c r="H344" s="43">
        <v>4.0</v>
      </c>
      <c r="I344" s="43">
        <v>26.0</v>
      </c>
      <c r="J344" s="43">
        <v>13.0</v>
      </c>
      <c r="K344" s="44">
        <v>24.0</v>
      </c>
      <c r="L344" s="44">
        <v>66.0</v>
      </c>
      <c r="M344" s="44">
        <v>17.0</v>
      </c>
      <c r="N344" s="45">
        <v>15.0</v>
      </c>
      <c r="O344" s="45">
        <v>13.0</v>
      </c>
      <c r="P344" s="45">
        <v>31.0</v>
      </c>
      <c r="Q344" s="66">
        <f t="shared" si="9"/>
        <v>0.1031080414</v>
      </c>
      <c r="R344" s="66">
        <f t="shared" si="10"/>
        <v>0.001973359645</v>
      </c>
      <c r="S344" s="66">
        <f t="shared" si="11"/>
        <v>0.006413418846</v>
      </c>
      <c r="T344" s="66">
        <f t="shared" si="12"/>
        <v>0.006413418846</v>
      </c>
      <c r="U344" s="63">
        <f t="shared" si="1"/>
        <v>0.1031080414</v>
      </c>
      <c r="V344" s="66">
        <f t="shared" si="13"/>
        <v>0.01282683769</v>
      </c>
      <c r="W344" s="66">
        <f t="shared" si="14"/>
        <v>0.03256043414</v>
      </c>
      <c r="X344" s="66">
        <f t="shared" si="15"/>
        <v>0.01184015787</v>
      </c>
      <c r="Y344" s="63">
        <f t="shared" si="2"/>
        <v>0.1031080414</v>
      </c>
      <c r="Z344" s="66">
        <f t="shared" si="16"/>
        <v>0.00838677849</v>
      </c>
      <c r="AA344" s="66">
        <f t="shared" si="17"/>
        <v>0.007400098668</v>
      </c>
      <c r="AB344" s="66">
        <f t="shared" si="18"/>
        <v>0.01529353725</v>
      </c>
      <c r="AC344" s="63">
        <f t="shared" si="3"/>
        <v>0.1031080414</v>
      </c>
      <c r="AD344" s="66">
        <f t="shared" ref="AD344:AF344" si="373">(H344+K344+N344)/($F344)</f>
        <v>0.02121361618</v>
      </c>
      <c r="AE344" s="66">
        <f t="shared" si="373"/>
        <v>0.05180069068</v>
      </c>
      <c r="AF344" s="66">
        <f t="shared" si="373"/>
        <v>0.03009373458</v>
      </c>
      <c r="AG344" s="56">
        <f t="shared" si="20"/>
        <v>0.005447563901</v>
      </c>
      <c r="AH344" s="49">
        <f t="shared" si="5"/>
        <v>0.1031080414</v>
      </c>
      <c r="AI344" s="57">
        <f t="shared" si="21"/>
        <v>0.005057496649</v>
      </c>
      <c r="AJ344" s="57">
        <f t="shared" si="22"/>
        <v>0.004593510463</v>
      </c>
      <c r="AK344" s="66">
        <f t="shared" si="23"/>
        <v>0.002342602019</v>
      </c>
      <c r="AL344" s="66">
        <f t="shared" si="24"/>
        <v>0.001819908383</v>
      </c>
      <c r="AM344" s="66">
        <f t="shared" si="25"/>
        <v>0.001901773057</v>
      </c>
      <c r="AN344" s="63">
        <f t="shared" si="6"/>
        <v>0.1031080414</v>
      </c>
      <c r="AO344" s="66">
        <f t="shared" si="26"/>
        <v>0.006959269707</v>
      </c>
      <c r="AP344" s="66">
        <f t="shared" si="27"/>
        <v>0.940429313</v>
      </c>
      <c r="AQ344" s="63">
        <f t="shared" si="7"/>
        <v>15</v>
      </c>
      <c r="AR344" s="66">
        <f t="shared" si="28"/>
        <v>14</v>
      </c>
      <c r="AS344" s="64">
        <f>'M1,M2,M3 Restoration'!AU344</f>
        <v>0.3038081629</v>
      </c>
      <c r="AT344" s="66">
        <f t="shared" si="206"/>
        <v>32</v>
      </c>
      <c r="AU344" s="65">
        <f>'N1,N2,N3 Restoration'!AX344</f>
        <v>0.3498508985</v>
      </c>
      <c r="AV344" s="38">
        <f t="shared" si="30"/>
        <v>17</v>
      </c>
      <c r="AW344" s="38">
        <f t="shared" si="31"/>
        <v>9</v>
      </c>
      <c r="AX344" s="52">
        <v>26.0</v>
      </c>
      <c r="AY344" s="38"/>
      <c r="AZ344" s="35"/>
      <c r="BA344" s="35"/>
    </row>
    <row r="345">
      <c r="A345" s="1"/>
      <c r="B345" s="1"/>
      <c r="C345" s="60"/>
      <c r="D345" s="60"/>
      <c r="E345" s="2">
        <v>5017.0</v>
      </c>
      <c r="F345" s="61">
        <v>2059.0</v>
      </c>
      <c r="G345" s="62">
        <f t="shared" si="8"/>
        <v>347</v>
      </c>
      <c r="H345" s="43">
        <v>15.0</v>
      </c>
      <c r="I345" s="43">
        <v>24.0</v>
      </c>
      <c r="J345" s="43">
        <v>25.0</v>
      </c>
      <c r="K345" s="44">
        <v>43.0</v>
      </c>
      <c r="L345" s="44">
        <v>104.0</v>
      </c>
      <c r="M345" s="44">
        <v>55.0</v>
      </c>
      <c r="N345" s="45">
        <v>26.0</v>
      </c>
      <c r="O345" s="45">
        <v>19.0</v>
      </c>
      <c r="P345" s="45">
        <v>36.0</v>
      </c>
      <c r="Q345" s="66">
        <f t="shared" si="9"/>
        <v>0.1685284119</v>
      </c>
      <c r="R345" s="66">
        <f t="shared" si="10"/>
        <v>0.007285089849</v>
      </c>
      <c r="S345" s="66">
        <f t="shared" si="11"/>
        <v>0.01214181642</v>
      </c>
      <c r="T345" s="66">
        <f t="shared" si="12"/>
        <v>0.009227780476</v>
      </c>
      <c r="U345" s="63">
        <f t="shared" si="1"/>
        <v>0.1685284119</v>
      </c>
      <c r="V345" s="66">
        <f t="shared" si="13"/>
        <v>0.01165614376</v>
      </c>
      <c r="W345" s="66">
        <f t="shared" si="14"/>
        <v>0.05050995629</v>
      </c>
      <c r="X345" s="66">
        <f t="shared" si="15"/>
        <v>0.02088392424</v>
      </c>
      <c r="Y345" s="63">
        <f t="shared" si="2"/>
        <v>0.1685284119</v>
      </c>
      <c r="Z345" s="66">
        <f t="shared" si="16"/>
        <v>0.02671199611</v>
      </c>
      <c r="AA345" s="66">
        <f t="shared" si="17"/>
        <v>0.01262748907</v>
      </c>
      <c r="AB345" s="66">
        <f t="shared" si="18"/>
        <v>0.01748421564</v>
      </c>
      <c r="AC345" s="63">
        <f t="shared" si="3"/>
        <v>0.1685284119</v>
      </c>
      <c r="AD345" s="66">
        <f t="shared" ref="AD345:AF345" si="374">(H345+K345+N345)/($F345)</f>
        <v>0.04079650316</v>
      </c>
      <c r="AE345" s="66">
        <f t="shared" si="374"/>
        <v>0.07139388052</v>
      </c>
      <c r="AF345" s="66">
        <f t="shared" si="374"/>
        <v>0.05633802817</v>
      </c>
      <c r="AG345" s="56">
        <f t="shared" si="20"/>
        <v>0.009694294613</v>
      </c>
      <c r="AH345" s="49">
        <f t="shared" si="5"/>
        <v>0.1685284119</v>
      </c>
      <c r="AI345" s="57">
        <f t="shared" si="21"/>
        <v>0.008936376823</v>
      </c>
      <c r="AJ345" s="57">
        <f t="shared" si="22"/>
        <v>0.00817799897</v>
      </c>
      <c r="AK345" s="66">
        <f t="shared" si="23"/>
        <v>0.003691112249</v>
      </c>
      <c r="AL345" s="66">
        <f t="shared" si="24"/>
        <v>0.001049781506</v>
      </c>
      <c r="AM345" s="66">
        <f t="shared" si="25"/>
        <v>0.002996521719</v>
      </c>
      <c r="AN345" s="63">
        <f t="shared" si="6"/>
        <v>0.1685284119</v>
      </c>
      <c r="AO345" s="66">
        <f t="shared" si="26"/>
        <v>0.01193289854</v>
      </c>
      <c r="AP345" s="66">
        <f t="shared" si="27"/>
        <v>0.944993773</v>
      </c>
      <c r="AQ345" s="63">
        <f t="shared" si="7"/>
        <v>26</v>
      </c>
      <c r="AR345" s="66">
        <f t="shared" si="28"/>
        <v>25</v>
      </c>
      <c r="AS345" s="64">
        <f>'M1,M2,M3 Restoration'!AU345</f>
        <v>0.5227747515</v>
      </c>
      <c r="AT345" s="66">
        <f t="shared" si="206"/>
        <v>23</v>
      </c>
      <c r="AU345" s="65">
        <f>'N1,N2,N3 Restoration'!AX345</f>
        <v>0.223832086</v>
      </c>
      <c r="AV345" s="38">
        <f t="shared" si="30"/>
        <v>40</v>
      </c>
      <c r="AW345" s="38">
        <f t="shared" si="31"/>
        <v>12</v>
      </c>
      <c r="AX345" s="52">
        <v>24.0</v>
      </c>
      <c r="AY345" s="38"/>
      <c r="AZ345" s="35"/>
      <c r="BA345" s="35"/>
    </row>
    <row r="346">
      <c r="A346" s="1"/>
      <c r="B346" s="1"/>
      <c r="C346" s="60"/>
      <c r="D346" s="60"/>
      <c r="E346" s="2">
        <v>5018.0</v>
      </c>
      <c r="F346" s="61">
        <v>1342.0</v>
      </c>
      <c r="G346" s="62">
        <f t="shared" si="8"/>
        <v>220</v>
      </c>
      <c r="H346" s="43">
        <v>7.0</v>
      </c>
      <c r="I346" s="43">
        <v>12.0</v>
      </c>
      <c r="J346" s="43">
        <v>7.0</v>
      </c>
      <c r="K346" s="44">
        <v>26.0</v>
      </c>
      <c r="L346" s="44">
        <v>79.0</v>
      </c>
      <c r="M346" s="44">
        <v>17.0</v>
      </c>
      <c r="N346" s="45">
        <v>16.0</v>
      </c>
      <c r="O346" s="45">
        <v>11.0</v>
      </c>
      <c r="P346" s="45">
        <v>45.0</v>
      </c>
      <c r="Q346" s="66">
        <f t="shared" si="9"/>
        <v>0.1639344262</v>
      </c>
      <c r="R346" s="66">
        <f t="shared" si="10"/>
        <v>0.00521609538</v>
      </c>
      <c r="S346" s="66">
        <f t="shared" si="11"/>
        <v>0.00521609538</v>
      </c>
      <c r="T346" s="66">
        <f t="shared" si="12"/>
        <v>0.008196721311</v>
      </c>
      <c r="U346" s="63">
        <f t="shared" si="1"/>
        <v>0.1639344262</v>
      </c>
      <c r="V346" s="66">
        <f t="shared" si="13"/>
        <v>0.008941877794</v>
      </c>
      <c r="W346" s="66">
        <f t="shared" si="14"/>
        <v>0.05886736215</v>
      </c>
      <c r="X346" s="66">
        <f t="shared" si="15"/>
        <v>0.01937406855</v>
      </c>
      <c r="Y346" s="63">
        <f t="shared" si="2"/>
        <v>0.1639344262</v>
      </c>
      <c r="Z346" s="66">
        <f t="shared" si="16"/>
        <v>0.01266766021</v>
      </c>
      <c r="AA346" s="66">
        <f t="shared" si="17"/>
        <v>0.01192250373</v>
      </c>
      <c r="AB346" s="66">
        <f t="shared" si="18"/>
        <v>0.03353204173</v>
      </c>
      <c r="AC346" s="63">
        <f t="shared" si="3"/>
        <v>0.1639344262</v>
      </c>
      <c r="AD346" s="66">
        <f t="shared" ref="AD346:AF346" si="375">(H346+K346+N346)/($F346)</f>
        <v>0.03651266766</v>
      </c>
      <c r="AE346" s="66">
        <f t="shared" si="375"/>
        <v>0.07600596125</v>
      </c>
      <c r="AF346" s="66">
        <f t="shared" si="375"/>
        <v>0.05141579732</v>
      </c>
      <c r="AG346" s="56">
        <f t="shared" si="20"/>
        <v>0.009420752486</v>
      </c>
      <c r="AH346" s="49">
        <f t="shared" si="5"/>
        <v>0.1639344262</v>
      </c>
      <c r="AI346" s="57">
        <f t="shared" si="21"/>
        <v>0.008694450417</v>
      </c>
      <c r="AJ346" s="57">
        <f t="shared" si="22"/>
        <v>0.007956745499</v>
      </c>
      <c r="AK346" s="66">
        <f t="shared" si="23"/>
        <v>0.003228053309</v>
      </c>
      <c r="AL346" s="66">
        <f t="shared" si="24"/>
        <v>0.000239975813</v>
      </c>
      <c r="AM346" s="66">
        <f t="shared" si="25"/>
        <v>0.002620600837</v>
      </c>
      <c r="AN346" s="63">
        <f t="shared" si="6"/>
        <v>0.1639344262</v>
      </c>
      <c r="AO346" s="66">
        <f t="shared" si="26"/>
        <v>0.01131505125</v>
      </c>
      <c r="AP346" s="66">
        <f t="shared" si="27"/>
        <v>0.9490499239</v>
      </c>
      <c r="AQ346" s="63">
        <f t="shared" si="7"/>
        <v>16</v>
      </c>
      <c r="AR346" s="66">
        <f t="shared" si="28"/>
        <v>15</v>
      </c>
      <c r="AS346" s="64">
        <f>'M1,M2,M3 Restoration'!AU346</f>
        <v>0.4864644537</v>
      </c>
      <c r="AT346" s="66">
        <f t="shared" si="206"/>
        <v>16</v>
      </c>
      <c r="AU346" s="65">
        <f>'N1,N2,N3 Restoration'!AX346</f>
        <v>0.2639761298</v>
      </c>
      <c r="AV346" s="38">
        <f t="shared" si="30"/>
        <v>14</v>
      </c>
      <c r="AW346" s="38">
        <f t="shared" si="31"/>
        <v>5</v>
      </c>
      <c r="AX346" s="52">
        <v>12.0</v>
      </c>
      <c r="AY346" s="38"/>
      <c r="AZ346" s="35"/>
      <c r="BA346" s="35"/>
    </row>
    <row r="347">
      <c r="A347" s="1"/>
      <c r="B347" s="1"/>
      <c r="C347" s="60"/>
      <c r="D347" s="60"/>
      <c r="E347" s="2">
        <v>5022.0</v>
      </c>
      <c r="F347" s="61">
        <v>1827.0</v>
      </c>
      <c r="G347" s="62">
        <f t="shared" si="8"/>
        <v>164</v>
      </c>
      <c r="H347" s="43">
        <v>6.0</v>
      </c>
      <c r="I347" s="43">
        <v>12.0</v>
      </c>
      <c r="J347" s="43">
        <v>4.0</v>
      </c>
      <c r="K347" s="44">
        <v>18.0</v>
      </c>
      <c r="L347" s="44">
        <v>61.0</v>
      </c>
      <c r="M347" s="44">
        <v>19.0</v>
      </c>
      <c r="N347" s="45">
        <v>11.0</v>
      </c>
      <c r="O347" s="45">
        <v>5.0</v>
      </c>
      <c r="P347" s="45">
        <v>28.0</v>
      </c>
      <c r="Q347" s="66">
        <f t="shared" si="9"/>
        <v>0.08976464149</v>
      </c>
      <c r="R347" s="66">
        <f t="shared" si="10"/>
        <v>0.00328407225</v>
      </c>
      <c r="S347" s="66">
        <f t="shared" si="11"/>
        <v>0.0021893815</v>
      </c>
      <c r="T347" s="66">
        <f t="shared" si="12"/>
        <v>0.002736726875</v>
      </c>
      <c r="U347" s="63">
        <f t="shared" si="1"/>
        <v>0.08976464149</v>
      </c>
      <c r="V347" s="66">
        <f t="shared" si="13"/>
        <v>0.006568144499</v>
      </c>
      <c r="W347" s="66">
        <f t="shared" si="14"/>
        <v>0.03338806787</v>
      </c>
      <c r="X347" s="66">
        <f t="shared" si="15"/>
        <v>0.009852216749</v>
      </c>
      <c r="Y347" s="63">
        <f t="shared" si="2"/>
        <v>0.08976464149</v>
      </c>
      <c r="Z347" s="66">
        <f t="shared" si="16"/>
        <v>0.01039956212</v>
      </c>
      <c r="AA347" s="66">
        <f t="shared" si="17"/>
        <v>0.006020799124</v>
      </c>
      <c r="AB347" s="66">
        <f t="shared" si="18"/>
        <v>0.0153256705</v>
      </c>
      <c r="AC347" s="63">
        <f t="shared" si="3"/>
        <v>0.08976464149</v>
      </c>
      <c r="AD347" s="66">
        <f t="shared" ref="AD347:AF347" si="376">(H347+K347+N347)/($F347)</f>
        <v>0.01915708812</v>
      </c>
      <c r="AE347" s="66">
        <f t="shared" si="376"/>
        <v>0.04269293924</v>
      </c>
      <c r="AF347" s="66">
        <f t="shared" si="376"/>
        <v>0.02791461412</v>
      </c>
      <c r="AG347" s="56">
        <f t="shared" si="20"/>
        <v>0.004488582525</v>
      </c>
      <c r="AH347" s="49">
        <f t="shared" si="5"/>
        <v>0.08976464149</v>
      </c>
      <c r="AI347" s="57">
        <f t="shared" si="21"/>
        <v>0.004151788324</v>
      </c>
      <c r="AJ347" s="57">
        <f t="shared" si="22"/>
        <v>0.003747847438</v>
      </c>
      <c r="AK347" s="66">
        <f t="shared" si="23"/>
        <v>0.0018690108</v>
      </c>
      <c r="AL347" s="66">
        <f t="shared" si="24"/>
        <v>-0.001011120563</v>
      </c>
      <c r="AM347" s="66">
        <f t="shared" si="25"/>
        <v>0.001517301853</v>
      </c>
      <c r="AN347" s="63">
        <f t="shared" si="6"/>
        <v>0.08976464149</v>
      </c>
      <c r="AO347" s="66">
        <f t="shared" si="26"/>
        <v>0.005669090177</v>
      </c>
      <c r="AP347" s="66">
        <f t="shared" si="27"/>
        <v>0.9415843412</v>
      </c>
      <c r="AQ347" s="63">
        <f t="shared" si="7"/>
        <v>11</v>
      </c>
      <c r="AR347" s="66">
        <f t="shared" si="28"/>
        <v>10</v>
      </c>
      <c r="AS347" s="64">
        <f>'M1,M2,M3 Restoration'!AU347</f>
        <v>0.6005948671</v>
      </c>
      <c r="AT347" s="66">
        <f t="shared" si="206"/>
        <v>7</v>
      </c>
      <c r="AU347" s="65">
        <f>'N1,N2,N3 Restoration'!AX347</f>
        <v>0.304304139</v>
      </c>
      <c r="AV347" s="38">
        <f t="shared" si="30"/>
        <v>10</v>
      </c>
      <c r="AW347" s="38">
        <f t="shared" si="31"/>
        <v>4</v>
      </c>
      <c r="AX347" s="52">
        <v>12.0</v>
      </c>
      <c r="AY347" s="38"/>
      <c r="AZ347" s="35"/>
      <c r="BA347" s="35"/>
    </row>
    <row r="348">
      <c r="A348" s="1"/>
      <c r="B348" s="1"/>
      <c r="C348" s="60"/>
      <c r="D348" s="60"/>
      <c r="E348" s="2">
        <v>5023.0</v>
      </c>
      <c r="F348" s="61">
        <v>2227.0</v>
      </c>
      <c r="G348" s="62">
        <f t="shared" si="8"/>
        <v>606</v>
      </c>
      <c r="H348" s="43">
        <v>24.0</v>
      </c>
      <c r="I348" s="43">
        <v>32.0</v>
      </c>
      <c r="J348" s="43">
        <v>56.0</v>
      </c>
      <c r="K348" s="44">
        <v>85.0</v>
      </c>
      <c r="L348" s="44">
        <v>148.0</v>
      </c>
      <c r="M348" s="44">
        <v>106.0</v>
      </c>
      <c r="N348" s="45">
        <v>31.0</v>
      </c>
      <c r="O348" s="45">
        <v>40.0</v>
      </c>
      <c r="P348" s="45">
        <v>84.0</v>
      </c>
      <c r="Q348" s="66">
        <f t="shared" si="9"/>
        <v>0.2721149529</v>
      </c>
      <c r="R348" s="66">
        <f t="shared" si="10"/>
        <v>0.01077682982</v>
      </c>
      <c r="S348" s="66">
        <f t="shared" si="11"/>
        <v>0.02514593624</v>
      </c>
      <c r="T348" s="66">
        <f t="shared" si="12"/>
        <v>0.01796138303</v>
      </c>
      <c r="U348" s="63">
        <f t="shared" si="1"/>
        <v>0.2721149529</v>
      </c>
      <c r="V348" s="66">
        <f t="shared" si="13"/>
        <v>0.01436910642</v>
      </c>
      <c r="W348" s="66">
        <f t="shared" si="14"/>
        <v>0.0664571172</v>
      </c>
      <c r="X348" s="66">
        <f t="shared" si="15"/>
        <v>0.03816793893</v>
      </c>
      <c r="Y348" s="63">
        <f t="shared" si="2"/>
        <v>0.2721149529</v>
      </c>
      <c r="Z348" s="66">
        <f t="shared" si="16"/>
        <v>0.04759766502</v>
      </c>
      <c r="AA348" s="66">
        <f t="shared" si="17"/>
        <v>0.01392007185</v>
      </c>
      <c r="AB348" s="66">
        <f t="shared" si="18"/>
        <v>0.03771890436</v>
      </c>
      <c r="AC348" s="63">
        <f t="shared" si="3"/>
        <v>0.2721149529</v>
      </c>
      <c r="AD348" s="66">
        <f t="shared" ref="AD348:AF348" si="377">(H348+K348+N348)/($F348)</f>
        <v>0.06286484059</v>
      </c>
      <c r="AE348" s="66">
        <f t="shared" si="377"/>
        <v>0.09878760665</v>
      </c>
      <c r="AF348" s="66">
        <f t="shared" si="377"/>
        <v>0.1104625056</v>
      </c>
      <c r="AG348" s="56">
        <f t="shared" si="20"/>
        <v>0.01487270916</v>
      </c>
      <c r="AH348" s="49">
        <f t="shared" si="5"/>
        <v>0.2721149529</v>
      </c>
      <c r="AI348" s="57">
        <f t="shared" si="21"/>
        <v>0.01316994562</v>
      </c>
      <c r="AJ348" s="57">
        <f t="shared" si="22"/>
        <v>0.01194542834</v>
      </c>
      <c r="AK348" s="66">
        <f t="shared" si="23"/>
        <v>0.0007501262217</v>
      </c>
      <c r="AL348" s="66">
        <f t="shared" si="24"/>
        <v>0.00601595469</v>
      </c>
      <c r="AM348" s="66">
        <f t="shared" si="25"/>
        <v>0.0006089680734</v>
      </c>
      <c r="AN348" s="63">
        <f t="shared" si="6"/>
        <v>0.2721149529</v>
      </c>
      <c r="AO348" s="66">
        <f t="shared" si="26"/>
        <v>0.0137789137</v>
      </c>
      <c r="AP348" s="66">
        <f t="shared" si="27"/>
        <v>0.9898593808</v>
      </c>
      <c r="AQ348" s="63">
        <f t="shared" si="7"/>
        <v>31</v>
      </c>
      <c r="AR348" s="66">
        <f t="shared" si="28"/>
        <v>31</v>
      </c>
      <c r="AS348" s="64">
        <f>'M1,M2,M3 Restoration'!AU348</f>
        <v>0.3155855621</v>
      </c>
      <c r="AT348" s="66">
        <f t="shared" si="206"/>
        <v>67</v>
      </c>
      <c r="AU348" s="65">
        <f>'N1,N2,N3 Restoration'!AX348</f>
        <v>0.1905437323</v>
      </c>
      <c r="AV348" s="38">
        <f t="shared" si="30"/>
        <v>80</v>
      </c>
      <c r="AW348" s="38">
        <f t="shared" si="31"/>
        <v>19</v>
      </c>
      <c r="AX348" s="52">
        <v>32.0</v>
      </c>
      <c r="AY348" s="38"/>
      <c r="AZ348" s="35"/>
      <c r="BA348" s="35"/>
    </row>
    <row r="349">
      <c r="A349" s="1"/>
      <c r="B349" s="1"/>
      <c r="C349" s="60"/>
      <c r="D349" s="60"/>
      <c r="E349" s="2">
        <v>5024.0</v>
      </c>
      <c r="F349" s="61">
        <v>2199.0</v>
      </c>
      <c r="G349" s="62">
        <f t="shared" si="8"/>
        <v>666</v>
      </c>
      <c r="H349" s="43">
        <v>21.0</v>
      </c>
      <c r="I349" s="43">
        <v>34.0</v>
      </c>
      <c r="J349" s="43">
        <v>39.0</v>
      </c>
      <c r="K349" s="44">
        <v>121.0</v>
      </c>
      <c r="L349" s="44">
        <v>192.0</v>
      </c>
      <c r="M349" s="44">
        <v>104.0</v>
      </c>
      <c r="N349" s="45">
        <v>38.0</v>
      </c>
      <c r="O349" s="45">
        <v>28.0</v>
      </c>
      <c r="P349" s="45">
        <v>89.0</v>
      </c>
      <c r="Q349" s="66">
        <f t="shared" si="9"/>
        <v>0.3028649386</v>
      </c>
      <c r="R349" s="66">
        <f t="shared" si="10"/>
        <v>0.009549795362</v>
      </c>
      <c r="S349" s="66">
        <f t="shared" si="11"/>
        <v>0.01773533424</v>
      </c>
      <c r="T349" s="66">
        <f t="shared" si="12"/>
        <v>0.01273306048</v>
      </c>
      <c r="U349" s="63">
        <f t="shared" si="1"/>
        <v>0.3028649386</v>
      </c>
      <c r="V349" s="66">
        <f t="shared" si="13"/>
        <v>0.01546157344</v>
      </c>
      <c r="W349" s="66">
        <f t="shared" si="14"/>
        <v>0.08731241473</v>
      </c>
      <c r="X349" s="66">
        <f t="shared" si="15"/>
        <v>0.05502501137</v>
      </c>
      <c r="Y349" s="63">
        <f t="shared" si="2"/>
        <v>0.3028649386</v>
      </c>
      <c r="Z349" s="66">
        <f t="shared" si="16"/>
        <v>0.04729422465</v>
      </c>
      <c r="AA349" s="66">
        <f t="shared" si="17"/>
        <v>0.01728058208</v>
      </c>
      <c r="AB349" s="66">
        <f t="shared" si="18"/>
        <v>0.04047294225</v>
      </c>
      <c r="AC349" s="63">
        <f t="shared" si="3"/>
        <v>0.3028649386</v>
      </c>
      <c r="AD349" s="66">
        <f t="shared" ref="AD349:AF349" si="378">(H349+K349+N349)/($F349)</f>
        <v>0.08185538881</v>
      </c>
      <c r="AE349" s="66">
        <f t="shared" si="378"/>
        <v>0.1155070487</v>
      </c>
      <c r="AF349" s="66">
        <f t="shared" si="378"/>
        <v>0.1055025011</v>
      </c>
      <c r="AG349" s="56">
        <f t="shared" si="20"/>
        <v>0.01604518384</v>
      </c>
      <c r="AH349" s="49">
        <f t="shared" si="5"/>
        <v>0.3028649386</v>
      </c>
      <c r="AI349" s="57">
        <f t="shared" si="21"/>
        <v>0.0139764314</v>
      </c>
      <c r="AJ349" s="57">
        <f t="shared" si="22"/>
        <v>0.01261353918</v>
      </c>
      <c r="AK349" s="66">
        <f t="shared" si="23"/>
        <v>0.003304150684</v>
      </c>
      <c r="AL349" s="66">
        <f t="shared" si="24"/>
        <v>0.0001195213067</v>
      </c>
      <c r="AM349" s="66">
        <f t="shared" si="25"/>
        <v>0.002682378269</v>
      </c>
      <c r="AN349" s="63">
        <f t="shared" si="6"/>
        <v>0.3028649386</v>
      </c>
      <c r="AO349" s="66">
        <f t="shared" si="26"/>
        <v>0.01665880967</v>
      </c>
      <c r="AP349" s="66">
        <f t="shared" si="27"/>
        <v>0.9640190121</v>
      </c>
      <c r="AQ349" s="63">
        <f t="shared" si="7"/>
        <v>38</v>
      </c>
      <c r="AR349" s="66">
        <f t="shared" si="28"/>
        <v>37</v>
      </c>
      <c r="AS349" s="64">
        <f>'M1,M2,M3 Restoration'!AU349</f>
        <v>0.3916680467</v>
      </c>
      <c r="AT349" s="66">
        <f t="shared" si="206"/>
        <v>57</v>
      </c>
      <c r="AU349" s="65">
        <f>'N1,N2,N3 Restoration'!AX349</f>
        <v>0.16883605</v>
      </c>
      <c r="AV349" s="38">
        <f t="shared" si="30"/>
        <v>60</v>
      </c>
      <c r="AW349" s="38">
        <f t="shared" si="31"/>
        <v>12</v>
      </c>
      <c r="AX349" s="52">
        <v>34.0</v>
      </c>
      <c r="AY349" s="38"/>
      <c r="AZ349" s="35"/>
      <c r="BA349" s="35"/>
    </row>
    <row r="350">
      <c r="A350" s="1"/>
      <c r="B350" s="1"/>
      <c r="C350" s="60"/>
      <c r="D350" s="60"/>
      <c r="E350" s="2">
        <v>5025.0</v>
      </c>
      <c r="F350" s="61">
        <v>2539.0</v>
      </c>
      <c r="G350" s="62">
        <f t="shared" si="8"/>
        <v>633</v>
      </c>
      <c r="H350" s="43">
        <v>25.0</v>
      </c>
      <c r="I350" s="43">
        <v>48.0</v>
      </c>
      <c r="J350" s="43">
        <v>28.0</v>
      </c>
      <c r="K350" s="44">
        <v>102.0</v>
      </c>
      <c r="L350" s="44">
        <v>164.0</v>
      </c>
      <c r="M350" s="44">
        <v>102.0</v>
      </c>
      <c r="N350" s="45">
        <v>39.0</v>
      </c>
      <c r="O350" s="45">
        <v>32.0</v>
      </c>
      <c r="P350" s="45">
        <v>93.0</v>
      </c>
      <c r="Q350" s="66">
        <f t="shared" si="9"/>
        <v>0.2493107523</v>
      </c>
      <c r="R350" s="66">
        <f t="shared" si="10"/>
        <v>0.009846396219</v>
      </c>
      <c r="S350" s="66">
        <f t="shared" si="11"/>
        <v>0.01102796377</v>
      </c>
      <c r="T350" s="66">
        <f t="shared" si="12"/>
        <v>0.01260338716</v>
      </c>
      <c r="U350" s="63">
        <f t="shared" si="1"/>
        <v>0.2493107523</v>
      </c>
      <c r="V350" s="66">
        <f t="shared" si="13"/>
        <v>0.01890508074</v>
      </c>
      <c r="W350" s="66">
        <f t="shared" si="14"/>
        <v>0.0645923592</v>
      </c>
      <c r="X350" s="66">
        <f t="shared" si="15"/>
        <v>0.04017329657</v>
      </c>
      <c r="Y350" s="63">
        <f t="shared" si="2"/>
        <v>0.2493107523</v>
      </c>
      <c r="Z350" s="66">
        <f t="shared" si="16"/>
        <v>0.04017329657</v>
      </c>
      <c r="AA350" s="66">
        <f t="shared" si="17"/>
        <v>0.0153603781</v>
      </c>
      <c r="AB350" s="66">
        <f t="shared" si="18"/>
        <v>0.03662859393</v>
      </c>
      <c r="AC350" s="63">
        <f t="shared" si="3"/>
        <v>0.2493107523</v>
      </c>
      <c r="AD350" s="66">
        <f t="shared" ref="AD350:AF350" si="379">(H350+K350+N350)/($F350)</f>
        <v>0.06538007089</v>
      </c>
      <c r="AE350" s="66">
        <f t="shared" si="379"/>
        <v>0.0961008271</v>
      </c>
      <c r="AF350" s="66">
        <f t="shared" si="379"/>
        <v>0.08782985427</v>
      </c>
      <c r="AG350" s="56">
        <f t="shared" si="20"/>
        <v>0.01389536422</v>
      </c>
      <c r="AH350" s="49">
        <f t="shared" si="5"/>
        <v>0.2493107523</v>
      </c>
      <c r="AI350" s="57">
        <f t="shared" si="21"/>
        <v>0.0124387381</v>
      </c>
      <c r="AJ350" s="57">
        <f t="shared" si="22"/>
        <v>0.01131683971</v>
      </c>
      <c r="AK350" s="66">
        <f t="shared" si="23"/>
        <v>0.002921640006</v>
      </c>
      <c r="AL350" s="66">
        <f t="shared" si="24"/>
        <v>0.001286547449</v>
      </c>
      <c r="AM350" s="66">
        <f t="shared" si="25"/>
        <v>0.002371848142</v>
      </c>
      <c r="AN350" s="63">
        <f t="shared" si="6"/>
        <v>0.2493107523</v>
      </c>
      <c r="AO350" s="66">
        <f t="shared" si="26"/>
        <v>0.01481058624</v>
      </c>
      <c r="AP350" s="66">
        <f t="shared" si="27"/>
        <v>0.96420714</v>
      </c>
      <c r="AQ350" s="63">
        <f t="shared" si="7"/>
        <v>39</v>
      </c>
      <c r="AR350" s="66">
        <f t="shared" si="28"/>
        <v>38</v>
      </c>
      <c r="AS350" s="64">
        <f>'M1,M2,M3 Restoration'!AU350</f>
        <v>0.4985897185</v>
      </c>
      <c r="AT350" s="66">
        <f t="shared" si="206"/>
        <v>38</v>
      </c>
      <c r="AU350" s="65">
        <f>'N1,N2,N3 Restoration'!AX350</f>
        <v>0.3116700366</v>
      </c>
      <c r="AV350" s="38">
        <f t="shared" si="30"/>
        <v>53</v>
      </c>
      <c r="AW350" s="38">
        <f t="shared" si="31"/>
        <v>24</v>
      </c>
      <c r="AX350" s="52">
        <v>48.0</v>
      </c>
      <c r="AY350" s="38"/>
      <c r="AZ350" s="35"/>
      <c r="BA350" s="35"/>
    </row>
    <row r="351">
      <c r="A351" s="1"/>
      <c r="B351" s="1"/>
      <c r="C351" s="60"/>
      <c r="D351" s="60"/>
      <c r="E351" s="2">
        <v>5029.0</v>
      </c>
      <c r="F351" s="61">
        <v>1646.0</v>
      </c>
      <c r="G351" s="62">
        <f t="shared" si="8"/>
        <v>264</v>
      </c>
      <c r="H351" s="43">
        <v>4.0</v>
      </c>
      <c r="I351" s="43">
        <v>32.0</v>
      </c>
      <c r="J351" s="43">
        <v>14.0</v>
      </c>
      <c r="K351" s="44">
        <v>24.0</v>
      </c>
      <c r="L351" s="44">
        <v>96.0</v>
      </c>
      <c r="M351" s="44">
        <v>26.0</v>
      </c>
      <c r="N351" s="45">
        <v>17.0</v>
      </c>
      <c r="O351" s="45">
        <v>7.0</v>
      </c>
      <c r="P351" s="45">
        <v>44.0</v>
      </c>
      <c r="Q351" s="66">
        <f t="shared" si="9"/>
        <v>0.1603888214</v>
      </c>
      <c r="R351" s="66">
        <f t="shared" si="10"/>
        <v>0.002430133657</v>
      </c>
      <c r="S351" s="66">
        <f t="shared" si="11"/>
        <v>0.008505467801</v>
      </c>
      <c r="T351" s="66">
        <f t="shared" si="12"/>
        <v>0.0042527339</v>
      </c>
      <c r="U351" s="63">
        <f t="shared" si="1"/>
        <v>0.1603888214</v>
      </c>
      <c r="V351" s="66">
        <f t="shared" si="13"/>
        <v>0.01944106926</v>
      </c>
      <c r="W351" s="66">
        <f t="shared" si="14"/>
        <v>0.05832320778</v>
      </c>
      <c r="X351" s="66">
        <f t="shared" si="15"/>
        <v>0.01458080194</v>
      </c>
      <c r="Y351" s="63">
        <f t="shared" si="2"/>
        <v>0.1603888214</v>
      </c>
      <c r="Z351" s="66">
        <f t="shared" si="16"/>
        <v>0.01579586877</v>
      </c>
      <c r="AA351" s="66">
        <f t="shared" si="17"/>
        <v>0.01032806804</v>
      </c>
      <c r="AB351" s="66">
        <f t="shared" si="18"/>
        <v>0.02673147023</v>
      </c>
      <c r="AC351" s="63">
        <f t="shared" si="3"/>
        <v>0.1603888214</v>
      </c>
      <c r="AD351" s="66">
        <f t="shared" ref="AD351:AF351" si="380">(H351+K351+N351)/($F351)</f>
        <v>0.02733900365</v>
      </c>
      <c r="AE351" s="66">
        <f t="shared" si="380"/>
        <v>0.08201701094</v>
      </c>
      <c r="AF351" s="66">
        <f t="shared" si="380"/>
        <v>0.0510328068</v>
      </c>
      <c r="AG351" s="56">
        <f t="shared" si="20"/>
        <v>0.009207086335</v>
      </c>
      <c r="AH351" s="49">
        <f t="shared" si="5"/>
        <v>0.1603888214</v>
      </c>
      <c r="AI351" s="57">
        <f t="shared" si="21"/>
        <v>0.008504587652</v>
      </c>
      <c r="AJ351" s="57">
        <f t="shared" si="22"/>
        <v>0.007782837956</v>
      </c>
      <c r="AK351" s="66">
        <f t="shared" si="23"/>
        <v>0.001823480391</v>
      </c>
      <c r="AL351" s="66">
        <f t="shared" si="24"/>
        <v>-0.003530104056</v>
      </c>
      <c r="AM351" s="66">
        <f t="shared" si="25"/>
        <v>0.00148033932</v>
      </c>
      <c r="AN351" s="63">
        <f t="shared" si="6"/>
        <v>0.1603888214</v>
      </c>
      <c r="AO351" s="66">
        <f t="shared" si="26"/>
        <v>0.009984926972</v>
      </c>
      <c r="AP351" s="66">
        <f t="shared" si="27"/>
        <v>0.9667758704</v>
      </c>
      <c r="AQ351" s="63">
        <f t="shared" si="7"/>
        <v>17</v>
      </c>
      <c r="AR351" s="66">
        <f t="shared" si="28"/>
        <v>16</v>
      </c>
      <c r="AS351" s="64">
        <f>'M1,M2,M3 Restoration'!AU351</f>
        <v>0.2563496984</v>
      </c>
      <c r="AT351" s="66">
        <f t="shared" si="206"/>
        <v>46</v>
      </c>
      <c r="AU351" s="65">
        <f>'N1,N2,N3 Restoration'!AX351</f>
        <v>0.1977020393</v>
      </c>
      <c r="AV351" s="38">
        <f t="shared" si="30"/>
        <v>18</v>
      </c>
      <c r="AW351" s="38">
        <f t="shared" si="31"/>
        <v>4</v>
      </c>
      <c r="AX351" s="52">
        <v>32.0</v>
      </c>
      <c r="AY351" s="38"/>
      <c r="AZ351" s="35"/>
      <c r="BA351" s="35"/>
    </row>
    <row r="352">
      <c r="A352" s="1"/>
      <c r="B352" s="1"/>
      <c r="C352" s="60"/>
      <c r="D352" s="60"/>
      <c r="E352" s="2">
        <v>5030.0</v>
      </c>
      <c r="F352" s="61">
        <v>2183.0</v>
      </c>
      <c r="G352" s="62">
        <f t="shared" si="8"/>
        <v>391</v>
      </c>
      <c r="H352" s="43">
        <v>5.0</v>
      </c>
      <c r="I352" s="43">
        <v>31.0</v>
      </c>
      <c r="J352" s="43">
        <v>6.0</v>
      </c>
      <c r="K352" s="44">
        <v>55.0</v>
      </c>
      <c r="L352" s="44">
        <v>175.0</v>
      </c>
      <c r="M352" s="44">
        <v>29.0</v>
      </c>
      <c r="N352" s="45">
        <v>20.0</v>
      </c>
      <c r="O352" s="45">
        <v>13.0</v>
      </c>
      <c r="P352" s="45">
        <v>57.0</v>
      </c>
      <c r="Q352" s="66">
        <f t="shared" si="9"/>
        <v>0.1791113147</v>
      </c>
      <c r="R352" s="66">
        <f t="shared" si="10"/>
        <v>0.002290426019</v>
      </c>
      <c r="S352" s="66">
        <f t="shared" si="11"/>
        <v>0.002748511223</v>
      </c>
      <c r="T352" s="66">
        <f t="shared" si="12"/>
        <v>0.00595510765</v>
      </c>
      <c r="U352" s="63">
        <f t="shared" si="1"/>
        <v>0.1791113147</v>
      </c>
      <c r="V352" s="66">
        <f t="shared" si="13"/>
        <v>0.01420064132</v>
      </c>
      <c r="W352" s="66">
        <f t="shared" si="14"/>
        <v>0.08016491067</v>
      </c>
      <c r="X352" s="66">
        <f t="shared" si="15"/>
        <v>0.02519468621</v>
      </c>
      <c r="Y352" s="63">
        <f t="shared" si="2"/>
        <v>0.1791113147</v>
      </c>
      <c r="Z352" s="66">
        <f t="shared" si="16"/>
        <v>0.01328447091</v>
      </c>
      <c r="AA352" s="66">
        <f t="shared" si="17"/>
        <v>0.009161704077</v>
      </c>
      <c r="AB352" s="66">
        <f t="shared" si="18"/>
        <v>0.02611085662</v>
      </c>
      <c r="AC352" s="63">
        <f t="shared" si="3"/>
        <v>0.1791113147</v>
      </c>
      <c r="AD352" s="66">
        <f t="shared" ref="AD352:AF352" si="381">(H352+K352+N352)/($F352)</f>
        <v>0.03664681631</v>
      </c>
      <c r="AE352" s="66">
        <f t="shared" si="381"/>
        <v>0.1003206596</v>
      </c>
      <c r="AF352" s="66">
        <f t="shared" si="381"/>
        <v>0.04214383875</v>
      </c>
      <c r="AG352" s="56">
        <f t="shared" si="20"/>
        <v>0.01031025567</v>
      </c>
      <c r="AH352" s="49">
        <f t="shared" si="5"/>
        <v>0.1791113147</v>
      </c>
      <c r="AI352" s="57">
        <f t="shared" si="21"/>
        <v>0.009476181804</v>
      </c>
      <c r="AJ352" s="57">
        <f t="shared" si="22"/>
        <v>0.008670180888</v>
      </c>
      <c r="AK352" s="66">
        <f t="shared" si="23"/>
        <v>-0.0003144777273</v>
      </c>
      <c r="AL352" s="66">
        <f t="shared" si="24"/>
        <v>-0.002715073238</v>
      </c>
      <c r="AM352" s="66">
        <f t="shared" si="25"/>
        <v>-0.0002552995618</v>
      </c>
      <c r="AN352" s="63">
        <f t="shared" si="6"/>
        <v>0.1791113147</v>
      </c>
      <c r="AO352" s="66">
        <f t="shared" si="26"/>
        <v>0.009220882242</v>
      </c>
      <c r="AP352" s="66">
        <f t="shared" si="27"/>
        <v>1.006459297</v>
      </c>
      <c r="AQ352" s="63">
        <f t="shared" si="7"/>
        <v>20</v>
      </c>
      <c r="AR352" s="66">
        <f t="shared" si="28"/>
        <v>20</v>
      </c>
      <c r="AS352" s="64">
        <f>'M1,M2,M3 Restoration'!AU352</f>
        <v>0.4428734205</v>
      </c>
      <c r="AT352" s="66">
        <f t="shared" si="206"/>
        <v>25</v>
      </c>
      <c r="AU352" s="65">
        <f>'N1,N2,N3 Restoration'!AX352</f>
        <v>0.4242751118</v>
      </c>
      <c r="AV352" s="38">
        <f t="shared" si="30"/>
        <v>11</v>
      </c>
      <c r="AW352" s="38">
        <f t="shared" si="31"/>
        <v>8</v>
      </c>
      <c r="AX352" s="52">
        <v>31.0</v>
      </c>
      <c r="AY352" s="38"/>
      <c r="AZ352" s="35"/>
      <c r="BA352" s="35"/>
    </row>
    <row r="353">
      <c r="A353" s="1"/>
      <c r="B353" s="1"/>
      <c r="C353" s="60"/>
      <c r="D353" s="60"/>
      <c r="E353" s="2">
        <v>5031.0</v>
      </c>
      <c r="F353" s="61">
        <v>2250.0</v>
      </c>
      <c r="G353" s="62">
        <f t="shared" si="8"/>
        <v>270</v>
      </c>
      <c r="H353" s="43">
        <v>8.0</v>
      </c>
      <c r="I353" s="43">
        <v>22.0</v>
      </c>
      <c r="J353" s="43">
        <v>9.0</v>
      </c>
      <c r="K353" s="44">
        <v>35.0</v>
      </c>
      <c r="L353" s="44">
        <v>95.0</v>
      </c>
      <c r="M353" s="44">
        <v>37.0</v>
      </c>
      <c r="N353" s="45">
        <v>16.0</v>
      </c>
      <c r="O353" s="45">
        <v>12.0</v>
      </c>
      <c r="P353" s="45">
        <v>36.0</v>
      </c>
      <c r="Q353" s="66">
        <f t="shared" si="9"/>
        <v>0.12</v>
      </c>
      <c r="R353" s="66">
        <f t="shared" si="10"/>
        <v>0.003555555556</v>
      </c>
      <c r="S353" s="66">
        <f t="shared" si="11"/>
        <v>0.004</v>
      </c>
      <c r="T353" s="66">
        <f t="shared" si="12"/>
        <v>0.005333333333</v>
      </c>
      <c r="U353" s="63">
        <f t="shared" si="1"/>
        <v>0.12</v>
      </c>
      <c r="V353" s="66">
        <f t="shared" si="13"/>
        <v>0.009777777778</v>
      </c>
      <c r="W353" s="66">
        <f t="shared" si="14"/>
        <v>0.04222222222</v>
      </c>
      <c r="X353" s="66">
        <f t="shared" si="15"/>
        <v>0.01555555556</v>
      </c>
      <c r="Y353" s="63">
        <f t="shared" si="2"/>
        <v>0.12</v>
      </c>
      <c r="Z353" s="66">
        <f t="shared" si="16"/>
        <v>0.01644444444</v>
      </c>
      <c r="AA353" s="66">
        <f t="shared" si="17"/>
        <v>0.007111111111</v>
      </c>
      <c r="AB353" s="66">
        <f t="shared" si="18"/>
        <v>0.016</v>
      </c>
      <c r="AC353" s="63">
        <f t="shared" si="3"/>
        <v>0.12</v>
      </c>
      <c r="AD353" s="66">
        <f t="shared" ref="AD353:AF353" si="382">(H353+K353+N353)/($F353)</f>
        <v>0.02622222222</v>
      </c>
      <c r="AE353" s="66">
        <f t="shared" si="382"/>
        <v>0.05733333333</v>
      </c>
      <c r="AF353" s="66">
        <f t="shared" si="382"/>
        <v>0.03644444444</v>
      </c>
      <c r="AG353" s="56">
        <f t="shared" si="20"/>
        <v>0.00661648</v>
      </c>
      <c r="AH353" s="49">
        <f t="shared" si="5"/>
        <v>0.12</v>
      </c>
      <c r="AI353" s="57">
        <f t="shared" si="21"/>
        <v>0.0061484</v>
      </c>
      <c r="AJ353" s="57">
        <f t="shared" si="22"/>
        <v>0.0056084</v>
      </c>
      <c r="AK353" s="66">
        <f t="shared" si="23"/>
        <v>0.0009627111111</v>
      </c>
      <c r="AL353" s="66">
        <f t="shared" si="24"/>
        <v>-0.0002750666667</v>
      </c>
      <c r="AM353" s="66">
        <f t="shared" si="25"/>
        <v>0.0007815489095</v>
      </c>
      <c r="AN353" s="63">
        <f t="shared" si="6"/>
        <v>0.12</v>
      </c>
      <c r="AO353" s="66">
        <f t="shared" si="26"/>
        <v>0.00692994891</v>
      </c>
      <c r="AP353" s="66">
        <f t="shared" si="27"/>
        <v>0.9745240654</v>
      </c>
      <c r="AQ353" s="63">
        <f t="shared" si="7"/>
        <v>16</v>
      </c>
      <c r="AR353" s="66">
        <f t="shared" si="28"/>
        <v>16</v>
      </c>
      <c r="AS353" s="64">
        <f>'M1,M2,M3 Restoration'!AU353</f>
        <v>0.511431379</v>
      </c>
      <c r="AT353" s="66">
        <f t="shared" si="206"/>
        <v>15</v>
      </c>
      <c r="AU353" s="65">
        <f>'N1,N2,N3 Restoration'!AX353</f>
        <v>0.3793302092</v>
      </c>
      <c r="AV353" s="38">
        <f t="shared" si="30"/>
        <v>17</v>
      </c>
      <c r="AW353" s="38">
        <f t="shared" si="31"/>
        <v>10</v>
      </c>
      <c r="AX353" s="52">
        <v>22.0</v>
      </c>
      <c r="AY353" s="38"/>
      <c r="AZ353" s="35"/>
      <c r="BA353" s="35"/>
    </row>
    <row r="354">
      <c r="A354" s="1"/>
      <c r="B354" s="1"/>
      <c r="C354" s="60"/>
      <c r="D354" s="60"/>
      <c r="E354" s="2">
        <v>5037.0</v>
      </c>
      <c r="F354" s="61">
        <v>2518.0</v>
      </c>
      <c r="G354" s="62">
        <f t="shared" si="8"/>
        <v>829</v>
      </c>
      <c r="H354" s="43">
        <v>46.0</v>
      </c>
      <c r="I354" s="43">
        <v>59.0</v>
      </c>
      <c r="J354" s="43">
        <v>53.0</v>
      </c>
      <c r="K354" s="44">
        <v>145.0</v>
      </c>
      <c r="L354" s="44">
        <v>222.0</v>
      </c>
      <c r="M354" s="44">
        <v>144.0</v>
      </c>
      <c r="N354" s="45">
        <v>39.0</v>
      </c>
      <c r="O354" s="45">
        <v>47.0</v>
      </c>
      <c r="P354" s="45">
        <v>74.0</v>
      </c>
      <c r="Q354" s="66">
        <f t="shared" si="9"/>
        <v>0.3292295473</v>
      </c>
      <c r="R354" s="66">
        <f t="shared" si="10"/>
        <v>0.01826846704</v>
      </c>
      <c r="S354" s="66">
        <f t="shared" si="11"/>
        <v>0.02104845115</v>
      </c>
      <c r="T354" s="66">
        <f t="shared" si="12"/>
        <v>0.01866560763</v>
      </c>
      <c r="U354" s="63">
        <f t="shared" si="1"/>
        <v>0.3292295473</v>
      </c>
      <c r="V354" s="66">
        <f t="shared" si="13"/>
        <v>0.02343129468</v>
      </c>
      <c r="W354" s="66">
        <f t="shared" si="14"/>
        <v>0.08816521048</v>
      </c>
      <c r="X354" s="66">
        <f t="shared" si="15"/>
        <v>0.05758538523</v>
      </c>
      <c r="Y354" s="63">
        <f t="shared" si="2"/>
        <v>0.3292295473</v>
      </c>
      <c r="Z354" s="66">
        <f t="shared" si="16"/>
        <v>0.05718824464</v>
      </c>
      <c r="AA354" s="66">
        <f t="shared" si="17"/>
        <v>0.01548848292</v>
      </c>
      <c r="AB354" s="66">
        <f t="shared" si="18"/>
        <v>0.02938840349</v>
      </c>
      <c r="AC354" s="63">
        <f t="shared" si="3"/>
        <v>0.3292295473</v>
      </c>
      <c r="AD354" s="66">
        <f t="shared" ref="AD354:AF354" si="383">(H354+K354+N354)/($F354)</f>
        <v>0.09134233519</v>
      </c>
      <c r="AE354" s="66">
        <f t="shared" si="383"/>
        <v>0.1302621128</v>
      </c>
      <c r="AF354" s="66">
        <f t="shared" si="383"/>
        <v>0.1076250993</v>
      </c>
      <c r="AG354" s="56">
        <f t="shared" si="20"/>
        <v>0.01691748478</v>
      </c>
      <c r="AH354" s="49">
        <f t="shared" si="5"/>
        <v>0.3292295473</v>
      </c>
      <c r="AI354" s="57">
        <f t="shared" si="21"/>
        <v>0.01450376842</v>
      </c>
      <c r="AJ354" s="57">
        <f t="shared" si="22"/>
        <v>0.01302223546</v>
      </c>
      <c r="AK354" s="66">
        <f t="shared" si="23"/>
        <v>0.0009847145035</v>
      </c>
      <c r="AL354" s="66">
        <f t="shared" si="24"/>
        <v>0.005643372168</v>
      </c>
      <c r="AM354" s="66">
        <f t="shared" si="25"/>
        <v>0.0007994117213</v>
      </c>
      <c r="AN354" s="63">
        <f t="shared" si="6"/>
        <v>0.3292295473</v>
      </c>
      <c r="AO354" s="66">
        <f t="shared" si="26"/>
        <v>0.01530318014</v>
      </c>
      <c r="AP354" s="66">
        <f t="shared" si="27"/>
        <v>0.9880360922</v>
      </c>
      <c r="AQ354" s="63">
        <f t="shared" si="7"/>
        <v>39</v>
      </c>
      <c r="AR354" s="66">
        <f t="shared" si="28"/>
        <v>39</v>
      </c>
      <c r="AS354" s="64">
        <f>'M1,M2,M3 Restoration'!AU354</f>
        <v>0.545780961</v>
      </c>
      <c r="AT354" s="66">
        <f t="shared" si="206"/>
        <v>32</v>
      </c>
      <c r="AU354" s="65">
        <f>'N1,N2,N3 Restoration'!AX354</f>
        <v>0.3431400132</v>
      </c>
      <c r="AV354" s="38">
        <f t="shared" si="30"/>
        <v>99</v>
      </c>
      <c r="AW354" s="38">
        <f t="shared" si="31"/>
        <v>52</v>
      </c>
      <c r="AX354" s="52">
        <v>59.0</v>
      </c>
      <c r="AY354" s="38"/>
      <c r="AZ354" s="35"/>
      <c r="BA354" s="35"/>
    </row>
    <row r="355">
      <c r="A355" s="1"/>
      <c r="B355" s="1"/>
      <c r="C355" s="60"/>
      <c r="D355" s="60"/>
      <c r="E355" s="2">
        <v>5038.0</v>
      </c>
      <c r="F355" s="61">
        <v>1881.0</v>
      </c>
      <c r="G355" s="62">
        <f t="shared" si="8"/>
        <v>174</v>
      </c>
      <c r="H355" s="43">
        <v>6.0</v>
      </c>
      <c r="I355" s="43">
        <v>19.0</v>
      </c>
      <c r="J355" s="43">
        <v>16.0</v>
      </c>
      <c r="K355" s="44">
        <v>23.0</v>
      </c>
      <c r="L355" s="44">
        <v>42.0</v>
      </c>
      <c r="M355" s="44">
        <v>21.0</v>
      </c>
      <c r="N355" s="45">
        <v>10.0</v>
      </c>
      <c r="O355" s="45">
        <v>14.0</v>
      </c>
      <c r="P355" s="45">
        <v>23.0</v>
      </c>
      <c r="Q355" s="66">
        <f t="shared" si="9"/>
        <v>0.09250398724</v>
      </c>
      <c r="R355" s="66">
        <f t="shared" si="10"/>
        <v>0.003189792663</v>
      </c>
      <c r="S355" s="66">
        <f t="shared" si="11"/>
        <v>0.008506113769</v>
      </c>
      <c r="T355" s="66">
        <f t="shared" si="12"/>
        <v>0.007442849548</v>
      </c>
      <c r="U355" s="63">
        <f t="shared" si="1"/>
        <v>0.09250398724</v>
      </c>
      <c r="V355" s="66">
        <f t="shared" si="13"/>
        <v>0.0101010101</v>
      </c>
      <c r="W355" s="66">
        <f t="shared" si="14"/>
        <v>0.02232854864</v>
      </c>
      <c r="X355" s="66">
        <f t="shared" si="15"/>
        <v>0.01222753854</v>
      </c>
      <c r="Y355" s="63">
        <f t="shared" si="2"/>
        <v>0.09250398724</v>
      </c>
      <c r="Z355" s="66">
        <f t="shared" si="16"/>
        <v>0.01116427432</v>
      </c>
      <c r="AA355" s="66">
        <f t="shared" si="17"/>
        <v>0.005316321106</v>
      </c>
      <c r="AB355" s="66">
        <f t="shared" si="18"/>
        <v>0.01222753854</v>
      </c>
      <c r="AC355" s="63">
        <f t="shared" si="3"/>
        <v>0.09250398724</v>
      </c>
      <c r="AD355" s="66">
        <f t="shared" ref="AD355:AF355" si="384">(H355+K355+N355)/($F355)</f>
        <v>0.02073365231</v>
      </c>
      <c r="AE355" s="66">
        <f t="shared" si="384"/>
        <v>0.03987240829</v>
      </c>
      <c r="AF355" s="66">
        <f t="shared" si="384"/>
        <v>0.03189792663</v>
      </c>
      <c r="AG355" s="56">
        <f t="shared" si="20"/>
        <v>0.004688022456</v>
      </c>
      <c r="AH355" s="49">
        <f t="shared" si="5"/>
        <v>0.09250398724</v>
      </c>
      <c r="AI355" s="57">
        <f t="shared" si="21"/>
        <v>0.004340892811</v>
      </c>
      <c r="AJ355" s="57">
        <f t="shared" si="22"/>
        <v>0.003924624869</v>
      </c>
      <c r="AK355" s="66">
        <f t="shared" si="23"/>
        <v>0.0009754282945</v>
      </c>
      <c r="AL355" s="66">
        <f t="shared" si="24"/>
        <v>0.003518224679</v>
      </c>
      <c r="AM355" s="66">
        <f t="shared" si="25"/>
        <v>0.0007918729836</v>
      </c>
      <c r="AN355" s="63">
        <f t="shared" si="6"/>
        <v>0.09250398724</v>
      </c>
      <c r="AO355" s="66">
        <f t="shared" si="26"/>
        <v>0.005132765795</v>
      </c>
      <c r="AP355" s="66">
        <f t="shared" si="27"/>
        <v>0.965473246</v>
      </c>
      <c r="AQ355" s="63">
        <f t="shared" si="7"/>
        <v>10</v>
      </c>
      <c r="AR355" s="66">
        <f t="shared" si="28"/>
        <v>10</v>
      </c>
      <c r="AS355" s="64">
        <f>'M1,M2,M3 Restoration'!AU355</f>
        <v>0.3251402073</v>
      </c>
      <c r="AT355" s="66">
        <f t="shared" si="206"/>
        <v>21</v>
      </c>
      <c r="AU355" s="65">
        <f>'N1,N2,N3 Restoration'!AX355</f>
        <v>0.3202555905</v>
      </c>
      <c r="AV355" s="38">
        <f t="shared" si="30"/>
        <v>22</v>
      </c>
      <c r="AW355" s="38">
        <f t="shared" si="31"/>
        <v>10</v>
      </c>
      <c r="AX355" s="52">
        <v>19.0</v>
      </c>
      <c r="AY355" s="38"/>
      <c r="AZ355" s="35"/>
      <c r="BA355" s="35"/>
    </row>
    <row r="356">
      <c r="A356" s="1"/>
      <c r="B356" s="1"/>
      <c r="C356" s="60"/>
      <c r="D356" s="60"/>
      <c r="E356" s="2">
        <v>5040.0</v>
      </c>
      <c r="F356" s="61">
        <v>2216.0</v>
      </c>
      <c r="G356" s="62">
        <f t="shared" si="8"/>
        <v>304</v>
      </c>
      <c r="H356" s="43">
        <v>7.0</v>
      </c>
      <c r="I356" s="43">
        <v>29.0</v>
      </c>
      <c r="J356" s="43">
        <v>11.0</v>
      </c>
      <c r="K356" s="44">
        <v>44.0</v>
      </c>
      <c r="L356" s="44">
        <v>101.0</v>
      </c>
      <c r="M356" s="44">
        <v>40.0</v>
      </c>
      <c r="N356" s="45">
        <v>16.0</v>
      </c>
      <c r="O356" s="45">
        <v>18.0</v>
      </c>
      <c r="P356" s="45">
        <v>38.0</v>
      </c>
      <c r="Q356" s="66">
        <f t="shared" si="9"/>
        <v>0.1371841155</v>
      </c>
      <c r="R356" s="66">
        <f t="shared" si="10"/>
        <v>0.003158844765</v>
      </c>
      <c r="S356" s="66">
        <f t="shared" si="11"/>
        <v>0.004963898917</v>
      </c>
      <c r="T356" s="66">
        <f t="shared" si="12"/>
        <v>0.008122743682</v>
      </c>
      <c r="U356" s="63">
        <f t="shared" si="1"/>
        <v>0.1371841155</v>
      </c>
      <c r="V356" s="66">
        <f t="shared" si="13"/>
        <v>0.0130866426</v>
      </c>
      <c r="W356" s="66">
        <f t="shared" si="14"/>
        <v>0.04557761733</v>
      </c>
      <c r="X356" s="66">
        <f t="shared" si="15"/>
        <v>0.01985559567</v>
      </c>
      <c r="Y356" s="63">
        <f t="shared" si="2"/>
        <v>0.1371841155</v>
      </c>
      <c r="Z356" s="66">
        <f t="shared" si="16"/>
        <v>0.01805054152</v>
      </c>
      <c r="AA356" s="66">
        <f t="shared" si="17"/>
        <v>0.007220216606</v>
      </c>
      <c r="AB356" s="66">
        <f t="shared" si="18"/>
        <v>0.01714801444</v>
      </c>
      <c r="AC356" s="63">
        <f t="shared" si="3"/>
        <v>0.1371841155</v>
      </c>
      <c r="AD356" s="66">
        <f t="shared" ref="AD356:AF356" si="385">(H356+K356+N356)/($F356)</f>
        <v>0.03023465704</v>
      </c>
      <c r="AE356" s="66">
        <f t="shared" si="385"/>
        <v>0.06678700361</v>
      </c>
      <c r="AF356" s="66">
        <f t="shared" si="385"/>
        <v>0.04016245487</v>
      </c>
      <c r="AG356" s="56">
        <f t="shared" si="20"/>
        <v>0.007753907649</v>
      </c>
      <c r="AH356" s="49">
        <f t="shared" si="5"/>
        <v>0.1371841155</v>
      </c>
      <c r="AI356" s="57">
        <f t="shared" si="21"/>
        <v>0.007194344381</v>
      </c>
      <c r="AJ356" s="57">
        <f t="shared" si="22"/>
        <v>0.006577015861</v>
      </c>
      <c r="AK356" s="66">
        <f t="shared" si="23"/>
        <v>0.00002587222563</v>
      </c>
      <c r="AL356" s="66">
        <f t="shared" si="24"/>
        <v>0.001545727821</v>
      </c>
      <c r="AM356" s="66">
        <f t="shared" si="25"/>
        <v>0.00002100361104</v>
      </c>
      <c r="AN356" s="63">
        <f t="shared" si="6"/>
        <v>0.1371841155</v>
      </c>
      <c r="AO356" s="66">
        <f t="shared" si="26"/>
        <v>0.007215347992</v>
      </c>
      <c r="AP356" s="66">
        <f t="shared" si="27"/>
        <v>0.9993256969</v>
      </c>
      <c r="AQ356" s="63">
        <f t="shared" si="7"/>
        <v>16</v>
      </c>
      <c r="AR356" s="66">
        <f t="shared" si="28"/>
        <v>16</v>
      </c>
      <c r="AS356" s="64">
        <f>'M1,M2,M3 Restoration'!AU356</f>
        <v>0.4241687022</v>
      </c>
      <c r="AT356" s="66">
        <f t="shared" si="206"/>
        <v>22</v>
      </c>
      <c r="AU356" s="65">
        <f>'N1,N2,N3 Restoration'!AX356</f>
        <v>0.4708895268</v>
      </c>
      <c r="AV356" s="38">
        <f t="shared" si="30"/>
        <v>18</v>
      </c>
      <c r="AW356" s="38">
        <f t="shared" si="31"/>
        <v>16</v>
      </c>
      <c r="AX356" s="52">
        <v>29.0</v>
      </c>
      <c r="AY356" s="38"/>
      <c r="AZ356" s="35"/>
      <c r="BA356" s="35"/>
    </row>
    <row r="357">
      <c r="A357" s="1"/>
      <c r="B357" s="1"/>
      <c r="C357" s="60"/>
      <c r="D357" s="60"/>
      <c r="E357" s="2">
        <v>5044.0</v>
      </c>
      <c r="F357" s="61">
        <v>1255.0</v>
      </c>
      <c r="G357" s="62">
        <f t="shared" si="8"/>
        <v>146</v>
      </c>
      <c r="H357" s="43">
        <v>4.0</v>
      </c>
      <c r="I357" s="43">
        <v>13.0</v>
      </c>
      <c r="J357" s="43">
        <v>8.0</v>
      </c>
      <c r="K357" s="44">
        <v>14.0</v>
      </c>
      <c r="L357" s="44">
        <v>34.0</v>
      </c>
      <c r="M357" s="44">
        <v>24.0</v>
      </c>
      <c r="N357" s="45">
        <v>4.0</v>
      </c>
      <c r="O357" s="45">
        <v>8.0</v>
      </c>
      <c r="P357" s="45">
        <v>37.0</v>
      </c>
      <c r="Q357" s="66">
        <f t="shared" si="9"/>
        <v>0.1163346614</v>
      </c>
      <c r="R357" s="66">
        <f t="shared" si="10"/>
        <v>0.003187250996</v>
      </c>
      <c r="S357" s="66">
        <f t="shared" si="11"/>
        <v>0.006374501992</v>
      </c>
      <c r="T357" s="66">
        <f t="shared" si="12"/>
        <v>0.006374501992</v>
      </c>
      <c r="U357" s="63">
        <f t="shared" si="1"/>
        <v>0.1163346614</v>
      </c>
      <c r="V357" s="66">
        <f t="shared" si="13"/>
        <v>0.01035856574</v>
      </c>
      <c r="W357" s="66">
        <f t="shared" si="14"/>
        <v>0.02709163347</v>
      </c>
      <c r="X357" s="66">
        <f t="shared" si="15"/>
        <v>0.01115537849</v>
      </c>
      <c r="Y357" s="63">
        <f t="shared" si="2"/>
        <v>0.1163346614</v>
      </c>
      <c r="Z357" s="66">
        <f t="shared" si="16"/>
        <v>0.01912350598</v>
      </c>
      <c r="AA357" s="66">
        <f t="shared" si="17"/>
        <v>0.003187250996</v>
      </c>
      <c r="AB357" s="66">
        <f t="shared" si="18"/>
        <v>0.02948207171</v>
      </c>
      <c r="AC357" s="63">
        <f t="shared" si="3"/>
        <v>0.1163346614</v>
      </c>
      <c r="AD357" s="66">
        <f t="shared" ref="AD357:AF357" si="386">(H357+K357+N357)/($F357)</f>
        <v>0.01752988048</v>
      </c>
      <c r="AE357" s="66">
        <f t="shared" si="386"/>
        <v>0.0438247012</v>
      </c>
      <c r="AF357" s="66">
        <f t="shared" si="386"/>
        <v>0.05498007968</v>
      </c>
      <c r="AG357" s="56">
        <f t="shared" si="20"/>
        <v>0.006367120966</v>
      </c>
      <c r="AH357" s="49">
        <f t="shared" si="5"/>
        <v>0.1163346614</v>
      </c>
      <c r="AI357" s="57">
        <f t="shared" si="21"/>
        <v>0.00591697227</v>
      </c>
      <c r="AJ357" s="57">
        <f t="shared" si="22"/>
        <v>0.005393466294</v>
      </c>
      <c r="AK357" s="66">
        <f t="shared" si="23"/>
        <v>-0.002729721274</v>
      </c>
      <c r="AL357" s="66">
        <f t="shared" si="24"/>
        <v>0.0009810356978</v>
      </c>
      <c r="AM357" s="66">
        <f t="shared" si="25"/>
        <v>-0.002216044523</v>
      </c>
      <c r="AN357" s="63">
        <f t="shared" si="6"/>
        <v>0.1163346614</v>
      </c>
      <c r="AO357" s="66">
        <f t="shared" si="26"/>
        <v>0.003700927747</v>
      </c>
      <c r="AP357" s="66">
        <f t="shared" si="27"/>
        <v>1.161166081</v>
      </c>
      <c r="AQ357" s="63">
        <f t="shared" si="7"/>
        <v>4</v>
      </c>
      <c r="AR357" s="66">
        <f t="shared" si="28"/>
        <v>5</v>
      </c>
      <c r="AS357" s="64">
        <f>'M1,M2,M3 Restoration'!AU357</f>
        <v>0.1654245306</v>
      </c>
      <c r="AT357" s="66">
        <f t="shared" si="206"/>
        <v>25</v>
      </c>
      <c r="AU357" s="65">
        <f>'N1,N2,N3 Restoration'!AX357</f>
        <v>0.2433100866</v>
      </c>
      <c r="AV357" s="38">
        <f t="shared" si="30"/>
        <v>12</v>
      </c>
      <c r="AW357" s="38">
        <f t="shared" si="31"/>
        <v>4</v>
      </c>
      <c r="AX357" s="52">
        <v>13.0</v>
      </c>
      <c r="AY357" s="38"/>
      <c r="AZ357" s="35"/>
      <c r="BA357" s="35"/>
    </row>
    <row r="358">
      <c r="A358" s="1"/>
      <c r="B358" s="1"/>
      <c r="C358" s="60"/>
      <c r="D358" s="60"/>
      <c r="E358" s="2">
        <v>5045.0</v>
      </c>
      <c r="F358" s="61">
        <v>1675.0</v>
      </c>
      <c r="G358" s="62">
        <f t="shared" si="8"/>
        <v>201</v>
      </c>
      <c r="H358" s="43">
        <v>6.0</v>
      </c>
      <c r="I358" s="43">
        <v>8.0</v>
      </c>
      <c r="J358" s="43">
        <v>18.0</v>
      </c>
      <c r="K358" s="44">
        <v>25.0</v>
      </c>
      <c r="L358" s="44">
        <v>65.0</v>
      </c>
      <c r="M358" s="44">
        <v>30.0</v>
      </c>
      <c r="N358" s="45">
        <v>9.0</v>
      </c>
      <c r="O358" s="45">
        <v>10.0</v>
      </c>
      <c r="P358" s="45">
        <v>30.0</v>
      </c>
      <c r="Q358" s="66">
        <f t="shared" si="9"/>
        <v>0.12</v>
      </c>
      <c r="R358" s="66">
        <f t="shared" si="10"/>
        <v>0.003582089552</v>
      </c>
      <c r="S358" s="66">
        <f t="shared" si="11"/>
        <v>0.01074626866</v>
      </c>
      <c r="T358" s="66">
        <f t="shared" si="12"/>
        <v>0.005970149254</v>
      </c>
      <c r="U358" s="63">
        <f t="shared" si="1"/>
        <v>0.12</v>
      </c>
      <c r="V358" s="66">
        <f t="shared" si="13"/>
        <v>0.004776119403</v>
      </c>
      <c r="W358" s="66">
        <f t="shared" si="14"/>
        <v>0.03880597015</v>
      </c>
      <c r="X358" s="66">
        <f t="shared" si="15"/>
        <v>0.01492537313</v>
      </c>
      <c r="Y358" s="63">
        <f t="shared" si="2"/>
        <v>0.12</v>
      </c>
      <c r="Z358" s="66">
        <f t="shared" si="16"/>
        <v>0.01791044776</v>
      </c>
      <c r="AA358" s="66">
        <f t="shared" si="17"/>
        <v>0.005373134328</v>
      </c>
      <c r="AB358" s="66">
        <f t="shared" si="18"/>
        <v>0.01791044776</v>
      </c>
      <c r="AC358" s="63">
        <f t="shared" si="3"/>
        <v>0.12</v>
      </c>
      <c r="AD358" s="66">
        <f t="shared" ref="AD358:AF358" si="387">(H358+K358+N358)/($F358)</f>
        <v>0.02388059701</v>
      </c>
      <c r="AE358" s="66">
        <f t="shared" si="387"/>
        <v>0.04955223881</v>
      </c>
      <c r="AF358" s="66">
        <f t="shared" si="387"/>
        <v>0.04656716418</v>
      </c>
      <c r="AG358" s="56">
        <f t="shared" si="20"/>
        <v>0.00661648</v>
      </c>
      <c r="AH358" s="49">
        <f t="shared" si="5"/>
        <v>0.12</v>
      </c>
      <c r="AI358" s="57">
        <f t="shared" si="21"/>
        <v>0.0061484</v>
      </c>
      <c r="AJ358" s="57">
        <f t="shared" si="22"/>
        <v>0.0056084</v>
      </c>
      <c r="AK358" s="66">
        <f t="shared" si="23"/>
        <v>-0.0007752656716</v>
      </c>
      <c r="AL358" s="66">
        <f t="shared" si="24"/>
        <v>0.0003617492537</v>
      </c>
      <c r="AM358" s="66">
        <f t="shared" si="25"/>
        <v>-0.0006293768019</v>
      </c>
      <c r="AN358" s="63">
        <f t="shared" si="6"/>
        <v>0.12</v>
      </c>
      <c r="AO358" s="66">
        <f t="shared" si="26"/>
        <v>0.005519023198</v>
      </c>
      <c r="AP358" s="66">
        <f t="shared" si="27"/>
        <v>1.02715154</v>
      </c>
      <c r="AQ358" s="63">
        <f t="shared" si="7"/>
        <v>9</v>
      </c>
      <c r="AR358" s="66">
        <f t="shared" si="28"/>
        <v>9</v>
      </c>
      <c r="AS358" s="64">
        <f>'M1,M2,M3 Restoration'!AU358</f>
        <v>0.2263750339</v>
      </c>
      <c r="AT358" s="66">
        <f t="shared" si="206"/>
        <v>31</v>
      </c>
      <c r="AU358" s="65">
        <f>'N1,N2,N3 Restoration'!AX358</f>
        <v>0.08684554307</v>
      </c>
      <c r="AV358" s="38">
        <f t="shared" si="30"/>
        <v>24</v>
      </c>
      <c r="AW358" s="38">
        <f t="shared" si="31"/>
        <v>2</v>
      </c>
      <c r="AX358" s="52">
        <v>8.0</v>
      </c>
      <c r="AY358" s="38"/>
      <c r="AZ358" s="35"/>
      <c r="BA358" s="35"/>
    </row>
    <row r="359">
      <c r="A359" s="1"/>
      <c r="B359" s="1"/>
      <c r="C359" s="60"/>
      <c r="D359" s="60"/>
      <c r="E359" s="2">
        <v>5046.0</v>
      </c>
      <c r="F359" s="61">
        <v>2067.0</v>
      </c>
      <c r="G359" s="62">
        <f t="shared" si="8"/>
        <v>256</v>
      </c>
      <c r="H359" s="43">
        <v>8.0</v>
      </c>
      <c r="I359" s="43">
        <v>16.0</v>
      </c>
      <c r="J359" s="43">
        <v>14.0</v>
      </c>
      <c r="K359" s="44">
        <v>39.0</v>
      </c>
      <c r="L359" s="44">
        <v>80.0</v>
      </c>
      <c r="M359" s="44">
        <v>38.0</v>
      </c>
      <c r="N359" s="45">
        <v>8.0</v>
      </c>
      <c r="O359" s="45">
        <v>15.0</v>
      </c>
      <c r="P359" s="45">
        <v>38.0</v>
      </c>
      <c r="Q359" s="66">
        <f t="shared" si="9"/>
        <v>0.1238509918</v>
      </c>
      <c r="R359" s="66">
        <f t="shared" si="10"/>
        <v>0.003870343493</v>
      </c>
      <c r="S359" s="66">
        <f t="shared" si="11"/>
        <v>0.006773101113</v>
      </c>
      <c r="T359" s="66">
        <f t="shared" si="12"/>
        <v>0.007256894049</v>
      </c>
      <c r="U359" s="63">
        <f t="shared" si="1"/>
        <v>0.1238509918</v>
      </c>
      <c r="V359" s="66">
        <f t="shared" si="13"/>
        <v>0.007740686986</v>
      </c>
      <c r="W359" s="66">
        <f t="shared" si="14"/>
        <v>0.03870343493</v>
      </c>
      <c r="X359" s="66">
        <f t="shared" si="15"/>
        <v>0.01886792453</v>
      </c>
      <c r="Y359" s="63">
        <f t="shared" si="2"/>
        <v>0.1238509918</v>
      </c>
      <c r="Z359" s="66">
        <f t="shared" si="16"/>
        <v>0.01838413159</v>
      </c>
      <c r="AA359" s="66">
        <f t="shared" si="17"/>
        <v>0.003870343493</v>
      </c>
      <c r="AB359" s="66">
        <f t="shared" si="18"/>
        <v>0.01838413159</v>
      </c>
      <c r="AC359" s="63">
        <f t="shared" si="3"/>
        <v>0.1238509918</v>
      </c>
      <c r="AD359" s="66">
        <f t="shared" ref="AD359:AF359" si="388">(H359+K359+N359)/($F359)</f>
        <v>0.02660861151</v>
      </c>
      <c r="AE359" s="66">
        <f t="shared" si="388"/>
        <v>0.05370101597</v>
      </c>
      <c r="AF359" s="66">
        <f t="shared" si="388"/>
        <v>0.0435413643</v>
      </c>
      <c r="AG359" s="56">
        <f t="shared" si="20"/>
        <v>0.00687591345</v>
      </c>
      <c r="AH359" s="49">
        <f t="shared" si="5"/>
        <v>0.1238509918</v>
      </c>
      <c r="AI359" s="57">
        <f t="shared" si="21"/>
        <v>0.006388394739</v>
      </c>
      <c r="AJ359" s="57">
        <f t="shared" si="22"/>
        <v>0.005831065276</v>
      </c>
      <c r="AK359" s="66">
        <f t="shared" si="23"/>
        <v>-0.002518051246</v>
      </c>
      <c r="AL359" s="66">
        <f t="shared" si="24"/>
        <v>0.001425828773</v>
      </c>
      <c r="AM359" s="66">
        <f t="shared" si="25"/>
        <v>-0.00204420639</v>
      </c>
      <c r="AN359" s="63">
        <f t="shared" si="6"/>
        <v>0.1238509918</v>
      </c>
      <c r="AO359" s="66">
        <f t="shared" si="26"/>
        <v>0.004344188349</v>
      </c>
      <c r="AP359" s="66">
        <f t="shared" si="27"/>
        <v>1.122429665</v>
      </c>
      <c r="AQ359" s="63">
        <f t="shared" si="7"/>
        <v>8</v>
      </c>
      <c r="AR359" s="66">
        <f t="shared" si="28"/>
        <v>9</v>
      </c>
      <c r="AS359" s="64">
        <f>'M1,M2,M3 Restoration'!AU359</f>
        <v>0.2615098629</v>
      </c>
      <c r="AT359" s="66">
        <f t="shared" si="206"/>
        <v>25</v>
      </c>
      <c r="AU359" s="65">
        <f>'N1,N2,N3 Restoration'!AX359</f>
        <v>0.2810885604</v>
      </c>
      <c r="AV359" s="38">
        <f t="shared" si="30"/>
        <v>22</v>
      </c>
      <c r="AW359" s="38">
        <f t="shared" si="31"/>
        <v>9</v>
      </c>
      <c r="AX359" s="52">
        <v>16.0</v>
      </c>
      <c r="AY359" s="38"/>
      <c r="AZ359" s="35"/>
      <c r="BA359" s="35"/>
    </row>
    <row r="360">
      <c r="A360" s="1"/>
      <c r="B360" s="1"/>
      <c r="C360" s="60"/>
      <c r="D360" s="60"/>
      <c r="E360" s="2">
        <v>5047.0</v>
      </c>
      <c r="F360" s="61">
        <v>2131.0</v>
      </c>
      <c r="G360" s="62">
        <f t="shared" si="8"/>
        <v>326</v>
      </c>
      <c r="H360" s="43">
        <v>7.0</v>
      </c>
      <c r="I360" s="43">
        <v>32.0</v>
      </c>
      <c r="J360" s="43">
        <v>12.0</v>
      </c>
      <c r="K360" s="44">
        <v>30.0</v>
      </c>
      <c r="L360" s="44">
        <v>138.0</v>
      </c>
      <c r="M360" s="44">
        <v>27.0</v>
      </c>
      <c r="N360" s="45">
        <v>14.0</v>
      </c>
      <c r="O360" s="45">
        <v>6.0</v>
      </c>
      <c r="P360" s="45">
        <v>60.0</v>
      </c>
      <c r="Q360" s="66">
        <f t="shared" si="9"/>
        <v>0.1529798217</v>
      </c>
      <c r="R360" s="66">
        <f t="shared" si="10"/>
        <v>0.003284842797</v>
      </c>
      <c r="S360" s="66">
        <f t="shared" si="11"/>
        <v>0.00563115908</v>
      </c>
      <c r="T360" s="66">
        <f t="shared" si="12"/>
        <v>0.00281557954</v>
      </c>
      <c r="U360" s="63">
        <f t="shared" si="1"/>
        <v>0.1529798217</v>
      </c>
      <c r="V360" s="66">
        <f t="shared" si="13"/>
        <v>0.01501642421</v>
      </c>
      <c r="W360" s="66">
        <f t="shared" si="14"/>
        <v>0.06475832942</v>
      </c>
      <c r="X360" s="66">
        <f t="shared" si="15"/>
        <v>0.0140778977</v>
      </c>
      <c r="Y360" s="63">
        <f t="shared" si="2"/>
        <v>0.1529798217</v>
      </c>
      <c r="Z360" s="66">
        <f t="shared" si="16"/>
        <v>0.01267010793</v>
      </c>
      <c r="AA360" s="66">
        <f t="shared" si="17"/>
        <v>0.006569685594</v>
      </c>
      <c r="AB360" s="66">
        <f t="shared" si="18"/>
        <v>0.0281557954</v>
      </c>
      <c r="AC360" s="63">
        <f t="shared" si="3"/>
        <v>0.1529798217</v>
      </c>
      <c r="AD360" s="66">
        <f t="shared" ref="AD360:AF360" si="389">(H360+K360+N360)/($F360)</f>
        <v>0.02393242609</v>
      </c>
      <c r="AE360" s="66">
        <f t="shared" si="389"/>
        <v>0.08259033318</v>
      </c>
      <c r="AF360" s="66">
        <f t="shared" si="389"/>
        <v>0.04645706241</v>
      </c>
      <c r="AG360" s="56">
        <f t="shared" si="20"/>
        <v>0.008753436626</v>
      </c>
      <c r="AH360" s="49">
        <f t="shared" si="5"/>
        <v>0.1529798217</v>
      </c>
      <c r="AI360" s="57">
        <f t="shared" si="21"/>
        <v>0.008098998131</v>
      </c>
      <c r="AJ360" s="57">
        <f t="shared" si="22"/>
        <v>0.007410588933</v>
      </c>
      <c r="AK360" s="66">
        <f t="shared" si="23"/>
        <v>-0.001529312537</v>
      </c>
      <c r="AL360" s="66">
        <f t="shared" si="24"/>
        <v>-0.004595009393</v>
      </c>
      <c r="AM360" s="66">
        <f t="shared" si="25"/>
        <v>-0.001241527735</v>
      </c>
      <c r="AN360" s="63">
        <f t="shared" si="6"/>
        <v>0.1529798217</v>
      </c>
      <c r="AO360" s="66">
        <f t="shared" si="26"/>
        <v>0.006857470395</v>
      </c>
      <c r="AP360" s="66">
        <f t="shared" si="27"/>
        <v>1.043804958</v>
      </c>
      <c r="AQ360" s="63">
        <f t="shared" si="7"/>
        <v>14</v>
      </c>
      <c r="AR360" s="66">
        <f t="shared" si="28"/>
        <v>15</v>
      </c>
      <c r="AS360" s="64">
        <f>'M1,M2,M3 Restoration'!AU360</f>
        <v>0.2835161984</v>
      </c>
      <c r="AT360" s="66">
        <f t="shared" si="206"/>
        <v>38</v>
      </c>
      <c r="AU360" s="65">
        <f>'N1,N2,N3 Restoration'!AX360</f>
        <v>0.1748211145</v>
      </c>
      <c r="AV360" s="38">
        <f t="shared" si="30"/>
        <v>19</v>
      </c>
      <c r="AW360" s="38">
        <f t="shared" si="31"/>
        <v>4</v>
      </c>
      <c r="AX360" s="52">
        <v>32.0</v>
      </c>
      <c r="AY360" s="38"/>
      <c r="AZ360" s="35"/>
      <c r="BA360" s="35"/>
    </row>
    <row r="361">
      <c r="A361" s="1"/>
      <c r="B361" s="1"/>
      <c r="C361" s="60"/>
      <c r="D361" s="60"/>
      <c r="E361" s="2">
        <v>5049.0</v>
      </c>
      <c r="F361" s="61">
        <v>670.0</v>
      </c>
      <c r="G361" s="62">
        <f t="shared" si="8"/>
        <v>165</v>
      </c>
      <c r="H361" s="43">
        <v>4.0</v>
      </c>
      <c r="I361" s="43">
        <v>6.0</v>
      </c>
      <c r="J361" s="43">
        <v>9.0</v>
      </c>
      <c r="K361" s="44">
        <v>26.0</v>
      </c>
      <c r="L361" s="44">
        <v>54.0</v>
      </c>
      <c r="M361" s="44">
        <v>13.0</v>
      </c>
      <c r="N361" s="45">
        <v>17.0</v>
      </c>
      <c r="O361" s="45">
        <v>10.0</v>
      </c>
      <c r="P361" s="45">
        <v>26.0</v>
      </c>
      <c r="Q361" s="66">
        <f t="shared" si="9"/>
        <v>0.2462686567</v>
      </c>
      <c r="R361" s="66">
        <f t="shared" si="10"/>
        <v>0.005970149254</v>
      </c>
      <c r="S361" s="66">
        <f t="shared" si="11"/>
        <v>0.01343283582</v>
      </c>
      <c r="T361" s="66">
        <f t="shared" si="12"/>
        <v>0.01492537313</v>
      </c>
      <c r="U361" s="63">
        <f t="shared" si="1"/>
        <v>0.2462686567</v>
      </c>
      <c r="V361" s="66">
        <f t="shared" si="13"/>
        <v>0.008955223881</v>
      </c>
      <c r="W361" s="66">
        <f t="shared" si="14"/>
        <v>0.08059701493</v>
      </c>
      <c r="X361" s="66">
        <f t="shared" si="15"/>
        <v>0.03880597015</v>
      </c>
      <c r="Y361" s="63">
        <f t="shared" si="2"/>
        <v>0.2462686567</v>
      </c>
      <c r="Z361" s="66">
        <f t="shared" si="16"/>
        <v>0.01940298507</v>
      </c>
      <c r="AA361" s="66">
        <f t="shared" si="17"/>
        <v>0.02537313433</v>
      </c>
      <c r="AB361" s="66">
        <f t="shared" si="18"/>
        <v>0.03880597015</v>
      </c>
      <c r="AC361" s="63">
        <f t="shared" si="3"/>
        <v>0.2462686567</v>
      </c>
      <c r="AD361" s="66">
        <f t="shared" ref="AD361:AF361" si="390">(H361+K361+N361)/($F361)</f>
        <v>0.07014925373</v>
      </c>
      <c r="AE361" s="66">
        <f t="shared" si="390"/>
        <v>0.1044776119</v>
      </c>
      <c r="AF361" s="66">
        <f t="shared" si="390"/>
        <v>0.07164179104</v>
      </c>
      <c r="AG361" s="56">
        <f t="shared" si="20"/>
        <v>0.01375804299</v>
      </c>
      <c r="AH361" s="49">
        <f t="shared" si="5"/>
        <v>0.2462686567</v>
      </c>
      <c r="AI361" s="57">
        <f t="shared" si="21"/>
        <v>0.01233262419</v>
      </c>
      <c r="AJ361" s="57">
        <f t="shared" si="22"/>
        <v>0.01122441524</v>
      </c>
      <c r="AK361" s="66">
        <f t="shared" si="23"/>
        <v>0.01304051014</v>
      </c>
      <c r="AL361" s="66">
        <f t="shared" si="24"/>
        <v>0.003700957897</v>
      </c>
      <c r="AM361" s="66">
        <f t="shared" si="25"/>
        <v>0.01058655744</v>
      </c>
      <c r="AN361" s="63">
        <f t="shared" si="6"/>
        <v>0.2462686567</v>
      </c>
      <c r="AO361" s="66">
        <f t="shared" si="26"/>
        <v>0.02291918163</v>
      </c>
      <c r="AP361" s="66">
        <f t="shared" si="27"/>
        <v>0.9032853938</v>
      </c>
      <c r="AQ361" s="63">
        <f t="shared" si="7"/>
        <v>17</v>
      </c>
      <c r="AR361" s="66">
        <f t="shared" si="28"/>
        <v>15</v>
      </c>
      <c r="AS361" s="64">
        <f>'M1,M2,M3 Restoration'!AU361</f>
        <v>0.4189130051</v>
      </c>
      <c r="AT361" s="66">
        <f t="shared" si="206"/>
        <v>21</v>
      </c>
      <c r="AU361" s="65">
        <f>'N1,N2,N3 Restoration'!AX361</f>
        <v>0.1190461755</v>
      </c>
      <c r="AV361" s="38">
        <f t="shared" si="30"/>
        <v>13</v>
      </c>
      <c r="AW361" s="38">
        <f t="shared" si="31"/>
        <v>2</v>
      </c>
      <c r="AX361" s="52">
        <v>6.0</v>
      </c>
      <c r="AY361" s="38"/>
      <c r="AZ361" s="35"/>
      <c r="BA361" s="35"/>
    </row>
    <row r="362">
      <c r="A362" s="1"/>
      <c r="B362" s="1"/>
      <c r="C362" s="60"/>
      <c r="D362" s="60"/>
      <c r="E362" s="2">
        <v>5323.0</v>
      </c>
      <c r="F362" s="61">
        <v>2721.0</v>
      </c>
      <c r="G362" s="62">
        <f t="shared" si="8"/>
        <v>354</v>
      </c>
      <c r="H362" s="43">
        <v>12.0</v>
      </c>
      <c r="I362" s="43">
        <v>37.0</v>
      </c>
      <c r="J362" s="43">
        <v>16.0</v>
      </c>
      <c r="K362" s="44">
        <v>50.0</v>
      </c>
      <c r="L362" s="44">
        <v>96.0</v>
      </c>
      <c r="M362" s="44">
        <v>39.0</v>
      </c>
      <c r="N362" s="45">
        <v>26.0</v>
      </c>
      <c r="O362" s="45">
        <v>17.0</v>
      </c>
      <c r="P362" s="45">
        <v>61.0</v>
      </c>
      <c r="Q362" s="66">
        <f t="shared" si="9"/>
        <v>0.1300992282</v>
      </c>
      <c r="R362" s="66">
        <f t="shared" si="10"/>
        <v>0.00441014333</v>
      </c>
      <c r="S362" s="66">
        <f t="shared" si="11"/>
        <v>0.005880191106</v>
      </c>
      <c r="T362" s="66">
        <f t="shared" si="12"/>
        <v>0.00624770305</v>
      </c>
      <c r="U362" s="63">
        <f t="shared" si="1"/>
        <v>0.1300992282</v>
      </c>
      <c r="V362" s="66">
        <f t="shared" si="13"/>
        <v>0.01359794193</v>
      </c>
      <c r="W362" s="66">
        <f t="shared" si="14"/>
        <v>0.03528114664</v>
      </c>
      <c r="X362" s="66">
        <f t="shared" si="15"/>
        <v>0.01837559721</v>
      </c>
      <c r="Y362" s="63">
        <f t="shared" si="2"/>
        <v>0.1300992282</v>
      </c>
      <c r="Z362" s="66">
        <f t="shared" si="16"/>
        <v>0.01433296582</v>
      </c>
      <c r="AA362" s="66">
        <f t="shared" si="17"/>
        <v>0.009555310548</v>
      </c>
      <c r="AB362" s="66">
        <f t="shared" si="18"/>
        <v>0.02241822859</v>
      </c>
      <c r="AC362" s="63">
        <f t="shared" si="3"/>
        <v>0.1300992282</v>
      </c>
      <c r="AD362" s="66">
        <f t="shared" ref="AD362:AF362" si="391">(H362+K362+N362)/($F362)</f>
        <v>0.03234105108</v>
      </c>
      <c r="AE362" s="66">
        <f t="shared" si="391"/>
        <v>0.05512679162</v>
      </c>
      <c r="AF362" s="66">
        <f t="shared" si="391"/>
        <v>0.04263138552</v>
      </c>
      <c r="AG362" s="56">
        <f t="shared" si="20"/>
        <v>0.007291272438</v>
      </c>
      <c r="AH362" s="49">
        <f t="shared" si="5"/>
        <v>0.1300992282</v>
      </c>
      <c r="AI362" s="57">
        <f t="shared" si="21"/>
        <v>0.006770908188</v>
      </c>
      <c r="AJ362" s="57">
        <f t="shared" si="22"/>
        <v>0.006185461661</v>
      </c>
      <c r="AK362" s="66">
        <f t="shared" si="23"/>
        <v>0.00278440236</v>
      </c>
      <c r="AL362" s="66">
        <f t="shared" si="24"/>
        <v>0.0000622413893</v>
      </c>
      <c r="AM362" s="66">
        <f t="shared" si="25"/>
        <v>0.002260435766</v>
      </c>
      <c r="AN362" s="63">
        <f t="shared" si="6"/>
        <v>0.1300992282</v>
      </c>
      <c r="AO362" s="66">
        <f t="shared" si="26"/>
        <v>0.009031343954</v>
      </c>
      <c r="AP362" s="66">
        <f t="shared" si="27"/>
        <v>0.9451648807</v>
      </c>
      <c r="AQ362" s="63">
        <f t="shared" si="7"/>
        <v>26</v>
      </c>
      <c r="AR362" s="66">
        <f t="shared" si="28"/>
        <v>25</v>
      </c>
      <c r="AS362" s="64">
        <f>'M1,M2,M3 Restoration'!AU362</f>
        <v>0.4623385992</v>
      </c>
      <c r="AT362" s="66">
        <f t="shared" si="206"/>
        <v>29</v>
      </c>
      <c r="AU362" s="65">
        <f>'N1,N2,N3 Restoration'!AX362</f>
        <v>0.3250541867</v>
      </c>
      <c r="AV362" s="38">
        <f t="shared" si="30"/>
        <v>28</v>
      </c>
      <c r="AW362" s="38">
        <f t="shared" si="31"/>
        <v>13</v>
      </c>
      <c r="AX362" s="52">
        <v>37.0</v>
      </c>
      <c r="AY362" s="38"/>
      <c r="AZ362" s="35"/>
      <c r="BA362" s="35"/>
    </row>
    <row r="363">
      <c r="A363" s="1"/>
      <c r="B363" s="1"/>
      <c r="C363" s="60"/>
      <c r="D363" s="60"/>
      <c r="E363" s="2">
        <v>5324.0</v>
      </c>
      <c r="F363" s="61">
        <v>2270.0</v>
      </c>
      <c r="G363" s="62">
        <f t="shared" si="8"/>
        <v>502</v>
      </c>
      <c r="H363" s="43">
        <v>13.0</v>
      </c>
      <c r="I363" s="43">
        <v>30.0</v>
      </c>
      <c r="J363" s="43">
        <v>44.0</v>
      </c>
      <c r="K363" s="44">
        <v>85.0</v>
      </c>
      <c r="L363" s="44">
        <v>149.0</v>
      </c>
      <c r="M363" s="44">
        <v>76.0</v>
      </c>
      <c r="N363" s="45">
        <v>21.0</v>
      </c>
      <c r="O363" s="45">
        <v>24.0</v>
      </c>
      <c r="P363" s="45">
        <v>60.0</v>
      </c>
      <c r="Q363" s="66">
        <f t="shared" si="9"/>
        <v>0.2211453744</v>
      </c>
      <c r="R363" s="66">
        <f t="shared" si="10"/>
        <v>0.005726872247</v>
      </c>
      <c r="S363" s="66">
        <f t="shared" si="11"/>
        <v>0.01938325991</v>
      </c>
      <c r="T363" s="66">
        <f t="shared" si="12"/>
        <v>0.01057268722</v>
      </c>
      <c r="U363" s="63">
        <f t="shared" si="1"/>
        <v>0.2211453744</v>
      </c>
      <c r="V363" s="66">
        <f t="shared" si="13"/>
        <v>0.01321585903</v>
      </c>
      <c r="W363" s="66">
        <f t="shared" si="14"/>
        <v>0.06563876652</v>
      </c>
      <c r="X363" s="66">
        <f t="shared" si="15"/>
        <v>0.03744493392</v>
      </c>
      <c r="Y363" s="63">
        <f t="shared" si="2"/>
        <v>0.2211453744</v>
      </c>
      <c r="Z363" s="66">
        <f t="shared" si="16"/>
        <v>0.03348017621</v>
      </c>
      <c r="AA363" s="66">
        <f t="shared" si="17"/>
        <v>0.009251101322</v>
      </c>
      <c r="AB363" s="66">
        <f t="shared" si="18"/>
        <v>0.02643171806</v>
      </c>
      <c r="AC363" s="63">
        <f t="shared" si="3"/>
        <v>0.2211453744</v>
      </c>
      <c r="AD363" s="66">
        <f t="shared" ref="AD363:AF363" si="392">(H363+K363+N363)/($F363)</f>
        <v>0.05242290749</v>
      </c>
      <c r="AE363" s="66">
        <f t="shared" si="392"/>
        <v>0.08942731278</v>
      </c>
      <c r="AF363" s="66">
        <f t="shared" si="392"/>
        <v>0.07929515419</v>
      </c>
      <c r="AG363" s="56">
        <f t="shared" si="20"/>
        <v>0.01256148786</v>
      </c>
      <c r="AH363" s="49">
        <f t="shared" si="5"/>
        <v>0.2211453744</v>
      </c>
      <c r="AI363" s="57">
        <f t="shared" si="21"/>
        <v>0.01137914863</v>
      </c>
      <c r="AJ363" s="57">
        <f t="shared" si="22"/>
        <v>0.01038399445</v>
      </c>
      <c r="AK363" s="66">
        <f t="shared" si="23"/>
        <v>-0.002128047313</v>
      </c>
      <c r="AL363" s="66">
        <f t="shared" si="24"/>
        <v>0.0001886927749</v>
      </c>
      <c r="AM363" s="66">
        <f t="shared" si="25"/>
        <v>-0.001727593084</v>
      </c>
      <c r="AN363" s="63">
        <f t="shared" si="6"/>
        <v>0.2211453744</v>
      </c>
      <c r="AO363" s="66">
        <f t="shared" si="26"/>
        <v>0.009651555551</v>
      </c>
      <c r="AP363" s="66">
        <f t="shared" si="27"/>
        <v>1.043287195</v>
      </c>
      <c r="AQ363" s="63">
        <f t="shared" si="7"/>
        <v>21</v>
      </c>
      <c r="AR363" s="66">
        <f t="shared" si="28"/>
        <v>22</v>
      </c>
      <c r="AS363" s="64">
        <f>'M1,M2,M3 Restoration'!AU363</f>
        <v>0.2399911591</v>
      </c>
      <c r="AT363" s="66">
        <f t="shared" si="206"/>
        <v>70</v>
      </c>
      <c r="AU363" s="65">
        <f>'N1,N2,N3 Restoration'!AX363</f>
        <v>0.1365313158</v>
      </c>
      <c r="AV363" s="38">
        <f t="shared" si="30"/>
        <v>57</v>
      </c>
      <c r="AW363" s="38">
        <f t="shared" si="31"/>
        <v>9</v>
      </c>
      <c r="AX363" s="52">
        <v>30.0</v>
      </c>
      <c r="AY363" s="38"/>
      <c r="AZ363" s="35"/>
      <c r="BA363" s="35"/>
    </row>
    <row r="364">
      <c r="A364" s="1"/>
      <c r="B364" s="1"/>
      <c r="C364" s="60"/>
      <c r="D364" s="60"/>
      <c r="E364" s="2">
        <v>5330.0</v>
      </c>
      <c r="F364" s="61">
        <v>2448.0</v>
      </c>
      <c r="G364" s="62">
        <f t="shared" si="8"/>
        <v>323</v>
      </c>
      <c r="H364" s="43">
        <v>19.0</v>
      </c>
      <c r="I364" s="43">
        <v>14.0</v>
      </c>
      <c r="J364" s="43">
        <v>20.0</v>
      </c>
      <c r="K364" s="44">
        <v>40.0</v>
      </c>
      <c r="L364" s="44">
        <v>96.0</v>
      </c>
      <c r="M364" s="44">
        <v>50.0</v>
      </c>
      <c r="N364" s="45">
        <v>16.0</v>
      </c>
      <c r="O364" s="45">
        <v>20.0</v>
      </c>
      <c r="P364" s="45">
        <v>48.0</v>
      </c>
      <c r="Q364" s="66">
        <f t="shared" si="9"/>
        <v>0.1319444444</v>
      </c>
      <c r="R364" s="66">
        <f t="shared" si="10"/>
        <v>0.007761437908</v>
      </c>
      <c r="S364" s="66">
        <f t="shared" si="11"/>
        <v>0.008169934641</v>
      </c>
      <c r="T364" s="66">
        <f t="shared" si="12"/>
        <v>0.008169934641</v>
      </c>
      <c r="U364" s="63">
        <f t="shared" si="1"/>
        <v>0.1319444444</v>
      </c>
      <c r="V364" s="66">
        <f t="shared" si="13"/>
        <v>0.005718954248</v>
      </c>
      <c r="W364" s="66">
        <f t="shared" si="14"/>
        <v>0.03921568627</v>
      </c>
      <c r="X364" s="66">
        <f t="shared" si="15"/>
        <v>0.01633986928</v>
      </c>
      <c r="Y364" s="63">
        <f t="shared" si="2"/>
        <v>0.1319444444</v>
      </c>
      <c r="Z364" s="66">
        <f t="shared" si="16"/>
        <v>0.0204248366</v>
      </c>
      <c r="AA364" s="66">
        <f t="shared" si="17"/>
        <v>0.006535947712</v>
      </c>
      <c r="AB364" s="66">
        <f t="shared" si="18"/>
        <v>0.01960784314</v>
      </c>
      <c r="AC364" s="63">
        <f t="shared" si="3"/>
        <v>0.1319444444</v>
      </c>
      <c r="AD364" s="66">
        <f t="shared" ref="AD364:AF364" si="393">(H364+K364+N364)/($F364)</f>
        <v>0.0306372549</v>
      </c>
      <c r="AE364" s="66">
        <f t="shared" si="393"/>
        <v>0.05310457516</v>
      </c>
      <c r="AF364" s="66">
        <f t="shared" si="393"/>
        <v>0.04820261438</v>
      </c>
      <c r="AG364" s="56">
        <f t="shared" si="20"/>
        <v>0.007412616705</v>
      </c>
      <c r="AH364" s="49">
        <f t="shared" si="5"/>
        <v>0.1319444444</v>
      </c>
      <c r="AI364" s="57">
        <f t="shared" si="21"/>
        <v>0.006882243441</v>
      </c>
      <c r="AJ364" s="57">
        <f t="shared" si="22"/>
        <v>0.006288493441</v>
      </c>
      <c r="AK364" s="66">
        <f t="shared" si="23"/>
        <v>-0.0003462957289</v>
      </c>
      <c r="AL364" s="66">
        <f t="shared" si="24"/>
        <v>0.001881441199</v>
      </c>
      <c r="AM364" s="66">
        <f t="shared" si="25"/>
        <v>-0.0002811300775</v>
      </c>
      <c r="AN364" s="63">
        <f t="shared" si="6"/>
        <v>0.1319444444</v>
      </c>
      <c r="AO364" s="66">
        <f t="shared" si="26"/>
        <v>0.006601113364</v>
      </c>
      <c r="AP364" s="66">
        <f t="shared" si="27"/>
        <v>1.009970345</v>
      </c>
      <c r="AQ364" s="63">
        <f t="shared" si="7"/>
        <v>16</v>
      </c>
      <c r="AR364" s="66">
        <f t="shared" si="28"/>
        <v>16</v>
      </c>
      <c r="AS364" s="64">
        <f>'M1,M2,M3 Restoration'!AU364</f>
        <v>0.4595536104</v>
      </c>
      <c r="AT364" s="66">
        <f t="shared" si="206"/>
        <v>19</v>
      </c>
      <c r="AU364" s="65">
        <f>'N1,N2,N3 Restoration'!AX364</f>
        <v>0.2313316544</v>
      </c>
      <c r="AV364" s="38">
        <f t="shared" si="30"/>
        <v>39</v>
      </c>
      <c r="AW364" s="38">
        <f t="shared" si="31"/>
        <v>12</v>
      </c>
      <c r="AX364" s="52">
        <v>14.0</v>
      </c>
      <c r="AY364" s="38"/>
      <c r="AZ364" s="35"/>
      <c r="BA364" s="35"/>
    </row>
    <row r="365">
      <c r="A365" s="1"/>
      <c r="B365" s="1"/>
      <c r="C365" s="60"/>
      <c r="D365" s="60"/>
      <c r="E365" s="2">
        <v>5350.0</v>
      </c>
      <c r="F365" s="61">
        <v>3063.0</v>
      </c>
      <c r="G365" s="62">
        <f t="shared" si="8"/>
        <v>556</v>
      </c>
      <c r="H365" s="43">
        <v>19.0</v>
      </c>
      <c r="I365" s="43">
        <v>36.0</v>
      </c>
      <c r="J365" s="43">
        <v>25.0</v>
      </c>
      <c r="K365" s="44">
        <v>52.0</v>
      </c>
      <c r="L365" s="44">
        <v>148.0</v>
      </c>
      <c r="M365" s="44">
        <v>54.0</v>
      </c>
      <c r="N365" s="45">
        <v>47.0</v>
      </c>
      <c r="O365" s="45">
        <v>64.0</v>
      </c>
      <c r="P365" s="45">
        <v>111.0</v>
      </c>
      <c r="Q365" s="66">
        <f t="shared" si="9"/>
        <v>0.1815213843</v>
      </c>
      <c r="R365" s="66">
        <f t="shared" si="10"/>
        <v>0.006203068887</v>
      </c>
      <c r="S365" s="66">
        <f t="shared" si="11"/>
        <v>0.008161932746</v>
      </c>
      <c r="T365" s="66">
        <f t="shared" si="12"/>
        <v>0.02089454783</v>
      </c>
      <c r="U365" s="63">
        <f t="shared" si="1"/>
        <v>0.1815213843</v>
      </c>
      <c r="V365" s="66">
        <f t="shared" si="13"/>
        <v>0.01175318315</v>
      </c>
      <c r="W365" s="66">
        <f t="shared" si="14"/>
        <v>0.04831864185</v>
      </c>
      <c r="X365" s="66">
        <f t="shared" si="15"/>
        <v>0.01697682011</v>
      </c>
      <c r="Y365" s="63">
        <f t="shared" si="2"/>
        <v>0.1815213843</v>
      </c>
      <c r="Z365" s="66">
        <f t="shared" si="16"/>
        <v>0.01762977473</v>
      </c>
      <c r="AA365" s="66">
        <f t="shared" si="17"/>
        <v>0.01534443356</v>
      </c>
      <c r="AB365" s="66">
        <f t="shared" si="18"/>
        <v>0.03623898139</v>
      </c>
      <c r="AC365" s="63">
        <f t="shared" si="3"/>
        <v>0.1815213843</v>
      </c>
      <c r="AD365" s="66">
        <f t="shared" ref="AD365:AF365" si="394">(H365+K365+N365)/($F365)</f>
        <v>0.03852432256</v>
      </c>
      <c r="AE365" s="66">
        <f t="shared" si="394"/>
        <v>0.08096637284</v>
      </c>
      <c r="AF365" s="66">
        <f t="shared" si="394"/>
        <v>0.06203068887</v>
      </c>
      <c r="AG365" s="56">
        <f t="shared" si="20"/>
        <v>0.01044776492</v>
      </c>
      <c r="AH365" s="49">
        <f t="shared" si="5"/>
        <v>0.1815213843</v>
      </c>
      <c r="AI365" s="57">
        <f t="shared" si="21"/>
        <v>0.00959569965</v>
      </c>
      <c r="AJ365" s="57">
        <f t="shared" si="22"/>
        <v>0.008778853421</v>
      </c>
      <c r="AK365" s="66">
        <f t="shared" si="23"/>
        <v>0.005748733912</v>
      </c>
      <c r="AL365" s="66">
        <f t="shared" si="24"/>
        <v>0.01211569441</v>
      </c>
      <c r="AM365" s="66">
        <f t="shared" si="25"/>
        <v>0.004666941794</v>
      </c>
      <c r="AN365" s="63">
        <f t="shared" si="6"/>
        <v>0.1815213843</v>
      </c>
      <c r="AO365" s="66">
        <f t="shared" si="26"/>
        <v>0.01426264144</v>
      </c>
      <c r="AP365" s="66">
        <f t="shared" si="27"/>
        <v>0.9294993775</v>
      </c>
      <c r="AQ365" s="63">
        <f t="shared" si="7"/>
        <v>47</v>
      </c>
      <c r="AR365" s="66">
        <f t="shared" si="28"/>
        <v>44</v>
      </c>
      <c r="AS365" s="64">
        <f>'M1,M2,M3 Restoration'!AU365</f>
        <v>0.4647398277</v>
      </c>
      <c r="AT365" s="66">
        <f t="shared" si="206"/>
        <v>51</v>
      </c>
      <c r="AU365" s="65">
        <f>'N1,N2,N3 Restoration'!AX365</f>
        <v>0.405337633</v>
      </c>
      <c r="AV365" s="38">
        <f t="shared" si="30"/>
        <v>44</v>
      </c>
      <c r="AW365" s="38">
        <f t="shared" si="31"/>
        <v>30</v>
      </c>
      <c r="AX365" s="52">
        <v>36.0</v>
      </c>
      <c r="AY365" s="38"/>
      <c r="AZ365" s="35"/>
      <c r="BA365" s="35"/>
    </row>
    <row r="366">
      <c r="A366" s="1"/>
      <c r="B366" s="1"/>
      <c r="C366" s="60"/>
      <c r="D366" s="60"/>
      <c r="E366" s="2">
        <v>5372.0</v>
      </c>
      <c r="F366" s="61">
        <v>1870.0</v>
      </c>
      <c r="G366" s="62">
        <f t="shared" si="8"/>
        <v>273</v>
      </c>
      <c r="H366" s="43">
        <v>16.0</v>
      </c>
      <c r="I366" s="43">
        <v>21.0</v>
      </c>
      <c r="J366" s="43">
        <v>12.0</v>
      </c>
      <c r="K366" s="44">
        <v>37.0</v>
      </c>
      <c r="L366" s="44">
        <v>84.0</v>
      </c>
      <c r="M366" s="44">
        <v>30.0</v>
      </c>
      <c r="N366" s="45">
        <v>21.0</v>
      </c>
      <c r="O366" s="45">
        <v>9.0</v>
      </c>
      <c r="P366" s="45">
        <v>43.0</v>
      </c>
      <c r="Q366" s="66">
        <f t="shared" si="9"/>
        <v>0.1459893048</v>
      </c>
      <c r="R366" s="66">
        <f t="shared" si="10"/>
        <v>0.008556149733</v>
      </c>
      <c r="S366" s="66">
        <f t="shared" si="11"/>
        <v>0.006417112299</v>
      </c>
      <c r="T366" s="66">
        <f t="shared" si="12"/>
        <v>0.004812834225</v>
      </c>
      <c r="U366" s="63">
        <f t="shared" si="1"/>
        <v>0.1459893048</v>
      </c>
      <c r="V366" s="66">
        <f t="shared" si="13"/>
        <v>0.01122994652</v>
      </c>
      <c r="W366" s="66">
        <f t="shared" si="14"/>
        <v>0.0449197861</v>
      </c>
      <c r="X366" s="66">
        <f t="shared" si="15"/>
        <v>0.01978609626</v>
      </c>
      <c r="Y366" s="63">
        <f t="shared" si="2"/>
        <v>0.1459893048</v>
      </c>
      <c r="Z366" s="66">
        <f t="shared" si="16"/>
        <v>0.01604278075</v>
      </c>
      <c r="AA366" s="66">
        <f t="shared" si="17"/>
        <v>0.01122994652</v>
      </c>
      <c r="AB366" s="66">
        <f t="shared" si="18"/>
        <v>0.02299465241</v>
      </c>
      <c r="AC366" s="63">
        <f t="shared" si="3"/>
        <v>0.1459893048</v>
      </c>
      <c r="AD366" s="66">
        <f t="shared" ref="AD366:AF366" si="395">(H366+K366+N366)/($F366)</f>
        <v>0.03957219251</v>
      </c>
      <c r="AE366" s="66">
        <f t="shared" si="395"/>
        <v>0.06096256684</v>
      </c>
      <c r="AF366" s="66">
        <f t="shared" si="395"/>
        <v>0.04545454545</v>
      </c>
      <c r="AG366" s="56">
        <f t="shared" si="20"/>
        <v>0.008316522148</v>
      </c>
      <c r="AH366" s="49">
        <f t="shared" si="5"/>
        <v>0.1459893048</v>
      </c>
      <c r="AI366" s="57">
        <f t="shared" si="21"/>
        <v>0.007705345592</v>
      </c>
      <c r="AJ366" s="57">
        <f t="shared" si="22"/>
        <v>0.00704839372</v>
      </c>
      <c r="AK366" s="66">
        <f t="shared" si="23"/>
        <v>0.003524600932</v>
      </c>
      <c r="AL366" s="66">
        <f t="shared" si="24"/>
        <v>-0.002235559496</v>
      </c>
      <c r="AM366" s="66">
        <f t="shared" si="25"/>
        <v>0.002861344367</v>
      </c>
      <c r="AN366" s="63">
        <f t="shared" si="6"/>
        <v>0.1459893048</v>
      </c>
      <c r="AO366" s="66">
        <f t="shared" si="26"/>
        <v>0.01056668996</v>
      </c>
      <c r="AP366" s="66">
        <f t="shared" si="27"/>
        <v>0.9409385821</v>
      </c>
      <c r="AQ366" s="63">
        <f t="shared" si="7"/>
        <v>21</v>
      </c>
      <c r="AR366" s="66">
        <f t="shared" si="28"/>
        <v>20</v>
      </c>
      <c r="AS366" s="64">
        <f>'M1,M2,M3 Restoration'!AU366</f>
        <v>0.6261515717</v>
      </c>
      <c r="AT366" s="66">
        <f t="shared" si="206"/>
        <v>12</v>
      </c>
      <c r="AU366" s="65">
        <f>'N1,N2,N3 Restoration'!AX366</f>
        <v>0.1884834249</v>
      </c>
      <c r="AV366" s="38">
        <f t="shared" si="30"/>
        <v>28</v>
      </c>
      <c r="AW366" s="38">
        <f t="shared" si="31"/>
        <v>7</v>
      </c>
      <c r="AX366" s="52">
        <v>21.0</v>
      </c>
      <c r="AY366" s="38"/>
      <c r="AZ366" s="35"/>
      <c r="BA366" s="35"/>
    </row>
    <row r="367">
      <c r="A367" s="1"/>
      <c r="B367" s="1"/>
      <c r="C367" s="60"/>
      <c r="D367" s="60"/>
      <c r="E367" s="2">
        <v>5384.0</v>
      </c>
      <c r="F367" s="61">
        <v>1859.0</v>
      </c>
      <c r="G367" s="62">
        <f t="shared" si="8"/>
        <v>342</v>
      </c>
      <c r="H367" s="43">
        <v>6.0</v>
      </c>
      <c r="I367" s="43">
        <v>28.0</v>
      </c>
      <c r="J367" s="43">
        <v>17.0</v>
      </c>
      <c r="K367" s="44">
        <v>36.0</v>
      </c>
      <c r="L367" s="44">
        <v>105.0</v>
      </c>
      <c r="M367" s="44">
        <v>25.0</v>
      </c>
      <c r="N367" s="45">
        <v>24.0</v>
      </c>
      <c r="O367" s="45">
        <v>19.0</v>
      </c>
      <c r="P367" s="45">
        <v>82.0</v>
      </c>
      <c r="Q367" s="66">
        <f t="shared" si="9"/>
        <v>0.1839698763</v>
      </c>
      <c r="R367" s="66">
        <f t="shared" si="10"/>
        <v>0.003227541689</v>
      </c>
      <c r="S367" s="66">
        <f t="shared" si="11"/>
        <v>0.009144701452</v>
      </c>
      <c r="T367" s="66">
        <f t="shared" si="12"/>
        <v>0.01022054868</v>
      </c>
      <c r="U367" s="63">
        <f t="shared" si="1"/>
        <v>0.1839698763</v>
      </c>
      <c r="V367" s="66">
        <f t="shared" si="13"/>
        <v>0.01506186122</v>
      </c>
      <c r="W367" s="66">
        <f t="shared" si="14"/>
        <v>0.05648197956</v>
      </c>
      <c r="X367" s="66">
        <f t="shared" si="15"/>
        <v>0.01936525013</v>
      </c>
      <c r="Y367" s="63">
        <f t="shared" si="2"/>
        <v>0.1839698763</v>
      </c>
      <c r="Z367" s="66">
        <f t="shared" si="16"/>
        <v>0.01344809037</v>
      </c>
      <c r="AA367" s="66">
        <f t="shared" si="17"/>
        <v>0.01291016676</v>
      </c>
      <c r="AB367" s="66">
        <f t="shared" si="18"/>
        <v>0.04410973642</v>
      </c>
      <c r="AC367" s="63">
        <f t="shared" si="3"/>
        <v>0.1839698763</v>
      </c>
      <c r="AD367" s="66">
        <f t="shared" ref="AD367:AF367" si="396">(H367+K367+N367)/($F367)</f>
        <v>0.03550295858</v>
      </c>
      <c r="AE367" s="66">
        <f t="shared" si="396"/>
        <v>0.08176438946</v>
      </c>
      <c r="AF367" s="66">
        <f t="shared" si="396"/>
        <v>0.06670252824</v>
      </c>
      <c r="AG367" s="56">
        <f t="shared" si="20"/>
        <v>0.01058641597</v>
      </c>
      <c r="AH367" s="49">
        <f t="shared" si="5"/>
        <v>0.1839698763</v>
      </c>
      <c r="AI367" s="57">
        <f t="shared" si="21"/>
        <v>0.009715826225</v>
      </c>
      <c r="AJ367" s="57">
        <f t="shared" si="22"/>
        <v>0.008887961782</v>
      </c>
      <c r="AK367" s="66">
        <f t="shared" si="23"/>
        <v>0.003194340531</v>
      </c>
      <c r="AL367" s="66">
        <f t="shared" si="24"/>
        <v>0.0013325869</v>
      </c>
      <c r="AM367" s="66">
        <f t="shared" si="25"/>
        <v>0.002593232103</v>
      </c>
      <c r="AN367" s="63">
        <f t="shared" si="6"/>
        <v>0.1839698763</v>
      </c>
      <c r="AO367" s="66">
        <f t="shared" si="26"/>
        <v>0.01230905833</v>
      </c>
      <c r="AP367" s="66">
        <f t="shared" si="27"/>
        <v>0.953439143</v>
      </c>
      <c r="AQ367" s="63">
        <f t="shared" si="7"/>
        <v>24</v>
      </c>
      <c r="AR367" s="66">
        <f t="shared" si="28"/>
        <v>23</v>
      </c>
      <c r="AS367" s="64">
        <f>'M1,M2,M3 Restoration'!AU367</f>
        <v>0.2345351147</v>
      </c>
      <c r="AT367" s="66">
        <f t="shared" si="206"/>
        <v>75</v>
      </c>
      <c r="AU367" s="65">
        <f>'N1,N2,N3 Restoration'!AX367</f>
        <v>0.225653057</v>
      </c>
      <c r="AV367" s="38">
        <f t="shared" si="30"/>
        <v>23</v>
      </c>
      <c r="AW367" s="38">
        <f t="shared" si="31"/>
        <v>7</v>
      </c>
      <c r="AX367" s="52">
        <v>28.0</v>
      </c>
      <c r="AY367" s="38"/>
      <c r="AZ367" s="35"/>
      <c r="BA367" s="35"/>
    </row>
    <row r="368">
      <c r="A368" s="1"/>
      <c r="B368" s="1"/>
      <c r="C368" s="60"/>
      <c r="D368" s="60"/>
      <c r="E368" s="2">
        <v>5395.0</v>
      </c>
      <c r="F368" s="61">
        <v>608.0</v>
      </c>
      <c r="G368" s="62">
        <f t="shared" si="8"/>
        <v>223</v>
      </c>
      <c r="H368" s="43">
        <v>13.0</v>
      </c>
      <c r="I368" s="43">
        <v>20.0</v>
      </c>
      <c r="J368" s="43">
        <v>11.0</v>
      </c>
      <c r="K368" s="44">
        <v>22.0</v>
      </c>
      <c r="L368" s="44">
        <v>91.0</v>
      </c>
      <c r="M368" s="44">
        <v>22.0</v>
      </c>
      <c r="N368" s="45">
        <v>9.0</v>
      </c>
      <c r="O368" s="45">
        <v>5.0</v>
      </c>
      <c r="P368" s="45">
        <v>30.0</v>
      </c>
      <c r="Q368" s="66">
        <f t="shared" si="9"/>
        <v>0.3667763158</v>
      </c>
      <c r="R368" s="66">
        <f t="shared" si="10"/>
        <v>0.02138157895</v>
      </c>
      <c r="S368" s="66">
        <f t="shared" si="11"/>
        <v>0.01809210526</v>
      </c>
      <c r="T368" s="66">
        <f t="shared" si="12"/>
        <v>0.008223684211</v>
      </c>
      <c r="U368" s="63">
        <f t="shared" si="1"/>
        <v>0.3667763158</v>
      </c>
      <c r="V368" s="66">
        <f t="shared" si="13"/>
        <v>0.03289473684</v>
      </c>
      <c r="W368" s="66">
        <f t="shared" si="14"/>
        <v>0.1496710526</v>
      </c>
      <c r="X368" s="66">
        <f t="shared" si="15"/>
        <v>0.03618421053</v>
      </c>
      <c r="Y368" s="63">
        <f t="shared" si="2"/>
        <v>0.3667763158</v>
      </c>
      <c r="Z368" s="66">
        <f t="shared" si="16"/>
        <v>0.03618421053</v>
      </c>
      <c r="AA368" s="66">
        <f t="shared" si="17"/>
        <v>0.01480263158</v>
      </c>
      <c r="AB368" s="66">
        <f t="shared" si="18"/>
        <v>0.04934210526</v>
      </c>
      <c r="AC368" s="63">
        <f t="shared" si="3"/>
        <v>0.3667763158</v>
      </c>
      <c r="AD368" s="66">
        <f t="shared" ref="AD368:AF368" si="397">(H368+K368+N368)/($F368)</f>
        <v>0.07236842105</v>
      </c>
      <c r="AE368" s="66">
        <f t="shared" si="397"/>
        <v>0.1907894737</v>
      </c>
      <c r="AF368" s="66">
        <f t="shared" si="397"/>
        <v>0.1036184211</v>
      </c>
      <c r="AG368" s="56">
        <f t="shared" si="20"/>
        <v>0.01794786882</v>
      </c>
      <c r="AH368" s="49">
        <f t="shared" si="5"/>
        <v>0.3667763158</v>
      </c>
      <c r="AI368" s="57">
        <f t="shared" si="21"/>
        <v>0.0149932041</v>
      </c>
      <c r="AJ368" s="57">
        <f t="shared" si="22"/>
        <v>0.01334271068</v>
      </c>
      <c r="AK368" s="66">
        <f t="shared" si="23"/>
        <v>-0.0001905725199</v>
      </c>
      <c r="AL368" s="66">
        <f t="shared" si="24"/>
        <v>-0.005119026467</v>
      </c>
      <c r="AM368" s="66">
        <f t="shared" si="25"/>
        <v>-0.0001547107366</v>
      </c>
      <c r="AN368" s="63">
        <f t="shared" si="6"/>
        <v>0.3667763158</v>
      </c>
      <c r="AO368" s="66">
        <f t="shared" si="26"/>
        <v>0.01483849336</v>
      </c>
      <c r="AP368" s="66">
        <f t="shared" si="27"/>
        <v>1.002422663</v>
      </c>
      <c r="AQ368" s="63">
        <f t="shared" si="7"/>
        <v>9</v>
      </c>
      <c r="AR368" s="66">
        <f t="shared" si="28"/>
        <v>9</v>
      </c>
      <c r="AS368" s="64">
        <f>'M1,M2,M3 Restoration'!AU368</f>
        <v>0.4864531155</v>
      </c>
      <c r="AT368" s="66">
        <f t="shared" si="206"/>
        <v>10</v>
      </c>
      <c r="AU368" s="65">
        <f>'N1,N2,N3 Restoration'!AX368</f>
        <v>0.1942298498</v>
      </c>
      <c r="AV368" s="38">
        <f t="shared" si="30"/>
        <v>24</v>
      </c>
      <c r="AW368" s="38">
        <f t="shared" si="31"/>
        <v>6</v>
      </c>
      <c r="AX368" s="52">
        <v>20.0</v>
      </c>
      <c r="AY368" s="38"/>
      <c r="AZ368" s="35"/>
      <c r="BA368" s="35"/>
    </row>
    <row r="369">
      <c r="A369" s="1"/>
      <c r="B369" s="1"/>
      <c r="C369" s="60"/>
      <c r="D369" s="60"/>
      <c r="E369" s="2">
        <v>5405.0</v>
      </c>
      <c r="F369" s="61">
        <v>2659.0</v>
      </c>
      <c r="G369" s="62">
        <f t="shared" si="8"/>
        <v>350</v>
      </c>
      <c r="H369" s="43">
        <v>13.0</v>
      </c>
      <c r="I369" s="43">
        <v>17.0</v>
      </c>
      <c r="J369" s="43">
        <v>16.0</v>
      </c>
      <c r="K369" s="44">
        <v>58.0</v>
      </c>
      <c r="L369" s="44">
        <v>107.0</v>
      </c>
      <c r="M369" s="44">
        <v>36.0</v>
      </c>
      <c r="N369" s="45">
        <v>17.0</v>
      </c>
      <c r="O369" s="45">
        <v>25.0</v>
      </c>
      <c r="P369" s="45">
        <v>61.0</v>
      </c>
      <c r="Q369" s="66">
        <f t="shared" si="9"/>
        <v>0.1316284317</v>
      </c>
      <c r="R369" s="66">
        <f t="shared" si="10"/>
        <v>0.004889056036</v>
      </c>
      <c r="S369" s="66">
        <f t="shared" si="11"/>
        <v>0.006017299737</v>
      </c>
      <c r="T369" s="66">
        <f t="shared" si="12"/>
        <v>0.009402030839</v>
      </c>
      <c r="U369" s="63">
        <f t="shared" si="1"/>
        <v>0.1316284317</v>
      </c>
      <c r="V369" s="66">
        <f t="shared" si="13"/>
        <v>0.00639338097</v>
      </c>
      <c r="W369" s="66">
        <f t="shared" si="14"/>
        <v>0.04024069199</v>
      </c>
      <c r="X369" s="66">
        <f t="shared" si="15"/>
        <v>0.02181271155</v>
      </c>
      <c r="Y369" s="63">
        <f t="shared" si="2"/>
        <v>0.1316284317</v>
      </c>
      <c r="Z369" s="66">
        <f t="shared" si="16"/>
        <v>0.01353892441</v>
      </c>
      <c r="AA369" s="66">
        <f t="shared" si="17"/>
        <v>0.00639338097</v>
      </c>
      <c r="AB369" s="66">
        <f t="shared" si="18"/>
        <v>0.02294095525</v>
      </c>
      <c r="AC369" s="63">
        <f t="shared" si="3"/>
        <v>0.1316284317</v>
      </c>
      <c r="AD369" s="66">
        <f t="shared" ref="AD369:AF369" si="398">(H369+K369+N369)/($F369)</f>
        <v>0.03309514855</v>
      </c>
      <c r="AE369" s="66">
        <f t="shared" si="398"/>
        <v>0.0560361038</v>
      </c>
      <c r="AF369" s="66">
        <f t="shared" si="398"/>
        <v>0.04249717939</v>
      </c>
      <c r="AG369" s="56">
        <f t="shared" si="20"/>
        <v>0.007391877893</v>
      </c>
      <c r="AH369" s="49">
        <f t="shared" si="5"/>
        <v>0.1316284317</v>
      </c>
      <c r="AI369" s="57">
        <f t="shared" si="21"/>
        <v>0.006863228781</v>
      </c>
      <c r="AJ369" s="57">
        <f t="shared" si="22"/>
        <v>0.006270900838</v>
      </c>
      <c r="AK369" s="66">
        <f t="shared" si="23"/>
        <v>-0.0004698478109</v>
      </c>
      <c r="AL369" s="66">
        <f t="shared" si="24"/>
        <v>0.00313113</v>
      </c>
      <c r="AM369" s="66">
        <f t="shared" si="25"/>
        <v>-0.0003814322282</v>
      </c>
      <c r="AN369" s="63">
        <f t="shared" si="6"/>
        <v>0.1316284317</v>
      </c>
      <c r="AO369" s="66">
        <f t="shared" si="26"/>
        <v>0.006481796553</v>
      </c>
      <c r="AP369" s="66">
        <f t="shared" si="27"/>
        <v>1.013829237</v>
      </c>
      <c r="AQ369" s="63">
        <f t="shared" si="7"/>
        <v>17</v>
      </c>
      <c r="AR369" s="66">
        <f t="shared" si="28"/>
        <v>17</v>
      </c>
      <c r="AS369" s="64">
        <f>'M1,M2,M3 Restoration'!AU369</f>
        <v>0.3905039991</v>
      </c>
      <c r="AT369" s="66">
        <f t="shared" si="206"/>
        <v>27</v>
      </c>
      <c r="AU369" s="65">
        <f>'N1,N2,N3 Restoration'!AX369</f>
        <v>0.29797598</v>
      </c>
      <c r="AV369" s="38">
        <f t="shared" si="30"/>
        <v>29</v>
      </c>
      <c r="AW369" s="38">
        <f t="shared" si="31"/>
        <v>12</v>
      </c>
      <c r="AX369" s="52">
        <v>17.0</v>
      </c>
      <c r="AY369" s="38"/>
      <c r="AZ369" s="35"/>
      <c r="BA369" s="35"/>
    </row>
    <row r="370">
      <c r="A370" s="1"/>
      <c r="B370" s="1"/>
      <c r="C370" s="60"/>
      <c r="D370" s="60"/>
      <c r="E370" s="2">
        <v>5412.0</v>
      </c>
      <c r="F370" s="61">
        <v>3126.0</v>
      </c>
      <c r="G370" s="62">
        <f t="shared" si="8"/>
        <v>410</v>
      </c>
      <c r="H370" s="43">
        <v>13.0</v>
      </c>
      <c r="I370" s="43">
        <v>35.0</v>
      </c>
      <c r="J370" s="43">
        <v>12.0</v>
      </c>
      <c r="K370" s="44">
        <v>70.0</v>
      </c>
      <c r="L370" s="44">
        <v>109.0</v>
      </c>
      <c r="M370" s="44">
        <v>31.0</v>
      </c>
      <c r="N370" s="45">
        <v>22.0</v>
      </c>
      <c r="O370" s="45">
        <v>42.0</v>
      </c>
      <c r="P370" s="45">
        <v>76.0</v>
      </c>
      <c r="Q370" s="66">
        <f t="shared" si="9"/>
        <v>0.1311580294</v>
      </c>
      <c r="R370" s="66">
        <f t="shared" si="10"/>
        <v>0.004158669226</v>
      </c>
      <c r="S370" s="66">
        <f t="shared" si="11"/>
        <v>0.003838771593</v>
      </c>
      <c r="T370" s="66">
        <f t="shared" si="12"/>
        <v>0.01343570058</v>
      </c>
      <c r="U370" s="63">
        <f t="shared" si="1"/>
        <v>0.1311580294</v>
      </c>
      <c r="V370" s="66">
        <f t="shared" si="13"/>
        <v>0.01119641715</v>
      </c>
      <c r="W370" s="66">
        <f t="shared" si="14"/>
        <v>0.03486884197</v>
      </c>
      <c r="X370" s="66">
        <f t="shared" si="15"/>
        <v>0.02239283429</v>
      </c>
      <c r="Y370" s="63">
        <f t="shared" si="2"/>
        <v>0.1311580294</v>
      </c>
      <c r="Z370" s="66">
        <f t="shared" si="16"/>
        <v>0.009916826615</v>
      </c>
      <c r="AA370" s="66">
        <f t="shared" si="17"/>
        <v>0.007037747921</v>
      </c>
      <c r="AB370" s="66">
        <f t="shared" si="18"/>
        <v>0.02431222009</v>
      </c>
      <c r="AC370" s="63">
        <f t="shared" si="3"/>
        <v>0.1311580294</v>
      </c>
      <c r="AD370" s="66">
        <f t="shared" ref="AD370:AF370" si="399">(H370+K370+N370)/($F370)</f>
        <v>0.03358925144</v>
      </c>
      <c r="AE370" s="66">
        <f t="shared" si="399"/>
        <v>0.05950095969</v>
      </c>
      <c r="AF370" s="66">
        <f t="shared" si="399"/>
        <v>0.0380678183</v>
      </c>
      <c r="AG370" s="56">
        <f t="shared" si="20"/>
        <v>0.007360974364</v>
      </c>
      <c r="AH370" s="49">
        <f t="shared" si="5"/>
        <v>0.1311580294</v>
      </c>
      <c r="AI370" s="57">
        <f t="shared" si="21"/>
        <v>0.00683488409</v>
      </c>
      <c r="AJ370" s="57">
        <f t="shared" si="22"/>
        <v>0.006244672957</v>
      </c>
      <c r="AK370" s="66">
        <f t="shared" si="23"/>
        <v>0.0002028638309</v>
      </c>
      <c r="AL370" s="66">
        <f t="shared" si="24"/>
        <v>0.007191027618</v>
      </c>
      <c r="AM370" s="66">
        <f t="shared" si="25"/>
        <v>0.0001646890785</v>
      </c>
      <c r="AN370" s="63">
        <f t="shared" si="6"/>
        <v>0.1311580294</v>
      </c>
      <c r="AO370" s="66">
        <f t="shared" si="26"/>
        <v>0.006999573168</v>
      </c>
      <c r="AP370" s="66">
        <f t="shared" si="27"/>
        <v>0.9945757147</v>
      </c>
      <c r="AQ370" s="63">
        <f t="shared" si="7"/>
        <v>22</v>
      </c>
      <c r="AR370" s="66">
        <f t="shared" si="28"/>
        <v>22</v>
      </c>
      <c r="AS370" s="64">
        <f>'M1,M2,M3 Restoration'!AU370</f>
        <v>0.4649800719</v>
      </c>
      <c r="AT370" s="66">
        <f t="shared" si="206"/>
        <v>25</v>
      </c>
      <c r="AU370" s="65">
        <f>'N1,N2,N3 Restoration'!AX370</f>
        <v>0.5943742819</v>
      </c>
      <c r="AV370" s="38">
        <f t="shared" si="30"/>
        <v>25</v>
      </c>
      <c r="AW370" s="38">
        <f t="shared" si="31"/>
        <v>37</v>
      </c>
      <c r="AX370" s="52">
        <v>35.0</v>
      </c>
      <c r="AY370" s="38"/>
      <c r="AZ370" s="35"/>
      <c r="BA370" s="35"/>
    </row>
    <row r="371">
      <c r="A371" s="1"/>
      <c r="B371" s="1"/>
      <c r="C371" s="60"/>
      <c r="D371" s="60"/>
      <c r="E371" s="2">
        <v>5417.0</v>
      </c>
      <c r="F371" s="61">
        <v>2272.0</v>
      </c>
      <c r="G371" s="62">
        <f t="shared" si="8"/>
        <v>388</v>
      </c>
      <c r="H371" s="43">
        <v>17.0</v>
      </c>
      <c r="I371" s="43">
        <v>21.0</v>
      </c>
      <c r="J371" s="43">
        <v>13.0</v>
      </c>
      <c r="K371" s="44">
        <v>47.0</v>
      </c>
      <c r="L371" s="44">
        <v>128.0</v>
      </c>
      <c r="M371" s="44">
        <v>72.0</v>
      </c>
      <c r="N371" s="45">
        <v>19.0</v>
      </c>
      <c r="O371" s="45">
        <v>29.0</v>
      </c>
      <c r="P371" s="45">
        <v>42.0</v>
      </c>
      <c r="Q371" s="66">
        <f t="shared" si="9"/>
        <v>0.1707746479</v>
      </c>
      <c r="R371" s="66">
        <f t="shared" si="10"/>
        <v>0.007482394366</v>
      </c>
      <c r="S371" s="66">
        <f t="shared" si="11"/>
        <v>0.005721830986</v>
      </c>
      <c r="T371" s="66">
        <f t="shared" si="12"/>
        <v>0.01276408451</v>
      </c>
      <c r="U371" s="63">
        <f t="shared" si="1"/>
        <v>0.1707746479</v>
      </c>
      <c r="V371" s="66">
        <f t="shared" si="13"/>
        <v>0.009242957746</v>
      </c>
      <c r="W371" s="66">
        <f t="shared" si="14"/>
        <v>0.05633802817</v>
      </c>
      <c r="X371" s="66">
        <f t="shared" si="15"/>
        <v>0.02068661972</v>
      </c>
      <c r="Y371" s="63">
        <f t="shared" si="2"/>
        <v>0.1707746479</v>
      </c>
      <c r="Z371" s="66">
        <f t="shared" si="16"/>
        <v>0.03169014085</v>
      </c>
      <c r="AA371" s="66">
        <f t="shared" si="17"/>
        <v>0.008362676056</v>
      </c>
      <c r="AB371" s="66">
        <f t="shared" si="18"/>
        <v>0.01848591549</v>
      </c>
      <c r="AC371" s="63">
        <f t="shared" si="3"/>
        <v>0.1707746479</v>
      </c>
      <c r="AD371" s="66">
        <f t="shared" ref="AD371:AF371" si="400">(H371+K371+N371)/($F371)</f>
        <v>0.03653169014</v>
      </c>
      <c r="AE371" s="66">
        <f t="shared" si="400"/>
        <v>0.07834507042</v>
      </c>
      <c r="AF371" s="66">
        <f t="shared" si="400"/>
        <v>0.05589788732</v>
      </c>
      <c r="AG371" s="56">
        <f t="shared" si="20"/>
        <v>0.009826686731</v>
      </c>
      <c r="AH371" s="49">
        <f t="shared" si="5"/>
        <v>0.1707746479</v>
      </c>
      <c r="AI371" s="57">
        <f t="shared" si="21"/>
        <v>0.009052992338</v>
      </c>
      <c r="AJ371" s="57">
        <f t="shared" si="22"/>
        <v>0.008284506422</v>
      </c>
      <c r="AK371" s="66">
        <f t="shared" si="23"/>
        <v>-0.0006903162815</v>
      </c>
      <c r="AL371" s="66">
        <f t="shared" si="24"/>
        <v>0.004479578085</v>
      </c>
      <c r="AM371" s="66">
        <f t="shared" si="25"/>
        <v>-0.0005604131196</v>
      </c>
      <c r="AN371" s="63">
        <f t="shared" si="6"/>
        <v>0.1707746479</v>
      </c>
      <c r="AO371" s="66">
        <f t="shared" si="26"/>
        <v>0.008492579218</v>
      </c>
      <c r="AP371" s="66">
        <f t="shared" si="27"/>
        <v>1.015533683</v>
      </c>
      <c r="AQ371" s="63">
        <f t="shared" si="7"/>
        <v>19</v>
      </c>
      <c r="AR371" s="66">
        <f t="shared" si="28"/>
        <v>19</v>
      </c>
      <c r="AS371" s="64">
        <f>'M1,M2,M3 Restoration'!AU371</f>
        <v>0.6038252677</v>
      </c>
      <c r="AT371" s="66">
        <f t="shared" si="206"/>
        <v>12</v>
      </c>
      <c r="AU371" s="65">
        <f>'N1,N2,N3 Restoration'!AX371</f>
        <v>0.4473152655</v>
      </c>
      <c r="AV371" s="38">
        <f t="shared" si="30"/>
        <v>30</v>
      </c>
      <c r="AW371" s="38">
        <f t="shared" si="31"/>
        <v>24</v>
      </c>
      <c r="AX371" s="52">
        <v>21.0</v>
      </c>
      <c r="AY371" s="38"/>
      <c r="AZ371" s="35"/>
      <c r="BA371" s="35"/>
    </row>
    <row r="372">
      <c r="A372" s="1"/>
      <c r="B372" s="1"/>
      <c r="C372" s="60"/>
      <c r="D372" s="60"/>
      <c r="E372" s="2">
        <v>5425.0</v>
      </c>
      <c r="F372" s="61">
        <v>2550.0</v>
      </c>
      <c r="G372" s="62">
        <f t="shared" si="8"/>
        <v>445</v>
      </c>
      <c r="H372" s="43">
        <v>27.0</v>
      </c>
      <c r="I372" s="43">
        <v>29.0</v>
      </c>
      <c r="J372" s="43">
        <v>10.0</v>
      </c>
      <c r="K372" s="44">
        <v>61.0</v>
      </c>
      <c r="L372" s="44">
        <v>137.0</v>
      </c>
      <c r="M372" s="44">
        <v>54.0</v>
      </c>
      <c r="N372" s="45">
        <v>39.0</v>
      </c>
      <c r="O372" s="45">
        <v>20.0</v>
      </c>
      <c r="P372" s="45">
        <v>68.0</v>
      </c>
      <c r="Q372" s="66">
        <f t="shared" si="9"/>
        <v>0.1745098039</v>
      </c>
      <c r="R372" s="66">
        <f t="shared" si="10"/>
        <v>0.01058823529</v>
      </c>
      <c r="S372" s="66">
        <f t="shared" si="11"/>
        <v>0.003921568627</v>
      </c>
      <c r="T372" s="66">
        <f t="shared" si="12"/>
        <v>0.007843137255</v>
      </c>
      <c r="U372" s="63">
        <f t="shared" si="1"/>
        <v>0.1745098039</v>
      </c>
      <c r="V372" s="66">
        <f t="shared" si="13"/>
        <v>0.01137254902</v>
      </c>
      <c r="W372" s="66">
        <f t="shared" si="14"/>
        <v>0.0537254902</v>
      </c>
      <c r="X372" s="66">
        <f t="shared" si="15"/>
        <v>0.02392156863</v>
      </c>
      <c r="Y372" s="63">
        <f t="shared" si="2"/>
        <v>0.1745098039</v>
      </c>
      <c r="Z372" s="66">
        <f t="shared" si="16"/>
        <v>0.02117647059</v>
      </c>
      <c r="AA372" s="66">
        <f t="shared" si="17"/>
        <v>0.01529411765</v>
      </c>
      <c r="AB372" s="66">
        <f t="shared" si="18"/>
        <v>0.02666666667</v>
      </c>
      <c r="AC372" s="63">
        <f t="shared" si="3"/>
        <v>0.1745098039</v>
      </c>
      <c r="AD372" s="66">
        <f t="shared" ref="AD372:AF372" si="401">(H372+K372+N372)/($F372)</f>
        <v>0.04980392157</v>
      </c>
      <c r="AE372" s="66">
        <f t="shared" si="401"/>
        <v>0.07294117647</v>
      </c>
      <c r="AF372" s="66">
        <f t="shared" si="401"/>
        <v>0.05176470588</v>
      </c>
      <c r="AG372" s="56">
        <f t="shared" si="20"/>
        <v>0.01004486236</v>
      </c>
      <c r="AH372" s="49">
        <f t="shared" si="5"/>
        <v>0.1745098039</v>
      </c>
      <c r="AI372" s="57">
        <f t="shared" si="21"/>
        <v>0.009244471357</v>
      </c>
      <c r="AJ372" s="57">
        <f t="shared" si="22"/>
        <v>0.00845917724</v>
      </c>
      <c r="AK372" s="66">
        <f t="shared" si="23"/>
        <v>0.00604964629</v>
      </c>
      <c r="AL372" s="66">
        <f t="shared" si="24"/>
        <v>-0.0006160399846</v>
      </c>
      <c r="AM372" s="66">
        <f t="shared" si="25"/>
        <v>0.004911228723</v>
      </c>
      <c r="AN372" s="63">
        <f t="shared" si="6"/>
        <v>0.1745098039</v>
      </c>
      <c r="AO372" s="66">
        <f t="shared" si="26"/>
        <v>0.01415570008</v>
      </c>
      <c r="AP372" s="66">
        <f t="shared" si="27"/>
        <v>0.9255650052</v>
      </c>
      <c r="AQ372" s="63">
        <f t="shared" si="7"/>
        <v>39</v>
      </c>
      <c r="AR372" s="66">
        <f t="shared" si="28"/>
        <v>36</v>
      </c>
      <c r="AS372" s="64">
        <f>'M1,M2,M3 Restoration'!AU372</f>
        <v>0.8155676515</v>
      </c>
      <c r="AT372" s="66">
        <f t="shared" si="206"/>
        <v>8</v>
      </c>
      <c r="AU372" s="65">
        <f>'N1,N2,N3 Restoration'!AX372</f>
        <v>0.301881371</v>
      </c>
      <c r="AV372" s="38">
        <f t="shared" si="30"/>
        <v>37</v>
      </c>
      <c r="AW372" s="38">
        <f t="shared" si="31"/>
        <v>16</v>
      </c>
      <c r="AX372" s="52">
        <v>29.0</v>
      </c>
      <c r="AY372" s="38"/>
      <c r="AZ372" s="35"/>
      <c r="BA372" s="35"/>
    </row>
    <row r="373">
      <c r="A373" s="1"/>
      <c r="B373" s="1"/>
      <c r="C373" s="60"/>
      <c r="D373" s="60"/>
      <c r="E373" s="2">
        <v>5501.0</v>
      </c>
      <c r="F373" s="61">
        <v>916.0</v>
      </c>
      <c r="G373" s="62">
        <f t="shared" si="8"/>
        <v>269</v>
      </c>
      <c r="H373" s="43">
        <v>19.0</v>
      </c>
      <c r="I373" s="43">
        <v>12.0</v>
      </c>
      <c r="J373" s="43">
        <v>11.0</v>
      </c>
      <c r="K373" s="44">
        <v>35.0</v>
      </c>
      <c r="L373" s="44">
        <v>71.0</v>
      </c>
      <c r="M373" s="44">
        <v>58.0</v>
      </c>
      <c r="N373" s="45">
        <v>13.0</v>
      </c>
      <c r="O373" s="45">
        <v>16.0</v>
      </c>
      <c r="P373" s="45">
        <v>34.0</v>
      </c>
      <c r="Q373" s="66">
        <f t="shared" si="9"/>
        <v>0.2936681223</v>
      </c>
      <c r="R373" s="66">
        <f t="shared" si="10"/>
        <v>0.02074235808</v>
      </c>
      <c r="S373" s="66">
        <f t="shared" si="11"/>
        <v>0.01200873362</v>
      </c>
      <c r="T373" s="66">
        <f t="shared" si="12"/>
        <v>0.01746724891</v>
      </c>
      <c r="U373" s="63">
        <f t="shared" si="1"/>
        <v>0.2936681223</v>
      </c>
      <c r="V373" s="66">
        <f t="shared" si="13"/>
        <v>0.01310043668</v>
      </c>
      <c r="W373" s="66">
        <f t="shared" si="14"/>
        <v>0.07751091703</v>
      </c>
      <c r="X373" s="66">
        <f t="shared" si="15"/>
        <v>0.03820960699</v>
      </c>
      <c r="Y373" s="63">
        <f t="shared" si="2"/>
        <v>0.2936681223</v>
      </c>
      <c r="Z373" s="66">
        <f t="shared" si="16"/>
        <v>0.06331877729</v>
      </c>
      <c r="AA373" s="66">
        <f t="shared" si="17"/>
        <v>0.01419213974</v>
      </c>
      <c r="AB373" s="66">
        <f t="shared" si="18"/>
        <v>0.03711790393</v>
      </c>
      <c r="AC373" s="63">
        <f t="shared" si="3"/>
        <v>0.2936681223</v>
      </c>
      <c r="AD373" s="66">
        <f t="shared" ref="AD373:AF373" si="402">(H373+K373+N373)/($F373)</f>
        <v>0.0731441048</v>
      </c>
      <c r="AE373" s="66">
        <f t="shared" si="402"/>
        <v>0.1080786026</v>
      </c>
      <c r="AF373" s="66">
        <f t="shared" si="402"/>
        <v>0.1124454148</v>
      </c>
      <c r="AG373" s="56">
        <f t="shared" si="20"/>
        <v>0.01571201877</v>
      </c>
      <c r="AH373" s="49">
        <f t="shared" si="5"/>
        <v>0.2936681223</v>
      </c>
      <c r="AI373" s="57">
        <f t="shared" si="21"/>
        <v>0.01375683077</v>
      </c>
      <c r="AJ373" s="57">
        <f t="shared" si="22"/>
        <v>0.01243532422</v>
      </c>
      <c r="AK373" s="66">
        <f t="shared" si="23"/>
        <v>0.0004353089663</v>
      </c>
      <c r="AL373" s="66">
        <f t="shared" si="24"/>
        <v>0.005031924687</v>
      </c>
      <c r="AM373" s="66">
        <f t="shared" si="25"/>
        <v>0.0003533928756</v>
      </c>
      <c r="AN373" s="63">
        <f t="shared" si="6"/>
        <v>0.2936681223</v>
      </c>
      <c r="AO373" s="66">
        <f t="shared" si="26"/>
        <v>0.01411022365</v>
      </c>
      <c r="AP373" s="66">
        <f t="shared" si="27"/>
        <v>0.9942280662</v>
      </c>
      <c r="AQ373" s="63">
        <f t="shared" si="7"/>
        <v>13</v>
      </c>
      <c r="AR373" s="66">
        <f t="shared" si="28"/>
        <v>13</v>
      </c>
      <c r="AS373" s="64">
        <f>'M1,M2,M3 Restoration'!AU373</f>
        <v>0.6250541969</v>
      </c>
      <c r="AT373" s="66">
        <f t="shared" si="206"/>
        <v>8</v>
      </c>
      <c r="AU373" s="65">
        <f>'N1,N2,N3 Restoration'!AX373</f>
        <v>0.3146129025</v>
      </c>
      <c r="AV373" s="38">
        <f t="shared" si="30"/>
        <v>30</v>
      </c>
      <c r="AW373" s="38">
        <f t="shared" si="31"/>
        <v>14</v>
      </c>
      <c r="AX373" s="52">
        <v>12.0</v>
      </c>
      <c r="AY373" s="38"/>
      <c r="AZ373" s="35"/>
      <c r="BA373" s="35"/>
    </row>
    <row r="374">
      <c r="A374" s="1"/>
      <c r="B374" s="1"/>
      <c r="C374" s="60"/>
      <c r="D374" s="60"/>
      <c r="E374" s="2">
        <v>5504.0</v>
      </c>
      <c r="F374" s="61">
        <v>2412.0</v>
      </c>
      <c r="G374" s="62">
        <f t="shared" si="8"/>
        <v>544</v>
      </c>
      <c r="H374" s="43">
        <v>32.0</v>
      </c>
      <c r="I374" s="43">
        <v>23.0</v>
      </c>
      <c r="J374" s="43">
        <v>40.0</v>
      </c>
      <c r="K374" s="44">
        <v>96.0</v>
      </c>
      <c r="L374" s="44">
        <v>161.0</v>
      </c>
      <c r="M374" s="44">
        <v>83.0</v>
      </c>
      <c r="N374" s="45">
        <v>13.0</v>
      </c>
      <c r="O374" s="45">
        <v>31.0</v>
      </c>
      <c r="P374" s="45">
        <v>65.0</v>
      </c>
      <c r="Q374" s="66">
        <f t="shared" si="9"/>
        <v>0.2255389718</v>
      </c>
      <c r="R374" s="66">
        <f t="shared" si="10"/>
        <v>0.01326699834</v>
      </c>
      <c r="S374" s="66">
        <f t="shared" si="11"/>
        <v>0.01658374793</v>
      </c>
      <c r="T374" s="66">
        <f t="shared" si="12"/>
        <v>0.01285240464</v>
      </c>
      <c r="U374" s="63">
        <f t="shared" si="1"/>
        <v>0.2255389718</v>
      </c>
      <c r="V374" s="66">
        <f t="shared" si="13"/>
        <v>0.009535655058</v>
      </c>
      <c r="W374" s="66">
        <f t="shared" si="14"/>
        <v>0.06674958541</v>
      </c>
      <c r="X374" s="66">
        <f t="shared" si="15"/>
        <v>0.03980099502</v>
      </c>
      <c r="Y374" s="63">
        <f t="shared" si="2"/>
        <v>0.2255389718</v>
      </c>
      <c r="Z374" s="66">
        <f t="shared" si="16"/>
        <v>0.03441127695</v>
      </c>
      <c r="AA374" s="66">
        <f t="shared" si="17"/>
        <v>0.005389718076</v>
      </c>
      <c r="AB374" s="66">
        <f t="shared" si="18"/>
        <v>0.02694859038</v>
      </c>
      <c r="AC374" s="63">
        <f t="shared" si="3"/>
        <v>0.2255389718</v>
      </c>
      <c r="AD374" s="66">
        <f t="shared" ref="AD374:AF374" si="403">(H374+K374+N374)/($F374)</f>
        <v>0.05845771144</v>
      </c>
      <c r="AE374" s="66">
        <f t="shared" si="403"/>
        <v>0.08913764511</v>
      </c>
      <c r="AF374" s="66">
        <f t="shared" si="403"/>
        <v>0.07794361526</v>
      </c>
      <c r="AG374" s="56">
        <f t="shared" si="20"/>
        <v>0.0127787854</v>
      </c>
      <c r="AH374" s="49">
        <f t="shared" si="5"/>
        <v>0.2255389718</v>
      </c>
      <c r="AI374" s="57">
        <f t="shared" si="21"/>
        <v>0.01155582136</v>
      </c>
      <c r="AJ374" s="57">
        <f t="shared" si="22"/>
        <v>0.01054089599</v>
      </c>
      <c r="AK374" s="66">
        <f t="shared" si="23"/>
        <v>-0.006166103287</v>
      </c>
      <c r="AL374" s="66">
        <f t="shared" si="24"/>
        <v>0.002311508654</v>
      </c>
      <c r="AM374" s="66">
        <f t="shared" si="25"/>
        <v>-0.005005770936</v>
      </c>
      <c r="AN374" s="63">
        <f t="shared" si="6"/>
        <v>0.2255389718</v>
      </c>
      <c r="AO374" s="66">
        <f t="shared" si="26"/>
        <v>0.006550050427</v>
      </c>
      <c r="AP374" s="66">
        <f t="shared" si="27"/>
        <v>1.215286279</v>
      </c>
      <c r="AQ374" s="63">
        <f t="shared" si="7"/>
        <v>13</v>
      </c>
      <c r="AR374" s="66">
        <f t="shared" si="28"/>
        <v>16</v>
      </c>
      <c r="AS374" s="64">
        <f>'M1,M2,M3 Restoration'!AU374</f>
        <v>0.3260842173</v>
      </c>
      <c r="AT374" s="66">
        <f t="shared" si="206"/>
        <v>33</v>
      </c>
      <c r="AU374" s="65">
        <f>'N1,N2,N3 Restoration'!AX374</f>
        <v>0.2452561289</v>
      </c>
      <c r="AV374" s="38">
        <f t="shared" si="30"/>
        <v>72</v>
      </c>
      <c r="AW374" s="38">
        <f t="shared" si="31"/>
        <v>23</v>
      </c>
      <c r="AX374" s="52">
        <v>23.0</v>
      </c>
      <c r="AY374" s="38"/>
      <c r="AZ374" s="35"/>
      <c r="BA374" s="35"/>
    </row>
    <row r="375">
      <c r="A375" s="1"/>
      <c r="B375" s="1"/>
      <c r="C375" s="60"/>
      <c r="D375" s="60"/>
      <c r="E375" s="2">
        <v>5513.0</v>
      </c>
      <c r="F375" s="61">
        <v>2591.0</v>
      </c>
      <c r="G375" s="62">
        <f t="shared" si="8"/>
        <v>451</v>
      </c>
      <c r="H375" s="43">
        <v>26.0</v>
      </c>
      <c r="I375" s="43">
        <v>24.0</v>
      </c>
      <c r="J375" s="43">
        <v>21.0</v>
      </c>
      <c r="K375" s="44">
        <v>79.0</v>
      </c>
      <c r="L375" s="44">
        <v>125.0</v>
      </c>
      <c r="M375" s="44">
        <v>68.0</v>
      </c>
      <c r="N375" s="45">
        <v>30.0</v>
      </c>
      <c r="O375" s="45">
        <v>22.0</v>
      </c>
      <c r="P375" s="45">
        <v>56.0</v>
      </c>
      <c r="Q375" s="66">
        <f t="shared" si="9"/>
        <v>0.1740640679</v>
      </c>
      <c r="R375" s="66">
        <f t="shared" si="10"/>
        <v>0.01003473562</v>
      </c>
      <c r="S375" s="66">
        <f t="shared" si="11"/>
        <v>0.008104978773</v>
      </c>
      <c r="T375" s="66">
        <f t="shared" si="12"/>
        <v>0.008490930143</v>
      </c>
      <c r="U375" s="63">
        <f t="shared" si="1"/>
        <v>0.1740640679</v>
      </c>
      <c r="V375" s="66">
        <f t="shared" si="13"/>
        <v>0.009262832883</v>
      </c>
      <c r="W375" s="66">
        <f t="shared" si="14"/>
        <v>0.04824392127</v>
      </c>
      <c r="X375" s="66">
        <f t="shared" si="15"/>
        <v>0.03049015824</v>
      </c>
      <c r="Y375" s="63">
        <f t="shared" si="2"/>
        <v>0.1740640679</v>
      </c>
      <c r="Z375" s="66">
        <f t="shared" si="16"/>
        <v>0.02624469317</v>
      </c>
      <c r="AA375" s="66">
        <f t="shared" si="17"/>
        <v>0.0115785411</v>
      </c>
      <c r="AB375" s="66">
        <f t="shared" si="18"/>
        <v>0.02161327673</v>
      </c>
      <c r="AC375" s="63">
        <f t="shared" si="3"/>
        <v>0.1740640679</v>
      </c>
      <c r="AD375" s="66">
        <f t="shared" ref="AD375:AF375" si="404">(H375+K375+N375)/($F375)</f>
        <v>0.05210343497</v>
      </c>
      <c r="AE375" s="66">
        <f t="shared" si="404"/>
        <v>0.06599768429</v>
      </c>
      <c r="AF375" s="66">
        <f t="shared" si="404"/>
        <v>0.05596294867</v>
      </c>
      <c r="AG375" s="56">
        <f t="shared" si="20"/>
        <v>0.01001895577</v>
      </c>
      <c r="AH375" s="49">
        <f t="shared" si="5"/>
        <v>0.1740640679</v>
      </c>
      <c r="AI375" s="57">
        <f t="shared" si="21"/>
        <v>0.009221780967</v>
      </c>
      <c r="AJ375" s="57">
        <f t="shared" si="22"/>
        <v>0.008438492661</v>
      </c>
      <c r="AK375" s="66">
        <f t="shared" si="23"/>
        <v>0.002356760137</v>
      </c>
      <c r="AL375" s="66">
        <f t="shared" si="24"/>
        <v>0.00005243748176</v>
      </c>
      <c r="AM375" s="66">
        <f t="shared" si="25"/>
        <v>0.001913266912</v>
      </c>
      <c r="AN375" s="63">
        <f t="shared" si="6"/>
        <v>0.1740640679</v>
      </c>
      <c r="AO375" s="66">
        <f t="shared" si="26"/>
        <v>0.01113504788</v>
      </c>
      <c r="AP375" s="66">
        <f t="shared" si="27"/>
        <v>0.9616969685</v>
      </c>
      <c r="AQ375" s="63">
        <f t="shared" si="7"/>
        <v>30</v>
      </c>
      <c r="AR375" s="66">
        <f t="shared" si="28"/>
        <v>29</v>
      </c>
      <c r="AS375" s="64">
        <f>'M1,M2,M3 Restoration'!AU375</f>
        <v>0.6316841144</v>
      </c>
      <c r="AT375" s="66">
        <f t="shared" si="206"/>
        <v>17</v>
      </c>
      <c r="AU375" s="65">
        <f>'N1,N2,N3 Restoration'!AX375</f>
        <v>0.2460111321</v>
      </c>
      <c r="AV375" s="38">
        <f t="shared" si="30"/>
        <v>47</v>
      </c>
      <c r="AW375" s="38">
        <f t="shared" si="31"/>
        <v>15</v>
      </c>
      <c r="AX375" s="52">
        <v>24.0</v>
      </c>
      <c r="AY375" s="38"/>
      <c r="AZ375" s="35"/>
      <c r="BA375" s="35"/>
    </row>
    <row r="376">
      <c r="A376" s="1"/>
      <c r="B376" s="1"/>
      <c r="C376" s="60"/>
      <c r="D376" s="60"/>
      <c r="E376" s="2">
        <v>5530.0</v>
      </c>
      <c r="F376" s="61">
        <v>3327.0</v>
      </c>
      <c r="G376" s="62">
        <f t="shared" si="8"/>
        <v>1291</v>
      </c>
      <c r="H376" s="43">
        <v>58.0</v>
      </c>
      <c r="I376" s="43">
        <v>149.0</v>
      </c>
      <c r="J376" s="43">
        <v>59.0</v>
      </c>
      <c r="K376" s="44">
        <v>133.0</v>
      </c>
      <c r="L376" s="44">
        <v>516.0</v>
      </c>
      <c r="M376" s="44">
        <v>81.0</v>
      </c>
      <c r="N376" s="45">
        <v>39.0</v>
      </c>
      <c r="O376" s="45">
        <v>42.0</v>
      </c>
      <c r="P376" s="45">
        <v>214.0</v>
      </c>
      <c r="Q376" s="66">
        <f t="shared" si="9"/>
        <v>0.3880372708</v>
      </c>
      <c r="R376" s="66">
        <f t="shared" si="10"/>
        <v>0.01743312293</v>
      </c>
      <c r="S376" s="66">
        <f t="shared" si="11"/>
        <v>0.01773369402</v>
      </c>
      <c r="T376" s="66">
        <f t="shared" si="12"/>
        <v>0.01262398557</v>
      </c>
      <c r="U376" s="63">
        <f t="shared" si="1"/>
        <v>0.3880372708</v>
      </c>
      <c r="V376" s="66">
        <f t="shared" si="13"/>
        <v>0.04478509167</v>
      </c>
      <c r="W376" s="66">
        <f t="shared" si="14"/>
        <v>0.1550946799</v>
      </c>
      <c r="X376" s="66">
        <f t="shared" si="15"/>
        <v>0.03997595431</v>
      </c>
      <c r="Y376" s="63">
        <f t="shared" si="2"/>
        <v>0.3880372708</v>
      </c>
      <c r="Z376" s="66">
        <f t="shared" si="16"/>
        <v>0.02434625789</v>
      </c>
      <c r="AA376" s="66">
        <f t="shared" si="17"/>
        <v>0.01172227232</v>
      </c>
      <c r="AB376" s="66">
        <f t="shared" si="18"/>
        <v>0.0643222122</v>
      </c>
      <c r="AC376" s="63">
        <f t="shared" si="3"/>
        <v>0.3880372708</v>
      </c>
      <c r="AD376" s="66">
        <f t="shared" ref="AD376:AF376" si="405">(H376+K376+N376)/($F376)</f>
        <v>0.06913134956</v>
      </c>
      <c r="AE376" s="66">
        <f t="shared" si="405"/>
        <v>0.2125037571</v>
      </c>
      <c r="AF376" s="66">
        <f t="shared" si="405"/>
        <v>0.1064021641</v>
      </c>
      <c r="AG376" s="56">
        <f t="shared" si="20"/>
        <v>0.01842092423</v>
      </c>
      <c r="AH376" s="49">
        <f t="shared" si="5"/>
        <v>0.3880372708</v>
      </c>
      <c r="AI376" s="57">
        <f t="shared" si="21"/>
        <v>0.01513406471</v>
      </c>
      <c r="AJ376" s="57">
        <f t="shared" si="22"/>
        <v>0.01338789699</v>
      </c>
      <c r="AK376" s="66">
        <f t="shared" si="23"/>
        <v>-0.003411792392</v>
      </c>
      <c r="AL376" s="66">
        <f t="shared" si="24"/>
        <v>-0.0007639114182</v>
      </c>
      <c r="AM376" s="66">
        <f t="shared" si="25"/>
        <v>-0.002769764047</v>
      </c>
      <c r="AN376" s="63">
        <f t="shared" si="6"/>
        <v>0.3880372708</v>
      </c>
      <c r="AO376" s="66">
        <f t="shared" si="26"/>
        <v>0.01236430066</v>
      </c>
      <c r="AP376" s="66">
        <f t="shared" si="27"/>
        <v>1.054769956</v>
      </c>
      <c r="AQ376" s="63">
        <f t="shared" si="7"/>
        <v>39</v>
      </c>
      <c r="AR376" s="66">
        <f t="shared" si="28"/>
        <v>41</v>
      </c>
      <c r="AS376" s="64">
        <f>'M1,M2,M3 Restoration'!AU376</f>
        <v>0.3637364194</v>
      </c>
      <c r="AT376" s="66">
        <f t="shared" si="206"/>
        <v>72</v>
      </c>
      <c r="AU376" s="65">
        <f>'N1,N2,N3 Restoration'!AX376</f>
        <v>0.3642381541</v>
      </c>
      <c r="AV376" s="38">
        <f t="shared" si="30"/>
        <v>117</v>
      </c>
      <c r="AW376" s="38">
        <f t="shared" si="31"/>
        <v>67</v>
      </c>
      <c r="AX376" s="52">
        <v>149.0</v>
      </c>
      <c r="AY376" s="38"/>
      <c r="AZ376" s="35"/>
      <c r="BA376" s="35"/>
    </row>
    <row r="377">
      <c r="A377" s="1"/>
      <c r="B377" s="1"/>
      <c r="C377" s="60"/>
      <c r="D377" s="60"/>
      <c r="E377" s="2">
        <v>5531.0</v>
      </c>
      <c r="F377" s="61">
        <v>572.0</v>
      </c>
      <c r="G377" s="62">
        <f t="shared" si="8"/>
        <v>169</v>
      </c>
      <c r="H377" s="43">
        <v>5.0</v>
      </c>
      <c r="I377" s="43">
        <v>11.0</v>
      </c>
      <c r="J377" s="43">
        <v>14.0</v>
      </c>
      <c r="K377" s="44">
        <v>12.0</v>
      </c>
      <c r="L377" s="44">
        <v>60.0</v>
      </c>
      <c r="M377" s="44">
        <v>28.0</v>
      </c>
      <c r="N377" s="45">
        <v>1.0</v>
      </c>
      <c r="O377" s="45">
        <v>12.0</v>
      </c>
      <c r="P377" s="45">
        <v>26.0</v>
      </c>
      <c r="Q377" s="66">
        <f t="shared" si="9"/>
        <v>0.2954545455</v>
      </c>
      <c r="R377" s="66">
        <f t="shared" si="10"/>
        <v>0.008741258741</v>
      </c>
      <c r="S377" s="66">
        <f t="shared" si="11"/>
        <v>0.02447552448</v>
      </c>
      <c r="T377" s="66">
        <f t="shared" si="12"/>
        <v>0.02097902098</v>
      </c>
      <c r="U377" s="63">
        <f t="shared" si="1"/>
        <v>0.2954545455</v>
      </c>
      <c r="V377" s="66">
        <f t="shared" si="13"/>
        <v>0.01923076923</v>
      </c>
      <c r="W377" s="66">
        <f t="shared" si="14"/>
        <v>0.1048951049</v>
      </c>
      <c r="X377" s="66">
        <f t="shared" si="15"/>
        <v>0.02097902098</v>
      </c>
      <c r="Y377" s="63">
        <f t="shared" si="2"/>
        <v>0.2954545455</v>
      </c>
      <c r="Z377" s="66">
        <f t="shared" si="16"/>
        <v>0.04895104895</v>
      </c>
      <c r="AA377" s="66">
        <f t="shared" si="17"/>
        <v>0.001748251748</v>
      </c>
      <c r="AB377" s="66">
        <f t="shared" si="18"/>
        <v>0.04545454545</v>
      </c>
      <c r="AC377" s="63">
        <f t="shared" si="3"/>
        <v>0.2954545455</v>
      </c>
      <c r="AD377" s="66">
        <f t="shared" ref="AD377:AF377" si="406">(H377+K377+N377)/($F377)</f>
        <v>0.03146853147</v>
      </c>
      <c r="AE377" s="66">
        <f t="shared" si="406"/>
        <v>0.1451048951</v>
      </c>
      <c r="AF377" s="66">
        <f t="shared" si="406"/>
        <v>0.1188811189</v>
      </c>
      <c r="AG377" s="56">
        <f t="shared" si="20"/>
        <v>0.01577790289</v>
      </c>
      <c r="AH377" s="49">
        <f t="shared" si="5"/>
        <v>0.2954545455</v>
      </c>
      <c r="AI377" s="57">
        <f t="shared" si="21"/>
        <v>0.01380092975</v>
      </c>
      <c r="AJ377" s="57">
        <f t="shared" si="22"/>
        <v>0.0124713843</v>
      </c>
      <c r="AK377" s="66">
        <f t="shared" si="23"/>
        <v>-0.012052678</v>
      </c>
      <c r="AL377" s="66">
        <f t="shared" si="24"/>
        <v>0.008507636682</v>
      </c>
      <c r="AM377" s="66">
        <f t="shared" si="25"/>
        <v>-0.009784614763</v>
      </c>
      <c r="AN377" s="63">
        <f t="shared" si="6"/>
        <v>0.2954545455</v>
      </c>
      <c r="AO377" s="66">
        <f t="shared" si="26"/>
        <v>0.004016314989</v>
      </c>
      <c r="AP377" s="66">
        <f t="shared" si="27"/>
        <v>2.297332174</v>
      </c>
      <c r="AQ377" s="63">
        <f t="shared" si="7"/>
        <v>1</v>
      </c>
      <c r="AR377" s="66">
        <f t="shared" si="28"/>
        <v>2</v>
      </c>
      <c r="AS377" s="64">
        <f>'M1,M2,M3 Restoration'!AU377</f>
        <v>0.09258057813</v>
      </c>
      <c r="AT377" s="66">
        <f t="shared" si="206"/>
        <v>20</v>
      </c>
      <c r="AU377" s="65">
        <f>'N1,N2,N3 Restoration'!AX377</f>
        <v>0.2829613401</v>
      </c>
      <c r="AV377" s="38">
        <f t="shared" si="30"/>
        <v>19</v>
      </c>
      <c r="AW377" s="38">
        <f t="shared" si="31"/>
        <v>7</v>
      </c>
      <c r="AX377" s="52">
        <v>11.0</v>
      </c>
      <c r="AY377" s="38"/>
      <c r="AZ377" s="35"/>
      <c r="BA377" s="35"/>
    </row>
    <row r="378">
      <c r="A378" s="1"/>
      <c r="B378" s="1"/>
      <c r="C378" s="60"/>
      <c r="D378" s="60"/>
      <c r="E378" s="2">
        <v>5533.0</v>
      </c>
      <c r="F378" s="61">
        <v>2049.0</v>
      </c>
      <c r="G378" s="62">
        <f t="shared" si="8"/>
        <v>620</v>
      </c>
      <c r="H378" s="43">
        <v>14.0</v>
      </c>
      <c r="I378" s="43">
        <v>33.0</v>
      </c>
      <c r="J378" s="43">
        <v>33.0</v>
      </c>
      <c r="K378" s="44">
        <v>85.0</v>
      </c>
      <c r="L378" s="44">
        <v>207.0</v>
      </c>
      <c r="M378" s="44">
        <v>89.0</v>
      </c>
      <c r="N378" s="45">
        <v>33.0</v>
      </c>
      <c r="O378" s="45">
        <v>31.0</v>
      </c>
      <c r="P378" s="45">
        <v>95.0</v>
      </c>
      <c r="Q378" s="66">
        <f t="shared" si="9"/>
        <v>0.3025866276</v>
      </c>
      <c r="R378" s="66">
        <f t="shared" si="10"/>
        <v>0.006832601269</v>
      </c>
      <c r="S378" s="66">
        <f t="shared" si="11"/>
        <v>0.01610541728</v>
      </c>
      <c r="T378" s="66">
        <f t="shared" si="12"/>
        <v>0.01512933138</v>
      </c>
      <c r="U378" s="63">
        <f t="shared" si="1"/>
        <v>0.3025866276</v>
      </c>
      <c r="V378" s="66">
        <f t="shared" si="13"/>
        <v>0.01610541728</v>
      </c>
      <c r="W378" s="66">
        <f t="shared" si="14"/>
        <v>0.1010248902</v>
      </c>
      <c r="X378" s="66">
        <f t="shared" si="15"/>
        <v>0.04148365056</v>
      </c>
      <c r="Y378" s="63">
        <f t="shared" si="2"/>
        <v>0.3025866276</v>
      </c>
      <c r="Z378" s="66">
        <f t="shared" si="16"/>
        <v>0.04343582235</v>
      </c>
      <c r="AA378" s="66">
        <f t="shared" si="17"/>
        <v>0.01610541728</v>
      </c>
      <c r="AB378" s="66">
        <f t="shared" si="18"/>
        <v>0.04636408004</v>
      </c>
      <c r="AC378" s="63">
        <f t="shared" si="3"/>
        <v>0.3025866276</v>
      </c>
      <c r="AD378" s="66">
        <f t="shared" ref="AD378:AF378" si="407">(H378+K378+N378)/($F378)</f>
        <v>0.06442166911</v>
      </c>
      <c r="AE378" s="66">
        <f t="shared" si="407"/>
        <v>0.1322596388</v>
      </c>
      <c r="AF378" s="66">
        <f t="shared" si="407"/>
        <v>0.1059053197</v>
      </c>
      <c r="AG378" s="56">
        <f t="shared" si="20"/>
        <v>0.01603532088</v>
      </c>
      <c r="AH378" s="49">
        <f t="shared" si="5"/>
        <v>0.3025866276</v>
      </c>
      <c r="AI378" s="57">
        <f t="shared" si="21"/>
        <v>0.01397005647</v>
      </c>
      <c r="AJ378" s="57">
        <f t="shared" si="22"/>
        <v>0.01260841664</v>
      </c>
      <c r="AK378" s="66">
        <f t="shared" si="23"/>
        <v>0.002135360808</v>
      </c>
      <c r="AL378" s="66">
        <f t="shared" si="24"/>
        <v>0.002520914736</v>
      </c>
      <c r="AM378" s="66">
        <f t="shared" si="25"/>
        <v>0.00173353033</v>
      </c>
      <c r="AN378" s="63">
        <f t="shared" si="6"/>
        <v>0.3025866276</v>
      </c>
      <c r="AO378" s="66">
        <f t="shared" si="26"/>
        <v>0.0157035868</v>
      </c>
      <c r="AP378" s="66">
        <f t="shared" si="27"/>
        <v>0.9750499804</v>
      </c>
      <c r="AQ378" s="63">
        <f t="shared" si="7"/>
        <v>33</v>
      </c>
      <c r="AR378" s="66">
        <f t="shared" si="28"/>
        <v>32</v>
      </c>
      <c r="AS378" s="64">
        <f>'M1,M2,M3 Restoration'!AU378</f>
        <v>0.3001239149</v>
      </c>
      <c r="AT378" s="66">
        <f t="shared" si="206"/>
        <v>75</v>
      </c>
      <c r="AU378" s="65">
        <f>'N1,N2,N3 Restoration'!AX378</f>
        <v>0.1838395106</v>
      </c>
      <c r="AV378" s="38">
        <f t="shared" si="30"/>
        <v>47</v>
      </c>
      <c r="AW378" s="38">
        <f t="shared" si="31"/>
        <v>11</v>
      </c>
      <c r="AX378" s="52">
        <v>33.0</v>
      </c>
      <c r="AY378" s="38"/>
      <c r="AZ378" s="35"/>
      <c r="BA378" s="35"/>
    </row>
    <row r="379">
      <c r="A379" s="1"/>
      <c r="B379" s="1"/>
      <c r="C379" s="60"/>
      <c r="D379" s="60"/>
      <c r="E379" s="2">
        <v>5545.0</v>
      </c>
      <c r="F379" s="61">
        <v>1158.0</v>
      </c>
      <c r="G379" s="62">
        <f t="shared" si="8"/>
        <v>124</v>
      </c>
      <c r="H379" s="43">
        <v>3.0</v>
      </c>
      <c r="I379" s="43">
        <v>16.0</v>
      </c>
      <c r="J379" s="43">
        <v>2.0</v>
      </c>
      <c r="K379" s="44">
        <v>16.0</v>
      </c>
      <c r="L379" s="44">
        <v>42.0</v>
      </c>
      <c r="M379" s="44">
        <v>8.0</v>
      </c>
      <c r="N379" s="45">
        <v>9.0</v>
      </c>
      <c r="O379" s="45">
        <v>5.0</v>
      </c>
      <c r="P379" s="45">
        <v>23.0</v>
      </c>
      <c r="Q379" s="66">
        <f t="shared" si="9"/>
        <v>0.1070811744</v>
      </c>
      <c r="R379" s="66">
        <f t="shared" si="10"/>
        <v>0.002590673575</v>
      </c>
      <c r="S379" s="66">
        <f t="shared" si="11"/>
        <v>0.001727115717</v>
      </c>
      <c r="T379" s="66">
        <f t="shared" si="12"/>
        <v>0.004317789292</v>
      </c>
      <c r="U379" s="63">
        <f t="shared" si="1"/>
        <v>0.1070811744</v>
      </c>
      <c r="V379" s="66">
        <f t="shared" si="13"/>
        <v>0.01381692573</v>
      </c>
      <c r="W379" s="66">
        <f t="shared" si="14"/>
        <v>0.03626943005</v>
      </c>
      <c r="X379" s="66">
        <f t="shared" si="15"/>
        <v>0.01381692573</v>
      </c>
      <c r="Y379" s="63">
        <f t="shared" si="2"/>
        <v>0.1070811744</v>
      </c>
      <c r="Z379" s="66">
        <f t="shared" si="16"/>
        <v>0.006908462867</v>
      </c>
      <c r="AA379" s="66">
        <f t="shared" si="17"/>
        <v>0.007772020725</v>
      </c>
      <c r="AB379" s="66">
        <f t="shared" si="18"/>
        <v>0.01986183074</v>
      </c>
      <c r="AC379" s="63">
        <f t="shared" si="3"/>
        <v>0.1070811744</v>
      </c>
      <c r="AD379" s="66">
        <f t="shared" ref="AD379:AF379" si="408">(H379+K379+N379)/($F379)</f>
        <v>0.02417962003</v>
      </c>
      <c r="AE379" s="66">
        <f t="shared" si="408"/>
        <v>0.05440414508</v>
      </c>
      <c r="AF379" s="66">
        <f t="shared" si="408"/>
        <v>0.02849740933</v>
      </c>
      <c r="AG379" s="56">
        <f t="shared" si="20"/>
        <v>0.005727035237</v>
      </c>
      <c r="AH379" s="49">
        <f t="shared" si="5"/>
        <v>0.1070811744</v>
      </c>
      <c r="AI379" s="57">
        <f t="shared" si="21"/>
        <v>0.005319681214</v>
      </c>
      <c r="AJ379" s="57">
        <f t="shared" si="22"/>
        <v>0.004837815929</v>
      </c>
      <c r="AK379" s="66">
        <f t="shared" si="23"/>
        <v>0.002452339511</v>
      </c>
      <c r="AL379" s="66">
        <f t="shared" si="24"/>
        <v>-0.0005200266376</v>
      </c>
      <c r="AM379" s="66">
        <f t="shared" si="25"/>
        <v>0.001990860237</v>
      </c>
      <c r="AN379" s="63">
        <f t="shared" si="6"/>
        <v>0.1070811744</v>
      </c>
      <c r="AO379" s="66">
        <f t="shared" si="26"/>
        <v>0.007310541451</v>
      </c>
      <c r="AP379" s="66">
        <f t="shared" si="27"/>
        <v>0.940623</v>
      </c>
      <c r="AQ379" s="63">
        <f t="shared" si="7"/>
        <v>9</v>
      </c>
      <c r="AR379" s="66">
        <f t="shared" si="28"/>
        <v>8</v>
      </c>
      <c r="AS379" s="64">
        <f>'M1,M2,M3 Restoration'!AU379</f>
        <v>0.5996757557</v>
      </c>
      <c r="AT379" s="66">
        <f t="shared" si="206"/>
        <v>5</v>
      </c>
      <c r="AU379" s="65">
        <f>'N1,N2,N3 Restoration'!AX379</f>
        <v>0.5166858542</v>
      </c>
      <c r="AV379" s="38">
        <f t="shared" si="30"/>
        <v>5</v>
      </c>
      <c r="AW379" s="38">
        <f t="shared" si="31"/>
        <v>5</v>
      </c>
      <c r="AX379" s="52">
        <v>16.0</v>
      </c>
      <c r="AY379" s="38"/>
      <c r="AZ379" s="35"/>
      <c r="BA379" s="35"/>
    </row>
    <row r="380">
      <c r="A380" s="1"/>
      <c r="B380" s="1"/>
      <c r="C380" s="60"/>
      <c r="D380" s="60"/>
      <c r="E380" s="2">
        <v>5550.0</v>
      </c>
      <c r="F380" s="61">
        <v>760.0</v>
      </c>
      <c r="G380" s="62">
        <f t="shared" si="8"/>
        <v>254</v>
      </c>
      <c r="H380" s="43">
        <v>8.0</v>
      </c>
      <c r="I380" s="43">
        <v>18.0</v>
      </c>
      <c r="J380" s="43">
        <v>14.0</v>
      </c>
      <c r="K380" s="44">
        <v>25.0</v>
      </c>
      <c r="L380" s="44">
        <v>90.0</v>
      </c>
      <c r="M380" s="44">
        <v>43.0</v>
      </c>
      <c r="N380" s="45">
        <v>14.0</v>
      </c>
      <c r="O380" s="45">
        <v>16.0</v>
      </c>
      <c r="P380" s="45">
        <v>26.0</v>
      </c>
      <c r="Q380" s="66">
        <f t="shared" si="9"/>
        <v>0.3342105263</v>
      </c>
      <c r="R380" s="66">
        <f t="shared" si="10"/>
        <v>0.01052631579</v>
      </c>
      <c r="S380" s="66">
        <f t="shared" si="11"/>
        <v>0.01842105263</v>
      </c>
      <c r="T380" s="66">
        <f t="shared" si="12"/>
        <v>0.02105263158</v>
      </c>
      <c r="U380" s="63">
        <f t="shared" si="1"/>
        <v>0.3342105263</v>
      </c>
      <c r="V380" s="66">
        <f t="shared" si="13"/>
        <v>0.02368421053</v>
      </c>
      <c r="W380" s="66">
        <f t="shared" si="14"/>
        <v>0.1184210526</v>
      </c>
      <c r="X380" s="66">
        <f t="shared" si="15"/>
        <v>0.03289473684</v>
      </c>
      <c r="Y380" s="63">
        <f t="shared" si="2"/>
        <v>0.3342105263</v>
      </c>
      <c r="Z380" s="66">
        <f t="shared" si="16"/>
        <v>0.05657894737</v>
      </c>
      <c r="AA380" s="66">
        <f t="shared" si="17"/>
        <v>0.01842105263</v>
      </c>
      <c r="AB380" s="66">
        <f t="shared" si="18"/>
        <v>0.03421052632</v>
      </c>
      <c r="AC380" s="63">
        <f t="shared" si="3"/>
        <v>0.3342105263</v>
      </c>
      <c r="AD380" s="66">
        <f t="shared" ref="AD380:AF380" si="409">(H380+K380+N380)/($F380)</f>
        <v>0.06184210526</v>
      </c>
      <c r="AE380" s="66">
        <f t="shared" si="409"/>
        <v>0.1631578947</v>
      </c>
      <c r="AF380" s="66">
        <f t="shared" si="409"/>
        <v>0.1092105263</v>
      </c>
      <c r="AG380" s="56">
        <f t="shared" si="20"/>
        <v>0.01706849931</v>
      </c>
      <c r="AH380" s="49">
        <f t="shared" si="5"/>
        <v>0.3342105263</v>
      </c>
      <c r="AI380" s="57">
        <f t="shared" si="21"/>
        <v>0.01458637812</v>
      </c>
      <c r="AJ380" s="57">
        <f t="shared" si="22"/>
        <v>0.01308243075</v>
      </c>
      <c r="AK380" s="66">
        <f t="shared" si="23"/>
        <v>0.003834674515</v>
      </c>
      <c r="AL380" s="66">
        <f t="shared" si="24"/>
        <v>0.007970200831</v>
      </c>
      <c r="AM380" s="66">
        <f t="shared" si="25"/>
        <v>0.003113068553</v>
      </c>
      <c r="AN380" s="63">
        <f t="shared" si="6"/>
        <v>0.3342105263</v>
      </c>
      <c r="AO380" s="66">
        <f t="shared" si="26"/>
        <v>0.01769944667</v>
      </c>
      <c r="AP380" s="66">
        <f t="shared" si="27"/>
        <v>0.9608271049</v>
      </c>
      <c r="AQ380" s="63">
        <f t="shared" si="7"/>
        <v>14</v>
      </c>
      <c r="AR380" s="66">
        <f t="shared" si="28"/>
        <v>13</v>
      </c>
      <c r="AS380" s="64">
        <f>'M1,M2,M3 Restoration'!AU380</f>
        <v>0.4548576151</v>
      </c>
      <c r="AT380" s="66">
        <f t="shared" si="206"/>
        <v>16</v>
      </c>
      <c r="AU380" s="65">
        <f>'N1,N2,N3 Restoration'!AX380</f>
        <v>0.3572969065</v>
      </c>
      <c r="AV380" s="38">
        <f t="shared" si="30"/>
        <v>22</v>
      </c>
      <c r="AW380" s="38">
        <f t="shared" si="31"/>
        <v>12</v>
      </c>
      <c r="AX380" s="52">
        <v>18.0</v>
      </c>
      <c r="AY380" s="38"/>
      <c r="AZ380" s="35"/>
      <c r="BA380" s="35"/>
    </row>
    <row r="381">
      <c r="A381" s="1"/>
      <c r="B381" s="1"/>
      <c r="C381" s="60"/>
      <c r="D381" s="60"/>
      <c r="E381" s="2">
        <v>5554.0</v>
      </c>
      <c r="F381" s="61">
        <v>1799.0</v>
      </c>
      <c r="G381" s="62">
        <f t="shared" si="8"/>
        <v>445</v>
      </c>
      <c r="H381" s="43">
        <v>24.0</v>
      </c>
      <c r="I381" s="43">
        <v>26.0</v>
      </c>
      <c r="J381" s="43">
        <v>20.0</v>
      </c>
      <c r="K381" s="44">
        <v>54.0</v>
      </c>
      <c r="L381" s="44">
        <v>166.0</v>
      </c>
      <c r="M381" s="44">
        <v>61.0</v>
      </c>
      <c r="N381" s="45">
        <v>19.0</v>
      </c>
      <c r="O381" s="45">
        <v>19.0</v>
      </c>
      <c r="P381" s="45">
        <v>56.0</v>
      </c>
      <c r="Q381" s="66">
        <f t="shared" si="9"/>
        <v>0.2473596442</v>
      </c>
      <c r="R381" s="66">
        <f t="shared" si="10"/>
        <v>0.01334074486</v>
      </c>
      <c r="S381" s="66">
        <f t="shared" si="11"/>
        <v>0.01111728738</v>
      </c>
      <c r="T381" s="66">
        <f t="shared" si="12"/>
        <v>0.01056142301</v>
      </c>
      <c r="U381" s="63">
        <f t="shared" si="1"/>
        <v>0.2473596442</v>
      </c>
      <c r="V381" s="66">
        <f t="shared" si="13"/>
        <v>0.0144524736</v>
      </c>
      <c r="W381" s="66">
        <f t="shared" si="14"/>
        <v>0.09227348527</v>
      </c>
      <c r="X381" s="66">
        <f t="shared" si="15"/>
        <v>0.03001667593</v>
      </c>
      <c r="Y381" s="63">
        <f t="shared" si="2"/>
        <v>0.2473596442</v>
      </c>
      <c r="Z381" s="66">
        <f t="shared" si="16"/>
        <v>0.03390772651</v>
      </c>
      <c r="AA381" s="66">
        <f t="shared" si="17"/>
        <v>0.01056142301</v>
      </c>
      <c r="AB381" s="66">
        <f t="shared" si="18"/>
        <v>0.03112840467</v>
      </c>
      <c r="AC381" s="63">
        <f t="shared" si="3"/>
        <v>0.2473596442</v>
      </c>
      <c r="AD381" s="66">
        <f t="shared" ref="AD381:AF381" si="410">(H381+K381+N381)/($F381)</f>
        <v>0.0539188438</v>
      </c>
      <c r="AE381" s="66">
        <f t="shared" si="410"/>
        <v>0.1172873819</v>
      </c>
      <c r="AF381" s="66">
        <f t="shared" si="410"/>
        <v>0.07615341857</v>
      </c>
      <c r="AG381" s="56">
        <f t="shared" si="20"/>
        <v>0.0138074785</v>
      </c>
      <c r="AH381" s="49">
        <f t="shared" si="5"/>
        <v>0.2473596442</v>
      </c>
      <c r="AI381" s="57">
        <f t="shared" si="21"/>
        <v>0.01237091187</v>
      </c>
      <c r="AJ381" s="57">
        <f t="shared" si="22"/>
        <v>0.01125779347</v>
      </c>
      <c r="AK381" s="66">
        <f t="shared" si="23"/>
        <v>-0.001809488858</v>
      </c>
      <c r="AL381" s="66">
        <f t="shared" si="24"/>
        <v>-0.000696370459</v>
      </c>
      <c r="AM381" s="66">
        <f t="shared" si="25"/>
        <v>-0.001468980702</v>
      </c>
      <c r="AN381" s="63">
        <f t="shared" si="6"/>
        <v>0.2473596442</v>
      </c>
      <c r="AO381" s="66">
        <f t="shared" si="26"/>
        <v>0.01090193117</v>
      </c>
      <c r="AP381" s="66">
        <f t="shared" si="27"/>
        <v>1.032240746</v>
      </c>
      <c r="AQ381" s="63">
        <f t="shared" si="7"/>
        <v>19</v>
      </c>
      <c r="AR381" s="66">
        <f t="shared" si="28"/>
        <v>20</v>
      </c>
      <c r="AS381" s="64">
        <f>'M1,M2,M3 Restoration'!AU381</f>
        <v>0.5165452094</v>
      </c>
      <c r="AT381" s="66">
        <f t="shared" si="206"/>
        <v>19</v>
      </c>
      <c r="AU381" s="65">
        <f>'N1,N2,N3 Restoration'!AX381</f>
        <v>0.2611467073</v>
      </c>
      <c r="AV381" s="38">
        <f t="shared" si="30"/>
        <v>44</v>
      </c>
      <c r="AW381" s="38">
        <f t="shared" si="31"/>
        <v>16</v>
      </c>
      <c r="AX381" s="52">
        <v>26.0</v>
      </c>
      <c r="AY381" s="38"/>
      <c r="AZ381" s="35"/>
      <c r="BA381" s="35"/>
    </row>
    <row r="382">
      <c r="A382" s="1"/>
      <c r="B382" s="1"/>
      <c r="C382" s="60"/>
      <c r="D382" s="60"/>
      <c r="E382" s="2">
        <v>5556.0</v>
      </c>
      <c r="F382" s="61">
        <v>2533.0</v>
      </c>
      <c r="G382" s="62">
        <f t="shared" si="8"/>
        <v>778</v>
      </c>
      <c r="H382" s="43">
        <v>50.0</v>
      </c>
      <c r="I382" s="43">
        <v>49.0</v>
      </c>
      <c r="J382" s="43">
        <v>52.0</v>
      </c>
      <c r="K382" s="44">
        <v>131.0</v>
      </c>
      <c r="L382" s="44">
        <v>197.0</v>
      </c>
      <c r="M382" s="44">
        <v>140.0</v>
      </c>
      <c r="N382" s="45">
        <v>46.0</v>
      </c>
      <c r="O382" s="45">
        <v>33.0</v>
      </c>
      <c r="P382" s="45">
        <v>80.0</v>
      </c>
      <c r="Q382" s="66">
        <f t="shared" si="9"/>
        <v>0.3071456771</v>
      </c>
      <c r="R382" s="66">
        <f t="shared" si="10"/>
        <v>0.0197394394</v>
      </c>
      <c r="S382" s="66">
        <f t="shared" si="11"/>
        <v>0.02052901698</v>
      </c>
      <c r="T382" s="66">
        <f t="shared" si="12"/>
        <v>0.01302803</v>
      </c>
      <c r="U382" s="63">
        <f t="shared" si="1"/>
        <v>0.3071456771</v>
      </c>
      <c r="V382" s="66">
        <f t="shared" si="13"/>
        <v>0.01934465061</v>
      </c>
      <c r="W382" s="66">
        <f t="shared" si="14"/>
        <v>0.07777339124</v>
      </c>
      <c r="X382" s="66">
        <f t="shared" si="15"/>
        <v>0.05171733123</v>
      </c>
      <c r="Y382" s="63">
        <f t="shared" si="2"/>
        <v>0.3071456771</v>
      </c>
      <c r="Z382" s="66">
        <f t="shared" si="16"/>
        <v>0.05527043032</v>
      </c>
      <c r="AA382" s="66">
        <f t="shared" si="17"/>
        <v>0.01816028425</v>
      </c>
      <c r="AB382" s="66">
        <f t="shared" si="18"/>
        <v>0.03158310304</v>
      </c>
      <c r="AC382" s="63">
        <f t="shared" si="3"/>
        <v>0.3071456771</v>
      </c>
      <c r="AD382" s="66">
        <f t="shared" ref="AD382:AF382" si="411">(H382+K382+N382)/($F382)</f>
        <v>0.08961705488</v>
      </c>
      <c r="AE382" s="66">
        <f t="shared" si="411"/>
        <v>0.1101460719</v>
      </c>
      <c r="AF382" s="66">
        <f t="shared" si="411"/>
        <v>0.1073825503</v>
      </c>
      <c r="AG382" s="56">
        <f t="shared" si="20"/>
        <v>0.01619516406</v>
      </c>
      <c r="AH382" s="49">
        <f t="shared" si="5"/>
        <v>0.3071456771</v>
      </c>
      <c r="AI382" s="57">
        <f t="shared" si="21"/>
        <v>0.01407235779</v>
      </c>
      <c r="AJ382" s="57">
        <f t="shared" si="22"/>
        <v>0.01269020225</v>
      </c>
      <c r="AK382" s="66">
        <f t="shared" si="23"/>
        <v>0.004087926453</v>
      </c>
      <c r="AL382" s="66">
        <f t="shared" si="24"/>
        <v>0.0003378277561</v>
      </c>
      <c r="AM382" s="66">
        <f t="shared" si="25"/>
        <v>0.003318663745</v>
      </c>
      <c r="AN382" s="63">
        <f t="shared" si="6"/>
        <v>0.3071456771</v>
      </c>
      <c r="AO382" s="66">
        <f t="shared" si="26"/>
        <v>0.01739102154</v>
      </c>
      <c r="AP382" s="66">
        <f t="shared" si="27"/>
        <v>0.9576403818</v>
      </c>
      <c r="AQ382" s="63">
        <f t="shared" si="7"/>
        <v>46</v>
      </c>
      <c r="AR382" s="66">
        <f t="shared" si="28"/>
        <v>44</v>
      </c>
      <c r="AS382" s="64">
        <f>'M1,M2,M3 Restoration'!AU382</f>
        <v>0.5901289149</v>
      </c>
      <c r="AT382" s="66">
        <f t="shared" si="206"/>
        <v>31</v>
      </c>
      <c r="AU382" s="65">
        <f>'N1,N2,N3 Restoration'!AX382</f>
        <v>0.226671005</v>
      </c>
      <c r="AV382" s="38">
        <f t="shared" si="30"/>
        <v>102</v>
      </c>
      <c r="AW382" s="38">
        <f t="shared" si="31"/>
        <v>30</v>
      </c>
      <c r="AX382" s="52">
        <v>49.0</v>
      </c>
      <c r="AY382" s="38"/>
      <c r="AZ382" s="35"/>
      <c r="BA382" s="35"/>
    </row>
    <row r="383">
      <c r="A383" s="1"/>
      <c r="B383" s="1"/>
      <c r="C383" s="60"/>
      <c r="D383" s="60"/>
      <c r="E383" s="2">
        <v>5560.0</v>
      </c>
      <c r="F383" s="61">
        <v>2000.0</v>
      </c>
      <c r="G383" s="62">
        <f t="shared" si="8"/>
        <v>531</v>
      </c>
      <c r="H383" s="43">
        <v>21.0</v>
      </c>
      <c r="I383" s="43">
        <v>45.0</v>
      </c>
      <c r="J383" s="43">
        <v>13.0</v>
      </c>
      <c r="K383" s="44">
        <v>82.0</v>
      </c>
      <c r="L383" s="44">
        <v>183.0</v>
      </c>
      <c r="M383" s="44">
        <v>50.0</v>
      </c>
      <c r="N383" s="45">
        <v>51.0</v>
      </c>
      <c r="O383" s="45">
        <v>17.0</v>
      </c>
      <c r="P383" s="45">
        <v>69.0</v>
      </c>
      <c r="Q383" s="66">
        <f t="shared" si="9"/>
        <v>0.2655</v>
      </c>
      <c r="R383" s="66">
        <f t="shared" si="10"/>
        <v>0.0105</v>
      </c>
      <c r="S383" s="66">
        <f t="shared" si="11"/>
        <v>0.0065</v>
      </c>
      <c r="T383" s="66">
        <f t="shared" si="12"/>
        <v>0.0085</v>
      </c>
      <c r="U383" s="63">
        <f t="shared" si="1"/>
        <v>0.2655</v>
      </c>
      <c r="V383" s="66">
        <f t="shared" si="13"/>
        <v>0.0225</v>
      </c>
      <c r="W383" s="66">
        <f t="shared" si="14"/>
        <v>0.0915</v>
      </c>
      <c r="X383" s="66">
        <f t="shared" si="15"/>
        <v>0.041</v>
      </c>
      <c r="Y383" s="63">
        <f t="shared" si="2"/>
        <v>0.2655</v>
      </c>
      <c r="Z383" s="66">
        <f t="shared" si="16"/>
        <v>0.025</v>
      </c>
      <c r="AA383" s="66">
        <f t="shared" si="17"/>
        <v>0.0255</v>
      </c>
      <c r="AB383" s="66">
        <f t="shared" si="18"/>
        <v>0.0345</v>
      </c>
      <c r="AC383" s="63">
        <f t="shared" si="3"/>
        <v>0.2655</v>
      </c>
      <c r="AD383" s="66">
        <f t="shared" ref="AD383:AF383" si="412">(H383+K383+N383)/($F383)</f>
        <v>0.077</v>
      </c>
      <c r="AE383" s="66">
        <f t="shared" si="412"/>
        <v>0.1225</v>
      </c>
      <c r="AF383" s="66">
        <f t="shared" si="412"/>
        <v>0.066</v>
      </c>
      <c r="AG383" s="56">
        <f t="shared" si="20"/>
        <v>0.01459866093</v>
      </c>
      <c r="AH383" s="49">
        <f t="shared" si="5"/>
        <v>0.2655</v>
      </c>
      <c r="AI383" s="57">
        <f t="shared" si="21"/>
        <v>0.01296951275</v>
      </c>
      <c r="AJ383" s="57">
        <f t="shared" si="22"/>
        <v>0.01177476275</v>
      </c>
      <c r="AK383" s="66">
        <f t="shared" si="23"/>
        <v>0.01253048725</v>
      </c>
      <c r="AL383" s="66">
        <f t="shared" si="24"/>
        <v>-0.00327476275</v>
      </c>
      <c r="AM383" s="66">
        <f t="shared" si="25"/>
        <v>0.01017251025</v>
      </c>
      <c r="AN383" s="63">
        <f t="shared" si="6"/>
        <v>0.2655</v>
      </c>
      <c r="AO383" s="66">
        <f t="shared" si="26"/>
        <v>0.023142023</v>
      </c>
      <c r="AP383" s="66">
        <f t="shared" si="27"/>
        <v>0.9075303137</v>
      </c>
      <c r="AQ383" s="63">
        <f t="shared" si="7"/>
        <v>51</v>
      </c>
      <c r="AR383" s="66">
        <f t="shared" si="28"/>
        <v>46</v>
      </c>
      <c r="AS383" s="64">
        <f>'M1,M2,M3 Restoration'!AU383</f>
        <v>0.7656480227</v>
      </c>
      <c r="AT383" s="66">
        <f t="shared" si="206"/>
        <v>14</v>
      </c>
      <c r="AU383" s="65">
        <f>'N1,N2,N3 Restoration'!AX383</f>
        <v>0.3149970969</v>
      </c>
      <c r="AV383" s="38">
        <f t="shared" si="30"/>
        <v>34</v>
      </c>
      <c r="AW383" s="38">
        <f t="shared" si="31"/>
        <v>16</v>
      </c>
      <c r="AX383" s="52">
        <v>45.0</v>
      </c>
      <c r="AY383" s="38"/>
      <c r="AZ383" s="35"/>
      <c r="BA383" s="35"/>
    </row>
    <row r="384">
      <c r="A384" s="1"/>
      <c r="B384" s="1"/>
      <c r="C384" s="60"/>
      <c r="D384" s="60"/>
      <c r="E384" s="2">
        <v>5563.0</v>
      </c>
      <c r="F384" s="61">
        <v>1682.0</v>
      </c>
      <c r="G384" s="62">
        <f t="shared" si="8"/>
        <v>128</v>
      </c>
      <c r="H384" s="43">
        <v>2.0</v>
      </c>
      <c r="I384" s="43">
        <v>8.0</v>
      </c>
      <c r="J384" s="43">
        <v>9.0</v>
      </c>
      <c r="K384" s="44">
        <v>13.0</v>
      </c>
      <c r="L384" s="44">
        <v>41.0</v>
      </c>
      <c r="M384" s="44">
        <v>10.0</v>
      </c>
      <c r="N384" s="45">
        <v>11.0</v>
      </c>
      <c r="O384" s="45">
        <v>3.0</v>
      </c>
      <c r="P384" s="45">
        <v>31.0</v>
      </c>
      <c r="Q384" s="66">
        <f t="shared" si="9"/>
        <v>0.07609988109</v>
      </c>
      <c r="R384" s="66">
        <f t="shared" si="10"/>
        <v>0.001189060642</v>
      </c>
      <c r="S384" s="66">
        <f t="shared" si="11"/>
        <v>0.005350772889</v>
      </c>
      <c r="T384" s="66">
        <f t="shared" si="12"/>
        <v>0.001783590963</v>
      </c>
      <c r="U384" s="63">
        <f t="shared" si="1"/>
        <v>0.07609988109</v>
      </c>
      <c r="V384" s="66">
        <f t="shared" si="13"/>
        <v>0.004756242568</v>
      </c>
      <c r="W384" s="66">
        <f t="shared" si="14"/>
        <v>0.02437574316</v>
      </c>
      <c r="X384" s="66">
        <f t="shared" si="15"/>
        <v>0.007728894174</v>
      </c>
      <c r="Y384" s="63">
        <f t="shared" si="2"/>
        <v>0.07609988109</v>
      </c>
      <c r="Z384" s="66">
        <f t="shared" si="16"/>
        <v>0.00594530321</v>
      </c>
      <c r="AA384" s="66">
        <f t="shared" si="17"/>
        <v>0.006539833532</v>
      </c>
      <c r="AB384" s="66">
        <f t="shared" si="18"/>
        <v>0.01843043995</v>
      </c>
      <c r="AC384" s="63">
        <f t="shared" si="3"/>
        <v>0.07609988109</v>
      </c>
      <c r="AD384" s="66">
        <f t="shared" ref="AD384:AF384" si="413">(H384+K384+N384)/($F384)</f>
        <v>0.01545778835</v>
      </c>
      <c r="AE384" s="66">
        <f t="shared" si="413"/>
        <v>0.03091557669</v>
      </c>
      <c r="AF384" s="66">
        <f t="shared" si="413"/>
        <v>0.02972651605</v>
      </c>
      <c r="AG384" s="56">
        <f t="shared" si="20"/>
        <v>0.003473917184</v>
      </c>
      <c r="AH384" s="49">
        <f t="shared" si="5"/>
        <v>0.07609988109</v>
      </c>
      <c r="AI384" s="57">
        <f t="shared" si="21"/>
        <v>0.003184039512</v>
      </c>
      <c r="AJ384" s="57">
        <f t="shared" si="22"/>
        <v>0.002841590047</v>
      </c>
      <c r="AK384" s="66">
        <f t="shared" si="23"/>
        <v>0.00335579402</v>
      </c>
      <c r="AL384" s="66">
        <f t="shared" si="24"/>
        <v>-0.001057999084</v>
      </c>
      <c r="AM384" s="66">
        <f t="shared" si="25"/>
        <v>0.002724303404</v>
      </c>
      <c r="AN384" s="63">
        <f t="shared" si="6"/>
        <v>0.07609988109</v>
      </c>
      <c r="AO384" s="66">
        <f t="shared" si="26"/>
        <v>0.005908342915</v>
      </c>
      <c r="AP384" s="66">
        <f t="shared" si="27"/>
        <v>0.903439344</v>
      </c>
      <c r="AQ384" s="63">
        <f t="shared" si="7"/>
        <v>11</v>
      </c>
      <c r="AR384" s="66">
        <f t="shared" si="28"/>
        <v>10</v>
      </c>
      <c r="AS384" s="64">
        <f>'M1,M2,M3 Restoration'!AU384</f>
        <v>0.1998780367</v>
      </c>
      <c r="AT384" s="66">
        <f t="shared" si="206"/>
        <v>40</v>
      </c>
      <c r="AU384" s="65">
        <f>'N1,N2,N3 Restoration'!AX384</f>
        <v>0.01670993293</v>
      </c>
      <c r="AV384" s="38">
        <f t="shared" si="30"/>
        <v>11</v>
      </c>
      <c r="AW384" s="38">
        <f t="shared" si="31"/>
        <v>0</v>
      </c>
      <c r="AX384" s="52">
        <v>8.0</v>
      </c>
      <c r="AY384" s="38"/>
      <c r="AZ384" s="35"/>
      <c r="BA384" s="35"/>
    </row>
    <row r="385">
      <c r="A385" s="1"/>
      <c r="B385" s="1"/>
      <c r="C385" s="60"/>
      <c r="D385" s="60"/>
      <c r="E385" s="2">
        <v>5565.0</v>
      </c>
      <c r="F385" s="61">
        <v>1927.0</v>
      </c>
      <c r="G385" s="62">
        <f t="shared" si="8"/>
        <v>305</v>
      </c>
      <c r="H385" s="43">
        <v>6.0</v>
      </c>
      <c r="I385" s="43">
        <v>16.0</v>
      </c>
      <c r="J385" s="43">
        <v>21.0</v>
      </c>
      <c r="K385" s="44">
        <v>30.0</v>
      </c>
      <c r="L385" s="44">
        <v>101.0</v>
      </c>
      <c r="M385" s="44">
        <v>37.0</v>
      </c>
      <c r="N385" s="45">
        <v>13.0</v>
      </c>
      <c r="O385" s="45">
        <v>25.0</v>
      </c>
      <c r="P385" s="45">
        <v>56.0</v>
      </c>
      <c r="Q385" s="66">
        <f t="shared" si="9"/>
        <v>0.1582771147</v>
      </c>
      <c r="R385" s="66">
        <f t="shared" si="10"/>
        <v>0.003113648158</v>
      </c>
      <c r="S385" s="66">
        <f t="shared" si="11"/>
        <v>0.01089776855</v>
      </c>
      <c r="T385" s="66">
        <f t="shared" si="12"/>
        <v>0.01297353399</v>
      </c>
      <c r="U385" s="63">
        <f t="shared" si="1"/>
        <v>0.1582771147</v>
      </c>
      <c r="V385" s="66">
        <f t="shared" si="13"/>
        <v>0.008303061754</v>
      </c>
      <c r="W385" s="66">
        <f t="shared" si="14"/>
        <v>0.05241307732</v>
      </c>
      <c r="X385" s="66">
        <f t="shared" si="15"/>
        <v>0.01556824079</v>
      </c>
      <c r="Y385" s="63">
        <f t="shared" si="2"/>
        <v>0.1582771147</v>
      </c>
      <c r="Z385" s="66">
        <f t="shared" si="16"/>
        <v>0.01920083031</v>
      </c>
      <c r="AA385" s="66">
        <f t="shared" si="17"/>
        <v>0.006746237675</v>
      </c>
      <c r="AB385" s="66">
        <f t="shared" si="18"/>
        <v>0.02906071614</v>
      </c>
      <c r="AC385" s="63">
        <f t="shared" si="3"/>
        <v>0.1582771147</v>
      </c>
      <c r="AD385" s="66">
        <f t="shared" ref="AD385:AF385" si="414">(H385+K385+N385)/($F385)</f>
        <v>0.02542812662</v>
      </c>
      <c r="AE385" s="66">
        <f t="shared" si="414"/>
        <v>0.07368967307</v>
      </c>
      <c r="AF385" s="66">
        <f t="shared" si="414"/>
        <v>0.059159315</v>
      </c>
      <c r="AG385" s="56">
        <f t="shared" si="20"/>
        <v>0.009078775239</v>
      </c>
      <c r="AH385" s="49">
        <f t="shared" si="5"/>
        <v>0.1582771147</v>
      </c>
      <c r="AI385" s="57">
        <f t="shared" si="21"/>
        <v>0.008390206187</v>
      </c>
      <c r="AJ385" s="57">
        <f t="shared" si="22"/>
        <v>0.007677959171</v>
      </c>
      <c r="AK385" s="66">
        <f t="shared" si="23"/>
        <v>-0.001643968512</v>
      </c>
      <c r="AL385" s="66">
        <f t="shared" si="24"/>
        <v>0.00529557482</v>
      </c>
      <c r="AM385" s="66">
        <f t="shared" si="25"/>
        <v>-0.001334607841</v>
      </c>
      <c r="AN385" s="63">
        <f t="shared" si="6"/>
        <v>0.1582771147</v>
      </c>
      <c r="AO385" s="66">
        <f t="shared" si="26"/>
        <v>0.007055598346</v>
      </c>
      <c r="AP385" s="66">
        <f t="shared" si="27"/>
        <v>1.04585677</v>
      </c>
      <c r="AQ385" s="63">
        <f t="shared" si="7"/>
        <v>13</v>
      </c>
      <c r="AR385" s="66">
        <f t="shared" si="28"/>
        <v>14</v>
      </c>
      <c r="AS385" s="64">
        <f>'M1,M2,M3 Restoration'!AU385</f>
        <v>0.1531906945</v>
      </c>
      <c r="AT385" s="66">
        <f t="shared" si="206"/>
        <v>77</v>
      </c>
      <c r="AU385" s="65">
        <f>'N1,N2,N3 Restoration'!AX385</f>
        <v>0.1437986015</v>
      </c>
      <c r="AV385" s="38">
        <f t="shared" si="30"/>
        <v>27</v>
      </c>
      <c r="AW385" s="38">
        <f t="shared" si="31"/>
        <v>5</v>
      </c>
      <c r="AX385" s="52">
        <v>16.0</v>
      </c>
      <c r="AY385" s="38"/>
      <c r="AZ385" s="35"/>
      <c r="BA385" s="35"/>
    </row>
    <row r="386">
      <c r="A386" s="1"/>
      <c r="B386" s="1"/>
      <c r="C386" s="60"/>
      <c r="D386" s="60"/>
      <c r="E386" s="2">
        <v>5566.0</v>
      </c>
      <c r="F386" s="61">
        <v>3340.0</v>
      </c>
      <c r="G386" s="62">
        <f t="shared" si="8"/>
        <v>796</v>
      </c>
      <c r="H386" s="43">
        <v>27.0</v>
      </c>
      <c r="I386" s="43">
        <v>59.0</v>
      </c>
      <c r="J386" s="43">
        <v>35.0</v>
      </c>
      <c r="K386" s="44">
        <v>133.0</v>
      </c>
      <c r="L386" s="44">
        <v>275.0</v>
      </c>
      <c r="M386" s="44">
        <v>96.0</v>
      </c>
      <c r="N386" s="45">
        <v>40.0</v>
      </c>
      <c r="O386" s="45">
        <v>22.0</v>
      </c>
      <c r="P386" s="45">
        <v>109.0</v>
      </c>
      <c r="Q386" s="66">
        <f t="shared" si="9"/>
        <v>0.2383233533</v>
      </c>
      <c r="R386" s="66">
        <f t="shared" si="10"/>
        <v>0.008083832335</v>
      </c>
      <c r="S386" s="66">
        <f t="shared" si="11"/>
        <v>0.01047904192</v>
      </c>
      <c r="T386" s="66">
        <f t="shared" si="12"/>
        <v>0.006586826347</v>
      </c>
      <c r="U386" s="63">
        <f t="shared" si="1"/>
        <v>0.2383233533</v>
      </c>
      <c r="V386" s="66">
        <f t="shared" si="13"/>
        <v>0.01766467066</v>
      </c>
      <c r="W386" s="66">
        <f t="shared" si="14"/>
        <v>0.08233532934</v>
      </c>
      <c r="X386" s="66">
        <f t="shared" si="15"/>
        <v>0.03982035928</v>
      </c>
      <c r="Y386" s="63">
        <f t="shared" si="2"/>
        <v>0.2383233533</v>
      </c>
      <c r="Z386" s="66">
        <f t="shared" si="16"/>
        <v>0.02874251497</v>
      </c>
      <c r="AA386" s="66">
        <f t="shared" si="17"/>
        <v>0.0119760479</v>
      </c>
      <c r="AB386" s="66">
        <f t="shared" si="18"/>
        <v>0.03263473054</v>
      </c>
      <c r="AC386" s="63">
        <f t="shared" si="3"/>
        <v>0.2383233533</v>
      </c>
      <c r="AD386" s="66">
        <f t="shared" ref="AD386:AF386" si="415">(H386+K386+N386)/($F386)</f>
        <v>0.05988023952</v>
      </c>
      <c r="AE386" s="66">
        <f t="shared" si="415"/>
        <v>0.1065868263</v>
      </c>
      <c r="AF386" s="66">
        <f t="shared" si="415"/>
        <v>0.07185628743</v>
      </c>
      <c r="AG386" s="56">
        <f t="shared" si="20"/>
        <v>0.01339168088</v>
      </c>
      <c r="AH386" s="49">
        <f t="shared" si="5"/>
        <v>0.2383233533</v>
      </c>
      <c r="AI386" s="57">
        <f t="shared" si="21"/>
        <v>0.01204596185</v>
      </c>
      <c r="AJ386" s="57">
        <f t="shared" si="22"/>
        <v>0.01097350676</v>
      </c>
      <c r="AK386" s="66">
        <f t="shared" si="23"/>
        <v>-0.00006991394457</v>
      </c>
      <c r="AL386" s="66">
        <f t="shared" si="24"/>
        <v>-0.004386680412</v>
      </c>
      <c r="AM386" s="66">
        <f t="shared" si="25"/>
        <v>-0.00005675759478</v>
      </c>
      <c r="AN386" s="63">
        <f t="shared" si="6"/>
        <v>0.2383233533</v>
      </c>
      <c r="AO386" s="66">
        <f t="shared" si="26"/>
        <v>0.01198920425</v>
      </c>
      <c r="AP386" s="66">
        <f t="shared" si="27"/>
        <v>1.001098555</v>
      </c>
      <c r="AQ386" s="63">
        <f t="shared" si="7"/>
        <v>40</v>
      </c>
      <c r="AR386" s="66">
        <f t="shared" si="28"/>
        <v>40</v>
      </c>
      <c r="AS386" s="64">
        <f>'M1,M2,M3 Restoration'!AU386</f>
        <v>0.4348494462</v>
      </c>
      <c r="AT386" s="66">
        <f t="shared" si="206"/>
        <v>52</v>
      </c>
      <c r="AU386" s="65">
        <f>'N1,N2,N3 Restoration'!AX386</f>
        <v>0.2028575872</v>
      </c>
      <c r="AV386" s="38">
        <f t="shared" si="30"/>
        <v>62</v>
      </c>
      <c r="AW386" s="38">
        <f t="shared" si="31"/>
        <v>16</v>
      </c>
      <c r="AX386" s="52">
        <v>59.0</v>
      </c>
      <c r="AY386" s="38"/>
      <c r="AZ386" s="35"/>
      <c r="BA386" s="35"/>
    </row>
    <row r="387">
      <c r="A387" s="1"/>
      <c r="B387" s="1"/>
      <c r="C387" s="60"/>
      <c r="D387" s="60"/>
      <c r="E387" s="2">
        <v>5569.0</v>
      </c>
      <c r="F387" s="61">
        <v>2635.0</v>
      </c>
      <c r="G387" s="62">
        <f t="shared" si="8"/>
        <v>590</v>
      </c>
      <c r="H387" s="43">
        <v>22.0</v>
      </c>
      <c r="I387" s="43">
        <v>43.0</v>
      </c>
      <c r="J387" s="43">
        <v>44.0</v>
      </c>
      <c r="K387" s="44">
        <v>71.0</v>
      </c>
      <c r="L387" s="44">
        <v>199.0</v>
      </c>
      <c r="M387" s="44">
        <v>55.0</v>
      </c>
      <c r="N387" s="45">
        <v>37.0</v>
      </c>
      <c r="O387" s="45">
        <v>39.0</v>
      </c>
      <c r="P387" s="45">
        <v>80.0</v>
      </c>
      <c r="Q387" s="66">
        <f t="shared" si="9"/>
        <v>0.2239089184</v>
      </c>
      <c r="R387" s="66">
        <f t="shared" si="10"/>
        <v>0.00834914611</v>
      </c>
      <c r="S387" s="66">
        <f t="shared" si="11"/>
        <v>0.01669829222</v>
      </c>
      <c r="T387" s="66">
        <f t="shared" si="12"/>
        <v>0.01480075901</v>
      </c>
      <c r="U387" s="63">
        <f t="shared" si="1"/>
        <v>0.2239089184</v>
      </c>
      <c r="V387" s="66">
        <f t="shared" si="13"/>
        <v>0.01631878558</v>
      </c>
      <c r="W387" s="66">
        <f t="shared" si="14"/>
        <v>0.07552182163</v>
      </c>
      <c r="X387" s="66">
        <f t="shared" si="15"/>
        <v>0.02694497154</v>
      </c>
      <c r="Y387" s="63">
        <f t="shared" si="2"/>
        <v>0.2239089184</v>
      </c>
      <c r="Z387" s="66">
        <f t="shared" si="16"/>
        <v>0.02087286528</v>
      </c>
      <c r="AA387" s="66">
        <f t="shared" si="17"/>
        <v>0.01404174573</v>
      </c>
      <c r="AB387" s="66">
        <f t="shared" si="18"/>
        <v>0.03036053131</v>
      </c>
      <c r="AC387" s="63">
        <f t="shared" si="3"/>
        <v>0.2239089184</v>
      </c>
      <c r="AD387" s="66">
        <f t="shared" ref="AD387:AF387" si="416">(H387+K387+N387)/($F387)</f>
        <v>0.04933586338</v>
      </c>
      <c r="AE387" s="66">
        <f t="shared" si="416"/>
        <v>0.1066413662</v>
      </c>
      <c r="AF387" s="66">
        <f t="shared" si="416"/>
        <v>0.0679316888</v>
      </c>
      <c r="AG387" s="56">
        <f t="shared" si="20"/>
        <v>0.01269856436</v>
      </c>
      <c r="AH387" s="49">
        <f t="shared" si="5"/>
        <v>0.2239089184</v>
      </c>
      <c r="AI387" s="57">
        <f t="shared" si="21"/>
        <v>0.01149076564</v>
      </c>
      <c r="AJ387" s="57">
        <f t="shared" si="22"/>
        <v>0.01048317551</v>
      </c>
      <c r="AK387" s="66">
        <f t="shared" si="23"/>
        <v>0.002550980092</v>
      </c>
      <c r="AL387" s="66">
        <f t="shared" si="24"/>
        <v>0.004317583508</v>
      </c>
      <c r="AM387" s="66">
        <f t="shared" si="25"/>
        <v>0.002070938713</v>
      </c>
      <c r="AN387" s="63">
        <f t="shared" si="6"/>
        <v>0.2239089184</v>
      </c>
      <c r="AO387" s="66">
        <f t="shared" si="26"/>
        <v>0.01356170435</v>
      </c>
      <c r="AP387" s="66">
        <f t="shared" si="27"/>
        <v>0.9658132693</v>
      </c>
      <c r="AQ387" s="63">
        <f t="shared" si="7"/>
        <v>37</v>
      </c>
      <c r="AR387" s="66">
        <f t="shared" si="28"/>
        <v>36</v>
      </c>
      <c r="AS387" s="64">
        <f>'M1,M2,M3 Restoration'!AU387</f>
        <v>0.3924308098</v>
      </c>
      <c r="AT387" s="66">
        <f t="shared" si="206"/>
        <v>56</v>
      </c>
      <c r="AU387" s="65">
        <f>'N1,N2,N3 Restoration'!AX387</f>
        <v>0.2469653762</v>
      </c>
      <c r="AV387" s="38">
        <f t="shared" si="30"/>
        <v>66</v>
      </c>
      <c r="AW387" s="38">
        <f t="shared" si="31"/>
        <v>22</v>
      </c>
      <c r="AX387" s="52">
        <v>43.0</v>
      </c>
      <c r="AY387" s="38"/>
      <c r="AZ387" s="35"/>
      <c r="BA387" s="35"/>
    </row>
    <row r="388">
      <c r="A388" s="1"/>
      <c r="B388" s="1"/>
      <c r="C388" s="60"/>
      <c r="D388" s="60"/>
      <c r="E388" s="2">
        <v>5570.0</v>
      </c>
      <c r="F388" s="61">
        <v>3157.0</v>
      </c>
      <c r="G388" s="62">
        <f t="shared" si="8"/>
        <v>536</v>
      </c>
      <c r="H388" s="43">
        <v>14.0</v>
      </c>
      <c r="I388" s="43">
        <v>42.0</v>
      </c>
      <c r="J388" s="43">
        <v>20.0</v>
      </c>
      <c r="K388" s="44">
        <v>46.0</v>
      </c>
      <c r="L388" s="44">
        <v>214.0</v>
      </c>
      <c r="M388" s="44">
        <v>61.0</v>
      </c>
      <c r="N388" s="45">
        <v>20.0</v>
      </c>
      <c r="O388" s="45">
        <v>24.0</v>
      </c>
      <c r="P388" s="45">
        <v>95.0</v>
      </c>
      <c r="Q388" s="66">
        <f t="shared" si="9"/>
        <v>0.1697814381</v>
      </c>
      <c r="R388" s="66">
        <f t="shared" si="10"/>
        <v>0.0044345898</v>
      </c>
      <c r="S388" s="66">
        <f t="shared" si="11"/>
        <v>0.006335128286</v>
      </c>
      <c r="T388" s="66">
        <f t="shared" si="12"/>
        <v>0.007602153944</v>
      </c>
      <c r="U388" s="63">
        <f t="shared" si="1"/>
        <v>0.1697814381</v>
      </c>
      <c r="V388" s="66">
        <f t="shared" si="13"/>
        <v>0.0133037694</v>
      </c>
      <c r="W388" s="66">
        <f t="shared" si="14"/>
        <v>0.06778587266</v>
      </c>
      <c r="X388" s="66">
        <f t="shared" si="15"/>
        <v>0.01457079506</v>
      </c>
      <c r="Y388" s="63">
        <f t="shared" si="2"/>
        <v>0.1697814381</v>
      </c>
      <c r="Z388" s="66">
        <f t="shared" si="16"/>
        <v>0.01932214127</v>
      </c>
      <c r="AA388" s="66">
        <f t="shared" si="17"/>
        <v>0.006335128286</v>
      </c>
      <c r="AB388" s="66">
        <f t="shared" si="18"/>
        <v>0.03009185936</v>
      </c>
      <c r="AC388" s="63">
        <f t="shared" si="3"/>
        <v>0.1697814381</v>
      </c>
      <c r="AD388" s="66">
        <f t="shared" ref="AD388:AF388" si="417">(H388+K388+N388)/($F388)</f>
        <v>0.02534051315</v>
      </c>
      <c r="AE388" s="66">
        <f t="shared" si="417"/>
        <v>0.08869179601</v>
      </c>
      <c r="AF388" s="66">
        <f t="shared" si="417"/>
        <v>0.05574912892</v>
      </c>
      <c r="AG388" s="56">
        <f t="shared" si="20"/>
        <v>0.009768257293</v>
      </c>
      <c r="AH388" s="49">
        <f t="shared" si="5"/>
        <v>0.1697814381</v>
      </c>
      <c r="AI388" s="57">
        <f t="shared" si="21"/>
        <v>0.009001564543</v>
      </c>
      <c r="AJ388" s="57">
        <f t="shared" si="22"/>
        <v>0.008237548072</v>
      </c>
      <c r="AK388" s="66">
        <f t="shared" si="23"/>
        <v>-0.002666436257</v>
      </c>
      <c r="AL388" s="66">
        <f t="shared" si="24"/>
        <v>-0.000635394128</v>
      </c>
      <c r="AM388" s="66">
        <f t="shared" si="25"/>
        <v>-0.002164668429</v>
      </c>
      <c r="AN388" s="63">
        <f t="shared" si="6"/>
        <v>0.1697814381</v>
      </c>
      <c r="AO388" s="66">
        <f t="shared" si="26"/>
        <v>0.006836896114</v>
      </c>
      <c r="AP388" s="66">
        <f t="shared" si="27"/>
        <v>1.079204052</v>
      </c>
      <c r="AQ388" s="63">
        <f t="shared" si="7"/>
        <v>20</v>
      </c>
      <c r="AR388" s="66">
        <f t="shared" si="28"/>
        <v>22</v>
      </c>
      <c r="AS388" s="64">
        <f>'M1,M2,M3 Restoration'!AU388</f>
        <v>0.3025427568</v>
      </c>
      <c r="AT388" s="66">
        <f t="shared" si="206"/>
        <v>51</v>
      </c>
      <c r="AU388" s="65">
        <f>'N1,N2,N3 Restoration'!AX388</f>
        <v>0.3342385939</v>
      </c>
      <c r="AV388" s="38">
        <f t="shared" si="30"/>
        <v>34</v>
      </c>
      <c r="AW388" s="38">
        <f t="shared" si="31"/>
        <v>17</v>
      </c>
      <c r="AX388" s="52">
        <v>42.0</v>
      </c>
      <c r="AY388" s="38"/>
      <c r="AZ388" s="35"/>
      <c r="BA388" s="35"/>
    </row>
    <row r="389">
      <c r="A389" s="1"/>
      <c r="B389" s="1"/>
      <c r="C389" s="60"/>
      <c r="D389" s="60"/>
      <c r="E389" s="2">
        <v>5571.0</v>
      </c>
      <c r="F389" s="61">
        <v>1712.0</v>
      </c>
      <c r="G389" s="62">
        <f t="shared" si="8"/>
        <v>190</v>
      </c>
      <c r="H389" s="43">
        <v>8.0</v>
      </c>
      <c r="I389" s="43">
        <v>13.0</v>
      </c>
      <c r="J389" s="43">
        <v>9.0</v>
      </c>
      <c r="K389" s="44">
        <v>15.0</v>
      </c>
      <c r="L389" s="44">
        <v>71.0</v>
      </c>
      <c r="M389" s="44">
        <v>20.0</v>
      </c>
      <c r="N389" s="45">
        <v>10.0</v>
      </c>
      <c r="O389" s="45">
        <v>5.0</v>
      </c>
      <c r="P389" s="45">
        <v>39.0</v>
      </c>
      <c r="Q389" s="66">
        <f t="shared" si="9"/>
        <v>0.1109813084</v>
      </c>
      <c r="R389" s="66">
        <f t="shared" si="10"/>
        <v>0.004672897196</v>
      </c>
      <c r="S389" s="66">
        <f t="shared" si="11"/>
        <v>0.005257009346</v>
      </c>
      <c r="T389" s="66">
        <f t="shared" si="12"/>
        <v>0.002920560748</v>
      </c>
      <c r="U389" s="63">
        <f t="shared" si="1"/>
        <v>0.1109813084</v>
      </c>
      <c r="V389" s="66">
        <f t="shared" si="13"/>
        <v>0.007593457944</v>
      </c>
      <c r="W389" s="66">
        <f t="shared" si="14"/>
        <v>0.04147196262</v>
      </c>
      <c r="X389" s="66">
        <f t="shared" si="15"/>
        <v>0.008761682243</v>
      </c>
      <c r="Y389" s="63">
        <f t="shared" si="2"/>
        <v>0.1109813084</v>
      </c>
      <c r="Z389" s="66">
        <f t="shared" si="16"/>
        <v>0.01168224299</v>
      </c>
      <c r="AA389" s="66">
        <f t="shared" si="17"/>
        <v>0.005841121495</v>
      </c>
      <c r="AB389" s="66">
        <f t="shared" si="18"/>
        <v>0.02278037383</v>
      </c>
      <c r="AC389" s="63">
        <f t="shared" si="3"/>
        <v>0.1109813084</v>
      </c>
      <c r="AD389" s="66">
        <f t="shared" ref="AD389:AF389" si="418">(H389+K389+N389)/($F389)</f>
        <v>0.01927570093</v>
      </c>
      <c r="AE389" s="66">
        <f t="shared" si="418"/>
        <v>0.05198598131</v>
      </c>
      <c r="AF389" s="66">
        <f t="shared" si="418"/>
        <v>0.03971962617</v>
      </c>
      <c r="AG389" s="56">
        <f t="shared" si="20"/>
        <v>0.005998660391</v>
      </c>
      <c r="AH389" s="49">
        <f t="shared" si="5"/>
        <v>0.1109813084</v>
      </c>
      <c r="AI389" s="57">
        <f t="shared" si="21"/>
        <v>0.005573701579</v>
      </c>
      <c r="AJ389" s="57">
        <f t="shared" si="22"/>
        <v>0.005074285691</v>
      </c>
      <c r="AK389" s="66">
        <f t="shared" si="23"/>
        <v>0.0002674199166</v>
      </c>
      <c r="AL389" s="66">
        <f t="shared" si="24"/>
        <v>-0.002153724943</v>
      </c>
      <c r="AM389" s="66">
        <f t="shared" si="25"/>
        <v>0.000217097052</v>
      </c>
      <c r="AN389" s="63">
        <f t="shared" si="6"/>
        <v>0.1109813084</v>
      </c>
      <c r="AO389" s="66">
        <f t="shared" si="26"/>
        <v>0.005790798631</v>
      </c>
      <c r="AP389" s="66">
        <f t="shared" si="27"/>
        <v>0.9913847256</v>
      </c>
      <c r="AQ389" s="63">
        <f t="shared" si="7"/>
        <v>10</v>
      </c>
      <c r="AR389" s="66">
        <f t="shared" si="28"/>
        <v>10</v>
      </c>
      <c r="AS389" s="64">
        <f>'M1,M2,M3 Restoration'!AU389</f>
        <v>0.3899801639</v>
      </c>
      <c r="AT389" s="66">
        <f t="shared" si="206"/>
        <v>16</v>
      </c>
      <c r="AU389" s="65">
        <f>'N1,N2,N3 Restoration'!AX389</f>
        <v>0.122496136</v>
      </c>
      <c r="AV389" s="38">
        <f t="shared" si="30"/>
        <v>17</v>
      </c>
      <c r="AW389" s="38">
        <f t="shared" si="31"/>
        <v>2</v>
      </c>
      <c r="AX389" s="52">
        <v>13.0</v>
      </c>
      <c r="AY389" s="38"/>
      <c r="AZ389" s="35"/>
      <c r="BA389" s="35"/>
    </row>
    <row r="390">
      <c r="A390" s="1"/>
      <c r="B390" s="1"/>
      <c r="C390" s="60"/>
      <c r="D390" s="60"/>
      <c r="E390" s="2">
        <v>5572.0</v>
      </c>
      <c r="F390" s="61">
        <v>2097.0</v>
      </c>
      <c r="G390" s="62">
        <f t="shared" si="8"/>
        <v>332</v>
      </c>
      <c r="H390" s="43">
        <v>7.0</v>
      </c>
      <c r="I390" s="43">
        <v>21.0</v>
      </c>
      <c r="J390" s="43">
        <v>13.0</v>
      </c>
      <c r="K390" s="44">
        <v>54.0</v>
      </c>
      <c r="L390" s="44">
        <v>87.0</v>
      </c>
      <c r="M390" s="44">
        <v>40.0</v>
      </c>
      <c r="N390" s="45">
        <v>35.0</v>
      </c>
      <c r="O390" s="45">
        <v>21.0</v>
      </c>
      <c r="P390" s="45">
        <v>54.0</v>
      </c>
      <c r="Q390" s="66">
        <f t="shared" si="9"/>
        <v>0.1583214115</v>
      </c>
      <c r="R390" s="66">
        <f t="shared" si="10"/>
        <v>0.003338102051</v>
      </c>
      <c r="S390" s="66">
        <f t="shared" si="11"/>
        <v>0.00619933238</v>
      </c>
      <c r="T390" s="66">
        <f t="shared" si="12"/>
        <v>0.01001430615</v>
      </c>
      <c r="U390" s="63">
        <f t="shared" si="1"/>
        <v>0.1583214115</v>
      </c>
      <c r="V390" s="66">
        <f t="shared" si="13"/>
        <v>0.01001430615</v>
      </c>
      <c r="W390" s="66">
        <f t="shared" si="14"/>
        <v>0.04148783977</v>
      </c>
      <c r="X390" s="66">
        <f t="shared" si="15"/>
        <v>0.02575107296</v>
      </c>
      <c r="Y390" s="63">
        <f t="shared" si="2"/>
        <v>0.1583214115</v>
      </c>
      <c r="Z390" s="66">
        <f t="shared" si="16"/>
        <v>0.01907486886</v>
      </c>
      <c r="AA390" s="66">
        <f t="shared" si="17"/>
        <v>0.01669051025</v>
      </c>
      <c r="AB390" s="66">
        <f t="shared" si="18"/>
        <v>0.02575107296</v>
      </c>
      <c r="AC390" s="63">
        <f t="shared" si="3"/>
        <v>0.1583214115</v>
      </c>
      <c r="AD390" s="66">
        <f t="shared" ref="AD390:AF390" si="419">(H390+K390+N390)/($F390)</f>
        <v>0.04577968526</v>
      </c>
      <c r="AE390" s="66">
        <f t="shared" si="419"/>
        <v>0.06151645207</v>
      </c>
      <c r="AF390" s="66">
        <f t="shared" si="419"/>
        <v>0.0510252742</v>
      </c>
      <c r="AG390" s="56">
        <f t="shared" si="20"/>
        <v>0.009081474882</v>
      </c>
      <c r="AH390" s="49">
        <f t="shared" si="5"/>
        <v>0.1583214115</v>
      </c>
      <c r="AI390" s="57">
        <f t="shared" si="21"/>
        <v>0.008392615527</v>
      </c>
      <c r="AJ390" s="57">
        <f t="shared" si="22"/>
        <v>0.007680169175</v>
      </c>
      <c r="AK390" s="66">
        <f t="shared" si="23"/>
        <v>0.008297894726</v>
      </c>
      <c r="AL390" s="66">
        <f t="shared" si="24"/>
        <v>0.002334136977</v>
      </c>
      <c r="AM390" s="66">
        <f t="shared" si="25"/>
        <v>0.006736403579</v>
      </c>
      <c r="AN390" s="63">
        <f t="shared" si="6"/>
        <v>0.1583214115</v>
      </c>
      <c r="AO390" s="66">
        <f t="shared" si="26"/>
        <v>0.01512901911</v>
      </c>
      <c r="AP390" s="66">
        <f t="shared" si="27"/>
        <v>0.9064443733</v>
      </c>
      <c r="AQ390" s="63">
        <f t="shared" si="7"/>
        <v>35</v>
      </c>
      <c r="AR390" s="66">
        <f t="shared" si="28"/>
        <v>32</v>
      </c>
      <c r="AS390" s="64">
        <f>'M1,M2,M3 Restoration'!AU390</f>
        <v>0.4726766439</v>
      </c>
      <c r="AT390" s="66">
        <f t="shared" si="206"/>
        <v>36</v>
      </c>
      <c r="AU390" s="65">
        <f>'N1,N2,N3 Restoration'!AX390</f>
        <v>0.2701918414</v>
      </c>
      <c r="AV390" s="38">
        <f t="shared" si="30"/>
        <v>20</v>
      </c>
      <c r="AW390" s="38">
        <f t="shared" si="31"/>
        <v>7</v>
      </c>
      <c r="AX390" s="52">
        <v>21.0</v>
      </c>
      <c r="AY390" s="38"/>
      <c r="AZ390" s="35"/>
      <c r="BA390" s="35"/>
    </row>
    <row r="391">
      <c r="A391" s="1"/>
      <c r="B391" s="1"/>
      <c r="C391" s="60"/>
      <c r="D391" s="60"/>
      <c r="E391" s="2">
        <v>5577.0</v>
      </c>
      <c r="F391" s="61">
        <v>941.0</v>
      </c>
      <c r="G391" s="62">
        <f t="shared" si="8"/>
        <v>138</v>
      </c>
      <c r="H391" s="43">
        <v>3.0</v>
      </c>
      <c r="I391" s="43">
        <v>15.0</v>
      </c>
      <c r="J391" s="43">
        <v>5.0</v>
      </c>
      <c r="K391" s="44">
        <v>19.0</v>
      </c>
      <c r="L391" s="44">
        <v>32.0</v>
      </c>
      <c r="M391" s="44">
        <v>21.0</v>
      </c>
      <c r="N391" s="45">
        <v>8.0</v>
      </c>
      <c r="O391" s="45">
        <v>7.0</v>
      </c>
      <c r="P391" s="45">
        <v>28.0</v>
      </c>
      <c r="Q391" s="66">
        <f t="shared" si="9"/>
        <v>0.1466524973</v>
      </c>
      <c r="R391" s="66">
        <f t="shared" si="10"/>
        <v>0.003188097768</v>
      </c>
      <c r="S391" s="66">
        <f t="shared" si="11"/>
        <v>0.005313496281</v>
      </c>
      <c r="T391" s="66">
        <f t="shared" si="12"/>
        <v>0.007438894793</v>
      </c>
      <c r="U391" s="63">
        <f t="shared" si="1"/>
        <v>0.1466524973</v>
      </c>
      <c r="V391" s="66">
        <f t="shared" si="13"/>
        <v>0.01594048884</v>
      </c>
      <c r="W391" s="66">
        <f t="shared" si="14"/>
        <v>0.0340063762</v>
      </c>
      <c r="X391" s="66">
        <f t="shared" si="15"/>
        <v>0.02019128587</v>
      </c>
      <c r="Y391" s="63">
        <f t="shared" si="2"/>
        <v>0.1466524973</v>
      </c>
      <c r="Z391" s="66">
        <f t="shared" si="16"/>
        <v>0.02231668438</v>
      </c>
      <c r="AA391" s="66">
        <f t="shared" si="17"/>
        <v>0.008501594049</v>
      </c>
      <c r="AB391" s="66">
        <f t="shared" si="18"/>
        <v>0.02975557917</v>
      </c>
      <c r="AC391" s="63">
        <f t="shared" si="3"/>
        <v>0.1466524973</v>
      </c>
      <c r="AD391" s="66">
        <f t="shared" ref="AD391:AF391" si="420">(H391+K391+N391)/($F391)</f>
        <v>0.03188097768</v>
      </c>
      <c r="AE391" s="66">
        <f t="shared" si="420"/>
        <v>0.05738575983</v>
      </c>
      <c r="AF391" s="66">
        <f t="shared" si="420"/>
        <v>0.05738575983</v>
      </c>
      <c r="AG391" s="56">
        <f t="shared" si="20"/>
        <v>0.008358342889</v>
      </c>
      <c r="AH391" s="49">
        <f t="shared" si="5"/>
        <v>0.1466524973</v>
      </c>
      <c r="AI391" s="57">
        <f t="shared" si="21"/>
        <v>0.007743148921</v>
      </c>
      <c r="AJ391" s="57">
        <f t="shared" si="22"/>
        <v>0.007083212683</v>
      </c>
      <c r="AK391" s="66">
        <f t="shared" si="23"/>
        <v>0.0007584451276</v>
      </c>
      <c r="AL391" s="66">
        <f t="shared" si="24"/>
        <v>0.0003556821095</v>
      </c>
      <c r="AM391" s="66">
        <f t="shared" si="25"/>
        <v>0.0006157215343</v>
      </c>
      <c r="AN391" s="63">
        <f t="shared" si="6"/>
        <v>0.1466524973</v>
      </c>
      <c r="AO391" s="66">
        <f t="shared" si="26"/>
        <v>0.008358870456</v>
      </c>
      <c r="AP391" s="66">
        <f t="shared" si="27"/>
        <v>0.9832121373</v>
      </c>
      <c r="AQ391" s="63">
        <f t="shared" si="7"/>
        <v>8</v>
      </c>
      <c r="AR391" s="66">
        <f t="shared" si="28"/>
        <v>8</v>
      </c>
      <c r="AS391" s="64">
        <f>'M1,M2,M3 Restoration'!AU391</f>
        <v>0.3260767228</v>
      </c>
      <c r="AT391" s="66">
        <f t="shared" si="206"/>
        <v>17</v>
      </c>
      <c r="AU391" s="65">
        <f>'N1,N2,N3 Restoration'!AX391</f>
        <v>0.3286059763</v>
      </c>
      <c r="AV391" s="38">
        <f t="shared" si="30"/>
        <v>8</v>
      </c>
      <c r="AW391" s="38">
        <f t="shared" si="31"/>
        <v>4</v>
      </c>
      <c r="AX391" s="52">
        <v>15.0</v>
      </c>
      <c r="AY391" s="38"/>
      <c r="AZ391" s="35"/>
      <c r="BA391" s="35"/>
    </row>
    <row r="392">
      <c r="A392" s="1"/>
      <c r="B392" s="1"/>
      <c r="C392" s="60"/>
      <c r="D392" s="60"/>
      <c r="E392" s="2">
        <v>5578.0</v>
      </c>
      <c r="F392" s="61">
        <v>1554.0</v>
      </c>
      <c r="G392" s="62">
        <f t="shared" si="8"/>
        <v>169</v>
      </c>
      <c r="H392" s="43">
        <v>6.0</v>
      </c>
      <c r="I392" s="43">
        <v>7.0</v>
      </c>
      <c r="J392" s="43">
        <v>11.0</v>
      </c>
      <c r="K392" s="44">
        <v>28.0</v>
      </c>
      <c r="L392" s="44">
        <v>59.0</v>
      </c>
      <c r="M392" s="44">
        <v>18.0</v>
      </c>
      <c r="N392" s="45">
        <v>9.0</v>
      </c>
      <c r="O392" s="45">
        <v>14.0</v>
      </c>
      <c r="P392" s="45">
        <v>17.0</v>
      </c>
      <c r="Q392" s="66">
        <f t="shared" si="9"/>
        <v>0.1087516088</v>
      </c>
      <c r="R392" s="66">
        <f t="shared" si="10"/>
        <v>0.003861003861</v>
      </c>
      <c r="S392" s="66">
        <f t="shared" si="11"/>
        <v>0.007078507079</v>
      </c>
      <c r="T392" s="66">
        <f t="shared" si="12"/>
        <v>0.009009009009</v>
      </c>
      <c r="U392" s="63">
        <f t="shared" si="1"/>
        <v>0.1087516088</v>
      </c>
      <c r="V392" s="66">
        <f t="shared" si="13"/>
        <v>0.004504504505</v>
      </c>
      <c r="W392" s="66">
        <f t="shared" si="14"/>
        <v>0.03796653797</v>
      </c>
      <c r="X392" s="66">
        <f t="shared" si="15"/>
        <v>0.01801801802</v>
      </c>
      <c r="Y392" s="63">
        <f t="shared" si="2"/>
        <v>0.1087516088</v>
      </c>
      <c r="Z392" s="66">
        <f t="shared" si="16"/>
        <v>0.01158301158</v>
      </c>
      <c r="AA392" s="66">
        <f t="shared" si="17"/>
        <v>0.005791505792</v>
      </c>
      <c r="AB392" s="66">
        <f t="shared" si="18"/>
        <v>0.01093951094</v>
      </c>
      <c r="AC392" s="63">
        <f t="shared" si="3"/>
        <v>0.1087516088</v>
      </c>
      <c r="AD392" s="66">
        <f t="shared" ref="AD392:AF392" si="421">(H392+K392+N392)/($F392)</f>
        <v>0.02767052767</v>
      </c>
      <c r="AE392" s="66">
        <f t="shared" si="421"/>
        <v>0.05148005148</v>
      </c>
      <c r="AF392" s="66">
        <f t="shared" si="421"/>
        <v>0.0296010296</v>
      </c>
      <c r="AG392" s="56">
        <f t="shared" si="20"/>
        <v>0.005843701653</v>
      </c>
      <c r="AH392" s="49">
        <f t="shared" si="5"/>
        <v>0.1087516088</v>
      </c>
      <c r="AI392" s="57">
        <f t="shared" si="21"/>
        <v>0.005428884566</v>
      </c>
      <c r="AJ392" s="57">
        <f t="shared" si="22"/>
        <v>0.004939502326</v>
      </c>
      <c r="AK392" s="66">
        <f t="shared" si="23"/>
        <v>0.0003626212257</v>
      </c>
      <c r="AL392" s="66">
        <f t="shared" si="24"/>
        <v>0.004069506683</v>
      </c>
      <c r="AM392" s="66">
        <f t="shared" si="25"/>
        <v>0.0002943834555</v>
      </c>
      <c r="AN392" s="63">
        <f t="shared" si="6"/>
        <v>0.1087516088</v>
      </c>
      <c r="AO392" s="66">
        <f t="shared" si="26"/>
        <v>0.005723268021</v>
      </c>
      <c r="AP392" s="66">
        <f t="shared" si="27"/>
        <v>0.9882176117</v>
      </c>
      <c r="AQ392" s="63">
        <f t="shared" si="7"/>
        <v>9</v>
      </c>
      <c r="AR392" s="66">
        <f t="shared" si="28"/>
        <v>9</v>
      </c>
      <c r="AS392" s="64">
        <f>'M1,M2,M3 Restoration'!AU392</f>
        <v>0.4356586192</v>
      </c>
      <c r="AT392" s="66">
        <f t="shared" si="206"/>
        <v>12</v>
      </c>
      <c r="AU392" s="65">
        <f>'N1,N2,N3 Restoration'!AX392</f>
        <v>0.2757162808</v>
      </c>
      <c r="AV392" s="38">
        <f t="shared" si="30"/>
        <v>17</v>
      </c>
      <c r="AW392" s="38">
        <f t="shared" si="31"/>
        <v>6</v>
      </c>
      <c r="AX392" s="52">
        <v>7.0</v>
      </c>
      <c r="AY392" s="38"/>
      <c r="AZ392" s="35"/>
      <c r="BA392" s="35"/>
    </row>
    <row r="393">
      <c r="A393" s="1"/>
      <c r="B393" s="1"/>
      <c r="C393" s="60"/>
      <c r="D393" s="60"/>
      <c r="E393" s="2">
        <v>5581.0</v>
      </c>
      <c r="F393" s="61">
        <v>2113.0</v>
      </c>
      <c r="G393" s="62">
        <f t="shared" si="8"/>
        <v>119</v>
      </c>
      <c r="H393" s="43">
        <v>7.0</v>
      </c>
      <c r="I393" s="43">
        <v>17.0</v>
      </c>
      <c r="J393" s="43">
        <v>7.0</v>
      </c>
      <c r="K393" s="44">
        <v>7.0</v>
      </c>
      <c r="L393" s="44">
        <v>40.0</v>
      </c>
      <c r="M393" s="44">
        <v>9.0</v>
      </c>
      <c r="N393" s="45">
        <v>5.0</v>
      </c>
      <c r="O393" s="45">
        <v>5.0</v>
      </c>
      <c r="P393" s="45">
        <v>22.0</v>
      </c>
      <c r="Q393" s="66">
        <f t="shared" si="9"/>
        <v>0.05631803124</v>
      </c>
      <c r="R393" s="66">
        <f t="shared" si="10"/>
        <v>0.003312825367</v>
      </c>
      <c r="S393" s="66">
        <f t="shared" si="11"/>
        <v>0.003312825367</v>
      </c>
      <c r="T393" s="66">
        <f t="shared" si="12"/>
        <v>0.002366303833</v>
      </c>
      <c r="U393" s="63">
        <f t="shared" si="1"/>
        <v>0.05631803124</v>
      </c>
      <c r="V393" s="66">
        <f t="shared" si="13"/>
        <v>0.008045433034</v>
      </c>
      <c r="W393" s="66">
        <f t="shared" si="14"/>
        <v>0.01893043067</v>
      </c>
      <c r="X393" s="66">
        <f t="shared" si="15"/>
        <v>0.003312825367</v>
      </c>
      <c r="Y393" s="63">
        <f t="shared" si="2"/>
        <v>0.05631803124</v>
      </c>
      <c r="Z393" s="66">
        <f t="shared" si="16"/>
        <v>0.0042593469</v>
      </c>
      <c r="AA393" s="66">
        <f t="shared" si="17"/>
        <v>0.002366303833</v>
      </c>
      <c r="AB393" s="66">
        <f t="shared" si="18"/>
        <v>0.01041173687</v>
      </c>
      <c r="AC393" s="63">
        <f t="shared" si="3"/>
        <v>0.05631803124</v>
      </c>
      <c r="AD393" s="66">
        <f t="shared" ref="AD393:AF393" si="422">(H393+K393+N393)/($F393)</f>
        <v>0.008991954567</v>
      </c>
      <c r="AE393" s="66">
        <f t="shared" si="422"/>
        <v>0.02934216753</v>
      </c>
      <c r="AF393" s="66">
        <f t="shared" si="422"/>
        <v>0.01798390913</v>
      </c>
      <c r="AG393" s="56">
        <f t="shared" si="20"/>
        <v>0.001946610044</v>
      </c>
      <c r="AH393" s="49">
        <f t="shared" si="5"/>
        <v>0.05631803124</v>
      </c>
      <c r="AI393" s="57">
        <f t="shared" si="21"/>
        <v>0.001710955427</v>
      </c>
      <c r="AJ393" s="57">
        <f t="shared" si="22"/>
        <v>0.001457524286</v>
      </c>
      <c r="AK393" s="66">
        <f t="shared" si="23"/>
        <v>0.0006553484066</v>
      </c>
      <c r="AL393" s="66">
        <f t="shared" si="24"/>
        <v>0.0009087795472</v>
      </c>
      <c r="AM393" s="66">
        <f t="shared" si="25"/>
        <v>0.0005320254712</v>
      </c>
      <c r="AN393" s="63">
        <f t="shared" si="6"/>
        <v>0.05631803124</v>
      </c>
      <c r="AO393" s="66">
        <f t="shared" si="26"/>
        <v>0.002242980898</v>
      </c>
      <c r="AP393" s="66">
        <f t="shared" si="27"/>
        <v>0.9478837275</v>
      </c>
      <c r="AQ393" s="63">
        <f t="shared" si="7"/>
        <v>5</v>
      </c>
      <c r="AR393" s="66">
        <f t="shared" si="28"/>
        <v>5</v>
      </c>
      <c r="AS393" s="64">
        <f>'M1,M2,M3 Restoration'!AU393</f>
        <v>0.3944938696</v>
      </c>
      <c r="AT393" s="66">
        <f t="shared" si="206"/>
        <v>8</v>
      </c>
      <c r="AU393" s="65">
        <f>'N1,N2,N3 Restoration'!AX393</f>
        <v>0.3605579749</v>
      </c>
      <c r="AV393" s="38">
        <f t="shared" si="30"/>
        <v>14</v>
      </c>
      <c r="AW393" s="38">
        <f t="shared" si="31"/>
        <v>8</v>
      </c>
      <c r="AX393" s="52">
        <v>17.0</v>
      </c>
      <c r="AY393" s="38"/>
      <c r="AZ393" s="35"/>
      <c r="BA393" s="35"/>
    </row>
    <row r="394">
      <c r="A394" s="1"/>
      <c r="B394" s="1"/>
      <c r="C394" s="60"/>
      <c r="D394" s="60"/>
      <c r="E394" s="2">
        <v>5582.0</v>
      </c>
      <c r="F394" s="61">
        <v>1702.0</v>
      </c>
      <c r="G394" s="62">
        <f t="shared" si="8"/>
        <v>195</v>
      </c>
      <c r="H394" s="43">
        <v>8.0</v>
      </c>
      <c r="I394" s="43">
        <v>23.0</v>
      </c>
      <c r="J394" s="43">
        <v>9.0</v>
      </c>
      <c r="K394" s="44">
        <v>23.0</v>
      </c>
      <c r="L394" s="44">
        <v>72.0</v>
      </c>
      <c r="M394" s="44">
        <v>14.0</v>
      </c>
      <c r="N394" s="45">
        <v>7.0</v>
      </c>
      <c r="O394" s="45">
        <v>9.0</v>
      </c>
      <c r="P394" s="45">
        <v>30.0</v>
      </c>
      <c r="Q394" s="66">
        <f t="shared" si="9"/>
        <v>0.1145710928</v>
      </c>
      <c r="R394" s="66">
        <f t="shared" si="10"/>
        <v>0.004700352526</v>
      </c>
      <c r="S394" s="66">
        <f t="shared" si="11"/>
        <v>0.005287896592</v>
      </c>
      <c r="T394" s="66">
        <f t="shared" si="12"/>
        <v>0.005287896592</v>
      </c>
      <c r="U394" s="63">
        <f t="shared" si="1"/>
        <v>0.1145710928</v>
      </c>
      <c r="V394" s="66">
        <f t="shared" si="13"/>
        <v>0.01351351351</v>
      </c>
      <c r="W394" s="66">
        <f t="shared" si="14"/>
        <v>0.04230317274</v>
      </c>
      <c r="X394" s="66">
        <f t="shared" si="15"/>
        <v>0.01351351351</v>
      </c>
      <c r="Y394" s="63">
        <f t="shared" si="2"/>
        <v>0.1145710928</v>
      </c>
      <c r="Z394" s="66">
        <f t="shared" si="16"/>
        <v>0.008225616921</v>
      </c>
      <c r="AA394" s="66">
        <f t="shared" si="17"/>
        <v>0.004112808461</v>
      </c>
      <c r="AB394" s="66">
        <f t="shared" si="18"/>
        <v>0.01762632197</v>
      </c>
      <c r="AC394" s="63">
        <f t="shared" si="3"/>
        <v>0.1145710928</v>
      </c>
      <c r="AD394" s="66">
        <f t="shared" ref="AD394:AF394" si="423">(H394+K394+N394)/($F394)</f>
        <v>0.0223266745</v>
      </c>
      <c r="AE394" s="66">
        <f t="shared" si="423"/>
        <v>0.06110458284</v>
      </c>
      <c r="AF394" s="66">
        <f t="shared" si="423"/>
        <v>0.03113983549</v>
      </c>
      <c r="AG394" s="56">
        <f t="shared" si="20"/>
        <v>0.006246297085</v>
      </c>
      <c r="AH394" s="49">
        <f t="shared" si="5"/>
        <v>0.1145710928</v>
      </c>
      <c r="AI394" s="57">
        <f t="shared" si="21"/>
        <v>0.005804577804</v>
      </c>
      <c r="AJ394" s="57">
        <f t="shared" si="22"/>
        <v>0.005289007886</v>
      </c>
      <c r="AK394" s="66">
        <f t="shared" si="23"/>
        <v>-0.001691769343</v>
      </c>
      <c r="AL394" s="66">
        <f t="shared" si="24"/>
        <v>-0.000001111293688</v>
      </c>
      <c r="AM394" s="66">
        <f t="shared" si="25"/>
        <v>-0.00137341355</v>
      </c>
      <c r="AN394" s="63">
        <f t="shared" si="6"/>
        <v>0.1145710928</v>
      </c>
      <c r="AO394" s="66">
        <f t="shared" si="26"/>
        <v>0.004431164253</v>
      </c>
      <c r="AP394" s="66">
        <f t="shared" si="27"/>
        <v>1.077405937</v>
      </c>
      <c r="AQ394" s="63">
        <f t="shared" si="7"/>
        <v>7</v>
      </c>
      <c r="AR394" s="66">
        <f t="shared" si="28"/>
        <v>8</v>
      </c>
      <c r="AS394" s="64">
        <f>'M1,M2,M3 Restoration'!AU394</f>
        <v>0.3789546891</v>
      </c>
      <c r="AT394" s="66">
        <f t="shared" si="206"/>
        <v>13</v>
      </c>
      <c r="AU394" s="65">
        <f>'N1,N2,N3 Restoration'!AX394</f>
        <v>0.4176152154</v>
      </c>
      <c r="AV394" s="38">
        <f t="shared" si="30"/>
        <v>17</v>
      </c>
      <c r="AW394" s="38">
        <f t="shared" si="31"/>
        <v>12</v>
      </c>
      <c r="AX394" s="52">
        <v>23.0</v>
      </c>
      <c r="AY394" s="38"/>
      <c r="AZ394" s="35"/>
      <c r="BA394" s="35"/>
    </row>
    <row r="395">
      <c r="A395" s="1"/>
      <c r="B395" s="1"/>
      <c r="C395" s="60"/>
      <c r="D395" s="60"/>
      <c r="E395" s="2">
        <v>5583.0</v>
      </c>
      <c r="F395" s="61">
        <v>1417.0</v>
      </c>
      <c r="G395" s="62">
        <f t="shared" si="8"/>
        <v>116</v>
      </c>
      <c r="H395" s="43">
        <v>3.0</v>
      </c>
      <c r="I395" s="43">
        <v>15.0</v>
      </c>
      <c r="J395" s="43">
        <v>3.0</v>
      </c>
      <c r="K395" s="44">
        <v>9.0</v>
      </c>
      <c r="L395" s="44">
        <v>38.0</v>
      </c>
      <c r="M395" s="44">
        <v>13.0</v>
      </c>
      <c r="N395" s="45">
        <v>1.0</v>
      </c>
      <c r="O395" s="45">
        <v>4.0</v>
      </c>
      <c r="P395" s="45">
        <v>30.0</v>
      </c>
      <c r="Q395" s="66">
        <f t="shared" si="9"/>
        <v>0.08186309104</v>
      </c>
      <c r="R395" s="66">
        <f t="shared" si="10"/>
        <v>0.002117148906</v>
      </c>
      <c r="S395" s="66">
        <f t="shared" si="11"/>
        <v>0.002117148906</v>
      </c>
      <c r="T395" s="66">
        <f t="shared" si="12"/>
        <v>0.002822865208</v>
      </c>
      <c r="U395" s="63">
        <f t="shared" si="1"/>
        <v>0.08186309104</v>
      </c>
      <c r="V395" s="66">
        <f t="shared" si="13"/>
        <v>0.01058574453</v>
      </c>
      <c r="W395" s="66">
        <f t="shared" si="14"/>
        <v>0.02681721948</v>
      </c>
      <c r="X395" s="66">
        <f t="shared" si="15"/>
        <v>0.006351446718</v>
      </c>
      <c r="Y395" s="63">
        <f t="shared" si="2"/>
        <v>0.08186309104</v>
      </c>
      <c r="Z395" s="66">
        <f t="shared" si="16"/>
        <v>0.009174311927</v>
      </c>
      <c r="AA395" s="66">
        <f t="shared" si="17"/>
        <v>0.000705716302</v>
      </c>
      <c r="AB395" s="66">
        <f t="shared" si="18"/>
        <v>0.02117148906</v>
      </c>
      <c r="AC395" s="63">
        <f t="shared" si="3"/>
        <v>0.08186309104</v>
      </c>
      <c r="AD395" s="66">
        <f t="shared" ref="AD395:AF395" si="424">(H395+K395+N395)/($F395)</f>
        <v>0.009174311927</v>
      </c>
      <c r="AE395" s="66">
        <f t="shared" si="424"/>
        <v>0.04022582922</v>
      </c>
      <c r="AF395" s="66">
        <f t="shared" si="424"/>
        <v>0.03246294989</v>
      </c>
      <c r="AG395" s="56">
        <f t="shared" si="20"/>
        <v>0.003905880544</v>
      </c>
      <c r="AH395" s="49">
        <f t="shared" si="5"/>
        <v>0.08186309104</v>
      </c>
      <c r="AI395" s="57">
        <f t="shared" si="21"/>
        <v>0.003597158135</v>
      </c>
      <c r="AJ395" s="57">
        <f t="shared" si="22"/>
        <v>0.003228774225</v>
      </c>
      <c r="AK395" s="66">
        <f t="shared" si="23"/>
        <v>-0.002891441833</v>
      </c>
      <c r="AL395" s="66">
        <f t="shared" si="24"/>
        <v>-0.0004059090169</v>
      </c>
      <c r="AM395" s="66">
        <f t="shared" si="25"/>
        <v>-0.002347332637</v>
      </c>
      <c r="AN395" s="63">
        <f t="shared" si="6"/>
        <v>0.08186309104</v>
      </c>
      <c r="AO395" s="66">
        <f t="shared" si="26"/>
        <v>0.001249825498</v>
      </c>
      <c r="AP395" s="66">
        <f t="shared" si="27"/>
        <v>1.77100273</v>
      </c>
      <c r="AQ395" s="63">
        <f t="shared" si="7"/>
        <v>1</v>
      </c>
      <c r="AR395" s="66">
        <f t="shared" si="28"/>
        <v>2</v>
      </c>
      <c r="AS395" s="64">
        <f>'M1,M2,M3 Restoration'!AU395</f>
        <v>0.2459652878</v>
      </c>
      <c r="AT395" s="66">
        <f t="shared" si="206"/>
        <v>6</v>
      </c>
      <c r="AU395" s="65">
        <f>'N1,N2,N3 Restoration'!AX395</f>
        <v>0.5664240743</v>
      </c>
      <c r="AV395" s="38">
        <f t="shared" si="30"/>
        <v>6</v>
      </c>
      <c r="AW395" s="38">
        <f t="shared" si="31"/>
        <v>8</v>
      </c>
      <c r="AX395" s="52">
        <v>15.0</v>
      </c>
      <c r="AY395" s="38"/>
      <c r="AZ395" s="35"/>
      <c r="BA395" s="35"/>
    </row>
    <row r="396">
      <c r="A396" s="1"/>
      <c r="B396" s="1"/>
      <c r="C396" s="60"/>
      <c r="D396" s="60"/>
      <c r="E396" s="2">
        <v>5585.0</v>
      </c>
      <c r="F396" s="61">
        <v>1460.0</v>
      </c>
      <c r="G396" s="62">
        <f t="shared" si="8"/>
        <v>173</v>
      </c>
      <c r="H396" s="43">
        <v>11.0</v>
      </c>
      <c r="I396" s="43">
        <v>19.0</v>
      </c>
      <c r="J396" s="43">
        <v>12.0</v>
      </c>
      <c r="K396" s="44">
        <v>14.0</v>
      </c>
      <c r="L396" s="44">
        <v>47.0</v>
      </c>
      <c r="M396" s="44">
        <v>21.0</v>
      </c>
      <c r="N396" s="45">
        <v>11.0</v>
      </c>
      <c r="O396" s="45">
        <v>7.0</v>
      </c>
      <c r="P396" s="45">
        <v>31.0</v>
      </c>
      <c r="Q396" s="66">
        <f t="shared" si="9"/>
        <v>0.1184931507</v>
      </c>
      <c r="R396" s="66">
        <f t="shared" si="10"/>
        <v>0.007534246575</v>
      </c>
      <c r="S396" s="66">
        <f t="shared" si="11"/>
        <v>0.008219178082</v>
      </c>
      <c r="T396" s="66">
        <f t="shared" si="12"/>
        <v>0.004794520548</v>
      </c>
      <c r="U396" s="63">
        <f t="shared" si="1"/>
        <v>0.1184931507</v>
      </c>
      <c r="V396" s="66">
        <f t="shared" si="13"/>
        <v>0.01301369863</v>
      </c>
      <c r="W396" s="66">
        <f t="shared" si="14"/>
        <v>0.03219178082</v>
      </c>
      <c r="X396" s="66">
        <f t="shared" si="15"/>
        <v>0.009589041096</v>
      </c>
      <c r="Y396" s="63">
        <f t="shared" si="2"/>
        <v>0.1184931507</v>
      </c>
      <c r="Z396" s="66">
        <f t="shared" si="16"/>
        <v>0.01438356164</v>
      </c>
      <c r="AA396" s="66">
        <f t="shared" si="17"/>
        <v>0.007534246575</v>
      </c>
      <c r="AB396" s="66">
        <f t="shared" si="18"/>
        <v>0.02123287671</v>
      </c>
      <c r="AC396" s="63">
        <f t="shared" si="3"/>
        <v>0.1184931507</v>
      </c>
      <c r="AD396" s="66">
        <f t="shared" ref="AD396:AF396" si="425">(H396+K396+N396)/($F396)</f>
        <v>0.02465753425</v>
      </c>
      <c r="AE396" s="66">
        <f t="shared" si="425"/>
        <v>0.05</v>
      </c>
      <c r="AF396" s="66">
        <f t="shared" si="425"/>
        <v>0.04383561644</v>
      </c>
      <c r="AG396" s="56">
        <f t="shared" si="20"/>
        <v>0.006514253753</v>
      </c>
      <c r="AH396" s="49">
        <f t="shared" si="5"/>
        <v>0.1184931507</v>
      </c>
      <c r="AI396" s="57">
        <f t="shared" si="21"/>
        <v>0.006053612779</v>
      </c>
      <c r="AJ396" s="57">
        <f t="shared" si="22"/>
        <v>0.005520393601</v>
      </c>
      <c r="AK396" s="66">
        <f t="shared" si="23"/>
        <v>0.001480633796</v>
      </c>
      <c r="AL396" s="66">
        <f t="shared" si="24"/>
        <v>-0.0007258730531</v>
      </c>
      <c r="AM396" s="66">
        <f t="shared" si="25"/>
        <v>0.001202009321</v>
      </c>
      <c r="AN396" s="63">
        <f t="shared" si="6"/>
        <v>0.1184931507</v>
      </c>
      <c r="AO396" s="66">
        <f t="shared" si="26"/>
        <v>0.0072556221</v>
      </c>
      <c r="AP396" s="66">
        <f t="shared" si="27"/>
        <v>0.9630189333</v>
      </c>
      <c r="AQ396" s="63">
        <f t="shared" si="7"/>
        <v>11</v>
      </c>
      <c r="AR396" s="66">
        <f t="shared" si="28"/>
        <v>11</v>
      </c>
      <c r="AS396" s="64">
        <f>'M1,M2,M3 Restoration'!AU396</f>
        <v>0.4656781697</v>
      </c>
      <c r="AT396" s="66">
        <f t="shared" si="206"/>
        <v>13</v>
      </c>
      <c r="AU396" s="65">
        <f>'N1,N2,N3 Restoration'!AX396</f>
        <v>0.2136341756</v>
      </c>
      <c r="AV396" s="38">
        <f t="shared" si="30"/>
        <v>23</v>
      </c>
      <c r="AW396" s="38">
        <f t="shared" si="31"/>
        <v>6</v>
      </c>
      <c r="AX396" s="52">
        <v>19.0</v>
      </c>
      <c r="AY396" s="38"/>
      <c r="AZ396" s="35"/>
      <c r="BA396" s="35"/>
    </row>
    <row r="397">
      <c r="A397" s="1"/>
      <c r="B397" s="1"/>
      <c r="C397" s="60"/>
      <c r="D397" s="60"/>
      <c r="E397" s="2">
        <v>5586.0</v>
      </c>
      <c r="F397" s="61">
        <v>1444.0</v>
      </c>
      <c r="G397" s="62">
        <f t="shared" si="8"/>
        <v>151</v>
      </c>
      <c r="H397" s="43">
        <v>11.0</v>
      </c>
      <c r="I397" s="43">
        <v>14.0</v>
      </c>
      <c r="J397" s="43">
        <v>9.0</v>
      </c>
      <c r="K397" s="44">
        <v>19.0</v>
      </c>
      <c r="L397" s="44">
        <v>47.0</v>
      </c>
      <c r="M397" s="44">
        <v>12.0</v>
      </c>
      <c r="N397" s="45">
        <v>7.0</v>
      </c>
      <c r="O397" s="45">
        <v>5.0</v>
      </c>
      <c r="P397" s="45">
        <v>27.0</v>
      </c>
      <c r="Q397" s="66">
        <f t="shared" si="9"/>
        <v>0.1045706371</v>
      </c>
      <c r="R397" s="66">
        <f t="shared" si="10"/>
        <v>0.007617728532</v>
      </c>
      <c r="S397" s="66">
        <f t="shared" si="11"/>
        <v>0.006232686981</v>
      </c>
      <c r="T397" s="66">
        <f t="shared" si="12"/>
        <v>0.003462603878</v>
      </c>
      <c r="U397" s="63">
        <f t="shared" si="1"/>
        <v>0.1045706371</v>
      </c>
      <c r="V397" s="66">
        <f t="shared" si="13"/>
        <v>0.009695290859</v>
      </c>
      <c r="W397" s="66">
        <f t="shared" si="14"/>
        <v>0.03254847645</v>
      </c>
      <c r="X397" s="66">
        <f t="shared" si="15"/>
        <v>0.01315789474</v>
      </c>
      <c r="Y397" s="63">
        <f t="shared" si="2"/>
        <v>0.1045706371</v>
      </c>
      <c r="Z397" s="66">
        <f t="shared" si="16"/>
        <v>0.008310249307</v>
      </c>
      <c r="AA397" s="66">
        <f t="shared" si="17"/>
        <v>0.004847645429</v>
      </c>
      <c r="AB397" s="66">
        <f t="shared" si="18"/>
        <v>0.01869806094</v>
      </c>
      <c r="AC397" s="63">
        <f t="shared" si="3"/>
        <v>0.1045706371</v>
      </c>
      <c r="AD397" s="66">
        <f t="shared" ref="AD397:AF397" si="426">(H397+K397+N397)/($F397)</f>
        <v>0.0256232687</v>
      </c>
      <c r="AE397" s="66">
        <f t="shared" si="426"/>
        <v>0.04570637119</v>
      </c>
      <c r="AF397" s="66">
        <f t="shared" si="426"/>
        <v>0.03324099723</v>
      </c>
      <c r="AG397" s="56">
        <f t="shared" si="20"/>
        <v>0.005550767537</v>
      </c>
      <c r="AH397" s="49">
        <f t="shared" si="5"/>
        <v>0.1045706371</v>
      </c>
      <c r="AI397" s="57">
        <f t="shared" si="21"/>
        <v>0.005154412662</v>
      </c>
      <c r="AJ397" s="57">
        <f t="shared" si="22"/>
        <v>0.004683844795</v>
      </c>
      <c r="AK397" s="66">
        <f t="shared" si="23"/>
        <v>-0.0003067672324</v>
      </c>
      <c r="AL397" s="66">
        <f t="shared" si="24"/>
        <v>-0.001221240917</v>
      </c>
      <c r="AM397" s="66">
        <f t="shared" si="25"/>
        <v>-0.0002490400217</v>
      </c>
      <c r="AN397" s="63">
        <f t="shared" si="6"/>
        <v>0.1045706371</v>
      </c>
      <c r="AO397" s="66">
        <f t="shared" si="26"/>
        <v>0.00490537264</v>
      </c>
      <c r="AP397" s="66">
        <f t="shared" si="27"/>
        <v>1.011908299</v>
      </c>
      <c r="AQ397" s="63">
        <f t="shared" si="7"/>
        <v>7</v>
      </c>
      <c r="AR397" s="66">
        <f t="shared" si="28"/>
        <v>7</v>
      </c>
      <c r="AS397" s="64">
        <f>'M1,M2,M3 Restoration'!AU397</f>
        <v>0.4680530126</v>
      </c>
      <c r="AT397" s="66">
        <f t="shared" si="206"/>
        <v>8</v>
      </c>
      <c r="AU397" s="65">
        <f>'N1,N2,N3 Restoration'!AX397</f>
        <v>0.208130982</v>
      </c>
      <c r="AV397" s="38">
        <f t="shared" si="30"/>
        <v>20</v>
      </c>
      <c r="AW397" s="38">
        <f t="shared" si="31"/>
        <v>5</v>
      </c>
      <c r="AX397" s="52">
        <v>14.0</v>
      </c>
      <c r="AY397" s="38"/>
      <c r="AZ397" s="35"/>
      <c r="BA397" s="35"/>
    </row>
    <row r="398">
      <c r="A398" s="1"/>
      <c r="B398" s="1"/>
      <c r="C398" s="60"/>
      <c r="D398" s="60"/>
      <c r="E398" s="2">
        <v>5587.0</v>
      </c>
      <c r="F398" s="61">
        <v>2966.0</v>
      </c>
      <c r="G398" s="62">
        <f t="shared" si="8"/>
        <v>517</v>
      </c>
      <c r="H398" s="43">
        <v>10.0</v>
      </c>
      <c r="I398" s="43">
        <v>37.0</v>
      </c>
      <c r="J398" s="43">
        <v>29.0</v>
      </c>
      <c r="K398" s="44">
        <v>65.0</v>
      </c>
      <c r="L398" s="44">
        <v>174.0</v>
      </c>
      <c r="M398" s="44">
        <v>46.0</v>
      </c>
      <c r="N398" s="45">
        <v>32.0</v>
      </c>
      <c r="O398" s="45">
        <v>23.0</v>
      </c>
      <c r="P398" s="45">
        <v>101.0</v>
      </c>
      <c r="Q398" s="66">
        <f t="shared" si="9"/>
        <v>0.1743088334</v>
      </c>
      <c r="R398" s="66">
        <f t="shared" si="10"/>
        <v>0.003371544167</v>
      </c>
      <c r="S398" s="66">
        <f t="shared" si="11"/>
        <v>0.009777478085</v>
      </c>
      <c r="T398" s="66">
        <f t="shared" si="12"/>
        <v>0.007754551585</v>
      </c>
      <c r="U398" s="63">
        <f t="shared" si="1"/>
        <v>0.1743088334</v>
      </c>
      <c r="V398" s="66">
        <f t="shared" si="13"/>
        <v>0.01247471342</v>
      </c>
      <c r="W398" s="66">
        <f t="shared" si="14"/>
        <v>0.05866486851</v>
      </c>
      <c r="X398" s="66">
        <f t="shared" si="15"/>
        <v>0.02191503709</v>
      </c>
      <c r="Y398" s="63">
        <f t="shared" si="2"/>
        <v>0.1743088334</v>
      </c>
      <c r="Z398" s="66">
        <f t="shared" si="16"/>
        <v>0.01550910317</v>
      </c>
      <c r="AA398" s="66">
        <f t="shared" si="17"/>
        <v>0.01078894134</v>
      </c>
      <c r="AB398" s="66">
        <f t="shared" si="18"/>
        <v>0.03405259609</v>
      </c>
      <c r="AC398" s="63">
        <f t="shared" si="3"/>
        <v>0.1743088334</v>
      </c>
      <c r="AD398" s="66">
        <f t="shared" ref="AD398:AF398" si="427">(H398+K398+N398)/($F398)</f>
        <v>0.03607552259</v>
      </c>
      <c r="AE398" s="66">
        <f t="shared" si="427"/>
        <v>0.07889413351</v>
      </c>
      <c r="AF398" s="66">
        <f t="shared" si="427"/>
        <v>0.05933917734</v>
      </c>
      <c r="AG398" s="56">
        <f t="shared" si="20"/>
        <v>0.01003318611</v>
      </c>
      <c r="AH398" s="49">
        <f t="shared" si="5"/>
        <v>0.1743088334</v>
      </c>
      <c r="AI398" s="57">
        <f t="shared" si="21"/>
        <v>0.009234246227</v>
      </c>
      <c r="AJ398" s="57">
        <f t="shared" si="22"/>
        <v>0.008449856476</v>
      </c>
      <c r="AK398" s="66">
        <f t="shared" si="23"/>
        <v>0.001554695108</v>
      </c>
      <c r="AL398" s="66">
        <f t="shared" si="24"/>
        <v>-0.0006953048917</v>
      </c>
      <c r="AM398" s="66">
        <f t="shared" si="25"/>
        <v>0.001262133835</v>
      </c>
      <c r="AN398" s="63">
        <f t="shared" si="6"/>
        <v>0.1743088334</v>
      </c>
      <c r="AO398" s="66">
        <f t="shared" si="26"/>
        <v>0.01049638006</v>
      </c>
      <c r="AP398" s="66">
        <f t="shared" si="27"/>
        <v>0.972883227</v>
      </c>
      <c r="AQ398" s="63">
        <f t="shared" si="7"/>
        <v>32</v>
      </c>
      <c r="AR398" s="66">
        <f t="shared" si="28"/>
        <v>31</v>
      </c>
      <c r="AS398" s="64">
        <f>'M1,M2,M3 Restoration'!AU398</f>
        <v>0.2452503206</v>
      </c>
      <c r="AT398" s="66">
        <f t="shared" si="206"/>
        <v>95</v>
      </c>
      <c r="AU398" s="65">
        <f>'N1,N2,N3 Restoration'!AX398</f>
        <v>0.154336933</v>
      </c>
      <c r="AV398" s="38">
        <f t="shared" si="30"/>
        <v>39</v>
      </c>
      <c r="AW398" s="38">
        <f t="shared" si="31"/>
        <v>7</v>
      </c>
      <c r="AX398" s="52">
        <v>37.0</v>
      </c>
      <c r="AY398" s="38"/>
      <c r="AZ398" s="35"/>
      <c r="BA398" s="35"/>
    </row>
    <row r="399">
      <c r="A399" s="1"/>
      <c r="B399" s="1"/>
      <c r="C399" s="60"/>
      <c r="D399" s="60"/>
      <c r="E399" s="2">
        <v>5593.0</v>
      </c>
      <c r="F399" s="61">
        <v>1952.0</v>
      </c>
      <c r="G399" s="62">
        <f t="shared" si="8"/>
        <v>458</v>
      </c>
      <c r="H399" s="43">
        <v>16.0</v>
      </c>
      <c r="I399" s="43">
        <v>38.0</v>
      </c>
      <c r="J399" s="43">
        <v>23.0</v>
      </c>
      <c r="K399" s="44">
        <v>84.0</v>
      </c>
      <c r="L399" s="44">
        <v>138.0</v>
      </c>
      <c r="M399" s="44">
        <v>38.0</v>
      </c>
      <c r="N399" s="45">
        <v>33.0</v>
      </c>
      <c r="O399" s="45">
        <v>14.0</v>
      </c>
      <c r="P399" s="45">
        <v>74.0</v>
      </c>
      <c r="Q399" s="66">
        <f t="shared" si="9"/>
        <v>0.2346311475</v>
      </c>
      <c r="R399" s="66">
        <f t="shared" si="10"/>
        <v>0.008196721311</v>
      </c>
      <c r="S399" s="66">
        <f t="shared" si="11"/>
        <v>0.01178278689</v>
      </c>
      <c r="T399" s="66">
        <f t="shared" si="12"/>
        <v>0.007172131148</v>
      </c>
      <c r="U399" s="63">
        <f t="shared" si="1"/>
        <v>0.2346311475</v>
      </c>
      <c r="V399" s="66">
        <f t="shared" si="13"/>
        <v>0.01946721311</v>
      </c>
      <c r="W399" s="66">
        <f t="shared" si="14"/>
        <v>0.07069672131</v>
      </c>
      <c r="X399" s="66">
        <f t="shared" si="15"/>
        <v>0.04303278689</v>
      </c>
      <c r="Y399" s="63">
        <f t="shared" si="2"/>
        <v>0.2346311475</v>
      </c>
      <c r="Z399" s="66">
        <f t="shared" si="16"/>
        <v>0.01946721311</v>
      </c>
      <c r="AA399" s="66">
        <f t="shared" si="17"/>
        <v>0.0169057377</v>
      </c>
      <c r="AB399" s="66">
        <f t="shared" si="18"/>
        <v>0.03790983607</v>
      </c>
      <c r="AC399" s="63">
        <f t="shared" si="3"/>
        <v>0.2346311475</v>
      </c>
      <c r="AD399" s="66">
        <f t="shared" ref="AD399:AF399" si="428">(H399+K399+N399)/($F399)</f>
        <v>0.0681352459</v>
      </c>
      <c r="AE399" s="66">
        <f t="shared" si="428"/>
        <v>0.09733606557</v>
      </c>
      <c r="AF399" s="66">
        <f t="shared" si="428"/>
        <v>0.06915983607</v>
      </c>
      <c r="AG399" s="56">
        <f t="shared" si="20"/>
        <v>0.01321763725</v>
      </c>
      <c r="AH399" s="49">
        <f t="shared" si="5"/>
        <v>0.2346311475</v>
      </c>
      <c r="AI399" s="57">
        <f t="shared" si="21"/>
        <v>0.0119080655</v>
      </c>
      <c r="AJ399" s="57">
        <f t="shared" si="22"/>
        <v>0.01085222533</v>
      </c>
      <c r="AK399" s="66">
        <f t="shared" si="23"/>
        <v>0.004997672207</v>
      </c>
      <c r="AL399" s="66">
        <f t="shared" si="24"/>
        <v>-0.003680094187</v>
      </c>
      <c r="AM399" s="66">
        <f t="shared" si="25"/>
        <v>0.004057214276</v>
      </c>
      <c r="AN399" s="63">
        <f t="shared" si="6"/>
        <v>0.2346311475</v>
      </c>
      <c r="AO399" s="66">
        <f t="shared" si="26"/>
        <v>0.01596527977</v>
      </c>
      <c r="AP399" s="66">
        <f t="shared" si="27"/>
        <v>0.9443704884</v>
      </c>
      <c r="AQ399" s="63">
        <f t="shared" si="7"/>
        <v>33</v>
      </c>
      <c r="AR399" s="66">
        <f t="shared" si="28"/>
        <v>31</v>
      </c>
      <c r="AS399" s="64">
        <f>'M1,M2,M3 Restoration'!AU399</f>
        <v>0.451254262</v>
      </c>
      <c r="AT399" s="66">
        <f t="shared" si="206"/>
        <v>38</v>
      </c>
      <c r="AU399" s="65">
        <f>'N1,N2,N3 Restoration'!AX399</f>
        <v>0.1767365139</v>
      </c>
      <c r="AV399" s="38">
        <f t="shared" si="30"/>
        <v>39</v>
      </c>
      <c r="AW399" s="38">
        <f t="shared" si="31"/>
        <v>8</v>
      </c>
      <c r="AX399" s="52">
        <v>38.0</v>
      </c>
      <c r="AY399" s="38"/>
      <c r="AZ399" s="35"/>
      <c r="BA399" s="35"/>
    </row>
    <row r="400">
      <c r="A400" s="1"/>
      <c r="B400" s="1"/>
      <c r="C400" s="60"/>
      <c r="D400" s="60"/>
      <c r="E400" s="2">
        <v>5597.0</v>
      </c>
      <c r="F400" s="61">
        <v>2462.0</v>
      </c>
      <c r="G400" s="62">
        <f t="shared" si="8"/>
        <v>224</v>
      </c>
      <c r="H400" s="43">
        <v>12.0</v>
      </c>
      <c r="I400" s="43">
        <v>16.0</v>
      </c>
      <c r="J400" s="43">
        <v>12.0</v>
      </c>
      <c r="K400" s="44">
        <v>22.0</v>
      </c>
      <c r="L400" s="44">
        <v>75.0</v>
      </c>
      <c r="M400" s="44">
        <v>24.0</v>
      </c>
      <c r="N400" s="45">
        <v>14.0</v>
      </c>
      <c r="O400" s="45">
        <v>20.0</v>
      </c>
      <c r="P400" s="45">
        <v>29.0</v>
      </c>
      <c r="Q400" s="66">
        <f t="shared" si="9"/>
        <v>0.0909829407</v>
      </c>
      <c r="R400" s="66">
        <f t="shared" si="10"/>
        <v>0.004874086109</v>
      </c>
      <c r="S400" s="66">
        <f t="shared" si="11"/>
        <v>0.004874086109</v>
      </c>
      <c r="T400" s="66">
        <f t="shared" si="12"/>
        <v>0.008123476848</v>
      </c>
      <c r="U400" s="63">
        <f t="shared" si="1"/>
        <v>0.0909829407</v>
      </c>
      <c r="V400" s="66">
        <f t="shared" si="13"/>
        <v>0.006498781478</v>
      </c>
      <c r="W400" s="66">
        <f t="shared" si="14"/>
        <v>0.03046303818</v>
      </c>
      <c r="X400" s="66">
        <f t="shared" si="15"/>
        <v>0.008935824533</v>
      </c>
      <c r="Y400" s="63">
        <f t="shared" si="2"/>
        <v>0.0909829407</v>
      </c>
      <c r="Z400" s="66">
        <f t="shared" si="16"/>
        <v>0.009748172218</v>
      </c>
      <c r="AA400" s="66">
        <f t="shared" si="17"/>
        <v>0.005686433794</v>
      </c>
      <c r="AB400" s="66">
        <f t="shared" si="18"/>
        <v>0.01177904143</v>
      </c>
      <c r="AC400" s="63">
        <f t="shared" si="3"/>
        <v>0.0909829407</v>
      </c>
      <c r="AD400" s="66">
        <f t="shared" ref="AD400:AF400" si="429">(H400+K400+N400)/($F400)</f>
        <v>0.01949634444</v>
      </c>
      <c r="AE400" s="66">
        <f t="shared" si="429"/>
        <v>0.04508529651</v>
      </c>
      <c r="AF400" s="66">
        <f t="shared" si="429"/>
        <v>0.02640129976</v>
      </c>
      <c r="AG400" s="56">
        <f t="shared" si="20"/>
        <v>0.004577445256</v>
      </c>
      <c r="AH400" s="49">
        <f t="shared" si="5"/>
        <v>0.0909829407</v>
      </c>
      <c r="AI400" s="57">
        <f t="shared" si="21"/>
        <v>0.004236092819</v>
      </c>
      <c r="AJ400" s="57">
        <f t="shared" si="22"/>
        <v>0.003826669586</v>
      </c>
      <c r="AK400" s="66">
        <f t="shared" si="23"/>
        <v>0.001450340975</v>
      </c>
      <c r="AL400" s="66">
        <f t="shared" si="24"/>
        <v>0.004296807262</v>
      </c>
      <c r="AM400" s="66">
        <f t="shared" si="25"/>
        <v>0.001177416978</v>
      </c>
      <c r="AN400" s="63">
        <f t="shared" si="6"/>
        <v>0.0909829407</v>
      </c>
      <c r="AO400" s="66">
        <f t="shared" si="26"/>
        <v>0.005413509797</v>
      </c>
      <c r="AP400" s="66">
        <f t="shared" si="27"/>
        <v>0.9520043657</v>
      </c>
      <c r="AQ400" s="63">
        <f t="shared" si="7"/>
        <v>14</v>
      </c>
      <c r="AR400" s="66">
        <f t="shared" si="28"/>
        <v>13</v>
      </c>
      <c r="AS400" s="64">
        <f>'M1,M2,M3 Restoration'!AU400</f>
        <v>0.5581678319</v>
      </c>
      <c r="AT400" s="66">
        <f t="shared" si="206"/>
        <v>10</v>
      </c>
      <c r="AU400" s="65">
        <f>'N1,N2,N3 Restoration'!AX400</f>
        <v>0.4186026557</v>
      </c>
      <c r="AV400" s="38">
        <f t="shared" si="30"/>
        <v>24</v>
      </c>
      <c r="AW400" s="38">
        <f t="shared" si="31"/>
        <v>17</v>
      </c>
      <c r="AX400" s="52">
        <v>16.0</v>
      </c>
      <c r="AY400" s="38"/>
      <c r="AZ400" s="35"/>
      <c r="BA400" s="35"/>
    </row>
    <row r="401">
      <c r="A401" s="1"/>
      <c r="B401" s="1"/>
      <c r="C401" s="60"/>
      <c r="D401" s="60"/>
      <c r="E401" s="2">
        <v>5603.0</v>
      </c>
      <c r="F401" s="61">
        <v>1061.0</v>
      </c>
      <c r="G401" s="62">
        <f t="shared" si="8"/>
        <v>210</v>
      </c>
      <c r="H401" s="43">
        <v>6.0</v>
      </c>
      <c r="I401" s="43">
        <v>17.0</v>
      </c>
      <c r="J401" s="43">
        <v>15.0</v>
      </c>
      <c r="K401" s="44">
        <v>21.0</v>
      </c>
      <c r="L401" s="44">
        <v>58.0</v>
      </c>
      <c r="M401" s="44">
        <v>37.0</v>
      </c>
      <c r="N401" s="45">
        <v>10.0</v>
      </c>
      <c r="O401" s="45">
        <v>19.0</v>
      </c>
      <c r="P401" s="45">
        <v>27.0</v>
      </c>
      <c r="Q401" s="66">
        <f t="shared" si="9"/>
        <v>0.1979264844</v>
      </c>
      <c r="R401" s="66">
        <f t="shared" si="10"/>
        <v>0.005655042413</v>
      </c>
      <c r="S401" s="66">
        <f t="shared" si="11"/>
        <v>0.01413760603</v>
      </c>
      <c r="T401" s="66">
        <f t="shared" si="12"/>
        <v>0.01790763431</v>
      </c>
      <c r="U401" s="63">
        <f t="shared" si="1"/>
        <v>0.1979264844</v>
      </c>
      <c r="V401" s="66">
        <f t="shared" si="13"/>
        <v>0.01602262017</v>
      </c>
      <c r="W401" s="66">
        <f t="shared" si="14"/>
        <v>0.05466540999</v>
      </c>
      <c r="X401" s="66">
        <f t="shared" si="15"/>
        <v>0.01979264844</v>
      </c>
      <c r="Y401" s="63">
        <f t="shared" si="2"/>
        <v>0.1979264844</v>
      </c>
      <c r="Z401" s="66">
        <f t="shared" si="16"/>
        <v>0.03487276155</v>
      </c>
      <c r="AA401" s="66">
        <f t="shared" si="17"/>
        <v>0.009425070688</v>
      </c>
      <c r="AB401" s="66">
        <f t="shared" si="18"/>
        <v>0.02544769086</v>
      </c>
      <c r="AC401" s="63">
        <f t="shared" si="3"/>
        <v>0.1979264844</v>
      </c>
      <c r="AD401" s="66">
        <f t="shared" ref="AD401:AF401" si="430">(H401+K401+N401)/($F401)</f>
        <v>0.03487276155</v>
      </c>
      <c r="AE401" s="66">
        <f t="shared" si="430"/>
        <v>0.08859566447</v>
      </c>
      <c r="AF401" s="66">
        <f t="shared" si="430"/>
        <v>0.07445805844</v>
      </c>
      <c r="AG401" s="56">
        <f t="shared" si="20"/>
        <v>0.01135652139</v>
      </c>
      <c r="AH401" s="49">
        <f t="shared" si="5"/>
        <v>0.1979264844</v>
      </c>
      <c r="AI401" s="57">
        <f t="shared" si="21"/>
        <v>0.0103756011</v>
      </c>
      <c r="AJ401" s="57">
        <f t="shared" si="22"/>
        <v>0.009484931924</v>
      </c>
      <c r="AK401" s="66">
        <f t="shared" si="23"/>
        <v>-0.0009505304156</v>
      </c>
      <c r="AL401" s="66">
        <f t="shared" si="24"/>
        <v>0.008422702384</v>
      </c>
      <c r="AM401" s="66">
        <f t="shared" si="25"/>
        <v>-0.0007716603675</v>
      </c>
      <c r="AN401" s="63">
        <f t="shared" si="6"/>
        <v>0.1979264844</v>
      </c>
      <c r="AO401" s="66">
        <f t="shared" si="26"/>
        <v>0.009603940736</v>
      </c>
      <c r="AP401" s="66">
        <f t="shared" si="27"/>
        <v>1.018978112</v>
      </c>
      <c r="AQ401" s="63">
        <f t="shared" si="7"/>
        <v>10</v>
      </c>
      <c r="AR401" s="66">
        <f t="shared" si="28"/>
        <v>10</v>
      </c>
      <c r="AS401" s="64">
        <f>'M1,M2,M3 Restoration'!AU401</f>
        <v>0.3031583595</v>
      </c>
      <c r="AT401" s="66">
        <f t="shared" si="206"/>
        <v>23</v>
      </c>
      <c r="AU401" s="65">
        <f>'N1,N2,N3 Restoration'!AX401</f>
        <v>0.3651812432</v>
      </c>
      <c r="AV401" s="38">
        <f t="shared" si="30"/>
        <v>21</v>
      </c>
      <c r="AW401" s="38">
        <f t="shared" si="31"/>
        <v>12</v>
      </c>
      <c r="AX401" s="52">
        <v>17.0</v>
      </c>
      <c r="AY401" s="38"/>
      <c r="AZ401" s="35"/>
      <c r="BA401" s="35"/>
    </row>
    <row r="402">
      <c r="A402" s="1"/>
      <c r="B402" s="1"/>
      <c r="C402" s="60"/>
      <c r="D402" s="60"/>
      <c r="E402" s="2">
        <v>5612.0</v>
      </c>
      <c r="F402" s="61">
        <v>2855.0</v>
      </c>
      <c r="G402" s="62">
        <f t="shared" si="8"/>
        <v>333</v>
      </c>
      <c r="H402" s="43">
        <v>7.0</v>
      </c>
      <c r="I402" s="43">
        <v>41.0</v>
      </c>
      <c r="J402" s="43">
        <v>15.0</v>
      </c>
      <c r="K402" s="44">
        <v>30.0</v>
      </c>
      <c r="L402" s="44">
        <v>97.0</v>
      </c>
      <c r="M402" s="44">
        <v>38.0</v>
      </c>
      <c r="N402" s="45">
        <v>22.0</v>
      </c>
      <c r="O402" s="45">
        <v>27.0</v>
      </c>
      <c r="P402" s="45">
        <v>56.0</v>
      </c>
      <c r="Q402" s="66">
        <f t="shared" si="9"/>
        <v>0.1166374781</v>
      </c>
      <c r="R402" s="66">
        <f t="shared" si="10"/>
        <v>0.002451838879</v>
      </c>
      <c r="S402" s="66">
        <f t="shared" si="11"/>
        <v>0.005253940455</v>
      </c>
      <c r="T402" s="66">
        <f t="shared" si="12"/>
        <v>0.00945709282</v>
      </c>
      <c r="U402" s="63">
        <f t="shared" si="1"/>
        <v>0.1166374781</v>
      </c>
      <c r="V402" s="66">
        <f t="shared" si="13"/>
        <v>0.01436077058</v>
      </c>
      <c r="W402" s="66">
        <f t="shared" si="14"/>
        <v>0.03397548161</v>
      </c>
      <c r="X402" s="66">
        <f t="shared" si="15"/>
        <v>0.01050788091</v>
      </c>
      <c r="Y402" s="63">
        <f t="shared" si="2"/>
        <v>0.1166374781</v>
      </c>
      <c r="Z402" s="66">
        <f t="shared" si="16"/>
        <v>0.01330998249</v>
      </c>
      <c r="AA402" s="66">
        <f t="shared" si="17"/>
        <v>0.007705779335</v>
      </c>
      <c r="AB402" s="66">
        <f t="shared" si="18"/>
        <v>0.01961471103</v>
      </c>
      <c r="AC402" s="63">
        <f t="shared" si="3"/>
        <v>0.1166374781</v>
      </c>
      <c r="AD402" s="66">
        <f t="shared" ref="AD402:AF402" si="431">(H402+K402+N402)/($F402)</f>
        <v>0.02066549912</v>
      </c>
      <c r="AE402" s="66">
        <f t="shared" si="431"/>
        <v>0.05779334501</v>
      </c>
      <c r="AF402" s="66">
        <f t="shared" si="431"/>
        <v>0.03817863398</v>
      </c>
      <c r="AG402" s="56">
        <f t="shared" si="20"/>
        <v>0.006387811999</v>
      </c>
      <c r="AH402" s="49">
        <f t="shared" si="5"/>
        <v>0.1166374781</v>
      </c>
      <c r="AI402" s="57">
        <f t="shared" si="21"/>
        <v>0.005936202962</v>
      </c>
      <c r="AJ402" s="57">
        <f t="shared" si="22"/>
        <v>0.005411334311</v>
      </c>
      <c r="AK402" s="66">
        <f t="shared" si="23"/>
        <v>0.001769576372</v>
      </c>
      <c r="AL402" s="66">
        <f t="shared" si="24"/>
        <v>0.004045758509</v>
      </c>
      <c r="AM402" s="66">
        <f t="shared" si="25"/>
        <v>0.001436578916</v>
      </c>
      <c r="AN402" s="63">
        <f t="shared" si="6"/>
        <v>0.1166374781</v>
      </c>
      <c r="AO402" s="66">
        <f t="shared" si="26"/>
        <v>0.007372781878</v>
      </c>
      <c r="AP402" s="66">
        <f t="shared" si="27"/>
        <v>0.9567860119</v>
      </c>
      <c r="AQ402" s="63">
        <f t="shared" si="7"/>
        <v>22</v>
      </c>
      <c r="AR402" s="66">
        <f t="shared" si="28"/>
        <v>21</v>
      </c>
      <c r="AS402" s="64">
        <f>'M1,M2,M3 Restoration'!AU402</f>
        <v>0.3457572127</v>
      </c>
      <c r="AT402" s="66">
        <f t="shared" si="206"/>
        <v>40</v>
      </c>
      <c r="AU402" s="65">
        <f>'N1,N2,N3 Restoration'!AX402</f>
        <v>0.4883400046</v>
      </c>
      <c r="AV402" s="38">
        <f t="shared" si="30"/>
        <v>22</v>
      </c>
      <c r="AW402" s="38">
        <f t="shared" si="31"/>
        <v>21</v>
      </c>
      <c r="AX402" s="52">
        <v>41.0</v>
      </c>
      <c r="AY402" s="38"/>
      <c r="AZ402" s="35"/>
      <c r="BA402" s="35"/>
    </row>
    <row r="403">
      <c r="A403" s="1"/>
      <c r="B403" s="1"/>
      <c r="C403" s="60"/>
      <c r="D403" s="60"/>
      <c r="E403" s="2">
        <v>5620.0</v>
      </c>
      <c r="F403" s="61">
        <v>2808.0</v>
      </c>
      <c r="G403" s="62">
        <f t="shared" si="8"/>
        <v>372</v>
      </c>
      <c r="H403" s="43">
        <v>18.0</v>
      </c>
      <c r="I403" s="43">
        <v>44.0</v>
      </c>
      <c r="J403" s="43">
        <v>20.0</v>
      </c>
      <c r="K403" s="44">
        <v>38.0</v>
      </c>
      <c r="L403" s="44">
        <v>126.0</v>
      </c>
      <c r="M403" s="44">
        <v>34.0</v>
      </c>
      <c r="N403" s="45">
        <v>15.0</v>
      </c>
      <c r="O403" s="45">
        <v>21.0</v>
      </c>
      <c r="P403" s="45">
        <v>56.0</v>
      </c>
      <c r="Q403" s="66">
        <f t="shared" si="9"/>
        <v>0.1324786325</v>
      </c>
      <c r="R403" s="66">
        <f t="shared" si="10"/>
        <v>0.00641025641</v>
      </c>
      <c r="S403" s="66">
        <f t="shared" si="11"/>
        <v>0.007122507123</v>
      </c>
      <c r="T403" s="66">
        <f t="shared" si="12"/>
        <v>0.007478632479</v>
      </c>
      <c r="U403" s="63">
        <f t="shared" si="1"/>
        <v>0.1324786325</v>
      </c>
      <c r="V403" s="66">
        <f t="shared" si="13"/>
        <v>0.01566951567</v>
      </c>
      <c r="W403" s="66">
        <f t="shared" si="14"/>
        <v>0.04487179487</v>
      </c>
      <c r="X403" s="66">
        <f t="shared" si="15"/>
        <v>0.01353276353</v>
      </c>
      <c r="Y403" s="63">
        <f t="shared" si="2"/>
        <v>0.1324786325</v>
      </c>
      <c r="Z403" s="66">
        <f t="shared" si="16"/>
        <v>0.01210826211</v>
      </c>
      <c r="AA403" s="66">
        <f t="shared" si="17"/>
        <v>0.005341880342</v>
      </c>
      <c r="AB403" s="66">
        <f t="shared" si="18"/>
        <v>0.01994301994</v>
      </c>
      <c r="AC403" s="63">
        <f t="shared" si="3"/>
        <v>0.1324786325</v>
      </c>
      <c r="AD403" s="66">
        <f t="shared" ref="AD403:AF403" si="432">(H403+K403+N403)/($F403)</f>
        <v>0.02528490028</v>
      </c>
      <c r="AE403" s="66">
        <f t="shared" si="432"/>
        <v>0.06801994302</v>
      </c>
      <c r="AF403" s="66">
        <f t="shared" si="432"/>
        <v>0.03917378917</v>
      </c>
      <c r="AG403" s="56">
        <f t="shared" si="20"/>
        <v>0.007447633501</v>
      </c>
      <c r="AH403" s="49">
        <f t="shared" si="5"/>
        <v>0.1324786325</v>
      </c>
      <c r="AI403" s="57">
        <f t="shared" si="21"/>
        <v>0.006914336328</v>
      </c>
      <c r="AJ403" s="57">
        <f t="shared" si="22"/>
        <v>0.006318182482</v>
      </c>
      <c r="AK403" s="66">
        <f t="shared" si="23"/>
        <v>-0.001572455987</v>
      </c>
      <c r="AL403" s="66">
        <f t="shared" si="24"/>
        <v>0.001160449996</v>
      </c>
      <c r="AM403" s="66">
        <f t="shared" si="25"/>
        <v>-0.001276552485</v>
      </c>
      <c r="AN403" s="63">
        <f t="shared" si="6"/>
        <v>0.1324786325</v>
      </c>
      <c r="AO403" s="66">
        <f t="shared" si="26"/>
        <v>0.005637783843</v>
      </c>
      <c r="AP403" s="66">
        <f t="shared" si="27"/>
        <v>1.055393135</v>
      </c>
      <c r="AQ403" s="63">
        <f t="shared" si="7"/>
        <v>15</v>
      </c>
      <c r="AR403" s="66">
        <f t="shared" si="28"/>
        <v>16</v>
      </c>
      <c r="AS403" s="64">
        <f>'M1,M2,M3 Restoration'!AU403</f>
        <v>0.402381068</v>
      </c>
      <c r="AT403" s="66">
        <f t="shared" si="206"/>
        <v>24</v>
      </c>
      <c r="AU403" s="65">
        <f>'N1,N2,N3 Restoration'!AX403</f>
        <v>0.4299336169</v>
      </c>
      <c r="AV403" s="38">
        <f t="shared" si="30"/>
        <v>38</v>
      </c>
      <c r="AW403" s="38">
        <f t="shared" si="31"/>
        <v>29</v>
      </c>
      <c r="AX403" s="52">
        <v>44.0</v>
      </c>
      <c r="AY403" s="38"/>
      <c r="AZ403" s="35"/>
      <c r="BA403" s="35"/>
    </row>
    <row r="404">
      <c r="A404" s="1"/>
      <c r="B404" s="1"/>
      <c r="C404" s="60"/>
      <c r="D404" s="60"/>
      <c r="E404" s="2">
        <v>5622.0</v>
      </c>
      <c r="F404" s="61">
        <v>2384.0</v>
      </c>
      <c r="G404" s="62">
        <f t="shared" si="8"/>
        <v>290</v>
      </c>
      <c r="H404" s="43">
        <v>9.0</v>
      </c>
      <c r="I404" s="43">
        <v>25.0</v>
      </c>
      <c r="J404" s="43">
        <v>6.0</v>
      </c>
      <c r="K404" s="44">
        <v>41.0</v>
      </c>
      <c r="L404" s="44">
        <v>108.0</v>
      </c>
      <c r="M404" s="44">
        <v>26.0</v>
      </c>
      <c r="N404" s="45">
        <v>12.0</v>
      </c>
      <c r="O404" s="45">
        <v>10.0</v>
      </c>
      <c r="P404" s="45">
        <v>53.0</v>
      </c>
      <c r="Q404" s="66">
        <f t="shared" si="9"/>
        <v>0.1216442953</v>
      </c>
      <c r="R404" s="66">
        <f t="shared" si="10"/>
        <v>0.003775167785</v>
      </c>
      <c r="S404" s="66">
        <f t="shared" si="11"/>
        <v>0.002516778523</v>
      </c>
      <c r="T404" s="66">
        <f t="shared" si="12"/>
        <v>0.004194630872</v>
      </c>
      <c r="U404" s="63">
        <f t="shared" si="1"/>
        <v>0.1216442953</v>
      </c>
      <c r="V404" s="66">
        <f t="shared" si="13"/>
        <v>0.01048657718</v>
      </c>
      <c r="W404" s="66">
        <f t="shared" si="14"/>
        <v>0.04530201342</v>
      </c>
      <c r="X404" s="66">
        <f t="shared" si="15"/>
        <v>0.01719798658</v>
      </c>
      <c r="Y404" s="63">
        <f t="shared" si="2"/>
        <v>0.1216442953</v>
      </c>
      <c r="Z404" s="66">
        <f t="shared" si="16"/>
        <v>0.01090604027</v>
      </c>
      <c r="AA404" s="66">
        <f t="shared" si="17"/>
        <v>0.005033557047</v>
      </c>
      <c r="AB404" s="66">
        <f t="shared" si="18"/>
        <v>0.02223154362</v>
      </c>
      <c r="AC404" s="63">
        <f t="shared" si="3"/>
        <v>0.1216442953</v>
      </c>
      <c r="AD404" s="66">
        <f t="shared" ref="AD404:AF404" si="433">(H404+K404+N404)/($F404)</f>
        <v>0.02600671141</v>
      </c>
      <c r="AE404" s="66">
        <f t="shared" si="433"/>
        <v>0.05998322148</v>
      </c>
      <c r="AF404" s="66">
        <f t="shared" si="433"/>
        <v>0.03565436242</v>
      </c>
      <c r="AG404" s="56">
        <f t="shared" si="20"/>
        <v>0.006727573209</v>
      </c>
      <c r="AH404" s="49">
        <f t="shared" si="5"/>
        <v>0.1216442953</v>
      </c>
      <c r="AI404" s="57">
        <f t="shared" si="21"/>
        <v>0.006251268383</v>
      </c>
      <c r="AJ404" s="57">
        <f t="shared" si="22"/>
        <v>0.005703869054</v>
      </c>
      <c r="AK404" s="66">
        <f t="shared" si="23"/>
        <v>-0.001217711336</v>
      </c>
      <c r="AL404" s="66">
        <f t="shared" si="24"/>
        <v>-0.001509238182</v>
      </c>
      <c r="AM404" s="66">
        <f t="shared" si="25"/>
        <v>-0.0009885633976</v>
      </c>
      <c r="AN404" s="63">
        <f t="shared" si="6"/>
        <v>0.1216442953</v>
      </c>
      <c r="AO404" s="66">
        <f t="shared" si="26"/>
        <v>0.005262704986</v>
      </c>
      <c r="AP404" s="66">
        <f t="shared" si="27"/>
        <v>1.045524057</v>
      </c>
      <c r="AQ404" s="63">
        <f t="shared" si="7"/>
        <v>12</v>
      </c>
      <c r="AR404" s="66">
        <f t="shared" si="28"/>
        <v>13</v>
      </c>
      <c r="AS404" s="64">
        <f>'M1,M2,M3 Restoration'!AU404</f>
        <v>0.4894755949</v>
      </c>
      <c r="AT404" s="66">
        <f t="shared" si="206"/>
        <v>14</v>
      </c>
      <c r="AU404" s="65">
        <f>'N1,N2,N3 Restoration'!AX404</f>
        <v>0.4278872977</v>
      </c>
      <c r="AV404" s="38">
        <f t="shared" si="30"/>
        <v>15</v>
      </c>
      <c r="AW404" s="38">
        <f t="shared" si="31"/>
        <v>11</v>
      </c>
      <c r="AX404" s="52">
        <v>25.0</v>
      </c>
      <c r="AY404" s="38"/>
      <c r="AZ404" s="35"/>
      <c r="BA404" s="35"/>
    </row>
    <row r="405">
      <c r="A405" s="1"/>
      <c r="B405" s="1"/>
      <c r="C405" s="60"/>
      <c r="D405" s="60"/>
      <c r="E405" s="2">
        <v>5624.0</v>
      </c>
      <c r="F405" s="61">
        <v>1053.0</v>
      </c>
      <c r="G405" s="62">
        <f t="shared" si="8"/>
        <v>175</v>
      </c>
      <c r="H405" s="43">
        <v>8.0</v>
      </c>
      <c r="I405" s="43">
        <v>24.0</v>
      </c>
      <c r="J405" s="43">
        <v>7.0</v>
      </c>
      <c r="K405" s="44">
        <v>24.0</v>
      </c>
      <c r="L405" s="44">
        <v>58.0</v>
      </c>
      <c r="M405" s="44">
        <v>19.0</v>
      </c>
      <c r="N405" s="45">
        <v>10.0</v>
      </c>
      <c r="O405" s="45">
        <v>7.0</v>
      </c>
      <c r="P405" s="45">
        <v>18.0</v>
      </c>
      <c r="Q405" s="66">
        <f t="shared" si="9"/>
        <v>0.1661918329</v>
      </c>
      <c r="R405" s="66">
        <f t="shared" si="10"/>
        <v>0.007597340931</v>
      </c>
      <c r="S405" s="66">
        <f t="shared" si="11"/>
        <v>0.006647673314</v>
      </c>
      <c r="T405" s="66">
        <f t="shared" si="12"/>
        <v>0.006647673314</v>
      </c>
      <c r="U405" s="63">
        <f t="shared" si="1"/>
        <v>0.1661918329</v>
      </c>
      <c r="V405" s="66">
        <f t="shared" si="13"/>
        <v>0.02279202279</v>
      </c>
      <c r="W405" s="66">
        <f t="shared" si="14"/>
        <v>0.05508072175</v>
      </c>
      <c r="X405" s="66">
        <f t="shared" si="15"/>
        <v>0.02279202279</v>
      </c>
      <c r="Y405" s="63">
        <f t="shared" si="2"/>
        <v>0.1661918329</v>
      </c>
      <c r="Z405" s="66">
        <f t="shared" si="16"/>
        <v>0.01804368471</v>
      </c>
      <c r="AA405" s="66">
        <f t="shared" si="17"/>
        <v>0.009496676163</v>
      </c>
      <c r="AB405" s="66">
        <f t="shared" si="18"/>
        <v>0.01709401709</v>
      </c>
      <c r="AC405" s="63">
        <f t="shared" si="3"/>
        <v>0.1661918329</v>
      </c>
      <c r="AD405" s="66">
        <f t="shared" ref="AD405:AF405" si="434">(H405+K405+N405)/($F405)</f>
        <v>0.03988603989</v>
      </c>
      <c r="AE405" s="66">
        <f t="shared" si="434"/>
        <v>0.08452041785</v>
      </c>
      <c r="AF405" s="66">
        <f t="shared" si="434"/>
        <v>0.04178537512</v>
      </c>
      <c r="AG405" s="56">
        <f t="shared" si="20"/>
        <v>0.009555632196</v>
      </c>
      <c r="AH405" s="49">
        <f t="shared" si="5"/>
        <v>0.1661918329</v>
      </c>
      <c r="AI405" s="57">
        <f t="shared" si="21"/>
        <v>0.008813903882</v>
      </c>
      <c r="AJ405" s="57">
        <f t="shared" si="22"/>
        <v>0.008066040635</v>
      </c>
      <c r="AK405" s="66">
        <f t="shared" si="23"/>
        <v>0.0006827722809</v>
      </c>
      <c r="AL405" s="66">
        <f t="shared" si="24"/>
        <v>-0.00141836732</v>
      </c>
      <c r="AM405" s="66">
        <f t="shared" si="25"/>
        <v>0.0005542887429</v>
      </c>
      <c r="AN405" s="63">
        <f t="shared" si="6"/>
        <v>0.1661918329</v>
      </c>
      <c r="AO405" s="66">
        <f t="shared" si="26"/>
        <v>0.009368192625</v>
      </c>
      <c r="AP405" s="66">
        <f t="shared" si="27"/>
        <v>0.9864706835</v>
      </c>
      <c r="AQ405" s="63">
        <f t="shared" si="7"/>
        <v>10</v>
      </c>
      <c r="AR405" s="66">
        <f t="shared" si="28"/>
        <v>10</v>
      </c>
      <c r="AS405" s="64">
        <f>'M1,M2,M3 Restoration'!AU405</f>
        <v>0.6210931428</v>
      </c>
      <c r="AT405" s="66">
        <f t="shared" si="206"/>
        <v>6</v>
      </c>
      <c r="AU405" s="65">
        <f>'N1,N2,N3 Restoration'!AX405</f>
        <v>0.455062927</v>
      </c>
      <c r="AV405" s="38">
        <f t="shared" si="30"/>
        <v>15</v>
      </c>
      <c r="AW405" s="38">
        <f t="shared" si="31"/>
        <v>13</v>
      </c>
      <c r="AX405" s="52">
        <v>24.0</v>
      </c>
      <c r="AY405" s="38"/>
      <c r="AZ405" s="35"/>
      <c r="BA405" s="35"/>
    </row>
    <row r="406">
      <c r="A406" s="1"/>
      <c r="B406" s="1"/>
      <c r="C406" s="60"/>
      <c r="D406" s="60"/>
      <c r="E406" s="2">
        <v>5625.0</v>
      </c>
      <c r="F406" s="61">
        <v>3153.0</v>
      </c>
      <c r="G406" s="62">
        <f t="shared" si="8"/>
        <v>449</v>
      </c>
      <c r="H406" s="43">
        <v>20.0</v>
      </c>
      <c r="I406" s="43">
        <v>43.0</v>
      </c>
      <c r="J406" s="43">
        <v>29.0</v>
      </c>
      <c r="K406" s="44">
        <v>50.0</v>
      </c>
      <c r="L406" s="44">
        <v>136.0</v>
      </c>
      <c r="M406" s="44">
        <v>62.0</v>
      </c>
      <c r="N406" s="45">
        <v>16.0</v>
      </c>
      <c r="O406" s="45">
        <v>22.0</v>
      </c>
      <c r="P406" s="45">
        <v>71.0</v>
      </c>
      <c r="Q406" s="66">
        <f t="shared" si="9"/>
        <v>0.1424040596</v>
      </c>
      <c r="R406" s="66">
        <f t="shared" si="10"/>
        <v>0.006343165239</v>
      </c>
      <c r="S406" s="66">
        <f t="shared" si="11"/>
        <v>0.009197589597</v>
      </c>
      <c r="T406" s="66">
        <f t="shared" si="12"/>
        <v>0.006977481763</v>
      </c>
      <c r="U406" s="63">
        <f t="shared" si="1"/>
        <v>0.1424040596</v>
      </c>
      <c r="V406" s="66">
        <f t="shared" si="13"/>
        <v>0.01363780526</v>
      </c>
      <c r="W406" s="66">
        <f t="shared" si="14"/>
        <v>0.04313352363</v>
      </c>
      <c r="X406" s="66">
        <f t="shared" si="15"/>
        <v>0.0158579131</v>
      </c>
      <c r="Y406" s="63">
        <f t="shared" si="2"/>
        <v>0.1424040596</v>
      </c>
      <c r="Z406" s="66">
        <f t="shared" si="16"/>
        <v>0.01966381224</v>
      </c>
      <c r="AA406" s="66">
        <f t="shared" si="17"/>
        <v>0.005074532192</v>
      </c>
      <c r="AB406" s="66">
        <f t="shared" si="18"/>
        <v>0.0225182366</v>
      </c>
      <c r="AC406" s="63">
        <f t="shared" si="3"/>
        <v>0.1424040596</v>
      </c>
      <c r="AD406" s="66">
        <f t="shared" ref="AD406:AF406" si="435">(H406+K406+N406)/($F406)</f>
        <v>0.02727561053</v>
      </c>
      <c r="AE406" s="66">
        <f t="shared" si="435"/>
        <v>0.06374881066</v>
      </c>
      <c r="AF406" s="66">
        <f t="shared" si="435"/>
        <v>0.05137963844</v>
      </c>
      <c r="AG406" s="56">
        <f t="shared" si="20"/>
        <v>0.0080890926</v>
      </c>
      <c r="AH406" s="49">
        <f t="shared" si="5"/>
        <v>0.1424040596</v>
      </c>
      <c r="AI406" s="57">
        <f t="shared" si="21"/>
        <v>0.007499319035</v>
      </c>
      <c r="AJ406" s="57">
        <f t="shared" si="22"/>
        <v>0.006858500767</v>
      </c>
      <c r="AK406" s="66">
        <f t="shared" si="23"/>
        <v>-0.002424786844</v>
      </c>
      <c r="AL406" s="66">
        <f t="shared" si="24"/>
        <v>0.0001189809966</v>
      </c>
      <c r="AM406" s="66">
        <f t="shared" si="25"/>
        <v>-0.001968492408</v>
      </c>
      <c r="AN406" s="63">
        <f t="shared" si="6"/>
        <v>0.1424040596</v>
      </c>
      <c r="AO406" s="66">
        <f t="shared" si="26"/>
        <v>0.005530826627</v>
      </c>
      <c r="AP406" s="66">
        <f t="shared" si="27"/>
        <v>1.089918522</v>
      </c>
      <c r="AQ406" s="63">
        <f t="shared" si="7"/>
        <v>16</v>
      </c>
      <c r="AR406" s="66">
        <f t="shared" si="28"/>
        <v>17</v>
      </c>
      <c r="AS406" s="64">
        <f>'M1,M2,M3 Restoration'!AU406</f>
        <v>0.310584025</v>
      </c>
      <c r="AT406" s="66">
        <f t="shared" si="206"/>
        <v>38</v>
      </c>
      <c r="AU406" s="65">
        <f>'N1,N2,N3 Restoration'!AX406</f>
        <v>0.2962242259</v>
      </c>
      <c r="AV406" s="38">
        <f t="shared" si="30"/>
        <v>49</v>
      </c>
      <c r="AW406" s="38">
        <f t="shared" si="31"/>
        <v>21</v>
      </c>
      <c r="AX406" s="52">
        <v>43.0</v>
      </c>
      <c r="AY406" s="38"/>
      <c r="AZ406" s="35"/>
      <c r="BA406" s="35"/>
    </row>
    <row r="407">
      <c r="A407" s="1"/>
      <c r="B407" s="1"/>
      <c r="C407" s="60"/>
      <c r="D407" s="60"/>
      <c r="E407" s="2">
        <v>5633.0</v>
      </c>
      <c r="F407" s="61">
        <v>1185.0</v>
      </c>
      <c r="G407" s="62">
        <f t="shared" si="8"/>
        <v>124</v>
      </c>
      <c r="H407" s="43">
        <v>2.0</v>
      </c>
      <c r="I407" s="43">
        <v>18.0</v>
      </c>
      <c r="J407" s="43">
        <v>5.0</v>
      </c>
      <c r="K407" s="44">
        <v>8.0</v>
      </c>
      <c r="L407" s="44">
        <v>32.0</v>
      </c>
      <c r="M407" s="44">
        <v>17.0</v>
      </c>
      <c r="N407" s="45">
        <v>2.0</v>
      </c>
      <c r="O407" s="45">
        <v>13.0</v>
      </c>
      <c r="P407" s="45">
        <v>27.0</v>
      </c>
      <c r="Q407" s="66">
        <f t="shared" si="9"/>
        <v>0.1046413502</v>
      </c>
      <c r="R407" s="66">
        <f t="shared" si="10"/>
        <v>0.001687763713</v>
      </c>
      <c r="S407" s="66">
        <f t="shared" si="11"/>
        <v>0.004219409283</v>
      </c>
      <c r="T407" s="66">
        <f t="shared" si="12"/>
        <v>0.01097046414</v>
      </c>
      <c r="U407" s="63">
        <f t="shared" si="1"/>
        <v>0.1046413502</v>
      </c>
      <c r="V407" s="66">
        <f t="shared" si="13"/>
        <v>0.01518987342</v>
      </c>
      <c r="W407" s="66">
        <f t="shared" si="14"/>
        <v>0.02700421941</v>
      </c>
      <c r="X407" s="66">
        <f t="shared" si="15"/>
        <v>0.006751054852</v>
      </c>
      <c r="Y407" s="63">
        <f t="shared" si="2"/>
        <v>0.1046413502</v>
      </c>
      <c r="Z407" s="66">
        <f t="shared" si="16"/>
        <v>0.01434599156</v>
      </c>
      <c r="AA407" s="66">
        <f t="shared" si="17"/>
        <v>0.001687763713</v>
      </c>
      <c r="AB407" s="66">
        <f t="shared" si="18"/>
        <v>0.02278481013</v>
      </c>
      <c r="AC407" s="63">
        <f t="shared" si="3"/>
        <v>0.1046413502</v>
      </c>
      <c r="AD407" s="66">
        <f t="shared" ref="AD407:AF407" si="436">(H407+K407+N407)/($F407)</f>
        <v>0.01012658228</v>
      </c>
      <c r="AE407" s="66">
        <f t="shared" si="436"/>
        <v>0.05316455696</v>
      </c>
      <c r="AF407" s="66">
        <f t="shared" si="436"/>
        <v>0.04135021097</v>
      </c>
      <c r="AG407" s="56">
        <f t="shared" si="20"/>
        <v>0.005555747619</v>
      </c>
      <c r="AH407" s="49">
        <f t="shared" si="5"/>
        <v>0.1046413502</v>
      </c>
      <c r="AI407" s="57">
        <f t="shared" si="21"/>
        <v>0.005159086507</v>
      </c>
      <c r="AJ407" s="57">
        <f t="shared" si="22"/>
        <v>0.004688200431</v>
      </c>
      <c r="AK407" s="66">
        <f t="shared" si="23"/>
        <v>-0.003471322794</v>
      </c>
      <c r="AL407" s="66">
        <f t="shared" si="24"/>
        <v>0.006282263704</v>
      </c>
      <c r="AM407" s="66">
        <f t="shared" si="25"/>
        <v>-0.002818092066</v>
      </c>
      <c r="AN407" s="63">
        <f t="shared" si="6"/>
        <v>0.1046413502</v>
      </c>
      <c r="AO407" s="66">
        <f t="shared" si="26"/>
        <v>0.002340994441</v>
      </c>
      <c r="AP407" s="66">
        <f t="shared" si="27"/>
        <v>1.387039206</v>
      </c>
      <c r="AQ407" s="63">
        <f t="shared" si="7"/>
        <v>2</v>
      </c>
      <c r="AR407" s="66">
        <f t="shared" si="28"/>
        <v>3</v>
      </c>
      <c r="AS407" s="64">
        <f>'M1,M2,M3 Restoration'!AU407</f>
        <v>0.1181444551</v>
      </c>
      <c r="AT407" s="66">
        <f t="shared" si="206"/>
        <v>22</v>
      </c>
      <c r="AU407" s="65">
        <f>'N1,N2,N3 Restoration'!AX407</f>
        <v>0.5726289103</v>
      </c>
      <c r="AV407" s="38">
        <f t="shared" si="30"/>
        <v>7</v>
      </c>
      <c r="AW407" s="38">
        <f t="shared" si="31"/>
        <v>9</v>
      </c>
      <c r="AX407" s="52">
        <v>18.0</v>
      </c>
      <c r="AY407" s="38"/>
      <c r="AZ407" s="35"/>
      <c r="BA407" s="35"/>
    </row>
    <row r="408">
      <c r="A408" s="1"/>
      <c r="B408" s="1"/>
      <c r="C408" s="60"/>
      <c r="D408" s="60"/>
      <c r="E408" s="2">
        <v>5635.0</v>
      </c>
      <c r="F408" s="61">
        <v>1712.0</v>
      </c>
      <c r="G408" s="62">
        <f t="shared" si="8"/>
        <v>190</v>
      </c>
      <c r="H408" s="43">
        <v>11.0</v>
      </c>
      <c r="I408" s="43">
        <v>11.0</v>
      </c>
      <c r="J408" s="43">
        <v>5.0</v>
      </c>
      <c r="K408" s="44">
        <v>22.0</v>
      </c>
      <c r="L408" s="44">
        <v>59.0</v>
      </c>
      <c r="M408" s="44">
        <v>23.0</v>
      </c>
      <c r="N408" s="45">
        <v>14.0</v>
      </c>
      <c r="O408" s="45">
        <v>12.0</v>
      </c>
      <c r="P408" s="45">
        <v>33.0</v>
      </c>
      <c r="Q408" s="66">
        <f t="shared" si="9"/>
        <v>0.1109813084</v>
      </c>
      <c r="R408" s="66">
        <f t="shared" si="10"/>
        <v>0.006425233645</v>
      </c>
      <c r="S408" s="66">
        <f t="shared" si="11"/>
        <v>0.002920560748</v>
      </c>
      <c r="T408" s="66">
        <f t="shared" si="12"/>
        <v>0.007009345794</v>
      </c>
      <c r="U408" s="63">
        <f t="shared" si="1"/>
        <v>0.1109813084</v>
      </c>
      <c r="V408" s="66">
        <f t="shared" si="13"/>
        <v>0.006425233645</v>
      </c>
      <c r="W408" s="66">
        <f t="shared" si="14"/>
        <v>0.03446261682</v>
      </c>
      <c r="X408" s="66">
        <f t="shared" si="15"/>
        <v>0.01285046729</v>
      </c>
      <c r="Y408" s="63">
        <f t="shared" si="2"/>
        <v>0.1109813084</v>
      </c>
      <c r="Z408" s="66">
        <f t="shared" si="16"/>
        <v>0.01343457944</v>
      </c>
      <c r="AA408" s="66">
        <f t="shared" si="17"/>
        <v>0.008177570093</v>
      </c>
      <c r="AB408" s="66">
        <f t="shared" si="18"/>
        <v>0.01927570093</v>
      </c>
      <c r="AC408" s="63">
        <f t="shared" si="3"/>
        <v>0.1109813084</v>
      </c>
      <c r="AD408" s="66">
        <f t="shared" ref="AD408:AF408" si="437">(H408+K408+N408)/($F408)</f>
        <v>0.02745327103</v>
      </c>
      <c r="AE408" s="66">
        <f t="shared" si="437"/>
        <v>0.04789719626</v>
      </c>
      <c r="AF408" s="66">
        <f t="shared" si="437"/>
        <v>0.03563084112</v>
      </c>
      <c r="AG408" s="56">
        <f t="shared" si="20"/>
        <v>0.005998660391</v>
      </c>
      <c r="AH408" s="49">
        <f t="shared" si="5"/>
        <v>0.1109813084</v>
      </c>
      <c r="AI408" s="57">
        <f t="shared" si="21"/>
        <v>0.005573701579</v>
      </c>
      <c r="AJ408" s="57">
        <f t="shared" si="22"/>
        <v>0.005074285691</v>
      </c>
      <c r="AK408" s="66">
        <f t="shared" si="23"/>
        <v>0.002603868515</v>
      </c>
      <c r="AL408" s="66">
        <f t="shared" si="24"/>
        <v>0.001935060104</v>
      </c>
      <c r="AM408" s="66">
        <f t="shared" si="25"/>
        <v>0.002113874635</v>
      </c>
      <c r="AN408" s="63">
        <f t="shared" si="6"/>
        <v>0.1109813084</v>
      </c>
      <c r="AO408" s="66">
        <f t="shared" si="26"/>
        <v>0.007687576213</v>
      </c>
      <c r="AP408" s="66">
        <f t="shared" si="27"/>
        <v>0.9400807484</v>
      </c>
      <c r="AQ408" s="63">
        <f t="shared" si="7"/>
        <v>14</v>
      </c>
      <c r="AR408" s="66">
        <f t="shared" si="28"/>
        <v>13</v>
      </c>
      <c r="AS408" s="64">
        <f>'M1,M2,M3 Restoration'!AU408</f>
        <v>0.7004873638</v>
      </c>
      <c r="AT408" s="66">
        <f t="shared" si="206"/>
        <v>6</v>
      </c>
      <c r="AU408" s="65">
        <f>'N1,N2,N3 Restoration'!AX408</f>
        <v>0.351749266</v>
      </c>
      <c r="AV408" s="38">
        <f t="shared" si="30"/>
        <v>16</v>
      </c>
      <c r="AW408" s="38">
        <f t="shared" si="31"/>
        <v>9</v>
      </c>
      <c r="AX408" s="52">
        <v>11.0</v>
      </c>
      <c r="AY408" s="38"/>
      <c r="AZ408" s="35"/>
      <c r="BA408" s="35"/>
    </row>
    <row r="409">
      <c r="A409" s="1"/>
      <c r="B409" s="1"/>
      <c r="C409" s="60"/>
      <c r="D409" s="60"/>
      <c r="E409" s="2">
        <v>5652.0</v>
      </c>
      <c r="F409" s="61">
        <v>1211.0</v>
      </c>
      <c r="G409" s="62">
        <f t="shared" si="8"/>
        <v>479</v>
      </c>
      <c r="H409" s="43">
        <v>18.0</v>
      </c>
      <c r="I409" s="43">
        <v>39.0</v>
      </c>
      <c r="J409" s="43">
        <v>26.0</v>
      </c>
      <c r="K409" s="44">
        <v>63.0</v>
      </c>
      <c r="L409" s="44">
        <v>148.0</v>
      </c>
      <c r="M409" s="44">
        <v>58.0</v>
      </c>
      <c r="N409" s="45">
        <v>31.0</v>
      </c>
      <c r="O409" s="45">
        <v>26.0</v>
      </c>
      <c r="P409" s="45">
        <v>70.0</v>
      </c>
      <c r="Q409" s="66">
        <f t="shared" si="9"/>
        <v>0.3955408753</v>
      </c>
      <c r="R409" s="66">
        <f t="shared" si="10"/>
        <v>0.01486374897</v>
      </c>
      <c r="S409" s="66">
        <f t="shared" si="11"/>
        <v>0.02146985962</v>
      </c>
      <c r="T409" s="66">
        <f t="shared" si="12"/>
        <v>0.02146985962</v>
      </c>
      <c r="U409" s="63">
        <f t="shared" si="1"/>
        <v>0.3955408753</v>
      </c>
      <c r="V409" s="66">
        <f t="shared" si="13"/>
        <v>0.03220478943</v>
      </c>
      <c r="W409" s="66">
        <f t="shared" si="14"/>
        <v>0.1222130471</v>
      </c>
      <c r="X409" s="66">
        <f t="shared" si="15"/>
        <v>0.05202312139</v>
      </c>
      <c r="Y409" s="63">
        <f t="shared" si="2"/>
        <v>0.3955408753</v>
      </c>
      <c r="Z409" s="66">
        <f t="shared" si="16"/>
        <v>0.04789430223</v>
      </c>
      <c r="AA409" s="66">
        <f t="shared" si="17"/>
        <v>0.02559867878</v>
      </c>
      <c r="AB409" s="66">
        <f t="shared" si="18"/>
        <v>0.05780346821</v>
      </c>
      <c r="AC409" s="63">
        <f t="shared" si="3"/>
        <v>0.3955408753</v>
      </c>
      <c r="AD409" s="66">
        <f t="shared" ref="AD409:AF409" si="438">(H409+K409+N409)/($F409)</f>
        <v>0.09248554913</v>
      </c>
      <c r="AE409" s="66">
        <f t="shared" si="438"/>
        <v>0.1758876961</v>
      </c>
      <c r="AF409" s="66">
        <f t="shared" si="438"/>
        <v>0.1271676301</v>
      </c>
      <c r="AG409" s="56">
        <f t="shared" si="20"/>
        <v>0.01856882064</v>
      </c>
      <c r="AH409" s="49">
        <f t="shared" si="5"/>
        <v>0.3955408753</v>
      </c>
      <c r="AI409" s="57">
        <f t="shared" si="21"/>
        <v>0.01516025215</v>
      </c>
      <c r="AJ409" s="57">
        <f t="shared" si="22"/>
        <v>0.01338031822</v>
      </c>
      <c r="AK409" s="66">
        <f t="shared" si="23"/>
        <v>0.01043842662</v>
      </c>
      <c r="AL409" s="66">
        <f t="shared" si="24"/>
        <v>0.008089541404</v>
      </c>
      <c r="AM409" s="66">
        <f t="shared" si="25"/>
        <v>0.008474131908</v>
      </c>
      <c r="AN409" s="63">
        <f t="shared" si="6"/>
        <v>0.3955408753</v>
      </c>
      <c r="AO409" s="66">
        <f t="shared" si="26"/>
        <v>0.02363438406</v>
      </c>
      <c r="AP409" s="66">
        <f t="shared" si="27"/>
        <v>0.9232657774</v>
      </c>
      <c r="AQ409" s="63">
        <f t="shared" si="7"/>
        <v>31</v>
      </c>
      <c r="AR409" s="66">
        <f t="shared" si="28"/>
        <v>29</v>
      </c>
      <c r="AS409" s="64">
        <f>'M1,M2,M3 Restoration'!AU409</f>
        <v>0.4541039412</v>
      </c>
      <c r="AT409" s="66">
        <f t="shared" si="206"/>
        <v>35</v>
      </c>
      <c r="AU409" s="65">
        <f>'N1,N2,N3 Restoration'!AX409</f>
        <v>0.3020673287</v>
      </c>
      <c r="AV409" s="38">
        <f t="shared" si="30"/>
        <v>44</v>
      </c>
      <c r="AW409" s="38">
        <f t="shared" si="31"/>
        <v>19</v>
      </c>
      <c r="AX409" s="52">
        <v>39.0</v>
      </c>
      <c r="AY409" s="38"/>
      <c r="AZ409" s="35"/>
      <c r="BA409" s="35"/>
    </row>
    <row r="410">
      <c r="A410" s="1"/>
      <c r="B410" s="1"/>
      <c r="C410" s="60"/>
      <c r="D410" s="60"/>
      <c r="E410" s="2">
        <v>6001.0</v>
      </c>
      <c r="F410" s="61">
        <v>2316.0</v>
      </c>
      <c r="G410" s="62">
        <f t="shared" si="8"/>
        <v>513</v>
      </c>
      <c r="H410" s="43">
        <v>21.0</v>
      </c>
      <c r="I410" s="43">
        <v>71.0</v>
      </c>
      <c r="J410" s="43">
        <v>22.0</v>
      </c>
      <c r="K410" s="44">
        <v>45.0</v>
      </c>
      <c r="L410" s="44">
        <v>182.0</v>
      </c>
      <c r="M410" s="44">
        <v>57.0</v>
      </c>
      <c r="N410" s="45">
        <v>15.0</v>
      </c>
      <c r="O410" s="45">
        <v>11.0</v>
      </c>
      <c r="P410" s="45">
        <v>89.0</v>
      </c>
      <c r="Q410" s="66">
        <f t="shared" si="9"/>
        <v>0.2215025907</v>
      </c>
      <c r="R410" s="66">
        <f t="shared" si="10"/>
        <v>0.009067357513</v>
      </c>
      <c r="S410" s="66">
        <f t="shared" si="11"/>
        <v>0.009499136442</v>
      </c>
      <c r="T410" s="66">
        <f t="shared" si="12"/>
        <v>0.004749568221</v>
      </c>
      <c r="U410" s="63">
        <f t="shared" si="1"/>
        <v>0.2215025907</v>
      </c>
      <c r="V410" s="66">
        <f t="shared" si="13"/>
        <v>0.03065630397</v>
      </c>
      <c r="W410" s="66">
        <f t="shared" si="14"/>
        <v>0.07858376511</v>
      </c>
      <c r="X410" s="66">
        <f t="shared" si="15"/>
        <v>0.01943005181</v>
      </c>
      <c r="Y410" s="63">
        <f t="shared" si="2"/>
        <v>0.2215025907</v>
      </c>
      <c r="Z410" s="66">
        <f t="shared" si="16"/>
        <v>0.02461139896</v>
      </c>
      <c r="AA410" s="66">
        <f t="shared" si="17"/>
        <v>0.006476683938</v>
      </c>
      <c r="AB410" s="66">
        <f t="shared" si="18"/>
        <v>0.0384283247</v>
      </c>
      <c r="AC410" s="63">
        <f t="shared" si="3"/>
        <v>0.2215025907</v>
      </c>
      <c r="AD410" s="66">
        <f t="shared" ref="AD410:AF410" si="439">(H410+K410+N410)/($F410)</f>
        <v>0.03497409326</v>
      </c>
      <c r="AE410" s="66">
        <f t="shared" si="439"/>
        <v>0.1139896373</v>
      </c>
      <c r="AF410" s="66">
        <f t="shared" si="439"/>
        <v>0.0725388601</v>
      </c>
      <c r="AG410" s="56">
        <f t="shared" si="20"/>
        <v>0.0125792823</v>
      </c>
      <c r="AH410" s="49">
        <f t="shared" si="5"/>
        <v>0.2215025907</v>
      </c>
      <c r="AI410" s="57">
        <f t="shared" si="21"/>
        <v>0.01139366996</v>
      </c>
      <c r="AJ410" s="57">
        <f t="shared" si="22"/>
        <v>0.01039690831</v>
      </c>
      <c r="AK410" s="66">
        <f t="shared" si="23"/>
        <v>-0.004916986026</v>
      </c>
      <c r="AL410" s="66">
        <f t="shared" si="24"/>
        <v>-0.005647340085</v>
      </c>
      <c r="AM410" s="66">
        <f t="shared" si="25"/>
        <v>-0.003991711556</v>
      </c>
      <c r="AN410" s="63">
        <f t="shared" si="6"/>
        <v>0.2215025907</v>
      </c>
      <c r="AO410" s="66">
        <f t="shared" si="26"/>
        <v>0.007401958409</v>
      </c>
      <c r="AP410" s="66">
        <f t="shared" si="27"/>
        <v>1.142862378</v>
      </c>
      <c r="AQ410" s="63">
        <f t="shared" si="7"/>
        <v>15</v>
      </c>
      <c r="AR410" s="66">
        <f t="shared" si="28"/>
        <v>17</v>
      </c>
      <c r="AS410" s="64">
        <f>'M1,M2,M3 Restoration'!AU410</f>
        <v>0.3382692517</v>
      </c>
      <c r="AT410" s="66">
        <f t="shared" si="206"/>
        <v>33</v>
      </c>
      <c r="AU410" s="65">
        <f>'N1,N2,N3 Restoration'!AX410</f>
        <v>0.3115881934</v>
      </c>
      <c r="AV410" s="38">
        <f t="shared" si="30"/>
        <v>43</v>
      </c>
      <c r="AW410" s="38">
        <f t="shared" si="31"/>
        <v>19</v>
      </c>
      <c r="AX410" s="52">
        <v>71.0</v>
      </c>
      <c r="AY410" s="38"/>
      <c r="AZ410" s="35"/>
      <c r="BA410" s="35"/>
    </row>
    <row r="411">
      <c r="A411" s="1"/>
      <c r="B411" s="1"/>
      <c r="C411" s="60"/>
      <c r="D411" s="60"/>
      <c r="E411" s="2">
        <v>6003.0</v>
      </c>
      <c r="F411" s="61">
        <v>1099.0</v>
      </c>
      <c r="G411" s="62">
        <f t="shared" si="8"/>
        <v>527</v>
      </c>
      <c r="H411" s="43">
        <v>18.0</v>
      </c>
      <c r="I411" s="43">
        <v>41.0</v>
      </c>
      <c r="J411" s="43">
        <v>9.0</v>
      </c>
      <c r="K411" s="44">
        <v>94.0</v>
      </c>
      <c r="L411" s="44">
        <v>205.0</v>
      </c>
      <c r="M411" s="44">
        <v>55.0</v>
      </c>
      <c r="N411" s="45">
        <v>31.0</v>
      </c>
      <c r="O411" s="45">
        <v>10.0</v>
      </c>
      <c r="P411" s="45">
        <v>64.0</v>
      </c>
      <c r="Q411" s="66">
        <f t="shared" si="9"/>
        <v>0.4795268426</v>
      </c>
      <c r="R411" s="66">
        <f t="shared" si="10"/>
        <v>0.01637852593</v>
      </c>
      <c r="S411" s="66">
        <f t="shared" si="11"/>
        <v>0.008189262966</v>
      </c>
      <c r="T411" s="66">
        <f t="shared" si="12"/>
        <v>0.009099181074</v>
      </c>
      <c r="U411" s="63">
        <f t="shared" si="1"/>
        <v>0.4795268426</v>
      </c>
      <c r="V411" s="66">
        <f t="shared" si="13"/>
        <v>0.0373066424</v>
      </c>
      <c r="W411" s="66">
        <f t="shared" si="14"/>
        <v>0.186533212</v>
      </c>
      <c r="X411" s="66">
        <f t="shared" si="15"/>
        <v>0.08553230209</v>
      </c>
      <c r="Y411" s="63">
        <f t="shared" si="2"/>
        <v>0.4795268426</v>
      </c>
      <c r="Z411" s="66">
        <f t="shared" si="16"/>
        <v>0.05004549591</v>
      </c>
      <c r="AA411" s="66">
        <f t="shared" si="17"/>
        <v>0.02820746133</v>
      </c>
      <c r="AB411" s="66">
        <f t="shared" si="18"/>
        <v>0.05823475887</v>
      </c>
      <c r="AC411" s="63">
        <f t="shared" si="3"/>
        <v>0.4795268426</v>
      </c>
      <c r="AD411" s="66">
        <f t="shared" ref="AD411:AF411" si="440">(H411+K411+N411)/($F411)</f>
        <v>0.1301182894</v>
      </c>
      <c r="AE411" s="66">
        <f t="shared" si="440"/>
        <v>0.2329390355</v>
      </c>
      <c r="AF411" s="66">
        <f t="shared" si="440"/>
        <v>0.1164695177</v>
      </c>
      <c r="AG411" s="56">
        <f t="shared" si="20"/>
        <v>0.01954570515</v>
      </c>
      <c r="AH411" s="49">
        <f t="shared" si="5"/>
        <v>0.4795268426</v>
      </c>
      <c r="AI411" s="57">
        <f t="shared" si="21"/>
        <v>0.0146158231</v>
      </c>
      <c r="AJ411" s="57">
        <f t="shared" si="22"/>
        <v>0.0124579523</v>
      </c>
      <c r="AK411" s="66">
        <f t="shared" si="23"/>
        <v>0.01359163823</v>
      </c>
      <c r="AL411" s="66">
        <f t="shared" si="24"/>
        <v>-0.00335877123</v>
      </c>
      <c r="AM411" s="66">
        <f t="shared" si="25"/>
        <v>0.0110339747</v>
      </c>
      <c r="AN411" s="63">
        <f t="shared" si="6"/>
        <v>0.4795268426</v>
      </c>
      <c r="AO411" s="66">
        <f t="shared" si="26"/>
        <v>0.02564979779</v>
      </c>
      <c r="AP411" s="66">
        <f t="shared" si="27"/>
        <v>0.9093267023</v>
      </c>
      <c r="AQ411" s="63">
        <f t="shared" si="7"/>
        <v>31</v>
      </c>
      <c r="AR411" s="66">
        <f t="shared" si="28"/>
        <v>28</v>
      </c>
      <c r="AS411" s="64">
        <f>'M1,M2,M3 Restoration'!AU411</f>
        <v>0.7121303315</v>
      </c>
      <c r="AT411" s="66">
        <f t="shared" si="206"/>
        <v>11</v>
      </c>
      <c r="AU411" s="65">
        <f>'N1,N2,N3 Restoration'!AX411</f>
        <v>0.3211675408</v>
      </c>
      <c r="AV411" s="38">
        <f t="shared" si="30"/>
        <v>27</v>
      </c>
      <c r="AW411" s="38">
        <f t="shared" si="31"/>
        <v>13</v>
      </c>
      <c r="AX411" s="52">
        <v>41.0</v>
      </c>
      <c r="AY411" s="38"/>
      <c r="AZ411" s="35"/>
      <c r="BA411" s="35"/>
    </row>
    <row r="412">
      <c r="A412" s="1"/>
      <c r="B412" s="1"/>
      <c r="C412" s="60"/>
      <c r="D412" s="60"/>
      <c r="E412" s="2">
        <v>6004.0</v>
      </c>
      <c r="F412" s="61">
        <v>1458.0</v>
      </c>
      <c r="G412" s="62">
        <f t="shared" si="8"/>
        <v>729</v>
      </c>
      <c r="H412" s="43">
        <v>22.0</v>
      </c>
      <c r="I412" s="43">
        <v>49.0</v>
      </c>
      <c r="J412" s="43">
        <v>8.0</v>
      </c>
      <c r="K412" s="44">
        <v>148.0</v>
      </c>
      <c r="L412" s="44">
        <v>294.0</v>
      </c>
      <c r="M412" s="44">
        <v>64.0</v>
      </c>
      <c r="N412" s="45">
        <v>32.0</v>
      </c>
      <c r="O412" s="45">
        <v>7.0</v>
      </c>
      <c r="P412" s="45">
        <v>105.0</v>
      </c>
      <c r="Q412" s="66">
        <f t="shared" si="9"/>
        <v>0.5</v>
      </c>
      <c r="R412" s="66">
        <f t="shared" si="10"/>
        <v>0.01508916324</v>
      </c>
      <c r="S412" s="66">
        <f t="shared" si="11"/>
        <v>0.00548696845</v>
      </c>
      <c r="T412" s="66">
        <f t="shared" si="12"/>
        <v>0.004801097394</v>
      </c>
      <c r="U412" s="63">
        <f t="shared" si="1"/>
        <v>0.5</v>
      </c>
      <c r="V412" s="66">
        <f t="shared" si="13"/>
        <v>0.03360768176</v>
      </c>
      <c r="W412" s="66">
        <f t="shared" si="14"/>
        <v>0.2016460905</v>
      </c>
      <c r="X412" s="66">
        <f t="shared" si="15"/>
        <v>0.1015089163</v>
      </c>
      <c r="Y412" s="63">
        <f t="shared" si="2"/>
        <v>0.5</v>
      </c>
      <c r="Z412" s="66">
        <f t="shared" si="16"/>
        <v>0.0438957476</v>
      </c>
      <c r="AA412" s="66">
        <f t="shared" si="17"/>
        <v>0.0219478738</v>
      </c>
      <c r="AB412" s="66">
        <f t="shared" si="18"/>
        <v>0.07201646091</v>
      </c>
      <c r="AC412" s="63">
        <f t="shared" si="3"/>
        <v>0.5</v>
      </c>
      <c r="AD412" s="66">
        <f t="shared" ref="AD412:AF412" si="441">(H412+K412+N412)/($F412)</f>
        <v>0.1385459534</v>
      </c>
      <c r="AE412" s="66">
        <f t="shared" si="441"/>
        <v>0.2400548697</v>
      </c>
      <c r="AF412" s="66">
        <f t="shared" si="441"/>
        <v>0.121399177</v>
      </c>
      <c r="AG412" s="56">
        <f t="shared" si="20"/>
        <v>0.019595</v>
      </c>
      <c r="AH412" s="49">
        <f t="shared" si="5"/>
        <v>0.5</v>
      </c>
      <c r="AI412" s="57">
        <f t="shared" si="21"/>
        <v>0.01425</v>
      </c>
      <c r="AJ412" s="57">
        <f t="shared" si="22"/>
        <v>0.012</v>
      </c>
      <c r="AK412" s="66">
        <f t="shared" si="23"/>
        <v>0.0076978738</v>
      </c>
      <c r="AL412" s="66">
        <f t="shared" si="24"/>
        <v>-0.007198902606</v>
      </c>
      <c r="AM412" s="66">
        <f t="shared" si="25"/>
        <v>0.006249294107</v>
      </c>
      <c r="AN412" s="63">
        <f t="shared" si="6"/>
        <v>0.5</v>
      </c>
      <c r="AO412" s="66">
        <f t="shared" si="26"/>
        <v>0.02049929411</v>
      </c>
      <c r="AP412" s="66">
        <f t="shared" si="27"/>
        <v>0.9339990878</v>
      </c>
      <c r="AQ412" s="63">
        <f t="shared" si="7"/>
        <v>32</v>
      </c>
      <c r="AR412" s="66">
        <f t="shared" si="28"/>
        <v>30</v>
      </c>
      <c r="AS412" s="64">
        <f>'M1,M2,M3 Restoration'!AU412</f>
        <v>0.6710150076</v>
      </c>
      <c r="AT412" s="66">
        <f t="shared" si="206"/>
        <v>15</v>
      </c>
      <c r="AU412" s="65">
        <f>'N1,N2,N3 Restoration'!AX412</f>
        <v>0.2346907687</v>
      </c>
      <c r="AV412" s="38">
        <f t="shared" si="30"/>
        <v>30</v>
      </c>
      <c r="AW412" s="38">
        <f t="shared" si="31"/>
        <v>9</v>
      </c>
      <c r="AX412" s="52">
        <v>49.0</v>
      </c>
      <c r="AY412" s="38"/>
      <c r="AZ412" s="35"/>
      <c r="BA412" s="35"/>
    </row>
    <row r="413">
      <c r="A413" s="1"/>
      <c r="B413" s="1"/>
      <c r="C413" s="60"/>
      <c r="D413" s="60"/>
      <c r="E413" s="2">
        <v>6007.0</v>
      </c>
      <c r="F413" s="61">
        <v>2030.0</v>
      </c>
      <c r="G413" s="62">
        <f t="shared" si="8"/>
        <v>423</v>
      </c>
      <c r="H413" s="43">
        <v>20.0</v>
      </c>
      <c r="I413" s="43">
        <v>43.0</v>
      </c>
      <c r="J413" s="43">
        <v>36.0</v>
      </c>
      <c r="K413" s="44">
        <v>63.0</v>
      </c>
      <c r="L413" s="44">
        <v>110.0</v>
      </c>
      <c r="M413" s="44">
        <v>46.0</v>
      </c>
      <c r="N413" s="45">
        <v>21.0</v>
      </c>
      <c r="O413" s="45">
        <v>30.0</v>
      </c>
      <c r="P413" s="45">
        <v>54.0</v>
      </c>
      <c r="Q413" s="66">
        <f t="shared" si="9"/>
        <v>0.2083743842</v>
      </c>
      <c r="R413" s="66">
        <f t="shared" si="10"/>
        <v>0.009852216749</v>
      </c>
      <c r="S413" s="66">
        <f t="shared" si="11"/>
        <v>0.01773399015</v>
      </c>
      <c r="T413" s="66">
        <f t="shared" si="12"/>
        <v>0.01477832512</v>
      </c>
      <c r="U413" s="63">
        <f t="shared" si="1"/>
        <v>0.2083743842</v>
      </c>
      <c r="V413" s="66">
        <f t="shared" si="13"/>
        <v>0.02118226601</v>
      </c>
      <c r="W413" s="66">
        <f t="shared" si="14"/>
        <v>0.05418719212</v>
      </c>
      <c r="X413" s="66">
        <f t="shared" si="15"/>
        <v>0.03103448276</v>
      </c>
      <c r="Y413" s="63">
        <f t="shared" si="2"/>
        <v>0.2083743842</v>
      </c>
      <c r="Z413" s="66">
        <f t="shared" si="16"/>
        <v>0.02266009852</v>
      </c>
      <c r="AA413" s="66">
        <f t="shared" si="17"/>
        <v>0.01034482759</v>
      </c>
      <c r="AB413" s="66">
        <f t="shared" si="18"/>
        <v>0.02660098522</v>
      </c>
      <c r="AC413" s="63">
        <f t="shared" si="3"/>
        <v>0.2083743842</v>
      </c>
      <c r="AD413" s="66">
        <f t="shared" ref="AD413:AF413" si="442">(H413+K413+N413)/($F413)</f>
        <v>0.05123152709</v>
      </c>
      <c r="AE413" s="66">
        <f t="shared" si="442"/>
        <v>0.09014778325</v>
      </c>
      <c r="AF413" s="66">
        <f t="shared" si="442"/>
        <v>0.06699507389</v>
      </c>
      <c r="AG413" s="56">
        <f t="shared" si="20"/>
        <v>0.011910507</v>
      </c>
      <c r="AH413" s="49">
        <f t="shared" si="5"/>
        <v>0.2083743842</v>
      </c>
      <c r="AI413" s="57">
        <f t="shared" si="21"/>
        <v>0.0108417154</v>
      </c>
      <c r="AJ413" s="57">
        <f t="shared" si="22"/>
        <v>0.009904030673</v>
      </c>
      <c r="AK413" s="66">
        <f t="shared" si="23"/>
        <v>-0.0004968878158</v>
      </c>
      <c r="AL413" s="66">
        <f t="shared" si="24"/>
        <v>0.00487429445</v>
      </c>
      <c r="AM413" s="66">
        <f t="shared" si="25"/>
        <v>-0.0004033838668</v>
      </c>
      <c r="AN413" s="63">
        <f t="shared" si="6"/>
        <v>0.2083743842</v>
      </c>
      <c r="AO413" s="66">
        <f t="shared" si="26"/>
        <v>0.01043833154</v>
      </c>
      <c r="AP413" s="66">
        <f t="shared" si="27"/>
        <v>1.009038715</v>
      </c>
      <c r="AQ413" s="63">
        <f t="shared" si="7"/>
        <v>21</v>
      </c>
      <c r="AR413" s="66">
        <f t="shared" si="28"/>
        <v>21</v>
      </c>
      <c r="AS413" s="64">
        <f>'M1,M2,M3 Restoration'!AU413</f>
        <v>0.3768310211</v>
      </c>
      <c r="AT413" s="66">
        <f t="shared" si="206"/>
        <v>35</v>
      </c>
      <c r="AU413" s="65">
        <f>'N1,N2,N3 Restoration'!AX413</f>
        <v>0.3371211852</v>
      </c>
      <c r="AV413" s="38">
        <f t="shared" si="30"/>
        <v>56</v>
      </c>
      <c r="AW413" s="38">
        <f t="shared" si="31"/>
        <v>28</v>
      </c>
      <c r="AX413" s="52">
        <v>43.0</v>
      </c>
      <c r="AY413" s="38"/>
      <c r="AZ413" s="35"/>
      <c r="BA413" s="35"/>
    </row>
    <row r="414">
      <c r="A414" s="1"/>
      <c r="B414" s="1"/>
      <c r="C414" s="60"/>
      <c r="D414" s="60"/>
      <c r="E414" s="2">
        <v>6009.0</v>
      </c>
      <c r="F414" s="61">
        <v>1588.0</v>
      </c>
      <c r="G414" s="62">
        <f t="shared" si="8"/>
        <v>353</v>
      </c>
      <c r="H414" s="43">
        <v>16.0</v>
      </c>
      <c r="I414" s="43">
        <v>51.0</v>
      </c>
      <c r="J414" s="43">
        <v>22.0</v>
      </c>
      <c r="K414" s="44">
        <v>42.0</v>
      </c>
      <c r="L414" s="44">
        <v>111.0</v>
      </c>
      <c r="M414" s="44">
        <v>37.0</v>
      </c>
      <c r="N414" s="45">
        <v>11.0</v>
      </c>
      <c r="O414" s="45">
        <v>14.0</v>
      </c>
      <c r="P414" s="45">
        <v>49.0</v>
      </c>
      <c r="Q414" s="66">
        <f t="shared" si="9"/>
        <v>0.2222921914</v>
      </c>
      <c r="R414" s="66">
        <f t="shared" si="10"/>
        <v>0.01007556675</v>
      </c>
      <c r="S414" s="66">
        <f t="shared" si="11"/>
        <v>0.01385390428</v>
      </c>
      <c r="T414" s="66">
        <f t="shared" si="12"/>
        <v>0.008816120907</v>
      </c>
      <c r="U414" s="63">
        <f t="shared" si="1"/>
        <v>0.2222921914</v>
      </c>
      <c r="V414" s="66">
        <f t="shared" si="13"/>
        <v>0.03211586902</v>
      </c>
      <c r="W414" s="66">
        <f t="shared" si="14"/>
        <v>0.06989924433</v>
      </c>
      <c r="X414" s="66">
        <f t="shared" si="15"/>
        <v>0.02644836272</v>
      </c>
      <c r="Y414" s="63">
        <f t="shared" si="2"/>
        <v>0.2222921914</v>
      </c>
      <c r="Z414" s="66">
        <f t="shared" si="16"/>
        <v>0.02329974811</v>
      </c>
      <c r="AA414" s="66">
        <f t="shared" si="17"/>
        <v>0.006926952141</v>
      </c>
      <c r="AB414" s="66">
        <f t="shared" si="18"/>
        <v>0.03085642317</v>
      </c>
      <c r="AC414" s="63">
        <f t="shared" si="3"/>
        <v>0.2222921914</v>
      </c>
      <c r="AD414" s="66">
        <f t="shared" ref="AD414:AF414" si="443">(H414+K414+N414)/($F414)</f>
        <v>0.04345088161</v>
      </c>
      <c r="AE414" s="66">
        <f t="shared" si="443"/>
        <v>0.1108312343</v>
      </c>
      <c r="AF414" s="66">
        <f t="shared" si="443"/>
        <v>0.06801007557</v>
      </c>
      <c r="AG414" s="56">
        <f t="shared" si="20"/>
        <v>0.01261853566</v>
      </c>
      <c r="AH414" s="49">
        <f t="shared" si="5"/>
        <v>0.2222921914</v>
      </c>
      <c r="AI414" s="57">
        <f t="shared" si="21"/>
        <v>0.01142566962</v>
      </c>
      <c r="AJ414" s="57">
        <f t="shared" si="22"/>
        <v>0.01042535475</v>
      </c>
      <c r="AK414" s="66">
        <f t="shared" si="23"/>
        <v>-0.004498717475</v>
      </c>
      <c r="AL414" s="66">
        <f t="shared" si="24"/>
        <v>-0.001609233848</v>
      </c>
      <c r="AM414" s="66">
        <f t="shared" si="25"/>
        <v>-0.003652152443</v>
      </c>
      <c r="AN414" s="63">
        <f t="shared" si="6"/>
        <v>0.2222921914</v>
      </c>
      <c r="AO414" s="66">
        <f t="shared" si="26"/>
        <v>0.007773517173</v>
      </c>
      <c r="AP414" s="66">
        <f t="shared" si="27"/>
        <v>1.122213206</v>
      </c>
      <c r="AQ414" s="63">
        <f t="shared" si="7"/>
        <v>11</v>
      </c>
      <c r="AR414" s="66">
        <f t="shared" si="28"/>
        <v>12</v>
      </c>
      <c r="AS414" s="64">
        <f>'M1,M2,M3 Restoration'!AU414</f>
        <v>0.3235626026</v>
      </c>
      <c r="AT414" s="66">
        <f t="shared" si="206"/>
        <v>25</v>
      </c>
      <c r="AU414" s="65">
        <f>'N1,N2,N3 Restoration'!AX414</f>
        <v>0.3843078632</v>
      </c>
      <c r="AV414" s="38">
        <f t="shared" si="30"/>
        <v>38</v>
      </c>
      <c r="AW414" s="38">
        <f t="shared" si="31"/>
        <v>24</v>
      </c>
      <c r="AX414" s="52">
        <v>51.0</v>
      </c>
      <c r="AY414" s="38"/>
      <c r="AZ414" s="35"/>
      <c r="BA414" s="35"/>
    </row>
    <row r="415">
      <c r="A415" s="1"/>
      <c r="B415" s="1"/>
      <c r="C415" s="60"/>
      <c r="D415" s="60"/>
      <c r="E415" s="2">
        <v>6011.0</v>
      </c>
      <c r="F415" s="61">
        <v>1013.0</v>
      </c>
      <c r="G415" s="62">
        <f t="shared" si="8"/>
        <v>230</v>
      </c>
      <c r="H415" s="43">
        <v>8.0</v>
      </c>
      <c r="I415" s="43">
        <v>17.0</v>
      </c>
      <c r="J415" s="43">
        <v>17.0</v>
      </c>
      <c r="K415" s="44">
        <v>23.0</v>
      </c>
      <c r="L415" s="44">
        <v>76.0</v>
      </c>
      <c r="M415" s="44">
        <v>22.0</v>
      </c>
      <c r="N415" s="45">
        <v>15.0</v>
      </c>
      <c r="O415" s="45">
        <v>9.0</v>
      </c>
      <c r="P415" s="45">
        <v>43.0</v>
      </c>
      <c r="Q415" s="66">
        <f t="shared" si="9"/>
        <v>0.2270483712</v>
      </c>
      <c r="R415" s="66">
        <f t="shared" si="10"/>
        <v>0.00789733465</v>
      </c>
      <c r="S415" s="66">
        <f t="shared" si="11"/>
        <v>0.01678183613</v>
      </c>
      <c r="T415" s="66">
        <f t="shared" si="12"/>
        <v>0.008884501481</v>
      </c>
      <c r="U415" s="63">
        <f t="shared" si="1"/>
        <v>0.2270483712</v>
      </c>
      <c r="V415" s="66">
        <f t="shared" si="13"/>
        <v>0.01678183613</v>
      </c>
      <c r="W415" s="66">
        <f t="shared" si="14"/>
        <v>0.07502467917</v>
      </c>
      <c r="X415" s="66">
        <f t="shared" si="15"/>
        <v>0.02270483712</v>
      </c>
      <c r="Y415" s="63">
        <f t="shared" si="2"/>
        <v>0.2270483712</v>
      </c>
      <c r="Z415" s="66">
        <f t="shared" si="16"/>
        <v>0.02171767029</v>
      </c>
      <c r="AA415" s="66">
        <f t="shared" si="17"/>
        <v>0.01480750247</v>
      </c>
      <c r="AB415" s="66">
        <f t="shared" si="18"/>
        <v>0.04244817374</v>
      </c>
      <c r="AC415" s="63">
        <f t="shared" si="3"/>
        <v>0.2270483712</v>
      </c>
      <c r="AD415" s="66">
        <f t="shared" ref="AD415:AF415" si="444">(H415+K415+N415)/($F415)</f>
        <v>0.04540967423</v>
      </c>
      <c r="AE415" s="66">
        <f t="shared" si="444"/>
        <v>0.1006910168</v>
      </c>
      <c r="AF415" s="66">
        <f t="shared" si="444"/>
        <v>0.08094768016</v>
      </c>
      <c r="AG415" s="56">
        <f t="shared" si="20"/>
        <v>0.01285265018</v>
      </c>
      <c r="AH415" s="49">
        <f t="shared" si="5"/>
        <v>0.2270483712</v>
      </c>
      <c r="AI415" s="57">
        <f t="shared" si="21"/>
        <v>0.01161554525</v>
      </c>
      <c r="AJ415" s="57">
        <f t="shared" si="22"/>
        <v>0.01059382758</v>
      </c>
      <c r="AK415" s="66">
        <f t="shared" si="23"/>
        <v>0.003191957221</v>
      </c>
      <c r="AL415" s="66">
        <f t="shared" si="24"/>
        <v>-0.001709326095</v>
      </c>
      <c r="AM415" s="66">
        <f t="shared" si="25"/>
        <v>0.002591297282</v>
      </c>
      <c r="AN415" s="63">
        <f t="shared" si="6"/>
        <v>0.2270483712</v>
      </c>
      <c r="AO415" s="66">
        <f t="shared" si="26"/>
        <v>0.01420684253</v>
      </c>
      <c r="AP415" s="66">
        <f t="shared" si="27"/>
        <v>0.9594354321</v>
      </c>
      <c r="AQ415" s="63">
        <f t="shared" si="7"/>
        <v>15</v>
      </c>
      <c r="AR415" s="66">
        <f t="shared" si="28"/>
        <v>14</v>
      </c>
      <c r="AS415" s="64">
        <f>'M1,M2,M3 Restoration'!AU415</f>
        <v>0.3205448413</v>
      </c>
      <c r="AT415" s="66">
        <f t="shared" si="206"/>
        <v>30</v>
      </c>
      <c r="AU415" s="65">
        <f>'N1,N2,N3 Restoration'!AX415</f>
        <v>0.1131664566</v>
      </c>
      <c r="AV415" s="38">
        <f t="shared" si="30"/>
        <v>25</v>
      </c>
      <c r="AW415" s="38">
        <f t="shared" si="31"/>
        <v>3</v>
      </c>
      <c r="AX415" s="52">
        <v>17.0</v>
      </c>
      <c r="AY415" s="38"/>
      <c r="AZ415" s="35"/>
      <c r="BA415" s="35"/>
    </row>
    <row r="416">
      <c r="A416" s="1"/>
      <c r="B416" s="1"/>
      <c r="C416" s="60"/>
      <c r="D416" s="60"/>
      <c r="E416" s="2">
        <v>6012.0</v>
      </c>
      <c r="F416" s="61">
        <v>1030.0</v>
      </c>
      <c r="G416" s="62">
        <f t="shared" si="8"/>
        <v>209</v>
      </c>
      <c r="H416" s="43">
        <v>3.0</v>
      </c>
      <c r="I416" s="43">
        <v>21.0</v>
      </c>
      <c r="J416" s="43">
        <v>20.0</v>
      </c>
      <c r="K416" s="44">
        <v>27.0</v>
      </c>
      <c r="L416" s="44">
        <v>60.0</v>
      </c>
      <c r="M416" s="44">
        <v>36.0</v>
      </c>
      <c r="N416" s="45">
        <v>9.0</v>
      </c>
      <c r="O416" s="45">
        <v>8.0</v>
      </c>
      <c r="P416" s="45">
        <v>25.0</v>
      </c>
      <c r="Q416" s="66">
        <f t="shared" si="9"/>
        <v>0.2029126214</v>
      </c>
      <c r="R416" s="66">
        <f t="shared" si="10"/>
        <v>0.002912621359</v>
      </c>
      <c r="S416" s="66">
        <f t="shared" si="11"/>
        <v>0.01941747573</v>
      </c>
      <c r="T416" s="66">
        <f t="shared" si="12"/>
        <v>0.007766990291</v>
      </c>
      <c r="U416" s="63">
        <f t="shared" si="1"/>
        <v>0.2029126214</v>
      </c>
      <c r="V416" s="66">
        <f t="shared" si="13"/>
        <v>0.02038834951</v>
      </c>
      <c r="W416" s="66">
        <f t="shared" si="14"/>
        <v>0.05825242718</v>
      </c>
      <c r="X416" s="66">
        <f t="shared" si="15"/>
        <v>0.02621359223</v>
      </c>
      <c r="Y416" s="63">
        <f t="shared" si="2"/>
        <v>0.2029126214</v>
      </c>
      <c r="Z416" s="66">
        <f t="shared" si="16"/>
        <v>0.03495145631</v>
      </c>
      <c r="AA416" s="66">
        <f t="shared" si="17"/>
        <v>0.008737864078</v>
      </c>
      <c r="AB416" s="66">
        <f t="shared" si="18"/>
        <v>0.02427184466</v>
      </c>
      <c r="AC416" s="63">
        <f t="shared" si="3"/>
        <v>0.2029126214</v>
      </c>
      <c r="AD416" s="66">
        <f t="shared" ref="AD416:AF416" si="445">(H416+K416+N416)/($F416)</f>
        <v>0.03786407767</v>
      </c>
      <c r="AE416" s="66">
        <f t="shared" si="445"/>
        <v>0.08640776699</v>
      </c>
      <c r="AF416" s="66">
        <f t="shared" si="445"/>
        <v>0.0786407767</v>
      </c>
      <c r="AG416" s="56">
        <f t="shared" si="20"/>
        <v>0.01162330917</v>
      </c>
      <c r="AH416" s="49">
        <f t="shared" si="5"/>
        <v>0.2029126214</v>
      </c>
      <c r="AI416" s="57">
        <f t="shared" si="21"/>
        <v>0.01060101706</v>
      </c>
      <c r="AJ416" s="57">
        <f t="shared" si="22"/>
        <v>0.009687910265</v>
      </c>
      <c r="AK416" s="66">
        <f t="shared" si="23"/>
        <v>-0.001863152983</v>
      </c>
      <c r="AL416" s="66">
        <f t="shared" si="24"/>
        <v>-0.001920919974</v>
      </c>
      <c r="AM416" s="66">
        <f t="shared" si="25"/>
        <v>-0.001512546355</v>
      </c>
      <c r="AN416" s="63">
        <f t="shared" si="6"/>
        <v>0.2029126214</v>
      </c>
      <c r="AO416" s="66">
        <f t="shared" si="26"/>
        <v>0.009088470706</v>
      </c>
      <c r="AP416" s="66">
        <f t="shared" si="27"/>
        <v>1.040124981</v>
      </c>
      <c r="AQ416" s="63">
        <f t="shared" si="7"/>
        <v>9</v>
      </c>
      <c r="AR416" s="66">
        <f t="shared" si="28"/>
        <v>9</v>
      </c>
      <c r="AS416" s="64">
        <f>'M1,M2,M3 Restoration'!AU416</f>
        <v>0.1602937459</v>
      </c>
      <c r="AT416" s="66">
        <f t="shared" si="206"/>
        <v>47</v>
      </c>
      <c r="AU416" s="65">
        <f>'N1,N2,N3 Restoration'!AX416</f>
        <v>0.1153364392</v>
      </c>
      <c r="AV416" s="38">
        <f t="shared" si="30"/>
        <v>23</v>
      </c>
      <c r="AW416" s="38">
        <f t="shared" si="31"/>
        <v>3</v>
      </c>
      <c r="AX416" s="52">
        <v>21.0</v>
      </c>
      <c r="AY416" s="38"/>
      <c r="AZ416" s="35"/>
      <c r="BA416" s="35"/>
    </row>
    <row r="417">
      <c r="A417" s="1"/>
      <c r="B417" s="1"/>
      <c r="C417" s="60"/>
      <c r="D417" s="60"/>
      <c r="E417" s="2">
        <v>6014.0</v>
      </c>
      <c r="F417" s="61">
        <v>1399.0</v>
      </c>
      <c r="G417" s="62">
        <f t="shared" si="8"/>
        <v>318</v>
      </c>
      <c r="H417" s="43">
        <v>25.0</v>
      </c>
      <c r="I417" s="43">
        <v>21.0</v>
      </c>
      <c r="J417" s="43">
        <v>7.0</v>
      </c>
      <c r="K417" s="44">
        <v>38.0</v>
      </c>
      <c r="L417" s="44">
        <v>114.0</v>
      </c>
      <c r="M417" s="44">
        <v>25.0</v>
      </c>
      <c r="N417" s="45">
        <v>20.0</v>
      </c>
      <c r="O417" s="45">
        <v>6.0</v>
      </c>
      <c r="P417" s="45">
        <v>62.0</v>
      </c>
      <c r="Q417" s="66">
        <f t="shared" si="9"/>
        <v>0.227305218</v>
      </c>
      <c r="R417" s="66">
        <f t="shared" si="10"/>
        <v>0.01786990708</v>
      </c>
      <c r="S417" s="66">
        <f t="shared" si="11"/>
        <v>0.005003573981</v>
      </c>
      <c r="T417" s="66">
        <f t="shared" si="12"/>
        <v>0.004288777698</v>
      </c>
      <c r="U417" s="63">
        <f t="shared" si="1"/>
        <v>0.227305218</v>
      </c>
      <c r="V417" s="66">
        <f t="shared" si="13"/>
        <v>0.01501072194</v>
      </c>
      <c r="W417" s="66">
        <f t="shared" si="14"/>
        <v>0.08148677627</v>
      </c>
      <c r="X417" s="66">
        <f t="shared" si="15"/>
        <v>0.02716225876</v>
      </c>
      <c r="Y417" s="63">
        <f t="shared" si="2"/>
        <v>0.227305218</v>
      </c>
      <c r="Z417" s="66">
        <f t="shared" si="16"/>
        <v>0.01786990708</v>
      </c>
      <c r="AA417" s="66">
        <f t="shared" si="17"/>
        <v>0.01429592566</v>
      </c>
      <c r="AB417" s="66">
        <f t="shared" si="18"/>
        <v>0.04431736955</v>
      </c>
      <c r="AC417" s="63">
        <f t="shared" si="3"/>
        <v>0.227305218</v>
      </c>
      <c r="AD417" s="66">
        <f t="shared" ref="AD417:AF417" si="446">(H417+K417+N417)/($F417)</f>
        <v>0.05932809149</v>
      </c>
      <c r="AE417" s="66">
        <f t="shared" si="446"/>
        <v>0.1007862759</v>
      </c>
      <c r="AF417" s="66">
        <f t="shared" si="446"/>
        <v>0.06719085061</v>
      </c>
      <c r="AG417" s="56">
        <f t="shared" si="20"/>
        <v>0.01286517931</v>
      </c>
      <c r="AH417" s="49">
        <f t="shared" si="5"/>
        <v>0.227305218</v>
      </c>
      <c r="AI417" s="57">
        <f t="shared" si="21"/>
        <v>0.01162565871</v>
      </c>
      <c r="AJ417" s="57">
        <f t="shared" si="22"/>
        <v>0.01060278523</v>
      </c>
      <c r="AK417" s="66">
        <f t="shared" si="23"/>
        <v>0.002670266953</v>
      </c>
      <c r="AL417" s="66">
        <f t="shared" si="24"/>
        <v>-0.006314007529</v>
      </c>
      <c r="AM417" s="66">
        <f t="shared" si="25"/>
        <v>0.002167778268</v>
      </c>
      <c r="AN417" s="63">
        <f t="shared" si="6"/>
        <v>0.227305218</v>
      </c>
      <c r="AO417" s="66">
        <f t="shared" si="26"/>
        <v>0.01379343698</v>
      </c>
      <c r="AP417" s="66">
        <f t="shared" si="27"/>
        <v>0.9648509165</v>
      </c>
      <c r="AQ417" s="63">
        <f t="shared" si="7"/>
        <v>20</v>
      </c>
      <c r="AR417" s="66">
        <f t="shared" si="28"/>
        <v>19</v>
      </c>
      <c r="AS417" s="64">
        <f>'M1,M2,M3 Restoration'!AU417</f>
        <v>0.7261349679</v>
      </c>
      <c r="AT417" s="66">
        <f t="shared" si="206"/>
        <v>7</v>
      </c>
      <c r="AU417" s="65">
        <f>'N1,N2,N3 Restoration'!AX417</f>
        <v>0.1274678977</v>
      </c>
      <c r="AV417" s="38">
        <f t="shared" si="30"/>
        <v>32</v>
      </c>
      <c r="AW417" s="38">
        <f t="shared" si="31"/>
        <v>5</v>
      </c>
      <c r="AX417" s="52">
        <v>21.0</v>
      </c>
      <c r="AY417" s="38"/>
      <c r="AZ417" s="35"/>
      <c r="BA417" s="35"/>
    </row>
    <row r="418">
      <c r="A418" s="1"/>
      <c r="B418" s="1"/>
      <c r="C418" s="60"/>
      <c r="D418" s="60"/>
      <c r="E418" s="2">
        <v>6015.0</v>
      </c>
      <c r="F418" s="61">
        <v>1359.0</v>
      </c>
      <c r="G418" s="62">
        <f t="shared" si="8"/>
        <v>202</v>
      </c>
      <c r="H418" s="43">
        <v>8.0</v>
      </c>
      <c r="I418" s="43">
        <v>24.0</v>
      </c>
      <c r="J418" s="43">
        <v>11.0</v>
      </c>
      <c r="K418" s="44">
        <v>26.0</v>
      </c>
      <c r="L418" s="44">
        <v>68.0</v>
      </c>
      <c r="M418" s="44">
        <v>13.0</v>
      </c>
      <c r="N418" s="45">
        <v>13.0</v>
      </c>
      <c r="O418" s="45">
        <v>14.0</v>
      </c>
      <c r="P418" s="45">
        <v>25.0</v>
      </c>
      <c r="Q418" s="66">
        <f t="shared" si="9"/>
        <v>0.1486387049</v>
      </c>
      <c r="R418" s="66">
        <f t="shared" si="10"/>
        <v>0.005886681383</v>
      </c>
      <c r="S418" s="66">
        <f t="shared" si="11"/>
        <v>0.008094186902</v>
      </c>
      <c r="T418" s="66">
        <f t="shared" si="12"/>
        <v>0.01030169242</v>
      </c>
      <c r="U418" s="63">
        <f t="shared" si="1"/>
        <v>0.1486387049</v>
      </c>
      <c r="V418" s="66">
        <f t="shared" si="13"/>
        <v>0.01766004415</v>
      </c>
      <c r="W418" s="66">
        <f t="shared" si="14"/>
        <v>0.05003679176</v>
      </c>
      <c r="X418" s="66">
        <f t="shared" si="15"/>
        <v>0.0191317145</v>
      </c>
      <c r="Y418" s="63">
        <f t="shared" si="2"/>
        <v>0.1486387049</v>
      </c>
      <c r="Z418" s="66">
        <f t="shared" si="16"/>
        <v>0.009565857248</v>
      </c>
      <c r="AA418" s="66">
        <f t="shared" si="17"/>
        <v>0.009565857248</v>
      </c>
      <c r="AB418" s="66">
        <f t="shared" si="18"/>
        <v>0.01839587932</v>
      </c>
      <c r="AC418" s="63">
        <f t="shared" si="3"/>
        <v>0.1486387049</v>
      </c>
      <c r="AD418" s="66">
        <f t="shared" ref="AD418:AF418" si="447">(H418+K418+N418)/($F418)</f>
        <v>0.03458425313</v>
      </c>
      <c r="AE418" s="66">
        <f t="shared" si="447"/>
        <v>0.07799852833</v>
      </c>
      <c r="AF418" s="66">
        <f t="shared" si="447"/>
        <v>0.03605592347</v>
      </c>
      <c r="AG418" s="56">
        <f t="shared" si="20"/>
        <v>0.008483127944</v>
      </c>
      <c r="AH418" s="49">
        <f t="shared" si="5"/>
        <v>0.1486387049</v>
      </c>
      <c r="AI418" s="57">
        <f t="shared" si="21"/>
        <v>0.007855793227</v>
      </c>
      <c r="AJ418" s="57">
        <f t="shared" si="22"/>
        <v>0.007186919054</v>
      </c>
      <c r="AK418" s="66">
        <f t="shared" si="23"/>
        <v>0.001710064021</v>
      </c>
      <c r="AL418" s="66">
        <f t="shared" si="24"/>
        <v>0.003114773367</v>
      </c>
      <c r="AM418" s="66">
        <f t="shared" si="25"/>
        <v>0.001388265551</v>
      </c>
      <c r="AN418" s="63">
        <f t="shared" si="6"/>
        <v>0.1486387049</v>
      </c>
      <c r="AO418" s="66">
        <f t="shared" si="26"/>
        <v>0.009244058778</v>
      </c>
      <c r="AP418" s="66">
        <f t="shared" si="27"/>
        <v>0.966359683</v>
      </c>
      <c r="AQ418" s="63">
        <f t="shared" si="7"/>
        <v>13</v>
      </c>
      <c r="AR418" s="66">
        <f t="shared" si="28"/>
        <v>13</v>
      </c>
      <c r="AS418" s="64">
        <f>'M1,M2,M3 Restoration'!AU418</f>
        <v>0.4943033631</v>
      </c>
      <c r="AT418" s="66">
        <f t="shared" si="206"/>
        <v>13</v>
      </c>
      <c r="AU418" s="65">
        <f>'N1,N2,N3 Restoration'!AX418</f>
        <v>0.4572205301</v>
      </c>
      <c r="AV418" s="38">
        <f t="shared" si="30"/>
        <v>19</v>
      </c>
      <c r="AW418" s="38">
        <f t="shared" si="31"/>
        <v>16</v>
      </c>
      <c r="AX418" s="52">
        <v>24.0</v>
      </c>
      <c r="AY418" s="38"/>
      <c r="AZ418" s="35"/>
      <c r="BA418" s="35"/>
    </row>
    <row r="419">
      <c r="A419" s="1"/>
      <c r="B419" s="1"/>
      <c r="C419" s="60"/>
      <c r="D419" s="60"/>
      <c r="E419" s="2">
        <v>6016.0</v>
      </c>
      <c r="F419" s="61">
        <v>2203.0</v>
      </c>
      <c r="G419" s="62">
        <f t="shared" si="8"/>
        <v>396</v>
      </c>
      <c r="H419" s="43">
        <v>23.0</v>
      </c>
      <c r="I419" s="43">
        <v>30.0</v>
      </c>
      <c r="J419" s="43">
        <v>14.0</v>
      </c>
      <c r="K419" s="44">
        <v>69.0</v>
      </c>
      <c r="L419" s="44">
        <v>129.0</v>
      </c>
      <c r="M419" s="44">
        <v>25.0</v>
      </c>
      <c r="N419" s="45">
        <v>27.0</v>
      </c>
      <c r="O419" s="45">
        <v>12.0</v>
      </c>
      <c r="P419" s="45">
        <v>67.0</v>
      </c>
      <c r="Q419" s="66">
        <f t="shared" si="9"/>
        <v>0.1797548797</v>
      </c>
      <c r="R419" s="66">
        <f t="shared" si="10"/>
        <v>0.01044030867</v>
      </c>
      <c r="S419" s="66">
        <f t="shared" si="11"/>
        <v>0.006354970495</v>
      </c>
      <c r="T419" s="66">
        <f t="shared" si="12"/>
        <v>0.005447117567</v>
      </c>
      <c r="U419" s="63">
        <f t="shared" si="1"/>
        <v>0.1797548797</v>
      </c>
      <c r="V419" s="66">
        <f t="shared" si="13"/>
        <v>0.01361779392</v>
      </c>
      <c r="W419" s="66">
        <f t="shared" si="14"/>
        <v>0.05855651384</v>
      </c>
      <c r="X419" s="66">
        <f t="shared" si="15"/>
        <v>0.03132092601</v>
      </c>
      <c r="Y419" s="63">
        <f t="shared" si="2"/>
        <v>0.1797548797</v>
      </c>
      <c r="Z419" s="66">
        <f t="shared" si="16"/>
        <v>0.0113481616</v>
      </c>
      <c r="AA419" s="66">
        <f t="shared" si="17"/>
        <v>0.01225601453</v>
      </c>
      <c r="AB419" s="66">
        <f t="shared" si="18"/>
        <v>0.03041307308</v>
      </c>
      <c r="AC419" s="63">
        <f t="shared" si="3"/>
        <v>0.1797548797</v>
      </c>
      <c r="AD419" s="66">
        <f t="shared" ref="AD419:AF419" si="448">(H419+K419+N419)/($F419)</f>
        <v>0.05401724921</v>
      </c>
      <c r="AE419" s="66">
        <f t="shared" si="448"/>
        <v>0.07762142533</v>
      </c>
      <c r="AF419" s="66">
        <f t="shared" si="448"/>
        <v>0.04811620517</v>
      </c>
      <c r="AG419" s="56">
        <f t="shared" si="20"/>
        <v>0.01034707538</v>
      </c>
      <c r="AH419" s="49">
        <f t="shared" si="5"/>
        <v>0.1797548797</v>
      </c>
      <c r="AI419" s="57">
        <f t="shared" si="21"/>
        <v>0.009508220777</v>
      </c>
      <c r="AJ419" s="57">
        <f t="shared" si="22"/>
        <v>0.008699323819</v>
      </c>
      <c r="AK419" s="66">
        <f t="shared" si="23"/>
        <v>0.002747793748</v>
      </c>
      <c r="AL419" s="66">
        <f t="shared" si="24"/>
        <v>-0.003252206252</v>
      </c>
      <c r="AM419" s="66">
        <f t="shared" si="25"/>
        <v>0.002230716134</v>
      </c>
      <c r="AN419" s="63">
        <f t="shared" si="6"/>
        <v>0.1797548797</v>
      </c>
      <c r="AO419" s="66">
        <f t="shared" si="26"/>
        <v>0.01173893691</v>
      </c>
      <c r="AP419" s="66">
        <f t="shared" si="27"/>
        <v>0.9578102968</v>
      </c>
      <c r="AQ419" s="63">
        <f t="shared" si="7"/>
        <v>27</v>
      </c>
      <c r="AR419" s="66">
        <f t="shared" si="28"/>
        <v>26</v>
      </c>
      <c r="AS419" s="64">
        <f>'M1,M2,M3 Restoration'!AU419</f>
        <v>0.6262077345</v>
      </c>
      <c r="AT419" s="66">
        <f t="shared" si="206"/>
        <v>16</v>
      </c>
      <c r="AU419" s="65">
        <f>'N1,N2,N3 Restoration'!AX419</f>
        <v>0.2054748053</v>
      </c>
      <c r="AV419" s="38">
        <f t="shared" si="30"/>
        <v>37</v>
      </c>
      <c r="AW419" s="38">
        <f t="shared" si="31"/>
        <v>10</v>
      </c>
      <c r="AX419" s="52">
        <v>30.0</v>
      </c>
      <c r="AY419" s="38"/>
      <c r="AZ419" s="35"/>
      <c r="BA419" s="35"/>
    </row>
    <row r="420">
      <c r="A420" s="1"/>
      <c r="B420" s="1"/>
      <c r="C420" s="60"/>
      <c r="D420" s="60"/>
      <c r="E420" s="2">
        <v>6017.0</v>
      </c>
      <c r="F420" s="61">
        <v>2829.0</v>
      </c>
      <c r="G420" s="62">
        <f t="shared" si="8"/>
        <v>576</v>
      </c>
      <c r="H420" s="43">
        <v>33.0</v>
      </c>
      <c r="I420" s="43">
        <v>40.0</v>
      </c>
      <c r="J420" s="43">
        <v>35.0</v>
      </c>
      <c r="K420" s="44">
        <v>77.0</v>
      </c>
      <c r="L420" s="44">
        <v>159.0</v>
      </c>
      <c r="M420" s="44">
        <v>74.0</v>
      </c>
      <c r="N420" s="45">
        <v>34.0</v>
      </c>
      <c r="O420" s="45">
        <v>27.0</v>
      </c>
      <c r="P420" s="45">
        <v>97.0</v>
      </c>
      <c r="Q420" s="66">
        <f t="shared" si="9"/>
        <v>0.2036055143</v>
      </c>
      <c r="R420" s="66">
        <f t="shared" si="10"/>
        <v>0.01166489926</v>
      </c>
      <c r="S420" s="66">
        <f t="shared" si="11"/>
        <v>0.01237186285</v>
      </c>
      <c r="T420" s="66">
        <f t="shared" si="12"/>
        <v>0.009544008484</v>
      </c>
      <c r="U420" s="63">
        <f t="shared" si="1"/>
        <v>0.2036055143</v>
      </c>
      <c r="V420" s="66">
        <f t="shared" si="13"/>
        <v>0.01413927183</v>
      </c>
      <c r="W420" s="66">
        <f t="shared" si="14"/>
        <v>0.05620360551</v>
      </c>
      <c r="X420" s="66">
        <f t="shared" si="15"/>
        <v>0.02721809827</v>
      </c>
      <c r="Y420" s="63">
        <f t="shared" si="2"/>
        <v>0.2036055143</v>
      </c>
      <c r="Z420" s="66">
        <f t="shared" si="16"/>
        <v>0.02615765288</v>
      </c>
      <c r="AA420" s="66">
        <f t="shared" si="17"/>
        <v>0.01201838105</v>
      </c>
      <c r="AB420" s="66">
        <f t="shared" si="18"/>
        <v>0.03428773418</v>
      </c>
      <c r="AC420" s="63">
        <f t="shared" si="3"/>
        <v>0.2036055143</v>
      </c>
      <c r="AD420" s="66">
        <f t="shared" ref="AD420:AF420" si="449">(H420+K420+N420)/($F420)</f>
        <v>0.05090137858</v>
      </c>
      <c r="AE420" s="66">
        <f t="shared" si="449"/>
        <v>0.07988688583</v>
      </c>
      <c r="AF420" s="66">
        <f t="shared" si="449"/>
        <v>0.07281724991</v>
      </c>
      <c r="AG420" s="56">
        <f t="shared" si="20"/>
        <v>0.01166003558</v>
      </c>
      <c r="AH420" s="49">
        <f t="shared" si="5"/>
        <v>0.2036055143</v>
      </c>
      <c r="AI420" s="57">
        <f t="shared" si="21"/>
        <v>0.01063191283</v>
      </c>
      <c r="AJ420" s="57">
        <f t="shared" si="22"/>
        <v>0.009715688013</v>
      </c>
      <c r="AK420" s="66">
        <f t="shared" si="23"/>
        <v>0.001386468226</v>
      </c>
      <c r="AL420" s="66">
        <f t="shared" si="24"/>
        <v>-0.0001716795296</v>
      </c>
      <c r="AM420" s="66">
        <f t="shared" si="25"/>
        <v>0.001125563752</v>
      </c>
      <c r="AN420" s="63">
        <f t="shared" si="6"/>
        <v>0.2036055143</v>
      </c>
      <c r="AO420" s="66">
        <f t="shared" si="26"/>
        <v>0.01175747658</v>
      </c>
      <c r="AP420" s="66">
        <f t="shared" si="27"/>
        <v>0.978291213</v>
      </c>
      <c r="AQ420" s="63">
        <f t="shared" si="7"/>
        <v>34</v>
      </c>
      <c r="AR420" s="66">
        <f t="shared" si="28"/>
        <v>33</v>
      </c>
      <c r="AS420" s="64">
        <f>'M1,M2,M3 Restoration'!AU420</f>
        <v>0.4693440741</v>
      </c>
      <c r="AT420" s="66">
        <f t="shared" si="206"/>
        <v>37</v>
      </c>
      <c r="AU420" s="65">
        <f>'N1,N2,N3 Restoration'!AX420</f>
        <v>0.2156604112</v>
      </c>
      <c r="AV420" s="38">
        <f t="shared" si="30"/>
        <v>68</v>
      </c>
      <c r="AW420" s="38">
        <f t="shared" si="31"/>
        <v>19</v>
      </c>
      <c r="AX420" s="52">
        <v>40.0</v>
      </c>
      <c r="AY420" s="38"/>
      <c r="AZ420" s="35"/>
      <c r="BA420" s="35"/>
    </row>
    <row r="421">
      <c r="A421" s="1"/>
      <c r="B421" s="1"/>
      <c r="C421" s="60"/>
      <c r="D421" s="60"/>
      <c r="E421" s="2">
        <v>6018.0</v>
      </c>
      <c r="F421" s="61">
        <v>909.0</v>
      </c>
      <c r="G421" s="62">
        <f t="shared" si="8"/>
        <v>284</v>
      </c>
      <c r="H421" s="43">
        <v>6.0</v>
      </c>
      <c r="I421" s="43">
        <v>26.0</v>
      </c>
      <c r="J421" s="43">
        <v>16.0</v>
      </c>
      <c r="K421" s="44">
        <v>38.0</v>
      </c>
      <c r="L421" s="44">
        <v>128.0</v>
      </c>
      <c r="M421" s="44">
        <v>26.0</v>
      </c>
      <c r="N421" s="45">
        <v>17.0</v>
      </c>
      <c r="O421" s="45">
        <v>2.0</v>
      </c>
      <c r="P421" s="45">
        <v>25.0</v>
      </c>
      <c r="Q421" s="66">
        <f t="shared" si="9"/>
        <v>0.3124312431</v>
      </c>
      <c r="R421" s="66">
        <f t="shared" si="10"/>
        <v>0.006600660066</v>
      </c>
      <c r="S421" s="66">
        <f t="shared" si="11"/>
        <v>0.01760176018</v>
      </c>
      <c r="T421" s="66">
        <f t="shared" si="12"/>
        <v>0.002200220022</v>
      </c>
      <c r="U421" s="63">
        <f t="shared" si="1"/>
        <v>0.3124312431</v>
      </c>
      <c r="V421" s="66">
        <f t="shared" si="13"/>
        <v>0.02860286029</v>
      </c>
      <c r="W421" s="66">
        <f t="shared" si="14"/>
        <v>0.1408140814</v>
      </c>
      <c r="X421" s="66">
        <f t="shared" si="15"/>
        <v>0.04180418042</v>
      </c>
      <c r="Y421" s="63">
        <f t="shared" si="2"/>
        <v>0.3124312431</v>
      </c>
      <c r="Z421" s="66">
        <f t="shared" si="16"/>
        <v>0.02860286029</v>
      </c>
      <c r="AA421" s="66">
        <f t="shared" si="17"/>
        <v>0.01870187019</v>
      </c>
      <c r="AB421" s="66">
        <f t="shared" si="18"/>
        <v>0.02750275028</v>
      </c>
      <c r="AC421" s="63">
        <f t="shared" si="3"/>
        <v>0.3124312431</v>
      </c>
      <c r="AD421" s="66">
        <f t="shared" ref="AD421:AF421" si="450">(H421+K421+N421)/($F421)</f>
        <v>0.06710671067</v>
      </c>
      <c r="AE421" s="66">
        <f t="shared" si="450"/>
        <v>0.1716171617</v>
      </c>
      <c r="AF421" s="66">
        <f t="shared" si="450"/>
        <v>0.07370737074</v>
      </c>
      <c r="AG421" s="56">
        <f t="shared" si="20"/>
        <v>0.01637588474</v>
      </c>
      <c r="AH421" s="49">
        <f t="shared" si="5"/>
        <v>0.3124312431</v>
      </c>
      <c r="AI421" s="57">
        <f t="shared" si="21"/>
        <v>0.01418528981</v>
      </c>
      <c r="AJ421" s="57">
        <f t="shared" si="22"/>
        <v>0.01277934922</v>
      </c>
      <c r="AK421" s="66">
        <f t="shared" si="23"/>
        <v>0.004516580376</v>
      </c>
      <c r="AL421" s="66">
        <f t="shared" si="24"/>
        <v>-0.01057912919</v>
      </c>
      <c r="AM421" s="66">
        <f t="shared" si="25"/>
        <v>0.003666653918</v>
      </c>
      <c r="AN421" s="63">
        <f t="shared" si="6"/>
        <v>0.3124312431</v>
      </c>
      <c r="AO421" s="66">
        <f t="shared" si="26"/>
        <v>0.01785194373</v>
      </c>
      <c r="AP421" s="66">
        <f t="shared" si="27"/>
        <v>0.9545539323</v>
      </c>
      <c r="AQ421" s="63">
        <f t="shared" si="7"/>
        <v>17</v>
      </c>
      <c r="AR421" s="66">
        <f t="shared" si="28"/>
        <v>16</v>
      </c>
      <c r="AS421" s="64">
        <f>'M1,M2,M3 Restoration'!AU421</f>
        <v>0.393176729</v>
      </c>
      <c r="AT421" s="66">
        <f t="shared" si="206"/>
        <v>25</v>
      </c>
      <c r="AU421" s="65">
        <f>'N1,N2,N3 Restoration'!AX421</f>
        <v>0.05399619006</v>
      </c>
      <c r="AV421" s="38">
        <f t="shared" si="30"/>
        <v>22</v>
      </c>
      <c r="AW421" s="38">
        <f t="shared" si="31"/>
        <v>1</v>
      </c>
      <c r="AX421" s="52">
        <v>26.0</v>
      </c>
      <c r="AY421" s="38"/>
      <c r="AZ421" s="35"/>
      <c r="BA421" s="35"/>
    </row>
    <row r="422">
      <c r="A422" s="1"/>
      <c r="B422" s="1"/>
      <c r="C422" s="60"/>
      <c r="D422" s="60"/>
      <c r="E422" s="2">
        <v>6030.0</v>
      </c>
      <c r="F422" s="61">
        <v>1171.0</v>
      </c>
      <c r="G422" s="62">
        <f t="shared" si="8"/>
        <v>214</v>
      </c>
      <c r="H422" s="43">
        <v>10.0</v>
      </c>
      <c r="I422" s="43">
        <v>15.0</v>
      </c>
      <c r="J422" s="43">
        <v>13.0</v>
      </c>
      <c r="K422" s="44">
        <v>19.0</v>
      </c>
      <c r="L422" s="44">
        <v>81.0</v>
      </c>
      <c r="M422" s="44">
        <v>30.0</v>
      </c>
      <c r="N422" s="45">
        <v>5.0</v>
      </c>
      <c r="O422" s="45">
        <v>5.0</v>
      </c>
      <c r="P422" s="45">
        <v>36.0</v>
      </c>
      <c r="Q422" s="66">
        <f t="shared" si="9"/>
        <v>0.1827497865</v>
      </c>
      <c r="R422" s="66">
        <f t="shared" si="10"/>
        <v>0.00853970965</v>
      </c>
      <c r="S422" s="66">
        <f t="shared" si="11"/>
        <v>0.01110162254</v>
      </c>
      <c r="T422" s="66">
        <f t="shared" si="12"/>
        <v>0.004269854825</v>
      </c>
      <c r="U422" s="63">
        <f t="shared" si="1"/>
        <v>0.1827497865</v>
      </c>
      <c r="V422" s="66">
        <f t="shared" si="13"/>
        <v>0.01280956447</v>
      </c>
      <c r="W422" s="66">
        <f t="shared" si="14"/>
        <v>0.06917164816</v>
      </c>
      <c r="X422" s="66">
        <f t="shared" si="15"/>
        <v>0.01622544833</v>
      </c>
      <c r="Y422" s="63">
        <f t="shared" si="2"/>
        <v>0.1827497865</v>
      </c>
      <c r="Z422" s="66">
        <f t="shared" si="16"/>
        <v>0.02561912895</v>
      </c>
      <c r="AA422" s="66">
        <f t="shared" si="17"/>
        <v>0.004269854825</v>
      </c>
      <c r="AB422" s="66">
        <f t="shared" si="18"/>
        <v>0.03074295474</v>
      </c>
      <c r="AC422" s="63">
        <f t="shared" si="3"/>
        <v>0.1827497865</v>
      </c>
      <c r="AD422" s="66">
        <f t="shared" ref="AD422:AF422" si="451">(H422+K422+N422)/($F422)</f>
        <v>0.02903501281</v>
      </c>
      <c r="AE422" s="66">
        <f t="shared" si="451"/>
        <v>0.08625106746</v>
      </c>
      <c r="AF422" s="66">
        <f t="shared" si="451"/>
        <v>0.06746370623</v>
      </c>
      <c r="AG422" s="56">
        <f t="shared" si="20"/>
        <v>0.01051745814</v>
      </c>
      <c r="AH422" s="49">
        <f t="shared" si="5"/>
        <v>0.1827497865</v>
      </c>
      <c r="AI422" s="57">
        <f t="shared" si="21"/>
        <v>0.009656130213</v>
      </c>
      <c r="AJ422" s="57">
        <f t="shared" si="22"/>
        <v>0.008833756174</v>
      </c>
      <c r="AK422" s="66">
        <f t="shared" si="23"/>
        <v>-0.005386275388</v>
      </c>
      <c r="AL422" s="66">
        <f t="shared" si="24"/>
        <v>-0.004563901349</v>
      </c>
      <c r="AM422" s="66">
        <f t="shared" si="25"/>
        <v>-0.004372690424</v>
      </c>
      <c r="AN422" s="63">
        <f t="shared" si="6"/>
        <v>0.1827497865</v>
      </c>
      <c r="AO422" s="66">
        <f t="shared" si="26"/>
        <v>0.00528343979</v>
      </c>
      <c r="AP422" s="66">
        <f t="shared" si="27"/>
        <v>1.237381599</v>
      </c>
      <c r="AQ422" s="63">
        <f t="shared" si="7"/>
        <v>5</v>
      </c>
      <c r="AR422" s="66">
        <f t="shared" si="28"/>
        <v>6</v>
      </c>
      <c r="AS422" s="64">
        <f>'M1,M2,M3 Restoration'!AU422</f>
        <v>0.2693009987</v>
      </c>
      <c r="AT422" s="66">
        <f t="shared" si="206"/>
        <v>16</v>
      </c>
      <c r="AU422" s="65">
        <f>'N1,N2,N3 Restoration'!AX422</f>
        <v>0.1240431716</v>
      </c>
      <c r="AV422" s="38">
        <f t="shared" si="30"/>
        <v>23</v>
      </c>
      <c r="AW422" s="38">
        <f t="shared" si="31"/>
        <v>3</v>
      </c>
      <c r="AX422" s="52">
        <v>15.0</v>
      </c>
      <c r="AY422" s="38"/>
      <c r="AZ422" s="35"/>
      <c r="BA422" s="35"/>
    </row>
    <row r="423">
      <c r="A423" s="1"/>
      <c r="B423" s="1"/>
      <c r="C423" s="60"/>
      <c r="D423" s="60"/>
      <c r="E423" s="2">
        <v>6031.0</v>
      </c>
      <c r="F423" s="61">
        <v>1096.0</v>
      </c>
      <c r="G423" s="62">
        <f t="shared" si="8"/>
        <v>171</v>
      </c>
      <c r="H423" s="43">
        <v>11.0</v>
      </c>
      <c r="I423" s="43">
        <v>21.0</v>
      </c>
      <c r="J423" s="43">
        <v>10.0</v>
      </c>
      <c r="K423" s="44">
        <v>23.0</v>
      </c>
      <c r="L423" s="44">
        <v>53.0</v>
      </c>
      <c r="M423" s="44">
        <v>18.0</v>
      </c>
      <c r="N423" s="45">
        <v>4.0</v>
      </c>
      <c r="O423" s="45">
        <v>11.0</v>
      </c>
      <c r="P423" s="45">
        <v>20.0</v>
      </c>
      <c r="Q423" s="66">
        <f t="shared" si="9"/>
        <v>0.1560218978</v>
      </c>
      <c r="R423" s="66">
        <f t="shared" si="10"/>
        <v>0.01003649635</v>
      </c>
      <c r="S423" s="66">
        <f t="shared" si="11"/>
        <v>0.009124087591</v>
      </c>
      <c r="T423" s="66">
        <f t="shared" si="12"/>
        <v>0.01003649635</v>
      </c>
      <c r="U423" s="63">
        <f t="shared" si="1"/>
        <v>0.1560218978</v>
      </c>
      <c r="V423" s="66">
        <f t="shared" si="13"/>
        <v>0.01916058394</v>
      </c>
      <c r="W423" s="66">
        <f t="shared" si="14"/>
        <v>0.04835766423</v>
      </c>
      <c r="X423" s="66">
        <f t="shared" si="15"/>
        <v>0.02098540146</v>
      </c>
      <c r="Y423" s="63">
        <f t="shared" si="2"/>
        <v>0.1560218978</v>
      </c>
      <c r="Z423" s="66">
        <f t="shared" si="16"/>
        <v>0.01642335766</v>
      </c>
      <c r="AA423" s="66">
        <f t="shared" si="17"/>
        <v>0.003649635036</v>
      </c>
      <c r="AB423" s="66">
        <f t="shared" si="18"/>
        <v>0.01824817518</v>
      </c>
      <c r="AC423" s="63">
        <f t="shared" si="3"/>
        <v>0.1560218978</v>
      </c>
      <c r="AD423" s="66">
        <f t="shared" ref="AD423:AF423" si="452">(H423+K423+N423)/($F423)</f>
        <v>0.03467153285</v>
      </c>
      <c r="AE423" s="66">
        <f t="shared" si="452"/>
        <v>0.07755474453</v>
      </c>
      <c r="AF423" s="66">
        <f t="shared" si="452"/>
        <v>0.04379562044</v>
      </c>
      <c r="AG423" s="56">
        <f t="shared" si="20"/>
        <v>0.008940874597</v>
      </c>
      <c r="AH423" s="49">
        <f t="shared" si="5"/>
        <v>0.1560218978</v>
      </c>
      <c r="AI423" s="57">
        <f t="shared" si="21"/>
        <v>0.008266977962</v>
      </c>
      <c r="AJ423" s="57">
        <f t="shared" si="22"/>
        <v>0.007564879422</v>
      </c>
      <c r="AK423" s="66">
        <f t="shared" si="23"/>
        <v>-0.004617342926</v>
      </c>
      <c r="AL423" s="66">
        <f t="shared" si="24"/>
        <v>0.002471616928</v>
      </c>
      <c r="AM423" s="66">
        <f t="shared" si="25"/>
        <v>-0.003748455052</v>
      </c>
      <c r="AN423" s="63">
        <f t="shared" si="6"/>
        <v>0.1560218978</v>
      </c>
      <c r="AO423" s="66">
        <f t="shared" si="26"/>
        <v>0.00451852291</v>
      </c>
      <c r="AP423" s="66">
        <f t="shared" si="27"/>
        <v>1.238075277</v>
      </c>
      <c r="AQ423" s="63">
        <f t="shared" si="7"/>
        <v>4</v>
      </c>
      <c r="AR423" s="66">
        <f t="shared" si="28"/>
        <v>5</v>
      </c>
      <c r="AS423" s="64">
        <f>'M1,M2,M3 Restoration'!AU423</f>
        <v>0.398050524</v>
      </c>
      <c r="AT423" s="66">
        <f t="shared" si="206"/>
        <v>8</v>
      </c>
      <c r="AU423" s="65">
        <f>'N1,N2,N3 Restoration'!AX423</f>
        <v>0.5062633819</v>
      </c>
      <c r="AV423" s="38">
        <f t="shared" si="30"/>
        <v>21</v>
      </c>
      <c r="AW423" s="38">
        <f t="shared" si="31"/>
        <v>22</v>
      </c>
      <c r="AX423" s="52">
        <v>21.0</v>
      </c>
      <c r="AY423" s="38"/>
      <c r="AZ423" s="35"/>
      <c r="BA423" s="35"/>
    </row>
    <row r="424">
      <c r="A424" s="1"/>
      <c r="B424" s="1"/>
      <c r="C424" s="60"/>
      <c r="D424" s="60"/>
      <c r="E424" s="2">
        <v>6033.0</v>
      </c>
      <c r="F424" s="61">
        <v>1635.0</v>
      </c>
      <c r="G424" s="62">
        <f t="shared" si="8"/>
        <v>234</v>
      </c>
      <c r="H424" s="43">
        <v>15.0</v>
      </c>
      <c r="I424" s="43">
        <v>17.0</v>
      </c>
      <c r="J424" s="43">
        <v>3.0</v>
      </c>
      <c r="K424" s="44">
        <v>35.0</v>
      </c>
      <c r="L424" s="44">
        <v>86.0</v>
      </c>
      <c r="M424" s="44">
        <v>16.0</v>
      </c>
      <c r="N424" s="45">
        <v>15.0</v>
      </c>
      <c r="O424" s="45">
        <v>7.0</v>
      </c>
      <c r="P424" s="45">
        <v>40.0</v>
      </c>
      <c r="Q424" s="66">
        <f t="shared" si="9"/>
        <v>0.1431192661</v>
      </c>
      <c r="R424" s="66">
        <f t="shared" si="10"/>
        <v>0.009174311927</v>
      </c>
      <c r="S424" s="66">
        <f t="shared" si="11"/>
        <v>0.001834862385</v>
      </c>
      <c r="T424" s="66">
        <f t="shared" si="12"/>
        <v>0.004281345566</v>
      </c>
      <c r="U424" s="63">
        <f t="shared" si="1"/>
        <v>0.1431192661</v>
      </c>
      <c r="V424" s="66">
        <f t="shared" si="13"/>
        <v>0.01039755352</v>
      </c>
      <c r="W424" s="66">
        <f t="shared" si="14"/>
        <v>0.05259938838</v>
      </c>
      <c r="X424" s="66">
        <f t="shared" si="15"/>
        <v>0.02140672783</v>
      </c>
      <c r="Y424" s="63">
        <f t="shared" si="2"/>
        <v>0.1431192661</v>
      </c>
      <c r="Z424" s="66">
        <f t="shared" si="16"/>
        <v>0.009785932722</v>
      </c>
      <c r="AA424" s="66">
        <f t="shared" si="17"/>
        <v>0.009174311927</v>
      </c>
      <c r="AB424" s="66">
        <f t="shared" si="18"/>
        <v>0.0244648318</v>
      </c>
      <c r="AC424" s="63">
        <f t="shared" si="3"/>
        <v>0.1431192661</v>
      </c>
      <c r="AD424" s="66">
        <f t="shared" ref="AD424:AF424" si="453">(H424+K424+N424)/($F424)</f>
        <v>0.03975535168</v>
      </c>
      <c r="AE424" s="66">
        <f t="shared" si="453"/>
        <v>0.06727828746</v>
      </c>
      <c r="AF424" s="66">
        <f t="shared" si="453"/>
        <v>0.03608562691</v>
      </c>
      <c r="AG424" s="56">
        <f t="shared" si="20"/>
        <v>0.008134642875</v>
      </c>
      <c r="AH424" s="49">
        <f t="shared" si="5"/>
        <v>0.1431192661</v>
      </c>
      <c r="AI424" s="57">
        <f t="shared" si="21"/>
        <v>0.007540642202</v>
      </c>
      <c r="AJ424" s="57">
        <f t="shared" si="22"/>
        <v>0.006896605505</v>
      </c>
      <c r="AK424" s="66">
        <f t="shared" si="23"/>
        <v>0.001633669725</v>
      </c>
      <c r="AL424" s="66">
        <f t="shared" si="24"/>
        <v>-0.002615259939</v>
      </c>
      <c r="AM424" s="66">
        <f t="shared" si="25"/>
        <v>0.001326247072</v>
      </c>
      <c r="AN424" s="63">
        <f t="shared" si="6"/>
        <v>0.1431192661</v>
      </c>
      <c r="AO424" s="66">
        <f t="shared" si="26"/>
        <v>0.008866889273</v>
      </c>
      <c r="AP424" s="66">
        <f t="shared" si="27"/>
        <v>0.9664909308</v>
      </c>
      <c r="AQ424" s="63">
        <f t="shared" si="7"/>
        <v>15</v>
      </c>
      <c r="AR424" s="66">
        <f t="shared" si="28"/>
        <v>14</v>
      </c>
      <c r="AS424" s="64">
        <f>'M1,M2,M3 Restoration'!AU424</f>
        <v>0.8099486165</v>
      </c>
      <c r="AT424" s="66">
        <f t="shared" si="206"/>
        <v>3</v>
      </c>
      <c r="AU424" s="65">
        <f>'N1,N2,N3 Restoration'!AX424</f>
        <v>0.3214310388</v>
      </c>
      <c r="AV424" s="38">
        <f t="shared" si="30"/>
        <v>18</v>
      </c>
      <c r="AW424" s="38">
        <f t="shared" si="31"/>
        <v>9</v>
      </c>
      <c r="AX424" s="52">
        <v>17.0</v>
      </c>
      <c r="AY424" s="38"/>
      <c r="AZ424" s="35"/>
      <c r="BA424" s="35"/>
    </row>
    <row r="425">
      <c r="A425" s="1"/>
      <c r="B425" s="1"/>
      <c r="C425" s="60"/>
      <c r="D425" s="60"/>
      <c r="E425" s="2">
        <v>6036.0</v>
      </c>
      <c r="F425" s="61">
        <v>1465.0</v>
      </c>
      <c r="G425" s="62">
        <f t="shared" si="8"/>
        <v>343</v>
      </c>
      <c r="H425" s="43">
        <v>10.0</v>
      </c>
      <c r="I425" s="43">
        <v>18.0</v>
      </c>
      <c r="J425" s="43">
        <v>9.0</v>
      </c>
      <c r="K425" s="44">
        <v>67.0</v>
      </c>
      <c r="L425" s="44">
        <v>127.0</v>
      </c>
      <c r="M425" s="44">
        <v>43.0</v>
      </c>
      <c r="N425" s="45">
        <v>9.0</v>
      </c>
      <c r="O425" s="45">
        <v>6.0</v>
      </c>
      <c r="P425" s="45">
        <v>54.0</v>
      </c>
      <c r="Q425" s="66">
        <f t="shared" si="9"/>
        <v>0.2341296928</v>
      </c>
      <c r="R425" s="66">
        <f t="shared" si="10"/>
        <v>0.006825938567</v>
      </c>
      <c r="S425" s="66">
        <f t="shared" si="11"/>
        <v>0.00614334471</v>
      </c>
      <c r="T425" s="66">
        <f t="shared" si="12"/>
        <v>0.00409556314</v>
      </c>
      <c r="U425" s="63">
        <f t="shared" si="1"/>
        <v>0.2341296928</v>
      </c>
      <c r="V425" s="66">
        <f t="shared" si="13"/>
        <v>0.01228668942</v>
      </c>
      <c r="W425" s="66">
        <f t="shared" si="14"/>
        <v>0.0866894198</v>
      </c>
      <c r="X425" s="66">
        <f t="shared" si="15"/>
        <v>0.0457337884</v>
      </c>
      <c r="Y425" s="63">
        <f t="shared" si="2"/>
        <v>0.2341296928</v>
      </c>
      <c r="Z425" s="66">
        <f t="shared" si="16"/>
        <v>0.02935153584</v>
      </c>
      <c r="AA425" s="66">
        <f t="shared" si="17"/>
        <v>0.00614334471</v>
      </c>
      <c r="AB425" s="66">
        <f t="shared" si="18"/>
        <v>0.03686006826</v>
      </c>
      <c r="AC425" s="63">
        <f t="shared" si="3"/>
        <v>0.2341296928</v>
      </c>
      <c r="AD425" s="66">
        <f t="shared" ref="AD425:AF425" si="454">(H425+K425+N425)/($F425)</f>
        <v>0.05870307167</v>
      </c>
      <c r="AE425" s="66">
        <f t="shared" si="454"/>
        <v>0.1030716724</v>
      </c>
      <c r="AF425" s="66">
        <f t="shared" si="454"/>
        <v>0.07235494881</v>
      </c>
      <c r="AG425" s="56">
        <f t="shared" si="20"/>
        <v>0.01319381393</v>
      </c>
      <c r="AH425" s="49">
        <f t="shared" si="5"/>
        <v>0.2341296928</v>
      </c>
      <c r="AI425" s="57">
        <f t="shared" si="21"/>
        <v>0.01188910797</v>
      </c>
      <c r="AJ425" s="57">
        <f t="shared" si="22"/>
        <v>0.01083552435</v>
      </c>
      <c r="AK425" s="66">
        <f t="shared" si="23"/>
        <v>-0.005745763259</v>
      </c>
      <c r="AL425" s="66">
        <f t="shared" si="24"/>
        <v>-0.006739961211</v>
      </c>
      <c r="AM425" s="66">
        <f t="shared" si="25"/>
        <v>-0.004664530156</v>
      </c>
      <c r="AN425" s="63">
        <f t="shared" si="6"/>
        <v>0.2341296928</v>
      </c>
      <c r="AO425" s="66">
        <f t="shared" si="26"/>
        <v>0.007224577813</v>
      </c>
      <c r="AP425" s="66">
        <f t="shared" si="27"/>
        <v>1.176000722</v>
      </c>
      <c r="AQ425" s="63">
        <f t="shared" si="7"/>
        <v>9</v>
      </c>
      <c r="AR425" s="66">
        <f t="shared" si="28"/>
        <v>11</v>
      </c>
      <c r="AS425" s="64">
        <f>'M1,M2,M3 Restoration'!AU425</f>
        <v>0.3778451581</v>
      </c>
      <c r="AT425" s="66">
        <f t="shared" si="206"/>
        <v>18</v>
      </c>
      <c r="AU425" s="65">
        <f>'N1,N2,N3 Restoration'!AX425</f>
        <v>0.1751202262</v>
      </c>
      <c r="AV425" s="38">
        <f t="shared" si="30"/>
        <v>19</v>
      </c>
      <c r="AW425" s="38">
        <f t="shared" si="31"/>
        <v>4</v>
      </c>
      <c r="AX425" s="52">
        <v>18.0</v>
      </c>
      <c r="AY425" s="38"/>
      <c r="AZ425" s="35"/>
      <c r="BA425" s="35"/>
    </row>
    <row r="426">
      <c r="A426" s="1"/>
      <c r="B426" s="1"/>
      <c r="C426" s="60"/>
      <c r="D426" s="60"/>
      <c r="E426" s="2">
        <v>6037.0</v>
      </c>
      <c r="F426" s="61">
        <v>1876.0</v>
      </c>
      <c r="G426" s="62">
        <f t="shared" si="8"/>
        <v>338</v>
      </c>
      <c r="H426" s="43">
        <v>7.0</v>
      </c>
      <c r="I426" s="43">
        <v>29.0</v>
      </c>
      <c r="J426" s="43">
        <v>25.0</v>
      </c>
      <c r="K426" s="44">
        <v>26.0</v>
      </c>
      <c r="L426" s="44">
        <v>94.0</v>
      </c>
      <c r="M426" s="44">
        <v>57.0</v>
      </c>
      <c r="N426" s="45">
        <v>18.0</v>
      </c>
      <c r="O426" s="45">
        <v>17.0</v>
      </c>
      <c r="P426" s="45">
        <v>65.0</v>
      </c>
      <c r="Q426" s="66">
        <f t="shared" si="9"/>
        <v>0.1801705757</v>
      </c>
      <c r="R426" s="66">
        <f t="shared" si="10"/>
        <v>0.003731343284</v>
      </c>
      <c r="S426" s="66">
        <f t="shared" si="11"/>
        <v>0.01332622601</v>
      </c>
      <c r="T426" s="66">
        <f t="shared" si="12"/>
        <v>0.009061833689</v>
      </c>
      <c r="U426" s="63">
        <f t="shared" si="1"/>
        <v>0.1801705757</v>
      </c>
      <c r="V426" s="66">
        <f t="shared" si="13"/>
        <v>0.01545842217</v>
      </c>
      <c r="W426" s="66">
        <f t="shared" si="14"/>
        <v>0.05010660981</v>
      </c>
      <c r="X426" s="66">
        <f t="shared" si="15"/>
        <v>0.01385927505</v>
      </c>
      <c r="Y426" s="63">
        <f t="shared" si="2"/>
        <v>0.1801705757</v>
      </c>
      <c r="Z426" s="66">
        <f t="shared" si="16"/>
        <v>0.03038379531</v>
      </c>
      <c r="AA426" s="66">
        <f t="shared" si="17"/>
        <v>0.009594882729</v>
      </c>
      <c r="AB426" s="66">
        <f t="shared" si="18"/>
        <v>0.03464818763</v>
      </c>
      <c r="AC426" s="63">
        <f t="shared" si="3"/>
        <v>0.1801705757</v>
      </c>
      <c r="AD426" s="66">
        <f t="shared" ref="AD426:AF426" si="455">(H426+K426+N426)/($F426)</f>
        <v>0.02718550107</v>
      </c>
      <c r="AE426" s="66">
        <f t="shared" si="455"/>
        <v>0.07462686567</v>
      </c>
      <c r="AF426" s="66">
        <f t="shared" si="455"/>
        <v>0.07835820896</v>
      </c>
      <c r="AG426" s="56">
        <f t="shared" si="20"/>
        <v>0.01037081935</v>
      </c>
      <c r="AH426" s="49">
        <f t="shared" si="5"/>
        <v>0.1801705757</v>
      </c>
      <c r="AI426" s="57">
        <f t="shared" si="21"/>
        <v>0.009528867617</v>
      </c>
      <c r="AJ426" s="57">
        <f t="shared" si="22"/>
        <v>0.008718100027</v>
      </c>
      <c r="AK426" s="66">
        <f t="shared" si="23"/>
        <v>0.00006601511177</v>
      </c>
      <c r="AL426" s="66">
        <f t="shared" si="24"/>
        <v>0.0003437336619</v>
      </c>
      <c r="AM426" s="66">
        <f t="shared" si="25"/>
        <v>0.0000535924412</v>
      </c>
      <c r="AN426" s="63">
        <f t="shared" si="6"/>
        <v>0.1801705757</v>
      </c>
      <c r="AO426" s="66">
        <f t="shared" si="26"/>
        <v>0.009582460059</v>
      </c>
      <c r="AP426" s="66">
        <f t="shared" si="27"/>
        <v>0.9987052817</v>
      </c>
      <c r="AQ426" s="63">
        <f t="shared" si="7"/>
        <v>18</v>
      </c>
      <c r="AR426" s="66">
        <f t="shared" si="28"/>
        <v>18</v>
      </c>
      <c r="AS426" s="64">
        <f>'M1,M2,M3 Restoration'!AU426</f>
        <v>0.1876881574</v>
      </c>
      <c r="AT426" s="66">
        <f t="shared" si="206"/>
        <v>78</v>
      </c>
      <c r="AU426" s="65">
        <f>'N1,N2,N3 Restoration'!AX426</f>
        <v>0.1419791273</v>
      </c>
      <c r="AV426" s="38">
        <f t="shared" si="30"/>
        <v>32</v>
      </c>
      <c r="AW426" s="38">
        <f t="shared" si="31"/>
        <v>5</v>
      </c>
      <c r="AX426" s="52">
        <v>29.0</v>
      </c>
      <c r="AY426" s="38"/>
      <c r="AZ426" s="35"/>
      <c r="BA426" s="35"/>
    </row>
    <row r="427">
      <c r="A427" s="1"/>
      <c r="B427" s="1"/>
      <c r="C427" s="60"/>
      <c r="D427" s="60"/>
      <c r="E427" s="2">
        <v>6038.0</v>
      </c>
      <c r="F427" s="61">
        <v>1419.0</v>
      </c>
      <c r="G427" s="62">
        <f t="shared" si="8"/>
        <v>183</v>
      </c>
      <c r="H427" s="43">
        <v>12.0</v>
      </c>
      <c r="I427" s="43">
        <v>6.0</v>
      </c>
      <c r="J427" s="43">
        <v>13.0</v>
      </c>
      <c r="K427" s="44">
        <v>28.0</v>
      </c>
      <c r="L427" s="44">
        <v>62.0</v>
      </c>
      <c r="M427" s="44">
        <v>22.0</v>
      </c>
      <c r="N427" s="45">
        <v>9.0</v>
      </c>
      <c r="O427" s="45">
        <v>5.0</v>
      </c>
      <c r="P427" s="45">
        <v>26.0</v>
      </c>
      <c r="Q427" s="66">
        <f t="shared" si="9"/>
        <v>0.1289640592</v>
      </c>
      <c r="R427" s="66">
        <f t="shared" si="10"/>
        <v>0.008456659619</v>
      </c>
      <c r="S427" s="66">
        <f t="shared" si="11"/>
        <v>0.009161381254</v>
      </c>
      <c r="T427" s="66">
        <f t="shared" si="12"/>
        <v>0.003523608175</v>
      </c>
      <c r="U427" s="63">
        <f t="shared" si="1"/>
        <v>0.1289640592</v>
      </c>
      <c r="V427" s="66">
        <f t="shared" si="13"/>
        <v>0.00422832981</v>
      </c>
      <c r="W427" s="66">
        <f t="shared" si="14"/>
        <v>0.04369274137</v>
      </c>
      <c r="X427" s="66">
        <f t="shared" si="15"/>
        <v>0.01973220578</v>
      </c>
      <c r="Y427" s="63">
        <f t="shared" si="2"/>
        <v>0.1289640592</v>
      </c>
      <c r="Z427" s="66">
        <f t="shared" si="16"/>
        <v>0.01550387597</v>
      </c>
      <c r="AA427" s="66">
        <f t="shared" si="17"/>
        <v>0.006342494715</v>
      </c>
      <c r="AB427" s="66">
        <f t="shared" si="18"/>
        <v>0.01832276251</v>
      </c>
      <c r="AC427" s="63">
        <f t="shared" si="3"/>
        <v>0.1289640592</v>
      </c>
      <c r="AD427" s="66">
        <f t="shared" ref="AD427:AF427" si="456">(H427+K427+N427)/($F427)</f>
        <v>0.03453136011</v>
      </c>
      <c r="AE427" s="66">
        <f t="shared" si="456"/>
        <v>0.05144467935</v>
      </c>
      <c r="AF427" s="66">
        <f t="shared" si="456"/>
        <v>0.04298801973</v>
      </c>
      <c r="AG427" s="56">
        <f t="shared" si="20"/>
        <v>0.00721632323</v>
      </c>
      <c r="AH427" s="49">
        <f t="shared" si="5"/>
        <v>0.1289640592</v>
      </c>
      <c r="AI427" s="57">
        <f t="shared" si="21"/>
        <v>0.006702046449</v>
      </c>
      <c r="AJ427" s="57">
        <f t="shared" si="22"/>
        <v>0.006121708183</v>
      </c>
      <c r="AK427" s="66">
        <f t="shared" si="23"/>
        <v>-0.0003595517345</v>
      </c>
      <c r="AL427" s="66">
        <f t="shared" si="24"/>
        <v>-0.002598100008</v>
      </c>
      <c r="AM427" s="66">
        <f t="shared" si="25"/>
        <v>-0.0002918915786</v>
      </c>
      <c r="AN427" s="63">
        <f t="shared" si="6"/>
        <v>0.1289640592</v>
      </c>
      <c r="AO427" s="66">
        <f t="shared" si="26"/>
        <v>0.00641015487</v>
      </c>
      <c r="AP427" s="66">
        <f t="shared" si="27"/>
        <v>1.010667751</v>
      </c>
      <c r="AQ427" s="63">
        <f t="shared" si="7"/>
        <v>9</v>
      </c>
      <c r="AR427" s="66">
        <f t="shared" si="28"/>
        <v>9</v>
      </c>
      <c r="AS427" s="64">
        <f>'M1,M2,M3 Restoration'!AU427</f>
        <v>0.4620831738</v>
      </c>
      <c r="AT427" s="66">
        <f t="shared" si="206"/>
        <v>10</v>
      </c>
      <c r="AU427" s="65">
        <f>'N1,N2,N3 Restoration'!AX427</f>
        <v>0.07717696914</v>
      </c>
      <c r="AV427" s="38">
        <f t="shared" si="30"/>
        <v>25</v>
      </c>
      <c r="AW427" s="38">
        <f t="shared" si="31"/>
        <v>2</v>
      </c>
      <c r="AX427" s="52">
        <v>6.0</v>
      </c>
      <c r="AY427" s="38"/>
      <c r="AZ427" s="35"/>
      <c r="BA427" s="35"/>
    </row>
    <row r="428">
      <c r="A428" s="1"/>
      <c r="B428" s="1"/>
      <c r="C428" s="60"/>
      <c r="D428" s="60"/>
      <c r="E428" s="2">
        <v>6042.0</v>
      </c>
      <c r="F428" s="61">
        <v>2262.0</v>
      </c>
      <c r="G428" s="62">
        <f t="shared" si="8"/>
        <v>474</v>
      </c>
      <c r="H428" s="43">
        <v>24.0</v>
      </c>
      <c r="I428" s="43">
        <v>42.0</v>
      </c>
      <c r="J428" s="43">
        <v>26.0</v>
      </c>
      <c r="K428" s="44">
        <v>65.0</v>
      </c>
      <c r="L428" s="44">
        <v>164.0</v>
      </c>
      <c r="M428" s="44">
        <v>47.0</v>
      </c>
      <c r="N428" s="45">
        <v>20.0</v>
      </c>
      <c r="O428" s="45">
        <v>24.0</v>
      </c>
      <c r="P428" s="45">
        <v>62.0</v>
      </c>
      <c r="Q428" s="66">
        <f t="shared" si="9"/>
        <v>0.2095490716</v>
      </c>
      <c r="R428" s="66">
        <f t="shared" si="10"/>
        <v>0.01061007958</v>
      </c>
      <c r="S428" s="66">
        <f t="shared" si="11"/>
        <v>0.01149425287</v>
      </c>
      <c r="T428" s="66">
        <f t="shared" si="12"/>
        <v>0.01061007958</v>
      </c>
      <c r="U428" s="63">
        <f t="shared" si="1"/>
        <v>0.2095490716</v>
      </c>
      <c r="V428" s="66">
        <f t="shared" si="13"/>
        <v>0.01856763926</v>
      </c>
      <c r="W428" s="66">
        <f t="shared" si="14"/>
        <v>0.07250221043</v>
      </c>
      <c r="X428" s="66">
        <f t="shared" si="15"/>
        <v>0.02873563218</v>
      </c>
      <c r="Y428" s="63">
        <f t="shared" si="2"/>
        <v>0.2095490716</v>
      </c>
      <c r="Z428" s="66">
        <f t="shared" si="16"/>
        <v>0.0207780725</v>
      </c>
      <c r="AA428" s="66">
        <f t="shared" si="17"/>
        <v>0.00884173298</v>
      </c>
      <c r="AB428" s="66">
        <f t="shared" si="18"/>
        <v>0.02740937224</v>
      </c>
      <c r="AC428" s="63">
        <f t="shared" si="3"/>
        <v>0.2095490716</v>
      </c>
      <c r="AD428" s="66">
        <f t="shared" ref="AD428:AF428" si="457">(H428+K428+N428)/($F428)</f>
        <v>0.04818744474</v>
      </c>
      <c r="AE428" s="66">
        <f t="shared" si="457"/>
        <v>0.1016799293</v>
      </c>
      <c r="AF428" s="66">
        <f t="shared" si="457"/>
        <v>0.05968169761</v>
      </c>
      <c r="AG428" s="56">
        <f t="shared" si="20"/>
        <v>0.01197158764</v>
      </c>
      <c r="AH428" s="49">
        <f t="shared" si="5"/>
        <v>0.2095490716</v>
      </c>
      <c r="AI428" s="57">
        <f t="shared" si="21"/>
        <v>0.0108926338</v>
      </c>
      <c r="AJ428" s="57">
        <f t="shared" si="22"/>
        <v>0.009949662982</v>
      </c>
      <c r="AK428" s="66">
        <f t="shared" si="23"/>
        <v>-0.002050900825</v>
      </c>
      <c r="AL428" s="66">
        <f t="shared" si="24"/>
        <v>0.0006604165934</v>
      </c>
      <c r="AM428" s="66">
        <f t="shared" si="25"/>
        <v>-0.001664963959</v>
      </c>
      <c r="AN428" s="63">
        <f t="shared" si="6"/>
        <v>0.2095490716</v>
      </c>
      <c r="AO428" s="66">
        <f t="shared" si="26"/>
        <v>0.009227669845</v>
      </c>
      <c r="AP428" s="66">
        <f t="shared" si="27"/>
        <v>1.043649459</v>
      </c>
      <c r="AQ428" s="63">
        <f t="shared" si="7"/>
        <v>20</v>
      </c>
      <c r="AR428" s="66">
        <f t="shared" si="28"/>
        <v>21</v>
      </c>
      <c r="AS428" s="64">
        <f>'M1,M2,M3 Restoration'!AU428</f>
        <v>0.4471244525</v>
      </c>
      <c r="AT428" s="66">
        <f t="shared" si="206"/>
        <v>26</v>
      </c>
      <c r="AU428" s="65">
        <f>'N1,N2,N3 Restoration'!AX428</f>
        <v>0.34475396</v>
      </c>
      <c r="AV428" s="38">
        <f t="shared" si="30"/>
        <v>50</v>
      </c>
      <c r="AW428" s="38">
        <f t="shared" si="31"/>
        <v>26</v>
      </c>
      <c r="AX428" s="52">
        <v>42.0</v>
      </c>
      <c r="AY428" s="38"/>
      <c r="AZ428" s="35"/>
      <c r="BA428" s="35"/>
    </row>
    <row r="429">
      <c r="A429" s="1"/>
      <c r="B429" s="1"/>
      <c r="C429" s="60"/>
      <c r="D429" s="60"/>
      <c r="E429" s="2">
        <v>6044.0</v>
      </c>
      <c r="F429" s="61">
        <v>2239.0</v>
      </c>
      <c r="G429" s="62">
        <f t="shared" si="8"/>
        <v>305</v>
      </c>
      <c r="H429" s="43">
        <v>11.0</v>
      </c>
      <c r="I429" s="43">
        <v>31.0</v>
      </c>
      <c r="J429" s="43">
        <v>13.0</v>
      </c>
      <c r="K429" s="44">
        <v>46.0</v>
      </c>
      <c r="L429" s="44">
        <v>110.0</v>
      </c>
      <c r="M429" s="44">
        <v>27.0</v>
      </c>
      <c r="N429" s="45">
        <v>13.0</v>
      </c>
      <c r="O429" s="45">
        <v>8.0</v>
      </c>
      <c r="P429" s="45">
        <v>46.0</v>
      </c>
      <c r="Q429" s="66">
        <f t="shared" si="9"/>
        <v>0.1362215275</v>
      </c>
      <c r="R429" s="66">
        <f t="shared" si="10"/>
        <v>0.004912907548</v>
      </c>
      <c r="S429" s="66">
        <f t="shared" si="11"/>
        <v>0.005806163466</v>
      </c>
      <c r="T429" s="66">
        <f t="shared" si="12"/>
        <v>0.003573023671</v>
      </c>
      <c r="U429" s="63">
        <f t="shared" si="1"/>
        <v>0.1362215275</v>
      </c>
      <c r="V429" s="66">
        <f t="shared" si="13"/>
        <v>0.01384546673</v>
      </c>
      <c r="W429" s="66">
        <f t="shared" si="14"/>
        <v>0.04912907548</v>
      </c>
      <c r="X429" s="66">
        <f t="shared" si="15"/>
        <v>0.02054488611</v>
      </c>
      <c r="Y429" s="63">
        <f t="shared" si="2"/>
        <v>0.1362215275</v>
      </c>
      <c r="Z429" s="66">
        <f t="shared" si="16"/>
        <v>0.01205895489</v>
      </c>
      <c r="AA429" s="66">
        <f t="shared" si="17"/>
        <v>0.005806163466</v>
      </c>
      <c r="AB429" s="66">
        <f t="shared" si="18"/>
        <v>0.02054488611</v>
      </c>
      <c r="AC429" s="63">
        <f t="shared" si="3"/>
        <v>0.1362215275</v>
      </c>
      <c r="AD429" s="66">
        <f t="shared" ref="AD429:AF429" si="458">(H429+K429+N429)/($F429)</f>
        <v>0.03126395712</v>
      </c>
      <c r="AE429" s="66">
        <f t="shared" si="458"/>
        <v>0.06654756588</v>
      </c>
      <c r="AF429" s="66">
        <f t="shared" si="458"/>
        <v>0.03841000447</v>
      </c>
      <c r="AG429" s="56">
        <f t="shared" si="20"/>
        <v>0.0076915721</v>
      </c>
      <c r="AH429" s="49">
        <f t="shared" si="5"/>
        <v>0.1362215275</v>
      </c>
      <c r="AI429" s="57">
        <f t="shared" si="21"/>
        <v>0.007137456596</v>
      </c>
      <c r="AJ429" s="57">
        <f t="shared" si="22"/>
        <v>0.006524459723</v>
      </c>
      <c r="AK429" s="66">
        <f t="shared" si="23"/>
        <v>-0.001331293131</v>
      </c>
      <c r="AL429" s="66">
        <f t="shared" si="24"/>
        <v>-0.002951436052</v>
      </c>
      <c r="AM429" s="66">
        <f t="shared" si="25"/>
        <v>-0.001080771461</v>
      </c>
      <c r="AN429" s="63">
        <f t="shared" si="6"/>
        <v>0.1362215275</v>
      </c>
      <c r="AO429" s="66">
        <f t="shared" si="26"/>
        <v>0.006056685135</v>
      </c>
      <c r="AP429" s="66">
        <f t="shared" si="27"/>
        <v>1.04314754</v>
      </c>
      <c r="AQ429" s="63">
        <f t="shared" si="7"/>
        <v>13</v>
      </c>
      <c r="AR429" s="66">
        <f t="shared" si="28"/>
        <v>14</v>
      </c>
      <c r="AS429" s="64">
        <f>'M1,M2,M3 Restoration'!AU429</f>
        <v>0.402654615</v>
      </c>
      <c r="AT429" s="66">
        <f t="shared" si="206"/>
        <v>21</v>
      </c>
      <c r="AU429" s="65">
        <f>'N1,N2,N3 Restoration'!AX429</f>
        <v>0.2682756958</v>
      </c>
      <c r="AV429" s="38">
        <f t="shared" si="30"/>
        <v>24</v>
      </c>
      <c r="AW429" s="38">
        <f t="shared" si="31"/>
        <v>9</v>
      </c>
      <c r="AX429" s="52">
        <v>31.0</v>
      </c>
      <c r="AY429" s="38"/>
      <c r="AZ429" s="35"/>
      <c r="BA429" s="35"/>
    </row>
    <row r="430">
      <c r="A430" s="1"/>
      <c r="B430" s="1"/>
      <c r="C430" s="60"/>
      <c r="D430" s="60"/>
      <c r="E430" s="2">
        <v>6045.0</v>
      </c>
      <c r="F430" s="61">
        <v>2485.0</v>
      </c>
      <c r="G430" s="62">
        <f t="shared" si="8"/>
        <v>396</v>
      </c>
      <c r="H430" s="43">
        <v>18.0</v>
      </c>
      <c r="I430" s="43">
        <v>34.0</v>
      </c>
      <c r="J430" s="43">
        <v>27.0</v>
      </c>
      <c r="K430" s="44">
        <v>49.0</v>
      </c>
      <c r="L430" s="44">
        <v>122.0</v>
      </c>
      <c r="M430" s="44">
        <v>42.0</v>
      </c>
      <c r="N430" s="45">
        <v>25.0</v>
      </c>
      <c r="O430" s="45">
        <v>15.0</v>
      </c>
      <c r="P430" s="45">
        <v>64.0</v>
      </c>
      <c r="Q430" s="66">
        <f t="shared" si="9"/>
        <v>0.1593561368</v>
      </c>
      <c r="R430" s="66">
        <f t="shared" si="10"/>
        <v>0.007243460765</v>
      </c>
      <c r="S430" s="66">
        <f t="shared" si="11"/>
        <v>0.01086519115</v>
      </c>
      <c r="T430" s="66">
        <f t="shared" si="12"/>
        <v>0.006036217304</v>
      </c>
      <c r="U430" s="63">
        <f t="shared" si="1"/>
        <v>0.1593561368</v>
      </c>
      <c r="V430" s="66">
        <f t="shared" si="13"/>
        <v>0.01368209256</v>
      </c>
      <c r="W430" s="66">
        <f t="shared" si="14"/>
        <v>0.0490945674</v>
      </c>
      <c r="X430" s="66">
        <f t="shared" si="15"/>
        <v>0.01971830986</v>
      </c>
      <c r="Y430" s="63">
        <f t="shared" si="2"/>
        <v>0.1593561368</v>
      </c>
      <c r="Z430" s="66">
        <f t="shared" si="16"/>
        <v>0.01690140845</v>
      </c>
      <c r="AA430" s="66">
        <f t="shared" si="17"/>
        <v>0.01006036217</v>
      </c>
      <c r="AB430" s="66">
        <f t="shared" si="18"/>
        <v>0.02575452716</v>
      </c>
      <c r="AC430" s="63">
        <f t="shared" si="3"/>
        <v>0.1593561368</v>
      </c>
      <c r="AD430" s="66">
        <f t="shared" ref="AD430:AF430" si="459">(H430+K430+N430)/($F430)</f>
        <v>0.0370221328</v>
      </c>
      <c r="AE430" s="66">
        <f t="shared" si="459"/>
        <v>0.06881287726</v>
      </c>
      <c r="AF430" s="66">
        <f t="shared" si="459"/>
        <v>0.05352112676</v>
      </c>
      <c r="AG430" s="56">
        <f t="shared" si="20"/>
        <v>0.009144436956</v>
      </c>
      <c r="AH430" s="49">
        <f t="shared" si="5"/>
        <v>0.1593561368</v>
      </c>
      <c r="AI430" s="57">
        <f t="shared" si="21"/>
        <v>0.008448773324</v>
      </c>
      <c r="AJ430" s="57">
        <f t="shared" si="22"/>
        <v>0.007731670708</v>
      </c>
      <c r="AK430" s="66">
        <f t="shared" si="23"/>
        <v>0.001611588849</v>
      </c>
      <c r="AL430" s="66">
        <f t="shared" si="24"/>
        <v>-0.001695453405</v>
      </c>
      <c r="AM430" s="66">
        <f t="shared" si="25"/>
        <v>0.001308321357</v>
      </c>
      <c r="AN430" s="63">
        <f t="shared" si="6"/>
        <v>0.1593561368</v>
      </c>
      <c r="AO430" s="66">
        <f t="shared" si="26"/>
        <v>0.009757094681</v>
      </c>
      <c r="AP430" s="66">
        <f t="shared" si="27"/>
        <v>0.9698552113</v>
      </c>
      <c r="AQ430" s="63">
        <f t="shared" si="7"/>
        <v>25</v>
      </c>
      <c r="AR430" s="66">
        <f t="shared" si="28"/>
        <v>24</v>
      </c>
      <c r="AS430" s="64">
        <f>'M1,M2,M3 Restoration'!AU430</f>
        <v>0.4169938471</v>
      </c>
      <c r="AT430" s="66">
        <f t="shared" si="206"/>
        <v>34</v>
      </c>
      <c r="AU430" s="65">
        <f>'N1,N2,N3 Restoration'!AX430</f>
        <v>0.172734072</v>
      </c>
      <c r="AV430" s="38">
        <f t="shared" si="30"/>
        <v>45</v>
      </c>
      <c r="AW430" s="38">
        <f t="shared" si="31"/>
        <v>9</v>
      </c>
      <c r="AX430" s="52">
        <v>34.0</v>
      </c>
      <c r="AY430" s="38"/>
      <c r="AZ430" s="35"/>
      <c r="BA430" s="35"/>
    </row>
    <row r="431">
      <c r="A431" s="1"/>
      <c r="B431" s="1"/>
      <c r="C431" s="60"/>
      <c r="D431" s="60"/>
      <c r="E431" s="2">
        <v>6046.0</v>
      </c>
      <c r="F431" s="61">
        <v>839.0</v>
      </c>
      <c r="G431" s="62">
        <f t="shared" si="8"/>
        <v>145</v>
      </c>
      <c r="H431" s="43">
        <v>1.0</v>
      </c>
      <c r="I431" s="43">
        <v>13.0</v>
      </c>
      <c r="J431" s="43">
        <v>5.0</v>
      </c>
      <c r="K431" s="44">
        <v>17.0</v>
      </c>
      <c r="L431" s="44">
        <v>51.0</v>
      </c>
      <c r="M431" s="44">
        <v>10.0</v>
      </c>
      <c r="N431" s="45">
        <v>15.0</v>
      </c>
      <c r="O431" s="45">
        <v>11.0</v>
      </c>
      <c r="P431" s="45">
        <v>22.0</v>
      </c>
      <c r="Q431" s="66">
        <f t="shared" si="9"/>
        <v>0.1728247914</v>
      </c>
      <c r="R431" s="66">
        <f t="shared" si="10"/>
        <v>0.001191895113</v>
      </c>
      <c r="S431" s="66">
        <f t="shared" si="11"/>
        <v>0.005959475566</v>
      </c>
      <c r="T431" s="66">
        <f t="shared" si="12"/>
        <v>0.01311084625</v>
      </c>
      <c r="U431" s="63">
        <f t="shared" si="1"/>
        <v>0.1728247914</v>
      </c>
      <c r="V431" s="66">
        <f t="shared" si="13"/>
        <v>0.01549463647</v>
      </c>
      <c r="W431" s="66">
        <f t="shared" si="14"/>
        <v>0.06078665077</v>
      </c>
      <c r="X431" s="66">
        <f t="shared" si="15"/>
        <v>0.02026221692</v>
      </c>
      <c r="Y431" s="63">
        <f t="shared" si="2"/>
        <v>0.1728247914</v>
      </c>
      <c r="Z431" s="66">
        <f t="shared" si="16"/>
        <v>0.01191895113</v>
      </c>
      <c r="AA431" s="66">
        <f t="shared" si="17"/>
        <v>0.0178784267</v>
      </c>
      <c r="AB431" s="66">
        <f t="shared" si="18"/>
        <v>0.02622169249</v>
      </c>
      <c r="AC431" s="63">
        <f t="shared" si="3"/>
        <v>0.1728247914</v>
      </c>
      <c r="AD431" s="66">
        <f t="shared" ref="AD431:AF431" si="460">(H431+K431+N431)/($F431)</f>
        <v>0.03933253874</v>
      </c>
      <c r="AE431" s="66">
        <f t="shared" si="460"/>
        <v>0.08939213349</v>
      </c>
      <c r="AF431" s="66">
        <f t="shared" si="460"/>
        <v>0.04410011919</v>
      </c>
      <c r="AG431" s="56">
        <f t="shared" si="20"/>
        <v>0.009946743484</v>
      </c>
      <c r="AH431" s="49">
        <f t="shared" si="5"/>
        <v>0.1728247914</v>
      </c>
      <c r="AI431" s="57">
        <f t="shared" si="21"/>
        <v>0.009158467427</v>
      </c>
      <c r="AJ431" s="57">
        <f t="shared" si="22"/>
        <v>0.008380755866</v>
      </c>
      <c r="AK431" s="66">
        <f t="shared" si="23"/>
        <v>0.008719959271</v>
      </c>
      <c r="AL431" s="66">
        <f t="shared" si="24"/>
        <v>0.004730090379</v>
      </c>
      <c r="AM431" s="66">
        <f t="shared" si="25"/>
        <v>0.007079044358</v>
      </c>
      <c r="AN431" s="63">
        <f t="shared" si="6"/>
        <v>0.1728247914</v>
      </c>
      <c r="AO431" s="66">
        <f t="shared" si="26"/>
        <v>0.01623751179</v>
      </c>
      <c r="AP431" s="66">
        <f t="shared" si="27"/>
        <v>0.9082181592</v>
      </c>
      <c r="AQ431" s="63">
        <f t="shared" si="7"/>
        <v>15</v>
      </c>
      <c r="AR431" s="66">
        <f t="shared" si="28"/>
        <v>14</v>
      </c>
      <c r="AS431" s="64">
        <f>'M1,M2,M3 Restoration'!AU431</f>
        <v>0.2561354326</v>
      </c>
      <c r="AT431" s="66">
        <f t="shared" si="206"/>
        <v>41</v>
      </c>
      <c r="AU431" s="65">
        <f>'N1,N2,N3 Restoration'!AX431</f>
        <v>0.3200791366</v>
      </c>
      <c r="AV431" s="38">
        <f t="shared" si="30"/>
        <v>6</v>
      </c>
      <c r="AW431" s="38">
        <f t="shared" si="31"/>
        <v>3</v>
      </c>
      <c r="AX431" s="52">
        <v>13.0</v>
      </c>
      <c r="AY431" s="38"/>
      <c r="AZ431" s="35"/>
      <c r="BA431" s="35"/>
    </row>
    <row r="432">
      <c r="A432" s="1"/>
      <c r="B432" s="1"/>
      <c r="C432" s="60"/>
      <c r="D432" s="60"/>
      <c r="E432" s="2">
        <v>6057.0</v>
      </c>
      <c r="F432" s="61">
        <v>1872.0</v>
      </c>
      <c r="G432" s="62">
        <f t="shared" si="8"/>
        <v>235</v>
      </c>
      <c r="H432" s="43">
        <v>8.0</v>
      </c>
      <c r="I432" s="43">
        <v>28.0</v>
      </c>
      <c r="J432" s="43">
        <v>18.0</v>
      </c>
      <c r="K432" s="44">
        <v>27.0</v>
      </c>
      <c r="L432" s="44">
        <v>78.0</v>
      </c>
      <c r="M432" s="44">
        <v>18.0</v>
      </c>
      <c r="N432" s="45">
        <v>11.0</v>
      </c>
      <c r="O432" s="45">
        <v>8.0</v>
      </c>
      <c r="P432" s="45">
        <v>39.0</v>
      </c>
      <c r="Q432" s="66">
        <f t="shared" si="9"/>
        <v>0.125534188</v>
      </c>
      <c r="R432" s="66">
        <f t="shared" si="10"/>
        <v>0.004273504274</v>
      </c>
      <c r="S432" s="66">
        <f t="shared" si="11"/>
        <v>0.009615384615</v>
      </c>
      <c r="T432" s="66">
        <f t="shared" si="12"/>
        <v>0.004273504274</v>
      </c>
      <c r="U432" s="63">
        <f t="shared" si="1"/>
        <v>0.125534188</v>
      </c>
      <c r="V432" s="66">
        <f t="shared" si="13"/>
        <v>0.01495726496</v>
      </c>
      <c r="W432" s="66">
        <f t="shared" si="14"/>
        <v>0.04166666667</v>
      </c>
      <c r="X432" s="66">
        <f t="shared" si="15"/>
        <v>0.01442307692</v>
      </c>
      <c r="Y432" s="63">
        <f t="shared" si="2"/>
        <v>0.125534188</v>
      </c>
      <c r="Z432" s="66">
        <f t="shared" si="16"/>
        <v>0.009615384615</v>
      </c>
      <c r="AA432" s="66">
        <f t="shared" si="17"/>
        <v>0.005876068376</v>
      </c>
      <c r="AB432" s="66">
        <f t="shared" si="18"/>
        <v>0.02083333333</v>
      </c>
      <c r="AC432" s="63">
        <f t="shared" si="3"/>
        <v>0.125534188</v>
      </c>
      <c r="AD432" s="66">
        <f t="shared" ref="AD432:AF432" si="461">(H432+K432+N432)/($F432)</f>
        <v>0.02457264957</v>
      </c>
      <c r="AE432" s="66">
        <f t="shared" si="461"/>
        <v>0.0608974359</v>
      </c>
      <c r="AF432" s="66">
        <f t="shared" si="461"/>
        <v>0.04006410256</v>
      </c>
      <c r="AG432" s="56">
        <f t="shared" si="20"/>
        <v>0.006988484418</v>
      </c>
      <c r="AH432" s="49">
        <f t="shared" si="5"/>
        <v>0.125534188</v>
      </c>
      <c r="AI432" s="57">
        <f t="shared" si="21"/>
        <v>0.006492276588</v>
      </c>
      <c r="AJ432" s="57">
        <f t="shared" si="22"/>
        <v>0.005927372742</v>
      </c>
      <c r="AK432" s="66">
        <f t="shared" si="23"/>
        <v>-0.0006162082123</v>
      </c>
      <c r="AL432" s="66">
        <f t="shared" si="24"/>
        <v>-0.001653868469</v>
      </c>
      <c r="AM432" s="66">
        <f t="shared" si="25"/>
        <v>-0.0005002506472</v>
      </c>
      <c r="AN432" s="63">
        <f t="shared" si="6"/>
        <v>0.125534188</v>
      </c>
      <c r="AO432" s="66">
        <f t="shared" si="26"/>
        <v>0.005992025941</v>
      </c>
      <c r="AP432" s="66">
        <f t="shared" si="27"/>
        <v>1.019733869</v>
      </c>
      <c r="AQ432" s="63">
        <f t="shared" si="7"/>
        <v>11</v>
      </c>
      <c r="AR432" s="66">
        <f t="shared" si="28"/>
        <v>11</v>
      </c>
      <c r="AS432" s="64">
        <f>'M1,M2,M3 Restoration'!AU432</f>
        <v>0.2686896086</v>
      </c>
      <c r="AT432" s="66">
        <f t="shared" si="206"/>
        <v>30</v>
      </c>
      <c r="AU432" s="65">
        <f>'N1,N2,N3 Restoration'!AX432</f>
        <v>0.1962394669</v>
      </c>
      <c r="AV432" s="38">
        <f t="shared" si="30"/>
        <v>26</v>
      </c>
      <c r="AW432" s="38">
        <f t="shared" si="31"/>
        <v>6</v>
      </c>
      <c r="AX432" s="52">
        <v>28.0</v>
      </c>
      <c r="AY432" s="38"/>
      <c r="AZ432" s="35"/>
      <c r="BA432" s="35"/>
    </row>
    <row r="433">
      <c r="A433" s="1"/>
      <c r="B433" s="1"/>
      <c r="C433" s="60"/>
      <c r="D433" s="60"/>
      <c r="E433" s="2">
        <v>6062.0</v>
      </c>
      <c r="F433" s="61">
        <v>2028.0</v>
      </c>
      <c r="G433" s="62">
        <f t="shared" si="8"/>
        <v>419</v>
      </c>
      <c r="H433" s="43">
        <v>39.0</v>
      </c>
      <c r="I433" s="43">
        <v>36.0</v>
      </c>
      <c r="J433" s="43">
        <v>30.0</v>
      </c>
      <c r="K433" s="44">
        <v>55.0</v>
      </c>
      <c r="L433" s="44">
        <v>105.0</v>
      </c>
      <c r="M433" s="44">
        <v>47.0</v>
      </c>
      <c r="N433" s="45">
        <v>28.0</v>
      </c>
      <c r="O433" s="45">
        <v>23.0</v>
      </c>
      <c r="P433" s="45">
        <v>56.0</v>
      </c>
      <c r="Q433" s="66">
        <f t="shared" si="9"/>
        <v>0.2066074951</v>
      </c>
      <c r="R433" s="66">
        <f t="shared" si="10"/>
        <v>0.01923076923</v>
      </c>
      <c r="S433" s="66">
        <f t="shared" si="11"/>
        <v>0.01479289941</v>
      </c>
      <c r="T433" s="66">
        <f t="shared" si="12"/>
        <v>0.01134122288</v>
      </c>
      <c r="U433" s="63">
        <f t="shared" si="1"/>
        <v>0.2066074951</v>
      </c>
      <c r="V433" s="66">
        <f t="shared" si="13"/>
        <v>0.01775147929</v>
      </c>
      <c r="W433" s="66">
        <f t="shared" si="14"/>
        <v>0.05177514793</v>
      </c>
      <c r="X433" s="66">
        <f t="shared" si="15"/>
        <v>0.02712031558</v>
      </c>
      <c r="Y433" s="63">
        <f t="shared" si="2"/>
        <v>0.2066074951</v>
      </c>
      <c r="Z433" s="66">
        <f t="shared" si="16"/>
        <v>0.02317554241</v>
      </c>
      <c r="AA433" s="66">
        <f t="shared" si="17"/>
        <v>0.01380670611</v>
      </c>
      <c r="AB433" s="66">
        <f t="shared" si="18"/>
        <v>0.02761341223</v>
      </c>
      <c r="AC433" s="63">
        <f t="shared" si="3"/>
        <v>0.2066074951</v>
      </c>
      <c r="AD433" s="66">
        <f t="shared" ref="AD433:AF433" si="462">(H433+K433+N433)/($F433)</f>
        <v>0.06015779093</v>
      </c>
      <c r="AE433" s="66">
        <f t="shared" si="462"/>
        <v>0.0808678501</v>
      </c>
      <c r="AF433" s="66">
        <f t="shared" si="462"/>
        <v>0.06558185404</v>
      </c>
      <c r="AG433" s="56">
        <f t="shared" si="20"/>
        <v>0.0118181745</v>
      </c>
      <c r="AH433" s="49">
        <f t="shared" si="5"/>
        <v>0.2066074951</v>
      </c>
      <c r="AI433" s="57">
        <f t="shared" si="21"/>
        <v>0.0107645607</v>
      </c>
      <c r="AJ433" s="57">
        <f t="shared" si="22"/>
        <v>0.009834826969</v>
      </c>
      <c r="AK433" s="66">
        <f t="shared" si="23"/>
        <v>0.003042145418</v>
      </c>
      <c r="AL433" s="66">
        <f t="shared" si="24"/>
        <v>0.001506395911</v>
      </c>
      <c r="AM433" s="66">
        <f t="shared" si="25"/>
        <v>0.002469676943</v>
      </c>
      <c r="AN433" s="63">
        <f t="shared" si="6"/>
        <v>0.2066074951</v>
      </c>
      <c r="AO433" s="66">
        <f t="shared" si="26"/>
        <v>0.01323423764</v>
      </c>
      <c r="AP433" s="66">
        <f t="shared" si="27"/>
        <v>0.9585369262</v>
      </c>
      <c r="AQ433" s="63">
        <f t="shared" si="7"/>
        <v>28</v>
      </c>
      <c r="AR433" s="66">
        <f t="shared" si="28"/>
        <v>27</v>
      </c>
      <c r="AS433" s="64">
        <f>'M1,M2,M3 Restoration'!AU433</f>
        <v>0.6262692399</v>
      </c>
      <c r="AT433" s="66">
        <f t="shared" si="206"/>
        <v>16</v>
      </c>
      <c r="AU433" s="65">
        <f>'N1,N2,N3 Restoration'!AX433</f>
        <v>0.2674287206</v>
      </c>
      <c r="AV433" s="38">
        <f t="shared" si="30"/>
        <v>69</v>
      </c>
      <c r="AW433" s="38">
        <f t="shared" si="31"/>
        <v>25</v>
      </c>
      <c r="AX433" s="52">
        <v>36.0</v>
      </c>
      <c r="AY433" s="38"/>
      <c r="AZ433" s="35"/>
      <c r="BA433" s="35"/>
    </row>
    <row r="434">
      <c r="A434" s="1"/>
      <c r="B434" s="1"/>
      <c r="C434" s="60"/>
      <c r="D434" s="60"/>
      <c r="E434" s="2">
        <v>6066.0</v>
      </c>
      <c r="F434" s="61">
        <v>2936.0</v>
      </c>
      <c r="G434" s="62">
        <f t="shared" si="8"/>
        <v>474</v>
      </c>
      <c r="H434" s="43">
        <v>22.0</v>
      </c>
      <c r="I434" s="43">
        <v>50.0</v>
      </c>
      <c r="J434" s="43">
        <v>27.0</v>
      </c>
      <c r="K434" s="44">
        <v>49.0</v>
      </c>
      <c r="L434" s="44">
        <v>134.0</v>
      </c>
      <c r="M434" s="44">
        <v>64.0</v>
      </c>
      <c r="N434" s="45">
        <v>12.0</v>
      </c>
      <c r="O434" s="45">
        <v>25.0</v>
      </c>
      <c r="P434" s="45">
        <v>91.0</v>
      </c>
      <c r="Q434" s="66">
        <f t="shared" si="9"/>
        <v>0.1614441417</v>
      </c>
      <c r="R434" s="66">
        <f t="shared" si="10"/>
        <v>0.007493188011</v>
      </c>
      <c r="S434" s="66">
        <f t="shared" si="11"/>
        <v>0.009196185286</v>
      </c>
      <c r="T434" s="66">
        <f t="shared" si="12"/>
        <v>0.008514986376</v>
      </c>
      <c r="U434" s="63">
        <f t="shared" si="1"/>
        <v>0.1614441417</v>
      </c>
      <c r="V434" s="66">
        <f t="shared" si="13"/>
        <v>0.01702997275</v>
      </c>
      <c r="W434" s="66">
        <f t="shared" si="14"/>
        <v>0.04564032698</v>
      </c>
      <c r="X434" s="66">
        <f t="shared" si="15"/>
        <v>0.0166893733</v>
      </c>
      <c r="Y434" s="63">
        <f t="shared" si="2"/>
        <v>0.1614441417</v>
      </c>
      <c r="Z434" s="66">
        <f t="shared" si="16"/>
        <v>0.02179836512</v>
      </c>
      <c r="AA434" s="66">
        <f t="shared" si="17"/>
        <v>0.00408719346</v>
      </c>
      <c r="AB434" s="66">
        <f t="shared" si="18"/>
        <v>0.03099455041</v>
      </c>
      <c r="AC434" s="63">
        <f t="shared" si="3"/>
        <v>0.1614441417</v>
      </c>
      <c r="AD434" s="66">
        <f t="shared" ref="AD434:AF434" si="463">(H434+K434+N434)/($F434)</f>
        <v>0.02826975477</v>
      </c>
      <c r="AE434" s="66">
        <f t="shared" si="463"/>
        <v>0.0711852861</v>
      </c>
      <c r="AF434" s="66">
        <f t="shared" si="463"/>
        <v>0.06198910082</v>
      </c>
      <c r="AG434" s="56">
        <f t="shared" si="20"/>
        <v>0.009270914375</v>
      </c>
      <c r="AH434" s="49">
        <f t="shared" si="5"/>
        <v>0.1614441417</v>
      </c>
      <c r="AI434" s="57">
        <f t="shared" si="21"/>
        <v>0.00856138521</v>
      </c>
      <c r="AJ434" s="57">
        <f t="shared" si="22"/>
        <v>0.007834886572</v>
      </c>
      <c r="AK434" s="66">
        <f t="shared" si="23"/>
        <v>-0.004474191749</v>
      </c>
      <c r="AL434" s="66">
        <f t="shared" si="24"/>
        <v>0.000680099804</v>
      </c>
      <c r="AM434" s="66">
        <f t="shared" si="25"/>
        <v>-0.003632241949</v>
      </c>
      <c r="AN434" s="63">
        <f t="shared" si="6"/>
        <v>0.1614441417</v>
      </c>
      <c r="AO434" s="66">
        <f t="shared" si="26"/>
        <v>0.004929143261</v>
      </c>
      <c r="AP434" s="66">
        <f t="shared" si="27"/>
        <v>1.205997051</v>
      </c>
      <c r="AQ434" s="63">
        <f t="shared" si="7"/>
        <v>12</v>
      </c>
      <c r="AR434" s="66">
        <f t="shared" si="28"/>
        <v>14</v>
      </c>
      <c r="AS434" s="64">
        <f>'M1,M2,M3 Restoration'!AU434</f>
        <v>0.2751634564</v>
      </c>
      <c r="AT434" s="66">
        <f t="shared" si="206"/>
        <v>37</v>
      </c>
      <c r="AU434" s="65">
        <f>'N1,N2,N3 Restoration'!AX434</f>
        <v>0.3786370492</v>
      </c>
      <c r="AV434" s="38">
        <f t="shared" si="30"/>
        <v>49</v>
      </c>
      <c r="AW434" s="38">
        <f t="shared" si="31"/>
        <v>30</v>
      </c>
      <c r="AX434" s="52">
        <v>50.0</v>
      </c>
      <c r="AY434" s="38"/>
      <c r="AZ434" s="35"/>
      <c r="BA434" s="35"/>
    </row>
    <row r="435">
      <c r="A435" s="1"/>
      <c r="B435" s="1"/>
      <c r="C435" s="60"/>
      <c r="D435" s="60"/>
      <c r="E435" s="2">
        <v>6154.0</v>
      </c>
      <c r="F435" s="61">
        <v>2698.0</v>
      </c>
      <c r="G435" s="62">
        <f t="shared" si="8"/>
        <v>652</v>
      </c>
      <c r="H435" s="43">
        <v>22.0</v>
      </c>
      <c r="I435" s="43">
        <v>58.0</v>
      </c>
      <c r="J435" s="43">
        <v>30.0</v>
      </c>
      <c r="K435" s="44">
        <v>77.0</v>
      </c>
      <c r="L435" s="44">
        <v>243.0</v>
      </c>
      <c r="M435" s="44">
        <v>75.0</v>
      </c>
      <c r="N435" s="45">
        <v>19.0</v>
      </c>
      <c r="O435" s="45">
        <v>24.0</v>
      </c>
      <c r="P435" s="45">
        <v>104.0</v>
      </c>
      <c r="Q435" s="66">
        <f t="shared" si="9"/>
        <v>0.2416604893</v>
      </c>
      <c r="R435" s="66">
        <f t="shared" si="10"/>
        <v>0.008154188288</v>
      </c>
      <c r="S435" s="66">
        <f t="shared" si="11"/>
        <v>0.01111934766</v>
      </c>
      <c r="T435" s="66">
        <f t="shared" si="12"/>
        <v>0.008895478132</v>
      </c>
      <c r="U435" s="63">
        <f t="shared" si="1"/>
        <v>0.2416604893</v>
      </c>
      <c r="V435" s="66">
        <f t="shared" si="13"/>
        <v>0.02149740549</v>
      </c>
      <c r="W435" s="66">
        <f t="shared" si="14"/>
        <v>0.09006671609</v>
      </c>
      <c r="X435" s="66">
        <f t="shared" si="15"/>
        <v>0.02853965901</v>
      </c>
      <c r="Y435" s="63">
        <f t="shared" si="2"/>
        <v>0.2416604893</v>
      </c>
      <c r="Z435" s="66">
        <f t="shared" si="16"/>
        <v>0.02779836916</v>
      </c>
      <c r="AA435" s="66">
        <f t="shared" si="17"/>
        <v>0.007042253521</v>
      </c>
      <c r="AB435" s="66">
        <f t="shared" si="18"/>
        <v>0.03854707191</v>
      </c>
      <c r="AC435" s="63">
        <f t="shared" si="3"/>
        <v>0.2416604893</v>
      </c>
      <c r="AD435" s="66">
        <f t="shared" ref="AD435:AF435" si="464">(H435+K435+N435)/($F435)</f>
        <v>0.04373610082</v>
      </c>
      <c r="AE435" s="66">
        <f t="shared" si="464"/>
        <v>0.1204595997</v>
      </c>
      <c r="AF435" s="66">
        <f t="shared" si="464"/>
        <v>0.07746478873</v>
      </c>
      <c r="AG435" s="56">
        <f t="shared" si="20"/>
        <v>0.01354691586</v>
      </c>
      <c r="AH435" s="49">
        <f t="shared" si="5"/>
        <v>0.2416604893</v>
      </c>
      <c r="AI435" s="57">
        <f t="shared" si="21"/>
        <v>0.01216804016</v>
      </c>
      <c r="AJ435" s="57">
        <f t="shared" si="22"/>
        <v>0.01108056796</v>
      </c>
      <c r="AK435" s="66">
        <f t="shared" si="23"/>
        <v>-0.005125786638</v>
      </c>
      <c r="AL435" s="66">
        <f t="shared" si="24"/>
        <v>-0.002185089826</v>
      </c>
      <c r="AM435" s="66">
        <f t="shared" si="25"/>
        <v>-0.004161220237</v>
      </c>
      <c r="AN435" s="63">
        <f t="shared" si="6"/>
        <v>0.2416604893</v>
      </c>
      <c r="AO435" s="66">
        <f t="shared" si="26"/>
        <v>0.008006819923</v>
      </c>
      <c r="AP435" s="66">
        <f t="shared" si="27"/>
        <v>1.136968429</v>
      </c>
      <c r="AQ435" s="63">
        <f t="shared" si="7"/>
        <v>19</v>
      </c>
      <c r="AR435" s="66">
        <f t="shared" si="28"/>
        <v>22</v>
      </c>
      <c r="AS435" s="64">
        <f>'M1,M2,M3 Restoration'!AU435</f>
        <v>0.2926743564</v>
      </c>
      <c r="AT435" s="66">
        <f t="shared" si="206"/>
        <v>53</v>
      </c>
      <c r="AU435" s="65">
        <f>'N1,N2,N3 Restoration'!AX435</f>
        <v>0.3044631259</v>
      </c>
      <c r="AV435" s="38">
        <f t="shared" si="30"/>
        <v>52</v>
      </c>
      <c r="AW435" s="38">
        <f t="shared" si="31"/>
        <v>23</v>
      </c>
      <c r="AX435" s="52">
        <v>58.0</v>
      </c>
      <c r="AY435" s="38"/>
      <c r="AZ435" s="35"/>
      <c r="BA435" s="35"/>
    </row>
    <row r="436">
      <c r="A436" s="1"/>
      <c r="B436" s="1"/>
      <c r="C436" s="60"/>
      <c r="D436" s="60"/>
      <c r="E436" s="2">
        <v>6431.0</v>
      </c>
      <c r="F436" s="61">
        <v>1155.0</v>
      </c>
      <c r="G436" s="62">
        <f t="shared" si="8"/>
        <v>257</v>
      </c>
      <c r="H436" s="43">
        <v>6.0</v>
      </c>
      <c r="I436" s="43">
        <v>17.0</v>
      </c>
      <c r="J436" s="43">
        <v>2.0</v>
      </c>
      <c r="K436" s="44">
        <v>45.0</v>
      </c>
      <c r="L436" s="44">
        <v>108.0</v>
      </c>
      <c r="M436" s="44">
        <v>23.0</v>
      </c>
      <c r="N436" s="45">
        <v>11.0</v>
      </c>
      <c r="O436" s="45">
        <v>10.0</v>
      </c>
      <c r="P436" s="45">
        <v>35.0</v>
      </c>
      <c r="Q436" s="66">
        <f t="shared" si="9"/>
        <v>0.2225108225</v>
      </c>
      <c r="R436" s="66">
        <f t="shared" si="10"/>
        <v>0.005194805195</v>
      </c>
      <c r="S436" s="66">
        <f t="shared" si="11"/>
        <v>0.001731601732</v>
      </c>
      <c r="T436" s="66">
        <f t="shared" si="12"/>
        <v>0.008658008658</v>
      </c>
      <c r="U436" s="63">
        <f t="shared" si="1"/>
        <v>0.2225108225</v>
      </c>
      <c r="V436" s="66">
        <f t="shared" si="13"/>
        <v>0.01471861472</v>
      </c>
      <c r="W436" s="66">
        <f t="shared" si="14"/>
        <v>0.09350649351</v>
      </c>
      <c r="X436" s="66">
        <f t="shared" si="15"/>
        <v>0.03896103896</v>
      </c>
      <c r="Y436" s="63">
        <f t="shared" si="2"/>
        <v>0.2225108225</v>
      </c>
      <c r="Z436" s="66">
        <f t="shared" si="16"/>
        <v>0.01991341991</v>
      </c>
      <c r="AA436" s="66">
        <f t="shared" si="17"/>
        <v>0.009523809524</v>
      </c>
      <c r="AB436" s="66">
        <f t="shared" si="18"/>
        <v>0.0303030303</v>
      </c>
      <c r="AC436" s="63">
        <f t="shared" si="3"/>
        <v>0.2225108225</v>
      </c>
      <c r="AD436" s="66">
        <f t="shared" ref="AD436:AF436" si="465">(H436+K436+N436)/($F436)</f>
        <v>0.05367965368</v>
      </c>
      <c r="AE436" s="66">
        <f t="shared" si="465"/>
        <v>0.1168831169</v>
      </c>
      <c r="AF436" s="66">
        <f t="shared" si="465"/>
        <v>0.05194805195</v>
      </c>
      <c r="AG436" s="56">
        <f t="shared" si="20"/>
        <v>0.01262938498</v>
      </c>
      <c r="AH436" s="49">
        <f t="shared" si="5"/>
        <v>0.2225108225</v>
      </c>
      <c r="AI436" s="57">
        <f t="shared" si="21"/>
        <v>0.01143450591</v>
      </c>
      <c r="AJ436" s="57">
        <f t="shared" si="22"/>
        <v>0.01043320721</v>
      </c>
      <c r="AK436" s="66">
        <f t="shared" si="23"/>
        <v>-0.001910696389</v>
      </c>
      <c r="AL436" s="66">
        <f t="shared" si="24"/>
        <v>-0.001775198553</v>
      </c>
      <c r="AM436" s="66">
        <f t="shared" si="25"/>
        <v>-0.001551143081</v>
      </c>
      <c r="AN436" s="63">
        <f t="shared" si="6"/>
        <v>0.2225108225</v>
      </c>
      <c r="AO436" s="66">
        <f t="shared" si="26"/>
        <v>0.009883362832</v>
      </c>
      <c r="AP436" s="66">
        <f t="shared" si="27"/>
        <v>1.037753097</v>
      </c>
      <c r="AQ436" s="63">
        <f t="shared" si="7"/>
        <v>11</v>
      </c>
      <c r="AR436" s="66">
        <f t="shared" si="28"/>
        <v>11</v>
      </c>
      <c r="AS436" s="64">
        <f>'M1,M2,M3 Restoration'!AU436</f>
        <v>0.6921085612</v>
      </c>
      <c r="AT436" s="66">
        <f t="shared" si="206"/>
        <v>5</v>
      </c>
      <c r="AU436" s="65">
        <f>'N1,N2,N3 Restoration'!AX436</f>
        <v>0.600547157</v>
      </c>
      <c r="AV436" s="38">
        <f t="shared" si="30"/>
        <v>8</v>
      </c>
      <c r="AW436" s="38">
        <f t="shared" si="31"/>
        <v>12</v>
      </c>
      <c r="AX436" s="52">
        <v>17.0</v>
      </c>
      <c r="AY436" s="38"/>
      <c r="AZ436" s="35"/>
      <c r="BA436" s="35"/>
    </row>
    <row r="437">
      <c r="A437" s="1"/>
      <c r="B437" s="1"/>
      <c r="C437" s="60"/>
      <c r="D437" s="60"/>
      <c r="E437" s="2">
        <v>6467.0</v>
      </c>
      <c r="F437" s="61">
        <v>2528.0</v>
      </c>
      <c r="G437" s="62">
        <f t="shared" si="8"/>
        <v>534</v>
      </c>
      <c r="H437" s="43">
        <v>17.0</v>
      </c>
      <c r="I437" s="43">
        <v>40.0</v>
      </c>
      <c r="J437" s="43">
        <v>21.0</v>
      </c>
      <c r="K437" s="44">
        <v>125.0</v>
      </c>
      <c r="L437" s="44">
        <v>140.0</v>
      </c>
      <c r="M437" s="44">
        <v>69.0</v>
      </c>
      <c r="N437" s="45">
        <v>28.0</v>
      </c>
      <c r="O437" s="45">
        <v>25.0</v>
      </c>
      <c r="P437" s="45">
        <v>69.0</v>
      </c>
      <c r="Q437" s="66">
        <f t="shared" si="9"/>
        <v>0.2112341772</v>
      </c>
      <c r="R437" s="66">
        <f t="shared" si="10"/>
        <v>0.006724683544</v>
      </c>
      <c r="S437" s="66">
        <f t="shared" si="11"/>
        <v>0.008306962025</v>
      </c>
      <c r="T437" s="66">
        <f t="shared" si="12"/>
        <v>0.009889240506</v>
      </c>
      <c r="U437" s="63">
        <f t="shared" si="1"/>
        <v>0.2112341772</v>
      </c>
      <c r="V437" s="66">
        <f t="shared" si="13"/>
        <v>0.01582278481</v>
      </c>
      <c r="W437" s="66">
        <f t="shared" si="14"/>
        <v>0.05537974684</v>
      </c>
      <c r="X437" s="66">
        <f t="shared" si="15"/>
        <v>0.04944620253</v>
      </c>
      <c r="Y437" s="63">
        <f t="shared" si="2"/>
        <v>0.2112341772</v>
      </c>
      <c r="Z437" s="66">
        <f t="shared" si="16"/>
        <v>0.0272943038</v>
      </c>
      <c r="AA437" s="66">
        <f t="shared" si="17"/>
        <v>0.01107594937</v>
      </c>
      <c r="AB437" s="66">
        <f t="shared" si="18"/>
        <v>0.0272943038</v>
      </c>
      <c r="AC437" s="63">
        <f t="shared" si="3"/>
        <v>0.2112341772</v>
      </c>
      <c r="AD437" s="66">
        <f t="shared" ref="AD437:AF437" si="466">(H437+K437+N437)/($F437)</f>
        <v>0.06724683544</v>
      </c>
      <c r="AE437" s="66">
        <f t="shared" si="466"/>
        <v>0.08109177215</v>
      </c>
      <c r="AF437" s="66">
        <f t="shared" si="466"/>
        <v>0.06289556962</v>
      </c>
      <c r="AG437" s="56">
        <f t="shared" si="20"/>
        <v>0.01205878316</v>
      </c>
      <c r="AH437" s="49">
        <f t="shared" si="5"/>
        <v>0.2112341772</v>
      </c>
      <c r="AI437" s="57">
        <f t="shared" si="21"/>
        <v>0.01096515169</v>
      </c>
      <c r="AJ437" s="57">
        <f t="shared" si="22"/>
        <v>0.0100145979</v>
      </c>
      <c r="AK437" s="66">
        <f t="shared" si="23"/>
        <v>0.0001107976737</v>
      </c>
      <c r="AL437" s="66">
        <f t="shared" si="24"/>
        <v>-0.0001253573896</v>
      </c>
      <c r="AM437" s="66">
        <f t="shared" si="25"/>
        <v>0.00008994785665</v>
      </c>
      <c r="AN437" s="63">
        <f t="shared" si="6"/>
        <v>0.2112341772</v>
      </c>
      <c r="AO437" s="66">
        <f t="shared" si="26"/>
        <v>0.01105509955</v>
      </c>
      <c r="AP437" s="66">
        <f t="shared" si="27"/>
        <v>0.9981175594</v>
      </c>
      <c r="AQ437" s="63">
        <f t="shared" si="7"/>
        <v>28</v>
      </c>
      <c r="AR437" s="66">
        <f t="shared" si="28"/>
        <v>28</v>
      </c>
      <c r="AS437" s="64">
        <f>'M1,M2,M3 Restoration'!AU437</f>
        <v>0.4671363622</v>
      </c>
      <c r="AT437" s="66">
        <f t="shared" si="206"/>
        <v>32</v>
      </c>
      <c r="AU437" s="65">
        <f>'N1,N2,N3 Restoration'!AX437</f>
        <v>0.3340480303</v>
      </c>
      <c r="AV437" s="38">
        <f t="shared" si="30"/>
        <v>38</v>
      </c>
      <c r="AW437" s="38">
        <f t="shared" si="31"/>
        <v>19</v>
      </c>
      <c r="AX437" s="52">
        <v>40.0</v>
      </c>
      <c r="AY437" s="38"/>
      <c r="AZ437" s="35"/>
      <c r="BA437" s="35"/>
    </row>
    <row r="438">
      <c r="A438" s="1"/>
      <c r="B438" s="1"/>
      <c r="C438" s="60"/>
      <c r="D438" s="60"/>
      <c r="E438" s="2">
        <v>6468.0</v>
      </c>
      <c r="F438" s="61">
        <v>2117.0</v>
      </c>
      <c r="G438" s="62">
        <f t="shared" si="8"/>
        <v>370</v>
      </c>
      <c r="H438" s="43">
        <v>18.0</v>
      </c>
      <c r="I438" s="43">
        <v>32.0</v>
      </c>
      <c r="J438" s="43">
        <v>7.0</v>
      </c>
      <c r="K438" s="44">
        <v>43.0</v>
      </c>
      <c r="L438" s="44">
        <v>123.0</v>
      </c>
      <c r="M438" s="44">
        <v>45.0</v>
      </c>
      <c r="N438" s="45">
        <v>29.0</v>
      </c>
      <c r="O438" s="45">
        <v>13.0</v>
      </c>
      <c r="P438" s="45">
        <v>60.0</v>
      </c>
      <c r="Q438" s="66">
        <f t="shared" si="9"/>
        <v>0.1747756259</v>
      </c>
      <c r="R438" s="66">
        <f t="shared" si="10"/>
        <v>0.008502598016</v>
      </c>
      <c r="S438" s="66">
        <f t="shared" si="11"/>
        <v>0.003306565895</v>
      </c>
      <c r="T438" s="66">
        <f t="shared" si="12"/>
        <v>0.006140765234</v>
      </c>
      <c r="U438" s="63">
        <f t="shared" si="1"/>
        <v>0.1747756259</v>
      </c>
      <c r="V438" s="66">
        <f t="shared" si="13"/>
        <v>0.01511572981</v>
      </c>
      <c r="W438" s="66">
        <f t="shared" si="14"/>
        <v>0.05810108644</v>
      </c>
      <c r="X438" s="66">
        <f t="shared" si="15"/>
        <v>0.02031176193</v>
      </c>
      <c r="Y438" s="63">
        <f t="shared" si="2"/>
        <v>0.1747756259</v>
      </c>
      <c r="Z438" s="66">
        <f t="shared" si="16"/>
        <v>0.02125649504</v>
      </c>
      <c r="AA438" s="66">
        <f t="shared" si="17"/>
        <v>0.01369863014</v>
      </c>
      <c r="AB438" s="66">
        <f t="shared" si="18"/>
        <v>0.02834199339</v>
      </c>
      <c r="AC438" s="63">
        <f t="shared" si="3"/>
        <v>0.1747756259</v>
      </c>
      <c r="AD438" s="66">
        <f t="shared" ref="AD438:AF438" si="467">(H438+K438+N438)/($F438)</f>
        <v>0.04251299008</v>
      </c>
      <c r="AE438" s="66">
        <f t="shared" si="467"/>
        <v>0.07935758148</v>
      </c>
      <c r="AF438" s="66">
        <f t="shared" si="467"/>
        <v>0.05290505432</v>
      </c>
      <c r="AG438" s="56">
        <f t="shared" si="20"/>
        <v>0.01006029548</v>
      </c>
      <c r="AH438" s="49">
        <f t="shared" si="5"/>
        <v>0.1747756259</v>
      </c>
      <c r="AI438" s="57">
        <f t="shared" si="21"/>
        <v>0.009257982526</v>
      </c>
      <c r="AJ438" s="57">
        <f t="shared" si="22"/>
        <v>0.00847149221</v>
      </c>
      <c r="AK438" s="66">
        <f t="shared" si="23"/>
        <v>0.004440647611</v>
      </c>
      <c r="AL438" s="66">
        <f t="shared" si="24"/>
        <v>-0.002330726976</v>
      </c>
      <c r="AM438" s="66">
        <f t="shared" si="25"/>
        <v>0.00360501012</v>
      </c>
      <c r="AN438" s="63">
        <f t="shared" si="6"/>
        <v>0.1747756259</v>
      </c>
      <c r="AO438" s="66">
        <f t="shared" si="26"/>
        <v>0.01286299265</v>
      </c>
      <c r="AP438" s="66">
        <f t="shared" si="27"/>
        <v>0.9389984631</v>
      </c>
      <c r="AQ438" s="63">
        <f t="shared" si="7"/>
        <v>29</v>
      </c>
      <c r="AR438" s="66">
        <f t="shared" si="28"/>
        <v>27</v>
      </c>
      <c r="AS438" s="64">
        <f>'M1,M2,M3 Restoration'!AU438</f>
        <v>0.7633898338</v>
      </c>
      <c r="AT438" s="66">
        <f t="shared" si="206"/>
        <v>8</v>
      </c>
      <c r="AU438" s="65">
        <f>'N1,N2,N3 Restoration'!AX438</f>
        <v>0.3689873763</v>
      </c>
      <c r="AV438" s="38">
        <f t="shared" si="30"/>
        <v>25</v>
      </c>
      <c r="AW438" s="38">
        <f t="shared" si="31"/>
        <v>15</v>
      </c>
      <c r="AX438" s="52">
        <v>32.0</v>
      </c>
      <c r="AY438" s="38"/>
      <c r="AZ438" s="35"/>
      <c r="BA438" s="35"/>
    </row>
    <row r="439">
      <c r="A439" s="1"/>
      <c r="B439" s="1"/>
      <c r="C439" s="60"/>
      <c r="D439" s="60"/>
      <c r="E439" s="2">
        <v>6469.0</v>
      </c>
      <c r="F439" s="61">
        <v>3436.0</v>
      </c>
      <c r="G439" s="62">
        <f t="shared" si="8"/>
        <v>560</v>
      </c>
      <c r="H439" s="43">
        <v>27.0</v>
      </c>
      <c r="I439" s="43">
        <v>56.0</v>
      </c>
      <c r="J439" s="43">
        <v>25.0</v>
      </c>
      <c r="K439" s="44">
        <v>77.0</v>
      </c>
      <c r="L439" s="44">
        <v>168.0</v>
      </c>
      <c r="M439" s="44">
        <v>75.0</v>
      </c>
      <c r="N439" s="45">
        <v>29.0</v>
      </c>
      <c r="O439" s="45">
        <v>23.0</v>
      </c>
      <c r="P439" s="45">
        <v>80.0</v>
      </c>
      <c r="Q439" s="66">
        <f t="shared" si="9"/>
        <v>0.1629802095</v>
      </c>
      <c r="R439" s="66">
        <f t="shared" si="10"/>
        <v>0.007857974389</v>
      </c>
      <c r="S439" s="66">
        <f t="shared" si="11"/>
        <v>0.007275902212</v>
      </c>
      <c r="T439" s="66">
        <f t="shared" si="12"/>
        <v>0.006693830035</v>
      </c>
      <c r="U439" s="63">
        <f t="shared" si="1"/>
        <v>0.1629802095</v>
      </c>
      <c r="V439" s="66">
        <f t="shared" si="13"/>
        <v>0.01629802095</v>
      </c>
      <c r="W439" s="66">
        <f t="shared" si="14"/>
        <v>0.04889406286</v>
      </c>
      <c r="X439" s="66">
        <f t="shared" si="15"/>
        <v>0.02240977881</v>
      </c>
      <c r="Y439" s="63">
        <f t="shared" si="2"/>
        <v>0.1629802095</v>
      </c>
      <c r="Z439" s="66">
        <f t="shared" si="16"/>
        <v>0.02182770664</v>
      </c>
      <c r="AA439" s="66">
        <f t="shared" si="17"/>
        <v>0.008440046566</v>
      </c>
      <c r="AB439" s="66">
        <f t="shared" si="18"/>
        <v>0.02328288708</v>
      </c>
      <c r="AC439" s="63">
        <f t="shared" si="3"/>
        <v>0.1629802095</v>
      </c>
      <c r="AD439" s="66">
        <f t="shared" ref="AD439:AF439" si="468">(H439+K439+N439)/($F439)</f>
        <v>0.03870779977</v>
      </c>
      <c r="AE439" s="66">
        <f t="shared" si="468"/>
        <v>0.07188591385</v>
      </c>
      <c r="AF439" s="66">
        <f t="shared" si="468"/>
        <v>0.05238649593</v>
      </c>
      <c r="AG439" s="56">
        <f t="shared" si="20"/>
        <v>0.009363467578</v>
      </c>
      <c r="AH439" s="49">
        <f t="shared" si="5"/>
        <v>0.1629802095</v>
      </c>
      <c r="AI439" s="57">
        <f t="shared" si="21"/>
        <v>0.00864362282</v>
      </c>
      <c r="AJ439" s="57">
        <f t="shared" si="22"/>
        <v>0.007910211877</v>
      </c>
      <c r="AK439" s="66">
        <f t="shared" si="23"/>
        <v>-0.0002035762542</v>
      </c>
      <c r="AL439" s="66">
        <f t="shared" si="24"/>
        <v>-0.001216381842</v>
      </c>
      <c r="AM439" s="66">
        <f t="shared" si="25"/>
        <v>-0.0001652674386</v>
      </c>
      <c r="AN439" s="63">
        <f t="shared" si="6"/>
        <v>0.1629802095</v>
      </c>
      <c r="AO439" s="66">
        <f t="shared" si="26"/>
        <v>0.008478355381</v>
      </c>
      <c r="AP439" s="66">
        <f t="shared" si="27"/>
        <v>1.004538934</v>
      </c>
      <c r="AQ439" s="63">
        <f t="shared" si="7"/>
        <v>29</v>
      </c>
      <c r="AR439" s="66">
        <f t="shared" si="28"/>
        <v>29</v>
      </c>
      <c r="AS439" s="64">
        <f>'M1,M2,M3 Restoration'!AU439</f>
        <v>0.5077876378</v>
      </c>
      <c r="AT439" s="66">
        <f t="shared" si="206"/>
        <v>28</v>
      </c>
      <c r="AU439" s="65">
        <f>'N1,N2,N3 Restoration'!AX439</f>
        <v>0.3420805251</v>
      </c>
      <c r="AV439" s="38">
        <f t="shared" si="30"/>
        <v>52</v>
      </c>
      <c r="AW439" s="38">
        <f t="shared" si="31"/>
        <v>27</v>
      </c>
      <c r="AX439" s="52">
        <v>56.0</v>
      </c>
      <c r="AY439" s="38"/>
      <c r="AZ439" s="35"/>
      <c r="BA439" s="35"/>
    </row>
    <row r="440">
      <c r="A440" s="1"/>
      <c r="B440" s="1"/>
      <c r="C440" s="60"/>
      <c r="D440" s="60"/>
      <c r="E440" s="2">
        <v>6471.0</v>
      </c>
      <c r="F440" s="61">
        <v>1467.0</v>
      </c>
      <c r="G440" s="62">
        <f t="shared" si="8"/>
        <v>239</v>
      </c>
      <c r="H440" s="43">
        <v>18.0</v>
      </c>
      <c r="I440" s="43">
        <v>19.0</v>
      </c>
      <c r="J440" s="43">
        <v>17.0</v>
      </c>
      <c r="K440" s="44">
        <v>29.0</v>
      </c>
      <c r="L440" s="44">
        <v>77.0</v>
      </c>
      <c r="M440" s="44">
        <v>16.0</v>
      </c>
      <c r="N440" s="45">
        <v>16.0</v>
      </c>
      <c r="O440" s="45">
        <v>7.0</v>
      </c>
      <c r="P440" s="45">
        <v>40.0</v>
      </c>
      <c r="Q440" s="66">
        <f t="shared" si="9"/>
        <v>0.1629175187</v>
      </c>
      <c r="R440" s="66">
        <f t="shared" si="10"/>
        <v>0.01226993865</v>
      </c>
      <c r="S440" s="66">
        <f t="shared" si="11"/>
        <v>0.01158827539</v>
      </c>
      <c r="T440" s="66">
        <f t="shared" si="12"/>
        <v>0.004771642808</v>
      </c>
      <c r="U440" s="63">
        <f t="shared" si="1"/>
        <v>0.1629175187</v>
      </c>
      <c r="V440" s="66">
        <f t="shared" si="13"/>
        <v>0.01295160191</v>
      </c>
      <c r="W440" s="66">
        <f t="shared" si="14"/>
        <v>0.05248807089</v>
      </c>
      <c r="X440" s="66">
        <f t="shared" si="15"/>
        <v>0.01976823449</v>
      </c>
      <c r="Y440" s="63">
        <f t="shared" si="2"/>
        <v>0.1629175187</v>
      </c>
      <c r="Z440" s="66">
        <f t="shared" si="16"/>
        <v>0.01090661213</v>
      </c>
      <c r="AA440" s="66">
        <f t="shared" si="17"/>
        <v>0.01090661213</v>
      </c>
      <c r="AB440" s="66">
        <f t="shared" si="18"/>
        <v>0.02726653033</v>
      </c>
      <c r="AC440" s="63">
        <f t="shared" si="3"/>
        <v>0.1629175187</v>
      </c>
      <c r="AD440" s="66">
        <f t="shared" ref="AD440:AF440" si="469">(H440+K440+N440)/($F440)</f>
        <v>0.04294478528</v>
      </c>
      <c r="AE440" s="66">
        <f t="shared" si="469"/>
        <v>0.07021131561</v>
      </c>
      <c r="AF440" s="66">
        <f t="shared" si="469"/>
        <v>0.04976141786</v>
      </c>
      <c r="AG440" s="56">
        <f t="shared" si="20"/>
        <v>0.009359698405</v>
      </c>
      <c r="AH440" s="49">
        <f t="shared" si="5"/>
        <v>0.1629175187</v>
      </c>
      <c r="AI440" s="57">
        <f t="shared" si="21"/>
        <v>0.008640276564</v>
      </c>
      <c r="AJ440" s="57">
        <f t="shared" si="22"/>
        <v>0.007907147729</v>
      </c>
      <c r="AK440" s="66">
        <f t="shared" si="23"/>
        <v>0.00226633557</v>
      </c>
      <c r="AL440" s="66">
        <f t="shared" si="24"/>
        <v>-0.003135504921</v>
      </c>
      <c r="AM440" s="66">
        <f t="shared" si="25"/>
        <v>0.001839858367</v>
      </c>
      <c r="AN440" s="63">
        <f t="shared" si="6"/>
        <v>0.1629175187</v>
      </c>
      <c r="AO440" s="66">
        <f t="shared" si="26"/>
        <v>0.01048013493</v>
      </c>
      <c r="AP440" s="66">
        <f t="shared" si="27"/>
        <v>0.9608973715</v>
      </c>
      <c r="AQ440" s="63">
        <f t="shared" si="7"/>
        <v>16</v>
      </c>
      <c r="AR440" s="66">
        <f t="shared" si="28"/>
        <v>15</v>
      </c>
      <c r="AS440" s="64">
        <f>'M1,M2,M3 Restoration'!AU440</f>
        <v>0.5254697755</v>
      </c>
      <c r="AT440" s="66">
        <f t="shared" si="206"/>
        <v>14</v>
      </c>
      <c r="AU440" s="65">
        <f>'N1,N2,N3 Restoration'!AX440</f>
        <v>0.111173173</v>
      </c>
      <c r="AV440" s="38">
        <f t="shared" si="30"/>
        <v>35</v>
      </c>
      <c r="AW440" s="38">
        <f t="shared" si="31"/>
        <v>4</v>
      </c>
      <c r="AX440" s="52">
        <v>19.0</v>
      </c>
      <c r="AY440" s="38"/>
      <c r="AZ440" s="35"/>
      <c r="BA440" s="35"/>
    </row>
    <row r="441">
      <c r="A441" s="1"/>
      <c r="B441" s="1"/>
      <c r="C441" s="60"/>
      <c r="D441" s="60"/>
      <c r="E441" s="2">
        <v>6490.0</v>
      </c>
      <c r="F441" s="61">
        <v>3005.0</v>
      </c>
      <c r="G441" s="62">
        <f t="shared" si="8"/>
        <v>622</v>
      </c>
      <c r="H441" s="43">
        <v>28.0</v>
      </c>
      <c r="I441" s="43">
        <v>30.0</v>
      </c>
      <c r="J441" s="43">
        <v>30.0</v>
      </c>
      <c r="K441" s="44">
        <v>117.0</v>
      </c>
      <c r="L441" s="44">
        <v>199.0</v>
      </c>
      <c r="M441" s="44">
        <v>78.0</v>
      </c>
      <c r="N441" s="45">
        <v>46.0</v>
      </c>
      <c r="O441" s="45">
        <v>23.0</v>
      </c>
      <c r="P441" s="45">
        <v>71.0</v>
      </c>
      <c r="Q441" s="66">
        <f t="shared" si="9"/>
        <v>0.2069883527</v>
      </c>
      <c r="R441" s="66">
        <f t="shared" si="10"/>
        <v>0.009317803661</v>
      </c>
      <c r="S441" s="66">
        <f t="shared" si="11"/>
        <v>0.009983361065</v>
      </c>
      <c r="T441" s="66">
        <f t="shared" si="12"/>
        <v>0.00765391015</v>
      </c>
      <c r="U441" s="63">
        <f t="shared" si="1"/>
        <v>0.2069883527</v>
      </c>
      <c r="V441" s="66">
        <f t="shared" si="13"/>
        <v>0.009983361065</v>
      </c>
      <c r="W441" s="66">
        <f t="shared" si="14"/>
        <v>0.06622296173</v>
      </c>
      <c r="X441" s="66">
        <f t="shared" si="15"/>
        <v>0.03893510815</v>
      </c>
      <c r="Y441" s="63">
        <f t="shared" si="2"/>
        <v>0.2069883527</v>
      </c>
      <c r="Z441" s="66">
        <f t="shared" si="16"/>
        <v>0.02595673877</v>
      </c>
      <c r="AA441" s="66">
        <f t="shared" si="17"/>
        <v>0.0153078203</v>
      </c>
      <c r="AB441" s="66">
        <f t="shared" si="18"/>
        <v>0.02362728785</v>
      </c>
      <c r="AC441" s="63">
        <f t="shared" si="3"/>
        <v>0.2069883527</v>
      </c>
      <c r="AD441" s="66">
        <f t="shared" ref="AD441:AF441" si="470">(H441+K441+N441)/($F441)</f>
        <v>0.06356073211</v>
      </c>
      <c r="AE441" s="66">
        <f t="shared" si="470"/>
        <v>0.08386023295</v>
      </c>
      <c r="AF441" s="66">
        <f t="shared" si="470"/>
        <v>0.05956738769</v>
      </c>
      <c r="AG441" s="56">
        <f t="shared" si="20"/>
        <v>0.01183812363</v>
      </c>
      <c r="AH441" s="49">
        <f t="shared" si="5"/>
        <v>0.2069883527</v>
      </c>
      <c r="AI441" s="57">
        <f t="shared" si="21"/>
        <v>0.01078124914</v>
      </c>
      <c r="AJ441" s="57">
        <f t="shared" si="22"/>
        <v>0.009849801551</v>
      </c>
      <c r="AK441" s="66">
        <f t="shared" si="23"/>
        <v>0.004526571161</v>
      </c>
      <c r="AL441" s="66">
        <f t="shared" si="24"/>
        <v>-0.002195891401</v>
      </c>
      <c r="AM441" s="66">
        <f t="shared" si="25"/>
        <v>0.003674764645</v>
      </c>
      <c r="AN441" s="63">
        <f t="shared" si="6"/>
        <v>0.2069883527</v>
      </c>
      <c r="AO441" s="66">
        <f t="shared" si="26"/>
        <v>0.01445601378</v>
      </c>
      <c r="AP441" s="66">
        <f t="shared" si="27"/>
        <v>0.9443548135</v>
      </c>
      <c r="AQ441" s="63">
        <f t="shared" si="7"/>
        <v>46</v>
      </c>
      <c r="AR441" s="66">
        <f t="shared" si="28"/>
        <v>43</v>
      </c>
      <c r="AS441" s="64">
        <f>'M1,M2,M3 Restoration'!AU441</f>
        <v>0.6049308204</v>
      </c>
      <c r="AT441" s="66">
        <f t="shared" si="206"/>
        <v>28</v>
      </c>
      <c r="AU441" s="65">
        <f>'N1,N2,N3 Restoration'!AX441</f>
        <v>0.1661672921</v>
      </c>
      <c r="AV441" s="38">
        <f t="shared" si="30"/>
        <v>58</v>
      </c>
      <c r="AW441" s="38">
        <f t="shared" si="31"/>
        <v>12</v>
      </c>
      <c r="AX441" s="52">
        <v>30.0</v>
      </c>
      <c r="AY441" s="38"/>
      <c r="AZ441" s="35"/>
      <c r="BA441" s="35"/>
    </row>
    <row r="442">
      <c r="A442" s="1"/>
      <c r="B442" s="1"/>
      <c r="C442" s="60"/>
      <c r="D442" s="60"/>
      <c r="E442" s="2">
        <v>6492.0</v>
      </c>
      <c r="F442" s="61">
        <v>3663.0</v>
      </c>
      <c r="G442" s="62">
        <f t="shared" si="8"/>
        <v>570</v>
      </c>
      <c r="H442" s="43">
        <v>15.0</v>
      </c>
      <c r="I442" s="43">
        <v>54.0</v>
      </c>
      <c r="J442" s="43">
        <v>33.0</v>
      </c>
      <c r="K442" s="44">
        <v>61.0</v>
      </c>
      <c r="L442" s="44">
        <v>216.0</v>
      </c>
      <c r="M442" s="44">
        <v>56.0</v>
      </c>
      <c r="N442" s="45">
        <v>24.0</v>
      </c>
      <c r="O442" s="45">
        <v>17.0</v>
      </c>
      <c r="P442" s="45">
        <v>94.0</v>
      </c>
      <c r="Q442" s="66">
        <f t="shared" si="9"/>
        <v>0.1556101556</v>
      </c>
      <c r="R442" s="66">
        <f t="shared" si="10"/>
        <v>0.004095004095</v>
      </c>
      <c r="S442" s="66">
        <f t="shared" si="11"/>
        <v>0.009009009009</v>
      </c>
      <c r="T442" s="66">
        <f t="shared" si="12"/>
        <v>0.004641004641</v>
      </c>
      <c r="U442" s="63">
        <f t="shared" si="1"/>
        <v>0.1556101556</v>
      </c>
      <c r="V442" s="66">
        <f t="shared" si="13"/>
        <v>0.01474201474</v>
      </c>
      <c r="W442" s="66">
        <f t="shared" si="14"/>
        <v>0.05896805897</v>
      </c>
      <c r="X442" s="66">
        <f t="shared" si="15"/>
        <v>0.01665301665</v>
      </c>
      <c r="Y442" s="63">
        <f t="shared" si="2"/>
        <v>0.1556101556</v>
      </c>
      <c r="Z442" s="66">
        <f t="shared" si="16"/>
        <v>0.01528801529</v>
      </c>
      <c r="AA442" s="66">
        <f t="shared" si="17"/>
        <v>0.006552006552</v>
      </c>
      <c r="AB442" s="66">
        <f t="shared" si="18"/>
        <v>0.02566202566</v>
      </c>
      <c r="AC442" s="63">
        <f t="shared" si="3"/>
        <v>0.1556101556</v>
      </c>
      <c r="AD442" s="66">
        <f t="shared" ref="AD442:AF442" si="471">(H442+K442+N442)/($F442)</f>
        <v>0.0273000273</v>
      </c>
      <c r="AE442" s="66">
        <f t="shared" si="471"/>
        <v>0.07835107835</v>
      </c>
      <c r="AF442" s="66">
        <f t="shared" si="471"/>
        <v>0.04995904996</v>
      </c>
      <c r="AG442" s="56">
        <f t="shared" si="20"/>
        <v>0.008915600671</v>
      </c>
      <c r="AH442" s="49">
        <f t="shared" si="5"/>
        <v>0.1556101556</v>
      </c>
      <c r="AI442" s="57">
        <f t="shared" si="21"/>
        <v>0.008244360096</v>
      </c>
      <c r="AJ442" s="57">
        <f t="shared" si="22"/>
        <v>0.007544114396</v>
      </c>
      <c r="AK442" s="66">
        <f t="shared" si="23"/>
        <v>-0.001692353544</v>
      </c>
      <c r="AL442" s="66">
        <f t="shared" si="24"/>
        <v>-0.002903109755</v>
      </c>
      <c r="AM442" s="66">
        <f t="shared" si="25"/>
        <v>-0.001373887817</v>
      </c>
      <c r="AN442" s="63">
        <f t="shared" si="6"/>
        <v>0.1556101556</v>
      </c>
      <c r="AO442" s="66">
        <f t="shared" si="26"/>
        <v>0.006870472279</v>
      </c>
      <c r="AP442" s="66">
        <f t="shared" si="27"/>
        <v>1.048605832</v>
      </c>
      <c r="AQ442" s="63">
        <f t="shared" si="7"/>
        <v>24</v>
      </c>
      <c r="AR442" s="66">
        <f t="shared" si="28"/>
        <v>25</v>
      </c>
      <c r="AS442" s="64">
        <f>'M1,M2,M3 Restoration'!AU442</f>
        <v>0.2504423126</v>
      </c>
      <c r="AT442" s="66">
        <f t="shared" si="206"/>
        <v>75</v>
      </c>
      <c r="AU442" s="65">
        <f>'N1,N2,N3 Restoration'!AX442</f>
        <v>0.1828853121</v>
      </c>
      <c r="AV442" s="38">
        <f t="shared" si="30"/>
        <v>48</v>
      </c>
      <c r="AW442" s="38">
        <f t="shared" si="31"/>
        <v>11</v>
      </c>
      <c r="AX442" s="52">
        <v>54.0</v>
      </c>
      <c r="AY442" s="38"/>
      <c r="AZ442" s="35"/>
      <c r="BA442" s="35"/>
    </row>
    <row r="443">
      <c r="A443" s="1"/>
      <c r="B443" s="1"/>
      <c r="C443" s="60"/>
      <c r="D443" s="60"/>
      <c r="E443" s="2">
        <v>6493.0</v>
      </c>
      <c r="F443" s="61">
        <v>2602.0</v>
      </c>
      <c r="G443" s="62">
        <f t="shared" si="8"/>
        <v>554</v>
      </c>
      <c r="H443" s="43">
        <v>23.0</v>
      </c>
      <c r="I443" s="43">
        <v>48.0</v>
      </c>
      <c r="J443" s="43">
        <v>31.0</v>
      </c>
      <c r="K443" s="44">
        <v>86.0</v>
      </c>
      <c r="L443" s="44">
        <v>187.0</v>
      </c>
      <c r="M443" s="44">
        <v>67.0</v>
      </c>
      <c r="N443" s="45">
        <v>25.0</v>
      </c>
      <c r="O443" s="45">
        <v>23.0</v>
      </c>
      <c r="P443" s="45">
        <v>64.0</v>
      </c>
      <c r="Q443" s="66">
        <f t="shared" si="9"/>
        <v>0.2129131437</v>
      </c>
      <c r="R443" s="66">
        <f t="shared" si="10"/>
        <v>0.008839354343</v>
      </c>
      <c r="S443" s="66">
        <f t="shared" si="11"/>
        <v>0.01191391238</v>
      </c>
      <c r="T443" s="66">
        <f t="shared" si="12"/>
        <v>0.008839354343</v>
      </c>
      <c r="U443" s="63">
        <f t="shared" si="1"/>
        <v>0.2129131437</v>
      </c>
      <c r="V443" s="66">
        <f t="shared" si="13"/>
        <v>0.01844734819</v>
      </c>
      <c r="W443" s="66">
        <f t="shared" si="14"/>
        <v>0.071867794</v>
      </c>
      <c r="X443" s="66">
        <f t="shared" si="15"/>
        <v>0.03305149885</v>
      </c>
      <c r="Y443" s="63">
        <f t="shared" si="2"/>
        <v>0.2129131437</v>
      </c>
      <c r="Z443" s="66">
        <f t="shared" si="16"/>
        <v>0.02574942352</v>
      </c>
      <c r="AA443" s="66">
        <f t="shared" si="17"/>
        <v>0.009607993851</v>
      </c>
      <c r="AB443" s="66">
        <f t="shared" si="18"/>
        <v>0.02459646426</v>
      </c>
      <c r="AC443" s="63">
        <f t="shared" si="3"/>
        <v>0.2129131437</v>
      </c>
      <c r="AD443" s="66">
        <f t="shared" ref="AD443:AF443" si="472">(H443+K443+N443)/($F443)</f>
        <v>0.05149884704</v>
      </c>
      <c r="AE443" s="66">
        <f t="shared" si="472"/>
        <v>0.09915449654</v>
      </c>
      <c r="AF443" s="66">
        <f t="shared" si="472"/>
        <v>0.06225980015</v>
      </c>
      <c r="AG443" s="56">
        <f t="shared" si="20"/>
        <v>0.01214516228</v>
      </c>
      <c r="AH443" s="49">
        <f t="shared" si="5"/>
        <v>0.2129131437</v>
      </c>
      <c r="AI443" s="57">
        <f t="shared" si="21"/>
        <v>0.01103678974</v>
      </c>
      <c r="AJ443" s="57">
        <f t="shared" si="22"/>
        <v>0.01007868059</v>
      </c>
      <c r="AK443" s="66">
        <f t="shared" si="23"/>
        <v>-0.001428795889</v>
      </c>
      <c r="AL443" s="66">
        <f t="shared" si="24"/>
        <v>-0.00123932625</v>
      </c>
      <c r="AM443" s="66">
        <f t="shared" si="25"/>
        <v>-0.001159926229</v>
      </c>
      <c r="AN443" s="63">
        <f t="shared" si="6"/>
        <v>0.2129131437</v>
      </c>
      <c r="AO443" s="66">
        <f t="shared" si="26"/>
        <v>0.009876863511</v>
      </c>
      <c r="AP443" s="66">
        <f t="shared" si="27"/>
        <v>1.027983954</v>
      </c>
      <c r="AQ443" s="63">
        <f t="shared" si="7"/>
        <v>25</v>
      </c>
      <c r="AR443" s="66">
        <f t="shared" si="28"/>
        <v>26</v>
      </c>
      <c r="AS443" s="64">
        <f>'M1,M2,M3 Restoration'!AU443</f>
        <v>0.4401919863</v>
      </c>
      <c r="AT443" s="66">
        <f t="shared" si="206"/>
        <v>33</v>
      </c>
      <c r="AU443" s="65">
        <f>'N1,N2,N3 Restoration'!AX443</f>
        <v>0.2930950932</v>
      </c>
      <c r="AV443" s="38">
        <f t="shared" si="30"/>
        <v>54</v>
      </c>
      <c r="AW443" s="38">
        <f t="shared" si="31"/>
        <v>22</v>
      </c>
      <c r="AX443" s="52">
        <v>48.0</v>
      </c>
      <c r="AY443" s="38"/>
      <c r="AZ443" s="35"/>
      <c r="BA443" s="35"/>
    </row>
    <row r="444">
      <c r="A444" s="1"/>
      <c r="B444" s="1"/>
      <c r="C444" s="60"/>
      <c r="D444" s="60"/>
      <c r="E444" s="2">
        <v>6497.0</v>
      </c>
      <c r="F444" s="61">
        <v>2091.0</v>
      </c>
      <c r="G444" s="62">
        <f t="shared" si="8"/>
        <v>403</v>
      </c>
      <c r="H444" s="43">
        <v>13.0</v>
      </c>
      <c r="I444" s="43">
        <v>29.0</v>
      </c>
      <c r="J444" s="43">
        <v>26.0</v>
      </c>
      <c r="K444" s="44">
        <v>53.0</v>
      </c>
      <c r="L444" s="44">
        <v>138.0</v>
      </c>
      <c r="M444" s="44">
        <v>60.0</v>
      </c>
      <c r="N444" s="45">
        <v>18.0</v>
      </c>
      <c r="O444" s="45">
        <v>26.0</v>
      </c>
      <c r="P444" s="45">
        <v>40.0</v>
      </c>
      <c r="Q444" s="66">
        <f t="shared" si="9"/>
        <v>0.1927307508</v>
      </c>
      <c r="R444" s="66">
        <f t="shared" si="10"/>
        <v>0.006217120995</v>
      </c>
      <c r="S444" s="66">
        <f t="shared" si="11"/>
        <v>0.01243424199</v>
      </c>
      <c r="T444" s="66">
        <f t="shared" si="12"/>
        <v>0.01243424199</v>
      </c>
      <c r="U444" s="63">
        <f t="shared" si="1"/>
        <v>0.1927307508</v>
      </c>
      <c r="V444" s="66">
        <f t="shared" si="13"/>
        <v>0.01386896222</v>
      </c>
      <c r="W444" s="66">
        <f t="shared" si="14"/>
        <v>0.06599713056</v>
      </c>
      <c r="X444" s="66">
        <f t="shared" si="15"/>
        <v>0.02534672406</v>
      </c>
      <c r="Y444" s="63">
        <f t="shared" si="2"/>
        <v>0.1927307508</v>
      </c>
      <c r="Z444" s="66">
        <f t="shared" si="16"/>
        <v>0.02869440459</v>
      </c>
      <c r="AA444" s="66">
        <f t="shared" si="17"/>
        <v>0.008608321377</v>
      </c>
      <c r="AB444" s="66">
        <f t="shared" si="18"/>
        <v>0.01912960306</v>
      </c>
      <c r="AC444" s="63">
        <f t="shared" si="3"/>
        <v>0.1927307508</v>
      </c>
      <c r="AD444" s="66">
        <f t="shared" ref="AD444:AF444" si="473">(H444+K444+N444)/($F444)</f>
        <v>0.04017216643</v>
      </c>
      <c r="AE444" s="66">
        <f t="shared" si="473"/>
        <v>0.09230033477</v>
      </c>
      <c r="AF444" s="66">
        <f t="shared" si="473"/>
        <v>0.06025824964</v>
      </c>
      <c r="AG444" s="56">
        <f t="shared" si="20"/>
        <v>0.01107384768</v>
      </c>
      <c r="AH444" s="49">
        <f t="shared" si="5"/>
        <v>0.1927307508</v>
      </c>
      <c r="AI444" s="57">
        <f t="shared" si="21"/>
        <v>0.01013494324</v>
      </c>
      <c r="AJ444" s="57">
        <f t="shared" si="22"/>
        <v>0.009267654858</v>
      </c>
      <c r="AK444" s="66">
        <f t="shared" si="23"/>
        <v>-0.001526621859</v>
      </c>
      <c r="AL444" s="66">
        <f t="shared" si="24"/>
        <v>0.003166587132</v>
      </c>
      <c r="AM444" s="66">
        <f t="shared" si="25"/>
        <v>-0.001239343387</v>
      </c>
      <c r="AN444" s="63">
        <f t="shared" si="6"/>
        <v>0.1927307508</v>
      </c>
      <c r="AO444" s="66">
        <f t="shared" si="26"/>
        <v>0.008895599849</v>
      </c>
      <c r="AP444" s="66">
        <f t="shared" si="27"/>
        <v>1.033372183</v>
      </c>
      <c r="AQ444" s="63">
        <f t="shared" si="7"/>
        <v>18</v>
      </c>
      <c r="AR444" s="66">
        <f t="shared" si="28"/>
        <v>19</v>
      </c>
      <c r="AS444" s="64">
        <f>'M1,M2,M3 Restoration'!AU444</f>
        <v>0.3895413539</v>
      </c>
      <c r="AT444" s="66">
        <f t="shared" si="206"/>
        <v>30</v>
      </c>
      <c r="AU444" s="65">
        <f>'N1,N2,N3 Restoration'!AX444</f>
        <v>0.3272674238</v>
      </c>
      <c r="AV444" s="38">
        <f t="shared" si="30"/>
        <v>39</v>
      </c>
      <c r="AW444" s="38">
        <f t="shared" si="31"/>
        <v>19</v>
      </c>
      <c r="AX444" s="52">
        <v>29.0</v>
      </c>
      <c r="AY444" s="38"/>
      <c r="AZ444" s="35"/>
      <c r="BA444" s="35"/>
    </row>
    <row r="445">
      <c r="A445" s="1"/>
      <c r="B445" s="1"/>
      <c r="C445" s="60"/>
      <c r="D445" s="60"/>
      <c r="E445" s="2">
        <v>6499.0</v>
      </c>
      <c r="F445" s="61">
        <v>2178.0</v>
      </c>
      <c r="G445" s="62">
        <f t="shared" si="8"/>
        <v>331</v>
      </c>
      <c r="H445" s="43">
        <v>9.0</v>
      </c>
      <c r="I445" s="43">
        <v>27.0</v>
      </c>
      <c r="J445" s="43">
        <v>35.0</v>
      </c>
      <c r="K445" s="44">
        <v>39.0</v>
      </c>
      <c r="L445" s="44">
        <v>89.0</v>
      </c>
      <c r="M445" s="44">
        <v>46.0</v>
      </c>
      <c r="N445" s="45">
        <v>19.0</v>
      </c>
      <c r="O445" s="45">
        <v>14.0</v>
      </c>
      <c r="P445" s="45">
        <v>53.0</v>
      </c>
      <c r="Q445" s="66">
        <f t="shared" si="9"/>
        <v>0.1519742883</v>
      </c>
      <c r="R445" s="66">
        <f t="shared" si="10"/>
        <v>0.004132231405</v>
      </c>
      <c r="S445" s="66">
        <f t="shared" si="11"/>
        <v>0.0160697888</v>
      </c>
      <c r="T445" s="66">
        <f t="shared" si="12"/>
        <v>0.006427915519</v>
      </c>
      <c r="U445" s="63">
        <f t="shared" si="1"/>
        <v>0.1519742883</v>
      </c>
      <c r="V445" s="66">
        <f t="shared" si="13"/>
        <v>0.01239669421</v>
      </c>
      <c r="W445" s="66">
        <f t="shared" si="14"/>
        <v>0.04086317723</v>
      </c>
      <c r="X445" s="66">
        <f t="shared" si="15"/>
        <v>0.01790633609</v>
      </c>
      <c r="Y445" s="63">
        <f t="shared" si="2"/>
        <v>0.1519742883</v>
      </c>
      <c r="Z445" s="66">
        <f t="shared" si="16"/>
        <v>0.02112029385</v>
      </c>
      <c r="AA445" s="66">
        <f t="shared" si="17"/>
        <v>0.008723599633</v>
      </c>
      <c r="AB445" s="66">
        <f t="shared" si="18"/>
        <v>0.02433425161</v>
      </c>
      <c r="AC445" s="63">
        <f t="shared" si="3"/>
        <v>0.1519742883</v>
      </c>
      <c r="AD445" s="66">
        <f t="shared" ref="AD445:AF445" si="474">(H445+K445+N445)/($F445)</f>
        <v>0.03076216713</v>
      </c>
      <c r="AE445" s="66">
        <f t="shared" si="474"/>
        <v>0.05968778696</v>
      </c>
      <c r="AF445" s="66">
        <f t="shared" si="474"/>
        <v>0.06152433425</v>
      </c>
      <c r="AG445" s="56">
        <f t="shared" si="20"/>
        <v>0.008691121158</v>
      </c>
      <c r="AH445" s="49">
        <f t="shared" si="5"/>
        <v>0.1519742883</v>
      </c>
      <c r="AI445" s="57">
        <f t="shared" si="21"/>
        <v>0.008043030143</v>
      </c>
      <c r="AJ445" s="57">
        <f t="shared" si="22"/>
        <v>0.007359145845</v>
      </c>
      <c r="AK445" s="66">
        <f t="shared" si="23"/>
        <v>0.0006805694899</v>
      </c>
      <c r="AL445" s="66">
        <f t="shared" si="24"/>
        <v>-0.0009312303265</v>
      </c>
      <c r="AM445" s="66">
        <f t="shared" si="25"/>
        <v>0.0005525004713</v>
      </c>
      <c r="AN445" s="63">
        <f t="shared" si="6"/>
        <v>0.1519742883</v>
      </c>
      <c r="AO445" s="66">
        <f t="shared" si="26"/>
        <v>0.008595530614</v>
      </c>
      <c r="AP445" s="66">
        <f t="shared" si="27"/>
        <v>0.9853192462</v>
      </c>
      <c r="AQ445" s="63">
        <f t="shared" si="7"/>
        <v>19</v>
      </c>
      <c r="AR445" s="66">
        <f t="shared" si="28"/>
        <v>19</v>
      </c>
      <c r="AS445" s="64">
        <f>'M1,M2,M3 Restoration'!AU445</f>
        <v>0.2253047714</v>
      </c>
      <c r="AT445" s="66">
        <f t="shared" si="206"/>
        <v>65</v>
      </c>
      <c r="AU445" s="65">
        <f>'N1,N2,N3 Restoration'!AX445</f>
        <v>0.08819321896</v>
      </c>
      <c r="AV445" s="38">
        <f t="shared" si="30"/>
        <v>44</v>
      </c>
      <c r="AW445" s="38">
        <f t="shared" si="31"/>
        <v>4</v>
      </c>
      <c r="AX445" s="52">
        <v>27.0</v>
      </c>
      <c r="AY445" s="38"/>
      <c r="AZ445" s="35"/>
      <c r="BA445" s="35"/>
    </row>
    <row r="446">
      <c r="A446" s="1"/>
      <c r="B446" s="1"/>
      <c r="C446" s="60"/>
      <c r="D446" s="60"/>
      <c r="E446" s="2">
        <v>6509.0</v>
      </c>
      <c r="F446" s="61">
        <v>1455.0</v>
      </c>
      <c r="G446" s="62">
        <f t="shared" si="8"/>
        <v>511</v>
      </c>
      <c r="H446" s="43">
        <v>11.0</v>
      </c>
      <c r="I446" s="43">
        <v>37.0</v>
      </c>
      <c r="J446" s="43">
        <v>17.0</v>
      </c>
      <c r="K446" s="44">
        <v>96.0</v>
      </c>
      <c r="L446" s="44">
        <v>212.0</v>
      </c>
      <c r="M446" s="44">
        <v>48.0</v>
      </c>
      <c r="N446" s="45">
        <v>14.0</v>
      </c>
      <c r="O446" s="45">
        <v>17.0</v>
      </c>
      <c r="P446" s="45">
        <v>59.0</v>
      </c>
      <c r="Q446" s="66">
        <f t="shared" si="9"/>
        <v>0.3512027491</v>
      </c>
      <c r="R446" s="66">
        <f t="shared" si="10"/>
        <v>0.007560137457</v>
      </c>
      <c r="S446" s="66">
        <f t="shared" si="11"/>
        <v>0.0116838488</v>
      </c>
      <c r="T446" s="66">
        <f t="shared" si="12"/>
        <v>0.0116838488</v>
      </c>
      <c r="U446" s="63">
        <f t="shared" si="1"/>
        <v>0.3512027491</v>
      </c>
      <c r="V446" s="66">
        <f t="shared" si="13"/>
        <v>0.02542955326</v>
      </c>
      <c r="W446" s="66">
        <f t="shared" si="14"/>
        <v>0.1457044674</v>
      </c>
      <c r="X446" s="66">
        <f t="shared" si="15"/>
        <v>0.06597938144</v>
      </c>
      <c r="Y446" s="63">
        <f t="shared" si="2"/>
        <v>0.3512027491</v>
      </c>
      <c r="Z446" s="66">
        <f t="shared" si="16"/>
        <v>0.03298969072</v>
      </c>
      <c r="AA446" s="66">
        <f t="shared" si="17"/>
        <v>0.009621993127</v>
      </c>
      <c r="AB446" s="66">
        <f t="shared" si="18"/>
        <v>0.04054982818</v>
      </c>
      <c r="AC446" s="63">
        <f t="shared" si="3"/>
        <v>0.3512027491</v>
      </c>
      <c r="AD446" s="66">
        <f t="shared" ref="AD446:AF446" si="475">(H446+K446+N446)/($F446)</f>
        <v>0.08316151203</v>
      </c>
      <c r="AE446" s="66">
        <f t="shared" si="475"/>
        <v>0.1828178694</v>
      </c>
      <c r="AF446" s="66">
        <f t="shared" si="475"/>
        <v>0.0852233677</v>
      </c>
      <c r="AG446" s="56">
        <f t="shared" si="20"/>
        <v>0.01755070474</v>
      </c>
      <c r="AH446" s="49">
        <f t="shared" si="5"/>
        <v>0.3512027491</v>
      </c>
      <c r="AI446" s="57">
        <f t="shared" si="21"/>
        <v>0.01482749696</v>
      </c>
      <c r="AJ446" s="57">
        <f t="shared" si="22"/>
        <v>0.01324708459</v>
      </c>
      <c r="AK446" s="66">
        <f t="shared" si="23"/>
        <v>-0.005205503832</v>
      </c>
      <c r="AL446" s="66">
        <f t="shared" si="24"/>
        <v>-0.001563235791</v>
      </c>
      <c r="AM446" s="66">
        <f t="shared" si="25"/>
        <v>-0.004225936313</v>
      </c>
      <c r="AN446" s="63">
        <f t="shared" si="6"/>
        <v>0.3512027491</v>
      </c>
      <c r="AO446" s="66">
        <f t="shared" si="26"/>
        <v>0.01060156065</v>
      </c>
      <c r="AP446" s="66">
        <f t="shared" si="27"/>
        <v>1.101805053</v>
      </c>
      <c r="AQ446" s="63">
        <f t="shared" si="7"/>
        <v>14</v>
      </c>
      <c r="AR446" s="66">
        <f t="shared" si="28"/>
        <v>15</v>
      </c>
      <c r="AS446" s="64">
        <f>'M1,M2,M3 Restoration'!AU446</f>
        <v>0.3173600866</v>
      </c>
      <c r="AT446" s="66">
        <f t="shared" si="206"/>
        <v>32</v>
      </c>
      <c r="AU446" s="65">
        <f>'N1,N2,N3 Restoration'!AX446</f>
        <v>0.371593012</v>
      </c>
      <c r="AV446" s="38">
        <f t="shared" si="30"/>
        <v>28</v>
      </c>
      <c r="AW446" s="38">
        <f t="shared" si="31"/>
        <v>17</v>
      </c>
      <c r="AX446" s="52">
        <v>37.0</v>
      </c>
      <c r="AY446" s="38"/>
      <c r="AZ446" s="35"/>
      <c r="BA446" s="35"/>
    </row>
    <row r="447">
      <c r="A447" s="1"/>
      <c r="B447" s="1"/>
      <c r="C447" s="60"/>
      <c r="D447" s="60"/>
      <c r="E447" s="2">
        <v>6512.0</v>
      </c>
      <c r="F447" s="61">
        <v>1939.0</v>
      </c>
      <c r="G447" s="62">
        <f t="shared" si="8"/>
        <v>619</v>
      </c>
      <c r="H447" s="43">
        <v>19.0</v>
      </c>
      <c r="I447" s="43">
        <v>37.0</v>
      </c>
      <c r="J447" s="43">
        <v>34.0</v>
      </c>
      <c r="K447" s="44">
        <v>91.0</v>
      </c>
      <c r="L447" s="44">
        <v>219.0</v>
      </c>
      <c r="M447" s="44">
        <v>107.0</v>
      </c>
      <c r="N447" s="45">
        <v>32.0</v>
      </c>
      <c r="O447" s="45">
        <v>20.0</v>
      </c>
      <c r="P447" s="45">
        <v>60.0</v>
      </c>
      <c r="Q447" s="66">
        <f t="shared" si="9"/>
        <v>0.31923672</v>
      </c>
      <c r="R447" s="66">
        <f t="shared" si="10"/>
        <v>0.009798865395</v>
      </c>
      <c r="S447" s="66">
        <f t="shared" si="11"/>
        <v>0.01753481176</v>
      </c>
      <c r="T447" s="66">
        <f t="shared" si="12"/>
        <v>0.01031459515</v>
      </c>
      <c r="U447" s="63">
        <f t="shared" si="1"/>
        <v>0.31923672</v>
      </c>
      <c r="V447" s="66">
        <f t="shared" si="13"/>
        <v>0.01908200103</v>
      </c>
      <c r="W447" s="66">
        <f t="shared" si="14"/>
        <v>0.1129448169</v>
      </c>
      <c r="X447" s="66">
        <f t="shared" si="15"/>
        <v>0.04693140794</v>
      </c>
      <c r="Y447" s="63">
        <f t="shared" si="2"/>
        <v>0.31923672</v>
      </c>
      <c r="Z447" s="66">
        <f t="shared" si="16"/>
        <v>0.05518308406</v>
      </c>
      <c r="AA447" s="66">
        <f t="shared" si="17"/>
        <v>0.01650335224</v>
      </c>
      <c r="AB447" s="66">
        <f t="shared" si="18"/>
        <v>0.03094378546</v>
      </c>
      <c r="AC447" s="63">
        <f t="shared" si="3"/>
        <v>0.31923672</v>
      </c>
      <c r="AD447" s="66">
        <f t="shared" ref="AD447:AF447" si="476">(H447+K447+N447)/($F447)</f>
        <v>0.07323362558</v>
      </c>
      <c r="AE447" s="66">
        <f t="shared" si="476"/>
        <v>0.1423414131</v>
      </c>
      <c r="AF447" s="66">
        <f t="shared" si="476"/>
        <v>0.1036616813</v>
      </c>
      <c r="AG447" s="56">
        <f t="shared" si="20"/>
        <v>0.01660130744</v>
      </c>
      <c r="AH447" s="49">
        <f t="shared" si="5"/>
        <v>0.31923672</v>
      </c>
      <c r="AI447" s="57">
        <f t="shared" si="21"/>
        <v>0.01432172732</v>
      </c>
      <c r="AJ447" s="57">
        <f t="shared" si="22"/>
        <v>0.01288516208</v>
      </c>
      <c r="AK447" s="66">
        <f t="shared" si="23"/>
        <v>0.002181624926</v>
      </c>
      <c r="AL447" s="66">
        <f t="shared" si="24"/>
        <v>-0.002570566925</v>
      </c>
      <c r="AM447" s="66">
        <f t="shared" si="25"/>
        <v>0.001771088505</v>
      </c>
      <c r="AN447" s="63">
        <f t="shared" si="6"/>
        <v>0.31923672</v>
      </c>
      <c r="AO447" s="66">
        <f t="shared" si="26"/>
        <v>0.01609281582</v>
      </c>
      <c r="AP447" s="66">
        <f t="shared" si="27"/>
        <v>0.9751240587</v>
      </c>
      <c r="AQ447" s="63">
        <f t="shared" si="7"/>
        <v>32</v>
      </c>
      <c r="AR447" s="66">
        <f t="shared" si="28"/>
        <v>31</v>
      </c>
      <c r="AS447" s="64">
        <f>'M1,M2,M3 Restoration'!AU447</f>
        <v>0.4493954281</v>
      </c>
      <c r="AT447" s="66">
        <f t="shared" si="206"/>
        <v>38</v>
      </c>
      <c r="AU447" s="65">
        <f>'N1,N2,N3 Restoration'!AX447</f>
        <v>0.1845946916</v>
      </c>
      <c r="AV447" s="38">
        <f t="shared" si="30"/>
        <v>53</v>
      </c>
      <c r="AW447" s="38">
        <f t="shared" si="31"/>
        <v>12</v>
      </c>
      <c r="AX447" s="52">
        <v>37.0</v>
      </c>
      <c r="AY447" s="38"/>
      <c r="AZ447" s="35"/>
      <c r="BA447" s="35"/>
    </row>
    <row r="448">
      <c r="A448" s="1"/>
      <c r="B448" s="1"/>
      <c r="C448" s="60"/>
      <c r="D448" s="60"/>
      <c r="E448" s="2">
        <v>6514.0</v>
      </c>
      <c r="F448" s="61">
        <v>2368.0</v>
      </c>
      <c r="G448" s="62">
        <f t="shared" si="8"/>
        <v>663</v>
      </c>
      <c r="H448" s="43">
        <v>17.0</v>
      </c>
      <c r="I448" s="43">
        <v>43.0</v>
      </c>
      <c r="J448" s="43">
        <v>28.0</v>
      </c>
      <c r="K448" s="44">
        <v>87.0</v>
      </c>
      <c r="L448" s="44">
        <v>222.0</v>
      </c>
      <c r="M448" s="44">
        <v>93.0</v>
      </c>
      <c r="N448" s="45">
        <v>41.0</v>
      </c>
      <c r="O448" s="45">
        <v>26.0</v>
      </c>
      <c r="P448" s="45">
        <v>106.0</v>
      </c>
      <c r="Q448" s="66">
        <f t="shared" si="9"/>
        <v>0.2799831081</v>
      </c>
      <c r="R448" s="66">
        <f t="shared" si="10"/>
        <v>0.007179054054</v>
      </c>
      <c r="S448" s="66">
        <f t="shared" si="11"/>
        <v>0.01182432432</v>
      </c>
      <c r="T448" s="66">
        <f t="shared" si="12"/>
        <v>0.01097972973</v>
      </c>
      <c r="U448" s="63">
        <f t="shared" si="1"/>
        <v>0.2799831081</v>
      </c>
      <c r="V448" s="66">
        <f t="shared" si="13"/>
        <v>0.01815878378</v>
      </c>
      <c r="W448" s="66">
        <f t="shared" si="14"/>
        <v>0.09375</v>
      </c>
      <c r="X448" s="66">
        <f t="shared" si="15"/>
        <v>0.03673986486</v>
      </c>
      <c r="Y448" s="63">
        <f t="shared" si="2"/>
        <v>0.2799831081</v>
      </c>
      <c r="Z448" s="66">
        <f t="shared" si="16"/>
        <v>0.03927364865</v>
      </c>
      <c r="AA448" s="66">
        <f t="shared" si="17"/>
        <v>0.01731418919</v>
      </c>
      <c r="AB448" s="66">
        <f t="shared" si="18"/>
        <v>0.04476351351</v>
      </c>
      <c r="AC448" s="63">
        <f t="shared" si="3"/>
        <v>0.2799831081</v>
      </c>
      <c r="AD448" s="66">
        <f t="shared" ref="AD448:AF448" si="477">(H448+K448+N448)/($F448)</f>
        <v>0.06123310811</v>
      </c>
      <c r="AE448" s="66">
        <f t="shared" si="477"/>
        <v>0.1228885135</v>
      </c>
      <c r="AF448" s="66">
        <f t="shared" si="477"/>
        <v>0.09586148649</v>
      </c>
      <c r="AG448" s="56">
        <f t="shared" si="20"/>
        <v>0.01518861356</v>
      </c>
      <c r="AH448" s="49">
        <f t="shared" si="5"/>
        <v>0.2799831081</v>
      </c>
      <c r="AI448" s="57">
        <f t="shared" si="21"/>
        <v>0.01339592936</v>
      </c>
      <c r="AJ448" s="57">
        <f t="shared" si="22"/>
        <v>0.01213600537</v>
      </c>
      <c r="AK448" s="66">
        <f t="shared" si="23"/>
        <v>0.003918259828</v>
      </c>
      <c r="AL448" s="66">
        <f t="shared" si="24"/>
        <v>-0.001156275645</v>
      </c>
      <c r="AM448" s="66">
        <f t="shared" si="25"/>
        <v>0.003180924849</v>
      </c>
      <c r="AN448" s="63">
        <f t="shared" si="6"/>
        <v>0.2799831081</v>
      </c>
      <c r="AO448" s="66">
        <f t="shared" si="26"/>
        <v>0.01657685421</v>
      </c>
      <c r="AP448" s="66">
        <f t="shared" si="27"/>
        <v>0.957414409</v>
      </c>
      <c r="AQ448" s="63">
        <f t="shared" si="7"/>
        <v>41</v>
      </c>
      <c r="AR448" s="66">
        <f t="shared" si="28"/>
        <v>39</v>
      </c>
      <c r="AS448" s="64">
        <f>'M1,M2,M3 Restoration'!AU448</f>
        <v>0.3952035083</v>
      </c>
      <c r="AT448" s="66">
        <f t="shared" si="206"/>
        <v>60</v>
      </c>
      <c r="AU448" s="65">
        <f>'N1,N2,N3 Restoration'!AX448</f>
        <v>0.2224878894</v>
      </c>
      <c r="AV448" s="38">
        <f t="shared" si="30"/>
        <v>45</v>
      </c>
      <c r="AW448" s="38">
        <f t="shared" si="31"/>
        <v>13</v>
      </c>
      <c r="AX448" s="52">
        <v>43.0</v>
      </c>
      <c r="AY448" s="38"/>
      <c r="AZ448" s="35"/>
      <c r="BA448" s="35"/>
    </row>
    <row r="449">
      <c r="A449" s="1"/>
      <c r="B449" s="1"/>
      <c r="C449" s="60"/>
      <c r="D449" s="60"/>
      <c r="E449" s="2">
        <v>6517.0</v>
      </c>
      <c r="F449" s="61">
        <v>2267.0</v>
      </c>
      <c r="G449" s="62">
        <f t="shared" si="8"/>
        <v>496</v>
      </c>
      <c r="H449" s="43">
        <v>26.0</v>
      </c>
      <c r="I449" s="43">
        <v>34.0</v>
      </c>
      <c r="J449" s="43">
        <v>23.0</v>
      </c>
      <c r="K449" s="44">
        <v>40.0</v>
      </c>
      <c r="L449" s="44">
        <v>183.0</v>
      </c>
      <c r="M449" s="44">
        <v>56.0</v>
      </c>
      <c r="N449" s="45">
        <v>26.0</v>
      </c>
      <c r="O449" s="45">
        <v>28.0</v>
      </c>
      <c r="P449" s="45">
        <v>80.0</v>
      </c>
      <c r="Q449" s="66">
        <f t="shared" si="9"/>
        <v>0.2187913542</v>
      </c>
      <c r="R449" s="66">
        <f t="shared" si="10"/>
        <v>0.01146890163</v>
      </c>
      <c r="S449" s="66">
        <f t="shared" si="11"/>
        <v>0.01014556683</v>
      </c>
      <c r="T449" s="66">
        <f t="shared" si="12"/>
        <v>0.01235112483</v>
      </c>
      <c r="U449" s="63">
        <f t="shared" si="1"/>
        <v>0.2187913542</v>
      </c>
      <c r="V449" s="66">
        <f t="shared" si="13"/>
        <v>0.01499779444</v>
      </c>
      <c r="W449" s="66">
        <f t="shared" si="14"/>
        <v>0.08072342303</v>
      </c>
      <c r="X449" s="66">
        <f t="shared" si="15"/>
        <v>0.01764446405</v>
      </c>
      <c r="Y449" s="63">
        <f t="shared" si="2"/>
        <v>0.2187913542</v>
      </c>
      <c r="Z449" s="66">
        <f t="shared" si="16"/>
        <v>0.02470224967</v>
      </c>
      <c r="AA449" s="66">
        <f t="shared" si="17"/>
        <v>0.01146890163</v>
      </c>
      <c r="AB449" s="66">
        <f t="shared" si="18"/>
        <v>0.0352889281</v>
      </c>
      <c r="AC449" s="63">
        <f t="shared" si="3"/>
        <v>0.2187913542</v>
      </c>
      <c r="AD449" s="66">
        <f t="shared" ref="AD449:AF449" si="478">(H449+K449+N449)/($F449)</f>
        <v>0.04058226731</v>
      </c>
      <c r="AE449" s="66">
        <f t="shared" si="478"/>
        <v>0.1080723423</v>
      </c>
      <c r="AF449" s="66">
        <f t="shared" si="478"/>
        <v>0.0701367446</v>
      </c>
      <c r="AG449" s="56">
        <f t="shared" si="20"/>
        <v>0.0124436607</v>
      </c>
      <c r="AH449" s="49">
        <f t="shared" si="5"/>
        <v>0.2187913542</v>
      </c>
      <c r="AI449" s="57">
        <f t="shared" si="21"/>
        <v>0.01128275881</v>
      </c>
      <c r="AJ449" s="57">
        <f t="shared" si="22"/>
        <v>0.01029819772</v>
      </c>
      <c r="AK449" s="66">
        <f t="shared" si="23"/>
        <v>0.0001861428205</v>
      </c>
      <c r="AL449" s="66">
        <f t="shared" si="24"/>
        <v>0.002052927117</v>
      </c>
      <c r="AM449" s="66">
        <f t="shared" si="25"/>
        <v>0.0001511146145</v>
      </c>
      <c r="AN449" s="63">
        <f t="shared" si="6"/>
        <v>0.2187913542</v>
      </c>
      <c r="AO449" s="66">
        <f t="shared" si="26"/>
        <v>0.01143387343</v>
      </c>
      <c r="AP449" s="66">
        <f t="shared" si="27"/>
        <v>0.9969458099</v>
      </c>
      <c r="AQ449" s="63">
        <f t="shared" si="7"/>
        <v>26</v>
      </c>
      <c r="AR449" s="66">
        <f t="shared" si="28"/>
        <v>26</v>
      </c>
      <c r="AS449" s="64">
        <f>'M1,M2,M3 Restoration'!AU449</f>
        <v>0.4934122615</v>
      </c>
      <c r="AT449" s="66">
        <f t="shared" si="206"/>
        <v>27</v>
      </c>
      <c r="AU449" s="65">
        <f>'N1,N2,N3 Restoration'!AX449</f>
        <v>0.310583463</v>
      </c>
      <c r="AV449" s="38">
        <f t="shared" si="30"/>
        <v>49</v>
      </c>
      <c r="AW449" s="38">
        <f t="shared" si="31"/>
        <v>22</v>
      </c>
      <c r="AX449" s="52">
        <v>34.0</v>
      </c>
      <c r="AY449" s="38"/>
      <c r="AZ449" s="35"/>
      <c r="BA449" s="35"/>
    </row>
    <row r="450">
      <c r="A450" s="1"/>
      <c r="B450" s="1"/>
      <c r="C450" s="60"/>
      <c r="D450" s="60"/>
      <c r="E450" s="2">
        <v>6520.0</v>
      </c>
      <c r="F450" s="61">
        <v>2800.0</v>
      </c>
      <c r="G450" s="62">
        <f t="shared" si="8"/>
        <v>813</v>
      </c>
      <c r="H450" s="43">
        <v>36.0</v>
      </c>
      <c r="I450" s="43">
        <v>55.0</v>
      </c>
      <c r="J450" s="43">
        <v>47.0</v>
      </c>
      <c r="K450" s="44">
        <v>134.0</v>
      </c>
      <c r="L450" s="44">
        <v>242.0</v>
      </c>
      <c r="M450" s="44">
        <v>101.0</v>
      </c>
      <c r="N450" s="45">
        <v>61.0</v>
      </c>
      <c r="O450" s="45">
        <v>39.0</v>
      </c>
      <c r="P450" s="45">
        <v>98.0</v>
      </c>
      <c r="Q450" s="66">
        <f t="shared" si="9"/>
        <v>0.2903571429</v>
      </c>
      <c r="R450" s="66">
        <f t="shared" si="10"/>
        <v>0.01285714286</v>
      </c>
      <c r="S450" s="66">
        <f t="shared" si="11"/>
        <v>0.01678571429</v>
      </c>
      <c r="T450" s="66">
        <f t="shared" si="12"/>
        <v>0.01392857143</v>
      </c>
      <c r="U450" s="63">
        <f t="shared" si="1"/>
        <v>0.2903571429</v>
      </c>
      <c r="V450" s="66">
        <f t="shared" si="13"/>
        <v>0.01964285714</v>
      </c>
      <c r="W450" s="66">
        <f t="shared" si="14"/>
        <v>0.08642857143</v>
      </c>
      <c r="X450" s="66">
        <f t="shared" si="15"/>
        <v>0.04785714286</v>
      </c>
      <c r="Y450" s="63">
        <f t="shared" si="2"/>
        <v>0.2903571429</v>
      </c>
      <c r="Z450" s="66">
        <f t="shared" si="16"/>
        <v>0.03607142857</v>
      </c>
      <c r="AA450" s="66">
        <f t="shared" si="17"/>
        <v>0.02178571429</v>
      </c>
      <c r="AB450" s="66">
        <f t="shared" si="18"/>
        <v>0.035</v>
      </c>
      <c r="AC450" s="63">
        <f t="shared" si="3"/>
        <v>0.2903571429</v>
      </c>
      <c r="AD450" s="66">
        <f t="shared" ref="AD450:AF450" si="479">(H450+K450+N450)/($F450)</f>
        <v>0.0825</v>
      </c>
      <c r="AE450" s="66">
        <f t="shared" si="479"/>
        <v>0.12</v>
      </c>
      <c r="AF450" s="66">
        <f t="shared" si="479"/>
        <v>0.08785714286</v>
      </c>
      <c r="AG450" s="56">
        <f t="shared" si="20"/>
        <v>0.01558841802</v>
      </c>
      <c r="AH450" s="49">
        <f t="shared" si="5"/>
        <v>0.2903571429</v>
      </c>
      <c r="AI450" s="57">
        <f t="shared" si="21"/>
        <v>0.01367325753</v>
      </c>
      <c r="AJ450" s="57">
        <f t="shared" si="22"/>
        <v>0.01236665038</v>
      </c>
      <c r="AK450" s="66">
        <f t="shared" si="23"/>
        <v>0.00811245676</v>
      </c>
      <c r="AL450" s="66">
        <f t="shared" si="24"/>
        <v>0.001561921046</v>
      </c>
      <c r="AM450" s="66">
        <f t="shared" si="25"/>
        <v>0.00658586118</v>
      </c>
      <c r="AN450" s="63">
        <f t="shared" si="6"/>
        <v>0.2903571429</v>
      </c>
      <c r="AO450" s="66">
        <f t="shared" si="26"/>
        <v>0.02025911871</v>
      </c>
      <c r="AP450" s="66">
        <f t="shared" si="27"/>
        <v>0.9299267603</v>
      </c>
      <c r="AQ450" s="63">
        <f t="shared" si="7"/>
        <v>61</v>
      </c>
      <c r="AR450" s="66">
        <f t="shared" si="28"/>
        <v>57</v>
      </c>
      <c r="AS450" s="64">
        <f>'M1,M2,M3 Restoration'!AU450</f>
        <v>0.5500643632</v>
      </c>
      <c r="AT450" s="66">
        <f t="shared" si="206"/>
        <v>47</v>
      </c>
      <c r="AU450" s="65">
        <f>'N1,N2,N3 Restoration'!AX450</f>
        <v>0.2291705618</v>
      </c>
      <c r="AV450" s="38">
        <f t="shared" si="30"/>
        <v>83</v>
      </c>
      <c r="AW450" s="38">
        <f t="shared" si="31"/>
        <v>25</v>
      </c>
      <c r="AX450" s="52">
        <v>55.0</v>
      </c>
      <c r="AY450" s="38"/>
      <c r="AZ450" s="35"/>
      <c r="BA450" s="35"/>
    </row>
    <row r="451">
      <c r="A451" s="1"/>
      <c r="B451" s="1"/>
      <c r="C451" s="60"/>
      <c r="D451" s="60"/>
      <c r="E451" s="2">
        <v>6522.0</v>
      </c>
      <c r="F451" s="61">
        <v>1570.0</v>
      </c>
      <c r="G451" s="62">
        <f t="shared" si="8"/>
        <v>423</v>
      </c>
      <c r="H451" s="43">
        <v>12.0</v>
      </c>
      <c r="I451" s="43">
        <v>30.0</v>
      </c>
      <c r="J451" s="43">
        <v>25.0</v>
      </c>
      <c r="K451" s="44">
        <v>68.0</v>
      </c>
      <c r="L451" s="44">
        <v>145.0</v>
      </c>
      <c r="M451" s="44">
        <v>45.0</v>
      </c>
      <c r="N451" s="45">
        <v>23.0</v>
      </c>
      <c r="O451" s="45">
        <v>14.0</v>
      </c>
      <c r="P451" s="45">
        <v>61.0</v>
      </c>
      <c r="Q451" s="66">
        <f t="shared" si="9"/>
        <v>0.2694267516</v>
      </c>
      <c r="R451" s="66">
        <f t="shared" si="10"/>
        <v>0.007643312102</v>
      </c>
      <c r="S451" s="66">
        <f t="shared" si="11"/>
        <v>0.01592356688</v>
      </c>
      <c r="T451" s="66">
        <f t="shared" si="12"/>
        <v>0.008917197452</v>
      </c>
      <c r="U451" s="63">
        <f t="shared" si="1"/>
        <v>0.2694267516</v>
      </c>
      <c r="V451" s="66">
        <f t="shared" si="13"/>
        <v>0.01910828025</v>
      </c>
      <c r="W451" s="66">
        <f t="shared" si="14"/>
        <v>0.0923566879</v>
      </c>
      <c r="X451" s="66">
        <f t="shared" si="15"/>
        <v>0.04331210191</v>
      </c>
      <c r="Y451" s="63">
        <f t="shared" si="2"/>
        <v>0.2694267516</v>
      </c>
      <c r="Z451" s="66">
        <f t="shared" si="16"/>
        <v>0.02866242038</v>
      </c>
      <c r="AA451" s="66">
        <f t="shared" si="17"/>
        <v>0.01464968153</v>
      </c>
      <c r="AB451" s="66">
        <f t="shared" si="18"/>
        <v>0.03885350318</v>
      </c>
      <c r="AC451" s="63">
        <f t="shared" si="3"/>
        <v>0.2694267516</v>
      </c>
      <c r="AD451" s="66">
        <f t="shared" ref="AD451:AF451" si="480">(H451+K451+N451)/($F451)</f>
        <v>0.06560509554</v>
      </c>
      <c r="AE451" s="66">
        <f t="shared" si="480"/>
        <v>0.1203821656</v>
      </c>
      <c r="AF451" s="66">
        <f t="shared" si="480"/>
        <v>0.08343949045</v>
      </c>
      <c r="AG451" s="56">
        <f t="shared" si="20"/>
        <v>0.01476227283</v>
      </c>
      <c r="AH451" s="49">
        <f t="shared" si="5"/>
        <v>0.2694267516</v>
      </c>
      <c r="AI451" s="57">
        <f t="shared" si="21"/>
        <v>0.0130896438</v>
      </c>
      <c r="AJ451" s="57">
        <f t="shared" si="22"/>
        <v>0.01187722342</v>
      </c>
      <c r="AK451" s="66">
        <f t="shared" si="23"/>
        <v>0.00156003773</v>
      </c>
      <c r="AL451" s="66">
        <f t="shared" si="24"/>
        <v>-0.002960025965</v>
      </c>
      <c r="AM451" s="66">
        <f t="shared" si="25"/>
        <v>0.001266471086</v>
      </c>
      <c r="AN451" s="63">
        <f t="shared" si="6"/>
        <v>0.2694267516</v>
      </c>
      <c r="AO451" s="66">
        <f t="shared" si="26"/>
        <v>0.01435611489</v>
      </c>
      <c r="AP451" s="66">
        <f t="shared" si="27"/>
        <v>0.9799608856</v>
      </c>
      <c r="AQ451" s="63">
        <f t="shared" si="7"/>
        <v>23</v>
      </c>
      <c r="AR451" s="66">
        <f t="shared" si="28"/>
        <v>23</v>
      </c>
      <c r="AS451" s="64">
        <f>'M1,M2,M3 Restoration'!AU451</f>
        <v>0.3401999915</v>
      </c>
      <c r="AT451" s="66">
        <f t="shared" si="206"/>
        <v>45</v>
      </c>
      <c r="AU451" s="65">
        <f>'N1,N2,N3 Restoration'!AX451</f>
        <v>0.1454950987</v>
      </c>
      <c r="AV451" s="38">
        <f t="shared" si="30"/>
        <v>37</v>
      </c>
      <c r="AW451" s="38">
        <f t="shared" si="31"/>
        <v>6</v>
      </c>
      <c r="AX451" s="52">
        <v>30.0</v>
      </c>
      <c r="AY451" s="38"/>
      <c r="AZ451" s="35"/>
      <c r="BA451" s="35"/>
    </row>
    <row r="452">
      <c r="A452" s="1"/>
      <c r="B452" s="1"/>
      <c r="C452" s="60"/>
      <c r="D452" s="60"/>
      <c r="E452" s="2">
        <v>6526.0</v>
      </c>
      <c r="F452" s="61">
        <v>1880.0</v>
      </c>
      <c r="G452" s="62">
        <f t="shared" si="8"/>
        <v>902</v>
      </c>
      <c r="H452" s="43">
        <v>24.0</v>
      </c>
      <c r="I452" s="43">
        <v>56.0</v>
      </c>
      <c r="J452" s="43">
        <v>17.0</v>
      </c>
      <c r="K452" s="44">
        <v>196.0</v>
      </c>
      <c r="L452" s="44">
        <v>353.0</v>
      </c>
      <c r="M452" s="44">
        <v>50.0</v>
      </c>
      <c r="N452" s="45">
        <v>45.0</v>
      </c>
      <c r="O452" s="45">
        <v>13.0</v>
      </c>
      <c r="P452" s="45">
        <v>148.0</v>
      </c>
      <c r="Q452" s="66">
        <f t="shared" si="9"/>
        <v>0.479787234</v>
      </c>
      <c r="R452" s="66">
        <f t="shared" si="10"/>
        <v>0.01276595745</v>
      </c>
      <c r="S452" s="66">
        <f t="shared" si="11"/>
        <v>0.009042553191</v>
      </c>
      <c r="T452" s="66">
        <f t="shared" si="12"/>
        <v>0.006914893617</v>
      </c>
      <c r="U452" s="63">
        <f t="shared" si="1"/>
        <v>0.479787234</v>
      </c>
      <c r="V452" s="66">
        <f t="shared" si="13"/>
        <v>0.02978723404</v>
      </c>
      <c r="W452" s="66">
        <f t="shared" si="14"/>
        <v>0.1877659574</v>
      </c>
      <c r="X452" s="66">
        <f t="shared" si="15"/>
        <v>0.1042553191</v>
      </c>
      <c r="Y452" s="63">
        <f t="shared" si="2"/>
        <v>0.479787234</v>
      </c>
      <c r="Z452" s="66">
        <f t="shared" si="16"/>
        <v>0.02659574468</v>
      </c>
      <c r="AA452" s="66">
        <f t="shared" si="17"/>
        <v>0.02393617021</v>
      </c>
      <c r="AB452" s="66">
        <f t="shared" si="18"/>
        <v>0.07872340426</v>
      </c>
      <c r="AC452" s="63">
        <f t="shared" si="3"/>
        <v>0.479787234</v>
      </c>
      <c r="AD452" s="66">
        <f t="shared" ref="AD452:AF452" si="481">(H452+K452+N452)/($F452)</f>
        <v>0.1409574468</v>
      </c>
      <c r="AE452" s="66">
        <f t="shared" si="481"/>
        <v>0.2244680851</v>
      </c>
      <c r="AF452" s="66">
        <f t="shared" si="481"/>
        <v>0.1143617021</v>
      </c>
      <c r="AG452" s="56">
        <f t="shared" si="20"/>
        <v>0.01954679685</v>
      </c>
      <c r="AH452" s="49">
        <f t="shared" si="5"/>
        <v>0.479787234</v>
      </c>
      <c r="AI452" s="57">
        <f t="shared" si="21"/>
        <v>0.014611744</v>
      </c>
      <c r="AJ452" s="57">
        <f t="shared" si="22"/>
        <v>0.01245270145</v>
      </c>
      <c r="AK452" s="66">
        <f t="shared" si="23"/>
        <v>0.009324426211</v>
      </c>
      <c r="AL452" s="66">
        <f t="shared" si="24"/>
        <v>-0.005537807832</v>
      </c>
      <c r="AM452" s="66">
        <f t="shared" si="25"/>
        <v>0.007569763196</v>
      </c>
      <c r="AN452" s="63">
        <f t="shared" si="6"/>
        <v>0.479787234</v>
      </c>
      <c r="AO452" s="66">
        <f t="shared" si="26"/>
        <v>0.0221815072</v>
      </c>
      <c r="AP452" s="66">
        <f t="shared" si="27"/>
        <v>0.9266940785</v>
      </c>
      <c r="AQ452" s="63">
        <f t="shared" si="7"/>
        <v>45</v>
      </c>
      <c r="AR452" s="66">
        <f t="shared" si="28"/>
        <v>42</v>
      </c>
      <c r="AS452" s="64">
        <f>'M1,M2,M3 Restoration'!AU452</f>
        <v>0.5371879487</v>
      </c>
      <c r="AT452" s="66">
        <f t="shared" si="206"/>
        <v>36</v>
      </c>
      <c r="AU452" s="65">
        <f>'N1,N2,N3 Restoration'!AX452</f>
        <v>0.2199276869</v>
      </c>
      <c r="AV452" s="38">
        <f t="shared" si="30"/>
        <v>41</v>
      </c>
      <c r="AW452" s="38">
        <f t="shared" si="31"/>
        <v>12</v>
      </c>
      <c r="AX452" s="52">
        <v>56.0</v>
      </c>
      <c r="AY452" s="38"/>
      <c r="AZ452" s="35"/>
      <c r="BA452" s="35"/>
    </row>
    <row r="453">
      <c r="A453" s="1"/>
      <c r="B453" s="1"/>
      <c r="C453" s="60"/>
      <c r="D453" s="60"/>
      <c r="E453" s="2">
        <v>6527.0</v>
      </c>
      <c r="F453" s="61">
        <v>2826.0</v>
      </c>
      <c r="G453" s="62">
        <f t="shared" si="8"/>
        <v>649</v>
      </c>
      <c r="H453" s="43">
        <v>47.0</v>
      </c>
      <c r="I453" s="43">
        <v>57.0</v>
      </c>
      <c r="J453" s="43">
        <v>31.0</v>
      </c>
      <c r="K453" s="44">
        <v>112.0</v>
      </c>
      <c r="L453" s="44">
        <v>183.0</v>
      </c>
      <c r="M453" s="44">
        <v>58.0</v>
      </c>
      <c r="N453" s="45">
        <v>31.0</v>
      </c>
      <c r="O453" s="45">
        <v>38.0</v>
      </c>
      <c r="P453" s="45">
        <v>92.0</v>
      </c>
      <c r="Q453" s="66">
        <f t="shared" si="9"/>
        <v>0.2296532201</v>
      </c>
      <c r="R453" s="66">
        <f t="shared" si="10"/>
        <v>0.01663128096</v>
      </c>
      <c r="S453" s="66">
        <f t="shared" si="11"/>
        <v>0.01096956829</v>
      </c>
      <c r="T453" s="66">
        <f t="shared" si="12"/>
        <v>0.01344656759</v>
      </c>
      <c r="U453" s="63">
        <f t="shared" si="1"/>
        <v>0.2296532201</v>
      </c>
      <c r="V453" s="66">
        <f t="shared" si="13"/>
        <v>0.02016985138</v>
      </c>
      <c r="W453" s="66">
        <f t="shared" si="14"/>
        <v>0.06475583864</v>
      </c>
      <c r="X453" s="66">
        <f t="shared" si="15"/>
        <v>0.03963198868</v>
      </c>
      <c r="Y453" s="63">
        <f t="shared" si="2"/>
        <v>0.2296532201</v>
      </c>
      <c r="Z453" s="66">
        <f t="shared" si="16"/>
        <v>0.02052370842</v>
      </c>
      <c r="AA453" s="66">
        <f t="shared" si="17"/>
        <v>0.01096956829</v>
      </c>
      <c r="AB453" s="66">
        <f t="shared" si="18"/>
        <v>0.03255484784</v>
      </c>
      <c r="AC453" s="63">
        <f t="shared" si="3"/>
        <v>0.2296532201</v>
      </c>
      <c r="AD453" s="66">
        <f t="shared" ref="AD453:AF453" si="482">(H453+K453+N453)/($F453)</f>
        <v>0.06723283793</v>
      </c>
      <c r="AE453" s="66">
        <f t="shared" si="482"/>
        <v>0.09837225761</v>
      </c>
      <c r="AF453" s="66">
        <f t="shared" si="482"/>
        <v>0.06404812456</v>
      </c>
      <c r="AG453" s="56">
        <f t="shared" si="20"/>
        <v>0.01297917615</v>
      </c>
      <c r="AH453" s="49">
        <f t="shared" si="5"/>
        <v>0.2296532201</v>
      </c>
      <c r="AI453" s="57">
        <f t="shared" si="21"/>
        <v>0.0117174457</v>
      </c>
      <c r="AJ453" s="57">
        <f t="shared" si="22"/>
        <v>0.01068400621</v>
      </c>
      <c r="AK453" s="66">
        <f t="shared" si="23"/>
        <v>-0.0007478774087</v>
      </c>
      <c r="AL453" s="66">
        <f t="shared" si="24"/>
        <v>0.002762561374</v>
      </c>
      <c r="AM453" s="66">
        <f t="shared" si="25"/>
        <v>-0.0006071424402</v>
      </c>
      <c r="AN453" s="63">
        <f t="shared" si="6"/>
        <v>0.2296532201</v>
      </c>
      <c r="AO453" s="66">
        <f t="shared" si="26"/>
        <v>0.01111030326</v>
      </c>
      <c r="AP453" s="66">
        <f t="shared" si="27"/>
        <v>1.012829581</v>
      </c>
      <c r="AQ453" s="63">
        <f t="shared" si="7"/>
        <v>31</v>
      </c>
      <c r="AR453" s="66">
        <f t="shared" si="28"/>
        <v>31</v>
      </c>
      <c r="AS453" s="64">
        <f>'M1,M2,M3 Restoration'!AU453</f>
        <v>0.5694559032</v>
      </c>
      <c r="AT453" s="66">
        <f t="shared" si="206"/>
        <v>23</v>
      </c>
      <c r="AU453" s="65">
        <f>'N1,N2,N3 Restoration'!AX453</f>
        <v>0.391287484</v>
      </c>
      <c r="AV453" s="38">
        <f t="shared" si="30"/>
        <v>78</v>
      </c>
      <c r="AW453" s="38">
        <f t="shared" si="31"/>
        <v>50</v>
      </c>
      <c r="AX453" s="52">
        <v>57.0</v>
      </c>
      <c r="AY453" s="38"/>
      <c r="AZ453" s="35"/>
      <c r="BA453" s="35"/>
    </row>
    <row r="454">
      <c r="A454" s="1"/>
      <c r="B454" s="1"/>
      <c r="C454" s="60"/>
      <c r="D454" s="60"/>
      <c r="E454" s="2">
        <v>6528.0</v>
      </c>
      <c r="F454" s="61">
        <v>2145.0</v>
      </c>
      <c r="G454" s="62">
        <f t="shared" si="8"/>
        <v>594</v>
      </c>
      <c r="H454" s="43">
        <v>22.0</v>
      </c>
      <c r="I454" s="43">
        <v>55.0</v>
      </c>
      <c r="J454" s="43">
        <v>22.0</v>
      </c>
      <c r="K454" s="44">
        <v>62.0</v>
      </c>
      <c r="L454" s="44">
        <v>253.0</v>
      </c>
      <c r="M454" s="44">
        <v>56.0</v>
      </c>
      <c r="N454" s="45">
        <v>19.0</v>
      </c>
      <c r="O454" s="45">
        <v>14.0</v>
      </c>
      <c r="P454" s="45">
        <v>91.0</v>
      </c>
      <c r="Q454" s="66">
        <f t="shared" si="9"/>
        <v>0.2769230769</v>
      </c>
      <c r="R454" s="66">
        <f t="shared" si="10"/>
        <v>0.01025641026</v>
      </c>
      <c r="S454" s="66">
        <f t="shared" si="11"/>
        <v>0.01025641026</v>
      </c>
      <c r="T454" s="66">
        <f t="shared" si="12"/>
        <v>0.006526806527</v>
      </c>
      <c r="U454" s="63">
        <f t="shared" si="1"/>
        <v>0.2769230769</v>
      </c>
      <c r="V454" s="66">
        <f t="shared" si="13"/>
        <v>0.02564102564</v>
      </c>
      <c r="W454" s="66">
        <f t="shared" si="14"/>
        <v>0.1179487179</v>
      </c>
      <c r="X454" s="66">
        <f t="shared" si="15"/>
        <v>0.0289044289</v>
      </c>
      <c r="Y454" s="63">
        <f t="shared" si="2"/>
        <v>0.2769230769</v>
      </c>
      <c r="Z454" s="66">
        <f t="shared" si="16"/>
        <v>0.02610722611</v>
      </c>
      <c r="AA454" s="66">
        <f t="shared" si="17"/>
        <v>0.008857808858</v>
      </c>
      <c r="AB454" s="66">
        <f t="shared" si="18"/>
        <v>0.04242424242</v>
      </c>
      <c r="AC454" s="63">
        <f t="shared" si="3"/>
        <v>0.2769230769</v>
      </c>
      <c r="AD454" s="66">
        <f t="shared" ref="AD454:AF454" si="483">(H454+K454+N454)/($F454)</f>
        <v>0.04801864802</v>
      </c>
      <c r="AE454" s="66">
        <f t="shared" si="483"/>
        <v>0.1501165501</v>
      </c>
      <c r="AF454" s="66">
        <f t="shared" si="483"/>
        <v>0.07878787879</v>
      </c>
      <c r="AG454" s="56">
        <f t="shared" si="20"/>
        <v>0.01506705325</v>
      </c>
      <c r="AH454" s="49">
        <f t="shared" si="5"/>
        <v>0.2769230769</v>
      </c>
      <c r="AI454" s="57">
        <f t="shared" si="21"/>
        <v>0.01330964497</v>
      </c>
      <c r="AJ454" s="57">
        <f t="shared" si="22"/>
        <v>0.01206349112</v>
      </c>
      <c r="AK454" s="66">
        <f t="shared" si="23"/>
        <v>-0.004451836113</v>
      </c>
      <c r="AL454" s="66">
        <f t="shared" si="24"/>
        <v>-0.005536684597</v>
      </c>
      <c r="AM454" s="66">
        <f t="shared" si="25"/>
        <v>-0.003614093178</v>
      </c>
      <c r="AN454" s="63">
        <f t="shared" si="6"/>
        <v>0.2769230769</v>
      </c>
      <c r="AO454" s="66">
        <f t="shared" si="26"/>
        <v>0.009695551792</v>
      </c>
      <c r="AP454" s="66">
        <f t="shared" si="27"/>
        <v>1.094576768</v>
      </c>
      <c r="AQ454" s="63">
        <f t="shared" si="7"/>
        <v>19</v>
      </c>
      <c r="AR454" s="66">
        <f t="shared" si="28"/>
        <v>21</v>
      </c>
      <c r="AS454" s="64">
        <f>'M1,M2,M3 Restoration'!AU454</f>
        <v>0.381826957</v>
      </c>
      <c r="AT454" s="66">
        <f t="shared" si="206"/>
        <v>34</v>
      </c>
      <c r="AU454" s="65">
        <f>'N1,N2,N3 Restoration'!AX454</f>
        <v>0.2795917436</v>
      </c>
      <c r="AV454" s="38">
        <f t="shared" si="30"/>
        <v>44</v>
      </c>
      <c r="AW454" s="38">
        <f t="shared" si="31"/>
        <v>17</v>
      </c>
      <c r="AX454" s="52">
        <v>55.0</v>
      </c>
      <c r="AY454" s="38"/>
      <c r="AZ454" s="35"/>
      <c r="BA454" s="35"/>
    </row>
    <row r="455">
      <c r="A455" s="1"/>
      <c r="B455" s="1"/>
      <c r="C455" s="60"/>
      <c r="D455" s="60"/>
      <c r="E455" s="2">
        <v>6530.0</v>
      </c>
      <c r="F455" s="61">
        <v>2916.0</v>
      </c>
      <c r="G455" s="62">
        <f t="shared" si="8"/>
        <v>568</v>
      </c>
      <c r="H455" s="43">
        <v>27.0</v>
      </c>
      <c r="I455" s="43">
        <v>37.0</v>
      </c>
      <c r="J455" s="43">
        <v>39.0</v>
      </c>
      <c r="K455" s="44">
        <v>89.0</v>
      </c>
      <c r="L455" s="44">
        <v>158.0</v>
      </c>
      <c r="M455" s="44">
        <v>82.0</v>
      </c>
      <c r="N455" s="45">
        <v>42.0</v>
      </c>
      <c r="O455" s="45">
        <v>14.0</v>
      </c>
      <c r="P455" s="45">
        <v>80.0</v>
      </c>
      <c r="Q455" s="66">
        <f t="shared" si="9"/>
        <v>0.19478738</v>
      </c>
      <c r="R455" s="66">
        <f t="shared" si="10"/>
        <v>0.009259259259</v>
      </c>
      <c r="S455" s="66">
        <f t="shared" si="11"/>
        <v>0.0133744856</v>
      </c>
      <c r="T455" s="66">
        <f t="shared" si="12"/>
        <v>0.004801097394</v>
      </c>
      <c r="U455" s="63">
        <f t="shared" si="1"/>
        <v>0.19478738</v>
      </c>
      <c r="V455" s="66">
        <f t="shared" si="13"/>
        <v>0.01268861454</v>
      </c>
      <c r="W455" s="66">
        <f t="shared" si="14"/>
        <v>0.05418381344</v>
      </c>
      <c r="X455" s="66">
        <f t="shared" si="15"/>
        <v>0.030521262</v>
      </c>
      <c r="Y455" s="63">
        <f t="shared" si="2"/>
        <v>0.19478738</v>
      </c>
      <c r="Z455" s="66">
        <f t="shared" si="16"/>
        <v>0.02812071331</v>
      </c>
      <c r="AA455" s="66">
        <f t="shared" si="17"/>
        <v>0.01440329218</v>
      </c>
      <c r="AB455" s="66">
        <f t="shared" si="18"/>
        <v>0.02743484225</v>
      </c>
      <c r="AC455" s="63">
        <f t="shared" si="3"/>
        <v>0.19478738</v>
      </c>
      <c r="AD455" s="66">
        <f t="shared" ref="AD455:AF455" si="484">(H455+K455+N455)/($F455)</f>
        <v>0.05418381344</v>
      </c>
      <c r="AE455" s="66">
        <f t="shared" si="484"/>
        <v>0.07167352538</v>
      </c>
      <c r="AF455" s="66">
        <f t="shared" si="484"/>
        <v>0.06893004115</v>
      </c>
      <c r="AG455" s="56">
        <f t="shared" si="20"/>
        <v>0.01118630858</v>
      </c>
      <c r="AH455" s="49">
        <f t="shared" si="5"/>
        <v>0.19478738</v>
      </c>
      <c r="AI455" s="57">
        <f t="shared" si="21"/>
        <v>0.01023090663</v>
      </c>
      <c r="AJ455" s="57">
        <f t="shared" si="22"/>
        <v>0.009354363419</v>
      </c>
      <c r="AK455" s="66">
        <f t="shared" si="23"/>
        <v>0.004172385552</v>
      </c>
      <c r="AL455" s="66">
        <f t="shared" si="24"/>
        <v>-0.004553266026</v>
      </c>
      <c r="AM455" s="66">
        <f t="shared" si="25"/>
        <v>0.003387229399</v>
      </c>
      <c r="AN455" s="63">
        <f t="shared" si="6"/>
        <v>0.19478738</v>
      </c>
      <c r="AO455" s="66">
        <f t="shared" si="26"/>
        <v>0.01361813603</v>
      </c>
      <c r="AP455" s="66">
        <f t="shared" si="27"/>
        <v>0.9454877299</v>
      </c>
      <c r="AQ455" s="63">
        <f t="shared" si="7"/>
        <v>42</v>
      </c>
      <c r="AR455" s="66">
        <f t="shared" si="28"/>
        <v>40</v>
      </c>
      <c r="AS455" s="64">
        <f>'M1,M2,M3 Restoration'!AU455</f>
        <v>0.4924297431</v>
      </c>
      <c r="AT455" s="66">
        <f t="shared" si="206"/>
        <v>41</v>
      </c>
      <c r="AU455" s="65">
        <f>'N1,N2,N3 Restoration'!AX455</f>
        <v>0.08978283679</v>
      </c>
      <c r="AV455" s="38">
        <f t="shared" si="30"/>
        <v>66</v>
      </c>
      <c r="AW455" s="38">
        <f t="shared" si="31"/>
        <v>7</v>
      </c>
      <c r="AX455" s="52">
        <v>37.0</v>
      </c>
      <c r="AY455" s="38"/>
      <c r="AZ455" s="35"/>
      <c r="BA455" s="35"/>
    </row>
    <row r="456">
      <c r="A456" s="1"/>
      <c r="B456" s="1"/>
      <c r="C456" s="60"/>
      <c r="D456" s="60"/>
      <c r="E456" s="2">
        <v>6533.0</v>
      </c>
      <c r="F456" s="61">
        <v>1331.0</v>
      </c>
      <c r="G456" s="62">
        <f t="shared" si="8"/>
        <v>203</v>
      </c>
      <c r="H456" s="43">
        <v>9.0</v>
      </c>
      <c r="I456" s="43">
        <v>20.0</v>
      </c>
      <c r="J456" s="43">
        <v>6.0</v>
      </c>
      <c r="K456" s="44">
        <v>28.0</v>
      </c>
      <c r="L456" s="44">
        <v>70.0</v>
      </c>
      <c r="M456" s="44">
        <v>19.0</v>
      </c>
      <c r="N456" s="45">
        <v>12.0</v>
      </c>
      <c r="O456" s="45">
        <v>5.0</v>
      </c>
      <c r="P456" s="45">
        <v>34.0</v>
      </c>
      <c r="Q456" s="66">
        <f t="shared" si="9"/>
        <v>0.1525169046</v>
      </c>
      <c r="R456" s="66">
        <f t="shared" si="10"/>
        <v>0.006761833208</v>
      </c>
      <c r="S456" s="66">
        <f t="shared" si="11"/>
        <v>0.004507888805</v>
      </c>
      <c r="T456" s="66">
        <f t="shared" si="12"/>
        <v>0.003756574005</v>
      </c>
      <c r="U456" s="63">
        <f t="shared" si="1"/>
        <v>0.1525169046</v>
      </c>
      <c r="V456" s="66">
        <f t="shared" si="13"/>
        <v>0.01502629602</v>
      </c>
      <c r="W456" s="66">
        <f t="shared" si="14"/>
        <v>0.05259203606</v>
      </c>
      <c r="X456" s="66">
        <f t="shared" si="15"/>
        <v>0.02103681443</v>
      </c>
      <c r="Y456" s="63">
        <f t="shared" si="2"/>
        <v>0.1525169046</v>
      </c>
      <c r="Z456" s="66">
        <f t="shared" si="16"/>
        <v>0.01427498122</v>
      </c>
      <c r="AA456" s="66">
        <f t="shared" si="17"/>
        <v>0.009015777611</v>
      </c>
      <c r="AB456" s="66">
        <f t="shared" si="18"/>
        <v>0.02554470323</v>
      </c>
      <c r="AC456" s="63">
        <f t="shared" si="3"/>
        <v>0.1525169046</v>
      </c>
      <c r="AD456" s="66">
        <f t="shared" ref="AD456:AF456" si="485">(H456+K456+N456)/($F456)</f>
        <v>0.03681442524</v>
      </c>
      <c r="AE456" s="66">
        <f t="shared" si="485"/>
        <v>0.07137490609</v>
      </c>
      <c r="AF456" s="66">
        <f t="shared" si="485"/>
        <v>0.04432757325</v>
      </c>
      <c r="AG456" s="56">
        <f t="shared" si="20"/>
        <v>0.008724770651</v>
      </c>
      <c r="AH456" s="49">
        <f t="shared" si="5"/>
        <v>0.1525169046</v>
      </c>
      <c r="AI456" s="57">
        <f t="shared" si="21"/>
        <v>0.008073259543</v>
      </c>
      <c r="AJ456" s="57">
        <f t="shared" si="22"/>
        <v>0.007386933473</v>
      </c>
      <c r="AK456" s="66">
        <f t="shared" si="23"/>
        <v>0.0009425180674</v>
      </c>
      <c r="AL456" s="66">
        <f t="shared" si="24"/>
        <v>-0.003630359468</v>
      </c>
      <c r="AM456" s="66">
        <f t="shared" si="25"/>
        <v>0.0007651557765</v>
      </c>
      <c r="AN456" s="63">
        <f t="shared" si="6"/>
        <v>0.1525169046</v>
      </c>
      <c r="AO456" s="66">
        <f t="shared" si="26"/>
        <v>0.00883841532</v>
      </c>
      <c r="AP456" s="66">
        <f t="shared" si="27"/>
        <v>0.9803275659</v>
      </c>
      <c r="AQ456" s="63">
        <f t="shared" si="7"/>
        <v>12</v>
      </c>
      <c r="AR456" s="66">
        <f t="shared" si="28"/>
        <v>12</v>
      </c>
      <c r="AS456" s="64">
        <f>'M1,M2,M3 Restoration'!AU456</f>
        <v>0.5763011198</v>
      </c>
      <c r="AT456" s="66">
        <f t="shared" si="206"/>
        <v>9</v>
      </c>
      <c r="AU456" s="65">
        <f>'N1,N2,N3 Restoration'!AX456</f>
        <v>0.2831171956</v>
      </c>
      <c r="AV456" s="38">
        <f t="shared" si="30"/>
        <v>15</v>
      </c>
      <c r="AW456" s="38">
        <f t="shared" si="31"/>
        <v>6</v>
      </c>
      <c r="AX456" s="52">
        <v>20.0</v>
      </c>
      <c r="AY456" s="38"/>
      <c r="AZ456" s="35"/>
      <c r="BA456" s="35"/>
    </row>
    <row r="457">
      <c r="A457" s="1"/>
      <c r="B457" s="1"/>
      <c r="C457" s="60"/>
      <c r="D457" s="60"/>
      <c r="E457" s="2">
        <v>6538.0</v>
      </c>
      <c r="F457" s="61">
        <v>2501.0</v>
      </c>
      <c r="G457" s="62">
        <f t="shared" si="8"/>
        <v>440</v>
      </c>
      <c r="H457" s="43">
        <v>17.0</v>
      </c>
      <c r="I457" s="43">
        <v>26.0</v>
      </c>
      <c r="J457" s="43">
        <v>18.0</v>
      </c>
      <c r="K457" s="44">
        <v>50.0</v>
      </c>
      <c r="L457" s="44">
        <v>148.0</v>
      </c>
      <c r="M457" s="44">
        <v>44.0</v>
      </c>
      <c r="N457" s="45">
        <v>39.0</v>
      </c>
      <c r="O457" s="45">
        <v>23.0</v>
      </c>
      <c r="P457" s="45">
        <v>75.0</v>
      </c>
      <c r="Q457" s="66">
        <f t="shared" si="9"/>
        <v>0.1759296281</v>
      </c>
      <c r="R457" s="66">
        <f t="shared" si="10"/>
        <v>0.006797281088</v>
      </c>
      <c r="S457" s="66">
        <f t="shared" si="11"/>
        <v>0.007197121152</v>
      </c>
      <c r="T457" s="66">
        <f t="shared" si="12"/>
        <v>0.009196321471</v>
      </c>
      <c r="U457" s="63">
        <f t="shared" si="1"/>
        <v>0.1759296281</v>
      </c>
      <c r="V457" s="66">
        <f t="shared" si="13"/>
        <v>0.01039584166</v>
      </c>
      <c r="W457" s="66">
        <f t="shared" si="14"/>
        <v>0.05917632947</v>
      </c>
      <c r="X457" s="66">
        <f t="shared" si="15"/>
        <v>0.0199920032</v>
      </c>
      <c r="Y457" s="63">
        <f t="shared" si="2"/>
        <v>0.1759296281</v>
      </c>
      <c r="Z457" s="66">
        <f t="shared" si="16"/>
        <v>0.01759296281</v>
      </c>
      <c r="AA457" s="66">
        <f t="shared" si="17"/>
        <v>0.0155937625</v>
      </c>
      <c r="AB457" s="66">
        <f t="shared" si="18"/>
        <v>0.0299880048</v>
      </c>
      <c r="AC457" s="63">
        <f t="shared" si="3"/>
        <v>0.1759296281</v>
      </c>
      <c r="AD457" s="66">
        <f t="shared" ref="AD457:AF457" si="486">(H457+K457+N457)/($F457)</f>
        <v>0.04238304678</v>
      </c>
      <c r="AE457" s="66">
        <f t="shared" si="486"/>
        <v>0.0787684926</v>
      </c>
      <c r="AF457" s="66">
        <f t="shared" si="486"/>
        <v>0.05477808876</v>
      </c>
      <c r="AG457" s="56">
        <f t="shared" si="20"/>
        <v>0.01012714997</v>
      </c>
      <c r="AH457" s="49">
        <f t="shared" si="5"/>
        <v>0.1759296281</v>
      </c>
      <c r="AI457" s="57">
        <f t="shared" si="21"/>
        <v>0.00931645943</v>
      </c>
      <c r="AJ457" s="57">
        <f t="shared" si="22"/>
        <v>0.008524776103</v>
      </c>
      <c r="AK457" s="66">
        <f t="shared" si="23"/>
        <v>0.006277303065</v>
      </c>
      <c r="AL457" s="66">
        <f t="shared" si="24"/>
        <v>0.0006715453683</v>
      </c>
      <c r="AM457" s="66">
        <f t="shared" si="25"/>
        <v>0.00509604523</v>
      </c>
      <c r="AN457" s="63">
        <f t="shared" si="6"/>
        <v>0.1759296281</v>
      </c>
      <c r="AO457" s="66">
        <f t="shared" si="26"/>
        <v>0.01441250466</v>
      </c>
      <c r="AP457" s="66">
        <f t="shared" si="27"/>
        <v>0.9242480552</v>
      </c>
      <c r="AQ457" s="63">
        <f t="shared" si="7"/>
        <v>39</v>
      </c>
      <c r="AR457" s="66">
        <f t="shared" si="28"/>
        <v>36</v>
      </c>
      <c r="AS457" s="64">
        <f>'M1,M2,M3 Restoration'!AU457</f>
        <v>0.5616564769</v>
      </c>
      <c r="AT457" s="66">
        <f t="shared" si="206"/>
        <v>28</v>
      </c>
      <c r="AU457" s="65">
        <f>'N1,N2,N3 Restoration'!AX457</f>
        <v>0.2358106781</v>
      </c>
      <c r="AV457" s="38">
        <f t="shared" si="30"/>
        <v>35</v>
      </c>
      <c r="AW457" s="38">
        <f t="shared" si="31"/>
        <v>11</v>
      </c>
      <c r="AX457" s="52">
        <v>26.0</v>
      </c>
      <c r="AY457" s="38"/>
      <c r="AZ457" s="35"/>
      <c r="BA457" s="35"/>
    </row>
    <row r="458">
      <c r="A458" s="1"/>
      <c r="B458" s="1"/>
      <c r="C458" s="60"/>
      <c r="D458" s="60"/>
      <c r="E458" s="2">
        <v>6539.0</v>
      </c>
      <c r="F458" s="61">
        <v>1687.0</v>
      </c>
      <c r="G458" s="62">
        <f t="shared" si="8"/>
        <v>324</v>
      </c>
      <c r="H458" s="43">
        <v>17.0</v>
      </c>
      <c r="I458" s="43">
        <v>19.0</v>
      </c>
      <c r="J458" s="43">
        <v>12.0</v>
      </c>
      <c r="K458" s="44">
        <v>56.0</v>
      </c>
      <c r="L458" s="44">
        <v>100.0</v>
      </c>
      <c r="M458" s="44">
        <v>30.0</v>
      </c>
      <c r="N458" s="45">
        <v>15.0</v>
      </c>
      <c r="O458" s="45">
        <v>17.0</v>
      </c>
      <c r="P458" s="45">
        <v>58.0</v>
      </c>
      <c r="Q458" s="66">
        <f t="shared" si="9"/>
        <v>0.1920569057</v>
      </c>
      <c r="R458" s="66">
        <f t="shared" si="10"/>
        <v>0.01007705987</v>
      </c>
      <c r="S458" s="66">
        <f t="shared" si="11"/>
        <v>0.007113218731</v>
      </c>
      <c r="T458" s="66">
        <f t="shared" si="12"/>
        <v>0.01007705987</v>
      </c>
      <c r="U458" s="63">
        <f t="shared" si="1"/>
        <v>0.1920569057</v>
      </c>
      <c r="V458" s="66">
        <f t="shared" si="13"/>
        <v>0.01126259632</v>
      </c>
      <c r="W458" s="66">
        <f t="shared" si="14"/>
        <v>0.05927682276</v>
      </c>
      <c r="X458" s="66">
        <f t="shared" si="15"/>
        <v>0.03319502075</v>
      </c>
      <c r="Y458" s="63">
        <f t="shared" si="2"/>
        <v>0.1920569057</v>
      </c>
      <c r="Z458" s="66">
        <f t="shared" si="16"/>
        <v>0.01778304683</v>
      </c>
      <c r="AA458" s="66">
        <f t="shared" si="17"/>
        <v>0.008891523414</v>
      </c>
      <c r="AB458" s="66">
        <f t="shared" si="18"/>
        <v>0.0343805572</v>
      </c>
      <c r="AC458" s="63">
        <f t="shared" si="3"/>
        <v>0.1920569057</v>
      </c>
      <c r="AD458" s="66">
        <f t="shared" ref="AD458:AF458" si="487">(H458+K458+N458)/($F458)</f>
        <v>0.05216360403</v>
      </c>
      <c r="AE458" s="66">
        <f t="shared" si="487"/>
        <v>0.08061647896</v>
      </c>
      <c r="AF458" s="66">
        <f t="shared" si="487"/>
        <v>0.05927682276</v>
      </c>
      <c r="AG458" s="56">
        <f t="shared" si="20"/>
        <v>0.01103683792</v>
      </c>
      <c r="AH458" s="49">
        <f t="shared" si="5"/>
        <v>0.1920569057</v>
      </c>
      <c r="AI458" s="57">
        <f t="shared" si="21"/>
        <v>0.01010330072</v>
      </c>
      <c r="AJ458" s="57">
        <f t="shared" si="22"/>
        <v>0.009239044645</v>
      </c>
      <c r="AK458" s="66">
        <f t="shared" si="23"/>
        <v>-0.001211777307</v>
      </c>
      <c r="AL458" s="66">
        <f t="shared" si="24"/>
        <v>0.0008380152243</v>
      </c>
      <c r="AM458" s="66">
        <f t="shared" si="25"/>
        <v>-0.0009837460291</v>
      </c>
      <c r="AN458" s="63">
        <f t="shared" si="6"/>
        <v>0.1920569057</v>
      </c>
      <c r="AO458" s="66">
        <f t="shared" si="26"/>
        <v>0.009119554692</v>
      </c>
      <c r="AP458" s="66">
        <f t="shared" si="27"/>
        <v>1.025645918</v>
      </c>
      <c r="AQ458" s="63">
        <f t="shared" si="7"/>
        <v>15</v>
      </c>
      <c r="AR458" s="66">
        <f t="shared" si="28"/>
        <v>15</v>
      </c>
      <c r="AS458" s="64">
        <f>'M1,M2,M3 Restoration'!AU458</f>
        <v>0.5021107946</v>
      </c>
      <c r="AT458" s="66">
        <f t="shared" si="206"/>
        <v>15</v>
      </c>
      <c r="AU458" s="65">
        <f>'N1,N2,N3 Restoration'!AX458</f>
        <v>0.3176363332</v>
      </c>
      <c r="AV458" s="38">
        <f t="shared" si="30"/>
        <v>29</v>
      </c>
      <c r="AW458" s="38">
        <f t="shared" si="31"/>
        <v>13</v>
      </c>
      <c r="AX458" s="52">
        <v>19.0</v>
      </c>
      <c r="AY458" s="38"/>
      <c r="AZ458" s="35"/>
      <c r="BA458" s="35"/>
    </row>
    <row r="459">
      <c r="A459" s="1"/>
      <c r="B459" s="1"/>
      <c r="C459" s="60"/>
      <c r="D459" s="60"/>
      <c r="E459" s="2">
        <v>6540.0</v>
      </c>
      <c r="F459" s="61">
        <v>2203.0</v>
      </c>
      <c r="G459" s="62">
        <f t="shared" si="8"/>
        <v>372</v>
      </c>
      <c r="H459" s="43">
        <v>17.0</v>
      </c>
      <c r="I459" s="43">
        <v>22.0</v>
      </c>
      <c r="J459" s="43">
        <v>19.0</v>
      </c>
      <c r="K459" s="44">
        <v>93.0</v>
      </c>
      <c r="L459" s="44">
        <v>87.0</v>
      </c>
      <c r="M459" s="44">
        <v>37.0</v>
      </c>
      <c r="N459" s="45">
        <v>31.0</v>
      </c>
      <c r="O459" s="45">
        <v>17.0</v>
      </c>
      <c r="P459" s="45">
        <v>49.0</v>
      </c>
      <c r="Q459" s="66">
        <f t="shared" si="9"/>
        <v>0.1688606446</v>
      </c>
      <c r="R459" s="66">
        <f t="shared" si="10"/>
        <v>0.007716749887</v>
      </c>
      <c r="S459" s="66">
        <f t="shared" si="11"/>
        <v>0.008624602814</v>
      </c>
      <c r="T459" s="66">
        <f t="shared" si="12"/>
        <v>0.007716749887</v>
      </c>
      <c r="U459" s="63">
        <f t="shared" si="1"/>
        <v>0.1688606446</v>
      </c>
      <c r="V459" s="66">
        <f t="shared" si="13"/>
        <v>0.009986382206</v>
      </c>
      <c r="W459" s="66">
        <f t="shared" si="14"/>
        <v>0.03949160236</v>
      </c>
      <c r="X459" s="66">
        <f t="shared" si="15"/>
        <v>0.04221516114</v>
      </c>
      <c r="Y459" s="63">
        <f t="shared" si="2"/>
        <v>0.1688606446</v>
      </c>
      <c r="Z459" s="66">
        <f t="shared" si="16"/>
        <v>0.01679527916</v>
      </c>
      <c r="AA459" s="66">
        <f t="shared" si="17"/>
        <v>0.01407172038</v>
      </c>
      <c r="AB459" s="66">
        <f t="shared" si="18"/>
        <v>0.02224239673</v>
      </c>
      <c r="AC459" s="63">
        <f t="shared" si="3"/>
        <v>0.1688606446</v>
      </c>
      <c r="AD459" s="66">
        <f t="shared" ref="AD459:AF459" si="488">(H459+K459+N459)/($F459)</f>
        <v>0.06400363141</v>
      </c>
      <c r="AE459" s="66">
        <f t="shared" si="488"/>
        <v>0.05719473445</v>
      </c>
      <c r="AF459" s="66">
        <f t="shared" si="488"/>
        <v>0.04766227871</v>
      </c>
      <c r="AG459" s="56">
        <f t="shared" si="20"/>
        <v>0.009713932406</v>
      </c>
      <c r="AH459" s="49">
        <f t="shared" si="5"/>
        <v>0.1688606446</v>
      </c>
      <c r="AI459" s="57">
        <f t="shared" si="21"/>
        <v>0.008953694319</v>
      </c>
      <c r="AJ459" s="57">
        <f t="shared" si="22"/>
        <v>0.008193821418</v>
      </c>
      <c r="AK459" s="66">
        <f t="shared" si="23"/>
        <v>0.005118026063</v>
      </c>
      <c r="AL459" s="66">
        <f t="shared" si="24"/>
        <v>-0.0004770715314</v>
      </c>
      <c r="AM459" s="66">
        <f t="shared" si="25"/>
        <v>0.00415492004</v>
      </c>
      <c r="AN459" s="63">
        <f t="shared" si="6"/>
        <v>0.1688606446</v>
      </c>
      <c r="AO459" s="66">
        <f t="shared" si="26"/>
        <v>0.01310861436</v>
      </c>
      <c r="AP459" s="66">
        <f t="shared" si="27"/>
        <v>0.9315573365</v>
      </c>
      <c r="AQ459" s="63">
        <f t="shared" si="7"/>
        <v>31</v>
      </c>
      <c r="AR459" s="66">
        <f t="shared" si="28"/>
        <v>29</v>
      </c>
      <c r="AS459" s="64">
        <f>'M1,M2,M3 Restoration'!AU459</f>
        <v>0.5809969811</v>
      </c>
      <c r="AT459" s="66">
        <f t="shared" si="206"/>
        <v>21</v>
      </c>
      <c r="AU459" s="65">
        <f>'N1,N2,N3 Restoration'!AX459</f>
        <v>0.2087161736</v>
      </c>
      <c r="AV459" s="38">
        <f t="shared" si="30"/>
        <v>36</v>
      </c>
      <c r="AW459" s="38">
        <f t="shared" si="31"/>
        <v>9</v>
      </c>
      <c r="AX459" s="52">
        <v>22.0</v>
      </c>
      <c r="AY459" s="38"/>
      <c r="AZ459" s="35"/>
      <c r="BA459" s="35"/>
    </row>
    <row r="460">
      <c r="A460" s="1"/>
      <c r="B460" s="1"/>
      <c r="C460" s="60"/>
      <c r="D460" s="60"/>
      <c r="E460" s="2">
        <v>6545.0</v>
      </c>
      <c r="F460" s="61">
        <v>1652.0</v>
      </c>
      <c r="G460" s="62">
        <f t="shared" si="8"/>
        <v>290</v>
      </c>
      <c r="H460" s="43">
        <v>22.0</v>
      </c>
      <c r="I460" s="43">
        <v>35.0</v>
      </c>
      <c r="J460" s="43">
        <v>10.0</v>
      </c>
      <c r="K460" s="44">
        <v>35.0</v>
      </c>
      <c r="L460" s="44">
        <v>97.0</v>
      </c>
      <c r="M460" s="44">
        <v>31.0</v>
      </c>
      <c r="N460" s="45">
        <v>8.0</v>
      </c>
      <c r="O460" s="45">
        <v>6.0</v>
      </c>
      <c r="P460" s="45">
        <v>46.0</v>
      </c>
      <c r="Q460" s="66">
        <f t="shared" si="9"/>
        <v>0.1755447942</v>
      </c>
      <c r="R460" s="66">
        <f t="shared" si="10"/>
        <v>0.01331719128</v>
      </c>
      <c r="S460" s="66">
        <f t="shared" si="11"/>
        <v>0.006053268765</v>
      </c>
      <c r="T460" s="66">
        <f t="shared" si="12"/>
        <v>0.003631961259</v>
      </c>
      <c r="U460" s="63">
        <f t="shared" si="1"/>
        <v>0.1755447942</v>
      </c>
      <c r="V460" s="66">
        <f t="shared" si="13"/>
        <v>0.02118644068</v>
      </c>
      <c r="W460" s="66">
        <f t="shared" si="14"/>
        <v>0.05871670702</v>
      </c>
      <c r="X460" s="66">
        <f t="shared" si="15"/>
        <v>0.02118644068</v>
      </c>
      <c r="Y460" s="63">
        <f t="shared" si="2"/>
        <v>0.1755447942</v>
      </c>
      <c r="Z460" s="66">
        <f t="shared" si="16"/>
        <v>0.01876513317</v>
      </c>
      <c r="AA460" s="66">
        <f t="shared" si="17"/>
        <v>0.004842615012</v>
      </c>
      <c r="AB460" s="66">
        <f t="shared" si="18"/>
        <v>0.02784503632</v>
      </c>
      <c r="AC460" s="63">
        <f t="shared" si="3"/>
        <v>0.1755447942</v>
      </c>
      <c r="AD460" s="66">
        <f t="shared" ref="AD460:AF460" si="489">(H460+K460+N460)/($F460)</f>
        <v>0.03934624697</v>
      </c>
      <c r="AE460" s="66">
        <f t="shared" si="489"/>
        <v>0.08353510896</v>
      </c>
      <c r="AF460" s="66">
        <f t="shared" si="489"/>
        <v>0.05266343826</v>
      </c>
      <c r="AG460" s="56">
        <f t="shared" si="20"/>
        <v>0.01010488163</v>
      </c>
      <c r="AH460" s="49">
        <f t="shared" si="5"/>
        <v>0.1755447942</v>
      </c>
      <c r="AI460" s="57">
        <f t="shared" si="21"/>
        <v>0.009296990954</v>
      </c>
      <c r="AJ460" s="57">
        <f t="shared" si="22"/>
        <v>0.00850703938</v>
      </c>
      <c r="AK460" s="66">
        <f t="shared" si="23"/>
        <v>-0.004454375942</v>
      </c>
      <c r="AL460" s="66">
        <f t="shared" si="24"/>
        <v>-0.004875078121</v>
      </c>
      <c r="AM460" s="66">
        <f t="shared" si="25"/>
        <v>-0.003616155064</v>
      </c>
      <c r="AN460" s="63">
        <f t="shared" si="6"/>
        <v>0.1755447942</v>
      </c>
      <c r="AO460" s="66">
        <f t="shared" si="26"/>
        <v>0.00568083589</v>
      </c>
      <c r="AP460" s="66">
        <f t="shared" si="27"/>
        <v>1.173092611</v>
      </c>
      <c r="AQ460" s="63">
        <f t="shared" si="7"/>
        <v>8</v>
      </c>
      <c r="AR460" s="66">
        <f t="shared" si="28"/>
        <v>9</v>
      </c>
      <c r="AS460" s="64">
        <f>'M1,M2,M3 Restoration'!AU460</f>
        <v>0.5257312792</v>
      </c>
      <c r="AT460" s="66">
        <f t="shared" si="206"/>
        <v>8</v>
      </c>
      <c r="AU460" s="65">
        <f>'N1,N2,N3 Restoration'!AX460</f>
        <v>0.3207457707</v>
      </c>
      <c r="AV460" s="38">
        <f t="shared" si="30"/>
        <v>32</v>
      </c>
      <c r="AW460" s="38">
        <f t="shared" si="31"/>
        <v>15</v>
      </c>
      <c r="AX460" s="52">
        <v>35.0</v>
      </c>
      <c r="AY460" s="38"/>
      <c r="AZ460" s="35"/>
      <c r="BA460" s="35"/>
    </row>
    <row r="461">
      <c r="A461" s="1"/>
      <c r="B461" s="1"/>
      <c r="C461" s="60"/>
      <c r="D461" s="60"/>
      <c r="E461" s="2">
        <v>6547.0</v>
      </c>
      <c r="F461" s="61">
        <v>2090.0</v>
      </c>
      <c r="G461" s="62">
        <f t="shared" si="8"/>
        <v>307</v>
      </c>
      <c r="H461" s="43">
        <v>12.0</v>
      </c>
      <c r="I461" s="43">
        <v>25.0</v>
      </c>
      <c r="J461" s="43">
        <v>26.0</v>
      </c>
      <c r="K461" s="44">
        <v>33.0</v>
      </c>
      <c r="L461" s="44">
        <v>115.0</v>
      </c>
      <c r="M461" s="44">
        <v>19.0</v>
      </c>
      <c r="N461" s="45">
        <v>19.0</v>
      </c>
      <c r="O461" s="45">
        <v>15.0</v>
      </c>
      <c r="P461" s="45">
        <v>43.0</v>
      </c>
      <c r="Q461" s="66">
        <f t="shared" si="9"/>
        <v>0.1468899522</v>
      </c>
      <c r="R461" s="66">
        <f t="shared" si="10"/>
        <v>0.005741626794</v>
      </c>
      <c r="S461" s="66">
        <f t="shared" si="11"/>
        <v>0.01244019139</v>
      </c>
      <c r="T461" s="66">
        <f t="shared" si="12"/>
        <v>0.007177033493</v>
      </c>
      <c r="U461" s="63">
        <f t="shared" si="1"/>
        <v>0.1468899522</v>
      </c>
      <c r="V461" s="66">
        <f t="shared" si="13"/>
        <v>0.01196172249</v>
      </c>
      <c r="W461" s="66">
        <f t="shared" si="14"/>
        <v>0.05502392344</v>
      </c>
      <c r="X461" s="66">
        <f t="shared" si="15"/>
        <v>0.01578947368</v>
      </c>
      <c r="Y461" s="63">
        <f t="shared" si="2"/>
        <v>0.1468899522</v>
      </c>
      <c r="Z461" s="66">
        <f t="shared" si="16"/>
        <v>0.009090909091</v>
      </c>
      <c r="AA461" s="66">
        <f t="shared" si="17"/>
        <v>0.009090909091</v>
      </c>
      <c r="AB461" s="66">
        <f t="shared" si="18"/>
        <v>0.02057416268</v>
      </c>
      <c r="AC461" s="63">
        <f t="shared" si="3"/>
        <v>0.1468899522</v>
      </c>
      <c r="AD461" s="66">
        <f t="shared" ref="AD461:AF461" si="490">(H461+K461+N461)/($F461)</f>
        <v>0.03062200957</v>
      </c>
      <c r="AE461" s="66">
        <f t="shared" si="490"/>
        <v>0.07416267943</v>
      </c>
      <c r="AF461" s="66">
        <f t="shared" si="490"/>
        <v>0.04210526316</v>
      </c>
      <c r="AG461" s="56">
        <f t="shared" si="20"/>
        <v>0.008373297841</v>
      </c>
      <c r="AH461" s="49">
        <f t="shared" si="5"/>
        <v>0.1468899522</v>
      </c>
      <c r="AI461" s="57">
        <f t="shared" si="21"/>
        <v>0.00775666102</v>
      </c>
      <c r="AJ461" s="57">
        <f t="shared" si="22"/>
        <v>0.007095656235</v>
      </c>
      <c r="AK461" s="66">
        <f t="shared" si="23"/>
        <v>0.001334248071</v>
      </c>
      <c r="AL461" s="66">
        <f t="shared" si="24"/>
        <v>0.00008137725785</v>
      </c>
      <c r="AM461" s="66">
        <f t="shared" si="25"/>
        <v>0.001083170344</v>
      </c>
      <c r="AN461" s="63">
        <f t="shared" si="6"/>
        <v>0.1468899522</v>
      </c>
      <c r="AO461" s="66">
        <f t="shared" si="26"/>
        <v>0.008839831363</v>
      </c>
      <c r="AP461" s="66">
        <f t="shared" si="27"/>
        <v>0.97238145</v>
      </c>
      <c r="AQ461" s="63">
        <f t="shared" si="7"/>
        <v>19</v>
      </c>
      <c r="AR461" s="66">
        <f t="shared" si="28"/>
        <v>18</v>
      </c>
      <c r="AS461" s="64">
        <f>'M1,M2,M3 Restoration'!AU461</f>
        <v>0.3626959508</v>
      </c>
      <c r="AT461" s="66">
        <f t="shared" si="206"/>
        <v>32</v>
      </c>
      <c r="AU461" s="65">
        <f>'N1,N2,N3 Restoration'!AX461</f>
        <v>0.1773239005</v>
      </c>
      <c r="AV461" s="38">
        <f t="shared" si="30"/>
        <v>38</v>
      </c>
      <c r="AW461" s="38">
        <f t="shared" si="31"/>
        <v>8</v>
      </c>
      <c r="AX461" s="52">
        <v>25.0</v>
      </c>
      <c r="AY461" s="38"/>
      <c r="AZ461" s="35"/>
      <c r="BA461" s="35"/>
    </row>
    <row r="462">
      <c r="A462" s="1"/>
      <c r="B462" s="1"/>
      <c r="C462" s="60"/>
      <c r="D462" s="60"/>
      <c r="E462" s="2">
        <v>6552.0</v>
      </c>
      <c r="F462" s="61">
        <v>918.0</v>
      </c>
      <c r="G462" s="62">
        <f t="shared" si="8"/>
        <v>234</v>
      </c>
      <c r="H462" s="43">
        <v>7.0</v>
      </c>
      <c r="I462" s="43">
        <v>26.0</v>
      </c>
      <c r="J462" s="43">
        <v>10.0</v>
      </c>
      <c r="K462" s="44">
        <v>30.0</v>
      </c>
      <c r="L462" s="44">
        <v>91.0</v>
      </c>
      <c r="M462" s="44">
        <v>32.0</v>
      </c>
      <c r="N462" s="45">
        <v>8.0</v>
      </c>
      <c r="O462" s="45">
        <v>5.0</v>
      </c>
      <c r="P462" s="45">
        <v>25.0</v>
      </c>
      <c r="Q462" s="66">
        <f t="shared" si="9"/>
        <v>0.2549019608</v>
      </c>
      <c r="R462" s="66">
        <f t="shared" si="10"/>
        <v>0.007625272331</v>
      </c>
      <c r="S462" s="66">
        <f t="shared" si="11"/>
        <v>0.01089324619</v>
      </c>
      <c r="T462" s="66">
        <f t="shared" si="12"/>
        <v>0.005446623094</v>
      </c>
      <c r="U462" s="63">
        <f t="shared" si="1"/>
        <v>0.2549019608</v>
      </c>
      <c r="V462" s="66">
        <f t="shared" si="13"/>
        <v>0.02832244009</v>
      </c>
      <c r="W462" s="66">
        <f t="shared" si="14"/>
        <v>0.09912854031</v>
      </c>
      <c r="X462" s="66">
        <f t="shared" si="15"/>
        <v>0.03267973856</v>
      </c>
      <c r="Y462" s="63">
        <f t="shared" si="2"/>
        <v>0.2549019608</v>
      </c>
      <c r="Z462" s="66">
        <f t="shared" si="16"/>
        <v>0.0348583878</v>
      </c>
      <c r="AA462" s="66">
        <f t="shared" si="17"/>
        <v>0.00871459695</v>
      </c>
      <c r="AB462" s="66">
        <f t="shared" si="18"/>
        <v>0.02723311547</v>
      </c>
      <c r="AC462" s="63">
        <f t="shared" si="3"/>
        <v>0.2549019608</v>
      </c>
      <c r="AD462" s="66">
        <f t="shared" ref="AD462:AF462" si="491">(H462+K462+N462)/($F462)</f>
        <v>0.04901960784</v>
      </c>
      <c r="AE462" s="66">
        <f t="shared" si="491"/>
        <v>0.1328976035</v>
      </c>
      <c r="AF462" s="66">
        <f t="shared" si="491"/>
        <v>0.07298474946</v>
      </c>
      <c r="AG462" s="56">
        <f t="shared" si="20"/>
        <v>0.01414349097</v>
      </c>
      <c r="AH462" s="49">
        <f t="shared" si="5"/>
        <v>0.2549019608</v>
      </c>
      <c r="AI462" s="57">
        <f t="shared" si="21"/>
        <v>0.01262850827</v>
      </c>
      <c r="AJ462" s="57">
        <f t="shared" si="22"/>
        <v>0.01148144944</v>
      </c>
      <c r="AK462" s="66">
        <f t="shared" si="23"/>
        <v>-0.003913911316</v>
      </c>
      <c r="AL462" s="66">
        <f t="shared" si="24"/>
        <v>-0.006034826349</v>
      </c>
      <c r="AM462" s="66">
        <f t="shared" si="25"/>
        <v>-0.003177394637</v>
      </c>
      <c r="AN462" s="63">
        <f t="shared" si="6"/>
        <v>0.2549019608</v>
      </c>
      <c r="AO462" s="66">
        <f t="shared" si="26"/>
        <v>0.009451113629</v>
      </c>
      <c r="AP462" s="66">
        <f t="shared" si="27"/>
        <v>1.084515289</v>
      </c>
      <c r="AQ462" s="63">
        <f t="shared" si="7"/>
        <v>8</v>
      </c>
      <c r="AR462" s="66">
        <f t="shared" si="28"/>
        <v>9</v>
      </c>
      <c r="AS462" s="64">
        <f>'M1,M2,M3 Restoration'!AU462</f>
        <v>0.3828767904</v>
      </c>
      <c r="AT462" s="66">
        <f t="shared" si="206"/>
        <v>15</v>
      </c>
      <c r="AU462" s="65">
        <f>'N1,N2,N3 Restoration'!AX462</f>
        <v>0.2835675952</v>
      </c>
      <c r="AV462" s="38">
        <f t="shared" si="30"/>
        <v>17</v>
      </c>
      <c r="AW462" s="38">
        <f t="shared" si="31"/>
        <v>7</v>
      </c>
      <c r="AX462" s="52">
        <v>26.0</v>
      </c>
      <c r="AY462" s="38"/>
      <c r="AZ462" s="35"/>
      <c r="BA462" s="35"/>
    </row>
    <row r="463">
      <c r="A463" s="1"/>
      <c r="B463" s="1"/>
      <c r="C463" s="60"/>
      <c r="D463" s="60"/>
      <c r="E463" s="2">
        <v>6600.0</v>
      </c>
      <c r="F463" s="61">
        <v>1776.0</v>
      </c>
      <c r="G463" s="62">
        <f t="shared" si="8"/>
        <v>393</v>
      </c>
      <c r="H463" s="43">
        <v>11.0</v>
      </c>
      <c r="I463" s="43">
        <v>18.0</v>
      </c>
      <c r="J463" s="43">
        <v>22.0</v>
      </c>
      <c r="K463" s="44">
        <v>39.0</v>
      </c>
      <c r="L463" s="44">
        <v>184.0</v>
      </c>
      <c r="M463" s="44">
        <v>45.0</v>
      </c>
      <c r="N463" s="45">
        <v>11.0</v>
      </c>
      <c r="O463" s="45">
        <v>9.0</v>
      </c>
      <c r="P463" s="45">
        <v>54.0</v>
      </c>
      <c r="Q463" s="66">
        <f t="shared" si="9"/>
        <v>0.2212837838</v>
      </c>
      <c r="R463" s="66">
        <f t="shared" si="10"/>
        <v>0.006193693694</v>
      </c>
      <c r="S463" s="66">
        <f t="shared" si="11"/>
        <v>0.01238738739</v>
      </c>
      <c r="T463" s="66">
        <f t="shared" si="12"/>
        <v>0.005067567568</v>
      </c>
      <c r="U463" s="63">
        <f t="shared" si="1"/>
        <v>0.2212837838</v>
      </c>
      <c r="V463" s="66">
        <f t="shared" si="13"/>
        <v>0.01013513514</v>
      </c>
      <c r="W463" s="66">
        <f t="shared" si="14"/>
        <v>0.1036036036</v>
      </c>
      <c r="X463" s="66">
        <f t="shared" si="15"/>
        <v>0.02195945946</v>
      </c>
      <c r="Y463" s="63">
        <f t="shared" si="2"/>
        <v>0.2212837838</v>
      </c>
      <c r="Z463" s="66">
        <f t="shared" si="16"/>
        <v>0.02533783784</v>
      </c>
      <c r="AA463" s="66">
        <f t="shared" si="17"/>
        <v>0.006193693694</v>
      </c>
      <c r="AB463" s="66">
        <f t="shared" si="18"/>
        <v>0.03040540541</v>
      </c>
      <c r="AC463" s="63">
        <f t="shared" si="3"/>
        <v>0.2212837838</v>
      </c>
      <c r="AD463" s="66">
        <f t="shared" ref="AD463:AF463" si="492">(H463+K463+N463)/($F463)</f>
        <v>0.03434684685</v>
      </c>
      <c r="AE463" s="66">
        <f t="shared" si="492"/>
        <v>0.1188063063</v>
      </c>
      <c r="AF463" s="66">
        <f t="shared" si="492"/>
        <v>0.06813063063</v>
      </c>
      <c r="AG463" s="56">
        <f t="shared" si="20"/>
        <v>0.01256838528</v>
      </c>
      <c r="AH463" s="49">
        <f t="shared" si="5"/>
        <v>0.2212837838</v>
      </c>
      <c r="AI463" s="57">
        <f t="shared" si="21"/>
        <v>0.01138477847</v>
      </c>
      <c r="AJ463" s="57">
        <f t="shared" si="22"/>
        <v>0.01038900144</v>
      </c>
      <c r="AK463" s="66">
        <f t="shared" si="23"/>
        <v>-0.005191084771</v>
      </c>
      <c r="AL463" s="66">
        <f t="shared" si="24"/>
        <v>-0.005321433871</v>
      </c>
      <c r="AM463" s="66">
        <f t="shared" si="25"/>
        <v>-0.00421423062</v>
      </c>
      <c r="AN463" s="63">
        <f t="shared" si="6"/>
        <v>0.2212837838</v>
      </c>
      <c r="AO463" s="66">
        <f t="shared" si="26"/>
        <v>0.007170547845</v>
      </c>
      <c r="AP463" s="66">
        <f t="shared" si="27"/>
        <v>1.157717543</v>
      </c>
      <c r="AQ463" s="63">
        <f t="shared" si="7"/>
        <v>11</v>
      </c>
      <c r="AR463" s="66">
        <f t="shared" si="28"/>
        <v>13</v>
      </c>
      <c r="AS463" s="64">
        <f>'M1,M2,M3 Restoration'!AU463</f>
        <v>0.228580446</v>
      </c>
      <c r="AT463" s="66">
        <f t="shared" si="206"/>
        <v>44</v>
      </c>
      <c r="AU463" s="65">
        <f>'N1,N2,N3 Restoration'!AX463</f>
        <v>0.06311530493</v>
      </c>
      <c r="AV463" s="38">
        <f t="shared" si="30"/>
        <v>33</v>
      </c>
      <c r="AW463" s="38">
        <f t="shared" si="31"/>
        <v>2</v>
      </c>
      <c r="AX463" s="52">
        <v>18.0</v>
      </c>
      <c r="AY463" s="38"/>
      <c r="AZ463" s="35"/>
      <c r="BA463" s="35"/>
    </row>
    <row r="464">
      <c r="A464" s="1"/>
      <c r="B464" s="1"/>
      <c r="C464" s="60"/>
      <c r="D464" s="60"/>
      <c r="E464" s="2">
        <v>6609.0</v>
      </c>
      <c r="F464" s="61">
        <v>3046.0</v>
      </c>
      <c r="G464" s="62">
        <f t="shared" si="8"/>
        <v>391</v>
      </c>
      <c r="H464" s="43">
        <v>20.0</v>
      </c>
      <c r="I464" s="43">
        <v>22.0</v>
      </c>
      <c r="J464" s="43">
        <v>19.0</v>
      </c>
      <c r="K464" s="44">
        <v>55.0</v>
      </c>
      <c r="L464" s="44">
        <v>134.0</v>
      </c>
      <c r="M464" s="44">
        <v>38.0</v>
      </c>
      <c r="N464" s="45">
        <v>16.0</v>
      </c>
      <c r="O464" s="45">
        <v>18.0</v>
      </c>
      <c r="P464" s="45">
        <v>69.0</v>
      </c>
      <c r="Q464" s="66">
        <f t="shared" si="9"/>
        <v>0.1283650689</v>
      </c>
      <c r="R464" s="66">
        <f t="shared" si="10"/>
        <v>0.006565988181</v>
      </c>
      <c r="S464" s="66">
        <f t="shared" si="11"/>
        <v>0.006237688772</v>
      </c>
      <c r="T464" s="66">
        <f t="shared" si="12"/>
        <v>0.005909389363</v>
      </c>
      <c r="U464" s="63">
        <f t="shared" si="1"/>
        <v>0.1283650689</v>
      </c>
      <c r="V464" s="66">
        <f t="shared" si="13"/>
        <v>0.007222586999</v>
      </c>
      <c r="W464" s="66">
        <f t="shared" si="14"/>
        <v>0.04399212081</v>
      </c>
      <c r="X464" s="66">
        <f t="shared" si="15"/>
        <v>0.0180564675</v>
      </c>
      <c r="Y464" s="63">
        <f t="shared" si="2"/>
        <v>0.1283650689</v>
      </c>
      <c r="Z464" s="66">
        <f t="shared" si="16"/>
        <v>0.01247537754</v>
      </c>
      <c r="AA464" s="66">
        <f t="shared" si="17"/>
        <v>0.005252790545</v>
      </c>
      <c r="AB464" s="66">
        <f t="shared" si="18"/>
        <v>0.02265265923</v>
      </c>
      <c r="AC464" s="63">
        <f t="shared" si="3"/>
        <v>0.1283650689</v>
      </c>
      <c r="AD464" s="66">
        <f t="shared" ref="AD464:AF464" si="493">(H464+K464+N464)/($F464)</f>
        <v>0.02987524622</v>
      </c>
      <c r="AE464" s="66">
        <f t="shared" si="493"/>
        <v>0.05712409718</v>
      </c>
      <c r="AF464" s="66">
        <f t="shared" si="493"/>
        <v>0.04136572554</v>
      </c>
      <c r="AG464" s="56">
        <f t="shared" si="20"/>
        <v>0.00717668335</v>
      </c>
      <c r="AH464" s="49">
        <f t="shared" si="5"/>
        <v>0.1283650689</v>
      </c>
      <c r="AI464" s="57">
        <f t="shared" si="21"/>
        <v>0.006665597218</v>
      </c>
      <c r="AJ464" s="57">
        <f t="shared" si="22"/>
        <v>0.006087954408</v>
      </c>
      <c r="AK464" s="66">
        <f t="shared" si="23"/>
        <v>-0.001412806673</v>
      </c>
      <c r="AL464" s="66">
        <f t="shared" si="24"/>
        <v>-0.0001785650449</v>
      </c>
      <c r="AM464" s="66">
        <f t="shared" si="25"/>
        <v>-0.001146945851</v>
      </c>
      <c r="AN464" s="63">
        <f t="shared" si="6"/>
        <v>0.1283650689</v>
      </c>
      <c r="AO464" s="66">
        <f t="shared" si="26"/>
        <v>0.005518651367</v>
      </c>
      <c r="AP464" s="66">
        <f t="shared" si="27"/>
        <v>1.050613254</v>
      </c>
      <c r="AQ464" s="63">
        <f t="shared" si="7"/>
        <v>16</v>
      </c>
      <c r="AR464" s="66">
        <f t="shared" si="28"/>
        <v>17</v>
      </c>
      <c r="AS464" s="64">
        <f>'M1,M2,M3 Restoration'!AU464</f>
        <v>0.4137331918</v>
      </c>
      <c r="AT464" s="66">
        <f t="shared" si="206"/>
        <v>24</v>
      </c>
      <c r="AU464" s="65">
        <f>'N1,N2,N3 Restoration'!AX464</f>
        <v>0.2301363452</v>
      </c>
      <c r="AV464" s="38">
        <f t="shared" si="30"/>
        <v>39</v>
      </c>
      <c r="AW464" s="38">
        <f t="shared" si="31"/>
        <v>12</v>
      </c>
      <c r="AX464" s="52">
        <v>22.0</v>
      </c>
      <c r="AY464" s="38"/>
      <c r="AZ464" s="35"/>
      <c r="BA464" s="35"/>
    </row>
    <row r="465">
      <c r="A465" s="1"/>
      <c r="B465" s="1"/>
      <c r="C465" s="60"/>
      <c r="D465" s="60"/>
      <c r="E465" s="2">
        <v>6610.0</v>
      </c>
      <c r="F465" s="61">
        <v>2673.0</v>
      </c>
      <c r="G465" s="62">
        <f t="shared" si="8"/>
        <v>577</v>
      </c>
      <c r="H465" s="43">
        <v>14.0</v>
      </c>
      <c r="I465" s="43">
        <v>55.0</v>
      </c>
      <c r="J465" s="43">
        <v>16.0</v>
      </c>
      <c r="K465" s="44">
        <v>60.0</v>
      </c>
      <c r="L465" s="44">
        <v>214.0</v>
      </c>
      <c r="M465" s="44">
        <v>62.0</v>
      </c>
      <c r="N465" s="45">
        <v>33.0</v>
      </c>
      <c r="O465" s="45">
        <v>27.0</v>
      </c>
      <c r="P465" s="45">
        <v>96.0</v>
      </c>
      <c r="Q465" s="66">
        <f t="shared" si="9"/>
        <v>0.215862327</v>
      </c>
      <c r="R465" s="66">
        <f t="shared" si="10"/>
        <v>0.005237560793</v>
      </c>
      <c r="S465" s="66">
        <f t="shared" si="11"/>
        <v>0.005985783764</v>
      </c>
      <c r="T465" s="66">
        <f t="shared" si="12"/>
        <v>0.0101010101</v>
      </c>
      <c r="U465" s="63">
        <f t="shared" si="1"/>
        <v>0.215862327</v>
      </c>
      <c r="V465" s="66">
        <f t="shared" si="13"/>
        <v>0.02057613169</v>
      </c>
      <c r="W465" s="66">
        <f t="shared" si="14"/>
        <v>0.08005985784</v>
      </c>
      <c r="X465" s="66">
        <f t="shared" si="15"/>
        <v>0.02244668911</v>
      </c>
      <c r="Y465" s="63">
        <f t="shared" si="2"/>
        <v>0.215862327</v>
      </c>
      <c r="Z465" s="66">
        <f t="shared" si="16"/>
        <v>0.02319491208</v>
      </c>
      <c r="AA465" s="66">
        <f t="shared" si="17"/>
        <v>0.01234567901</v>
      </c>
      <c r="AB465" s="66">
        <f t="shared" si="18"/>
        <v>0.03591470258</v>
      </c>
      <c r="AC465" s="63">
        <f t="shared" si="3"/>
        <v>0.215862327</v>
      </c>
      <c r="AD465" s="66">
        <f t="shared" ref="AD465:AF465" si="494">(H465+K465+N465)/($F465)</f>
        <v>0.04002992892</v>
      </c>
      <c r="AE465" s="66">
        <f t="shared" si="494"/>
        <v>0.1107369996</v>
      </c>
      <c r="AF465" s="66">
        <f t="shared" si="494"/>
        <v>0.06509539843</v>
      </c>
      <c r="AG465" s="56">
        <f t="shared" si="20"/>
        <v>0.01229568601</v>
      </c>
      <c r="AH465" s="49">
        <f t="shared" si="5"/>
        <v>0.215862327</v>
      </c>
      <c r="AI465" s="57">
        <f t="shared" si="21"/>
        <v>0.01116113755</v>
      </c>
      <c r="AJ465" s="57">
        <f t="shared" si="22"/>
        <v>0.01018975708</v>
      </c>
      <c r="AK465" s="66">
        <f t="shared" si="23"/>
        <v>0.001184541463</v>
      </c>
      <c r="AL465" s="66">
        <f t="shared" si="24"/>
        <v>-0.00008874697705</v>
      </c>
      <c r="AM465" s="66">
        <f t="shared" si="25"/>
        <v>0.0009616354044</v>
      </c>
      <c r="AN465" s="63">
        <f t="shared" si="6"/>
        <v>0.215862327</v>
      </c>
      <c r="AO465" s="66">
        <f t="shared" si="26"/>
        <v>0.01212277295</v>
      </c>
      <c r="AP465" s="66">
        <f t="shared" si="27"/>
        <v>0.9819446093</v>
      </c>
      <c r="AQ465" s="63">
        <f t="shared" si="7"/>
        <v>33</v>
      </c>
      <c r="AR465" s="66">
        <f t="shared" si="28"/>
        <v>32</v>
      </c>
      <c r="AS465" s="64">
        <f>'M1,M2,M3 Restoration'!AU465</f>
        <v>0.4480449939</v>
      </c>
      <c r="AT465" s="66">
        <f t="shared" si="206"/>
        <v>39</v>
      </c>
      <c r="AU465" s="65">
        <f>'N1,N2,N3 Restoration'!AX465</f>
        <v>0.451534993</v>
      </c>
      <c r="AV465" s="38">
        <f t="shared" si="30"/>
        <v>30</v>
      </c>
      <c r="AW465" s="38">
        <f t="shared" si="31"/>
        <v>25</v>
      </c>
      <c r="AX465" s="52">
        <v>55.0</v>
      </c>
      <c r="AY465" s="38"/>
      <c r="AZ465" s="35"/>
      <c r="BA465" s="35"/>
    </row>
    <row r="466">
      <c r="A466" s="1"/>
      <c r="B466" s="1"/>
      <c r="C466" s="60"/>
      <c r="D466" s="60"/>
      <c r="E466" s="2">
        <v>6625.0</v>
      </c>
      <c r="F466" s="61">
        <v>1843.0</v>
      </c>
      <c r="G466" s="62">
        <f t="shared" si="8"/>
        <v>439</v>
      </c>
      <c r="H466" s="43">
        <v>28.0</v>
      </c>
      <c r="I466" s="43">
        <v>19.0</v>
      </c>
      <c r="J466" s="43">
        <v>12.0</v>
      </c>
      <c r="K466" s="44">
        <v>87.0</v>
      </c>
      <c r="L466" s="44">
        <v>136.0</v>
      </c>
      <c r="M466" s="44">
        <v>60.0</v>
      </c>
      <c r="N466" s="45">
        <v>24.0</v>
      </c>
      <c r="O466" s="45">
        <v>19.0</v>
      </c>
      <c r="P466" s="45">
        <v>54.0</v>
      </c>
      <c r="Q466" s="66">
        <f t="shared" si="9"/>
        <v>0.2381985893</v>
      </c>
      <c r="R466" s="66">
        <f t="shared" si="10"/>
        <v>0.01519262073</v>
      </c>
      <c r="S466" s="66">
        <f t="shared" si="11"/>
        <v>0.006511123169</v>
      </c>
      <c r="T466" s="66">
        <f t="shared" si="12"/>
        <v>0.01030927835</v>
      </c>
      <c r="U466" s="63">
        <f t="shared" si="1"/>
        <v>0.2381985893</v>
      </c>
      <c r="V466" s="66">
        <f t="shared" si="13"/>
        <v>0.01030927835</v>
      </c>
      <c r="W466" s="66">
        <f t="shared" si="14"/>
        <v>0.07379272925</v>
      </c>
      <c r="X466" s="66">
        <f t="shared" si="15"/>
        <v>0.04720564297</v>
      </c>
      <c r="Y466" s="63">
        <f t="shared" si="2"/>
        <v>0.2381985893</v>
      </c>
      <c r="Z466" s="66">
        <f t="shared" si="16"/>
        <v>0.03255561584</v>
      </c>
      <c r="AA466" s="66">
        <f t="shared" si="17"/>
        <v>0.01302224634</v>
      </c>
      <c r="AB466" s="66">
        <f t="shared" si="18"/>
        <v>0.02930005426</v>
      </c>
      <c r="AC466" s="63">
        <f t="shared" si="3"/>
        <v>0.2381985893</v>
      </c>
      <c r="AD466" s="66">
        <f t="shared" ref="AD466:AF466" si="495">(H466+K466+N466)/($F466)</f>
        <v>0.07542051004</v>
      </c>
      <c r="AE466" s="66">
        <f t="shared" si="495"/>
        <v>0.09441128595</v>
      </c>
      <c r="AF466" s="66">
        <f t="shared" si="495"/>
        <v>0.06836679327</v>
      </c>
      <c r="AG466" s="56">
        <f t="shared" si="20"/>
        <v>0.01338583904</v>
      </c>
      <c r="AH466" s="49">
        <f t="shared" si="5"/>
        <v>0.2381985893</v>
      </c>
      <c r="AI466" s="57">
        <f t="shared" si="21"/>
        <v>0.01204135068</v>
      </c>
      <c r="AJ466" s="57">
        <f t="shared" si="22"/>
        <v>0.01096945703</v>
      </c>
      <c r="AK466" s="66">
        <f t="shared" si="23"/>
        <v>0.0009808956563</v>
      </c>
      <c r="AL466" s="66">
        <f t="shared" si="24"/>
        <v>-0.000660178679</v>
      </c>
      <c r="AM466" s="66">
        <f t="shared" si="25"/>
        <v>0.0007963115016</v>
      </c>
      <c r="AN466" s="63">
        <f t="shared" si="6"/>
        <v>0.2381985893</v>
      </c>
      <c r="AO466" s="66">
        <f t="shared" si="26"/>
        <v>0.01283766218</v>
      </c>
      <c r="AP466" s="66">
        <f t="shared" si="27"/>
        <v>0.9858254751</v>
      </c>
      <c r="AQ466" s="63">
        <f t="shared" si="7"/>
        <v>24</v>
      </c>
      <c r="AR466" s="66">
        <f t="shared" si="28"/>
        <v>24</v>
      </c>
      <c r="AS466" s="64">
        <f>'M1,M2,M3 Restoration'!AU466</f>
        <v>0.7231809014</v>
      </c>
      <c r="AT466" s="66">
        <f t="shared" si="206"/>
        <v>9</v>
      </c>
      <c r="AU466" s="65">
        <f>'N1,N2,N3 Restoration'!AX466</f>
        <v>0.2725115191</v>
      </c>
      <c r="AV466" s="38">
        <f t="shared" si="30"/>
        <v>40</v>
      </c>
      <c r="AW466" s="38">
        <f t="shared" si="31"/>
        <v>15</v>
      </c>
      <c r="AX466" s="52">
        <v>19.0</v>
      </c>
      <c r="AY466" s="38"/>
      <c r="AZ466" s="35"/>
      <c r="BA466" s="35"/>
    </row>
    <row r="467">
      <c r="A467" s="1"/>
      <c r="B467" s="1"/>
      <c r="C467" s="60"/>
      <c r="D467" s="60"/>
      <c r="E467" s="2">
        <v>6632.0</v>
      </c>
      <c r="F467" s="61">
        <v>1203.0</v>
      </c>
      <c r="G467" s="62">
        <f t="shared" si="8"/>
        <v>302</v>
      </c>
      <c r="H467" s="43">
        <v>12.0</v>
      </c>
      <c r="I467" s="43">
        <v>28.0</v>
      </c>
      <c r="J467" s="43">
        <v>17.0</v>
      </c>
      <c r="K467" s="44">
        <v>43.0</v>
      </c>
      <c r="L467" s="44">
        <v>97.0</v>
      </c>
      <c r="M467" s="44">
        <v>39.0</v>
      </c>
      <c r="N467" s="45">
        <v>18.0</v>
      </c>
      <c r="O467" s="45">
        <v>8.0</v>
      </c>
      <c r="P467" s="45">
        <v>40.0</v>
      </c>
      <c r="Q467" s="66">
        <f t="shared" si="9"/>
        <v>0.251039069</v>
      </c>
      <c r="R467" s="66">
        <f t="shared" si="10"/>
        <v>0.009975062344</v>
      </c>
      <c r="S467" s="66">
        <f t="shared" si="11"/>
        <v>0.01413133832</v>
      </c>
      <c r="T467" s="66">
        <f t="shared" si="12"/>
        <v>0.006650041563</v>
      </c>
      <c r="U467" s="63">
        <f t="shared" si="1"/>
        <v>0.251039069</v>
      </c>
      <c r="V467" s="66">
        <f t="shared" si="13"/>
        <v>0.02327514547</v>
      </c>
      <c r="W467" s="66">
        <f t="shared" si="14"/>
        <v>0.08063175395</v>
      </c>
      <c r="X467" s="66">
        <f t="shared" si="15"/>
        <v>0.0357439734</v>
      </c>
      <c r="Y467" s="63">
        <f t="shared" si="2"/>
        <v>0.251039069</v>
      </c>
      <c r="Z467" s="66">
        <f t="shared" si="16"/>
        <v>0.03241895262</v>
      </c>
      <c r="AA467" s="66">
        <f t="shared" si="17"/>
        <v>0.01496259352</v>
      </c>
      <c r="AB467" s="66">
        <f t="shared" si="18"/>
        <v>0.03325020781</v>
      </c>
      <c r="AC467" s="63">
        <f t="shared" si="3"/>
        <v>0.251039069</v>
      </c>
      <c r="AD467" s="66">
        <f t="shared" ref="AD467:AF467" si="496">(H467+K467+N467)/($F467)</f>
        <v>0.06068162926</v>
      </c>
      <c r="AE467" s="66">
        <f t="shared" si="496"/>
        <v>0.110556941</v>
      </c>
      <c r="AF467" s="66">
        <f t="shared" si="496"/>
        <v>0.07980049875</v>
      </c>
      <c r="AG467" s="56">
        <f t="shared" si="20"/>
        <v>0.013972653</v>
      </c>
      <c r="AH467" s="49">
        <f t="shared" si="5"/>
        <v>0.251039069</v>
      </c>
      <c r="AI467" s="57">
        <f t="shared" si="21"/>
        <v>0.01249812629</v>
      </c>
      <c r="AJ467" s="57">
        <f t="shared" si="22"/>
        <v>0.01136845048</v>
      </c>
      <c r="AK467" s="66">
        <f t="shared" si="23"/>
        <v>0.002464467226</v>
      </c>
      <c r="AL467" s="66">
        <f t="shared" si="24"/>
        <v>-0.004718408917</v>
      </c>
      <c r="AM467" s="66">
        <f t="shared" si="25"/>
        <v>0.002000705768</v>
      </c>
      <c r="AN467" s="63">
        <f t="shared" si="6"/>
        <v>0.251039069</v>
      </c>
      <c r="AO467" s="66">
        <f t="shared" si="26"/>
        <v>0.01449883206</v>
      </c>
      <c r="AP467" s="66">
        <f t="shared" si="27"/>
        <v>0.9690052759</v>
      </c>
      <c r="AQ467" s="63">
        <f t="shared" si="7"/>
        <v>18</v>
      </c>
      <c r="AR467" s="66">
        <f t="shared" si="28"/>
        <v>17</v>
      </c>
      <c r="AS467" s="64">
        <f>'M1,M2,M3 Restoration'!AU467</f>
        <v>0.461987796</v>
      </c>
      <c r="AT467" s="66">
        <f t="shared" si="206"/>
        <v>20</v>
      </c>
      <c r="AU467" s="65">
        <f>'N1,N2,N3 Restoration'!AX467</f>
        <v>0.1867158465</v>
      </c>
      <c r="AV467" s="38">
        <f t="shared" si="30"/>
        <v>29</v>
      </c>
      <c r="AW467" s="38">
        <f t="shared" si="31"/>
        <v>7</v>
      </c>
      <c r="AX467" s="52">
        <v>28.0</v>
      </c>
      <c r="AY467" s="38"/>
      <c r="AZ467" s="35"/>
      <c r="BA467" s="35"/>
    </row>
    <row r="468">
      <c r="A468" s="1"/>
      <c r="B468" s="1"/>
      <c r="C468" s="60"/>
      <c r="D468" s="60"/>
      <c r="E468" s="2">
        <v>6648.0</v>
      </c>
      <c r="F468" s="61">
        <v>3398.0</v>
      </c>
      <c r="G468" s="62">
        <f t="shared" si="8"/>
        <v>490</v>
      </c>
      <c r="H468" s="43">
        <v>35.0</v>
      </c>
      <c r="I468" s="43">
        <v>39.0</v>
      </c>
      <c r="J468" s="43">
        <v>32.0</v>
      </c>
      <c r="K468" s="44">
        <v>39.0</v>
      </c>
      <c r="L468" s="44">
        <v>161.0</v>
      </c>
      <c r="M468" s="44">
        <v>62.0</v>
      </c>
      <c r="N468" s="45">
        <v>31.0</v>
      </c>
      <c r="O468" s="45">
        <v>21.0</v>
      </c>
      <c r="P468" s="45">
        <v>70.0</v>
      </c>
      <c r="Q468" s="66">
        <f t="shared" si="9"/>
        <v>0.144202472</v>
      </c>
      <c r="R468" s="66">
        <f t="shared" si="10"/>
        <v>0.01030017657</v>
      </c>
      <c r="S468" s="66">
        <f t="shared" si="11"/>
        <v>0.009417304297</v>
      </c>
      <c r="T468" s="66">
        <f t="shared" si="12"/>
        <v>0.006180105945</v>
      </c>
      <c r="U468" s="63">
        <f t="shared" si="1"/>
        <v>0.144202472</v>
      </c>
      <c r="V468" s="66">
        <f t="shared" si="13"/>
        <v>0.01147733961</v>
      </c>
      <c r="W468" s="66">
        <f t="shared" si="14"/>
        <v>0.04738081224</v>
      </c>
      <c r="X468" s="66">
        <f t="shared" si="15"/>
        <v>0.01147733961</v>
      </c>
      <c r="Y468" s="63">
        <f t="shared" si="2"/>
        <v>0.144202472</v>
      </c>
      <c r="Z468" s="66">
        <f t="shared" si="16"/>
        <v>0.01824602707</v>
      </c>
      <c r="AA468" s="66">
        <f t="shared" si="17"/>
        <v>0.009123013537</v>
      </c>
      <c r="AB468" s="66">
        <f t="shared" si="18"/>
        <v>0.02060035315</v>
      </c>
      <c r="AC468" s="63">
        <f t="shared" si="3"/>
        <v>0.144202472</v>
      </c>
      <c r="AD468" s="66">
        <f t="shared" ref="AD468:AF468" si="497">(H468+K468+N468)/($F468)</f>
        <v>0.03090052972</v>
      </c>
      <c r="AE468" s="66">
        <f t="shared" si="497"/>
        <v>0.0650382578</v>
      </c>
      <c r="AF468" s="66">
        <f t="shared" si="497"/>
        <v>0.04826368452</v>
      </c>
      <c r="AG468" s="56">
        <f t="shared" si="20"/>
        <v>0.0082034584</v>
      </c>
      <c r="AH468" s="49">
        <f t="shared" si="5"/>
        <v>0.144202472</v>
      </c>
      <c r="AI468" s="57">
        <f t="shared" si="21"/>
        <v>0.007603015294</v>
      </c>
      <c r="AJ468" s="57">
        <f t="shared" si="22"/>
        <v>0.00695410417</v>
      </c>
      <c r="AK468" s="66">
        <f t="shared" si="23"/>
        <v>0.001519998244</v>
      </c>
      <c r="AL468" s="66">
        <f t="shared" si="24"/>
        <v>-0.0007739982249</v>
      </c>
      <c r="AM468" s="66">
        <f t="shared" si="25"/>
        <v>0.001233966198</v>
      </c>
      <c r="AN468" s="63">
        <f t="shared" si="6"/>
        <v>0.144202472</v>
      </c>
      <c r="AO468" s="66">
        <f t="shared" si="26"/>
        <v>0.008836981492</v>
      </c>
      <c r="AP468" s="66">
        <f t="shared" si="27"/>
        <v>0.9686471971</v>
      </c>
      <c r="AQ468" s="63">
        <f t="shared" si="7"/>
        <v>31</v>
      </c>
      <c r="AR468" s="66">
        <f t="shared" si="28"/>
        <v>30</v>
      </c>
      <c r="AS468" s="64">
        <f>'M1,M2,M3 Restoration'!AU468</f>
        <v>0.5578807048</v>
      </c>
      <c r="AT468" s="66">
        <f t="shared" si="206"/>
        <v>24</v>
      </c>
      <c r="AU468" s="65">
        <f>'N1,N2,N3 Restoration'!AX468</f>
        <v>0.2083410723</v>
      </c>
      <c r="AV468" s="38">
        <f t="shared" si="30"/>
        <v>67</v>
      </c>
      <c r="AW468" s="38">
        <f t="shared" si="31"/>
        <v>18</v>
      </c>
      <c r="AX468" s="52">
        <v>39.0</v>
      </c>
      <c r="AY468" s="38"/>
      <c r="AZ468" s="35"/>
      <c r="BA468" s="35"/>
    </row>
    <row r="469">
      <c r="A469" s="1"/>
      <c r="B469" s="1"/>
      <c r="C469" s="60"/>
      <c r="D469" s="60"/>
      <c r="E469" s="2">
        <v>6652.0</v>
      </c>
      <c r="F469" s="61">
        <v>2057.0</v>
      </c>
      <c r="G469" s="62">
        <f t="shared" si="8"/>
        <v>484</v>
      </c>
      <c r="H469" s="43">
        <v>16.0</v>
      </c>
      <c r="I469" s="43">
        <v>31.0</v>
      </c>
      <c r="J469" s="43">
        <v>18.0</v>
      </c>
      <c r="K469" s="44">
        <v>64.0</v>
      </c>
      <c r="L469" s="44">
        <v>194.0</v>
      </c>
      <c r="M469" s="44">
        <v>39.0</v>
      </c>
      <c r="N469" s="45">
        <v>14.0</v>
      </c>
      <c r="O469" s="45">
        <v>19.0</v>
      </c>
      <c r="P469" s="45">
        <v>89.0</v>
      </c>
      <c r="Q469" s="66">
        <f t="shared" si="9"/>
        <v>0.2352941176</v>
      </c>
      <c r="R469" s="66">
        <f t="shared" si="10"/>
        <v>0.007778317939</v>
      </c>
      <c r="S469" s="66">
        <f t="shared" si="11"/>
        <v>0.008750607681</v>
      </c>
      <c r="T469" s="66">
        <f t="shared" si="12"/>
        <v>0.009236752552</v>
      </c>
      <c r="U469" s="63">
        <f t="shared" si="1"/>
        <v>0.2352941176</v>
      </c>
      <c r="V469" s="66">
        <f t="shared" si="13"/>
        <v>0.01507049101</v>
      </c>
      <c r="W469" s="66">
        <f t="shared" si="14"/>
        <v>0.09431210501</v>
      </c>
      <c r="X469" s="66">
        <f t="shared" si="15"/>
        <v>0.03111327175</v>
      </c>
      <c r="Y469" s="63">
        <f t="shared" si="2"/>
        <v>0.2352941176</v>
      </c>
      <c r="Z469" s="66">
        <f t="shared" si="16"/>
        <v>0.01895964998</v>
      </c>
      <c r="AA469" s="66">
        <f t="shared" si="17"/>
        <v>0.006806028196</v>
      </c>
      <c r="AB469" s="66">
        <f t="shared" si="18"/>
        <v>0.04326689353</v>
      </c>
      <c r="AC469" s="63">
        <f t="shared" si="3"/>
        <v>0.2352941176</v>
      </c>
      <c r="AD469" s="66">
        <f t="shared" ref="AD469:AF469" si="498">(H469+K469+N469)/($F469)</f>
        <v>0.04569761789</v>
      </c>
      <c r="AE469" s="66">
        <f t="shared" si="498"/>
        <v>0.1186193486</v>
      </c>
      <c r="AF469" s="66">
        <f t="shared" si="498"/>
        <v>0.07097715119</v>
      </c>
      <c r="AG469" s="56">
        <f t="shared" si="20"/>
        <v>0.01324906574</v>
      </c>
      <c r="AH469" s="49">
        <f t="shared" si="5"/>
        <v>0.2352941176</v>
      </c>
      <c r="AI469" s="57">
        <f t="shared" si="21"/>
        <v>0.01193304498</v>
      </c>
      <c r="AJ469" s="57">
        <f t="shared" si="22"/>
        <v>0.01087422145</v>
      </c>
      <c r="AK469" s="66">
        <f t="shared" si="23"/>
        <v>-0.005127016786</v>
      </c>
      <c r="AL469" s="66">
        <f t="shared" si="24"/>
        <v>-0.001637468901</v>
      </c>
      <c r="AM469" s="66">
        <f t="shared" si="25"/>
        <v>-0.004162218896</v>
      </c>
      <c r="AN469" s="63">
        <f t="shared" si="6"/>
        <v>0.2352941176</v>
      </c>
      <c r="AO469" s="66">
        <f t="shared" si="26"/>
        <v>0.007770826086</v>
      </c>
      <c r="AP469" s="66">
        <f t="shared" si="27"/>
        <v>1.141756376</v>
      </c>
      <c r="AQ469" s="63">
        <f t="shared" si="7"/>
        <v>14</v>
      </c>
      <c r="AR469" s="66">
        <f t="shared" si="28"/>
        <v>16</v>
      </c>
      <c r="AS469" s="64">
        <f>'M1,M2,M3 Restoration'!AU469</f>
        <v>0.3234021188</v>
      </c>
      <c r="AT469" s="66">
        <f t="shared" si="206"/>
        <v>33</v>
      </c>
      <c r="AU469" s="65">
        <f>'N1,N2,N3 Restoration'!AX469</f>
        <v>0.2987551791</v>
      </c>
      <c r="AV469" s="38">
        <f t="shared" si="30"/>
        <v>34</v>
      </c>
      <c r="AW469" s="38">
        <f t="shared" si="31"/>
        <v>14</v>
      </c>
      <c r="AX469" s="52">
        <v>31.0</v>
      </c>
      <c r="AY469" s="38"/>
      <c r="AZ469" s="35"/>
      <c r="BA469" s="35"/>
    </row>
    <row r="470">
      <c r="A470" s="1"/>
      <c r="B470" s="1"/>
      <c r="C470" s="60"/>
      <c r="D470" s="60"/>
      <c r="E470" s="2">
        <v>6656.0</v>
      </c>
      <c r="F470" s="61">
        <v>1361.0</v>
      </c>
      <c r="G470" s="62">
        <f t="shared" si="8"/>
        <v>268</v>
      </c>
      <c r="H470" s="43">
        <v>15.0</v>
      </c>
      <c r="I470" s="43">
        <v>18.0</v>
      </c>
      <c r="J470" s="43">
        <v>16.0</v>
      </c>
      <c r="K470" s="44">
        <v>27.0</v>
      </c>
      <c r="L470" s="44">
        <v>103.0</v>
      </c>
      <c r="M470" s="44">
        <v>18.0</v>
      </c>
      <c r="N470" s="45">
        <v>7.0</v>
      </c>
      <c r="O470" s="45">
        <v>15.0</v>
      </c>
      <c r="P470" s="45">
        <v>49.0</v>
      </c>
      <c r="Q470" s="66">
        <f t="shared" si="9"/>
        <v>0.1969140338</v>
      </c>
      <c r="R470" s="66">
        <f t="shared" si="10"/>
        <v>0.01102130786</v>
      </c>
      <c r="S470" s="66">
        <f t="shared" si="11"/>
        <v>0.01175606172</v>
      </c>
      <c r="T470" s="66">
        <f t="shared" si="12"/>
        <v>0.01102130786</v>
      </c>
      <c r="U470" s="63">
        <f t="shared" si="1"/>
        <v>0.1969140338</v>
      </c>
      <c r="V470" s="66">
        <f t="shared" si="13"/>
        <v>0.01322556943</v>
      </c>
      <c r="W470" s="66">
        <f t="shared" si="14"/>
        <v>0.07567964732</v>
      </c>
      <c r="X470" s="66">
        <f t="shared" si="15"/>
        <v>0.01983835415</v>
      </c>
      <c r="Y470" s="63">
        <f t="shared" si="2"/>
        <v>0.1969140338</v>
      </c>
      <c r="Z470" s="66">
        <f t="shared" si="16"/>
        <v>0.01322556943</v>
      </c>
      <c r="AA470" s="66">
        <f t="shared" si="17"/>
        <v>0.005143277002</v>
      </c>
      <c r="AB470" s="66">
        <f t="shared" si="18"/>
        <v>0.03600293902</v>
      </c>
      <c r="AC470" s="63">
        <f t="shared" si="3"/>
        <v>0.1969140338</v>
      </c>
      <c r="AD470" s="66">
        <f t="shared" ref="AD470:AF470" si="499">(H470+K470+N470)/($F470)</f>
        <v>0.03600293902</v>
      </c>
      <c r="AE470" s="66">
        <f t="shared" si="499"/>
        <v>0.09992652461</v>
      </c>
      <c r="AF470" s="66">
        <f t="shared" si="499"/>
        <v>0.06098457017</v>
      </c>
      <c r="AG470" s="56">
        <f t="shared" si="20"/>
        <v>0.01130181303</v>
      </c>
      <c r="AH470" s="49">
        <f t="shared" si="5"/>
        <v>0.1969140338</v>
      </c>
      <c r="AI470" s="57">
        <f t="shared" si="21"/>
        <v>0.0103291677</v>
      </c>
      <c r="AJ470" s="57">
        <f t="shared" si="22"/>
        <v>0.009443054552</v>
      </c>
      <c r="AK470" s="66">
        <f t="shared" si="23"/>
        <v>-0.005185890701</v>
      </c>
      <c r="AL470" s="66">
        <f t="shared" si="24"/>
        <v>0.00157825331</v>
      </c>
      <c r="AM470" s="66">
        <f t="shared" si="25"/>
        <v>-0.004210013966</v>
      </c>
      <c r="AN470" s="63">
        <f t="shared" si="6"/>
        <v>0.1969140338</v>
      </c>
      <c r="AO470" s="66">
        <f t="shared" si="26"/>
        <v>0.006119153738</v>
      </c>
      <c r="AP470" s="66">
        <f t="shared" si="27"/>
        <v>1.18973832</v>
      </c>
      <c r="AQ470" s="63">
        <f t="shared" si="7"/>
        <v>7</v>
      </c>
      <c r="AR470" s="66">
        <f t="shared" si="28"/>
        <v>8</v>
      </c>
      <c r="AS470" s="64">
        <f>'M1,M2,M3 Restoration'!AU470</f>
        <v>0.321983039</v>
      </c>
      <c r="AT470" s="66">
        <f t="shared" si="206"/>
        <v>17</v>
      </c>
      <c r="AU470" s="65">
        <f>'N1,N2,N3 Restoration'!AX470</f>
        <v>0.3066448887</v>
      </c>
      <c r="AV470" s="38">
        <f t="shared" si="30"/>
        <v>31</v>
      </c>
      <c r="AW470" s="38">
        <f t="shared" si="31"/>
        <v>14</v>
      </c>
      <c r="AX470" s="52">
        <v>18.0</v>
      </c>
      <c r="AY470" s="38"/>
      <c r="AZ470" s="35"/>
      <c r="BA470" s="35"/>
    </row>
    <row r="471">
      <c r="A471" s="1"/>
      <c r="B471" s="1"/>
      <c r="C471" s="60"/>
      <c r="D471" s="60"/>
      <c r="E471" s="2">
        <v>6657.0</v>
      </c>
      <c r="F471" s="61">
        <v>1675.0</v>
      </c>
      <c r="G471" s="62">
        <f t="shared" si="8"/>
        <v>242</v>
      </c>
      <c r="H471" s="43">
        <v>15.0</v>
      </c>
      <c r="I471" s="43">
        <v>22.0</v>
      </c>
      <c r="J471" s="43">
        <v>19.0</v>
      </c>
      <c r="K471" s="44">
        <v>30.0</v>
      </c>
      <c r="L471" s="44">
        <v>82.0</v>
      </c>
      <c r="M471" s="44">
        <v>14.0</v>
      </c>
      <c r="N471" s="45">
        <v>19.0</v>
      </c>
      <c r="O471" s="45">
        <v>8.0</v>
      </c>
      <c r="P471" s="45">
        <v>33.0</v>
      </c>
      <c r="Q471" s="66">
        <f t="shared" si="9"/>
        <v>0.1444776119</v>
      </c>
      <c r="R471" s="66">
        <f t="shared" si="10"/>
        <v>0.008955223881</v>
      </c>
      <c r="S471" s="66">
        <f t="shared" si="11"/>
        <v>0.01134328358</v>
      </c>
      <c r="T471" s="66">
        <f t="shared" si="12"/>
        <v>0.004776119403</v>
      </c>
      <c r="U471" s="63">
        <f t="shared" si="1"/>
        <v>0.1444776119</v>
      </c>
      <c r="V471" s="66">
        <f t="shared" si="13"/>
        <v>0.01313432836</v>
      </c>
      <c r="W471" s="66">
        <f t="shared" si="14"/>
        <v>0.04895522388</v>
      </c>
      <c r="X471" s="66">
        <f t="shared" si="15"/>
        <v>0.01791044776</v>
      </c>
      <c r="Y471" s="63">
        <f t="shared" si="2"/>
        <v>0.1444776119</v>
      </c>
      <c r="Z471" s="66">
        <f t="shared" si="16"/>
        <v>0.008358208955</v>
      </c>
      <c r="AA471" s="66">
        <f t="shared" si="17"/>
        <v>0.01134328358</v>
      </c>
      <c r="AB471" s="66">
        <f t="shared" si="18"/>
        <v>0.01970149254</v>
      </c>
      <c r="AC471" s="63">
        <f t="shared" si="3"/>
        <v>0.1444776119</v>
      </c>
      <c r="AD471" s="66">
        <f t="shared" ref="AD471:AF471" si="500">(H471+K471+N471)/($F471)</f>
        <v>0.03820895522</v>
      </c>
      <c r="AE471" s="66">
        <f t="shared" si="500"/>
        <v>0.06686567164</v>
      </c>
      <c r="AF471" s="66">
        <f t="shared" si="500"/>
        <v>0.03940298507</v>
      </c>
      <c r="AG471" s="56">
        <f t="shared" si="20"/>
        <v>0.008220904896</v>
      </c>
      <c r="AH471" s="49">
        <f t="shared" si="5"/>
        <v>0.1444776119</v>
      </c>
      <c r="AI471" s="57">
        <f t="shared" si="21"/>
        <v>0.007618817643</v>
      </c>
      <c r="AJ471" s="57">
        <f t="shared" si="22"/>
        <v>0.006968668389</v>
      </c>
      <c r="AK471" s="66">
        <f t="shared" si="23"/>
        <v>0.003724465939</v>
      </c>
      <c r="AL471" s="66">
        <f t="shared" si="24"/>
        <v>-0.002192548986</v>
      </c>
      <c r="AM471" s="66">
        <f t="shared" si="25"/>
        <v>0.003023598938</v>
      </c>
      <c r="AN471" s="63">
        <f t="shared" si="6"/>
        <v>0.1444776119</v>
      </c>
      <c r="AO471" s="66">
        <f t="shared" si="26"/>
        <v>0.01064241658</v>
      </c>
      <c r="AP471" s="66">
        <f t="shared" si="27"/>
        <v>0.9382130407</v>
      </c>
      <c r="AQ471" s="63">
        <f t="shared" si="7"/>
        <v>19</v>
      </c>
      <c r="AR471" s="66">
        <f t="shared" si="28"/>
        <v>18</v>
      </c>
      <c r="AS471" s="64">
        <f>'M1,M2,M3 Restoration'!AU471</f>
        <v>0.5337438397</v>
      </c>
      <c r="AT471" s="66">
        <f t="shared" si="206"/>
        <v>16</v>
      </c>
      <c r="AU471" s="65">
        <f>'N1,N2,N3 Restoration'!AX471</f>
        <v>0.1288950853</v>
      </c>
      <c r="AV471" s="38">
        <f t="shared" si="30"/>
        <v>34</v>
      </c>
      <c r="AW471" s="38">
        <f t="shared" si="31"/>
        <v>5</v>
      </c>
      <c r="AX471" s="52">
        <v>22.0</v>
      </c>
      <c r="AY471" s="38"/>
      <c r="AZ471" s="35"/>
      <c r="BA471" s="35"/>
    </row>
    <row r="472">
      <c r="A472" s="1"/>
      <c r="B472" s="1"/>
      <c r="C472" s="60"/>
      <c r="D472" s="60"/>
      <c r="E472" s="2">
        <v>6658.0</v>
      </c>
      <c r="F472" s="61">
        <v>2677.0</v>
      </c>
      <c r="G472" s="62">
        <f t="shared" si="8"/>
        <v>479</v>
      </c>
      <c r="H472" s="43">
        <v>20.0</v>
      </c>
      <c r="I472" s="43">
        <v>41.0</v>
      </c>
      <c r="J472" s="43">
        <v>23.0</v>
      </c>
      <c r="K472" s="44">
        <v>64.0</v>
      </c>
      <c r="L472" s="44">
        <v>189.0</v>
      </c>
      <c r="M472" s="44">
        <v>38.0</v>
      </c>
      <c r="N472" s="45">
        <v>14.0</v>
      </c>
      <c r="O472" s="45">
        <v>11.0</v>
      </c>
      <c r="P472" s="45">
        <v>79.0</v>
      </c>
      <c r="Q472" s="66">
        <f t="shared" si="9"/>
        <v>0.1789316399</v>
      </c>
      <c r="R472" s="66">
        <f t="shared" si="10"/>
        <v>0.007471049682</v>
      </c>
      <c r="S472" s="66">
        <f t="shared" si="11"/>
        <v>0.008591707135</v>
      </c>
      <c r="T472" s="66">
        <f t="shared" si="12"/>
        <v>0.004109077325</v>
      </c>
      <c r="U472" s="63">
        <f t="shared" si="1"/>
        <v>0.1789316399</v>
      </c>
      <c r="V472" s="66">
        <f t="shared" si="13"/>
        <v>0.01531565185</v>
      </c>
      <c r="W472" s="66">
        <f t="shared" si="14"/>
        <v>0.0706014195</v>
      </c>
      <c r="X472" s="66">
        <f t="shared" si="15"/>
        <v>0.02390735898</v>
      </c>
      <c r="Y472" s="63">
        <f t="shared" si="2"/>
        <v>0.1789316399</v>
      </c>
      <c r="Z472" s="66">
        <f t="shared" si="16"/>
        <v>0.0141949944</v>
      </c>
      <c r="AA472" s="66">
        <f t="shared" si="17"/>
        <v>0.005229734778</v>
      </c>
      <c r="AB472" s="66">
        <f t="shared" si="18"/>
        <v>0.02951064625</v>
      </c>
      <c r="AC472" s="63">
        <f t="shared" si="3"/>
        <v>0.1789316399</v>
      </c>
      <c r="AD472" s="66">
        <f t="shared" ref="AD472:AF472" si="501">(H472+K472+N472)/($F472)</f>
        <v>0.03660814344</v>
      </c>
      <c r="AE472" s="66">
        <f t="shared" si="501"/>
        <v>0.09002614867</v>
      </c>
      <c r="AF472" s="66">
        <f t="shared" si="501"/>
        <v>0.05229734778</v>
      </c>
      <c r="AG472" s="56">
        <f t="shared" si="20"/>
        <v>0.01029996303</v>
      </c>
      <c r="AH472" s="49">
        <f t="shared" si="5"/>
        <v>0.1789316399</v>
      </c>
      <c r="AI472" s="57">
        <f t="shared" si="21"/>
        <v>0.009467220825</v>
      </c>
      <c r="AJ472" s="57">
        <f t="shared" si="22"/>
        <v>0.008662028446</v>
      </c>
      <c r="AK472" s="66">
        <f t="shared" si="23"/>
        <v>-0.004237486048</v>
      </c>
      <c r="AL472" s="66">
        <f t="shared" si="24"/>
        <v>-0.00455295112</v>
      </c>
      <c r="AM472" s="66">
        <f t="shared" si="25"/>
        <v>-0.003440079336</v>
      </c>
      <c r="AN472" s="63">
        <f t="shared" si="6"/>
        <v>0.1789316399</v>
      </c>
      <c r="AO472" s="66">
        <f t="shared" si="26"/>
        <v>0.00602714149</v>
      </c>
      <c r="AP472" s="66">
        <f t="shared" si="27"/>
        <v>1.152475555</v>
      </c>
      <c r="AQ472" s="63">
        <f t="shared" si="7"/>
        <v>14</v>
      </c>
      <c r="AR472" s="66">
        <f t="shared" si="28"/>
        <v>16</v>
      </c>
      <c r="AS472" s="64">
        <f>'M1,M2,M3 Restoration'!AU472</f>
        <v>0.3339409626</v>
      </c>
      <c r="AT472" s="66">
        <f t="shared" si="206"/>
        <v>32</v>
      </c>
      <c r="AU472" s="65">
        <f>'N1,N2,N3 Restoration'!AX472</f>
        <v>0.1965920666</v>
      </c>
      <c r="AV472" s="38">
        <f t="shared" si="30"/>
        <v>43</v>
      </c>
      <c r="AW472" s="38">
        <f t="shared" si="31"/>
        <v>11</v>
      </c>
      <c r="AX472" s="52">
        <v>41.0</v>
      </c>
      <c r="AY472" s="38"/>
      <c r="AZ472" s="35"/>
      <c r="BA472" s="35"/>
    </row>
    <row r="473">
      <c r="A473" s="1"/>
      <c r="B473" s="1"/>
      <c r="C473" s="60"/>
      <c r="D473" s="60"/>
      <c r="E473" s="2">
        <v>6666.0</v>
      </c>
      <c r="F473" s="61">
        <v>3147.0</v>
      </c>
      <c r="G473" s="62">
        <f t="shared" si="8"/>
        <v>581</v>
      </c>
      <c r="H473" s="43">
        <v>63.0</v>
      </c>
      <c r="I473" s="43">
        <v>30.0</v>
      </c>
      <c r="J473" s="43">
        <v>38.0</v>
      </c>
      <c r="K473" s="44">
        <v>123.0</v>
      </c>
      <c r="L473" s="44">
        <v>139.0</v>
      </c>
      <c r="M473" s="44">
        <v>62.0</v>
      </c>
      <c r="N473" s="45">
        <v>39.0</v>
      </c>
      <c r="O473" s="45">
        <v>26.0</v>
      </c>
      <c r="P473" s="45">
        <v>61.0</v>
      </c>
      <c r="Q473" s="66">
        <f t="shared" si="9"/>
        <v>0.1846202733</v>
      </c>
      <c r="R473" s="66">
        <f t="shared" si="10"/>
        <v>0.02001906578</v>
      </c>
      <c r="S473" s="66">
        <f t="shared" si="11"/>
        <v>0.01207499206</v>
      </c>
      <c r="T473" s="66">
        <f t="shared" si="12"/>
        <v>0.00826183667</v>
      </c>
      <c r="U473" s="63">
        <f t="shared" si="1"/>
        <v>0.1846202733</v>
      </c>
      <c r="V473" s="66">
        <f t="shared" si="13"/>
        <v>0.009532888465</v>
      </c>
      <c r="W473" s="66">
        <f t="shared" si="14"/>
        <v>0.04416904989</v>
      </c>
      <c r="X473" s="66">
        <f t="shared" si="15"/>
        <v>0.03908484271</v>
      </c>
      <c r="Y473" s="63">
        <f t="shared" si="2"/>
        <v>0.1846202733</v>
      </c>
      <c r="Z473" s="66">
        <f t="shared" si="16"/>
        <v>0.01970130283</v>
      </c>
      <c r="AA473" s="66">
        <f t="shared" si="17"/>
        <v>0.012392755</v>
      </c>
      <c r="AB473" s="66">
        <f t="shared" si="18"/>
        <v>0.01938353988</v>
      </c>
      <c r="AC473" s="63">
        <f t="shared" si="3"/>
        <v>0.1846202733</v>
      </c>
      <c r="AD473" s="66">
        <f t="shared" ref="AD473:AF473" si="502">(H473+K473+N473)/($F473)</f>
        <v>0.07149666349</v>
      </c>
      <c r="AE473" s="66">
        <f t="shared" si="502"/>
        <v>0.06196377502</v>
      </c>
      <c r="AF473" s="66">
        <f t="shared" si="502"/>
        <v>0.05115983476</v>
      </c>
      <c r="AG473" s="56">
        <f t="shared" si="20"/>
        <v>0.01062306811</v>
      </c>
      <c r="AH473" s="49">
        <f t="shared" si="5"/>
        <v>0.1846202733</v>
      </c>
      <c r="AI473" s="57">
        <f t="shared" si="21"/>
        <v>0.009747515956</v>
      </c>
      <c r="AJ473" s="57">
        <f t="shared" si="22"/>
        <v>0.008916724726</v>
      </c>
      <c r="AK473" s="66">
        <f t="shared" si="23"/>
        <v>0.002645239049</v>
      </c>
      <c r="AL473" s="66">
        <f t="shared" si="24"/>
        <v>-0.0006548880565</v>
      </c>
      <c r="AM473" s="66">
        <f t="shared" si="25"/>
        <v>0.002147460095</v>
      </c>
      <c r="AN473" s="63">
        <f t="shared" si="6"/>
        <v>0.1846202733</v>
      </c>
      <c r="AO473" s="66">
        <f t="shared" si="26"/>
        <v>0.01189497605</v>
      </c>
      <c r="AP473" s="66">
        <f t="shared" si="27"/>
        <v>0.9598330675</v>
      </c>
      <c r="AQ473" s="63">
        <f t="shared" si="7"/>
        <v>39</v>
      </c>
      <c r="AR473" s="66">
        <f t="shared" si="28"/>
        <v>37</v>
      </c>
      <c r="AS473" s="64">
        <f>'M1,M2,M3 Restoration'!AU473</f>
        <v>0.7362087303</v>
      </c>
      <c r="AT473" s="66">
        <f t="shared" si="206"/>
        <v>13</v>
      </c>
      <c r="AU473" s="65">
        <f>'N1,N2,N3 Restoration'!AX473</f>
        <v>0.2089433064</v>
      </c>
      <c r="AV473" s="38">
        <f t="shared" si="30"/>
        <v>101</v>
      </c>
      <c r="AW473" s="38">
        <f t="shared" si="31"/>
        <v>27</v>
      </c>
      <c r="AX473" s="52">
        <v>30.0</v>
      </c>
      <c r="AY473" s="38"/>
      <c r="AZ473" s="35"/>
      <c r="BA473" s="35"/>
    </row>
    <row r="474">
      <c r="A474" s="1"/>
      <c r="B474" s="1"/>
      <c r="C474" s="60"/>
      <c r="D474" s="60"/>
      <c r="E474" s="2">
        <v>6675.0</v>
      </c>
      <c r="F474" s="61">
        <v>1609.0</v>
      </c>
      <c r="G474" s="62">
        <f t="shared" si="8"/>
        <v>378</v>
      </c>
      <c r="H474" s="43">
        <v>13.0</v>
      </c>
      <c r="I474" s="43">
        <v>23.0</v>
      </c>
      <c r="J474" s="43">
        <v>17.0</v>
      </c>
      <c r="K474" s="44">
        <v>69.0</v>
      </c>
      <c r="L474" s="44">
        <v>105.0</v>
      </c>
      <c r="M474" s="44">
        <v>48.0</v>
      </c>
      <c r="N474" s="45">
        <v>34.0</v>
      </c>
      <c r="O474" s="45">
        <v>16.0</v>
      </c>
      <c r="P474" s="45">
        <v>53.0</v>
      </c>
      <c r="Q474" s="66">
        <f t="shared" si="9"/>
        <v>0.234928527</v>
      </c>
      <c r="R474" s="66">
        <f t="shared" si="10"/>
        <v>0.008079552517</v>
      </c>
      <c r="S474" s="66">
        <f t="shared" si="11"/>
        <v>0.01056556868</v>
      </c>
      <c r="T474" s="66">
        <f t="shared" si="12"/>
        <v>0.009944064636</v>
      </c>
      <c r="U474" s="63">
        <f t="shared" si="1"/>
        <v>0.234928527</v>
      </c>
      <c r="V474" s="66">
        <f t="shared" si="13"/>
        <v>0.01429459291</v>
      </c>
      <c r="W474" s="66">
        <f t="shared" si="14"/>
        <v>0.06525792418</v>
      </c>
      <c r="X474" s="66">
        <f t="shared" si="15"/>
        <v>0.04288377874</v>
      </c>
      <c r="Y474" s="63">
        <f t="shared" si="2"/>
        <v>0.234928527</v>
      </c>
      <c r="Z474" s="66">
        <f t="shared" si="16"/>
        <v>0.02983219391</v>
      </c>
      <c r="AA474" s="66">
        <f t="shared" si="17"/>
        <v>0.02113113735</v>
      </c>
      <c r="AB474" s="66">
        <f t="shared" si="18"/>
        <v>0.03293971411</v>
      </c>
      <c r="AC474" s="63">
        <f t="shared" si="3"/>
        <v>0.234928527</v>
      </c>
      <c r="AD474" s="66">
        <f t="shared" ref="AD474:AF474" si="503">(H474+K474+N474)/($F474)</f>
        <v>0.07209446861</v>
      </c>
      <c r="AE474" s="66">
        <f t="shared" si="503"/>
        <v>0.08949658173</v>
      </c>
      <c r="AF474" s="66">
        <f t="shared" si="503"/>
        <v>0.07333747669</v>
      </c>
      <c r="AG474" s="56">
        <f t="shared" si="20"/>
        <v>0.0132317443</v>
      </c>
      <c r="AH474" s="49">
        <f t="shared" si="5"/>
        <v>0.234928527</v>
      </c>
      <c r="AI474" s="57">
        <f t="shared" si="21"/>
        <v>0.01191928206</v>
      </c>
      <c r="AJ474" s="57">
        <f t="shared" si="22"/>
        <v>0.01086210368</v>
      </c>
      <c r="AK474" s="66">
        <f t="shared" si="23"/>
        <v>0.009211855296</v>
      </c>
      <c r="AL474" s="66">
        <f t="shared" si="24"/>
        <v>-0.0009180390485</v>
      </c>
      <c r="AM474" s="66">
        <f t="shared" si="25"/>
        <v>0.007478375785</v>
      </c>
      <c r="AN474" s="63">
        <f t="shared" si="6"/>
        <v>0.234928527</v>
      </c>
      <c r="AO474" s="66">
        <f t="shared" si="26"/>
        <v>0.01939765784</v>
      </c>
      <c r="AP474" s="66">
        <f t="shared" si="27"/>
        <v>0.9179656314</v>
      </c>
      <c r="AQ474" s="63">
        <f t="shared" si="7"/>
        <v>34</v>
      </c>
      <c r="AR474" s="66">
        <f t="shared" si="28"/>
        <v>31</v>
      </c>
      <c r="AS474" s="64">
        <f>'M1,M2,M3 Restoration'!AU474</f>
        <v>0.5545502619</v>
      </c>
      <c r="AT474" s="66">
        <f t="shared" si="206"/>
        <v>25</v>
      </c>
      <c r="AU474" s="65">
        <f>'N1,N2,N3 Restoration'!AX474</f>
        <v>0.200599182</v>
      </c>
      <c r="AV474" s="38">
        <f t="shared" si="30"/>
        <v>30</v>
      </c>
      <c r="AW474" s="38">
        <f t="shared" si="31"/>
        <v>8</v>
      </c>
      <c r="AX474" s="52">
        <v>23.0</v>
      </c>
      <c r="AY474" s="38"/>
      <c r="AZ474" s="35"/>
      <c r="BA474" s="35"/>
    </row>
    <row r="475">
      <c r="A475" s="1"/>
      <c r="B475" s="1"/>
      <c r="C475" s="60"/>
      <c r="D475" s="60"/>
      <c r="E475" s="2">
        <v>6681.0</v>
      </c>
      <c r="F475" s="61">
        <v>954.0</v>
      </c>
      <c r="G475" s="62">
        <f t="shared" si="8"/>
        <v>303</v>
      </c>
      <c r="H475" s="43">
        <v>8.0</v>
      </c>
      <c r="I475" s="43">
        <v>20.0</v>
      </c>
      <c r="J475" s="43">
        <v>20.0</v>
      </c>
      <c r="K475" s="44">
        <v>52.0</v>
      </c>
      <c r="L475" s="44">
        <v>90.0</v>
      </c>
      <c r="M475" s="44">
        <v>44.0</v>
      </c>
      <c r="N475" s="45">
        <v>19.0</v>
      </c>
      <c r="O475" s="45">
        <v>13.0</v>
      </c>
      <c r="P475" s="45">
        <v>37.0</v>
      </c>
      <c r="Q475" s="66">
        <f t="shared" si="9"/>
        <v>0.3176100629</v>
      </c>
      <c r="R475" s="66">
        <f t="shared" si="10"/>
        <v>0.008385744235</v>
      </c>
      <c r="S475" s="66">
        <f t="shared" si="11"/>
        <v>0.02096436059</v>
      </c>
      <c r="T475" s="66">
        <f t="shared" si="12"/>
        <v>0.01362683438</v>
      </c>
      <c r="U475" s="63">
        <f t="shared" si="1"/>
        <v>0.3176100629</v>
      </c>
      <c r="V475" s="66">
        <f t="shared" si="13"/>
        <v>0.02096436059</v>
      </c>
      <c r="W475" s="66">
        <f t="shared" si="14"/>
        <v>0.09433962264</v>
      </c>
      <c r="X475" s="66">
        <f t="shared" si="15"/>
        <v>0.05450733753</v>
      </c>
      <c r="Y475" s="63">
        <f t="shared" si="2"/>
        <v>0.3176100629</v>
      </c>
      <c r="Z475" s="66">
        <f t="shared" si="16"/>
        <v>0.04612159329</v>
      </c>
      <c r="AA475" s="66">
        <f t="shared" si="17"/>
        <v>0.01991614256</v>
      </c>
      <c r="AB475" s="66">
        <f t="shared" si="18"/>
        <v>0.03878406709</v>
      </c>
      <c r="AC475" s="63">
        <f t="shared" si="3"/>
        <v>0.3176100629</v>
      </c>
      <c r="AD475" s="66">
        <f t="shared" ref="AD475:AF475" si="504">(H475+K475+N475)/($F475)</f>
        <v>0.08280922432</v>
      </c>
      <c r="AE475" s="66">
        <f t="shared" si="504"/>
        <v>0.1289308176</v>
      </c>
      <c r="AF475" s="66">
        <f t="shared" si="504"/>
        <v>0.105870021</v>
      </c>
      <c r="AG475" s="56">
        <f t="shared" si="20"/>
        <v>0.01654817037</v>
      </c>
      <c r="AH475" s="49">
        <f t="shared" si="5"/>
        <v>0.3176100629</v>
      </c>
      <c r="AI475" s="57">
        <f t="shared" si="21"/>
        <v>0.01429003402</v>
      </c>
      <c r="AJ475" s="57">
        <f t="shared" si="22"/>
        <v>0.01286078873</v>
      </c>
      <c r="AK475" s="66">
        <f t="shared" si="23"/>
        <v>0.00562610854</v>
      </c>
      <c r="AL475" s="66">
        <f t="shared" si="24"/>
        <v>0.0007660456469</v>
      </c>
      <c r="AM475" s="66">
        <f t="shared" si="25"/>
        <v>0.004567391966</v>
      </c>
      <c r="AN475" s="63">
        <f t="shared" si="6"/>
        <v>0.3176100629</v>
      </c>
      <c r="AO475" s="66">
        <f t="shared" si="26"/>
        <v>0.01885742598</v>
      </c>
      <c r="AP475" s="66">
        <f t="shared" si="27"/>
        <v>0.9468412836</v>
      </c>
      <c r="AQ475" s="63">
        <f t="shared" si="7"/>
        <v>19</v>
      </c>
      <c r="AR475" s="66">
        <f t="shared" si="28"/>
        <v>18</v>
      </c>
      <c r="AS475" s="64">
        <f>'M1,M2,M3 Restoration'!AU475</f>
        <v>0.3685857698</v>
      </c>
      <c r="AT475" s="66">
        <f t="shared" si="206"/>
        <v>31</v>
      </c>
      <c r="AU475" s="65">
        <f>'N1,N2,N3 Restoration'!AX475</f>
        <v>0.1757693352</v>
      </c>
      <c r="AV475" s="38">
        <f t="shared" si="30"/>
        <v>28</v>
      </c>
      <c r="AW475" s="38">
        <f t="shared" si="31"/>
        <v>6</v>
      </c>
      <c r="AX475" s="52">
        <v>20.0</v>
      </c>
      <c r="AY475" s="38"/>
      <c r="AZ475" s="35"/>
      <c r="BA475" s="35"/>
    </row>
    <row r="476">
      <c r="A476" s="1"/>
      <c r="B476" s="1"/>
      <c r="C476" s="60"/>
      <c r="D476" s="60"/>
      <c r="E476" s="2">
        <v>6693.0</v>
      </c>
      <c r="F476" s="61">
        <v>2717.0</v>
      </c>
      <c r="G476" s="62">
        <f t="shared" si="8"/>
        <v>498</v>
      </c>
      <c r="H476" s="43">
        <v>21.0</v>
      </c>
      <c r="I476" s="43">
        <v>50.0</v>
      </c>
      <c r="J476" s="43">
        <v>29.0</v>
      </c>
      <c r="K476" s="44">
        <v>67.0</v>
      </c>
      <c r="L476" s="44">
        <v>145.0</v>
      </c>
      <c r="M476" s="44">
        <v>46.0</v>
      </c>
      <c r="N476" s="45">
        <v>32.0</v>
      </c>
      <c r="O476" s="45">
        <v>23.0</v>
      </c>
      <c r="P476" s="45">
        <v>85.0</v>
      </c>
      <c r="Q476" s="66">
        <f t="shared" si="9"/>
        <v>0.1832903938</v>
      </c>
      <c r="R476" s="66">
        <f t="shared" si="10"/>
        <v>0.007729112992</v>
      </c>
      <c r="S476" s="66">
        <f t="shared" si="11"/>
        <v>0.01067353699</v>
      </c>
      <c r="T476" s="66">
        <f t="shared" si="12"/>
        <v>0.008465218992</v>
      </c>
      <c r="U476" s="63">
        <f t="shared" si="1"/>
        <v>0.1832903938</v>
      </c>
      <c r="V476" s="66">
        <f t="shared" si="13"/>
        <v>0.01840264998</v>
      </c>
      <c r="W476" s="66">
        <f t="shared" si="14"/>
        <v>0.05336768495</v>
      </c>
      <c r="X476" s="66">
        <f t="shared" si="15"/>
        <v>0.02465955098</v>
      </c>
      <c r="Y476" s="63">
        <f t="shared" si="2"/>
        <v>0.1832903938</v>
      </c>
      <c r="Z476" s="66">
        <f t="shared" si="16"/>
        <v>0.01693043798</v>
      </c>
      <c r="AA476" s="66">
        <f t="shared" si="17"/>
        <v>0.01177769599</v>
      </c>
      <c r="AB476" s="66">
        <f t="shared" si="18"/>
        <v>0.03128450497</v>
      </c>
      <c r="AC476" s="63">
        <f t="shared" si="3"/>
        <v>0.1832903938</v>
      </c>
      <c r="AD476" s="66">
        <f t="shared" ref="AD476:AF476" si="505">(H476+K476+N476)/($F476)</f>
        <v>0.04416635996</v>
      </c>
      <c r="AE476" s="66">
        <f t="shared" si="505"/>
        <v>0.08023555392</v>
      </c>
      <c r="AF476" s="66">
        <f t="shared" si="505"/>
        <v>0.05888847994</v>
      </c>
      <c r="AG476" s="56">
        <f t="shared" si="20"/>
        <v>0.01054804497</v>
      </c>
      <c r="AH476" s="49">
        <f t="shared" si="5"/>
        <v>0.1832903938</v>
      </c>
      <c r="AI476" s="57">
        <f t="shared" si="21"/>
        <v>0.009682620848</v>
      </c>
      <c r="AJ476" s="57">
        <f t="shared" si="22"/>
        <v>0.008857814075</v>
      </c>
      <c r="AK476" s="66">
        <f t="shared" si="23"/>
        <v>0.002095075141</v>
      </c>
      <c r="AL476" s="66">
        <f t="shared" si="24"/>
        <v>-0.0003925950839</v>
      </c>
      <c r="AM476" s="66">
        <f t="shared" si="25"/>
        <v>0.001700825588</v>
      </c>
      <c r="AN476" s="63">
        <f t="shared" si="6"/>
        <v>0.1832903938</v>
      </c>
      <c r="AO476" s="66">
        <f t="shared" si="26"/>
        <v>0.01138344644</v>
      </c>
      <c r="AP476" s="66">
        <f t="shared" si="27"/>
        <v>0.9665257489</v>
      </c>
      <c r="AQ476" s="63">
        <f t="shared" si="7"/>
        <v>32</v>
      </c>
      <c r="AR476" s="66">
        <f t="shared" si="28"/>
        <v>31</v>
      </c>
      <c r="AS476" s="64">
        <f>'M1,M2,M3 Restoration'!AU476</f>
        <v>0.4264375035</v>
      </c>
      <c r="AT476" s="66">
        <f t="shared" si="206"/>
        <v>42</v>
      </c>
      <c r="AU476" s="65">
        <f>'N1,N2,N3 Restoration'!AX476</f>
        <v>0.271673492</v>
      </c>
      <c r="AV476" s="38">
        <f t="shared" si="30"/>
        <v>50</v>
      </c>
      <c r="AW476" s="38">
        <f t="shared" si="31"/>
        <v>19</v>
      </c>
      <c r="AX476" s="52">
        <v>50.0</v>
      </c>
      <c r="AY476" s="38"/>
      <c r="AZ476" s="35"/>
      <c r="BA476" s="35"/>
    </row>
    <row r="477">
      <c r="A477" s="1"/>
      <c r="B477" s="1"/>
      <c r="C477" s="60"/>
      <c r="D477" s="60"/>
      <c r="E477" s="2">
        <v>6695.0</v>
      </c>
      <c r="F477" s="61">
        <v>3240.0</v>
      </c>
      <c r="G477" s="62">
        <f t="shared" si="8"/>
        <v>627</v>
      </c>
      <c r="H477" s="43">
        <v>28.0</v>
      </c>
      <c r="I477" s="43">
        <v>66.0</v>
      </c>
      <c r="J477" s="43">
        <v>43.0</v>
      </c>
      <c r="K477" s="44">
        <v>79.0</v>
      </c>
      <c r="L477" s="44">
        <v>176.0</v>
      </c>
      <c r="M477" s="44">
        <v>68.0</v>
      </c>
      <c r="N477" s="45">
        <v>38.0</v>
      </c>
      <c r="O477" s="45">
        <v>28.0</v>
      </c>
      <c r="P477" s="45">
        <v>101.0</v>
      </c>
      <c r="Q477" s="66">
        <f t="shared" si="9"/>
        <v>0.1935185185</v>
      </c>
      <c r="R477" s="66">
        <f t="shared" si="10"/>
        <v>0.008641975309</v>
      </c>
      <c r="S477" s="66">
        <f t="shared" si="11"/>
        <v>0.01327160494</v>
      </c>
      <c r="T477" s="66">
        <f t="shared" si="12"/>
        <v>0.008641975309</v>
      </c>
      <c r="U477" s="63">
        <f t="shared" si="1"/>
        <v>0.1935185185</v>
      </c>
      <c r="V477" s="66">
        <f t="shared" si="13"/>
        <v>0.02037037037</v>
      </c>
      <c r="W477" s="66">
        <f t="shared" si="14"/>
        <v>0.05432098765</v>
      </c>
      <c r="X477" s="66">
        <f t="shared" si="15"/>
        <v>0.02438271605</v>
      </c>
      <c r="Y477" s="63">
        <f t="shared" si="2"/>
        <v>0.1935185185</v>
      </c>
      <c r="Z477" s="66">
        <f t="shared" si="16"/>
        <v>0.02098765432</v>
      </c>
      <c r="AA477" s="66">
        <f t="shared" si="17"/>
        <v>0.01172839506</v>
      </c>
      <c r="AB477" s="66">
        <f t="shared" si="18"/>
        <v>0.03117283951</v>
      </c>
      <c r="AC477" s="63">
        <f t="shared" si="3"/>
        <v>0.1935185185</v>
      </c>
      <c r="AD477" s="66">
        <f t="shared" ref="AD477:AF477" si="506">(H477+K477+N477)/($F477)</f>
        <v>0.04475308642</v>
      </c>
      <c r="AE477" s="66">
        <f t="shared" si="506"/>
        <v>0.08333333333</v>
      </c>
      <c r="AF477" s="66">
        <f t="shared" si="506"/>
        <v>0.06543209877</v>
      </c>
      <c r="AG477" s="56">
        <f t="shared" si="20"/>
        <v>0.01111701277</v>
      </c>
      <c r="AH477" s="49">
        <f t="shared" si="5"/>
        <v>0.1935185185</v>
      </c>
      <c r="AI477" s="57">
        <f t="shared" si="21"/>
        <v>0.01017180984</v>
      </c>
      <c r="AJ477" s="57">
        <f t="shared" si="22"/>
        <v>0.009300976509</v>
      </c>
      <c r="AK477" s="66">
        <f t="shared" si="23"/>
        <v>0.001556585219</v>
      </c>
      <c r="AL477" s="66">
        <f t="shared" si="24"/>
        <v>-0.0006590012003</v>
      </c>
      <c r="AM477" s="66">
        <f t="shared" si="25"/>
        <v>0.001263668266</v>
      </c>
      <c r="AN477" s="63">
        <f t="shared" si="6"/>
        <v>0.1935185185</v>
      </c>
      <c r="AO477" s="66">
        <f t="shared" si="26"/>
        <v>0.01143547811</v>
      </c>
      <c r="AP477" s="66">
        <f t="shared" si="27"/>
        <v>0.9750249756</v>
      </c>
      <c r="AQ477" s="63">
        <f t="shared" si="7"/>
        <v>38</v>
      </c>
      <c r="AR477" s="66">
        <f t="shared" si="28"/>
        <v>37</v>
      </c>
      <c r="AS477" s="64">
        <f>'M1,M2,M3 Restoration'!AU477</f>
        <v>0.4034859599</v>
      </c>
      <c r="AT477" s="66">
        <f t="shared" si="206"/>
        <v>55</v>
      </c>
      <c r="AU477" s="65">
        <f>'N1,N2,N3 Restoration'!AX477</f>
        <v>0.2472347147</v>
      </c>
      <c r="AV477" s="38">
        <f t="shared" si="30"/>
        <v>71</v>
      </c>
      <c r="AW477" s="38">
        <f t="shared" si="31"/>
        <v>23</v>
      </c>
      <c r="AX477" s="52">
        <v>66.0</v>
      </c>
      <c r="AY477" s="38"/>
      <c r="AZ477" s="35"/>
      <c r="BA477" s="35"/>
    </row>
    <row r="478">
      <c r="A478" s="1"/>
      <c r="B478" s="1"/>
      <c r="C478" s="60"/>
      <c r="D478" s="60"/>
      <c r="E478" s="2">
        <v>6704.0</v>
      </c>
      <c r="F478" s="61">
        <v>1247.0</v>
      </c>
      <c r="G478" s="62">
        <f t="shared" si="8"/>
        <v>221</v>
      </c>
      <c r="H478" s="43">
        <v>15.0</v>
      </c>
      <c r="I478" s="43">
        <v>14.0</v>
      </c>
      <c r="J478" s="43">
        <v>8.0</v>
      </c>
      <c r="K478" s="44">
        <v>29.0</v>
      </c>
      <c r="L478" s="44">
        <v>76.0</v>
      </c>
      <c r="M478" s="44">
        <v>27.0</v>
      </c>
      <c r="N478" s="45">
        <v>12.0</v>
      </c>
      <c r="O478" s="45">
        <v>6.0</v>
      </c>
      <c r="P478" s="45">
        <v>34.0</v>
      </c>
      <c r="Q478" s="66">
        <f t="shared" si="9"/>
        <v>0.1772253408</v>
      </c>
      <c r="R478" s="66">
        <f t="shared" si="10"/>
        <v>0.01202886929</v>
      </c>
      <c r="S478" s="66">
        <f t="shared" si="11"/>
        <v>0.006415396953</v>
      </c>
      <c r="T478" s="66">
        <f t="shared" si="12"/>
        <v>0.004811547715</v>
      </c>
      <c r="U478" s="63">
        <f t="shared" si="1"/>
        <v>0.1772253408</v>
      </c>
      <c r="V478" s="66">
        <f t="shared" si="13"/>
        <v>0.01122694467</v>
      </c>
      <c r="W478" s="66">
        <f t="shared" si="14"/>
        <v>0.06094627105</v>
      </c>
      <c r="X478" s="66">
        <f t="shared" si="15"/>
        <v>0.02325581395</v>
      </c>
      <c r="Y478" s="63">
        <f t="shared" si="2"/>
        <v>0.1772253408</v>
      </c>
      <c r="Z478" s="66">
        <f t="shared" si="16"/>
        <v>0.02165196472</v>
      </c>
      <c r="AA478" s="66">
        <f t="shared" si="17"/>
        <v>0.009623095429</v>
      </c>
      <c r="AB478" s="66">
        <f t="shared" si="18"/>
        <v>0.02726543705</v>
      </c>
      <c r="AC478" s="63">
        <f t="shared" si="3"/>
        <v>0.1772253408</v>
      </c>
      <c r="AD478" s="66">
        <f t="shared" ref="AD478:AF478" si="507">(H478+K478+N478)/($F478)</f>
        <v>0.04490777867</v>
      </c>
      <c r="AE478" s="66">
        <f t="shared" si="507"/>
        <v>0.07698476343</v>
      </c>
      <c r="AF478" s="66">
        <f t="shared" si="507"/>
        <v>0.05533279872</v>
      </c>
      <c r="AG478" s="56">
        <f t="shared" si="20"/>
        <v>0.01020193387</v>
      </c>
      <c r="AH478" s="49">
        <f t="shared" si="5"/>
        <v>0.1772253408</v>
      </c>
      <c r="AI478" s="57">
        <f t="shared" si="21"/>
        <v>0.009381771263</v>
      </c>
      <c r="AJ478" s="57">
        <f t="shared" si="22"/>
        <v>0.008584257229</v>
      </c>
      <c r="AK478" s="66">
        <f t="shared" si="23"/>
        <v>0.000241324166</v>
      </c>
      <c r="AL478" s="66">
        <f t="shared" si="24"/>
        <v>-0.003772709515</v>
      </c>
      <c r="AM478" s="66">
        <f t="shared" si="25"/>
        <v>0.0001959119788</v>
      </c>
      <c r="AN478" s="63">
        <f t="shared" si="6"/>
        <v>0.1772253408</v>
      </c>
      <c r="AO478" s="66">
        <f t="shared" si="26"/>
        <v>0.009577683242</v>
      </c>
      <c r="AP478" s="66">
        <f t="shared" si="27"/>
        <v>0.9952809169</v>
      </c>
      <c r="AQ478" s="63">
        <f t="shared" si="7"/>
        <v>12</v>
      </c>
      <c r="AR478" s="66">
        <f t="shared" si="28"/>
        <v>12</v>
      </c>
      <c r="AS478" s="64">
        <f>'M1,M2,M3 Restoration'!AU478</f>
        <v>0.6240503031</v>
      </c>
      <c r="AT478" s="66">
        <f t="shared" si="206"/>
        <v>7</v>
      </c>
      <c r="AU478" s="65">
        <f>'N1,N2,N3 Restoration'!AX478</f>
        <v>0.1750415735</v>
      </c>
      <c r="AV478" s="38">
        <f t="shared" si="30"/>
        <v>23</v>
      </c>
      <c r="AW478" s="38">
        <f t="shared" si="31"/>
        <v>5</v>
      </c>
      <c r="AX478" s="52">
        <v>14.0</v>
      </c>
      <c r="AY478" s="38"/>
      <c r="AZ478" s="35"/>
      <c r="BA478" s="35"/>
    </row>
    <row r="479">
      <c r="A479" s="1"/>
      <c r="B479" s="1"/>
      <c r="C479" s="60"/>
      <c r="D479" s="60"/>
      <c r="E479" s="2">
        <v>6706.0</v>
      </c>
      <c r="F479" s="61">
        <v>2091.0</v>
      </c>
      <c r="G479" s="62">
        <f t="shared" si="8"/>
        <v>316</v>
      </c>
      <c r="H479" s="43">
        <v>6.0</v>
      </c>
      <c r="I479" s="43">
        <v>31.0</v>
      </c>
      <c r="J479" s="43">
        <v>10.0</v>
      </c>
      <c r="K479" s="44">
        <v>32.0</v>
      </c>
      <c r="L479" s="44">
        <v>127.0</v>
      </c>
      <c r="M479" s="44">
        <v>31.0</v>
      </c>
      <c r="N479" s="45">
        <v>11.0</v>
      </c>
      <c r="O479" s="45">
        <v>14.0</v>
      </c>
      <c r="P479" s="45">
        <v>54.0</v>
      </c>
      <c r="Q479" s="66">
        <f t="shared" si="9"/>
        <v>0.1511238642</v>
      </c>
      <c r="R479" s="66">
        <f t="shared" si="10"/>
        <v>0.002869440459</v>
      </c>
      <c r="S479" s="66">
        <f t="shared" si="11"/>
        <v>0.004782400765</v>
      </c>
      <c r="T479" s="66">
        <f t="shared" si="12"/>
        <v>0.006695361071</v>
      </c>
      <c r="U479" s="63">
        <f t="shared" si="1"/>
        <v>0.1511238642</v>
      </c>
      <c r="V479" s="66">
        <f t="shared" si="13"/>
        <v>0.01482544237</v>
      </c>
      <c r="W479" s="66">
        <f t="shared" si="14"/>
        <v>0.06073648972</v>
      </c>
      <c r="X479" s="66">
        <f t="shared" si="15"/>
        <v>0.01530368245</v>
      </c>
      <c r="Y479" s="63">
        <f t="shared" si="2"/>
        <v>0.1511238642</v>
      </c>
      <c r="Z479" s="66">
        <f t="shared" si="16"/>
        <v>0.01482544237</v>
      </c>
      <c r="AA479" s="66">
        <f t="shared" si="17"/>
        <v>0.005260640842</v>
      </c>
      <c r="AB479" s="66">
        <f t="shared" si="18"/>
        <v>0.02582496413</v>
      </c>
      <c r="AC479" s="63">
        <f t="shared" si="3"/>
        <v>0.1511238642</v>
      </c>
      <c r="AD479" s="66">
        <f t="shared" ref="AD479:AF479" si="508">(H479+K479+N479)/($F479)</f>
        <v>0.02343376375</v>
      </c>
      <c r="AE479" s="66">
        <f t="shared" si="508"/>
        <v>0.08225729316</v>
      </c>
      <c r="AF479" s="66">
        <f t="shared" si="508"/>
        <v>0.04543280727</v>
      </c>
      <c r="AG479" s="56">
        <f t="shared" si="20"/>
        <v>0.008638278834</v>
      </c>
      <c r="AH479" s="49">
        <f t="shared" si="5"/>
        <v>0.1511238642</v>
      </c>
      <c r="AI479" s="57">
        <f t="shared" si="21"/>
        <v>0.007995523492</v>
      </c>
      <c r="AJ479" s="57">
        <f t="shared" si="22"/>
        <v>0.007315466103</v>
      </c>
      <c r="AK479" s="66">
        <f t="shared" si="23"/>
        <v>-0.00273488265</v>
      </c>
      <c r="AL479" s="66">
        <f t="shared" si="24"/>
        <v>-0.0006201050321</v>
      </c>
      <c r="AM479" s="66">
        <f t="shared" si="25"/>
        <v>-0.002220234636</v>
      </c>
      <c r="AN479" s="63">
        <f t="shared" si="6"/>
        <v>0.1511238642</v>
      </c>
      <c r="AO479" s="66">
        <f t="shared" si="26"/>
        <v>0.005775288856</v>
      </c>
      <c r="AP479" s="66">
        <f t="shared" si="27"/>
        <v>1.097829909</v>
      </c>
      <c r="AQ479" s="63">
        <f t="shared" si="7"/>
        <v>11</v>
      </c>
      <c r="AR479" s="66">
        <f t="shared" si="28"/>
        <v>12</v>
      </c>
      <c r="AS479" s="64">
        <f>'M1,M2,M3 Restoration'!AU479</f>
        <v>0.2664254644</v>
      </c>
      <c r="AT479" s="66">
        <f t="shared" si="206"/>
        <v>33</v>
      </c>
      <c r="AU479" s="65">
        <f>'N1,N2,N3 Restoration'!AX479</f>
        <v>0.4084194676</v>
      </c>
      <c r="AV479" s="38">
        <f t="shared" si="30"/>
        <v>16</v>
      </c>
      <c r="AW479" s="38">
        <f t="shared" si="31"/>
        <v>11</v>
      </c>
      <c r="AX479" s="52">
        <v>31.0</v>
      </c>
      <c r="AY479" s="38"/>
      <c r="AZ479" s="35"/>
      <c r="BA479" s="35"/>
    </row>
    <row r="480">
      <c r="A480" s="1"/>
      <c r="B480" s="1"/>
      <c r="C480" s="60"/>
      <c r="D480" s="60"/>
      <c r="E480" s="2">
        <v>6707.0</v>
      </c>
      <c r="F480" s="61">
        <v>1803.0</v>
      </c>
      <c r="G480" s="62">
        <f t="shared" si="8"/>
        <v>351</v>
      </c>
      <c r="H480" s="43">
        <v>19.0</v>
      </c>
      <c r="I480" s="43">
        <v>30.0</v>
      </c>
      <c r="J480" s="43">
        <v>12.0</v>
      </c>
      <c r="K480" s="44">
        <v>66.0</v>
      </c>
      <c r="L480" s="44">
        <v>106.0</v>
      </c>
      <c r="M480" s="44">
        <v>29.0</v>
      </c>
      <c r="N480" s="45">
        <v>17.0</v>
      </c>
      <c r="O480" s="45">
        <v>23.0</v>
      </c>
      <c r="P480" s="45">
        <v>49.0</v>
      </c>
      <c r="Q480" s="66">
        <f t="shared" si="9"/>
        <v>0.1946755408</v>
      </c>
      <c r="R480" s="66">
        <f t="shared" si="10"/>
        <v>0.01053799224</v>
      </c>
      <c r="S480" s="66">
        <f t="shared" si="11"/>
        <v>0.006655574043</v>
      </c>
      <c r="T480" s="66">
        <f t="shared" si="12"/>
        <v>0.01275651692</v>
      </c>
      <c r="U480" s="63">
        <f t="shared" si="1"/>
        <v>0.1946755408</v>
      </c>
      <c r="V480" s="66">
        <f t="shared" si="13"/>
        <v>0.01663893511</v>
      </c>
      <c r="W480" s="66">
        <f t="shared" si="14"/>
        <v>0.05879090405</v>
      </c>
      <c r="X480" s="66">
        <f t="shared" si="15"/>
        <v>0.03660565724</v>
      </c>
      <c r="Y480" s="63">
        <f t="shared" si="2"/>
        <v>0.1946755408</v>
      </c>
      <c r="Z480" s="66">
        <f t="shared" si="16"/>
        <v>0.01608430394</v>
      </c>
      <c r="AA480" s="66">
        <f t="shared" si="17"/>
        <v>0.009428729895</v>
      </c>
      <c r="AB480" s="66">
        <f t="shared" si="18"/>
        <v>0.02717692734</v>
      </c>
      <c r="AC480" s="63">
        <f t="shared" si="3"/>
        <v>0.1946755408</v>
      </c>
      <c r="AD480" s="66">
        <f t="shared" ref="AD480:AF480" si="509">(H480+K480+N480)/($F480)</f>
        <v>0.05657237937</v>
      </c>
      <c r="AE480" s="66">
        <f t="shared" si="509"/>
        <v>0.08818635607</v>
      </c>
      <c r="AF480" s="66">
        <f t="shared" si="509"/>
        <v>0.04991680532</v>
      </c>
      <c r="AG480" s="56">
        <f t="shared" si="20"/>
        <v>0.01118021218</v>
      </c>
      <c r="AH480" s="49">
        <f t="shared" si="5"/>
        <v>0.1946755408</v>
      </c>
      <c r="AI480" s="57">
        <f t="shared" si="21"/>
        <v>0.01022571186</v>
      </c>
      <c r="AJ480" s="57">
        <f t="shared" si="22"/>
        <v>0.009349671928</v>
      </c>
      <c r="AK480" s="66">
        <f t="shared" si="23"/>
        <v>-0.0007969819666</v>
      </c>
      <c r="AL480" s="66">
        <f t="shared" si="24"/>
        <v>0.003406844988</v>
      </c>
      <c r="AM480" s="66">
        <f t="shared" si="25"/>
        <v>-0.000647006542</v>
      </c>
      <c r="AN480" s="63">
        <f t="shared" si="6"/>
        <v>0.1946755408</v>
      </c>
      <c r="AO480" s="66">
        <f t="shared" si="26"/>
        <v>0.009578705319</v>
      </c>
      <c r="AP480" s="66">
        <f t="shared" si="27"/>
        <v>1.015906217</v>
      </c>
      <c r="AQ480" s="63">
        <f t="shared" si="7"/>
        <v>17</v>
      </c>
      <c r="AR480" s="66">
        <f t="shared" si="28"/>
        <v>17</v>
      </c>
      <c r="AS480" s="64">
        <f>'M1,M2,M3 Restoration'!AU480</f>
        <v>0.5857384238</v>
      </c>
      <c r="AT480" s="66">
        <f t="shared" si="206"/>
        <v>12</v>
      </c>
      <c r="AU480" s="65">
        <f>'N1,N2,N3 Restoration'!AX480</f>
        <v>0.4822022675</v>
      </c>
      <c r="AV480" s="38">
        <f t="shared" si="30"/>
        <v>31</v>
      </c>
      <c r="AW480" s="38">
        <f t="shared" si="31"/>
        <v>29</v>
      </c>
      <c r="AX480" s="52">
        <v>30.0</v>
      </c>
      <c r="AY480" s="38"/>
      <c r="AZ480" s="35"/>
      <c r="BA480" s="35"/>
    </row>
    <row r="481">
      <c r="A481" s="1"/>
      <c r="B481" s="1"/>
      <c r="C481" s="60"/>
      <c r="D481" s="60"/>
      <c r="E481" s="2">
        <v>6708.0</v>
      </c>
      <c r="F481" s="61">
        <v>2286.0</v>
      </c>
      <c r="G481" s="62">
        <f t="shared" si="8"/>
        <v>430</v>
      </c>
      <c r="H481" s="43">
        <v>19.0</v>
      </c>
      <c r="I481" s="43">
        <v>41.0</v>
      </c>
      <c r="J481" s="43">
        <v>25.0</v>
      </c>
      <c r="K481" s="44">
        <v>71.0</v>
      </c>
      <c r="L481" s="44">
        <v>135.0</v>
      </c>
      <c r="M481" s="44">
        <v>38.0</v>
      </c>
      <c r="N481" s="45">
        <v>21.0</v>
      </c>
      <c r="O481" s="45">
        <v>21.0</v>
      </c>
      <c r="P481" s="45">
        <v>59.0</v>
      </c>
      <c r="Q481" s="66">
        <f t="shared" si="9"/>
        <v>0.1881014873</v>
      </c>
      <c r="R481" s="66">
        <f t="shared" si="10"/>
        <v>0.008311461067</v>
      </c>
      <c r="S481" s="66">
        <f t="shared" si="11"/>
        <v>0.01093613298</v>
      </c>
      <c r="T481" s="66">
        <f t="shared" si="12"/>
        <v>0.009186351706</v>
      </c>
      <c r="U481" s="63">
        <f t="shared" si="1"/>
        <v>0.1881014873</v>
      </c>
      <c r="V481" s="66">
        <f t="shared" si="13"/>
        <v>0.01793525809</v>
      </c>
      <c r="W481" s="66">
        <f t="shared" si="14"/>
        <v>0.05905511811</v>
      </c>
      <c r="X481" s="66">
        <f t="shared" si="15"/>
        <v>0.03105861767</v>
      </c>
      <c r="Y481" s="63">
        <f t="shared" si="2"/>
        <v>0.1881014873</v>
      </c>
      <c r="Z481" s="66">
        <f t="shared" si="16"/>
        <v>0.01662292213</v>
      </c>
      <c r="AA481" s="66">
        <f t="shared" si="17"/>
        <v>0.009186351706</v>
      </c>
      <c r="AB481" s="66">
        <f t="shared" si="18"/>
        <v>0.02580927384</v>
      </c>
      <c r="AC481" s="63">
        <f t="shared" si="3"/>
        <v>0.1881014873</v>
      </c>
      <c r="AD481" s="66">
        <f t="shared" ref="AD481:AF481" si="510">(H481+K481+N481)/($F481)</f>
        <v>0.04855643045</v>
      </c>
      <c r="AE481" s="66">
        <f t="shared" si="510"/>
        <v>0.08617672791</v>
      </c>
      <c r="AF481" s="66">
        <f t="shared" si="510"/>
        <v>0.05336832896</v>
      </c>
      <c r="AG481" s="56">
        <f t="shared" si="20"/>
        <v>0.01081797665</v>
      </c>
      <c r="AH481" s="49">
        <f t="shared" si="5"/>
        <v>0.1881014873</v>
      </c>
      <c r="AI481" s="57">
        <f t="shared" si="21"/>
        <v>0.009915565743</v>
      </c>
      <c r="AJ481" s="57">
        <f t="shared" si="22"/>
        <v>0.009069109051</v>
      </c>
      <c r="AK481" s="66">
        <f t="shared" si="23"/>
        <v>-0.0007292140374</v>
      </c>
      <c r="AL481" s="66">
        <f t="shared" si="24"/>
        <v>0.0001172426555</v>
      </c>
      <c r="AM481" s="66">
        <f t="shared" si="25"/>
        <v>-0.0005919911271</v>
      </c>
      <c r="AN481" s="63">
        <f t="shared" si="6"/>
        <v>0.1881014873</v>
      </c>
      <c r="AO481" s="66">
        <f t="shared" si="26"/>
        <v>0.009323574616</v>
      </c>
      <c r="AP481" s="66">
        <f t="shared" si="27"/>
        <v>1.014937694</v>
      </c>
      <c r="AQ481" s="63">
        <f t="shared" si="7"/>
        <v>21</v>
      </c>
      <c r="AR481" s="66">
        <f t="shared" si="28"/>
        <v>21</v>
      </c>
      <c r="AS481" s="64">
        <f>'M1,M2,M3 Restoration'!AU481</f>
        <v>0.4252358937</v>
      </c>
      <c r="AT481" s="66">
        <f t="shared" si="206"/>
        <v>28</v>
      </c>
      <c r="AU481" s="65">
        <f>'N1,N2,N3 Restoration'!AX481</f>
        <v>0.325988385</v>
      </c>
      <c r="AV481" s="38">
        <f t="shared" si="30"/>
        <v>44</v>
      </c>
      <c r="AW481" s="38">
        <f t="shared" si="31"/>
        <v>21</v>
      </c>
      <c r="AX481" s="52">
        <v>41.0</v>
      </c>
      <c r="AY481" s="38"/>
      <c r="AZ481" s="35"/>
      <c r="BA481" s="35"/>
    </row>
    <row r="482">
      <c r="A482" s="1"/>
      <c r="B482" s="1"/>
      <c r="C482" s="60"/>
      <c r="D482" s="60"/>
      <c r="E482" s="2">
        <v>6710.0</v>
      </c>
      <c r="F482" s="61">
        <v>2561.0</v>
      </c>
      <c r="G482" s="62">
        <f t="shared" si="8"/>
        <v>241</v>
      </c>
      <c r="H482" s="43">
        <v>10.0</v>
      </c>
      <c r="I482" s="43">
        <v>15.0</v>
      </c>
      <c r="J482" s="43">
        <v>16.0</v>
      </c>
      <c r="K482" s="44">
        <v>29.0</v>
      </c>
      <c r="L482" s="44">
        <v>90.0</v>
      </c>
      <c r="M482" s="44">
        <v>16.0</v>
      </c>
      <c r="N482" s="45">
        <v>11.0</v>
      </c>
      <c r="O482" s="45">
        <v>11.0</v>
      </c>
      <c r="P482" s="45">
        <v>43.0</v>
      </c>
      <c r="Q482" s="66">
        <f t="shared" si="9"/>
        <v>0.09410386568</v>
      </c>
      <c r="R482" s="66">
        <f t="shared" si="10"/>
        <v>0.003904724717</v>
      </c>
      <c r="S482" s="66">
        <f t="shared" si="11"/>
        <v>0.006247559547</v>
      </c>
      <c r="T482" s="66">
        <f t="shared" si="12"/>
        <v>0.004295197189</v>
      </c>
      <c r="U482" s="63">
        <f t="shared" si="1"/>
        <v>0.09410386568</v>
      </c>
      <c r="V482" s="66">
        <f t="shared" si="13"/>
        <v>0.005857087075</v>
      </c>
      <c r="W482" s="66">
        <f t="shared" si="14"/>
        <v>0.03514252245</v>
      </c>
      <c r="X482" s="66">
        <f t="shared" si="15"/>
        <v>0.01132370168</v>
      </c>
      <c r="Y482" s="63">
        <f t="shared" si="2"/>
        <v>0.09410386568</v>
      </c>
      <c r="Z482" s="66">
        <f t="shared" si="16"/>
        <v>0.006247559547</v>
      </c>
      <c r="AA482" s="66">
        <f t="shared" si="17"/>
        <v>0.004295197189</v>
      </c>
      <c r="AB482" s="66">
        <f t="shared" si="18"/>
        <v>0.01679031628</v>
      </c>
      <c r="AC482" s="63">
        <f t="shared" si="3"/>
        <v>0.09410386568</v>
      </c>
      <c r="AD482" s="66">
        <f t="shared" ref="AD482:AF482" si="511">(H482+K482+N482)/($F482)</f>
        <v>0.01952362358</v>
      </c>
      <c r="AE482" s="66">
        <f t="shared" si="511"/>
        <v>0.04529480672</v>
      </c>
      <c r="AF482" s="66">
        <f t="shared" si="511"/>
        <v>0.02928543538</v>
      </c>
      <c r="AG482" s="56">
        <f t="shared" si="20"/>
        <v>0.004803889694</v>
      </c>
      <c r="AH482" s="49">
        <f t="shared" si="5"/>
        <v>0.09410386568</v>
      </c>
      <c r="AI482" s="57">
        <f t="shared" si="21"/>
        <v>0.004450580067</v>
      </c>
      <c r="AJ482" s="57">
        <f t="shared" si="22"/>
        <v>0.004027112672</v>
      </c>
      <c r="AK482" s="66">
        <f t="shared" si="23"/>
        <v>-0.0001553828788</v>
      </c>
      <c r="AL482" s="66">
        <f t="shared" si="24"/>
        <v>0.0002680845168</v>
      </c>
      <c r="AM482" s="66">
        <f t="shared" si="25"/>
        <v>-0.0001261430538</v>
      </c>
      <c r="AN482" s="63">
        <f t="shared" si="6"/>
        <v>0.09410386568</v>
      </c>
      <c r="AO482" s="66">
        <f t="shared" si="26"/>
        <v>0.004324437014</v>
      </c>
      <c r="AP482" s="66">
        <f t="shared" si="27"/>
        <v>1.006807563</v>
      </c>
      <c r="AQ482" s="63">
        <f t="shared" si="7"/>
        <v>11</v>
      </c>
      <c r="AR482" s="66">
        <f t="shared" si="28"/>
        <v>11</v>
      </c>
      <c r="AS482" s="64">
        <f>'M1,M2,M3 Restoration'!AU482</f>
        <v>0.3208018033</v>
      </c>
      <c r="AT482" s="66">
        <f t="shared" si="206"/>
        <v>23</v>
      </c>
      <c r="AU482" s="65">
        <f>'N1,N2,N3 Restoration'!AX482</f>
        <v>0.1703682641</v>
      </c>
      <c r="AV482" s="38">
        <f t="shared" si="30"/>
        <v>26</v>
      </c>
      <c r="AW482" s="38">
        <f t="shared" si="31"/>
        <v>5</v>
      </c>
      <c r="AX482" s="52">
        <v>15.0</v>
      </c>
      <c r="AY482" s="38"/>
      <c r="AZ482" s="35"/>
      <c r="BA482" s="35"/>
    </row>
    <row r="483">
      <c r="A483" s="1"/>
      <c r="B483" s="1"/>
      <c r="C483" s="60"/>
      <c r="D483" s="60"/>
      <c r="E483" s="2">
        <v>6713.0</v>
      </c>
      <c r="F483" s="61">
        <v>3045.0</v>
      </c>
      <c r="G483" s="62">
        <f t="shared" si="8"/>
        <v>435</v>
      </c>
      <c r="H483" s="43">
        <v>25.0</v>
      </c>
      <c r="I483" s="43">
        <v>39.0</v>
      </c>
      <c r="J483" s="43">
        <v>29.0</v>
      </c>
      <c r="K483" s="44">
        <v>63.0</v>
      </c>
      <c r="L483" s="44">
        <v>114.0</v>
      </c>
      <c r="M483" s="44">
        <v>47.0</v>
      </c>
      <c r="N483" s="45">
        <v>30.0</v>
      </c>
      <c r="O483" s="45">
        <v>28.0</v>
      </c>
      <c r="P483" s="45">
        <v>60.0</v>
      </c>
      <c r="Q483" s="66">
        <f t="shared" si="9"/>
        <v>0.1428571429</v>
      </c>
      <c r="R483" s="66">
        <f t="shared" si="10"/>
        <v>0.008210180624</v>
      </c>
      <c r="S483" s="66">
        <f t="shared" si="11"/>
        <v>0.009523809524</v>
      </c>
      <c r="T483" s="66">
        <f t="shared" si="12"/>
        <v>0.009195402299</v>
      </c>
      <c r="U483" s="63">
        <f t="shared" si="1"/>
        <v>0.1428571429</v>
      </c>
      <c r="V483" s="66">
        <f t="shared" si="13"/>
        <v>0.01280788177</v>
      </c>
      <c r="W483" s="66">
        <f t="shared" si="14"/>
        <v>0.03743842365</v>
      </c>
      <c r="X483" s="66">
        <f t="shared" si="15"/>
        <v>0.02068965517</v>
      </c>
      <c r="Y483" s="63">
        <f t="shared" si="2"/>
        <v>0.1428571429</v>
      </c>
      <c r="Z483" s="66">
        <f t="shared" si="16"/>
        <v>0.01543513957</v>
      </c>
      <c r="AA483" s="66">
        <f t="shared" si="17"/>
        <v>0.009852216749</v>
      </c>
      <c r="AB483" s="66">
        <f t="shared" si="18"/>
        <v>0.0197044335</v>
      </c>
      <c r="AC483" s="63">
        <f t="shared" si="3"/>
        <v>0.1428571429</v>
      </c>
      <c r="AD483" s="66">
        <f t="shared" ref="AD483:AF483" si="512">(H483+K483+N483)/($F483)</f>
        <v>0.03875205255</v>
      </c>
      <c r="AE483" s="66">
        <f t="shared" si="512"/>
        <v>0.05944170772</v>
      </c>
      <c r="AF483" s="66">
        <f t="shared" si="512"/>
        <v>0.04466338259</v>
      </c>
      <c r="AG483" s="56">
        <f t="shared" si="20"/>
        <v>0.008117959184</v>
      </c>
      <c r="AH483" s="49">
        <f t="shared" si="5"/>
        <v>0.1428571429</v>
      </c>
      <c r="AI483" s="57">
        <f t="shared" si="21"/>
        <v>0.007525510204</v>
      </c>
      <c r="AJ483" s="57">
        <f t="shared" si="22"/>
        <v>0.006882653061</v>
      </c>
      <c r="AK483" s="66">
        <f t="shared" si="23"/>
        <v>0.002326706545</v>
      </c>
      <c r="AL483" s="66">
        <f t="shared" si="24"/>
        <v>0.002312749238</v>
      </c>
      <c r="AM483" s="66">
        <f t="shared" si="25"/>
        <v>0.001888868781</v>
      </c>
      <c r="AN483" s="63">
        <f t="shared" si="6"/>
        <v>0.1428571429</v>
      </c>
      <c r="AO483" s="66">
        <f t="shared" si="26"/>
        <v>0.009414378985</v>
      </c>
      <c r="AP483" s="66">
        <f t="shared" si="27"/>
        <v>0.955559467</v>
      </c>
      <c r="AQ483" s="63">
        <f t="shared" si="7"/>
        <v>30</v>
      </c>
      <c r="AR483" s="66">
        <f t="shared" si="28"/>
        <v>29</v>
      </c>
      <c r="AS483" s="64">
        <f>'M1,M2,M3 Restoration'!AU483</f>
        <v>0.5301676989</v>
      </c>
      <c r="AT483" s="66">
        <f t="shared" si="206"/>
        <v>26</v>
      </c>
      <c r="AU483" s="65">
        <f>'N1,N2,N3 Restoration'!AX483</f>
        <v>0.3128084866</v>
      </c>
      <c r="AV483" s="38">
        <f t="shared" si="30"/>
        <v>54</v>
      </c>
      <c r="AW483" s="38">
        <f t="shared" si="31"/>
        <v>25</v>
      </c>
      <c r="AX483" s="52">
        <v>39.0</v>
      </c>
      <c r="AY483" s="38"/>
      <c r="AZ483" s="35"/>
      <c r="BA483" s="35"/>
    </row>
    <row r="484">
      <c r="A484" s="1"/>
      <c r="B484" s="1"/>
      <c r="C484" s="60"/>
      <c r="D484" s="60"/>
      <c r="E484" s="2">
        <v>6715.0</v>
      </c>
      <c r="F484" s="61">
        <v>1301.0</v>
      </c>
      <c r="G484" s="62">
        <f t="shared" si="8"/>
        <v>133</v>
      </c>
      <c r="H484" s="43">
        <v>11.0</v>
      </c>
      <c r="I484" s="43">
        <v>13.0</v>
      </c>
      <c r="J484" s="43">
        <v>7.0</v>
      </c>
      <c r="K484" s="44">
        <v>20.0</v>
      </c>
      <c r="L484" s="44">
        <v>21.0</v>
      </c>
      <c r="M484" s="44">
        <v>19.0</v>
      </c>
      <c r="N484" s="45">
        <v>6.0</v>
      </c>
      <c r="O484" s="45">
        <v>7.0</v>
      </c>
      <c r="P484" s="45">
        <v>29.0</v>
      </c>
      <c r="Q484" s="66">
        <f t="shared" si="9"/>
        <v>0.1022290546</v>
      </c>
      <c r="R484" s="66">
        <f t="shared" si="10"/>
        <v>0.008455034589</v>
      </c>
      <c r="S484" s="66">
        <f t="shared" si="11"/>
        <v>0.005380476556</v>
      </c>
      <c r="T484" s="66">
        <f t="shared" si="12"/>
        <v>0.005380476556</v>
      </c>
      <c r="U484" s="63">
        <f t="shared" si="1"/>
        <v>0.1022290546</v>
      </c>
      <c r="V484" s="66">
        <f t="shared" si="13"/>
        <v>0.009992313605</v>
      </c>
      <c r="W484" s="66">
        <f t="shared" si="14"/>
        <v>0.01614142967</v>
      </c>
      <c r="X484" s="66">
        <f t="shared" si="15"/>
        <v>0.01537279016</v>
      </c>
      <c r="Y484" s="63">
        <f t="shared" si="2"/>
        <v>0.1022290546</v>
      </c>
      <c r="Z484" s="66">
        <f t="shared" si="16"/>
        <v>0.01460415065</v>
      </c>
      <c r="AA484" s="66">
        <f t="shared" si="17"/>
        <v>0.004611837048</v>
      </c>
      <c r="AB484" s="66">
        <f t="shared" si="18"/>
        <v>0.02229054573</v>
      </c>
      <c r="AC484" s="63">
        <f t="shared" si="3"/>
        <v>0.1022290546</v>
      </c>
      <c r="AD484" s="66">
        <f t="shared" ref="AD484:AF484" si="513">(H484+K484+N484)/($F484)</f>
        <v>0.0284396618</v>
      </c>
      <c r="AE484" s="66">
        <f t="shared" si="513"/>
        <v>0.03151421983</v>
      </c>
      <c r="AF484" s="66">
        <f t="shared" si="513"/>
        <v>0.04227517294</v>
      </c>
      <c r="AG484" s="56">
        <f t="shared" si="20"/>
        <v>0.005385359113</v>
      </c>
      <c r="AH484" s="49">
        <f t="shared" si="5"/>
        <v>0.1022290546</v>
      </c>
      <c r="AI484" s="57">
        <f t="shared" si="21"/>
        <v>0.004999027975</v>
      </c>
      <c r="AJ484" s="57">
        <f t="shared" si="22"/>
        <v>0.00453899723</v>
      </c>
      <c r="AK484" s="66">
        <f t="shared" si="23"/>
        <v>-0.0003871909269</v>
      </c>
      <c r="AL484" s="66">
        <f t="shared" si="24"/>
        <v>0.0008414793268</v>
      </c>
      <c r="AM484" s="66">
        <f t="shared" si="25"/>
        <v>-0.0003143296501</v>
      </c>
      <c r="AN484" s="63">
        <f t="shared" si="6"/>
        <v>0.1022290546</v>
      </c>
      <c r="AO484" s="66">
        <f t="shared" si="26"/>
        <v>0.004684698325</v>
      </c>
      <c r="AP484" s="66">
        <f t="shared" si="27"/>
        <v>1.015798754</v>
      </c>
      <c r="AQ484" s="63">
        <f t="shared" si="7"/>
        <v>6</v>
      </c>
      <c r="AR484" s="66">
        <f t="shared" si="28"/>
        <v>6</v>
      </c>
      <c r="AS484" s="64">
        <f>'M1,M2,M3 Restoration'!AU484</f>
        <v>0.481011022</v>
      </c>
      <c r="AT484" s="66">
        <f t="shared" si="206"/>
        <v>6</v>
      </c>
      <c r="AU484" s="65">
        <f>'N1,N2,N3 Restoration'!AX484</f>
        <v>0.3503108574</v>
      </c>
      <c r="AV484" s="38">
        <f t="shared" si="30"/>
        <v>18</v>
      </c>
      <c r="AW484" s="38">
        <f t="shared" si="31"/>
        <v>10</v>
      </c>
      <c r="AX484" s="52">
        <v>13.0</v>
      </c>
      <c r="AY484" s="38"/>
      <c r="AZ484" s="35"/>
      <c r="BA484" s="35"/>
    </row>
    <row r="485">
      <c r="A485" s="1"/>
      <c r="B485" s="1"/>
      <c r="C485" s="60"/>
      <c r="D485" s="60"/>
      <c r="E485" s="2">
        <v>6717.0</v>
      </c>
      <c r="F485" s="61">
        <v>1986.0</v>
      </c>
      <c r="G485" s="62">
        <f t="shared" si="8"/>
        <v>428</v>
      </c>
      <c r="H485" s="43">
        <v>24.0</v>
      </c>
      <c r="I485" s="43">
        <v>18.0</v>
      </c>
      <c r="J485" s="43">
        <v>34.0</v>
      </c>
      <c r="K485" s="44">
        <v>64.0</v>
      </c>
      <c r="L485" s="44">
        <v>144.0</v>
      </c>
      <c r="M485" s="44">
        <v>41.0</v>
      </c>
      <c r="N485" s="45">
        <v>21.0</v>
      </c>
      <c r="O485" s="45">
        <v>21.0</v>
      </c>
      <c r="P485" s="45">
        <v>61.0</v>
      </c>
      <c r="Q485" s="66">
        <f t="shared" si="9"/>
        <v>0.2155085599</v>
      </c>
      <c r="R485" s="66">
        <f t="shared" si="10"/>
        <v>0.01208459215</v>
      </c>
      <c r="S485" s="66">
        <f t="shared" si="11"/>
        <v>0.01711983887</v>
      </c>
      <c r="T485" s="66">
        <f t="shared" si="12"/>
        <v>0.01057401813</v>
      </c>
      <c r="U485" s="63">
        <f t="shared" si="1"/>
        <v>0.2155085599</v>
      </c>
      <c r="V485" s="66">
        <f t="shared" si="13"/>
        <v>0.009063444109</v>
      </c>
      <c r="W485" s="66">
        <f t="shared" si="14"/>
        <v>0.07250755287</v>
      </c>
      <c r="X485" s="66">
        <f t="shared" si="15"/>
        <v>0.03222557905</v>
      </c>
      <c r="Y485" s="63">
        <f t="shared" si="2"/>
        <v>0.2155085599</v>
      </c>
      <c r="Z485" s="66">
        <f t="shared" si="16"/>
        <v>0.02064451158</v>
      </c>
      <c r="AA485" s="66">
        <f t="shared" si="17"/>
        <v>0.01057401813</v>
      </c>
      <c r="AB485" s="66">
        <f t="shared" si="18"/>
        <v>0.03071500504</v>
      </c>
      <c r="AC485" s="63">
        <f t="shared" si="3"/>
        <v>0.2155085599</v>
      </c>
      <c r="AD485" s="66">
        <f t="shared" ref="AD485:AF485" si="514">(H485+K485+N485)/($F485)</f>
        <v>0.05488418933</v>
      </c>
      <c r="AE485" s="66">
        <f t="shared" si="514"/>
        <v>0.09214501511</v>
      </c>
      <c r="AF485" s="66">
        <f t="shared" si="514"/>
        <v>0.06847935549</v>
      </c>
      <c r="AG485" s="56">
        <f t="shared" si="20"/>
        <v>0.01227771113</v>
      </c>
      <c r="AH485" s="49">
        <f t="shared" si="5"/>
        <v>0.2155085599</v>
      </c>
      <c r="AI485" s="57">
        <f t="shared" si="21"/>
        <v>0.01114632158</v>
      </c>
      <c r="AJ485" s="57">
        <f t="shared" si="22"/>
        <v>0.01017653306</v>
      </c>
      <c r="AK485" s="66">
        <f t="shared" si="23"/>
        <v>-0.0005723034555</v>
      </c>
      <c r="AL485" s="66">
        <f t="shared" si="24"/>
        <v>0.0003974850641</v>
      </c>
      <c r="AM485" s="66">
        <f t="shared" si="25"/>
        <v>-0.0004646078521</v>
      </c>
      <c r="AN485" s="63">
        <f t="shared" si="6"/>
        <v>0.2155085599</v>
      </c>
      <c r="AO485" s="66">
        <f t="shared" si="26"/>
        <v>0.01068171373</v>
      </c>
      <c r="AP485" s="66">
        <f t="shared" si="27"/>
        <v>1.010184927</v>
      </c>
      <c r="AQ485" s="63">
        <f t="shared" si="7"/>
        <v>21</v>
      </c>
      <c r="AR485" s="66">
        <f t="shared" si="28"/>
        <v>21</v>
      </c>
      <c r="AS485" s="64">
        <f>'M1,M2,M3 Restoration'!AU485</f>
        <v>0.401740618</v>
      </c>
      <c r="AT485" s="66">
        <f t="shared" si="206"/>
        <v>31</v>
      </c>
      <c r="AU485" s="65">
        <f>'N1,N2,N3 Restoration'!AX485</f>
        <v>0.1466070101</v>
      </c>
      <c r="AV485" s="38">
        <f t="shared" si="30"/>
        <v>58</v>
      </c>
      <c r="AW485" s="38">
        <f t="shared" si="31"/>
        <v>10</v>
      </c>
      <c r="AX485" s="52">
        <v>18.0</v>
      </c>
      <c r="AY485" s="38"/>
      <c r="AZ485" s="35"/>
      <c r="BA485" s="35"/>
    </row>
    <row r="486">
      <c r="A486" s="1"/>
      <c r="B486" s="1"/>
      <c r="C486" s="60"/>
      <c r="D486" s="60"/>
      <c r="E486" s="2">
        <v>6718.0</v>
      </c>
      <c r="F486" s="61">
        <v>3357.0</v>
      </c>
      <c r="G486" s="62">
        <f t="shared" si="8"/>
        <v>422</v>
      </c>
      <c r="H486" s="43">
        <v>13.0</v>
      </c>
      <c r="I486" s="43">
        <v>35.0</v>
      </c>
      <c r="J486" s="43">
        <v>15.0</v>
      </c>
      <c r="K486" s="44">
        <v>52.0</v>
      </c>
      <c r="L486" s="44">
        <v>122.0</v>
      </c>
      <c r="M486" s="44">
        <v>66.0</v>
      </c>
      <c r="N486" s="45">
        <v>22.0</v>
      </c>
      <c r="O486" s="45">
        <v>16.0</v>
      </c>
      <c r="P486" s="45">
        <v>81.0</v>
      </c>
      <c r="Q486" s="66">
        <f t="shared" si="9"/>
        <v>0.1257074769</v>
      </c>
      <c r="R486" s="66">
        <f t="shared" si="10"/>
        <v>0.003872505213</v>
      </c>
      <c r="S486" s="66">
        <f t="shared" si="11"/>
        <v>0.004468275246</v>
      </c>
      <c r="T486" s="66">
        <f t="shared" si="12"/>
        <v>0.004766160262</v>
      </c>
      <c r="U486" s="63">
        <f t="shared" si="1"/>
        <v>0.1257074769</v>
      </c>
      <c r="V486" s="66">
        <f t="shared" si="13"/>
        <v>0.01042597557</v>
      </c>
      <c r="W486" s="66">
        <f t="shared" si="14"/>
        <v>0.036341972</v>
      </c>
      <c r="X486" s="66">
        <f t="shared" si="15"/>
        <v>0.01549002085</v>
      </c>
      <c r="Y486" s="63">
        <f t="shared" si="2"/>
        <v>0.1257074769</v>
      </c>
      <c r="Z486" s="66">
        <f t="shared" si="16"/>
        <v>0.01966041108</v>
      </c>
      <c r="AA486" s="66">
        <f t="shared" si="17"/>
        <v>0.00655347036</v>
      </c>
      <c r="AB486" s="66">
        <f t="shared" si="18"/>
        <v>0.02412868633</v>
      </c>
      <c r="AC486" s="63">
        <f t="shared" si="3"/>
        <v>0.1257074769</v>
      </c>
      <c r="AD486" s="66">
        <f t="shared" ref="AD486:AF486" si="515">(H486+K486+N486)/($F486)</f>
        <v>0.02591599643</v>
      </c>
      <c r="AE486" s="66">
        <f t="shared" si="515"/>
        <v>0.05153410783</v>
      </c>
      <c r="AF486" s="66">
        <f t="shared" si="515"/>
        <v>0.04825737265</v>
      </c>
      <c r="AG486" s="56">
        <f t="shared" si="20"/>
        <v>0.007000045449</v>
      </c>
      <c r="AH486" s="49">
        <f t="shared" si="5"/>
        <v>0.1257074769</v>
      </c>
      <c r="AI486" s="57">
        <f t="shared" si="21"/>
        <v>0.006502936395</v>
      </c>
      <c r="AJ486" s="57">
        <f t="shared" si="22"/>
        <v>0.005937252749</v>
      </c>
      <c r="AK486" s="66">
        <f t="shared" si="23"/>
        <v>0.00005053396577</v>
      </c>
      <c r="AL486" s="66">
        <f t="shared" si="24"/>
        <v>-0.001171092486</v>
      </c>
      <c r="AM486" s="66">
        <f t="shared" si="25"/>
        <v>0.00004102452479</v>
      </c>
      <c r="AN486" s="63">
        <f t="shared" si="6"/>
        <v>0.1257074769</v>
      </c>
      <c r="AO486" s="66">
        <f t="shared" si="26"/>
        <v>0.006543960919</v>
      </c>
      <c r="AP486" s="66">
        <f t="shared" si="27"/>
        <v>0.9985489458</v>
      </c>
      <c r="AQ486" s="63">
        <f t="shared" si="7"/>
        <v>22</v>
      </c>
      <c r="AR486" s="66">
        <f t="shared" si="28"/>
        <v>22</v>
      </c>
      <c r="AS486" s="64">
        <f>'M1,M2,M3 Restoration'!AU486</f>
        <v>0.3954978151</v>
      </c>
      <c r="AT486" s="66">
        <f t="shared" si="206"/>
        <v>34</v>
      </c>
      <c r="AU486" s="65">
        <f>'N1,N2,N3 Restoration'!AX486</f>
        <v>0.2897548143</v>
      </c>
      <c r="AV486" s="38">
        <f t="shared" si="30"/>
        <v>28</v>
      </c>
      <c r="AW486" s="38">
        <f t="shared" si="31"/>
        <v>11</v>
      </c>
      <c r="AX486" s="52">
        <v>35.0</v>
      </c>
      <c r="AY486" s="38"/>
      <c r="AZ486" s="35"/>
      <c r="BA486" s="35"/>
    </row>
    <row r="487">
      <c r="A487" s="1"/>
      <c r="B487" s="1"/>
      <c r="C487" s="60"/>
      <c r="D487" s="60"/>
      <c r="E487" s="2">
        <v>6719.0</v>
      </c>
      <c r="F487" s="61">
        <v>2026.0</v>
      </c>
      <c r="G487" s="62">
        <f t="shared" si="8"/>
        <v>384</v>
      </c>
      <c r="H487" s="43">
        <v>16.0</v>
      </c>
      <c r="I487" s="43">
        <v>39.0</v>
      </c>
      <c r="J487" s="43">
        <v>17.0</v>
      </c>
      <c r="K487" s="44">
        <v>68.0</v>
      </c>
      <c r="L487" s="44">
        <v>113.0</v>
      </c>
      <c r="M487" s="44">
        <v>30.0</v>
      </c>
      <c r="N487" s="45">
        <v>27.0</v>
      </c>
      <c r="O487" s="45">
        <v>12.0</v>
      </c>
      <c r="P487" s="45">
        <v>62.0</v>
      </c>
      <c r="Q487" s="66">
        <f t="shared" si="9"/>
        <v>0.1895360316</v>
      </c>
      <c r="R487" s="66">
        <f t="shared" si="10"/>
        <v>0.00789733465</v>
      </c>
      <c r="S487" s="66">
        <f t="shared" si="11"/>
        <v>0.008390918065</v>
      </c>
      <c r="T487" s="66">
        <f t="shared" si="12"/>
        <v>0.005923000987</v>
      </c>
      <c r="U487" s="63">
        <f t="shared" si="1"/>
        <v>0.1895360316</v>
      </c>
      <c r="V487" s="66">
        <f t="shared" si="13"/>
        <v>0.01924975321</v>
      </c>
      <c r="W487" s="66">
        <f t="shared" si="14"/>
        <v>0.05577492596</v>
      </c>
      <c r="X487" s="66">
        <f t="shared" si="15"/>
        <v>0.03356367226</v>
      </c>
      <c r="Y487" s="63">
        <f t="shared" si="2"/>
        <v>0.1895360316</v>
      </c>
      <c r="Z487" s="66">
        <f t="shared" si="16"/>
        <v>0.01480750247</v>
      </c>
      <c r="AA487" s="66">
        <f t="shared" si="17"/>
        <v>0.01332675222</v>
      </c>
      <c r="AB487" s="66">
        <f t="shared" si="18"/>
        <v>0.03060217177</v>
      </c>
      <c r="AC487" s="63">
        <f t="shared" si="3"/>
        <v>0.1895360316</v>
      </c>
      <c r="AD487" s="66">
        <f t="shared" ref="AD487:AF487" si="516">(H487+K487+N487)/($F487)</f>
        <v>0.05478775913</v>
      </c>
      <c r="AE487" s="66">
        <f t="shared" si="516"/>
        <v>0.08094768016</v>
      </c>
      <c r="AF487" s="66">
        <f t="shared" si="516"/>
        <v>0.0538005923</v>
      </c>
      <c r="AG487" s="56">
        <f t="shared" si="20"/>
        <v>0.0108976722</v>
      </c>
      <c r="AH487" s="49">
        <f t="shared" si="5"/>
        <v>0.1895360316</v>
      </c>
      <c r="AI487" s="57">
        <f t="shared" si="21"/>
        <v>0.009984047316</v>
      </c>
      <c r="AJ487" s="57">
        <f t="shared" si="22"/>
        <v>0.009131135174</v>
      </c>
      <c r="AK487" s="66">
        <f t="shared" si="23"/>
        <v>0.003342704905</v>
      </c>
      <c r="AL487" s="66">
        <f t="shared" si="24"/>
        <v>-0.003208134186</v>
      </c>
      <c r="AM487" s="66">
        <f t="shared" si="25"/>
        <v>0.002713677388</v>
      </c>
      <c r="AN487" s="63">
        <f t="shared" si="6"/>
        <v>0.1895360316</v>
      </c>
      <c r="AO487" s="66">
        <f t="shared" si="26"/>
        <v>0.0126977247</v>
      </c>
      <c r="AP487" s="66">
        <f t="shared" si="27"/>
        <v>0.9527996389</v>
      </c>
      <c r="AQ487" s="63">
        <f t="shared" si="7"/>
        <v>27</v>
      </c>
      <c r="AR487" s="66">
        <f t="shared" si="28"/>
        <v>26</v>
      </c>
      <c r="AS487" s="64">
        <f>'M1,M2,M3 Restoration'!AU487</f>
        <v>0.5159961867</v>
      </c>
      <c r="AT487" s="66">
        <f t="shared" si="206"/>
        <v>24</v>
      </c>
      <c r="AU487" s="65">
        <f>'N1,N2,N3 Restoration'!AX487</f>
        <v>0.246742549</v>
      </c>
      <c r="AV487" s="38">
        <f t="shared" si="30"/>
        <v>33</v>
      </c>
      <c r="AW487" s="38">
        <f t="shared" si="31"/>
        <v>11</v>
      </c>
      <c r="AX487" s="52">
        <v>39.0</v>
      </c>
      <c r="AY487" s="38"/>
      <c r="AZ487" s="35"/>
      <c r="BA487" s="35"/>
    </row>
    <row r="488">
      <c r="A488" s="1"/>
      <c r="B488" s="1"/>
      <c r="C488" s="60"/>
      <c r="D488" s="60"/>
      <c r="E488" s="2">
        <v>6725.0</v>
      </c>
      <c r="F488" s="61">
        <v>2372.0</v>
      </c>
      <c r="G488" s="62">
        <f t="shared" si="8"/>
        <v>406</v>
      </c>
      <c r="H488" s="43">
        <v>11.0</v>
      </c>
      <c r="I488" s="43">
        <v>29.0</v>
      </c>
      <c r="J488" s="43">
        <v>26.0</v>
      </c>
      <c r="K488" s="44">
        <v>67.0</v>
      </c>
      <c r="L488" s="44">
        <v>139.0</v>
      </c>
      <c r="M488" s="44">
        <v>45.0</v>
      </c>
      <c r="N488" s="45">
        <v>22.0</v>
      </c>
      <c r="O488" s="45">
        <v>14.0</v>
      </c>
      <c r="P488" s="45">
        <v>53.0</v>
      </c>
      <c r="Q488" s="66">
        <f t="shared" si="9"/>
        <v>0.171163575</v>
      </c>
      <c r="R488" s="66">
        <f t="shared" si="10"/>
        <v>0.004637436762</v>
      </c>
      <c r="S488" s="66">
        <f t="shared" si="11"/>
        <v>0.01096121417</v>
      </c>
      <c r="T488" s="66">
        <f t="shared" si="12"/>
        <v>0.005902192243</v>
      </c>
      <c r="U488" s="63">
        <f t="shared" si="1"/>
        <v>0.171163575</v>
      </c>
      <c r="V488" s="66">
        <f t="shared" si="13"/>
        <v>0.01222596965</v>
      </c>
      <c r="W488" s="66">
        <f t="shared" si="14"/>
        <v>0.05860033727</v>
      </c>
      <c r="X488" s="66">
        <f t="shared" si="15"/>
        <v>0.02824620573</v>
      </c>
      <c r="Y488" s="63">
        <f t="shared" si="2"/>
        <v>0.171163575</v>
      </c>
      <c r="Z488" s="66">
        <f t="shared" si="16"/>
        <v>0.01897133221</v>
      </c>
      <c r="AA488" s="66">
        <f t="shared" si="17"/>
        <v>0.009274873524</v>
      </c>
      <c r="AB488" s="66">
        <f t="shared" si="18"/>
        <v>0.02234401349</v>
      </c>
      <c r="AC488" s="63">
        <f t="shared" si="3"/>
        <v>0.171163575</v>
      </c>
      <c r="AD488" s="66">
        <f t="shared" ref="AD488:AF488" si="517">(H488+K488+N488)/($F488)</f>
        <v>0.04215851602</v>
      </c>
      <c r="AE488" s="66">
        <f t="shared" si="517"/>
        <v>0.07672849916</v>
      </c>
      <c r="AF488" s="66">
        <f t="shared" si="517"/>
        <v>0.05227655987</v>
      </c>
      <c r="AG488" s="56">
        <f t="shared" si="20"/>
        <v>0.009849519421</v>
      </c>
      <c r="AH488" s="49">
        <f t="shared" si="5"/>
        <v>0.171163575</v>
      </c>
      <c r="AI488" s="57">
        <f t="shared" si="21"/>
        <v>0.009073072154</v>
      </c>
      <c r="AJ488" s="57">
        <f t="shared" si="22"/>
        <v>0.008302836067</v>
      </c>
      <c r="AK488" s="66">
        <f t="shared" si="23"/>
        <v>0.0002018013701</v>
      </c>
      <c r="AL488" s="66">
        <f t="shared" si="24"/>
        <v>-0.002400643824</v>
      </c>
      <c r="AM488" s="66">
        <f t="shared" si="25"/>
        <v>0.0001638265508</v>
      </c>
      <c r="AN488" s="63">
        <f t="shared" si="6"/>
        <v>0.171163575</v>
      </c>
      <c r="AO488" s="66">
        <f t="shared" si="26"/>
        <v>0.009236898705</v>
      </c>
      <c r="AP488" s="66">
        <f t="shared" si="27"/>
        <v>0.995905624</v>
      </c>
      <c r="AQ488" s="63">
        <f t="shared" si="7"/>
        <v>22</v>
      </c>
      <c r="AR488" s="66">
        <f t="shared" si="28"/>
        <v>22</v>
      </c>
      <c r="AS488" s="64">
        <f>'M1,M2,M3 Restoration'!AU488</f>
        <v>0.3349862037</v>
      </c>
      <c r="AT488" s="66">
        <f t="shared" si="206"/>
        <v>44</v>
      </c>
      <c r="AU488" s="65">
        <f>'N1,N2,N3 Restoration'!AX488</f>
        <v>0.1453912425</v>
      </c>
      <c r="AV488" s="38">
        <f t="shared" si="30"/>
        <v>37</v>
      </c>
      <c r="AW488" s="38">
        <f t="shared" si="31"/>
        <v>6</v>
      </c>
      <c r="AX488" s="52">
        <v>29.0</v>
      </c>
      <c r="AY488" s="38"/>
      <c r="AZ488" s="35"/>
      <c r="BA488" s="35"/>
    </row>
    <row r="489">
      <c r="A489" s="1"/>
      <c r="B489" s="1"/>
      <c r="C489" s="60"/>
      <c r="D489" s="60"/>
      <c r="E489" s="2">
        <v>6727.0</v>
      </c>
      <c r="F489" s="61">
        <v>1057.0</v>
      </c>
      <c r="G489" s="62">
        <f t="shared" si="8"/>
        <v>438</v>
      </c>
      <c r="H489" s="43">
        <v>13.0</v>
      </c>
      <c r="I489" s="43">
        <v>22.0</v>
      </c>
      <c r="J489" s="43">
        <v>11.0</v>
      </c>
      <c r="K489" s="44">
        <v>81.0</v>
      </c>
      <c r="L489" s="44">
        <v>214.0</v>
      </c>
      <c r="M489" s="44">
        <v>25.0</v>
      </c>
      <c r="N489" s="45">
        <v>9.0</v>
      </c>
      <c r="O489" s="45">
        <v>5.0</v>
      </c>
      <c r="P489" s="45">
        <v>58.0</v>
      </c>
      <c r="Q489" s="66">
        <f t="shared" si="9"/>
        <v>0.4143803217</v>
      </c>
      <c r="R489" s="66">
        <f t="shared" si="10"/>
        <v>0.01229895932</v>
      </c>
      <c r="S489" s="66">
        <f t="shared" si="11"/>
        <v>0.01040681173</v>
      </c>
      <c r="T489" s="66">
        <f t="shared" si="12"/>
        <v>0.004730368969</v>
      </c>
      <c r="U489" s="63">
        <f t="shared" si="1"/>
        <v>0.4143803217</v>
      </c>
      <c r="V489" s="66">
        <f t="shared" si="13"/>
        <v>0.02081362346</v>
      </c>
      <c r="W489" s="66">
        <f t="shared" si="14"/>
        <v>0.2024597919</v>
      </c>
      <c r="X489" s="66">
        <f t="shared" si="15"/>
        <v>0.07663197729</v>
      </c>
      <c r="Y489" s="63">
        <f t="shared" si="2"/>
        <v>0.4143803217</v>
      </c>
      <c r="Z489" s="66">
        <f t="shared" si="16"/>
        <v>0.02365184484</v>
      </c>
      <c r="AA489" s="66">
        <f t="shared" si="17"/>
        <v>0.008514664144</v>
      </c>
      <c r="AB489" s="66">
        <f t="shared" si="18"/>
        <v>0.05487228004</v>
      </c>
      <c r="AC489" s="63">
        <f t="shared" si="3"/>
        <v>0.4143803217</v>
      </c>
      <c r="AD489" s="66">
        <f t="shared" ref="AD489:AF489" si="518">(H489+K489+N489)/($F489)</f>
        <v>0.09744560076</v>
      </c>
      <c r="AE489" s="66">
        <f t="shared" si="518"/>
        <v>0.2280037843</v>
      </c>
      <c r="AF489" s="66">
        <f t="shared" si="518"/>
        <v>0.08893093661</v>
      </c>
      <c r="AG489" s="56">
        <f t="shared" si="20"/>
        <v>0.01889632479</v>
      </c>
      <c r="AH489" s="49">
        <f t="shared" si="5"/>
        <v>0.4143803217</v>
      </c>
      <c r="AI489" s="57">
        <f t="shared" si="21"/>
        <v>0.01517190604</v>
      </c>
      <c r="AJ489" s="57">
        <f t="shared" si="22"/>
        <v>0.01330719459</v>
      </c>
      <c r="AK489" s="66">
        <f t="shared" si="23"/>
        <v>-0.006657241895</v>
      </c>
      <c r="AL489" s="66">
        <f t="shared" si="24"/>
        <v>-0.008576825623</v>
      </c>
      <c r="AM489" s="66">
        <f t="shared" si="25"/>
        <v>-0.005404487476</v>
      </c>
      <c r="AN489" s="63">
        <f t="shared" si="6"/>
        <v>0.4143803217</v>
      </c>
      <c r="AO489" s="66">
        <f t="shared" si="26"/>
        <v>0.009767418562</v>
      </c>
      <c r="AP489" s="66">
        <f t="shared" si="27"/>
        <v>1.147129047</v>
      </c>
      <c r="AQ489" s="63">
        <f t="shared" si="7"/>
        <v>9</v>
      </c>
      <c r="AR489" s="66">
        <f t="shared" si="28"/>
        <v>10</v>
      </c>
      <c r="AS489" s="64">
        <f>'M1,M2,M3 Restoration'!AU489</f>
        <v>0.397957353</v>
      </c>
      <c r="AT489" s="66">
        <f t="shared" si="206"/>
        <v>15</v>
      </c>
      <c r="AU489" s="65">
        <f>'N1,N2,N3 Restoration'!AX489</f>
        <v>0.1626812414</v>
      </c>
      <c r="AV489" s="38">
        <f t="shared" si="30"/>
        <v>24</v>
      </c>
      <c r="AW489" s="38">
        <f t="shared" si="31"/>
        <v>5</v>
      </c>
      <c r="AX489" s="52">
        <v>22.0</v>
      </c>
      <c r="AY489" s="38"/>
      <c r="AZ489" s="35"/>
      <c r="BA489" s="35"/>
    </row>
    <row r="490">
      <c r="A490" s="1"/>
      <c r="B490" s="1"/>
      <c r="C490" s="60"/>
      <c r="D490" s="60"/>
      <c r="E490" s="2">
        <v>6728.0</v>
      </c>
      <c r="F490" s="61">
        <v>2521.0</v>
      </c>
      <c r="G490" s="62">
        <f t="shared" si="8"/>
        <v>818</v>
      </c>
      <c r="H490" s="43">
        <v>44.0</v>
      </c>
      <c r="I490" s="43">
        <v>48.0</v>
      </c>
      <c r="J490" s="43">
        <v>22.0</v>
      </c>
      <c r="K490" s="44">
        <v>128.0</v>
      </c>
      <c r="L490" s="44">
        <v>310.0</v>
      </c>
      <c r="M490" s="44">
        <v>94.0</v>
      </c>
      <c r="N490" s="45">
        <v>36.0</v>
      </c>
      <c r="O490" s="45">
        <v>34.0</v>
      </c>
      <c r="P490" s="45">
        <v>102.0</v>
      </c>
      <c r="Q490" s="66">
        <f t="shared" si="9"/>
        <v>0.3244744149</v>
      </c>
      <c r="R490" s="66">
        <f t="shared" si="10"/>
        <v>0.01745339151</v>
      </c>
      <c r="S490" s="66">
        <f t="shared" si="11"/>
        <v>0.008726695756</v>
      </c>
      <c r="T490" s="66">
        <f t="shared" si="12"/>
        <v>0.01348671162</v>
      </c>
      <c r="U490" s="63">
        <f t="shared" si="1"/>
        <v>0.3244744149</v>
      </c>
      <c r="V490" s="66">
        <f t="shared" si="13"/>
        <v>0.01904006347</v>
      </c>
      <c r="W490" s="66">
        <f t="shared" si="14"/>
        <v>0.1229670766</v>
      </c>
      <c r="X490" s="66">
        <f t="shared" si="15"/>
        <v>0.05077350258</v>
      </c>
      <c r="Y490" s="63">
        <f t="shared" si="2"/>
        <v>0.3244744149</v>
      </c>
      <c r="Z490" s="66">
        <f t="shared" si="16"/>
        <v>0.03728679096</v>
      </c>
      <c r="AA490" s="66">
        <f t="shared" si="17"/>
        <v>0.0142800476</v>
      </c>
      <c r="AB490" s="66">
        <f t="shared" si="18"/>
        <v>0.04046013487</v>
      </c>
      <c r="AC490" s="63">
        <f t="shared" si="3"/>
        <v>0.3244744149</v>
      </c>
      <c r="AD490" s="66">
        <f t="shared" ref="AD490:AF490" si="519">(H490+K490+N490)/($F490)</f>
        <v>0.08250694169</v>
      </c>
      <c r="AE490" s="66">
        <f t="shared" si="519"/>
        <v>0.1554938516</v>
      </c>
      <c r="AF490" s="66">
        <f t="shared" si="519"/>
        <v>0.08647362158</v>
      </c>
      <c r="AG490" s="56">
        <f t="shared" si="20"/>
        <v>0.01676922955</v>
      </c>
      <c r="AH490" s="49">
        <f t="shared" si="5"/>
        <v>0.3244744149</v>
      </c>
      <c r="AI490" s="57">
        <f t="shared" si="21"/>
        <v>0.01441985808</v>
      </c>
      <c r="AJ490" s="57">
        <f t="shared" si="22"/>
        <v>0.01295972321</v>
      </c>
      <c r="AK490" s="66">
        <f t="shared" si="23"/>
        <v>-0.0001398104789</v>
      </c>
      <c r="AL490" s="66">
        <f t="shared" si="24"/>
        <v>0.0005269884104</v>
      </c>
      <c r="AM490" s="66">
        <f t="shared" si="25"/>
        <v>-0.0001135010556</v>
      </c>
      <c r="AN490" s="63">
        <f t="shared" si="6"/>
        <v>0.3244744149</v>
      </c>
      <c r="AO490" s="66">
        <f t="shared" si="26"/>
        <v>0.01430635702</v>
      </c>
      <c r="AP490" s="66">
        <f t="shared" si="27"/>
        <v>1.00184239</v>
      </c>
      <c r="AQ490" s="63">
        <f t="shared" si="7"/>
        <v>36</v>
      </c>
      <c r="AR490" s="66">
        <f t="shared" si="28"/>
        <v>36</v>
      </c>
      <c r="AS490" s="64">
        <f>'M1,M2,M3 Restoration'!AU490</f>
        <v>0.6379332063</v>
      </c>
      <c r="AT490" s="66">
        <f t="shared" si="206"/>
        <v>20</v>
      </c>
      <c r="AU490" s="65">
        <f>'N1,N2,N3 Restoration'!AX490</f>
        <v>0.3540368061</v>
      </c>
      <c r="AV490" s="38">
        <f t="shared" si="30"/>
        <v>66</v>
      </c>
      <c r="AW490" s="38">
        <f t="shared" si="31"/>
        <v>36</v>
      </c>
      <c r="AX490" s="52">
        <v>48.0</v>
      </c>
      <c r="AY490" s="38"/>
      <c r="AZ490" s="35"/>
      <c r="BA490" s="35"/>
    </row>
    <row r="491">
      <c r="A491" s="1"/>
      <c r="B491" s="1"/>
      <c r="C491" s="60"/>
      <c r="D491" s="60"/>
      <c r="E491" s="2">
        <v>6731.0</v>
      </c>
      <c r="F491" s="61">
        <v>2964.0</v>
      </c>
      <c r="G491" s="62">
        <f t="shared" si="8"/>
        <v>516</v>
      </c>
      <c r="H491" s="43">
        <v>42.0</v>
      </c>
      <c r="I491" s="43">
        <v>24.0</v>
      </c>
      <c r="J491" s="43">
        <v>37.0</v>
      </c>
      <c r="K491" s="44">
        <v>90.0</v>
      </c>
      <c r="L491" s="44">
        <v>124.0</v>
      </c>
      <c r="M491" s="44">
        <v>75.0</v>
      </c>
      <c r="N491" s="45">
        <v>38.0</v>
      </c>
      <c r="O491" s="45">
        <v>23.0</v>
      </c>
      <c r="P491" s="45">
        <v>63.0</v>
      </c>
      <c r="Q491" s="66">
        <f t="shared" si="9"/>
        <v>0.1740890688</v>
      </c>
      <c r="R491" s="66">
        <f t="shared" si="10"/>
        <v>0.01417004049</v>
      </c>
      <c r="S491" s="66">
        <f t="shared" si="11"/>
        <v>0.0124831309</v>
      </c>
      <c r="T491" s="66">
        <f t="shared" si="12"/>
        <v>0.007759784076</v>
      </c>
      <c r="U491" s="63">
        <f t="shared" si="1"/>
        <v>0.1740890688</v>
      </c>
      <c r="V491" s="66">
        <f t="shared" si="13"/>
        <v>0.008097165992</v>
      </c>
      <c r="W491" s="66">
        <f t="shared" si="14"/>
        <v>0.04183535762</v>
      </c>
      <c r="X491" s="66">
        <f t="shared" si="15"/>
        <v>0.03036437247</v>
      </c>
      <c r="Y491" s="63">
        <f t="shared" si="2"/>
        <v>0.1740890688</v>
      </c>
      <c r="Z491" s="66">
        <f t="shared" si="16"/>
        <v>0.02530364372</v>
      </c>
      <c r="AA491" s="66">
        <f t="shared" si="17"/>
        <v>0.01282051282</v>
      </c>
      <c r="AB491" s="66">
        <f t="shared" si="18"/>
        <v>0.02125506073</v>
      </c>
      <c r="AC491" s="63">
        <f t="shared" si="3"/>
        <v>0.1740890688</v>
      </c>
      <c r="AD491" s="66">
        <f t="shared" ref="AD491:AF491" si="520">(H491+K491+N491)/($F491)</f>
        <v>0.05735492578</v>
      </c>
      <c r="AE491" s="66">
        <f t="shared" si="520"/>
        <v>0.05769230769</v>
      </c>
      <c r="AF491" s="66">
        <f t="shared" si="520"/>
        <v>0.05904183536</v>
      </c>
      <c r="AG491" s="56">
        <f t="shared" si="20"/>
        <v>0.01002040978</v>
      </c>
      <c r="AH491" s="49">
        <f t="shared" si="5"/>
        <v>0.1740890688</v>
      </c>
      <c r="AI491" s="57">
        <f t="shared" si="21"/>
        <v>0.009223054795</v>
      </c>
      <c r="AJ491" s="57">
        <f t="shared" si="22"/>
        <v>0.008439653985</v>
      </c>
      <c r="AK491" s="66">
        <f t="shared" si="23"/>
        <v>0.003597458025</v>
      </c>
      <c r="AL491" s="66">
        <f t="shared" si="24"/>
        <v>-0.0006798699099</v>
      </c>
      <c r="AM491" s="66">
        <f t="shared" si="25"/>
        <v>0.002920491271</v>
      </c>
      <c r="AN491" s="63">
        <f t="shared" si="6"/>
        <v>0.1740890688</v>
      </c>
      <c r="AO491" s="66">
        <f t="shared" si="26"/>
        <v>0.01214354607</v>
      </c>
      <c r="AP491" s="66">
        <f t="shared" si="27"/>
        <v>0.9471965932</v>
      </c>
      <c r="AQ491" s="63">
        <f t="shared" si="7"/>
        <v>38</v>
      </c>
      <c r="AR491" s="66">
        <f t="shared" si="28"/>
        <v>36</v>
      </c>
      <c r="AS491" s="64">
        <f>'M1,M2,M3 Restoration'!AU491</f>
        <v>0.6390149198</v>
      </c>
      <c r="AT491" s="66">
        <f t="shared" si="206"/>
        <v>20</v>
      </c>
      <c r="AU491" s="65">
        <f>'N1,N2,N3 Restoration'!AX491</f>
        <v>0.1698738091</v>
      </c>
      <c r="AV491" s="38">
        <f t="shared" si="30"/>
        <v>79</v>
      </c>
      <c r="AW491" s="38">
        <f t="shared" si="31"/>
        <v>16</v>
      </c>
      <c r="AX491" s="52">
        <v>24.0</v>
      </c>
      <c r="AY491" s="38"/>
      <c r="AZ491" s="35"/>
      <c r="BA491" s="35"/>
    </row>
    <row r="492">
      <c r="A492" s="1"/>
      <c r="B492" s="1"/>
      <c r="C492" s="60"/>
      <c r="D492" s="60"/>
      <c r="E492" s="2">
        <v>6734.0</v>
      </c>
      <c r="F492" s="61">
        <v>818.0</v>
      </c>
      <c r="G492" s="62">
        <f t="shared" si="8"/>
        <v>187</v>
      </c>
      <c r="H492" s="43">
        <v>4.0</v>
      </c>
      <c r="I492" s="43">
        <v>7.0</v>
      </c>
      <c r="J492" s="43">
        <v>12.0</v>
      </c>
      <c r="K492" s="44">
        <v>28.0</v>
      </c>
      <c r="L492" s="44">
        <v>70.0</v>
      </c>
      <c r="M492" s="44">
        <v>18.0</v>
      </c>
      <c r="N492" s="45">
        <v>1.0</v>
      </c>
      <c r="O492" s="45">
        <v>9.0</v>
      </c>
      <c r="P492" s="45">
        <v>38.0</v>
      </c>
      <c r="Q492" s="66">
        <f t="shared" si="9"/>
        <v>0.228606357</v>
      </c>
      <c r="R492" s="66">
        <f t="shared" si="10"/>
        <v>0.00488997555</v>
      </c>
      <c r="S492" s="66">
        <f t="shared" si="11"/>
        <v>0.01466992665</v>
      </c>
      <c r="T492" s="66">
        <f t="shared" si="12"/>
        <v>0.01100244499</v>
      </c>
      <c r="U492" s="63">
        <f t="shared" si="1"/>
        <v>0.228606357</v>
      </c>
      <c r="V492" s="66">
        <f t="shared" si="13"/>
        <v>0.008557457213</v>
      </c>
      <c r="W492" s="66">
        <f t="shared" si="14"/>
        <v>0.08557457213</v>
      </c>
      <c r="X492" s="66">
        <f t="shared" si="15"/>
        <v>0.03422982885</v>
      </c>
      <c r="Y492" s="63">
        <f t="shared" si="2"/>
        <v>0.228606357</v>
      </c>
      <c r="Z492" s="66">
        <f t="shared" si="16"/>
        <v>0.02200488998</v>
      </c>
      <c r="AA492" s="66">
        <f t="shared" si="17"/>
        <v>0.001222493888</v>
      </c>
      <c r="AB492" s="66">
        <f t="shared" si="18"/>
        <v>0.04645476773</v>
      </c>
      <c r="AC492" s="63">
        <f t="shared" si="3"/>
        <v>0.228606357</v>
      </c>
      <c r="AD492" s="66">
        <f t="shared" ref="AD492:AF492" si="521">(H492+K492+N492)/($F492)</f>
        <v>0.04034229829</v>
      </c>
      <c r="AE492" s="66">
        <f t="shared" si="521"/>
        <v>0.1051344743</v>
      </c>
      <c r="AF492" s="66">
        <f t="shared" si="521"/>
        <v>0.08312958435</v>
      </c>
      <c r="AG492" s="56">
        <f t="shared" si="20"/>
        <v>0.01292847063</v>
      </c>
      <c r="AH492" s="49">
        <f t="shared" si="5"/>
        <v>0.228606357</v>
      </c>
      <c r="AI492" s="57">
        <f t="shared" si="21"/>
        <v>0.01167667069</v>
      </c>
      <c r="AJ492" s="57">
        <f t="shared" si="22"/>
        <v>0.01064794209</v>
      </c>
      <c r="AK492" s="66">
        <f t="shared" si="23"/>
        <v>-0.0104541768</v>
      </c>
      <c r="AL492" s="66">
        <f t="shared" si="24"/>
        <v>0.0003545029023</v>
      </c>
      <c r="AM492" s="66">
        <f t="shared" si="25"/>
        <v>-0.008486918232</v>
      </c>
      <c r="AN492" s="63">
        <f t="shared" si="6"/>
        <v>0.228606357</v>
      </c>
      <c r="AO492" s="66">
        <f t="shared" si="26"/>
        <v>0.00318975246</v>
      </c>
      <c r="AP492" s="66">
        <f t="shared" si="27"/>
        <v>2.609217512</v>
      </c>
      <c r="AQ492" s="63">
        <f t="shared" si="7"/>
        <v>1</v>
      </c>
      <c r="AR492" s="66">
        <f t="shared" si="28"/>
        <v>3</v>
      </c>
      <c r="AS492" s="64">
        <f>'M1,M2,M3 Restoration'!AU492</f>
        <v>0.08536780482</v>
      </c>
      <c r="AT492" s="66">
        <f t="shared" si="206"/>
        <v>32</v>
      </c>
      <c r="AU492" s="65">
        <f>'N1,N2,N3 Restoration'!AX492</f>
        <v>0.1014733329</v>
      </c>
      <c r="AV492" s="38">
        <f t="shared" si="30"/>
        <v>16</v>
      </c>
      <c r="AW492" s="38">
        <f t="shared" si="31"/>
        <v>2</v>
      </c>
      <c r="AX492" s="52">
        <v>7.0</v>
      </c>
      <c r="AY492" s="38"/>
      <c r="AZ492" s="35"/>
      <c r="BA492" s="35"/>
    </row>
    <row r="493">
      <c r="A493" s="1"/>
      <c r="B493" s="1"/>
      <c r="C493" s="60"/>
      <c r="D493" s="60"/>
      <c r="E493" s="2">
        <v>6735.0</v>
      </c>
      <c r="F493" s="61">
        <v>2985.0</v>
      </c>
      <c r="G493" s="62">
        <f t="shared" si="8"/>
        <v>546</v>
      </c>
      <c r="H493" s="43">
        <v>17.0</v>
      </c>
      <c r="I493" s="43">
        <v>34.0</v>
      </c>
      <c r="J493" s="43">
        <v>32.0</v>
      </c>
      <c r="K493" s="44">
        <v>59.0</v>
      </c>
      <c r="L493" s="44">
        <v>181.0</v>
      </c>
      <c r="M493" s="44">
        <v>52.0</v>
      </c>
      <c r="N493" s="45">
        <v>38.0</v>
      </c>
      <c r="O493" s="45">
        <v>21.0</v>
      </c>
      <c r="P493" s="45">
        <v>112.0</v>
      </c>
      <c r="Q493" s="66">
        <f t="shared" si="9"/>
        <v>0.1829145729</v>
      </c>
      <c r="R493" s="66">
        <f t="shared" si="10"/>
        <v>0.005695142379</v>
      </c>
      <c r="S493" s="66">
        <f t="shared" si="11"/>
        <v>0.01072026801</v>
      </c>
      <c r="T493" s="66">
        <f t="shared" si="12"/>
        <v>0.007035175879</v>
      </c>
      <c r="U493" s="63">
        <f t="shared" si="1"/>
        <v>0.1829145729</v>
      </c>
      <c r="V493" s="66">
        <f t="shared" si="13"/>
        <v>0.01139028476</v>
      </c>
      <c r="W493" s="66">
        <f t="shared" si="14"/>
        <v>0.06063651591</v>
      </c>
      <c r="X493" s="66">
        <f t="shared" si="15"/>
        <v>0.01976549414</v>
      </c>
      <c r="Y493" s="63">
        <f t="shared" si="2"/>
        <v>0.1829145729</v>
      </c>
      <c r="Z493" s="66">
        <f t="shared" si="16"/>
        <v>0.01742043551</v>
      </c>
      <c r="AA493" s="66">
        <f t="shared" si="17"/>
        <v>0.01273031826</v>
      </c>
      <c r="AB493" s="66">
        <f t="shared" si="18"/>
        <v>0.03752093802</v>
      </c>
      <c r="AC493" s="63">
        <f t="shared" si="3"/>
        <v>0.1829145729</v>
      </c>
      <c r="AD493" s="66">
        <f t="shared" ref="AD493:AF493" si="522">(H493+K493+N493)/($F493)</f>
        <v>0.03819095477</v>
      </c>
      <c r="AE493" s="66">
        <f t="shared" si="522"/>
        <v>0.07906197655</v>
      </c>
      <c r="AF493" s="66">
        <f t="shared" si="522"/>
        <v>0.06566164154</v>
      </c>
      <c r="AG493" s="56">
        <f t="shared" si="20"/>
        <v>0.010526787</v>
      </c>
      <c r="AH493" s="49">
        <f t="shared" si="5"/>
        <v>0.1829145729</v>
      </c>
      <c r="AI493" s="57">
        <f t="shared" si="21"/>
        <v>0.009664211762</v>
      </c>
      <c r="AJ493" s="57">
        <f t="shared" si="22"/>
        <v>0.008841096184</v>
      </c>
      <c r="AK493" s="66">
        <f t="shared" si="23"/>
        <v>0.003066106496</v>
      </c>
      <c r="AL493" s="66">
        <f t="shared" si="24"/>
        <v>-0.001805920305</v>
      </c>
      <c r="AM493" s="66">
        <f t="shared" si="25"/>
        <v>0.002489129044</v>
      </c>
      <c r="AN493" s="63">
        <f t="shared" si="6"/>
        <v>0.1829145729</v>
      </c>
      <c r="AO493" s="66">
        <f t="shared" si="26"/>
        <v>0.01215334081</v>
      </c>
      <c r="AP493" s="66">
        <f t="shared" si="27"/>
        <v>0.9546769029</v>
      </c>
      <c r="AQ493" s="63">
        <f t="shared" si="7"/>
        <v>38</v>
      </c>
      <c r="AR493" s="66">
        <f t="shared" si="28"/>
        <v>36</v>
      </c>
      <c r="AS493" s="64">
        <f>'M1,M2,M3 Restoration'!AU493</f>
        <v>0.3383806995</v>
      </c>
      <c r="AT493" s="66">
        <f t="shared" si="206"/>
        <v>70</v>
      </c>
      <c r="AU493" s="65">
        <f>'N1,N2,N3 Restoration'!AX493</f>
        <v>0.1112620819</v>
      </c>
      <c r="AV493" s="38">
        <f t="shared" si="30"/>
        <v>49</v>
      </c>
      <c r="AW493" s="38">
        <f t="shared" si="31"/>
        <v>6</v>
      </c>
      <c r="AX493" s="52">
        <v>34.0</v>
      </c>
      <c r="AY493" s="38"/>
      <c r="AZ493" s="35"/>
      <c r="BA493" s="35"/>
    </row>
    <row r="494">
      <c r="A494" s="1"/>
      <c r="B494" s="1"/>
      <c r="C494" s="60"/>
      <c r="D494" s="60"/>
      <c r="E494" s="2">
        <v>6736.0</v>
      </c>
      <c r="F494" s="61">
        <v>969.0</v>
      </c>
      <c r="G494" s="62">
        <f t="shared" si="8"/>
        <v>172</v>
      </c>
      <c r="H494" s="43">
        <v>10.0</v>
      </c>
      <c r="I494" s="43">
        <v>13.0</v>
      </c>
      <c r="J494" s="43">
        <v>8.0</v>
      </c>
      <c r="K494" s="44">
        <v>23.0</v>
      </c>
      <c r="L494" s="44">
        <v>61.0</v>
      </c>
      <c r="M494" s="44">
        <v>23.0</v>
      </c>
      <c r="N494" s="45">
        <v>6.0</v>
      </c>
      <c r="O494" s="45">
        <v>8.0</v>
      </c>
      <c r="P494" s="45">
        <v>20.0</v>
      </c>
      <c r="Q494" s="66">
        <f t="shared" si="9"/>
        <v>0.17750258</v>
      </c>
      <c r="R494" s="66">
        <f t="shared" si="10"/>
        <v>0.01031991744</v>
      </c>
      <c r="S494" s="66">
        <f t="shared" si="11"/>
        <v>0.008255933953</v>
      </c>
      <c r="T494" s="66">
        <f t="shared" si="12"/>
        <v>0.008255933953</v>
      </c>
      <c r="U494" s="63">
        <f t="shared" si="1"/>
        <v>0.17750258</v>
      </c>
      <c r="V494" s="66">
        <f t="shared" si="13"/>
        <v>0.01341589267</v>
      </c>
      <c r="W494" s="66">
        <f t="shared" si="14"/>
        <v>0.06295149639</v>
      </c>
      <c r="X494" s="66">
        <f t="shared" si="15"/>
        <v>0.02373581011</v>
      </c>
      <c r="Y494" s="63">
        <f t="shared" si="2"/>
        <v>0.17750258</v>
      </c>
      <c r="Z494" s="66">
        <f t="shared" si="16"/>
        <v>0.02373581011</v>
      </c>
      <c r="AA494" s="66">
        <f t="shared" si="17"/>
        <v>0.006191950464</v>
      </c>
      <c r="AB494" s="66">
        <f t="shared" si="18"/>
        <v>0.02063983488</v>
      </c>
      <c r="AC494" s="63">
        <f t="shared" si="3"/>
        <v>0.17750258</v>
      </c>
      <c r="AD494" s="66">
        <f t="shared" ref="AD494:AF494" si="523">(H494+K494+N494)/($F494)</f>
        <v>0.04024767802</v>
      </c>
      <c r="AE494" s="66">
        <f t="shared" si="523"/>
        <v>0.08462332301</v>
      </c>
      <c r="AF494" s="66">
        <f t="shared" si="523"/>
        <v>0.05263157895</v>
      </c>
      <c r="AG494" s="56">
        <f t="shared" si="20"/>
        <v>0.01021789661</v>
      </c>
      <c r="AH494" s="49">
        <f t="shared" si="5"/>
        <v>0.17750258</v>
      </c>
      <c r="AI494" s="57">
        <f t="shared" si="21"/>
        <v>0.009395698277</v>
      </c>
      <c r="AJ494" s="57">
        <f t="shared" si="22"/>
        <v>0.008596936667</v>
      </c>
      <c r="AK494" s="66">
        <f t="shared" si="23"/>
        <v>-0.003203747813</v>
      </c>
      <c r="AL494" s="66">
        <f t="shared" si="24"/>
        <v>-0.0003410027147</v>
      </c>
      <c r="AM494" s="66">
        <f t="shared" si="25"/>
        <v>-0.002600869129</v>
      </c>
      <c r="AN494" s="63">
        <f t="shared" si="6"/>
        <v>0.17750258</v>
      </c>
      <c r="AO494" s="66">
        <f t="shared" si="26"/>
        <v>0.006794829148</v>
      </c>
      <c r="AP494" s="66">
        <f t="shared" si="27"/>
        <v>1.097364907</v>
      </c>
      <c r="AQ494" s="63">
        <f t="shared" si="7"/>
        <v>6</v>
      </c>
      <c r="AR494" s="66">
        <f t="shared" si="28"/>
        <v>7</v>
      </c>
      <c r="AS494" s="64">
        <f>'M1,M2,M3 Restoration'!AU494</f>
        <v>0.4991415602</v>
      </c>
      <c r="AT494" s="66">
        <f t="shared" si="206"/>
        <v>7</v>
      </c>
      <c r="AU494" s="65">
        <f>'N1,N2,N3 Restoration'!AX494</f>
        <v>0.3383057754</v>
      </c>
      <c r="AV494" s="38">
        <f t="shared" si="30"/>
        <v>18</v>
      </c>
      <c r="AW494" s="38">
        <f t="shared" si="31"/>
        <v>9</v>
      </c>
      <c r="AX494" s="52">
        <v>13.0</v>
      </c>
      <c r="AY494" s="38"/>
      <c r="AZ494" s="35"/>
      <c r="BA494" s="35"/>
    </row>
    <row r="495">
      <c r="A495" s="1"/>
      <c r="B495" s="1"/>
      <c r="C495" s="60"/>
      <c r="D495" s="60"/>
      <c r="E495" s="2">
        <v>6738.0</v>
      </c>
      <c r="F495" s="61">
        <v>2930.0</v>
      </c>
      <c r="G495" s="62">
        <f t="shared" si="8"/>
        <v>515</v>
      </c>
      <c r="H495" s="43">
        <v>26.0</v>
      </c>
      <c r="I495" s="43">
        <v>48.0</v>
      </c>
      <c r="J495" s="43">
        <v>39.0</v>
      </c>
      <c r="K495" s="44">
        <v>81.0</v>
      </c>
      <c r="L495" s="44">
        <v>154.0</v>
      </c>
      <c r="M495" s="44">
        <v>51.0</v>
      </c>
      <c r="N495" s="45">
        <v>27.0</v>
      </c>
      <c r="O495" s="45">
        <v>25.0</v>
      </c>
      <c r="P495" s="45">
        <v>64.0</v>
      </c>
      <c r="Q495" s="66">
        <f t="shared" si="9"/>
        <v>0.1757679181</v>
      </c>
      <c r="R495" s="66">
        <f t="shared" si="10"/>
        <v>0.008873720137</v>
      </c>
      <c r="S495" s="66">
        <f t="shared" si="11"/>
        <v>0.0133105802</v>
      </c>
      <c r="T495" s="66">
        <f t="shared" si="12"/>
        <v>0.008532423208</v>
      </c>
      <c r="U495" s="63">
        <f t="shared" si="1"/>
        <v>0.1757679181</v>
      </c>
      <c r="V495" s="66">
        <f t="shared" si="13"/>
        <v>0.01638225256</v>
      </c>
      <c r="W495" s="66">
        <f t="shared" si="14"/>
        <v>0.05255972696</v>
      </c>
      <c r="X495" s="66">
        <f t="shared" si="15"/>
        <v>0.02764505119</v>
      </c>
      <c r="Y495" s="63">
        <f t="shared" si="2"/>
        <v>0.1757679181</v>
      </c>
      <c r="Z495" s="66">
        <f t="shared" si="16"/>
        <v>0.01740614334</v>
      </c>
      <c r="AA495" s="66">
        <f t="shared" si="17"/>
        <v>0.009215017065</v>
      </c>
      <c r="AB495" s="66">
        <f t="shared" si="18"/>
        <v>0.02184300341</v>
      </c>
      <c r="AC495" s="63">
        <f t="shared" si="3"/>
        <v>0.1757679181</v>
      </c>
      <c r="AD495" s="66">
        <f t="shared" ref="AD495:AF495" si="524">(H495+K495+N495)/($F495)</f>
        <v>0.0457337884</v>
      </c>
      <c r="AE495" s="66">
        <f t="shared" si="524"/>
        <v>0.07747440273</v>
      </c>
      <c r="AF495" s="66">
        <f t="shared" si="524"/>
        <v>0.05255972696</v>
      </c>
      <c r="AG495" s="56">
        <f t="shared" si="20"/>
        <v>0.01011779584</v>
      </c>
      <c r="AH495" s="49">
        <f t="shared" si="5"/>
        <v>0.1757679181</v>
      </c>
      <c r="AI495" s="57">
        <f t="shared" si="21"/>
        <v>0.009308282566</v>
      </c>
      <c r="AJ495" s="57">
        <f t="shared" si="22"/>
        <v>0.008517326935</v>
      </c>
      <c r="AK495" s="66">
        <f t="shared" si="23"/>
        <v>-0.00009326550105</v>
      </c>
      <c r="AL495" s="66">
        <f t="shared" si="24"/>
        <v>0.00001509627369</v>
      </c>
      <c r="AM495" s="66">
        <f t="shared" si="25"/>
        <v>-0.00007571487417</v>
      </c>
      <c r="AN495" s="63">
        <f t="shared" si="6"/>
        <v>0.1757679181</v>
      </c>
      <c r="AO495" s="66">
        <f t="shared" si="26"/>
        <v>0.009232567692</v>
      </c>
      <c r="AP495" s="66">
        <f t="shared" si="27"/>
        <v>1.001904568</v>
      </c>
      <c r="AQ495" s="63">
        <f t="shared" si="7"/>
        <v>27</v>
      </c>
      <c r="AR495" s="66">
        <f t="shared" si="28"/>
        <v>27</v>
      </c>
      <c r="AS495" s="64">
        <f>'M1,M2,M3 Restoration'!AU495</f>
        <v>0.4326639379</v>
      </c>
      <c r="AT495" s="66">
        <f t="shared" si="206"/>
        <v>35</v>
      </c>
      <c r="AU495" s="65">
        <f>'N1,N2,N3 Restoration'!AX495</f>
        <v>0.2624672295</v>
      </c>
      <c r="AV495" s="38">
        <f t="shared" si="30"/>
        <v>65</v>
      </c>
      <c r="AW495" s="38">
        <f t="shared" si="31"/>
        <v>23</v>
      </c>
      <c r="AX495" s="52">
        <v>48.0</v>
      </c>
      <c r="AY495" s="38"/>
      <c r="AZ495" s="35"/>
      <c r="BA495" s="35"/>
    </row>
    <row r="496">
      <c r="A496" s="1"/>
      <c r="B496" s="1"/>
      <c r="C496" s="60"/>
      <c r="D496" s="60"/>
      <c r="E496" s="2">
        <v>6741.0</v>
      </c>
      <c r="F496" s="61">
        <v>2371.0</v>
      </c>
      <c r="G496" s="62">
        <f t="shared" si="8"/>
        <v>787</v>
      </c>
      <c r="H496" s="43">
        <v>32.0</v>
      </c>
      <c r="I496" s="43">
        <v>65.0</v>
      </c>
      <c r="J496" s="43">
        <v>22.0</v>
      </c>
      <c r="K496" s="44">
        <v>155.0</v>
      </c>
      <c r="L496" s="44">
        <v>264.0</v>
      </c>
      <c r="M496" s="44">
        <v>89.0</v>
      </c>
      <c r="N496" s="45">
        <v>55.0</v>
      </c>
      <c r="O496" s="45">
        <v>18.0</v>
      </c>
      <c r="P496" s="45">
        <v>87.0</v>
      </c>
      <c r="Q496" s="66">
        <f t="shared" si="9"/>
        <v>0.3319274568</v>
      </c>
      <c r="R496" s="66">
        <f t="shared" si="10"/>
        <v>0.01349641501</v>
      </c>
      <c r="S496" s="66">
        <f t="shared" si="11"/>
        <v>0.009278785323</v>
      </c>
      <c r="T496" s="66">
        <f t="shared" si="12"/>
        <v>0.007591733446</v>
      </c>
      <c r="U496" s="63">
        <f t="shared" si="1"/>
        <v>0.3319274568</v>
      </c>
      <c r="V496" s="66">
        <f t="shared" si="13"/>
        <v>0.027414593</v>
      </c>
      <c r="W496" s="66">
        <f t="shared" si="14"/>
        <v>0.1113454239</v>
      </c>
      <c r="X496" s="66">
        <f t="shared" si="15"/>
        <v>0.06537326023</v>
      </c>
      <c r="Y496" s="63">
        <f t="shared" si="2"/>
        <v>0.3319274568</v>
      </c>
      <c r="Z496" s="66">
        <f t="shared" si="16"/>
        <v>0.03753690426</v>
      </c>
      <c r="AA496" s="66">
        <f t="shared" si="17"/>
        <v>0.02319696331</v>
      </c>
      <c r="AB496" s="66">
        <f t="shared" si="18"/>
        <v>0.03669337832</v>
      </c>
      <c r="AC496" s="63">
        <f t="shared" si="3"/>
        <v>0.3319274568</v>
      </c>
      <c r="AD496" s="66">
        <f t="shared" ref="AD496:AF496" si="525">(H496+K496+N496)/($F496)</f>
        <v>0.1020666385</v>
      </c>
      <c r="AE496" s="66">
        <f t="shared" si="525"/>
        <v>0.1463517503</v>
      </c>
      <c r="AF496" s="66">
        <f t="shared" si="525"/>
        <v>0.0835090679</v>
      </c>
      <c r="AG496" s="56">
        <f t="shared" si="20"/>
        <v>0.01699982454</v>
      </c>
      <c r="AH496" s="49">
        <f t="shared" si="5"/>
        <v>0.3319274568</v>
      </c>
      <c r="AI496" s="57">
        <f t="shared" si="21"/>
        <v>0.01454918472</v>
      </c>
      <c r="AJ496" s="57">
        <f t="shared" si="22"/>
        <v>0.01305551117</v>
      </c>
      <c r="AK496" s="66">
        <f t="shared" si="23"/>
        <v>0.008647778585</v>
      </c>
      <c r="AL496" s="66">
        <f t="shared" si="24"/>
        <v>-0.005463777721</v>
      </c>
      <c r="AM496" s="66">
        <f t="shared" si="25"/>
        <v>0.007020446575</v>
      </c>
      <c r="AN496" s="63">
        <f t="shared" si="6"/>
        <v>0.3319274568</v>
      </c>
      <c r="AO496" s="66">
        <f t="shared" si="26"/>
        <v>0.0215696313</v>
      </c>
      <c r="AP496" s="66">
        <f t="shared" si="27"/>
        <v>0.9298471965</v>
      </c>
      <c r="AQ496" s="63">
        <f t="shared" si="7"/>
        <v>55</v>
      </c>
      <c r="AR496" s="66">
        <f t="shared" si="28"/>
        <v>51</v>
      </c>
      <c r="AS496" s="64">
        <f>'M1,M2,M3 Restoration'!AU496</f>
        <v>0.7047877243</v>
      </c>
      <c r="AT496" s="66">
        <f t="shared" si="206"/>
        <v>21</v>
      </c>
      <c r="AU496" s="65">
        <f>'N1,N2,N3 Restoration'!AX496</f>
        <v>0.2558315953</v>
      </c>
      <c r="AV496" s="38">
        <f t="shared" si="30"/>
        <v>54</v>
      </c>
      <c r="AW496" s="38">
        <f t="shared" si="31"/>
        <v>19</v>
      </c>
      <c r="AX496" s="52">
        <v>65.0</v>
      </c>
      <c r="AY496" s="38"/>
      <c r="AZ496" s="35"/>
      <c r="BA496" s="35"/>
    </row>
    <row r="497">
      <c r="A497" s="1"/>
      <c r="B497" s="1"/>
      <c r="C497" s="60"/>
      <c r="D497" s="60"/>
      <c r="E497" s="2">
        <v>6742.0</v>
      </c>
      <c r="F497" s="61">
        <v>1281.0</v>
      </c>
      <c r="G497" s="62">
        <f t="shared" si="8"/>
        <v>636</v>
      </c>
      <c r="H497" s="43">
        <v>28.0</v>
      </c>
      <c r="I497" s="43">
        <v>41.0</v>
      </c>
      <c r="J497" s="43">
        <v>23.0</v>
      </c>
      <c r="K497" s="44">
        <v>134.0</v>
      </c>
      <c r="L497" s="44">
        <v>213.0</v>
      </c>
      <c r="M497" s="44">
        <v>68.0</v>
      </c>
      <c r="N497" s="45">
        <v>33.0</v>
      </c>
      <c r="O497" s="45">
        <v>25.0</v>
      </c>
      <c r="P497" s="45">
        <v>71.0</v>
      </c>
      <c r="Q497" s="66">
        <f t="shared" si="9"/>
        <v>0.4964871194</v>
      </c>
      <c r="R497" s="66">
        <f t="shared" si="10"/>
        <v>0.0218579235</v>
      </c>
      <c r="S497" s="66">
        <f t="shared" si="11"/>
        <v>0.01795472287</v>
      </c>
      <c r="T497" s="66">
        <f t="shared" si="12"/>
        <v>0.01951600312</v>
      </c>
      <c r="U497" s="63">
        <f t="shared" si="1"/>
        <v>0.4964871194</v>
      </c>
      <c r="V497" s="66">
        <f t="shared" si="13"/>
        <v>0.03200624512</v>
      </c>
      <c r="W497" s="66">
        <f t="shared" si="14"/>
        <v>0.1662763466</v>
      </c>
      <c r="X497" s="66">
        <f t="shared" si="15"/>
        <v>0.1046057767</v>
      </c>
      <c r="Y497" s="63">
        <f t="shared" si="2"/>
        <v>0.4964871194</v>
      </c>
      <c r="Z497" s="66">
        <f t="shared" si="16"/>
        <v>0.05308352849</v>
      </c>
      <c r="AA497" s="66">
        <f t="shared" si="17"/>
        <v>0.02576112412</v>
      </c>
      <c r="AB497" s="66">
        <f t="shared" si="18"/>
        <v>0.05542544887</v>
      </c>
      <c r="AC497" s="63">
        <f t="shared" si="3"/>
        <v>0.4964871194</v>
      </c>
      <c r="AD497" s="66">
        <f t="shared" ref="AD497:AF497" si="526">(H497+K497+N497)/($F497)</f>
        <v>0.1522248244</v>
      </c>
      <c r="AE497" s="66">
        <f t="shared" si="526"/>
        <v>0.2177985948</v>
      </c>
      <c r="AF497" s="66">
        <f t="shared" si="526"/>
        <v>0.1264637002</v>
      </c>
      <c r="AG497" s="56">
        <f t="shared" si="20"/>
        <v>0.01959180262</v>
      </c>
      <c r="AH497" s="49">
        <f t="shared" si="5"/>
        <v>0.4964871194</v>
      </c>
      <c r="AI497" s="57">
        <f t="shared" si="21"/>
        <v>0.0143192638</v>
      </c>
      <c r="AJ497" s="57">
        <f t="shared" si="22"/>
        <v>0.01208507177</v>
      </c>
      <c r="AK497" s="66">
        <f t="shared" si="23"/>
        <v>0.01144186032</v>
      </c>
      <c r="AL497" s="66">
        <f t="shared" si="24"/>
        <v>0.007430931357</v>
      </c>
      <c r="AM497" s="66">
        <f t="shared" si="25"/>
        <v>0.009288740258</v>
      </c>
      <c r="AN497" s="63">
        <f t="shared" si="6"/>
        <v>0.4964871194</v>
      </c>
      <c r="AO497" s="66">
        <f t="shared" si="26"/>
        <v>0.02360800406</v>
      </c>
      <c r="AP497" s="66">
        <f t="shared" si="27"/>
        <v>0.916419794</v>
      </c>
      <c r="AQ497" s="63">
        <f t="shared" si="7"/>
        <v>33</v>
      </c>
      <c r="AR497" s="66">
        <f t="shared" si="28"/>
        <v>30</v>
      </c>
      <c r="AS497" s="64">
        <f>'M1,M2,M3 Restoration'!AU497</f>
        <v>0.5911667993</v>
      </c>
      <c r="AT497" s="66">
        <f t="shared" si="206"/>
        <v>21</v>
      </c>
      <c r="AU497" s="65">
        <f>'N1,N2,N3 Restoration'!AX497</f>
        <v>0.3252679231</v>
      </c>
      <c r="AV497" s="38">
        <f t="shared" si="30"/>
        <v>51</v>
      </c>
      <c r="AW497" s="38">
        <f t="shared" si="31"/>
        <v>25</v>
      </c>
      <c r="AX497" s="52">
        <v>41.0</v>
      </c>
      <c r="AY497" s="38"/>
      <c r="AZ497" s="35"/>
      <c r="BA497" s="35"/>
    </row>
    <row r="498">
      <c r="A498" s="1"/>
      <c r="B498" s="1"/>
      <c r="C498" s="60"/>
      <c r="D498" s="60"/>
      <c r="E498" s="2">
        <v>6750.0</v>
      </c>
      <c r="F498" s="61">
        <v>1492.0</v>
      </c>
      <c r="G498" s="62">
        <f t="shared" si="8"/>
        <v>277</v>
      </c>
      <c r="H498" s="43">
        <v>8.0</v>
      </c>
      <c r="I498" s="43">
        <v>17.0</v>
      </c>
      <c r="J498" s="43">
        <v>8.0</v>
      </c>
      <c r="K498" s="44">
        <v>51.0</v>
      </c>
      <c r="L498" s="44">
        <v>72.0</v>
      </c>
      <c r="M498" s="44">
        <v>33.0</v>
      </c>
      <c r="N498" s="45">
        <v>15.0</v>
      </c>
      <c r="O498" s="45">
        <v>17.0</v>
      </c>
      <c r="P498" s="45">
        <v>56.0</v>
      </c>
      <c r="Q498" s="66">
        <f t="shared" si="9"/>
        <v>0.1856568365</v>
      </c>
      <c r="R498" s="66">
        <f t="shared" si="10"/>
        <v>0.005361930295</v>
      </c>
      <c r="S498" s="66">
        <f t="shared" si="11"/>
        <v>0.005361930295</v>
      </c>
      <c r="T498" s="66">
        <f t="shared" si="12"/>
        <v>0.01139410188</v>
      </c>
      <c r="U498" s="63">
        <f t="shared" si="1"/>
        <v>0.1856568365</v>
      </c>
      <c r="V498" s="66">
        <f t="shared" si="13"/>
        <v>0.01139410188</v>
      </c>
      <c r="W498" s="66">
        <f t="shared" si="14"/>
        <v>0.04825737265</v>
      </c>
      <c r="X498" s="66">
        <f t="shared" si="15"/>
        <v>0.03418230563</v>
      </c>
      <c r="Y498" s="63">
        <f t="shared" si="2"/>
        <v>0.1856568365</v>
      </c>
      <c r="Z498" s="66">
        <f t="shared" si="16"/>
        <v>0.02211796247</v>
      </c>
      <c r="AA498" s="66">
        <f t="shared" si="17"/>
        <v>0.0100536193</v>
      </c>
      <c r="AB498" s="66">
        <f t="shared" si="18"/>
        <v>0.03753351206</v>
      </c>
      <c r="AC498" s="63">
        <f t="shared" si="3"/>
        <v>0.1856568365</v>
      </c>
      <c r="AD498" s="66">
        <f t="shared" ref="AD498:AF498" si="527">(H498+K498+N498)/($F498)</f>
        <v>0.04959785523</v>
      </c>
      <c r="AE498" s="66">
        <f t="shared" si="527"/>
        <v>0.07104557641</v>
      </c>
      <c r="AF498" s="66">
        <f t="shared" si="527"/>
        <v>0.06501340483</v>
      </c>
      <c r="AG498" s="56">
        <f t="shared" si="20"/>
        <v>0.01068132766</v>
      </c>
      <c r="AH498" s="49">
        <f t="shared" si="5"/>
        <v>0.1856568365</v>
      </c>
      <c r="AI498" s="57">
        <f t="shared" si="21"/>
        <v>0.009797830521</v>
      </c>
      <c r="AJ498" s="57">
        <f t="shared" si="22"/>
        <v>0.008962374757</v>
      </c>
      <c r="AK498" s="66">
        <f t="shared" si="23"/>
        <v>0.0002557887824</v>
      </c>
      <c r="AL498" s="66">
        <f t="shared" si="24"/>
        <v>0.00243172712</v>
      </c>
      <c r="AM498" s="66">
        <f t="shared" si="25"/>
        <v>0.0002076546553</v>
      </c>
      <c r="AN498" s="63">
        <f t="shared" si="6"/>
        <v>0.1856568365</v>
      </c>
      <c r="AO498" s="66">
        <f t="shared" si="26"/>
        <v>0.01000548518</v>
      </c>
      <c r="AP498" s="66">
        <f t="shared" si="27"/>
        <v>0.9952122588</v>
      </c>
      <c r="AQ498" s="63">
        <f t="shared" si="7"/>
        <v>15</v>
      </c>
      <c r="AR498" s="66">
        <f t="shared" si="28"/>
        <v>15</v>
      </c>
      <c r="AS498" s="64">
        <f>'M1,M2,M3 Restoration'!AU498</f>
        <v>0.4288114165</v>
      </c>
      <c r="AT498" s="66">
        <f t="shared" si="206"/>
        <v>20</v>
      </c>
      <c r="AU498" s="65">
        <f>'N1,N2,N3 Restoration'!AX498</f>
        <v>0.3777502209</v>
      </c>
      <c r="AV498" s="38">
        <f t="shared" si="30"/>
        <v>16</v>
      </c>
      <c r="AW498" s="38">
        <f t="shared" si="31"/>
        <v>10</v>
      </c>
      <c r="AX498" s="52">
        <v>17.0</v>
      </c>
      <c r="AY498" s="38"/>
      <c r="AZ498" s="35"/>
      <c r="BA498" s="35"/>
    </row>
    <row r="499">
      <c r="A499" s="1"/>
      <c r="B499" s="1"/>
      <c r="C499" s="60"/>
      <c r="D499" s="60"/>
      <c r="E499" s="2">
        <v>6751.0</v>
      </c>
      <c r="F499" s="61">
        <v>2136.0</v>
      </c>
      <c r="G499" s="62">
        <f t="shared" si="8"/>
        <v>363</v>
      </c>
      <c r="H499" s="43">
        <v>16.0</v>
      </c>
      <c r="I499" s="43">
        <v>22.0</v>
      </c>
      <c r="J499" s="43">
        <v>26.0</v>
      </c>
      <c r="K499" s="44">
        <v>46.0</v>
      </c>
      <c r="L499" s="44">
        <v>119.0</v>
      </c>
      <c r="M499" s="44">
        <v>55.0</v>
      </c>
      <c r="N499" s="45">
        <v>16.0</v>
      </c>
      <c r="O499" s="45">
        <v>11.0</v>
      </c>
      <c r="P499" s="45">
        <v>52.0</v>
      </c>
      <c r="Q499" s="66">
        <f t="shared" si="9"/>
        <v>0.1699438202</v>
      </c>
      <c r="R499" s="66">
        <f t="shared" si="10"/>
        <v>0.007490636704</v>
      </c>
      <c r="S499" s="66">
        <f t="shared" si="11"/>
        <v>0.01217228464</v>
      </c>
      <c r="T499" s="66">
        <f t="shared" si="12"/>
        <v>0.005149812734</v>
      </c>
      <c r="U499" s="63">
        <f t="shared" si="1"/>
        <v>0.1699438202</v>
      </c>
      <c r="V499" s="66">
        <f t="shared" si="13"/>
        <v>0.01029962547</v>
      </c>
      <c r="W499" s="66">
        <f t="shared" si="14"/>
        <v>0.05571161049</v>
      </c>
      <c r="X499" s="66">
        <f t="shared" si="15"/>
        <v>0.02153558052</v>
      </c>
      <c r="Y499" s="63">
        <f t="shared" si="2"/>
        <v>0.1699438202</v>
      </c>
      <c r="Z499" s="66">
        <f t="shared" si="16"/>
        <v>0.02574906367</v>
      </c>
      <c r="AA499" s="66">
        <f t="shared" si="17"/>
        <v>0.007490636704</v>
      </c>
      <c r="AB499" s="66">
        <f t="shared" si="18"/>
        <v>0.02434456929</v>
      </c>
      <c r="AC499" s="63">
        <f t="shared" si="3"/>
        <v>0.1699438202</v>
      </c>
      <c r="AD499" s="66">
        <f t="shared" ref="AD499:AF499" si="528">(H499+K499+N499)/($F499)</f>
        <v>0.03651685393</v>
      </c>
      <c r="AE499" s="66">
        <f t="shared" si="528"/>
        <v>0.07116104869</v>
      </c>
      <c r="AF499" s="66">
        <f t="shared" si="528"/>
        <v>0.0622659176</v>
      </c>
      <c r="AG499" s="56">
        <f t="shared" si="20"/>
        <v>0.009777821969</v>
      </c>
      <c r="AH499" s="49">
        <f t="shared" si="5"/>
        <v>0.1699438202</v>
      </c>
      <c r="AI499" s="57">
        <f t="shared" si="21"/>
        <v>0.009009987296</v>
      </c>
      <c r="AJ499" s="57">
        <f t="shared" si="22"/>
        <v>0.008245240105</v>
      </c>
      <c r="AK499" s="66">
        <f t="shared" si="23"/>
        <v>-0.001519350592</v>
      </c>
      <c r="AL499" s="66">
        <f t="shared" si="24"/>
        <v>-0.003095427371</v>
      </c>
      <c r="AM499" s="66">
        <f t="shared" si="25"/>
        <v>-0.001233440421</v>
      </c>
      <c r="AN499" s="63">
        <f t="shared" si="6"/>
        <v>0.1699438202</v>
      </c>
      <c r="AO499" s="66">
        <f t="shared" si="26"/>
        <v>0.007776546875</v>
      </c>
      <c r="AP499" s="66">
        <f t="shared" si="27"/>
        <v>1.038169008</v>
      </c>
      <c r="AQ499" s="63">
        <f t="shared" si="7"/>
        <v>16</v>
      </c>
      <c r="AR499" s="66">
        <f t="shared" si="28"/>
        <v>17</v>
      </c>
      <c r="AS499" s="64">
        <f>'M1,M2,M3 Restoration'!AU499</f>
        <v>0.3467926217</v>
      </c>
      <c r="AT499" s="66">
        <f t="shared" si="206"/>
        <v>32</v>
      </c>
      <c r="AU499" s="65">
        <f>'N1,N2,N3 Restoration'!AX499</f>
        <v>0.1051051722</v>
      </c>
      <c r="AV499" s="38">
        <f t="shared" si="30"/>
        <v>42</v>
      </c>
      <c r="AW499" s="38">
        <f t="shared" si="31"/>
        <v>5</v>
      </c>
      <c r="AX499" s="52">
        <v>22.0</v>
      </c>
      <c r="AY499" s="38"/>
      <c r="AZ499" s="35"/>
      <c r="BA499" s="35"/>
    </row>
    <row r="500">
      <c r="A500" s="1"/>
      <c r="B500" s="1"/>
      <c r="C500" s="60"/>
      <c r="D500" s="60"/>
      <c r="E500" s="2">
        <v>6753.0</v>
      </c>
      <c r="F500" s="61">
        <v>3310.0</v>
      </c>
      <c r="G500" s="62">
        <f t="shared" si="8"/>
        <v>638</v>
      </c>
      <c r="H500" s="43">
        <v>47.0</v>
      </c>
      <c r="I500" s="43">
        <v>41.0</v>
      </c>
      <c r="J500" s="43">
        <v>35.0</v>
      </c>
      <c r="K500" s="44">
        <v>112.0</v>
      </c>
      <c r="L500" s="44">
        <v>173.0</v>
      </c>
      <c r="M500" s="44">
        <v>83.0</v>
      </c>
      <c r="N500" s="45">
        <v>47.0</v>
      </c>
      <c r="O500" s="45">
        <v>19.0</v>
      </c>
      <c r="P500" s="45">
        <v>81.0</v>
      </c>
      <c r="Q500" s="66">
        <f t="shared" si="9"/>
        <v>0.1927492447</v>
      </c>
      <c r="R500" s="66">
        <f t="shared" si="10"/>
        <v>0.01419939577</v>
      </c>
      <c r="S500" s="66">
        <f t="shared" si="11"/>
        <v>0.01057401813</v>
      </c>
      <c r="T500" s="66">
        <f t="shared" si="12"/>
        <v>0.005740181269</v>
      </c>
      <c r="U500" s="63">
        <f t="shared" si="1"/>
        <v>0.1927492447</v>
      </c>
      <c r="V500" s="66">
        <f t="shared" si="13"/>
        <v>0.01238670695</v>
      </c>
      <c r="W500" s="66">
        <f t="shared" si="14"/>
        <v>0.05226586103</v>
      </c>
      <c r="X500" s="66">
        <f t="shared" si="15"/>
        <v>0.03383685801</v>
      </c>
      <c r="Y500" s="63">
        <f t="shared" si="2"/>
        <v>0.1927492447</v>
      </c>
      <c r="Z500" s="66">
        <f t="shared" si="16"/>
        <v>0.0250755287</v>
      </c>
      <c r="AA500" s="66">
        <f t="shared" si="17"/>
        <v>0.01419939577</v>
      </c>
      <c r="AB500" s="66">
        <f t="shared" si="18"/>
        <v>0.02447129909</v>
      </c>
      <c r="AC500" s="63">
        <f t="shared" si="3"/>
        <v>0.1927492447</v>
      </c>
      <c r="AD500" s="66">
        <f t="shared" ref="AD500:AF500" si="529">(H500+K500+N500)/($F500)</f>
        <v>0.06223564955</v>
      </c>
      <c r="AE500" s="66">
        <f t="shared" si="529"/>
        <v>0.07039274924</v>
      </c>
      <c r="AF500" s="66">
        <f t="shared" si="529"/>
        <v>0.06012084592</v>
      </c>
      <c r="AG500" s="56">
        <f t="shared" si="20"/>
        <v>0.0110748623</v>
      </c>
      <c r="AH500" s="49">
        <f t="shared" si="5"/>
        <v>0.1927492447</v>
      </c>
      <c r="AI500" s="57">
        <f t="shared" si="21"/>
        <v>0.01013581028</v>
      </c>
      <c r="AJ500" s="57">
        <f t="shared" si="22"/>
        <v>0.009268438678</v>
      </c>
      <c r="AK500" s="66">
        <f t="shared" si="23"/>
        <v>0.004063585491</v>
      </c>
      <c r="AL500" s="66">
        <f t="shared" si="24"/>
        <v>-0.003528257409</v>
      </c>
      <c r="AM500" s="66">
        <f t="shared" si="25"/>
        <v>0.003298903246</v>
      </c>
      <c r="AN500" s="63">
        <f t="shared" si="6"/>
        <v>0.1927492447</v>
      </c>
      <c r="AO500" s="66">
        <f t="shared" si="26"/>
        <v>0.01343471353</v>
      </c>
      <c r="AP500" s="66">
        <f t="shared" si="27"/>
        <v>0.9461468461</v>
      </c>
      <c r="AQ500" s="63">
        <f t="shared" si="7"/>
        <v>47</v>
      </c>
      <c r="AR500" s="66">
        <f t="shared" si="28"/>
        <v>44</v>
      </c>
      <c r="AS500" s="64">
        <f>'M1,M2,M3 Restoration'!AU500</f>
        <v>0.6685810319</v>
      </c>
      <c r="AT500" s="66">
        <f t="shared" si="206"/>
        <v>22</v>
      </c>
      <c r="AU500" s="65">
        <f>'N1,N2,N3 Restoration'!AX500</f>
        <v>0.1482151466</v>
      </c>
      <c r="AV500" s="38">
        <f t="shared" si="30"/>
        <v>82</v>
      </c>
      <c r="AW500" s="38">
        <f t="shared" si="31"/>
        <v>14</v>
      </c>
      <c r="AX500" s="52">
        <v>41.0</v>
      </c>
      <c r="AY500" s="38"/>
      <c r="AZ500" s="35"/>
      <c r="BA500" s="35"/>
    </row>
    <row r="501">
      <c r="A501" s="1"/>
      <c r="B501" s="1"/>
      <c r="C501" s="60"/>
      <c r="D501" s="60"/>
      <c r="E501" s="2">
        <v>7001.0</v>
      </c>
      <c r="F501" s="61">
        <v>1904.0</v>
      </c>
      <c r="G501" s="62">
        <f t="shared" si="8"/>
        <v>494</v>
      </c>
      <c r="H501" s="43">
        <v>15.0</v>
      </c>
      <c r="I501" s="43">
        <v>24.0</v>
      </c>
      <c r="J501" s="43">
        <v>31.0</v>
      </c>
      <c r="K501" s="44">
        <v>76.0</v>
      </c>
      <c r="L501" s="44">
        <v>158.0</v>
      </c>
      <c r="M501" s="44">
        <v>60.0</v>
      </c>
      <c r="N501" s="45">
        <v>33.0</v>
      </c>
      <c r="O501" s="45">
        <v>25.0</v>
      </c>
      <c r="P501" s="45">
        <v>72.0</v>
      </c>
      <c r="Q501" s="66">
        <f t="shared" si="9"/>
        <v>0.2594537815</v>
      </c>
      <c r="R501" s="66">
        <f t="shared" si="10"/>
        <v>0.007878151261</v>
      </c>
      <c r="S501" s="66">
        <f t="shared" si="11"/>
        <v>0.01628151261</v>
      </c>
      <c r="T501" s="66">
        <f t="shared" si="12"/>
        <v>0.0131302521</v>
      </c>
      <c r="U501" s="63">
        <f t="shared" si="1"/>
        <v>0.2594537815</v>
      </c>
      <c r="V501" s="66">
        <f t="shared" si="13"/>
        <v>0.01260504202</v>
      </c>
      <c r="W501" s="66">
        <f t="shared" si="14"/>
        <v>0.08298319328</v>
      </c>
      <c r="X501" s="66">
        <f t="shared" si="15"/>
        <v>0.03991596639</v>
      </c>
      <c r="Y501" s="63">
        <f t="shared" si="2"/>
        <v>0.2594537815</v>
      </c>
      <c r="Z501" s="66">
        <f t="shared" si="16"/>
        <v>0.03151260504</v>
      </c>
      <c r="AA501" s="66">
        <f t="shared" si="17"/>
        <v>0.01733193277</v>
      </c>
      <c r="AB501" s="66">
        <f t="shared" si="18"/>
        <v>0.03781512605</v>
      </c>
      <c r="AC501" s="63">
        <f t="shared" si="3"/>
        <v>0.2594537815</v>
      </c>
      <c r="AD501" s="66">
        <f t="shared" ref="AD501:AF501" si="530">(H501+K501+N501)/($F501)</f>
        <v>0.06512605042</v>
      </c>
      <c r="AE501" s="66">
        <f t="shared" si="530"/>
        <v>0.1087184874</v>
      </c>
      <c r="AF501" s="66">
        <f t="shared" si="530"/>
        <v>0.0856092437</v>
      </c>
      <c r="AG501" s="56">
        <f t="shared" si="20"/>
        <v>0.014341415</v>
      </c>
      <c r="AH501" s="49">
        <f t="shared" si="5"/>
        <v>0.2594537815</v>
      </c>
      <c r="AI501" s="57">
        <f t="shared" si="21"/>
        <v>0.01277796832</v>
      </c>
      <c r="AJ501" s="57">
        <f t="shared" si="22"/>
        <v>0.0116104263</v>
      </c>
      <c r="AK501" s="66">
        <f t="shared" si="23"/>
        <v>0.004553964453</v>
      </c>
      <c r="AL501" s="66">
        <f t="shared" si="24"/>
        <v>0.001519825798</v>
      </c>
      <c r="AM501" s="66">
        <f t="shared" si="25"/>
        <v>0.00369700309</v>
      </c>
      <c r="AN501" s="63">
        <f t="shared" si="6"/>
        <v>0.2594537815</v>
      </c>
      <c r="AO501" s="66">
        <f t="shared" si="26"/>
        <v>0.01647497141</v>
      </c>
      <c r="AP501" s="66">
        <f t="shared" si="27"/>
        <v>0.9505559262</v>
      </c>
      <c r="AQ501" s="63">
        <f t="shared" si="7"/>
        <v>33</v>
      </c>
      <c r="AR501" s="66">
        <f t="shared" si="28"/>
        <v>31</v>
      </c>
      <c r="AS501" s="64">
        <f>'M1,M2,M3 Restoration'!AU501</f>
        <v>0.3839948275</v>
      </c>
      <c r="AT501" s="66">
        <f t="shared" si="206"/>
        <v>50</v>
      </c>
      <c r="AU501" s="65">
        <f>'N1,N2,N3 Restoration'!AX501</f>
        <v>0.1542369426</v>
      </c>
      <c r="AV501" s="38">
        <f t="shared" si="30"/>
        <v>46</v>
      </c>
      <c r="AW501" s="38">
        <f t="shared" si="31"/>
        <v>8</v>
      </c>
      <c r="AX501" s="52">
        <v>24.0</v>
      </c>
      <c r="AY501" s="38"/>
      <c r="AZ501" s="35"/>
      <c r="BA501" s="35"/>
    </row>
    <row r="502">
      <c r="A502" s="1"/>
      <c r="B502" s="1"/>
      <c r="C502" s="60"/>
      <c r="D502" s="60"/>
      <c r="E502" s="2">
        <v>7003.0</v>
      </c>
      <c r="F502" s="61">
        <v>1198.0</v>
      </c>
      <c r="G502" s="62">
        <f t="shared" si="8"/>
        <v>195</v>
      </c>
      <c r="H502" s="43">
        <v>6.0</v>
      </c>
      <c r="I502" s="43">
        <v>16.0</v>
      </c>
      <c r="J502" s="43">
        <v>3.0</v>
      </c>
      <c r="K502" s="44">
        <v>23.0</v>
      </c>
      <c r="L502" s="44">
        <v>77.0</v>
      </c>
      <c r="M502" s="44">
        <v>18.0</v>
      </c>
      <c r="N502" s="45">
        <v>10.0</v>
      </c>
      <c r="O502" s="45">
        <v>7.0</v>
      </c>
      <c r="P502" s="45">
        <v>35.0</v>
      </c>
      <c r="Q502" s="66">
        <f t="shared" si="9"/>
        <v>0.1627712855</v>
      </c>
      <c r="R502" s="66">
        <f t="shared" si="10"/>
        <v>0.005008347245</v>
      </c>
      <c r="S502" s="66">
        <f t="shared" si="11"/>
        <v>0.002504173623</v>
      </c>
      <c r="T502" s="66">
        <f t="shared" si="12"/>
        <v>0.005843071786</v>
      </c>
      <c r="U502" s="63">
        <f t="shared" si="1"/>
        <v>0.1627712855</v>
      </c>
      <c r="V502" s="66">
        <f t="shared" si="13"/>
        <v>0.01335559265</v>
      </c>
      <c r="W502" s="66">
        <f t="shared" si="14"/>
        <v>0.06427378965</v>
      </c>
      <c r="X502" s="66">
        <f t="shared" si="15"/>
        <v>0.01919866444</v>
      </c>
      <c r="Y502" s="63">
        <f t="shared" si="2"/>
        <v>0.1627712855</v>
      </c>
      <c r="Z502" s="66">
        <f t="shared" si="16"/>
        <v>0.01502504174</v>
      </c>
      <c r="AA502" s="66">
        <f t="shared" si="17"/>
        <v>0.008347245409</v>
      </c>
      <c r="AB502" s="66">
        <f t="shared" si="18"/>
        <v>0.02921535893</v>
      </c>
      <c r="AC502" s="63">
        <f t="shared" si="3"/>
        <v>0.1627712855</v>
      </c>
      <c r="AD502" s="66">
        <f t="shared" ref="AD502:AF502" si="531">(H502+K502+N502)/($F502)</f>
        <v>0.0325542571</v>
      </c>
      <c r="AE502" s="66">
        <f t="shared" si="531"/>
        <v>0.08347245409</v>
      </c>
      <c r="AF502" s="66">
        <f t="shared" si="531"/>
        <v>0.04674457429</v>
      </c>
      <c r="AG502" s="56">
        <f t="shared" si="20"/>
        <v>0.00935090369</v>
      </c>
      <c r="AH502" s="49">
        <f t="shared" si="5"/>
        <v>0.1627712855</v>
      </c>
      <c r="AI502" s="57">
        <f t="shared" si="21"/>
        <v>0.008632467719</v>
      </c>
      <c r="AJ502" s="57">
        <f t="shared" si="22"/>
        <v>0.007899996934</v>
      </c>
      <c r="AK502" s="66">
        <f t="shared" si="23"/>
        <v>-0.0002852223099</v>
      </c>
      <c r="AL502" s="66">
        <f t="shared" si="24"/>
        <v>-0.002056925148</v>
      </c>
      <c r="AM502" s="66">
        <f t="shared" si="25"/>
        <v>-0.0002315494053</v>
      </c>
      <c r="AN502" s="63">
        <f t="shared" si="6"/>
        <v>0.1627712855</v>
      </c>
      <c r="AO502" s="66">
        <f t="shared" si="26"/>
        <v>0.008400918314</v>
      </c>
      <c r="AP502" s="66">
        <f t="shared" si="27"/>
        <v>1.006430014</v>
      </c>
      <c r="AQ502" s="63">
        <f t="shared" si="7"/>
        <v>10</v>
      </c>
      <c r="AR502" s="66">
        <f t="shared" si="28"/>
        <v>10</v>
      </c>
      <c r="AS502" s="64">
        <f>'M1,M2,M3 Restoration'!AU502</f>
        <v>0.5924758324</v>
      </c>
      <c r="AT502" s="66">
        <f t="shared" si="206"/>
        <v>7</v>
      </c>
      <c r="AU502" s="65">
        <f>'N1,N2,N3 Restoration'!AX502</f>
        <v>0.4648493563</v>
      </c>
      <c r="AV502" s="38">
        <f t="shared" si="30"/>
        <v>9</v>
      </c>
      <c r="AW502" s="38">
        <f t="shared" si="31"/>
        <v>8</v>
      </c>
      <c r="AX502" s="52">
        <v>16.0</v>
      </c>
      <c r="AY502" s="38"/>
      <c r="AZ502" s="35"/>
      <c r="BA502" s="35"/>
    </row>
    <row r="503">
      <c r="A503" s="1"/>
      <c r="B503" s="1"/>
      <c r="C503" s="60"/>
      <c r="D503" s="60"/>
      <c r="E503" s="2">
        <v>7004.0</v>
      </c>
      <c r="F503" s="61">
        <v>1264.0</v>
      </c>
      <c r="G503" s="62">
        <f t="shared" si="8"/>
        <v>288</v>
      </c>
      <c r="H503" s="43">
        <v>14.0</v>
      </c>
      <c r="I503" s="43">
        <v>40.0</v>
      </c>
      <c r="J503" s="43">
        <v>8.0</v>
      </c>
      <c r="K503" s="44">
        <v>35.0</v>
      </c>
      <c r="L503" s="44">
        <v>109.0</v>
      </c>
      <c r="M503" s="44">
        <v>31.0</v>
      </c>
      <c r="N503" s="45">
        <v>15.0</v>
      </c>
      <c r="O503" s="45">
        <v>8.0</v>
      </c>
      <c r="P503" s="45">
        <v>28.0</v>
      </c>
      <c r="Q503" s="66">
        <f t="shared" si="9"/>
        <v>0.2278481013</v>
      </c>
      <c r="R503" s="66">
        <f t="shared" si="10"/>
        <v>0.01107594937</v>
      </c>
      <c r="S503" s="66">
        <f t="shared" si="11"/>
        <v>0.006329113924</v>
      </c>
      <c r="T503" s="66">
        <f t="shared" si="12"/>
        <v>0.006329113924</v>
      </c>
      <c r="U503" s="63">
        <f t="shared" si="1"/>
        <v>0.2278481013</v>
      </c>
      <c r="V503" s="66">
        <f t="shared" si="13"/>
        <v>0.03164556962</v>
      </c>
      <c r="W503" s="66">
        <f t="shared" si="14"/>
        <v>0.08623417722</v>
      </c>
      <c r="X503" s="66">
        <f t="shared" si="15"/>
        <v>0.02768987342</v>
      </c>
      <c r="Y503" s="63">
        <f t="shared" si="2"/>
        <v>0.2278481013</v>
      </c>
      <c r="Z503" s="66">
        <f t="shared" si="16"/>
        <v>0.02452531646</v>
      </c>
      <c r="AA503" s="66">
        <f t="shared" si="17"/>
        <v>0.01186708861</v>
      </c>
      <c r="AB503" s="66">
        <f t="shared" si="18"/>
        <v>0.02215189873</v>
      </c>
      <c r="AC503" s="63">
        <f t="shared" si="3"/>
        <v>0.2278481013</v>
      </c>
      <c r="AD503" s="66">
        <f t="shared" ref="AD503:AF503" si="532">(H503+K503+N503)/($F503)</f>
        <v>0.05063291139</v>
      </c>
      <c r="AE503" s="66">
        <f t="shared" si="532"/>
        <v>0.1242088608</v>
      </c>
      <c r="AF503" s="66">
        <f t="shared" si="532"/>
        <v>0.05300632911</v>
      </c>
      <c r="AG503" s="56">
        <f t="shared" si="20"/>
        <v>0.01289162314</v>
      </c>
      <c r="AH503" s="49">
        <f t="shared" si="5"/>
        <v>0.2278481013</v>
      </c>
      <c r="AI503" s="57">
        <f t="shared" si="21"/>
        <v>0.01164698766</v>
      </c>
      <c r="AJ503" s="57">
        <f t="shared" si="22"/>
        <v>0.01062167121</v>
      </c>
      <c r="AK503" s="66">
        <f t="shared" si="23"/>
        <v>0.0002201009454</v>
      </c>
      <c r="AL503" s="66">
        <f t="shared" si="24"/>
        <v>-0.004292557282</v>
      </c>
      <c r="AM503" s="66">
        <f t="shared" si="25"/>
        <v>0.0001786825267</v>
      </c>
      <c r="AN503" s="63">
        <f t="shared" si="6"/>
        <v>0.2278481013</v>
      </c>
      <c r="AO503" s="66">
        <f t="shared" si="26"/>
        <v>0.01182567019</v>
      </c>
      <c r="AP503" s="66">
        <f t="shared" si="27"/>
        <v>0.9965098079</v>
      </c>
      <c r="AQ503" s="63">
        <f t="shared" si="7"/>
        <v>15</v>
      </c>
      <c r="AR503" s="66">
        <f t="shared" si="28"/>
        <v>15</v>
      </c>
      <c r="AS503" s="64">
        <f>'M1,M2,M3 Restoration'!AU503</f>
        <v>0.7099477977</v>
      </c>
      <c r="AT503" s="66">
        <f t="shared" si="206"/>
        <v>6</v>
      </c>
      <c r="AU503" s="65">
        <f>'N1,N2,N3 Restoration'!AX503</f>
        <v>0.4504440779</v>
      </c>
      <c r="AV503" s="38">
        <f t="shared" si="30"/>
        <v>22</v>
      </c>
      <c r="AW503" s="38">
        <f t="shared" si="31"/>
        <v>18</v>
      </c>
      <c r="AX503" s="52">
        <v>40.0</v>
      </c>
      <c r="AY503" s="38"/>
      <c r="AZ503" s="35"/>
      <c r="BA503" s="35"/>
    </row>
    <row r="504">
      <c r="A504" s="1"/>
      <c r="B504" s="1"/>
      <c r="C504" s="60"/>
      <c r="D504" s="60"/>
      <c r="E504" s="2">
        <v>7006.0</v>
      </c>
      <c r="F504" s="61">
        <v>990.0</v>
      </c>
      <c r="G504" s="62">
        <f t="shared" si="8"/>
        <v>231</v>
      </c>
      <c r="H504" s="43">
        <v>11.0</v>
      </c>
      <c r="I504" s="43">
        <v>26.0</v>
      </c>
      <c r="J504" s="43">
        <v>12.0</v>
      </c>
      <c r="K504" s="44">
        <v>32.0</v>
      </c>
      <c r="L504" s="44">
        <v>81.0</v>
      </c>
      <c r="M504" s="44">
        <v>14.0</v>
      </c>
      <c r="N504" s="45">
        <v>6.0</v>
      </c>
      <c r="O504" s="45">
        <v>10.0</v>
      </c>
      <c r="P504" s="45">
        <v>39.0</v>
      </c>
      <c r="Q504" s="66">
        <f t="shared" si="9"/>
        <v>0.2333333333</v>
      </c>
      <c r="R504" s="66">
        <f t="shared" si="10"/>
        <v>0.01111111111</v>
      </c>
      <c r="S504" s="66">
        <f t="shared" si="11"/>
        <v>0.01212121212</v>
      </c>
      <c r="T504" s="66">
        <f t="shared" si="12"/>
        <v>0.0101010101</v>
      </c>
      <c r="U504" s="63">
        <f t="shared" si="1"/>
        <v>0.2333333333</v>
      </c>
      <c r="V504" s="66">
        <f t="shared" si="13"/>
        <v>0.02626262626</v>
      </c>
      <c r="W504" s="66">
        <f t="shared" si="14"/>
        <v>0.08181818182</v>
      </c>
      <c r="X504" s="66">
        <f t="shared" si="15"/>
        <v>0.03232323232</v>
      </c>
      <c r="Y504" s="63">
        <f t="shared" si="2"/>
        <v>0.2333333333</v>
      </c>
      <c r="Z504" s="66">
        <f t="shared" si="16"/>
        <v>0.01414141414</v>
      </c>
      <c r="AA504" s="66">
        <f t="shared" si="17"/>
        <v>0.006060606061</v>
      </c>
      <c r="AB504" s="66">
        <f t="shared" si="18"/>
        <v>0.03939393939</v>
      </c>
      <c r="AC504" s="63">
        <f t="shared" si="3"/>
        <v>0.2333333333</v>
      </c>
      <c r="AD504" s="66">
        <f t="shared" ref="AD504:AF504" si="533">(H504+K504+N504)/($F504)</f>
        <v>0.04949494949</v>
      </c>
      <c r="AE504" s="66">
        <f t="shared" si="533"/>
        <v>0.1181818182</v>
      </c>
      <c r="AF504" s="66">
        <f t="shared" si="533"/>
        <v>0.06565656566</v>
      </c>
      <c r="AG504" s="56">
        <f t="shared" si="20"/>
        <v>0.01315588889</v>
      </c>
      <c r="AH504" s="49">
        <f t="shared" si="5"/>
        <v>0.2333333333</v>
      </c>
      <c r="AI504" s="57">
        <f t="shared" si="21"/>
        <v>0.01185888889</v>
      </c>
      <c r="AJ504" s="57">
        <f t="shared" si="22"/>
        <v>0.01080888889</v>
      </c>
      <c r="AK504" s="66">
        <f t="shared" si="23"/>
        <v>-0.005798282828</v>
      </c>
      <c r="AL504" s="66">
        <f t="shared" si="24"/>
        <v>-0.0007078787879</v>
      </c>
      <c r="AM504" s="66">
        <f t="shared" si="25"/>
        <v>-0.004707166635</v>
      </c>
      <c r="AN504" s="63">
        <f t="shared" si="6"/>
        <v>0.2333333333</v>
      </c>
      <c r="AO504" s="66">
        <f t="shared" si="26"/>
        <v>0.007151722254</v>
      </c>
      <c r="AP504" s="66">
        <f t="shared" si="27"/>
        <v>1.180034172</v>
      </c>
      <c r="AQ504" s="63">
        <f t="shared" si="7"/>
        <v>6</v>
      </c>
      <c r="AR504" s="66">
        <f t="shared" si="28"/>
        <v>7</v>
      </c>
      <c r="AS504" s="64">
        <f>'M1,M2,M3 Restoration'!AU504</f>
        <v>0.3355231385</v>
      </c>
      <c r="AT504" s="66">
        <f t="shared" si="206"/>
        <v>14</v>
      </c>
      <c r="AU504" s="65">
        <f>'N1,N2,N3 Restoration'!AX504</f>
        <v>0.4004875204</v>
      </c>
      <c r="AV504" s="38">
        <f t="shared" si="30"/>
        <v>23</v>
      </c>
      <c r="AW504" s="38">
        <f t="shared" si="31"/>
        <v>15</v>
      </c>
      <c r="AX504" s="52">
        <v>26.0</v>
      </c>
      <c r="AY504" s="38"/>
      <c r="AZ504" s="35"/>
      <c r="BA504" s="35"/>
    </row>
    <row r="505">
      <c r="A505" s="1"/>
      <c r="B505" s="1"/>
      <c r="C505" s="60"/>
      <c r="D505" s="60"/>
      <c r="E505" s="2">
        <v>7007.0</v>
      </c>
      <c r="F505" s="61">
        <v>1565.0</v>
      </c>
      <c r="G505" s="62">
        <f t="shared" si="8"/>
        <v>517</v>
      </c>
      <c r="H505" s="43">
        <v>13.0</v>
      </c>
      <c r="I505" s="43">
        <v>43.0</v>
      </c>
      <c r="J505" s="43">
        <v>18.0</v>
      </c>
      <c r="K505" s="44">
        <v>71.0</v>
      </c>
      <c r="L505" s="44">
        <v>193.0</v>
      </c>
      <c r="M505" s="44">
        <v>42.0</v>
      </c>
      <c r="N505" s="45">
        <v>37.0</v>
      </c>
      <c r="O505" s="45">
        <v>13.0</v>
      </c>
      <c r="P505" s="45">
        <v>87.0</v>
      </c>
      <c r="Q505" s="66">
        <f t="shared" si="9"/>
        <v>0.3303514377</v>
      </c>
      <c r="R505" s="66">
        <f t="shared" si="10"/>
        <v>0.008306709265</v>
      </c>
      <c r="S505" s="66">
        <f t="shared" si="11"/>
        <v>0.01150159744</v>
      </c>
      <c r="T505" s="66">
        <f t="shared" si="12"/>
        <v>0.008306709265</v>
      </c>
      <c r="U505" s="63">
        <f t="shared" si="1"/>
        <v>0.3303514377</v>
      </c>
      <c r="V505" s="66">
        <f t="shared" si="13"/>
        <v>0.02747603834</v>
      </c>
      <c r="W505" s="66">
        <f t="shared" si="14"/>
        <v>0.1233226837</v>
      </c>
      <c r="X505" s="66">
        <f t="shared" si="15"/>
        <v>0.04536741214</v>
      </c>
      <c r="Y505" s="63">
        <f t="shared" si="2"/>
        <v>0.3303514377</v>
      </c>
      <c r="Z505" s="66">
        <f t="shared" si="16"/>
        <v>0.0268370607</v>
      </c>
      <c r="AA505" s="66">
        <f t="shared" si="17"/>
        <v>0.02364217252</v>
      </c>
      <c r="AB505" s="66">
        <f t="shared" si="18"/>
        <v>0.05559105431</v>
      </c>
      <c r="AC505" s="63">
        <f t="shared" si="3"/>
        <v>0.3303514377</v>
      </c>
      <c r="AD505" s="66">
        <f t="shared" ref="AD505:AF505" si="534">(H505+K505+N505)/($F505)</f>
        <v>0.07731629393</v>
      </c>
      <c r="AE505" s="66">
        <f t="shared" si="534"/>
        <v>0.1591054313</v>
      </c>
      <c r="AF505" s="66">
        <f t="shared" si="534"/>
        <v>0.09392971246</v>
      </c>
      <c r="AG505" s="56">
        <f t="shared" si="20"/>
        <v>0.01695188082</v>
      </c>
      <c r="AH505" s="49">
        <f t="shared" si="5"/>
        <v>0.3303514377</v>
      </c>
      <c r="AI505" s="57">
        <f t="shared" si="21"/>
        <v>0.01452284692</v>
      </c>
      <c r="AJ505" s="57">
        <f t="shared" si="22"/>
        <v>0.01303626545</v>
      </c>
      <c r="AK505" s="66">
        <f t="shared" si="23"/>
        <v>0.009119325603</v>
      </c>
      <c r="AL505" s="66">
        <f t="shared" si="24"/>
        <v>-0.004729556186</v>
      </c>
      <c r="AM505" s="66">
        <f t="shared" si="25"/>
        <v>0.007403258255</v>
      </c>
      <c r="AN505" s="63">
        <f t="shared" si="6"/>
        <v>0.3303514377</v>
      </c>
      <c r="AO505" s="66">
        <f t="shared" si="26"/>
        <v>0.02192610518</v>
      </c>
      <c r="AP505" s="66">
        <f t="shared" si="27"/>
        <v>0.9274149892</v>
      </c>
      <c r="AQ505" s="63">
        <f t="shared" si="7"/>
        <v>37</v>
      </c>
      <c r="AR505" s="66">
        <f t="shared" si="28"/>
        <v>34</v>
      </c>
      <c r="AS505" s="64">
        <f>'M1,M2,M3 Restoration'!AU505</f>
        <v>0.4518337272</v>
      </c>
      <c r="AT505" s="66">
        <f t="shared" si="206"/>
        <v>41</v>
      </c>
      <c r="AU505" s="65">
        <f>'N1,N2,N3 Restoration'!AX505</f>
        <v>0.23616134</v>
      </c>
      <c r="AV505" s="38">
        <f t="shared" si="30"/>
        <v>31</v>
      </c>
      <c r="AW505" s="38">
        <f t="shared" si="31"/>
        <v>10</v>
      </c>
      <c r="AX505" s="52">
        <v>43.0</v>
      </c>
      <c r="AY505" s="38"/>
      <c r="AZ505" s="35"/>
      <c r="BA505" s="35"/>
    </row>
    <row r="506">
      <c r="A506" s="1"/>
      <c r="B506" s="1"/>
      <c r="C506" s="60"/>
      <c r="D506" s="60"/>
      <c r="E506" s="2">
        <v>7012.0</v>
      </c>
      <c r="F506" s="61">
        <v>2557.0</v>
      </c>
      <c r="G506" s="62">
        <f t="shared" si="8"/>
        <v>411</v>
      </c>
      <c r="H506" s="43">
        <v>13.0</v>
      </c>
      <c r="I506" s="43">
        <v>46.0</v>
      </c>
      <c r="J506" s="43">
        <v>16.0</v>
      </c>
      <c r="K506" s="44">
        <v>46.0</v>
      </c>
      <c r="L506" s="44">
        <v>116.0</v>
      </c>
      <c r="M506" s="44">
        <v>40.0</v>
      </c>
      <c r="N506" s="45">
        <v>18.0</v>
      </c>
      <c r="O506" s="45">
        <v>19.0</v>
      </c>
      <c r="P506" s="45">
        <v>97.0</v>
      </c>
      <c r="Q506" s="66">
        <f t="shared" si="9"/>
        <v>0.1607352366</v>
      </c>
      <c r="R506" s="66">
        <f t="shared" si="10"/>
        <v>0.00508408291</v>
      </c>
      <c r="S506" s="66">
        <f t="shared" si="11"/>
        <v>0.006257332812</v>
      </c>
      <c r="T506" s="66">
        <f t="shared" si="12"/>
        <v>0.007430582714</v>
      </c>
      <c r="U506" s="63">
        <f t="shared" si="1"/>
        <v>0.1607352366</v>
      </c>
      <c r="V506" s="66">
        <f t="shared" si="13"/>
        <v>0.01798983183</v>
      </c>
      <c r="W506" s="66">
        <f t="shared" si="14"/>
        <v>0.04536566289</v>
      </c>
      <c r="X506" s="66">
        <f t="shared" si="15"/>
        <v>0.01798983183</v>
      </c>
      <c r="Y506" s="63">
        <f t="shared" si="2"/>
        <v>0.1607352366</v>
      </c>
      <c r="Z506" s="66">
        <f t="shared" si="16"/>
        <v>0.01564333203</v>
      </c>
      <c r="AA506" s="66">
        <f t="shared" si="17"/>
        <v>0.007039499413</v>
      </c>
      <c r="AB506" s="66">
        <f t="shared" si="18"/>
        <v>0.03793508017</v>
      </c>
      <c r="AC506" s="63">
        <f t="shared" si="3"/>
        <v>0.1607352366</v>
      </c>
      <c r="AD506" s="66">
        <f t="shared" ref="AD506:AF506" si="535">(H506+K506+N506)/($F506)</f>
        <v>0.03011341416</v>
      </c>
      <c r="AE506" s="66">
        <f t="shared" si="535"/>
        <v>0.07078607743</v>
      </c>
      <c r="AF506" s="66">
        <f t="shared" si="535"/>
        <v>0.05983574501</v>
      </c>
      <c r="AG506" s="56">
        <f t="shared" si="20"/>
        <v>0.009228059956</v>
      </c>
      <c r="AH506" s="49">
        <f t="shared" si="5"/>
        <v>0.1607352366</v>
      </c>
      <c r="AI506" s="57">
        <f t="shared" si="21"/>
        <v>0.008523258559</v>
      </c>
      <c r="AJ506" s="57">
        <f t="shared" si="22"/>
        <v>0.007799949994</v>
      </c>
      <c r="AK506" s="66">
        <f t="shared" si="23"/>
        <v>-0.001483759146</v>
      </c>
      <c r="AL506" s="66">
        <f t="shared" si="24"/>
        <v>-0.0003693672801</v>
      </c>
      <c r="AM506" s="66">
        <f t="shared" si="25"/>
        <v>-0.001204546544</v>
      </c>
      <c r="AN506" s="63">
        <f t="shared" si="6"/>
        <v>0.1607352366</v>
      </c>
      <c r="AO506" s="66">
        <f t="shared" si="26"/>
        <v>0.007318712014</v>
      </c>
      <c r="AP506" s="66">
        <f t="shared" si="27"/>
        <v>1.039663701</v>
      </c>
      <c r="AQ506" s="63">
        <f t="shared" si="7"/>
        <v>18</v>
      </c>
      <c r="AR506" s="66">
        <f t="shared" si="28"/>
        <v>19</v>
      </c>
      <c r="AS506" s="64">
        <f>'M1,M2,M3 Restoration'!AU506</f>
        <v>0.3184419537</v>
      </c>
      <c r="AT506" s="66">
        <f t="shared" si="206"/>
        <v>41</v>
      </c>
      <c r="AU506" s="65">
        <f>'N1,N2,N3 Restoration'!AX506</f>
        <v>0.375528193</v>
      </c>
      <c r="AV506" s="38">
        <f t="shared" si="30"/>
        <v>29</v>
      </c>
      <c r="AW506" s="38">
        <f t="shared" si="31"/>
        <v>17</v>
      </c>
      <c r="AX506" s="52">
        <v>46.0</v>
      </c>
      <c r="AY506" s="38"/>
      <c r="AZ506" s="35"/>
      <c r="BA506" s="35"/>
    </row>
    <row r="507">
      <c r="A507" s="1"/>
      <c r="B507" s="1"/>
      <c r="C507" s="60"/>
      <c r="D507" s="60"/>
      <c r="E507" s="2">
        <v>7019.0</v>
      </c>
      <c r="F507" s="61">
        <v>2220.0</v>
      </c>
      <c r="G507" s="62">
        <f t="shared" si="8"/>
        <v>565</v>
      </c>
      <c r="H507" s="43">
        <v>26.0</v>
      </c>
      <c r="I507" s="43">
        <v>84.0</v>
      </c>
      <c r="J507" s="43">
        <v>29.0</v>
      </c>
      <c r="K507" s="44">
        <v>65.0</v>
      </c>
      <c r="L507" s="44">
        <v>195.0</v>
      </c>
      <c r="M507" s="44">
        <v>63.0</v>
      </c>
      <c r="N507" s="45">
        <v>23.0</v>
      </c>
      <c r="O507" s="45">
        <v>17.0</v>
      </c>
      <c r="P507" s="45">
        <v>63.0</v>
      </c>
      <c r="Q507" s="66">
        <f t="shared" si="9"/>
        <v>0.2545045045</v>
      </c>
      <c r="R507" s="66">
        <f t="shared" si="10"/>
        <v>0.01171171171</v>
      </c>
      <c r="S507" s="66">
        <f t="shared" si="11"/>
        <v>0.01306306306</v>
      </c>
      <c r="T507" s="66">
        <f t="shared" si="12"/>
        <v>0.007657657658</v>
      </c>
      <c r="U507" s="63">
        <f t="shared" si="1"/>
        <v>0.2545045045</v>
      </c>
      <c r="V507" s="66">
        <f t="shared" si="13"/>
        <v>0.03783783784</v>
      </c>
      <c r="W507" s="66">
        <f t="shared" si="14"/>
        <v>0.08783783784</v>
      </c>
      <c r="X507" s="66">
        <f t="shared" si="15"/>
        <v>0.02927927928</v>
      </c>
      <c r="Y507" s="63">
        <f t="shared" si="2"/>
        <v>0.2545045045</v>
      </c>
      <c r="Z507" s="66">
        <f t="shared" si="16"/>
        <v>0.02837837838</v>
      </c>
      <c r="AA507" s="66">
        <f t="shared" si="17"/>
        <v>0.01036036036</v>
      </c>
      <c r="AB507" s="66">
        <f t="shared" si="18"/>
        <v>0.02837837838</v>
      </c>
      <c r="AC507" s="63">
        <f t="shared" si="3"/>
        <v>0.2545045045</v>
      </c>
      <c r="AD507" s="66">
        <f t="shared" ref="AD507:AF507" si="536">(H507+K507+N507)/($F507)</f>
        <v>0.05135135135</v>
      </c>
      <c r="AE507" s="66">
        <f t="shared" si="536"/>
        <v>0.1333333333</v>
      </c>
      <c r="AF507" s="66">
        <f t="shared" si="536"/>
        <v>0.06981981982</v>
      </c>
      <c r="AG507" s="56">
        <f t="shared" si="20"/>
        <v>0.01412603492</v>
      </c>
      <c r="AH507" s="49">
        <f t="shared" si="5"/>
        <v>0.2545045045</v>
      </c>
      <c r="AI507" s="57">
        <f t="shared" si="21"/>
        <v>0.01261524328</v>
      </c>
      <c r="AJ507" s="57">
        <f t="shared" si="22"/>
        <v>0.01146997301</v>
      </c>
      <c r="AK507" s="66">
        <f t="shared" si="23"/>
        <v>-0.002254882923</v>
      </c>
      <c r="AL507" s="66">
        <f t="shared" si="24"/>
        <v>-0.003812315356</v>
      </c>
      <c r="AM507" s="66">
        <f t="shared" si="25"/>
        <v>-0.001830560871</v>
      </c>
      <c r="AN507" s="63">
        <f t="shared" si="6"/>
        <v>0.2545045045</v>
      </c>
      <c r="AO507" s="66">
        <f t="shared" si="26"/>
        <v>0.01078468241</v>
      </c>
      <c r="AP507" s="66">
        <f t="shared" si="27"/>
        <v>1.040956302</v>
      </c>
      <c r="AQ507" s="63">
        <f t="shared" si="7"/>
        <v>23</v>
      </c>
      <c r="AR507" s="66">
        <f t="shared" si="28"/>
        <v>24</v>
      </c>
      <c r="AS507" s="64">
        <f>'M1,M2,M3 Restoration'!AU507</f>
        <v>0.4672242694</v>
      </c>
      <c r="AT507" s="66">
        <f t="shared" si="206"/>
        <v>27</v>
      </c>
      <c r="AU507" s="65">
        <f>'N1,N2,N3 Restoration'!AX507</f>
        <v>0.3851343117</v>
      </c>
      <c r="AV507" s="38">
        <f t="shared" si="30"/>
        <v>55</v>
      </c>
      <c r="AW507" s="38">
        <f t="shared" si="31"/>
        <v>34</v>
      </c>
      <c r="AX507" s="52">
        <v>84.0</v>
      </c>
      <c r="AY507" s="38"/>
      <c r="AZ507" s="35"/>
      <c r="BA507" s="35"/>
    </row>
    <row r="508">
      <c r="A508" s="1"/>
      <c r="B508" s="1"/>
      <c r="C508" s="60"/>
      <c r="D508" s="60"/>
      <c r="E508" s="2">
        <v>7021.0</v>
      </c>
      <c r="F508" s="61">
        <v>1481.0</v>
      </c>
      <c r="G508" s="62">
        <f t="shared" si="8"/>
        <v>286</v>
      </c>
      <c r="H508" s="43">
        <v>6.0</v>
      </c>
      <c r="I508" s="43">
        <v>16.0</v>
      </c>
      <c r="J508" s="43">
        <v>14.0</v>
      </c>
      <c r="K508" s="44">
        <v>27.0</v>
      </c>
      <c r="L508" s="44">
        <v>113.0</v>
      </c>
      <c r="M508" s="44">
        <v>26.0</v>
      </c>
      <c r="N508" s="45">
        <v>13.0</v>
      </c>
      <c r="O508" s="45">
        <v>16.0</v>
      </c>
      <c r="P508" s="45">
        <v>55.0</v>
      </c>
      <c r="Q508" s="66">
        <f t="shared" si="9"/>
        <v>0.1931127616</v>
      </c>
      <c r="R508" s="66">
        <f t="shared" si="10"/>
        <v>0.004051316678</v>
      </c>
      <c r="S508" s="66">
        <f t="shared" si="11"/>
        <v>0.009453072248</v>
      </c>
      <c r="T508" s="66">
        <f t="shared" si="12"/>
        <v>0.01080351114</v>
      </c>
      <c r="U508" s="63">
        <f t="shared" si="1"/>
        <v>0.1931127616</v>
      </c>
      <c r="V508" s="66">
        <f t="shared" si="13"/>
        <v>0.01080351114</v>
      </c>
      <c r="W508" s="66">
        <f t="shared" si="14"/>
        <v>0.07629979743</v>
      </c>
      <c r="X508" s="66">
        <f t="shared" si="15"/>
        <v>0.01823092505</v>
      </c>
      <c r="Y508" s="63">
        <f t="shared" si="2"/>
        <v>0.1931127616</v>
      </c>
      <c r="Z508" s="66">
        <f t="shared" si="16"/>
        <v>0.0175557056</v>
      </c>
      <c r="AA508" s="66">
        <f t="shared" si="17"/>
        <v>0.008777852802</v>
      </c>
      <c r="AB508" s="66">
        <f t="shared" si="18"/>
        <v>0.03713706955</v>
      </c>
      <c r="AC508" s="63">
        <f t="shared" si="3"/>
        <v>0.1931127616</v>
      </c>
      <c r="AD508" s="66">
        <f t="shared" ref="AD508:AF508" si="537">(H508+K508+N508)/($F508)</f>
        <v>0.03106009453</v>
      </c>
      <c r="AE508" s="66">
        <f t="shared" si="537"/>
        <v>0.09790681972</v>
      </c>
      <c r="AF508" s="66">
        <f t="shared" si="537"/>
        <v>0.0641458474</v>
      </c>
      <c r="AG508" s="56">
        <f t="shared" si="20"/>
        <v>0.01109479334</v>
      </c>
      <c r="AH508" s="49">
        <f t="shared" si="5"/>
        <v>0.1931127616</v>
      </c>
      <c r="AI508" s="57">
        <f t="shared" si="21"/>
        <v>0.01015283779</v>
      </c>
      <c r="AJ508" s="57">
        <f t="shared" si="22"/>
        <v>0.009283830364</v>
      </c>
      <c r="AK508" s="66">
        <f t="shared" si="23"/>
        <v>-0.001374984989</v>
      </c>
      <c r="AL508" s="66">
        <f t="shared" si="24"/>
        <v>0.001519680778</v>
      </c>
      <c r="AM508" s="66">
        <f t="shared" si="25"/>
        <v>-0.001116241421</v>
      </c>
      <c r="AN508" s="63">
        <f t="shared" si="6"/>
        <v>0.1931127616</v>
      </c>
      <c r="AO508" s="66">
        <f t="shared" si="26"/>
        <v>0.00903659637</v>
      </c>
      <c r="AP508" s="66">
        <f t="shared" si="27"/>
        <v>1.029476863</v>
      </c>
      <c r="AQ508" s="63">
        <f t="shared" si="7"/>
        <v>13</v>
      </c>
      <c r="AR508" s="66">
        <f t="shared" si="28"/>
        <v>13</v>
      </c>
      <c r="AS508" s="64">
        <f>'M1,M2,M3 Restoration'!AU508</f>
        <v>0.225328165</v>
      </c>
      <c r="AT508" s="66">
        <f t="shared" si="206"/>
        <v>45</v>
      </c>
      <c r="AU508" s="65">
        <f>'N1,N2,N3 Restoration'!AX508</f>
        <v>0.1955559422</v>
      </c>
      <c r="AV508" s="38">
        <f t="shared" si="30"/>
        <v>20</v>
      </c>
      <c r="AW508" s="38">
        <f t="shared" si="31"/>
        <v>5</v>
      </c>
      <c r="AX508" s="52">
        <v>16.0</v>
      </c>
      <c r="AY508" s="38"/>
      <c r="AZ508" s="35"/>
      <c r="BA508" s="35"/>
    </row>
    <row r="509">
      <c r="A509" s="1"/>
      <c r="B509" s="1"/>
      <c r="C509" s="60"/>
      <c r="D509" s="60"/>
      <c r="E509" s="2">
        <v>7022.0</v>
      </c>
      <c r="F509" s="61">
        <v>1472.0</v>
      </c>
      <c r="G509" s="62">
        <f t="shared" si="8"/>
        <v>141</v>
      </c>
      <c r="H509" s="43">
        <v>6.0</v>
      </c>
      <c r="I509" s="43">
        <v>13.0</v>
      </c>
      <c r="J509" s="43">
        <v>3.0</v>
      </c>
      <c r="K509" s="44">
        <v>25.0</v>
      </c>
      <c r="L509" s="44">
        <v>55.0</v>
      </c>
      <c r="M509" s="44">
        <v>15.0</v>
      </c>
      <c r="N509" s="45">
        <v>9.0</v>
      </c>
      <c r="O509" s="45">
        <v>3.0</v>
      </c>
      <c r="P509" s="45">
        <v>12.0</v>
      </c>
      <c r="Q509" s="66">
        <f t="shared" si="9"/>
        <v>0.09578804348</v>
      </c>
      <c r="R509" s="66">
        <f t="shared" si="10"/>
        <v>0.004076086957</v>
      </c>
      <c r="S509" s="66">
        <f t="shared" si="11"/>
        <v>0.002038043478</v>
      </c>
      <c r="T509" s="66">
        <f t="shared" si="12"/>
        <v>0.002038043478</v>
      </c>
      <c r="U509" s="63">
        <f t="shared" si="1"/>
        <v>0.09578804348</v>
      </c>
      <c r="V509" s="66">
        <f t="shared" si="13"/>
        <v>0.008831521739</v>
      </c>
      <c r="W509" s="66">
        <f t="shared" si="14"/>
        <v>0.03736413043</v>
      </c>
      <c r="X509" s="66">
        <f t="shared" si="15"/>
        <v>0.01698369565</v>
      </c>
      <c r="Y509" s="63">
        <f t="shared" si="2"/>
        <v>0.09578804348</v>
      </c>
      <c r="Z509" s="66">
        <f t="shared" si="16"/>
        <v>0.01019021739</v>
      </c>
      <c r="AA509" s="66">
        <f t="shared" si="17"/>
        <v>0.006114130435</v>
      </c>
      <c r="AB509" s="66">
        <f t="shared" si="18"/>
        <v>0.008152173913</v>
      </c>
      <c r="AC509" s="63">
        <f t="shared" si="3"/>
        <v>0.09578804348</v>
      </c>
      <c r="AD509" s="66">
        <f t="shared" ref="AD509:AF509" si="538">(H509+K509+N509)/($F509)</f>
        <v>0.02717391304</v>
      </c>
      <c r="AE509" s="66">
        <f t="shared" si="538"/>
        <v>0.04823369565</v>
      </c>
      <c r="AF509" s="66">
        <f t="shared" si="538"/>
        <v>0.02038043478</v>
      </c>
      <c r="AG509" s="56">
        <f t="shared" si="20"/>
        <v>0.004925373724</v>
      </c>
      <c r="AH509" s="49">
        <f t="shared" si="5"/>
        <v>0.09578804348</v>
      </c>
      <c r="AI509" s="57">
        <f t="shared" si="21"/>
        <v>0.004565443994</v>
      </c>
      <c r="AJ509" s="57">
        <f t="shared" si="22"/>
        <v>0.004134397799</v>
      </c>
      <c r="AK509" s="66">
        <f t="shared" si="23"/>
        <v>0.00154868644</v>
      </c>
      <c r="AL509" s="66">
        <f t="shared" si="24"/>
        <v>-0.002096354321</v>
      </c>
      <c r="AM509" s="66">
        <f t="shared" si="25"/>
        <v>0.001257255873</v>
      </c>
      <c r="AN509" s="63">
        <f t="shared" si="6"/>
        <v>0.09578804348</v>
      </c>
      <c r="AO509" s="66">
        <f t="shared" si="26"/>
        <v>0.005822699868</v>
      </c>
      <c r="AP509" s="66">
        <f t="shared" si="27"/>
        <v>0.9523349117</v>
      </c>
      <c r="AQ509" s="63">
        <f t="shared" si="7"/>
        <v>9</v>
      </c>
      <c r="AR509" s="66">
        <f t="shared" si="28"/>
        <v>9</v>
      </c>
      <c r="AS509" s="64">
        <f>'M1,M2,M3 Restoration'!AU509</f>
        <v>0.8172746565</v>
      </c>
      <c r="AT509" s="66">
        <f t="shared" si="206"/>
        <v>2</v>
      </c>
      <c r="AU509" s="65">
        <f>'N1,N2,N3 Restoration'!AX509</f>
        <v>0.3247834919</v>
      </c>
      <c r="AV509" s="38">
        <f t="shared" si="30"/>
        <v>9</v>
      </c>
      <c r="AW509" s="38">
        <f t="shared" si="31"/>
        <v>4</v>
      </c>
      <c r="AX509" s="52">
        <v>13.0</v>
      </c>
      <c r="AY509" s="38"/>
      <c r="AZ509" s="35"/>
      <c r="BA509" s="35"/>
    </row>
    <row r="510">
      <c r="A510" s="1"/>
      <c r="B510" s="1"/>
      <c r="C510" s="60"/>
      <c r="D510" s="60"/>
      <c r="E510" s="2">
        <v>7023.0</v>
      </c>
      <c r="F510" s="61">
        <v>1807.0</v>
      </c>
      <c r="G510" s="62">
        <f t="shared" si="8"/>
        <v>370</v>
      </c>
      <c r="H510" s="43">
        <v>7.0</v>
      </c>
      <c r="I510" s="43">
        <v>44.0</v>
      </c>
      <c r="J510" s="43">
        <v>17.0</v>
      </c>
      <c r="K510" s="44">
        <v>36.0</v>
      </c>
      <c r="L510" s="44">
        <v>147.0</v>
      </c>
      <c r="M510" s="44">
        <v>33.0</v>
      </c>
      <c r="N510" s="45">
        <v>8.0</v>
      </c>
      <c r="O510" s="45">
        <v>25.0</v>
      </c>
      <c r="P510" s="45">
        <v>53.0</v>
      </c>
      <c r="Q510" s="66">
        <f t="shared" si="9"/>
        <v>0.2047592695</v>
      </c>
      <c r="R510" s="66">
        <f t="shared" si="10"/>
        <v>0.003873824018</v>
      </c>
      <c r="S510" s="66">
        <f t="shared" si="11"/>
        <v>0.009407858329</v>
      </c>
      <c r="T510" s="66">
        <f t="shared" si="12"/>
        <v>0.01383508578</v>
      </c>
      <c r="U510" s="63">
        <f t="shared" si="1"/>
        <v>0.2047592695</v>
      </c>
      <c r="V510" s="66">
        <f t="shared" si="13"/>
        <v>0.02434975097</v>
      </c>
      <c r="W510" s="66">
        <f t="shared" si="14"/>
        <v>0.08135030437</v>
      </c>
      <c r="X510" s="66">
        <f t="shared" si="15"/>
        <v>0.01992252352</v>
      </c>
      <c r="Y510" s="63">
        <f t="shared" si="2"/>
        <v>0.2047592695</v>
      </c>
      <c r="Z510" s="66">
        <f t="shared" si="16"/>
        <v>0.01826231323</v>
      </c>
      <c r="AA510" s="66">
        <f t="shared" si="17"/>
        <v>0.004427227449</v>
      </c>
      <c r="AB510" s="66">
        <f t="shared" si="18"/>
        <v>0.02933038185</v>
      </c>
      <c r="AC510" s="63">
        <f t="shared" si="3"/>
        <v>0.2047592695</v>
      </c>
      <c r="AD510" s="66">
        <f t="shared" ref="AD510:AF510" si="539">(H510+K510+N510)/($F510)</f>
        <v>0.02822357499</v>
      </c>
      <c r="AE510" s="66">
        <f t="shared" si="539"/>
        <v>0.1195351411</v>
      </c>
      <c r="AF510" s="66">
        <f t="shared" si="539"/>
        <v>0.0570005534</v>
      </c>
      <c r="AG510" s="56">
        <f t="shared" si="20"/>
        <v>0.01172100161</v>
      </c>
      <c r="AH510" s="49">
        <f t="shared" si="5"/>
        <v>0.2047592695</v>
      </c>
      <c r="AI510" s="57">
        <f t="shared" si="21"/>
        <v>0.01068312599</v>
      </c>
      <c r="AJ510" s="57">
        <f t="shared" si="22"/>
        <v>0.009761709275</v>
      </c>
      <c r="AK510" s="66">
        <f t="shared" si="23"/>
        <v>-0.006255898539</v>
      </c>
      <c r="AL510" s="66">
        <f t="shared" si="24"/>
        <v>0.004073376502</v>
      </c>
      <c r="AM510" s="66">
        <f t="shared" si="25"/>
        <v>-0.00507866859</v>
      </c>
      <c r="AN510" s="63">
        <f t="shared" si="6"/>
        <v>0.2047592695</v>
      </c>
      <c r="AO510" s="66">
        <f t="shared" si="26"/>
        <v>0.005604457398</v>
      </c>
      <c r="AP510" s="66">
        <f t="shared" si="27"/>
        <v>1.265906815</v>
      </c>
      <c r="AQ510" s="63">
        <f t="shared" si="7"/>
        <v>8</v>
      </c>
      <c r="AR510" s="66">
        <f t="shared" si="28"/>
        <v>10</v>
      </c>
      <c r="AS510" s="64">
        <f>'M1,M2,M3 Restoration'!AU510</f>
        <v>0.1600834136</v>
      </c>
      <c r="AT510" s="66">
        <f t="shared" si="206"/>
        <v>52</v>
      </c>
      <c r="AU510" s="65">
        <f>'N1,N2,N3 Restoration'!AX510</f>
        <v>0.461447527</v>
      </c>
      <c r="AV510" s="38">
        <f t="shared" si="30"/>
        <v>24</v>
      </c>
      <c r="AW510" s="38">
        <f t="shared" si="31"/>
        <v>21</v>
      </c>
      <c r="AX510" s="52">
        <v>44.0</v>
      </c>
      <c r="AY510" s="38"/>
      <c r="AZ510" s="35"/>
      <c r="BA510" s="35"/>
    </row>
    <row r="511">
      <c r="A511" s="1"/>
      <c r="B511" s="1"/>
      <c r="C511" s="60"/>
      <c r="D511" s="60"/>
      <c r="E511" s="2">
        <v>7024.0</v>
      </c>
      <c r="F511" s="61">
        <v>1974.0</v>
      </c>
      <c r="G511" s="62">
        <f t="shared" si="8"/>
        <v>629</v>
      </c>
      <c r="H511" s="43">
        <v>30.0</v>
      </c>
      <c r="I511" s="43">
        <v>56.0</v>
      </c>
      <c r="J511" s="43">
        <v>27.0</v>
      </c>
      <c r="K511" s="44">
        <v>78.0</v>
      </c>
      <c r="L511" s="44">
        <v>232.0</v>
      </c>
      <c r="M511" s="44">
        <v>70.0</v>
      </c>
      <c r="N511" s="45">
        <v>19.0</v>
      </c>
      <c r="O511" s="45">
        <v>14.0</v>
      </c>
      <c r="P511" s="45">
        <v>103.0</v>
      </c>
      <c r="Q511" s="66">
        <f t="shared" si="9"/>
        <v>0.3186423506</v>
      </c>
      <c r="R511" s="66">
        <f t="shared" si="10"/>
        <v>0.01519756839</v>
      </c>
      <c r="S511" s="66">
        <f t="shared" si="11"/>
        <v>0.01367781155</v>
      </c>
      <c r="T511" s="66">
        <f t="shared" si="12"/>
        <v>0.007092198582</v>
      </c>
      <c r="U511" s="63">
        <f t="shared" si="1"/>
        <v>0.3186423506</v>
      </c>
      <c r="V511" s="66">
        <f t="shared" si="13"/>
        <v>0.02836879433</v>
      </c>
      <c r="W511" s="66">
        <f t="shared" si="14"/>
        <v>0.1175278622</v>
      </c>
      <c r="X511" s="66">
        <f t="shared" si="15"/>
        <v>0.03951367781</v>
      </c>
      <c r="Y511" s="63">
        <f t="shared" si="2"/>
        <v>0.3186423506</v>
      </c>
      <c r="Z511" s="66">
        <f t="shared" si="16"/>
        <v>0.03546099291</v>
      </c>
      <c r="AA511" s="66">
        <f t="shared" si="17"/>
        <v>0.009625126646</v>
      </c>
      <c r="AB511" s="66">
        <f t="shared" si="18"/>
        <v>0.05217831814</v>
      </c>
      <c r="AC511" s="63">
        <f t="shared" si="3"/>
        <v>0.3186423506</v>
      </c>
      <c r="AD511" s="66">
        <f t="shared" ref="AD511:AF511" si="540">(H511+K511+N511)/($F511)</f>
        <v>0.06433637285</v>
      </c>
      <c r="AE511" s="66">
        <f t="shared" si="540"/>
        <v>0.1529888551</v>
      </c>
      <c r="AF511" s="66">
        <f t="shared" si="540"/>
        <v>0.1013171226</v>
      </c>
      <c r="AG511" s="56">
        <f t="shared" si="20"/>
        <v>0.01658194569</v>
      </c>
      <c r="AH511" s="49">
        <f t="shared" si="5"/>
        <v>0.3186423506</v>
      </c>
      <c r="AI511" s="57">
        <f t="shared" si="21"/>
        <v>0.01431021368</v>
      </c>
      <c r="AJ511" s="57">
        <f t="shared" si="22"/>
        <v>0.0128763231</v>
      </c>
      <c r="AK511" s="66">
        <f t="shared" si="23"/>
        <v>-0.004685087033</v>
      </c>
      <c r="AL511" s="66">
        <f t="shared" si="24"/>
        <v>-0.00578412452</v>
      </c>
      <c r="AM511" s="66">
        <f t="shared" si="25"/>
        <v>-0.003803451128</v>
      </c>
      <c r="AN511" s="63">
        <f t="shared" si="6"/>
        <v>0.3186423506</v>
      </c>
      <c r="AO511" s="66">
        <f t="shared" si="26"/>
        <v>0.01050676255</v>
      </c>
      <c r="AP511" s="66">
        <f t="shared" si="27"/>
        <v>1.09159733</v>
      </c>
      <c r="AQ511" s="63">
        <f t="shared" si="7"/>
        <v>19</v>
      </c>
      <c r="AR511" s="66">
        <f t="shared" si="28"/>
        <v>21</v>
      </c>
      <c r="AS511" s="64">
        <f>'M1,M2,M3 Restoration'!AU511</f>
        <v>0.3867073002</v>
      </c>
      <c r="AT511" s="66">
        <f t="shared" si="206"/>
        <v>33</v>
      </c>
      <c r="AU511" s="65">
        <f>'N1,N2,N3 Restoration'!AX511</f>
        <v>0.2281190371</v>
      </c>
      <c r="AV511" s="38">
        <f t="shared" si="30"/>
        <v>57</v>
      </c>
      <c r="AW511" s="38">
        <f t="shared" si="31"/>
        <v>17</v>
      </c>
      <c r="AX511" s="52">
        <v>56.0</v>
      </c>
      <c r="AY511" s="38"/>
      <c r="AZ511" s="35"/>
      <c r="BA511" s="35"/>
    </row>
    <row r="512">
      <c r="A512" s="1"/>
      <c r="B512" s="1"/>
      <c r="C512" s="60"/>
      <c r="D512" s="60"/>
      <c r="E512" s="2">
        <v>7028.0</v>
      </c>
      <c r="F512" s="61">
        <v>2826.0</v>
      </c>
      <c r="G512" s="62">
        <f t="shared" si="8"/>
        <v>283</v>
      </c>
      <c r="H512" s="43">
        <v>11.0</v>
      </c>
      <c r="I512" s="43">
        <v>34.0</v>
      </c>
      <c r="J512" s="43">
        <v>6.0</v>
      </c>
      <c r="K512" s="44">
        <v>24.0</v>
      </c>
      <c r="L512" s="44">
        <v>96.0</v>
      </c>
      <c r="M512" s="44">
        <v>30.0</v>
      </c>
      <c r="N512" s="45">
        <v>4.0</v>
      </c>
      <c r="O512" s="45">
        <v>15.0</v>
      </c>
      <c r="P512" s="45">
        <v>63.0</v>
      </c>
      <c r="Q512" s="66">
        <f t="shared" si="9"/>
        <v>0.1001415428</v>
      </c>
      <c r="R512" s="66">
        <f t="shared" si="10"/>
        <v>0.003892427459</v>
      </c>
      <c r="S512" s="66">
        <f t="shared" si="11"/>
        <v>0.002123142251</v>
      </c>
      <c r="T512" s="66">
        <f t="shared" si="12"/>
        <v>0.005307855626</v>
      </c>
      <c r="U512" s="63">
        <f t="shared" si="1"/>
        <v>0.1001415428</v>
      </c>
      <c r="V512" s="66">
        <f t="shared" si="13"/>
        <v>0.01203113942</v>
      </c>
      <c r="W512" s="66">
        <f t="shared" si="14"/>
        <v>0.03397027601</v>
      </c>
      <c r="X512" s="66">
        <f t="shared" si="15"/>
        <v>0.008492569002</v>
      </c>
      <c r="Y512" s="63">
        <f t="shared" si="2"/>
        <v>0.1001415428</v>
      </c>
      <c r="Z512" s="66">
        <f t="shared" si="16"/>
        <v>0.01061571125</v>
      </c>
      <c r="AA512" s="66">
        <f t="shared" si="17"/>
        <v>0.001415428167</v>
      </c>
      <c r="AB512" s="66">
        <f t="shared" si="18"/>
        <v>0.02229299363</v>
      </c>
      <c r="AC512" s="63">
        <f t="shared" si="3"/>
        <v>0.1001415428</v>
      </c>
      <c r="AD512" s="66">
        <f t="shared" ref="AD512:AF512" si="541">(H512+K512+N512)/($F512)</f>
        <v>0.01380042463</v>
      </c>
      <c r="AE512" s="66">
        <f t="shared" si="541"/>
        <v>0.05130927105</v>
      </c>
      <c r="AF512" s="66">
        <f t="shared" si="541"/>
        <v>0.03503184713</v>
      </c>
      <c r="AG512" s="56">
        <f t="shared" si="20"/>
        <v>0.005237081741</v>
      </c>
      <c r="AH512" s="49">
        <f t="shared" si="5"/>
        <v>0.1001415428</v>
      </c>
      <c r="AI512" s="57">
        <f t="shared" si="21"/>
        <v>0.004859495339</v>
      </c>
      <c r="AJ512" s="57">
        <f t="shared" si="22"/>
        <v>0.004408858397</v>
      </c>
      <c r="AK512" s="66">
        <f t="shared" si="23"/>
        <v>-0.003444067172</v>
      </c>
      <c r="AL512" s="66">
        <f t="shared" si="24"/>
        <v>0.0008989972297</v>
      </c>
      <c r="AM512" s="66">
        <f t="shared" si="25"/>
        <v>-0.002795965385</v>
      </c>
      <c r="AN512" s="63">
        <f t="shared" si="6"/>
        <v>0.1001415428</v>
      </c>
      <c r="AO512" s="66">
        <f t="shared" si="26"/>
        <v>0.002063529954</v>
      </c>
      <c r="AP512" s="66">
        <f t="shared" si="27"/>
        <v>1.457883912</v>
      </c>
      <c r="AQ512" s="63">
        <f t="shared" si="7"/>
        <v>4</v>
      </c>
      <c r="AR512" s="66">
        <f t="shared" si="28"/>
        <v>6</v>
      </c>
      <c r="AS512" s="64">
        <f>'M1,M2,M3 Restoration'!AU512</f>
        <v>0.3947162404</v>
      </c>
      <c r="AT512" s="66">
        <f t="shared" si="206"/>
        <v>9</v>
      </c>
      <c r="AU512" s="65">
        <f>'N1,N2,N3 Restoration'!AX512</f>
        <v>0.7024911038</v>
      </c>
      <c r="AV512" s="38">
        <f t="shared" si="30"/>
        <v>17</v>
      </c>
      <c r="AW512" s="38">
        <f t="shared" si="31"/>
        <v>40</v>
      </c>
      <c r="AX512" s="52">
        <v>34.0</v>
      </c>
      <c r="AY512" s="38"/>
      <c r="AZ512" s="35"/>
      <c r="BA512" s="35"/>
    </row>
    <row r="513">
      <c r="A513" s="1"/>
      <c r="B513" s="1"/>
      <c r="C513" s="60"/>
      <c r="D513" s="60"/>
      <c r="E513" s="2">
        <v>7029.0</v>
      </c>
      <c r="F513" s="61">
        <v>2657.0</v>
      </c>
      <c r="G513" s="62">
        <f t="shared" si="8"/>
        <v>613</v>
      </c>
      <c r="H513" s="43">
        <v>19.0</v>
      </c>
      <c r="I513" s="43">
        <v>39.0</v>
      </c>
      <c r="J513" s="43">
        <v>37.0</v>
      </c>
      <c r="K513" s="44">
        <v>75.0</v>
      </c>
      <c r="L513" s="44">
        <v>195.0</v>
      </c>
      <c r="M513" s="44">
        <v>83.0</v>
      </c>
      <c r="N513" s="45">
        <v>33.0</v>
      </c>
      <c r="O513" s="45">
        <v>46.0</v>
      </c>
      <c r="P513" s="45">
        <v>86.0</v>
      </c>
      <c r="Q513" s="66">
        <f t="shared" si="9"/>
        <v>0.2307113286</v>
      </c>
      <c r="R513" s="66">
        <f t="shared" si="10"/>
        <v>0.007150922093</v>
      </c>
      <c r="S513" s="66">
        <f t="shared" si="11"/>
        <v>0.01392547986</v>
      </c>
      <c r="T513" s="66">
        <f t="shared" si="12"/>
        <v>0.01731275875</v>
      </c>
      <c r="U513" s="63">
        <f t="shared" si="1"/>
        <v>0.2307113286</v>
      </c>
      <c r="V513" s="66">
        <f t="shared" si="13"/>
        <v>0.01467820851</v>
      </c>
      <c r="W513" s="66">
        <f t="shared" si="14"/>
        <v>0.07339104253</v>
      </c>
      <c r="X513" s="66">
        <f t="shared" si="15"/>
        <v>0.02822732405</v>
      </c>
      <c r="Y513" s="63">
        <f t="shared" si="2"/>
        <v>0.2307113286</v>
      </c>
      <c r="Z513" s="66">
        <f t="shared" si="16"/>
        <v>0.03123823861</v>
      </c>
      <c r="AA513" s="66">
        <f t="shared" si="17"/>
        <v>0.01242002258</v>
      </c>
      <c r="AB513" s="66">
        <f t="shared" si="18"/>
        <v>0.03236733158</v>
      </c>
      <c r="AC513" s="63">
        <f t="shared" si="3"/>
        <v>0.2307113286</v>
      </c>
      <c r="AD513" s="66">
        <f t="shared" ref="AD513:AF513" si="542">(H513+K513+N513)/($F513)</f>
        <v>0.04779826872</v>
      </c>
      <c r="AE513" s="66">
        <f t="shared" si="542"/>
        <v>0.1053820098</v>
      </c>
      <c r="AF513" s="66">
        <f t="shared" si="542"/>
        <v>0.07753105006</v>
      </c>
      <c r="AG513" s="56">
        <f t="shared" si="20"/>
        <v>0.01303022969</v>
      </c>
      <c r="AH513" s="49">
        <f t="shared" si="5"/>
        <v>0.2307113286</v>
      </c>
      <c r="AI513" s="57">
        <f t="shared" si="21"/>
        <v>0.01175841594</v>
      </c>
      <c r="AJ513" s="57">
        <f t="shared" si="22"/>
        <v>0.01072021496</v>
      </c>
      <c r="AK513" s="66">
        <f t="shared" si="23"/>
        <v>0.0006616066394</v>
      </c>
      <c r="AL513" s="66">
        <f t="shared" si="24"/>
        <v>0.006592543787</v>
      </c>
      <c r="AM513" s="66">
        <f t="shared" si="25"/>
        <v>0.0005371060348</v>
      </c>
      <c r="AN513" s="63">
        <f t="shared" si="6"/>
        <v>0.2307113286</v>
      </c>
      <c r="AO513" s="66">
        <f t="shared" si="26"/>
        <v>0.01229552198</v>
      </c>
      <c r="AP513" s="66">
        <f t="shared" si="27"/>
        <v>0.989975815</v>
      </c>
      <c r="AQ513" s="63">
        <f t="shared" si="7"/>
        <v>33</v>
      </c>
      <c r="AR513" s="66">
        <f t="shared" si="28"/>
        <v>33</v>
      </c>
      <c r="AS513" s="64">
        <f>'M1,M2,M3 Restoration'!AU513</f>
        <v>0.3591006937</v>
      </c>
      <c r="AT513" s="66">
        <f t="shared" si="206"/>
        <v>59</v>
      </c>
      <c r="AU513" s="65">
        <f>'N1,N2,N3 Restoration'!AX513</f>
        <v>0.299771195</v>
      </c>
      <c r="AV513" s="38">
        <f t="shared" si="30"/>
        <v>56</v>
      </c>
      <c r="AW513" s="38">
        <f t="shared" si="31"/>
        <v>24</v>
      </c>
      <c r="AX513" s="52">
        <v>39.0</v>
      </c>
      <c r="AY513" s="38"/>
      <c r="AZ513" s="35"/>
      <c r="BA513" s="35"/>
    </row>
    <row r="514">
      <c r="A514" s="1"/>
      <c r="B514" s="1"/>
      <c r="C514" s="60"/>
      <c r="D514" s="60"/>
      <c r="E514" s="2">
        <v>7032.0</v>
      </c>
      <c r="F514" s="61">
        <v>578.0</v>
      </c>
      <c r="G514" s="62">
        <f t="shared" si="8"/>
        <v>209</v>
      </c>
      <c r="H514" s="43">
        <v>5.0</v>
      </c>
      <c r="I514" s="43">
        <v>13.0</v>
      </c>
      <c r="J514" s="43">
        <v>6.0</v>
      </c>
      <c r="K514" s="44">
        <v>49.0</v>
      </c>
      <c r="L514" s="44">
        <v>51.0</v>
      </c>
      <c r="M514" s="44">
        <v>32.0</v>
      </c>
      <c r="N514" s="45">
        <v>9.0</v>
      </c>
      <c r="O514" s="45">
        <v>9.0</v>
      </c>
      <c r="P514" s="45">
        <v>35.0</v>
      </c>
      <c r="Q514" s="66">
        <f t="shared" si="9"/>
        <v>0.3615916955</v>
      </c>
      <c r="R514" s="66">
        <f t="shared" si="10"/>
        <v>0.008650519031</v>
      </c>
      <c r="S514" s="66">
        <f t="shared" si="11"/>
        <v>0.01038062284</v>
      </c>
      <c r="T514" s="66">
        <f t="shared" si="12"/>
        <v>0.01557093426</v>
      </c>
      <c r="U514" s="63">
        <f t="shared" si="1"/>
        <v>0.3615916955</v>
      </c>
      <c r="V514" s="66">
        <f t="shared" si="13"/>
        <v>0.02249134948</v>
      </c>
      <c r="W514" s="66">
        <f t="shared" si="14"/>
        <v>0.08823529412</v>
      </c>
      <c r="X514" s="66">
        <f t="shared" si="15"/>
        <v>0.08477508651</v>
      </c>
      <c r="Y514" s="63">
        <f t="shared" si="2"/>
        <v>0.3615916955</v>
      </c>
      <c r="Z514" s="66">
        <f t="shared" si="16"/>
        <v>0.0553633218</v>
      </c>
      <c r="AA514" s="66">
        <f t="shared" si="17"/>
        <v>0.01557093426</v>
      </c>
      <c r="AB514" s="66">
        <f t="shared" si="18"/>
        <v>0.06055363322</v>
      </c>
      <c r="AC514" s="63">
        <f t="shared" si="3"/>
        <v>0.3615916955</v>
      </c>
      <c r="AD514" s="66">
        <f t="shared" ref="AD514:AF514" si="543">(H514+K514+N514)/($F514)</f>
        <v>0.1089965398</v>
      </c>
      <c r="AE514" s="66">
        <f t="shared" si="543"/>
        <v>0.1262975779</v>
      </c>
      <c r="AF514" s="66">
        <f t="shared" si="543"/>
        <v>0.1262975779</v>
      </c>
      <c r="AG514" s="56">
        <f t="shared" si="20"/>
        <v>0.01782040439</v>
      </c>
      <c r="AH514" s="49">
        <f t="shared" si="5"/>
        <v>0.3615916955</v>
      </c>
      <c r="AI514" s="57">
        <f t="shared" si="21"/>
        <v>0.01494390932</v>
      </c>
      <c r="AJ514" s="57">
        <f t="shared" si="22"/>
        <v>0.01331674669</v>
      </c>
      <c r="AK514" s="66">
        <f t="shared" si="23"/>
        <v>0.0006270249398</v>
      </c>
      <c r="AL514" s="66">
        <f t="shared" si="24"/>
        <v>0.00225418757</v>
      </c>
      <c r="AM514" s="66">
        <f t="shared" si="25"/>
        <v>0.0005090318916</v>
      </c>
      <c r="AN514" s="63">
        <f t="shared" si="6"/>
        <v>0.3615916955</v>
      </c>
      <c r="AO514" s="66">
        <f t="shared" si="26"/>
        <v>0.01545294121</v>
      </c>
      <c r="AP514" s="66">
        <f t="shared" si="27"/>
        <v>0.9924222242</v>
      </c>
      <c r="AQ514" s="63">
        <f t="shared" si="7"/>
        <v>9</v>
      </c>
      <c r="AR514" s="66">
        <f t="shared" si="28"/>
        <v>9</v>
      </c>
      <c r="AS514" s="64">
        <f>'M1,M2,M3 Restoration'!AU514</f>
        <v>0.380637646</v>
      </c>
      <c r="AT514" s="66">
        <f t="shared" si="206"/>
        <v>15</v>
      </c>
      <c r="AU514" s="65">
        <f>'N1,N2,N3 Restoration'!AX514</f>
        <v>0.3235803502</v>
      </c>
      <c r="AV514" s="38">
        <f t="shared" si="30"/>
        <v>11</v>
      </c>
      <c r="AW514" s="38">
        <f t="shared" si="31"/>
        <v>5</v>
      </c>
      <c r="AX514" s="52">
        <v>13.0</v>
      </c>
      <c r="AY514" s="38"/>
      <c r="AZ514" s="35"/>
      <c r="BA514" s="35"/>
    </row>
    <row r="515">
      <c r="A515" s="1"/>
      <c r="B515" s="1"/>
      <c r="C515" s="60"/>
      <c r="D515" s="60"/>
      <c r="E515" s="2">
        <v>7036.0</v>
      </c>
      <c r="F515" s="61">
        <v>2890.0</v>
      </c>
      <c r="G515" s="62">
        <f t="shared" si="8"/>
        <v>464</v>
      </c>
      <c r="H515" s="43">
        <v>20.0</v>
      </c>
      <c r="I515" s="43">
        <v>40.0</v>
      </c>
      <c r="J515" s="43">
        <v>33.0</v>
      </c>
      <c r="K515" s="44">
        <v>43.0</v>
      </c>
      <c r="L515" s="44">
        <v>152.0</v>
      </c>
      <c r="M515" s="44">
        <v>46.0</v>
      </c>
      <c r="N515" s="45">
        <v>32.0</v>
      </c>
      <c r="O515" s="45">
        <v>26.0</v>
      </c>
      <c r="P515" s="45">
        <v>72.0</v>
      </c>
      <c r="Q515" s="66">
        <f t="shared" si="9"/>
        <v>0.1605536332</v>
      </c>
      <c r="R515" s="66">
        <f t="shared" si="10"/>
        <v>0.006920415225</v>
      </c>
      <c r="S515" s="66">
        <f t="shared" si="11"/>
        <v>0.01141868512</v>
      </c>
      <c r="T515" s="66">
        <f t="shared" si="12"/>
        <v>0.008996539792</v>
      </c>
      <c r="U515" s="63">
        <f t="shared" si="1"/>
        <v>0.1605536332</v>
      </c>
      <c r="V515" s="66">
        <f t="shared" si="13"/>
        <v>0.01384083045</v>
      </c>
      <c r="W515" s="66">
        <f t="shared" si="14"/>
        <v>0.05259515571</v>
      </c>
      <c r="X515" s="66">
        <f t="shared" si="15"/>
        <v>0.01487889273</v>
      </c>
      <c r="Y515" s="63">
        <f t="shared" si="2"/>
        <v>0.1605536332</v>
      </c>
      <c r="Z515" s="66">
        <f t="shared" si="16"/>
        <v>0.01591695502</v>
      </c>
      <c r="AA515" s="66">
        <f t="shared" si="17"/>
        <v>0.01107266436</v>
      </c>
      <c r="AB515" s="66">
        <f t="shared" si="18"/>
        <v>0.02491349481</v>
      </c>
      <c r="AC515" s="63">
        <f t="shared" si="3"/>
        <v>0.1605536332</v>
      </c>
      <c r="AD515" s="66">
        <f t="shared" ref="AD515:AF515" si="544">(H515+K515+N515)/($F515)</f>
        <v>0.03287197232</v>
      </c>
      <c r="AE515" s="66">
        <f t="shared" si="544"/>
        <v>0.07543252595</v>
      </c>
      <c r="AF515" s="66">
        <f t="shared" si="544"/>
        <v>0.05224913495</v>
      </c>
      <c r="AG515" s="56">
        <f t="shared" si="20"/>
        <v>0.009217067468</v>
      </c>
      <c r="AH515" s="49">
        <f t="shared" si="5"/>
        <v>0.1605536332</v>
      </c>
      <c r="AI515" s="57">
        <f t="shared" si="21"/>
        <v>0.008513473857</v>
      </c>
      <c r="AJ515" s="57">
        <f t="shared" si="22"/>
        <v>0.007790982507</v>
      </c>
      <c r="AK515" s="66">
        <f t="shared" si="23"/>
        <v>0.002559190503</v>
      </c>
      <c r="AL515" s="66">
        <f t="shared" si="24"/>
        <v>0.001205557285</v>
      </c>
      <c r="AM515" s="66">
        <f t="shared" si="25"/>
        <v>0.002077604095</v>
      </c>
      <c r="AN515" s="63">
        <f t="shared" si="6"/>
        <v>0.1605536332</v>
      </c>
      <c r="AO515" s="66">
        <f t="shared" si="26"/>
        <v>0.01059107795</v>
      </c>
      <c r="AP515" s="66">
        <f t="shared" si="27"/>
        <v>0.9565067275</v>
      </c>
      <c r="AQ515" s="63">
        <f t="shared" si="7"/>
        <v>32</v>
      </c>
      <c r="AR515" s="66">
        <f t="shared" si="28"/>
        <v>31</v>
      </c>
      <c r="AS515" s="64">
        <f>'M1,M2,M3 Restoration'!AU515</f>
        <v>0.4266488952</v>
      </c>
      <c r="AT515" s="66">
        <f t="shared" si="206"/>
        <v>42</v>
      </c>
      <c r="AU515" s="65">
        <f>'N1,N2,N3 Restoration'!AX515</f>
        <v>0.2369517169</v>
      </c>
      <c r="AV515" s="38">
        <f t="shared" si="30"/>
        <v>53</v>
      </c>
      <c r="AW515" s="38">
        <f t="shared" si="31"/>
        <v>16</v>
      </c>
      <c r="AX515" s="52">
        <v>40.0</v>
      </c>
      <c r="AY515" s="38"/>
      <c r="AZ515" s="35"/>
      <c r="BA515" s="35"/>
    </row>
    <row r="516">
      <c r="A516" s="1"/>
      <c r="B516" s="1"/>
      <c r="C516" s="60"/>
      <c r="D516" s="60"/>
      <c r="E516" s="2">
        <v>7037.0</v>
      </c>
      <c r="F516" s="61">
        <v>1571.0</v>
      </c>
      <c r="G516" s="62">
        <f t="shared" si="8"/>
        <v>212</v>
      </c>
      <c r="H516" s="43">
        <v>12.0</v>
      </c>
      <c r="I516" s="43">
        <v>25.0</v>
      </c>
      <c r="J516" s="43">
        <v>13.0</v>
      </c>
      <c r="K516" s="44">
        <v>21.0</v>
      </c>
      <c r="L516" s="44">
        <v>51.0</v>
      </c>
      <c r="M516" s="44">
        <v>17.0</v>
      </c>
      <c r="N516" s="45">
        <v>21.0</v>
      </c>
      <c r="O516" s="45">
        <v>11.0</v>
      </c>
      <c r="P516" s="45">
        <v>41.0</v>
      </c>
      <c r="Q516" s="66">
        <f t="shared" si="9"/>
        <v>0.1349458943</v>
      </c>
      <c r="R516" s="66">
        <f t="shared" si="10"/>
        <v>0.007638446849</v>
      </c>
      <c r="S516" s="66">
        <f t="shared" si="11"/>
        <v>0.008274984087</v>
      </c>
      <c r="T516" s="66">
        <f t="shared" si="12"/>
        <v>0.007001909612</v>
      </c>
      <c r="U516" s="63">
        <f t="shared" si="1"/>
        <v>0.1349458943</v>
      </c>
      <c r="V516" s="66">
        <f t="shared" si="13"/>
        <v>0.01591343094</v>
      </c>
      <c r="W516" s="66">
        <f t="shared" si="14"/>
        <v>0.03246339911</v>
      </c>
      <c r="X516" s="66">
        <f t="shared" si="15"/>
        <v>0.01336728199</v>
      </c>
      <c r="Y516" s="63">
        <f t="shared" si="2"/>
        <v>0.1349458943</v>
      </c>
      <c r="Z516" s="66">
        <f t="shared" si="16"/>
        <v>0.01082113304</v>
      </c>
      <c r="AA516" s="66">
        <f t="shared" si="17"/>
        <v>0.01336728199</v>
      </c>
      <c r="AB516" s="66">
        <f t="shared" si="18"/>
        <v>0.02609802673</v>
      </c>
      <c r="AC516" s="63">
        <f t="shared" si="3"/>
        <v>0.1349458943</v>
      </c>
      <c r="AD516" s="66">
        <f t="shared" ref="AD516:AF516" si="545">(H516+K516+N516)/($F516)</f>
        <v>0.03437301082</v>
      </c>
      <c r="AE516" s="66">
        <f t="shared" si="545"/>
        <v>0.05537873966</v>
      </c>
      <c r="AF516" s="66">
        <f t="shared" si="545"/>
        <v>0.04519414386</v>
      </c>
      <c r="AG516" s="56">
        <f t="shared" si="20"/>
        <v>0.007608712181</v>
      </c>
      <c r="AH516" s="49">
        <f t="shared" si="5"/>
        <v>0.1349458943</v>
      </c>
      <c r="AI516" s="57">
        <f t="shared" si="21"/>
        <v>0.007061757017</v>
      </c>
      <c r="AJ516" s="57">
        <f t="shared" si="22"/>
        <v>0.006454500492</v>
      </c>
      <c r="AK516" s="66">
        <f t="shared" si="23"/>
        <v>0.006305524969</v>
      </c>
      <c r="AL516" s="66">
        <f t="shared" si="24"/>
        <v>0.0005474091192</v>
      </c>
      <c r="AM516" s="66">
        <f t="shared" si="25"/>
        <v>0.005118956358</v>
      </c>
      <c r="AN516" s="63">
        <f t="shared" si="6"/>
        <v>0.1349458943</v>
      </c>
      <c r="AO516" s="66">
        <f t="shared" si="26"/>
        <v>0.01218071338</v>
      </c>
      <c r="AP516" s="66">
        <f t="shared" si="27"/>
        <v>0.9112333673</v>
      </c>
      <c r="AQ516" s="63">
        <f t="shared" si="7"/>
        <v>21</v>
      </c>
      <c r="AR516" s="66">
        <f t="shared" si="28"/>
        <v>19</v>
      </c>
      <c r="AS516" s="64">
        <f>'M1,M2,M3 Restoration'!AU516</f>
        <v>0.5522492125</v>
      </c>
      <c r="AT516" s="66">
        <f t="shared" si="206"/>
        <v>15</v>
      </c>
      <c r="AU516" s="65">
        <f>'N1,N2,N3 Restoration'!AX516</f>
        <v>0.2782264251</v>
      </c>
      <c r="AV516" s="38">
        <f t="shared" si="30"/>
        <v>25</v>
      </c>
      <c r="AW516" s="38">
        <f t="shared" si="31"/>
        <v>10</v>
      </c>
      <c r="AX516" s="52">
        <v>25.0</v>
      </c>
      <c r="AY516" s="38"/>
      <c r="AZ516" s="35"/>
      <c r="BA516" s="35"/>
    </row>
    <row r="517">
      <c r="A517" s="1"/>
      <c r="B517" s="1"/>
      <c r="C517" s="60"/>
      <c r="D517" s="60"/>
      <c r="E517" s="2">
        <v>7039.0</v>
      </c>
      <c r="F517" s="61">
        <v>2711.0</v>
      </c>
      <c r="G517" s="62">
        <f t="shared" si="8"/>
        <v>617</v>
      </c>
      <c r="H517" s="43">
        <v>34.0</v>
      </c>
      <c r="I517" s="43">
        <v>32.0</v>
      </c>
      <c r="J517" s="43">
        <v>60.0</v>
      </c>
      <c r="K517" s="44">
        <v>89.0</v>
      </c>
      <c r="L517" s="44">
        <v>168.0</v>
      </c>
      <c r="M517" s="44">
        <v>86.0</v>
      </c>
      <c r="N517" s="45">
        <v>46.0</v>
      </c>
      <c r="O517" s="45">
        <v>22.0</v>
      </c>
      <c r="P517" s="45">
        <v>80.0</v>
      </c>
      <c r="Q517" s="66">
        <f t="shared" si="9"/>
        <v>0.2275912947</v>
      </c>
      <c r="R517" s="66">
        <f t="shared" si="10"/>
        <v>0.0125414976</v>
      </c>
      <c r="S517" s="66">
        <f t="shared" si="11"/>
        <v>0.02213205459</v>
      </c>
      <c r="T517" s="66">
        <f t="shared" si="12"/>
        <v>0.008115086684</v>
      </c>
      <c r="U517" s="63">
        <f t="shared" si="1"/>
        <v>0.2275912947</v>
      </c>
      <c r="V517" s="66">
        <f t="shared" si="13"/>
        <v>0.01180376245</v>
      </c>
      <c r="W517" s="66">
        <f t="shared" si="14"/>
        <v>0.06196975286</v>
      </c>
      <c r="X517" s="66">
        <f t="shared" si="15"/>
        <v>0.03282921431</v>
      </c>
      <c r="Y517" s="63">
        <f t="shared" si="2"/>
        <v>0.2275912947</v>
      </c>
      <c r="Z517" s="66">
        <f t="shared" si="16"/>
        <v>0.03172261158</v>
      </c>
      <c r="AA517" s="66">
        <f t="shared" si="17"/>
        <v>0.01696790852</v>
      </c>
      <c r="AB517" s="66">
        <f t="shared" si="18"/>
        <v>0.02950940612</v>
      </c>
      <c r="AC517" s="63">
        <f t="shared" si="3"/>
        <v>0.2275912947</v>
      </c>
      <c r="AD517" s="66">
        <f t="shared" ref="AD517:AF517" si="546">(H517+K517+N517)/($F517)</f>
        <v>0.06233862044</v>
      </c>
      <c r="AE517" s="66">
        <f t="shared" si="546"/>
        <v>0.08188860199</v>
      </c>
      <c r="AF517" s="66">
        <f t="shared" si="546"/>
        <v>0.0833640723</v>
      </c>
      <c r="AG517" s="56">
        <f t="shared" si="20"/>
        <v>0.01287912059</v>
      </c>
      <c r="AH517" s="49">
        <f t="shared" si="5"/>
        <v>0.2275912947</v>
      </c>
      <c r="AI517" s="57">
        <f t="shared" si="21"/>
        <v>0.01163690618</v>
      </c>
      <c r="AJ517" s="57">
        <f t="shared" si="22"/>
        <v>0.01061274535</v>
      </c>
      <c r="AK517" s="66">
        <f t="shared" si="23"/>
        <v>0.00533100234</v>
      </c>
      <c r="AL517" s="66">
        <f t="shared" si="24"/>
        <v>-0.002497658671</v>
      </c>
      <c r="AM517" s="66">
        <f t="shared" si="25"/>
        <v>0.004327818613</v>
      </c>
      <c r="AN517" s="63">
        <f t="shared" si="6"/>
        <v>0.2275912947</v>
      </c>
      <c r="AO517" s="66">
        <f t="shared" si="26"/>
        <v>0.01596472479</v>
      </c>
      <c r="AP517" s="66">
        <f t="shared" si="27"/>
        <v>0.9408775851</v>
      </c>
      <c r="AQ517" s="63">
        <f t="shared" si="7"/>
        <v>46</v>
      </c>
      <c r="AR517" s="66">
        <f t="shared" si="28"/>
        <v>43</v>
      </c>
      <c r="AS517" s="64">
        <f>'M1,M2,M3 Restoration'!AU517</f>
        <v>0.4664920915</v>
      </c>
      <c r="AT517" s="66">
        <f t="shared" si="206"/>
        <v>49</v>
      </c>
      <c r="AU517" s="65">
        <f>'N1,N2,N3 Restoration'!AX517</f>
        <v>0.09110582298</v>
      </c>
      <c r="AV517" s="38">
        <f t="shared" si="30"/>
        <v>94</v>
      </c>
      <c r="AW517" s="38">
        <f t="shared" si="31"/>
        <v>9</v>
      </c>
      <c r="AX517" s="52">
        <v>32.0</v>
      </c>
      <c r="AY517" s="38"/>
      <c r="AZ517" s="35"/>
      <c r="BA517" s="35"/>
    </row>
    <row r="518">
      <c r="A518" s="1"/>
      <c r="B518" s="1"/>
      <c r="C518" s="60"/>
      <c r="D518" s="60"/>
      <c r="E518" s="2">
        <v>7040.0</v>
      </c>
      <c r="F518" s="61">
        <v>2136.0</v>
      </c>
      <c r="G518" s="62">
        <f t="shared" si="8"/>
        <v>538</v>
      </c>
      <c r="H518" s="43">
        <v>29.0</v>
      </c>
      <c r="I518" s="43">
        <v>32.0</v>
      </c>
      <c r="J518" s="43">
        <v>25.0</v>
      </c>
      <c r="K518" s="44">
        <v>111.0</v>
      </c>
      <c r="L518" s="44">
        <v>149.0</v>
      </c>
      <c r="M518" s="44">
        <v>77.0</v>
      </c>
      <c r="N518" s="45">
        <v>19.0</v>
      </c>
      <c r="O518" s="45">
        <v>33.0</v>
      </c>
      <c r="P518" s="45">
        <v>63.0</v>
      </c>
      <c r="Q518" s="66">
        <f t="shared" si="9"/>
        <v>0.2518726592</v>
      </c>
      <c r="R518" s="66">
        <f t="shared" si="10"/>
        <v>0.01357677903</v>
      </c>
      <c r="S518" s="66">
        <f t="shared" si="11"/>
        <v>0.01170411985</v>
      </c>
      <c r="T518" s="66">
        <f t="shared" si="12"/>
        <v>0.0154494382</v>
      </c>
      <c r="U518" s="63">
        <f t="shared" si="1"/>
        <v>0.2518726592</v>
      </c>
      <c r="V518" s="66">
        <f t="shared" si="13"/>
        <v>0.01498127341</v>
      </c>
      <c r="W518" s="66">
        <f t="shared" si="14"/>
        <v>0.06975655431</v>
      </c>
      <c r="X518" s="66">
        <f t="shared" si="15"/>
        <v>0.05196629213</v>
      </c>
      <c r="Y518" s="63">
        <f t="shared" si="2"/>
        <v>0.2518726592</v>
      </c>
      <c r="Z518" s="66">
        <f t="shared" si="16"/>
        <v>0.03604868914</v>
      </c>
      <c r="AA518" s="66">
        <f t="shared" si="17"/>
        <v>0.008895131086</v>
      </c>
      <c r="AB518" s="66">
        <f t="shared" si="18"/>
        <v>0.02949438202</v>
      </c>
      <c r="AC518" s="63">
        <f t="shared" si="3"/>
        <v>0.2518726592</v>
      </c>
      <c r="AD518" s="66">
        <f t="shared" ref="AD518:AF518" si="547">(H518+K518+N518)/($F518)</f>
        <v>0.07443820225</v>
      </c>
      <c r="AE518" s="66">
        <f t="shared" si="547"/>
        <v>0.1001872659</v>
      </c>
      <c r="AF518" s="66">
        <f t="shared" si="547"/>
        <v>0.07724719101</v>
      </c>
      <c r="AG518" s="56">
        <f t="shared" si="20"/>
        <v>0.01400974184</v>
      </c>
      <c r="AH518" s="49">
        <f t="shared" si="5"/>
        <v>0.2518726592</v>
      </c>
      <c r="AI518" s="57">
        <f t="shared" si="21"/>
        <v>0.01252653723</v>
      </c>
      <c r="AJ518" s="57">
        <f t="shared" si="22"/>
        <v>0.01139311026</v>
      </c>
      <c r="AK518" s="66">
        <f t="shared" si="23"/>
        <v>-0.003631406143</v>
      </c>
      <c r="AL518" s="66">
        <f t="shared" si="24"/>
        <v>0.00405632794</v>
      </c>
      <c r="AM518" s="66">
        <f t="shared" si="25"/>
        <v>-0.002948051059</v>
      </c>
      <c r="AN518" s="63">
        <f t="shared" si="6"/>
        <v>0.2518726592</v>
      </c>
      <c r="AO518" s="66">
        <f t="shared" si="26"/>
        <v>0.00957848617</v>
      </c>
      <c r="AP518" s="66">
        <f t="shared" si="27"/>
        <v>1.076823498</v>
      </c>
      <c r="AQ518" s="63">
        <f t="shared" si="7"/>
        <v>19</v>
      </c>
      <c r="AR518" s="66">
        <f t="shared" si="28"/>
        <v>20</v>
      </c>
      <c r="AS518" s="64">
        <f>'M1,M2,M3 Restoration'!AU518</f>
        <v>0.4849802373</v>
      </c>
      <c r="AT518" s="66">
        <f t="shared" si="206"/>
        <v>21</v>
      </c>
      <c r="AU518" s="65">
        <f>'N1,N2,N3 Restoration'!AX518</f>
        <v>0.3854552209</v>
      </c>
      <c r="AV518" s="38">
        <f t="shared" si="30"/>
        <v>54</v>
      </c>
      <c r="AW518" s="38">
        <f t="shared" si="31"/>
        <v>34</v>
      </c>
      <c r="AX518" s="52">
        <v>32.0</v>
      </c>
      <c r="AY518" s="38"/>
      <c r="AZ518" s="35"/>
      <c r="BA518" s="35"/>
    </row>
    <row r="519">
      <c r="A519" s="1"/>
      <c r="B519" s="1"/>
      <c r="C519" s="60"/>
      <c r="D519" s="60"/>
      <c r="E519" s="2">
        <v>7041.0</v>
      </c>
      <c r="F519" s="61">
        <v>1818.0</v>
      </c>
      <c r="G519" s="62">
        <f t="shared" si="8"/>
        <v>564</v>
      </c>
      <c r="H519" s="43">
        <v>27.0</v>
      </c>
      <c r="I519" s="43">
        <v>33.0</v>
      </c>
      <c r="J519" s="43">
        <v>38.0</v>
      </c>
      <c r="K519" s="44">
        <v>112.0</v>
      </c>
      <c r="L519" s="44">
        <v>158.0</v>
      </c>
      <c r="M519" s="44">
        <v>97.0</v>
      </c>
      <c r="N519" s="45">
        <v>17.0</v>
      </c>
      <c r="O519" s="45">
        <v>33.0</v>
      </c>
      <c r="P519" s="45">
        <v>49.0</v>
      </c>
      <c r="Q519" s="66">
        <f t="shared" si="9"/>
        <v>0.3102310231</v>
      </c>
      <c r="R519" s="66">
        <f t="shared" si="10"/>
        <v>0.01485148515</v>
      </c>
      <c r="S519" s="66">
        <f t="shared" si="11"/>
        <v>0.02090209021</v>
      </c>
      <c r="T519" s="66">
        <f t="shared" si="12"/>
        <v>0.01815181518</v>
      </c>
      <c r="U519" s="63">
        <f t="shared" si="1"/>
        <v>0.3102310231</v>
      </c>
      <c r="V519" s="66">
        <f t="shared" si="13"/>
        <v>0.01815181518</v>
      </c>
      <c r="W519" s="66">
        <f t="shared" si="14"/>
        <v>0.08690869087</v>
      </c>
      <c r="X519" s="66">
        <f t="shared" si="15"/>
        <v>0.06160616062</v>
      </c>
      <c r="Y519" s="63">
        <f t="shared" si="2"/>
        <v>0.3102310231</v>
      </c>
      <c r="Z519" s="66">
        <f t="shared" si="16"/>
        <v>0.05335533553</v>
      </c>
      <c r="AA519" s="66">
        <f t="shared" si="17"/>
        <v>0.009350935094</v>
      </c>
      <c r="AB519" s="66">
        <f t="shared" si="18"/>
        <v>0.02695269527</v>
      </c>
      <c r="AC519" s="63">
        <f t="shared" si="3"/>
        <v>0.3102310231</v>
      </c>
      <c r="AD519" s="66">
        <f t="shared" ref="AD519:AF519" si="548">(H519+K519+N519)/($F519)</f>
        <v>0.08580858086</v>
      </c>
      <c r="AE519" s="66">
        <f t="shared" si="548"/>
        <v>0.1232123212</v>
      </c>
      <c r="AF519" s="66">
        <f t="shared" si="548"/>
        <v>0.101210121</v>
      </c>
      <c r="AG519" s="56">
        <f t="shared" si="20"/>
        <v>0.01630125565</v>
      </c>
      <c r="AH519" s="49">
        <f t="shared" si="5"/>
        <v>0.3102310231</v>
      </c>
      <c r="AI519" s="57">
        <f t="shared" si="21"/>
        <v>0.0141390196</v>
      </c>
      <c r="AJ519" s="57">
        <f t="shared" si="22"/>
        <v>0.01274297999</v>
      </c>
      <c r="AK519" s="66">
        <f t="shared" si="23"/>
        <v>-0.004788084502</v>
      </c>
      <c r="AL519" s="66">
        <f t="shared" si="24"/>
        <v>0.00540883519</v>
      </c>
      <c r="AM519" s="66">
        <f t="shared" si="25"/>
        <v>-0.003887066616</v>
      </c>
      <c r="AN519" s="63">
        <f t="shared" si="6"/>
        <v>0.3102310231</v>
      </c>
      <c r="AO519" s="66">
        <f t="shared" si="26"/>
        <v>0.01025195298</v>
      </c>
      <c r="AP519" s="66">
        <f t="shared" si="27"/>
        <v>1.096355913</v>
      </c>
      <c r="AQ519" s="63">
        <f t="shared" si="7"/>
        <v>17</v>
      </c>
      <c r="AR519" s="66">
        <f t="shared" si="28"/>
        <v>19</v>
      </c>
      <c r="AS519" s="64">
        <f>'M1,M2,M3 Restoration'!AU519</f>
        <v>0.4042543504</v>
      </c>
      <c r="AT519" s="66">
        <f t="shared" si="206"/>
        <v>28</v>
      </c>
      <c r="AU519" s="65">
        <f>'N1,N2,N3 Restoration'!AX519</f>
        <v>0.3310428122</v>
      </c>
      <c r="AV519" s="38">
        <f t="shared" si="30"/>
        <v>65</v>
      </c>
      <c r="AW519" s="38">
        <f t="shared" si="31"/>
        <v>32</v>
      </c>
      <c r="AX519" s="52">
        <v>33.0</v>
      </c>
      <c r="AY519" s="38"/>
      <c r="AZ519" s="35"/>
      <c r="BA519" s="35"/>
    </row>
    <row r="520">
      <c r="A520" s="1"/>
      <c r="B520" s="1"/>
      <c r="C520" s="60"/>
      <c r="D520" s="60"/>
      <c r="E520" s="2">
        <v>7042.0</v>
      </c>
      <c r="F520" s="61">
        <v>1767.0</v>
      </c>
      <c r="G520" s="62">
        <f t="shared" si="8"/>
        <v>399</v>
      </c>
      <c r="H520" s="43">
        <v>22.0</v>
      </c>
      <c r="I520" s="43">
        <v>28.0</v>
      </c>
      <c r="J520" s="43">
        <v>20.0</v>
      </c>
      <c r="K520" s="44">
        <v>61.0</v>
      </c>
      <c r="L520" s="44">
        <v>115.0</v>
      </c>
      <c r="M520" s="44">
        <v>40.0</v>
      </c>
      <c r="N520" s="45">
        <v>22.0</v>
      </c>
      <c r="O520" s="45">
        <v>26.0</v>
      </c>
      <c r="P520" s="45">
        <v>65.0</v>
      </c>
      <c r="Q520" s="66">
        <f t="shared" si="9"/>
        <v>0.2258064516</v>
      </c>
      <c r="R520" s="66">
        <f t="shared" si="10"/>
        <v>0.01245048104</v>
      </c>
      <c r="S520" s="66">
        <f t="shared" si="11"/>
        <v>0.01131861913</v>
      </c>
      <c r="T520" s="66">
        <f t="shared" si="12"/>
        <v>0.01471420487</v>
      </c>
      <c r="U520" s="63">
        <f t="shared" si="1"/>
        <v>0.2258064516</v>
      </c>
      <c r="V520" s="66">
        <f t="shared" si="13"/>
        <v>0.01584606678</v>
      </c>
      <c r="W520" s="66">
        <f t="shared" si="14"/>
        <v>0.06508205999</v>
      </c>
      <c r="X520" s="66">
        <f t="shared" si="15"/>
        <v>0.03452178834</v>
      </c>
      <c r="Y520" s="63">
        <f t="shared" si="2"/>
        <v>0.2258064516</v>
      </c>
      <c r="Z520" s="66">
        <f t="shared" si="16"/>
        <v>0.02263723826</v>
      </c>
      <c r="AA520" s="66">
        <f t="shared" si="17"/>
        <v>0.01245048104</v>
      </c>
      <c r="AB520" s="66">
        <f t="shared" si="18"/>
        <v>0.03678551217</v>
      </c>
      <c r="AC520" s="63">
        <f t="shared" si="3"/>
        <v>0.2258064516</v>
      </c>
      <c r="AD520" s="66">
        <f t="shared" ref="AD520:AF520" si="549">(H520+K520+N520)/($F520)</f>
        <v>0.05942275042</v>
      </c>
      <c r="AE520" s="66">
        <f t="shared" si="549"/>
        <v>0.09564233164</v>
      </c>
      <c r="AF520" s="66">
        <f t="shared" si="549"/>
        <v>0.07074136955</v>
      </c>
      <c r="AG520" s="56">
        <f t="shared" si="20"/>
        <v>0.01279190427</v>
      </c>
      <c r="AH520" s="49">
        <f t="shared" si="5"/>
        <v>0.2258064516</v>
      </c>
      <c r="AI520" s="57">
        <f t="shared" si="21"/>
        <v>0.01156644121</v>
      </c>
      <c r="AJ520" s="57">
        <f t="shared" si="22"/>
        <v>0.01055031217</v>
      </c>
      <c r="AK520" s="66">
        <f t="shared" si="23"/>
        <v>0.0008840398342</v>
      </c>
      <c r="AL520" s="66">
        <f t="shared" si="24"/>
        <v>0.004163892692</v>
      </c>
      <c r="AM520" s="66">
        <f t="shared" si="25"/>
        <v>0.0007176819302</v>
      </c>
      <c r="AN520" s="63">
        <f t="shared" si="6"/>
        <v>0.2258064516</v>
      </c>
      <c r="AO520" s="66">
        <f t="shared" si="26"/>
        <v>0.01228412314</v>
      </c>
      <c r="AP520" s="66">
        <f t="shared" si="27"/>
        <v>0.9866384356</v>
      </c>
      <c r="AQ520" s="63">
        <f t="shared" si="7"/>
        <v>22</v>
      </c>
      <c r="AR520" s="66">
        <f t="shared" si="28"/>
        <v>22</v>
      </c>
      <c r="AS520" s="64">
        <f>'M1,M2,M3 Restoration'!AU520</f>
        <v>0.4974414937</v>
      </c>
      <c r="AT520" s="66">
        <f t="shared" si="206"/>
        <v>22</v>
      </c>
      <c r="AU520" s="65">
        <f>'N1,N2,N3 Restoration'!AX520</f>
        <v>0.3310562394</v>
      </c>
      <c r="AV520" s="38">
        <f t="shared" si="30"/>
        <v>42</v>
      </c>
      <c r="AW520" s="38">
        <f t="shared" si="31"/>
        <v>21</v>
      </c>
      <c r="AX520" s="52">
        <v>28.0</v>
      </c>
      <c r="AY520" s="38"/>
      <c r="AZ520" s="35"/>
      <c r="BA520" s="35"/>
    </row>
    <row r="521">
      <c r="A521" s="1"/>
      <c r="B521" s="1"/>
      <c r="C521" s="60"/>
      <c r="D521" s="60"/>
      <c r="E521" s="2">
        <v>7047.0</v>
      </c>
      <c r="F521" s="61">
        <v>2495.0</v>
      </c>
      <c r="G521" s="62">
        <f t="shared" si="8"/>
        <v>552</v>
      </c>
      <c r="H521" s="43">
        <v>25.0</v>
      </c>
      <c r="I521" s="43">
        <v>41.0</v>
      </c>
      <c r="J521" s="43">
        <v>37.0</v>
      </c>
      <c r="K521" s="44">
        <v>69.0</v>
      </c>
      <c r="L521" s="44">
        <v>178.0</v>
      </c>
      <c r="M521" s="44">
        <v>71.0</v>
      </c>
      <c r="N521" s="45">
        <v>22.0</v>
      </c>
      <c r="O521" s="45">
        <v>17.0</v>
      </c>
      <c r="P521" s="45">
        <v>92.0</v>
      </c>
      <c r="Q521" s="66">
        <f t="shared" si="9"/>
        <v>0.221242485</v>
      </c>
      <c r="R521" s="66">
        <f t="shared" si="10"/>
        <v>0.01002004008</v>
      </c>
      <c r="S521" s="66">
        <f t="shared" si="11"/>
        <v>0.01482965932</v>
      </c>
      <c r="T521" s="66">
        <f t="shared" si="12"/>
        <v>0.006813627255</v>
      </c>
      <c r="U521" s="63">
        <f t="shared" si="1"/>
        <v>0.221242485</v>
      </c>
      <c r="V521" s="66">
        <f t="shared" si="13"/>
        <v>0.01643286573</v>
      </c>
      <c r="W521" s="66">
        <f t="shared" si="14"/>
        <v>0.07134268537</v>
      </c>
      <c r="X521" s="66">
        <f t="shared" si="15"/>
        <v>0.02765531062</v>
      </c>
      <c r="Y521" s="63">
        <f t="shared" si="2"/>
        <v>0.221242485</v>
      </c>
      <c r="Z521" s="66">
        <f t="shared" si="16"/>
        <v>0.02845691383</v>
      </c>
      <c r="AA521" s="66">
        <f t="shared" si="17"/>
        <v>0.008817635271</v>
      </c>
      <c r="AB521" s="66">
        <f t="shared" si="18"/>
        <v>0.03687374749</v>
      </c>
      <c r="AC521" s="63">
        <f t="shared" si="3"/>
        <v>0.221242485</v>
      </c>
      <c r="AD521" s="66">
        <f t="shared" ref="AD521:AF521" si="550">(H521+K521+N521)/($F521)</f>
        <v>0.04649298597</v>
      </c>
      <c r="AE521" s="66">
        <f t="shared" si="550"/>
        <v>0.09458917836</v>
      </c>
      <c r="AF521" s="66">
        <f t="shared" si="550"/>
        <v>0.08016032064</v>
      </c>
      <c r="AG521" s="56">
        <f t="shared" si="20"/>
        <v>0.01256632757</v>
      </c>
      <c r="AH521" s="49">
        <f t="shared" si="5"/>
        <v>0.221242485</v>
      </c>
      <c r="AI521" s="57">
        <f t="shared" si="21"/>
        <v>0.01138309906</v>
      </c>
      <c r="AJ521" s="57">
        <f t="shared" si="22"/>
        <v>0.01038750788</v>
      </c>
      <c r="AK521" s="66">
        <f t="shared" si="23"/>
        <v>-0.002565463793</v>
      </c>
      <c r="AL521" s="66">
        <f t="shared" si="24"/>
        <v>-0.003573880627</v>
      </c>
      <c r="AM521" s="66">
        <f t="shared" si="25"/>
        <v>-0.002082696883</v>
      </c>
      <c r="AN521" s="63">
        <f t="shared" si="6"/>
        <v>0.221242485</v>
      </c>
      <c r="AO521" s="66">
        <f t="shared" si="26"/>
        <v>0.009300402181</v>
      </c>
      <c r="AP521" s="66">
        <f t="shared" si="27"/>
        <v>1.054750156</v>
      </c>
      <c r="AQ521" s="63">
        <f t="shared" si="7"/>
        <v>22</v>
      </c>
      <c r="AR521" s="66">
        <f t="shared" si="28"/>
        <v>23</v>
      </c>
      <c r="AS521" s="64">
        <f>'M1,M2,M3 Restoration'!AU521</f>
        <v>0.3172760384</v>
      </c>
      <c r="AT521" s="66">
        <f t="shared" si="206"/>
        <v>49</v>
      </c>
      <c r="AU521" s="65">
        <f>'N1,N2,N3 Restoration'!AX521</f>
        <v>0.1367035446</v>
      </c>
      <c r="AV521" s="38">
        <f t="shared" si="30"/>
        <v>62</v>
      </c>
      <c r="AW521" s="38">
        <f t="shared" si="31"/>
        <v>10</v>
      </c>
      <c r="AX521" s="52">
        <v>41.0</v>
      </c>
      <c r="AY521" s="38"/>
      <c r="AZ521" s="35"/>
      <c r="BA521" s="35"/>
    </row>
    <row r="522">
      <c r="A522" s="1"/>
      <c r="B522" s="1"/>
      <c r="C522" s="60"/>
      <c r="D522" s="60"/>
      <c r="E522" s="2">
        <v>7053.0</v>
      </c>
      <c r="F522" s="61">
        <v>629.0</v>
      </c>
      <c r="G522" s="62">
        <f t="shared" si="8"/>
        <v>179</v>
      </c>
      <c r="H522" s="43">
        <v>11.0</v>
      </c>
      <c r="I522" s="43">
        <v>21.0</v>
      </c>
      <c r="J522" s="43">
        <v>3.0</v>
      </c>
      <c r="K522" s="44">
        <v>13.0</v>
      </c>
      <c r="L522" s="44">
        <v>77.0</v>
      </c>
      <c r="M522" s="44">
        <v>18.0</v>
      </c>
      <c r="N522" s="45">
        <v>5.0</v>
      </c>
      <c r="O522" s="45">
        <v>5.0</v>
      </c>
      <c r="P522" s="45">
        <v>26.0</v>
      </c>
      <c r="Q522" s="66">
        <f t="shared" si="9"/>
        <v>0.2845786963</v>
      </c>
      <c r="R522" s="66">
        <f t="shared" si="10"/>
        <v>0.01748807631</v>
      </c>
      <c r="S522" s="66">
        <f t="shared" si="11"/>
        <v>0.004769475358</v>
      </c>
      <c r="T522" s="66">
        <f t="shared" si="12"/>
        <v>0.007949125596</v>
      </c>
      <c r="U522" s="63">
        <f t="shared" si="1"/>
        <v>0.2845786963</v>
      </c>
      <c r="V522" s="66">
        <f t="shared" si="13"/>
        <v>0.0333863275</v>
      </c>
      <c r="W522" s="66">
        <f t="shared" si="14"/>
        <v>0.1224165342</v>
      </c>
      <c r="X522" s="66">
        <f t="shared" si="15"/>
        <v>0.02066772655</v>
      </c>
      <c r="Y522" s="63">
        <f t="shared" si="2"/>
        <v>0.2845786963</v>
      </c>
      <c r="Z522" s="66">
        <f t="shared" si="16"/>
        <v>0.02861685215</v>
      </c>
      <c r="AA522" s="66">
        <f t="shared" si="17"/>
        <v>0.007949125596</v>
      </c>
      <c r="AB522" s="66">
        <f t="shared" si="18"/>
        <v>0.0413354531</v>
      </c>
      <c r="AC522" s="63">
        <f t="shared" si="3"/>
        <v>0.2845786963</v>
      </c>
      <c r="AD522" s="66">
        <f t="shared" ref="AD522:AF522" si="551">(H522+K522+N522)/($F522)</f>
        <v>0.04610492846</v>
      </c>
      <c r="AE522" s="66">
        <f t="shared" si="551"/>
        <v>0.1637519873</v>
      </c>
      <c r="AF522" s="66">
        <f t="shared" si="551"/>
        <v>0.0747217806</v>
      </c>
      <c r="AG522" s="56">
        <f t="shared" si="20"/>
        <v>0.01536806757</v>
      </c>
      <c r="AH522" s="49">
        <f t="shared" si="5"/>
        <v>0.2845786963</v>
      </c>
      <c r="AI522" s="57">
        <f t="shared" si="21"/>
        <v>0.01352167735</v>
      </c>
      <c r="AJ522" s="57">
        <f t="shared" si="22"/>
        <v>0.01224107322</v>
      </c>
      <c r="AK522" s="66">
        <f t="shared" si="23"/>
        <v>-0.005572551758</v>
      </c>
      <c r="AL522" s="66">
        <f t="shared" si="24"/>
        <v>-0.004291947624</v>
      </c>
      <c r="AM522" s="66">
        <f t="shared" si="25"/>
        <v>-0.004523913456</v>
      </c>
      <c r="AN522" s="63">
        <f t="shared" si="6"/>
        <v>0.2845786963</v>
      </c>
      <c r="AO522" s="66">
        <f t="shared" si="26"/>
        <v>0.008997763898</v>
      </c>
      <c r="AP522" s="66">
        <f t="shared" si="27"/>
        <v>1.131918698</v>
      </c>
      <c r="AQ522" s="63">
        <f t="shared" si="7"/>
        <v>5</v>
      </c>
      <c r="AR522" s="66">
        <f t="shared" si="28"/>
        <v>6</v>
      </c>
      <c r="AS522" s="64">
        <f>'M1,M2,M3 Restoration'!AU522</f>
        <v>0.6318509296</v>
      </c>
      <c r="AT522" s="66">
        <f t="shared" si="206"/>
        <v>3</v>
      </c>
      <c r="AU522" s="65">
        <f>'N1,N2,N3 Restoration'!AX522</f>
        <v>0.4975599075</v>
      </c>
      <c r="AV522" s="38">
        <f t="shared" si="30"/>
        <v>14</v>
      </c>
      <c r="AW522" s="38">
        <f t="shared" si="31"/>
        <v>14</v>
      </c>
      <c r="AX522" s="52">
        <v>21.0</v>
      </c>
      <c r="AY522" s="38"/>
      <c r="AZ522" s="35"/>
      <c r="BA522" s="35"/>
    </row>
    <row r="523">
      <c r="A523" s="1"/>
      <c r="B523" s="1"/>
      <c r="C523" s="60"/>
      <c r="D523" s="60"/>
      <c r="E523" s="2">
        <v>7055.0</v>
      </c>
      <c r="F523" s="61">
        <v>3274.0</v>
      </c>
      <c r="G523" s="62">
        <f t="shared" si="8"/>
        <v>423</v>
      </c>
      <c r="H523" s="43">
        <v>30.0</v>
      </c>
      <c r="I523" s="43">
        <v>50.0</v>
      </c>
      <c r="J523" s="43">
        <v>33.0</v>
      </c>
      <c r="K523" s="44">
        <v>49.0</v>
      </c>
      <c r="L523" s="44">
        <v>106.0</v>
      </c>
      <c r="M523" s="44">
        <v>44.0</v>
      </c>
      <c r="N523" s="45">
        <v>30.0</v>
      </c>
      <c r="O523" s="45">
        <v>13.0</v>
      </c>
      <c r="P523" s="45">
        <v>68.0</v>
      </c>
      <c r="Q523" s="66">
        <f t="shared" si="9"/>
        <v>0.1291997557</v>
      </c>
      <c r="R523" s="66">
        <f t="shared" si="10"/>
        <v>0.009163103238</v>
      </c>
      <c r="S523" s="66">
        <f t="shared" si="11"/>
        <v>0.01007941356</v>
      </c>
      <c r="T523" s="66">
        <f t="shared" si="12"/>
        <v>0.00397067807</v>
      </c>
      <c r="U523" s="63">
        <f t="shared" si="1"/>
        <v>0.1291997557</v>
      </c>
      <c r="V523" s="66">
        <f t="shared" si="13"/>
        <v>0.01527183873</v>
      </c>
      <c r="W523" s="66">
        <f t="shared" si="14"/>
        <v>0.03237629811</v>
      </c>
      <c r="X523" s="66">
        <f t="shared" si="15"/>
        <v>0.01496640195</v>
      </c>
      <c r="Y523" s="63">
        <f t="shared" si="2"/>
        <v>0.1291997557</v>
      </c>
      <c r="Z523" s="66">
        <f t="shared" si="16"/>
        <v>0.01343921808</v>
      </c>
      <c r="AA523" s="66">
        <f t="shared" si="17"/>
        <v>0.009163103238</v>
      </c>
      <c r="AB523" s="66">
        <f t="shared" si="18"/>
        <v>0.02076970067</v>
      </c>
      <c r="AC523" s="63">
        <f t="shared" si="3"/>
        <v>0.1291997557</v>
      </c>
      <c r="AD523" s="66">
        <f t="shared" ref="AD523:AF523" si="552">(H523+K523+N523)/($F523)</f>
        <v>0.03329260843</v>
      </c>
      <c r="AE523" s="66">
        <f t="shared" si="552"/>
        <v>0.05161881491</v>
      </c>
      <c r="AF523" s="66">
        <f t="shared" si="552"/>
        <v>0.04428833232</v>
      </c>
      <c r="AG523" s="56">
        <f t="shared" si="20"/>
        <v>0.007231903741</v>
      </c>
      <c r="AH523" s="49">
        <f t="shared" si="5"/>
        <v>0.1291997557</v>
      </c>
      <c r="AI523" s="57">
        <f t="shared" si="21"/>
        <v>0.0067163674</v>
      </c>
      <c r="AJ523" s="57">
        <f t="shared" si="22"/>
        <v>0.006134968499</v>
      </c>
      <c r="AK523" s="66">
        <f t="shared" si="23"/>
        <v>0.002446735838</v>
      </c>
      <c r="AL523" s="66">
        <f t="shared" si="24"/>
        <v>-0.00216429043</v>
      </c>
      <c r="AM523" s="66">
        <f t="shared" si="25"/>
        <v>0.001986311058</v>
      </c>
      <c r="AN523" s="63">
        <f t="shared" si="6"/>
        <v>0.1291997557</v>
      </c>
      <c r="AO523" s="66">
        <f t="shared" si="26"/>
        <v>0.008702678458</v>
      </c>
      <c r="AP523" s="66">
        <f t="shared" si="27"/>
        <v>0.9497523091</v>
      </c>
      <c r="AQ523" s="63">
        <f t="shared" si="7"/>
        <v>30</v>
      </c>
      <c r="AR523" s="66">
        <f t="shared" si="28"/>
        <v>28</v>
      </c>
      <c r="AS523" s="64">
        <f>'M1,M2,M3 Restoration'!AU523</f>
        <v>0.5143807246</v>
      </c>
      <c r="AT523" s="66">
        <f t="shared" si="206"/>
        <v>26</v>
      </c>
      <c r="AU523" s="65">
        <f>'N1,N2,N3 Restoration'!AX523</f>
        <v>0.1707871675</v>
      </c>
      <c r="AV523" s="38">
        <f t="shared" si="30"/>
        <v>63</v>
      </c>
      <c r="AW523" s="38">
        <f t="shared" si="31"/>
        <v>13</v>
      </c>
      <c r="AX523" s="52">
        <v>50.0</v>
      </c>
      <c r="AY523" s="38"/>
      <c r="AZ523" s="35"/>
      <c r="BA523" s="35"/>
    </row>
    <row r="524">
      <c r="A524" s="1"/>
      <c r="B524" s="1"/>
      <c r="C524" s="60"/>
      <c r="D524" s="60"/>
      <c r="E524" s="2">
        <v>7056.0</v>
      </c>
      <c r="F524" s="61">
        <v>2345.0</v>
      </c>
      <c r="G524" s="62">
        <f t="shared" si="8"/>
        <v>512</v>
      </c>
      <c r="H524" s="43">
        <v>29.0</v>
      </c>
      <c r="I524" s="43">
        <v>43.0</v>
      </c>
      <c r="J524" s="43">
        <v>28.0</v>
      </c>
      <c r="K524" s="44">
        <v>68.0</v>
      </c>
      <c r="L524" s="44">
        <v>166.0</v>
      </c>
      <c r="M524" s="44">
        <v>38.0</v>
      </c>
      <c r="N524" s="45">
        <v>26.0</v>
      </c>
      <c r="O524" s="45">
        <v>21.0</v>
      </c>
      <c r="P524" s="45">
        <v>93.0</v>
      </c>
      <c r="Q524" s="66">
        <f t="shared" si="9"/>
        <v>0.218336887</v>
      </c>
      <c r="R524" s="66">
        <f t="shared" si="10"/>
        <v>0.01236673774</v>
      </c>
      <c r="S524" s="66">
        <f t="shared" si="11"/>
        <v>0.01194029851</v>
      </c>
      <c r="T524" s="66">
        <f t="shared" si="12"/>
        <v>0.008955223881</v>
      </c>
      <c r="U524" s="63">
        <f t="shared" si="1"/>
        <v>0.218336887</v>
      </c>
      <c r="V524" s="66">
        <f t="shared" si="13"/>
        <v>0.01833688699</v>
      </c>
      <c r="W524" s="66">
        <f t="shared" si="14"/>
        <v>0.07078891258</v>
      </c>
      <c r="X524" s="66">
        <f t="shared" si="15"/>
        <v>0.0289978678</v>
      </c>
      <c r="Y524" s="63">
        <f t="shared" si="2"/>
        <v>0.218336887</v>
      </c>
      <c r="Z524" s="66">
        <f t="shared" si="16"/>
        <v>0.01620469083</v>
      </c>
      <c r="AA524" s="66">
        <f t="shared" si="17"/>
        <v>0.01108742004</v>
      </c>
      <c r="AB524" s="66">
        <f t="shared" si="18"/>
        <v>0.03965884861</v>
      </c>
      <c r="AC524" s="63">
        <f t="shared" si="3"/>
        <v>0.218336887</v>
      </c>
      <c r="AD524" s="66">
        <f t="shared" ref="AD524:AF524" si="553">(H524+K524+N524)/($F524)</f>
        <v>0.05245202559</v>
      </c>
      <c r="AE524" s="66">
        <f t="shared" si="553"/>
        <v>0.09808102345</v>
      </c>
      <c r="AF524" s="66">
        <f t="shared" si="553"/>
        <v>0.06780383795</v>
      </c>
      <c r="AG524" s="56">
        <f t="shared" si="20"/>
        <v>0.01242080029</v>
      </c>
      <c r="AH524" s="49">
        <f t="shared" si="5"/>
        <v>0.218336887</v>
      </c>
      <c r="AI524" s="57">
        <f t="shared" si="21"/>
        <v>0.01126401067</v>
      </c>
      <c r="AJ524" s="57">
        <f t="shared" si="22"/>
        <v>0.01028149467</v>
      </c>
      <c r="AK524" s="66">
        <f t="shared" si="23"/>
        <v>-0.0001765906229</v>
      </c>
      <c r="AL524" s="66">
        <f t="shared" si="24"/>
        <v>-0.001326270793</v>
      </c>
      <c r="AM524" s="66">
        <f t="shared" si="25"/>
        <v>-0.0001433599417</v>
      </c>
      <c r="AN524" s="63">
        <f t="shared" si="6"/>
        <v>0.218336887</v>
      </c>
      <c r="AO524" s="66">
        <f t="shared" si="26"/>
        <v>0.01112065072</v>
      </c>
      <c r="AP524" s="66">
        <f t="shared" si="27"/>
        <v>1.002997152</v>
      </c>
      <c r="AQ524" s="63">
        <f t="shared" si="7"/>
        <v>26</v>
      </c>
      <c r="AR524" s="66">
        <f t="shared" si="28"/>
        <v>26</v>
      </c>
      <c r="AS524" s="64">
        <f>'M1,M2,M3 Restoration'!AU524</f>
        <v>0.4461948539</v>
      </c>
      <c r="AT524" s="66">
        <f t="shared" si="206"/>
        <v>32</v>
      </c>
      <c r="AU524" s="65">
        <f>'N1,N2,N3 Restoration'!AX524</f>
        <v>0.2406479183</v>
      </c>
      <c r="AV524" s="38">
        <f t="shared" si="30"/>
        <v>57</v>
      </c>
      <c r="AW524" s="38">
        <f t="shared" si="31"/>
        <v>18</v>
      </c>
      <c r="AX524" s="52">
        <v>43.0</v>
      </c>
      <c r="AY524" s="38"/>
      <c r="AZ524" s="35"/>
      <c r="BA524" s="35"/>
    </row>
    <row r="525">
      <c r="A525" s="1"/>
      <c r="B525" s="1"/>
      <c r="C525" s="60"/>
      <c r="D525" s="60"/>
      <c r="E525" s="2">
        <v>7057.0</v>
      </c>
      <c r="F525" s="61">
        <v>1104.0</v>
      </c>
      <c r="G525" s="62">
        <f t="shared" si="8"/>
        <v>258</v>
      </c>
      <c r="H525" s="43">
        <v>13.0</v>
      </c>
      <c r="I525" s="43">
        <v>24.0</v>
      </c>
      <c r="J525" s="43">
        <v>10.0</v>
      </c>
      <c r="K525" s="44">
        <v>38.0</v>
      </c>
      <c r="L525" s="44">
        <v>79.0</v>
      </c>
      <c r="M525" s="44">
        <v>28.0</v>
      </c>
      <c r="N525" s="45">
        <v>12.0</v>
      </c>
      <c r="O525" s="45">
        <v>11.0</v>
      </c>
      <c r="P525" s="45">
        <v>43.0</v>
      </c>
      <c r="Q525" s="66">
        <f t="shared" si="9"/>
        <v>0.2336956522</v>
      </c>
      <c r="R525" s="66">
        <f t="shared" si="10"/>
        <v>0.01177536232</v>
      </c>
      <c r="S525" s="66">
        <f t="shared" si="11"/>
        <v>0.009057971014</v>
      </c>
      <c r="T525" s="66">
        <f t="shared" si="12"/>
        <v>0.009963768116</v>
      </c>
      <c r="U525" s="63">
        <f t="shared" si="1"/>
        <v>0.2336956522</v>
      </c>
      <c r="V525" s="66">
        <f t="shared" si="13"/>
        <v>0.02173913043</v>
      </c>
      <c r="W525" s="66">
        <f t="shared" si="14"/>
        <v>0.07155797101</v>
      </c>
      <c r="X525" s="66">
        <f t="shared" si="15"/>
        <v>0.03442028986</v>
      </c>
      <c r="Y525" s="63">
        <f t="shared" si="2"/>
        <v>0.2336956522</v>
      </c>
      <c r="Z525" s="66">
        <f t="shared" si="16"/>
        <v>0.02536231884</v>
      </c>
      <c r="AA525" s="66">
        <f t="shared" si="17"/>
        <v>0.01086956522</v>
      </c>
      <c r="AB525" s="66">
        <f t="shared" si="18"/>
        <v>0.03894927536</v>
      </c>
      <c r="AC525" s="63">
        <f t="shared" si="3"/>
        <v>0.2336956522</v>
      </c>
      <c r="AD525" s="66">
        <f t="shared" ref="AD525:AF525" si="554">(H525+K525+N525)/($F525)</f>
        <v>0.05706521739</v>
      </c>
      <c r="AE525" s="66">
        <f t="shared" si="554"/>
        <v>0.1032608696</v>
      </c>
      <c r="AF525" s="66">
        <f t="shared" si="554"/>
        <v>0.07336956522</v>
      </c>
      <c r="AG525" s="56">
        <f t="shared" si="20"/>
        <v>0.01317315749</v>
      </c>
      <c r="AH525" s="49">
        <f t="shared" si="5"/>
        <v>0.2336956522</v>
      </c>
      <c r="AI525" s="57">
        <f t="shared" si="21"/>
        <v>0.01187265477</v>
      </c>
      <c r="AJ525" s="57">
        <f t="shared" si="22"/>
        <v>0.01082102434</v>
      </c>
      <c r="AK525" s="66">
        <f t="shared" si="23"/>
        <v>-0.001003089556</v>
      </c>
      <c r="AL525" s="66">
        <f t="shared" si="24"/>
        <v>-0.0008572562224</v>
      </c>
      <c r="AM525" s="66">
        <f t="shared" si="25"/>
        <v>-0.000814328971</v>
      </c>
      <c r="AN525" s="63">
        <f t="shared" si="6"/>
        <v>0.2336956522</v>
      </c>
      <c r="AO525" s="66">
        <f t="shared" si="26"/>
        <v>0.0110583258</v>
      </c>
      <c r="AP525" s="66">
        <f t="shared" si="27"/>
        <v>1.017365974</v>
      </c>
      <c r="AQ525" s="63">
        <f t="shared" si="7"/>
        <v>12</v>
      </c>
      <c r="AR525" s="66">
        <f t="shared" si="28"/>
        <v>12</v>
      </c>
      <c r="AS525" s="64">
        <f>'M1,M2,M3 Restoration'!AU525</f>
        <v>0.4946471685</v>
      </c>
      <c r="AT525" s="66">
        <f t="shared" si="206"/>
        <v>12</v>
      </c>
      <c r="AU525" s="65">
        <f>'N1,N2,N3 Restoration'!AX525</f>
        <v>0.3676112828</v>
      </c>
      <c r="AV525" s="38">
        <f t="shared" si="30"/>
        <v>23</v>
      </c>
      <c r="AW525" s="38">
        <f t="shared" si="31"/>
        <v>13</v>
      </c>
      <c r="AX525" s="52">
        <v>24.0</v>
      </c>
      <c r="AY525" s="38"/>
      <c r="AZ525" s="35"/>
      <c r="BA525" s="35"/>
    </row>
    <row r="526">
      <c r="A526" s="1"/>
      <c r="B526" s="1"/>
      <c r="C526" s="60"/>
      <c r="D526" s="60"/>
      <c r="E526" s="2">
        <v>7058.0</v>
      </c>
      <c r="F526" s="61">
        <v>922.0</v>
      </c>
      <c r="G526" s="62">
        <f t="shared" si="8"/>
        <v>221</v>
      </c>
      <c r="H526" s="43">
        <v>14.0</v>
      </c>
      <c r="I526" s="43">
        <v>14.0</v>
      </c>
      <c r="J526" s="43">
        <v>10.0</v>
      </c>
      <c r="K526" s="44">
        <v>25.0</v>
      </c>
      <c r="L526" s="44">
        <v>71.0</v>
      </c>
      <c r="M526" s="44">
        <v>13.0</v>
      </c>
      <c r="N526" s="45">
        <v>11.0</v>
      </c>
      <c r="O526" s="45">
        <v>12.0</v>
      </c>
      <c r="P526" s="45">
        <v>51.0</v>
      </c>
      <c r="Q526" s="66">
        <f t="shared" si="9"/>
        <v>0.2396963124</v>
      </c>
      <c r="R526" s="66">
        <f t="shared" si="10"/>
        <v>0.01518438178</v>
      </c>
      <c r="S526" s="66">
        <f t="shared" si="11"/>
        <v>0.01084598698</v>
      </c>
      <c r="T526" s="66">
        <f t="shared" si="12"/>
        <v>0.01301518438</v>
      </c>
      <c r="U526" s="63">
        <f t="shared" si="1"/>
        <v>0.2396963124</v>
      </c>
      <c r="V526" s="66">
        <f t="shared" si="13"/>
        <v>0.01518438178</v>
      </c>
      <c r="W526" s="66">
        <f t="shared" si="14"/>
        <v>0.07700650759</v>
      </c>
      <c r="X526" s="66">
        <f t="shared" si="15"/>
        <v>0.02711496746</v>
      </c>
      <c r="Y526" s="63">
        <f t="shared" si="2"/>
        <v>0.2396963124</v>
      </c>
      <c r="Z526" s="66">
        <f t="shared" si="16"/>
        <v>0.01409978308</v>
      </c>
      <c r="AA526" s="66">
        <f t="shared" si="17"/>
        <v>0.01193058568</v>
      </c>
      <c r="AB526" s="66">
        <f t="shared" si="18"/>
        <v>0.05531453362</v>
      </c>
      <c r="AC526" s="63">
        <f t="shared" si="3"/>
        <v>0.2396963124</v>
      </c>
      <c r="AD526" s="66">
        <f t="shared" ref="AD526:AF526" si="555">(H526+K526+N526)/($F526)</f>
        <v>0.05422993492</v>
      </c>
      <c r="AE526" s="66">
        <f t="shared" si="555"/>
        <v>0.1052060738</v>
      </c>
      <c r="AF526" s="66">
        <f t="shared" si="555"/>
        <v>0.08026030369</v>
      </c>
      <c r="AG526" s="56">
        <f t="shared" si="20"/>
        <v>0.01345578552</v>
      </c>
      <c r="AH526" s="49">
        <f t="shared" si="5"/>
        <v>0.2396963124</v>
      </c>
      <c r="AI526" s="57">
        <f t="shared" si="21"/>
        <v>0.01209648105</v>
      </c>
      <c r="AJ526" s="57">
        <f t="shared" si="22"/>
        <v>0.01101784765</v>
      </c>
      <c r="AK526" s="66">
        <f t="shared" si="23"/>
        <v>-0.0001658953703</v>
      </c>
      <c r="AL526" s="66">
        <f t="shared" si="24"/>
        <v>0.001997336734</v>
      </c>
      <c r="AM526" s="66">
        <f t="shared" si="25"/>
        <v>-0.0001346773131</v>
      </c>
      <c r="AN526" s="63">
        <f t="shared" si="6"/>
        <v>0.2396963124</v>
      </c>
      <c r="AO526" s="66">
        <f t="shared" si="26"/>
        <v>0.01196180374</v>
      </c>
      <c r="AP526" s="66">
        <f t="shared" si="27"/>
        <v>1.002616641</v>
      </c>
      <c r="AQ526" s="63">
        <f t="shared" si="7"/>
        <v>11</v>
      </c>
      <c r="AR526" s="66">
        <f t="shared" si="28"/>
        <v>11</v>
      </c>
      <c r="AS526" s="64">
        <f>'M1,M2,M3 Restoration'!AU526</f>
        <v>0.469000026</v>
      </c>
      <c r="AT526" s="66">
        <f t="shared" si="206"/>
        <v>12</v>
      </c>
      <c r="AU526" s="65">
        <f>'N1,N2,N3 Restoration'!AX526</f>
        <v>0.2738417858</v>
      </c>
      <c r="AV526" s="38">
        <f t="shared" si="30"/>
        <v>24</v>
      </c>
      <c r="AW526" s="38">
        <f t="shared" si="31"/>
        <v>9</v>
      </c>
      <c r="AX526" s="52">
        <v>14.0</v>
      </c>
      <c r="AY526" s="38"/>
      <c r="AZ526" s="35"/>
      <c r="BA526" s="35"/>
    </row>
    <row r="527">
      <c r="A527" s="1"/>
      <c r="B527" s="1"/>
      <c r="C527" s="60"/>
      <c r="D527" s="60"/>
      <c r="E527" s="2">
        <v>7059.0</v>
      </c>
      <c r="F527" s="61">
        <v>2506.0</v>
      </c>
      <c r="G527" s="62">
        <f t="shared" si="8"/>
        <v>780</v>
      </c>
      <c r="H527" s="43">
        <v>34.0</v>
      </c>
      <c r="I527" s="43">
        <v>70.0</v>
      </c>
      <c r="J527" s="43">
        <v>26.0</v>
      </c>
      <c r="K527" s="44">
        <v>106.0</v>
      </c>
      <c r="L527" s="44">
        <v>253.0</v>
      </c>
      <c r="M527" s="44">
        <v>86.0</v>
      </c>
      <c r="N527" s="45">
        <v>43.0</v>
      </c>
      <c r="O527" s="45">
        <v>38.0</v>
      </c>
      <c r="P527" s="45">
        <v>124.0</v>
      </c>
      <c r="Q527" s="66">
        <f t="shared" si="9"/>
        <v>0.3112529928</v>
      </c>
      <c r="R527" s="66">
        <f t="shared" si="10"/>
        <v>0.01356743815</v>
      </c>
      <c r="S527" s="66">
        <f t="shared" si="11"/>
        <v>0.01037509976</v>
      </c>
      <c r="T527" s="66">
        <f t="shared" si="12"/>
        <v>0.01516360734</v>
      </c>
      <c r="U527" s="63">
        <f t="shared" si="1"/>
        <v>0.3112529928</v>
      </c>
      <c r="V527" s="66">
        <f t="shared" si="13"/>
        <v>0.02793296089</v>
      </c>
      <c r="W527" s="66">
        <f t="shared" si="14"/>
        <v>0.1009577015</v>
      </c>
      <c r="X527" s="66">
        <f t="shared" si="15"/>
        <v>0.04229848364</v>
      </c>
      <c r="Y527" s="63">
        <f t="shared" si="2"/>
        <v>0.3112529928</v>
      </c>
      <c r="Z527" s="66">
        <f t="shared" si="16"/>
        <v>0.03431763767</v>
      </c>
      <c r="AA527" s="66">
        <f t="shared" si="17"/>
        <v>0.01715881883</v>
      </c>
      <c r="AB527" s="66">
        <f t="shared" si="18"/>
        <v>0.04948124501</v>
      </c>
      <c r="AC527" s="63">
        <f t="shared" si="3"/>
        <v>0.3112529928</v>
      </c>
      <c r="AD527" s="66">
        <f t="shared" ref="AD527:AF527" si="556">(H527+K527+N527)/($F527)</f>
        <v>0.07302474062</v>
      </c>
      <c r="AE527" s="66">
        <f t="shared" si="556"/>
        <v>0.1440542698</v>
      </c>
      <c r="AF527" s="66">
        <f t="shared" si="556"/>
        <v>0.09417398244</v>
      </c>
      <c r="AG527" s="56">
        <f t="shared" si="20"/>
        <v>0.01633602609</v>
      </c>
      <c r="AH527" s="49">
        <f t="shared" si="5"/>
        <v>0.3112529928</v>
      </c>
      <c r="AI527" s="57">
        <f t="shared" si="21"/>
        <v>0.01416064268</v>
      </c>
      <c r="AJ527" s="57">
        <f t="shared" si="22"/>
        <v>0.01276000421</v>
      </c>
      <c r="AK527" s="66">
        <f t="shared" si="23"/>
        <v>0.002998176157</v>
      </c>
      <c r="AL527" s="66">
        <f t="shared" si="24"/>
        <v>0.002403603132</v>
      </c>
      <c r="AM527" s="66">
        <f t="shared" si="25"/>
        <v>0.002433981782</v>
      </c>
      <c r="AN527" s="63">
        <f t="shared" si="6"/>
        <v>0.3112529928</v>
      </c>
      <c r="AO527" s="66">
        <f t="shared" si="26"/>
        <v>0.01659462446</v>
      </c>
      <c r="AP527" s="66">
        <f t="shared" si="27"/>
        <v>0.9671192767</v>
      </c>
      <c r="AQ527" s="63">
        <f t="shared" si="7"/>
        <v>43</v>
      </c>
      <c r="AR527" s="66">
        <f t="shared" si="28"/>
        <v>42</v>
      </c>
      <c r="AS527" s="64">
        <f>'M1,M2,M3 Restoration'!AU527</f>
        <v>0.5413352316</v>
      </c>
      <c r="AT527" s="66">
        <f t="shared" si="206"/>
        <v>36</v>
      </c>
      <c r="AU527" s="65">
        <f>'N1,N2,N3 Restoration'!AX527</f>
        <v>0.4107169221</v>
      </c>
      <c r="AV527" s="38">
        <f t="shared" si="30"/>
        <v>60</v>
      </c>
      <c r="AW527" s="38">
        <f t="shared" si="31"/>
        <v>42</v>
      </c>
      <c r="AX527" s="52">
        <v>70.0</v>
      </c>
      <c r="AY527" s="38"/>
      <c r="AZ527" s="35"/>
      <c r="BA527" s="35"/>
    </row>
    <row r="528">
      <c r="A528" s="1"/>
      <c r="B528" s="1"/>
      <c r="C528" s="60"/>
      <c r="D528" s="60"/>
      <c r="E528" s="2">
        <v>7060.0</v>
      </c>
      <c r="F528" s="61">
        <v>2246.0</v>
      </c>
      <c r="G528" s="62">
        <f t="shared" si="8"/>
        <v>476</v>
      </c>
      <c r="H528" s="43">
        <v>21.0</v>
      </c>
      <c r="I528" s="43">
        <v>41.0</v>
      </c>
      <c r="J528" s="43">
        <v>23.0</v>
      </c>
      <c r="K528" s="44">
        <v>50.0</v>
      </c>
      <c r="L528" s="44">
        <v>155.0</v>
      </c>
      <c r="M528" s="44">
        <v>60.0</v>
      </c>
      <c r="N528" s="45">
        <v>27.0</v>
      </c>
      <c r="O528" s="45">
        <v>28.0</v>
      </c>
      <c r="P528" s="45">
        <v>71.0</v>
      </c>
      <c r="Q528" s="66">
        <f t="shared" si="9"/>
        <v>0.2119323241</v>
      </c>
      <c r="R528" s="66">
        <f t="shared" si="10"/>
        <v>0.009349955476</v>
      </c>
      <c r="S528" s="66">
        <f t="shared" si="11"/>
        <v>0.01024042743</v>
      </c>
      <c r="T528" s="66">
        <f t="shared" si="12"/>
        <v>0.0124666073</v>
      </c>
      <c r="U528" s="63">
        <f t="shared" si="1"/>
        <v>0.2119323241</v>
      </c>
      <c r="V528" s="66">
        <f t="shared" si="13"/>
        <v>0.01825467498</v>
      </c>
      <c r="W528" s="66">
        <f t="shared" si="14"/>
        <v>0.06901157614</v>
      </c>
      <c r="X528" s="66">
        <f t="shared" si="15"/>
        <v>0.02226179875</v>
      </c>
      <c r="Y528" s="63">
        <f t="shared" si="2"/>
        <v>0.2119323241</v>
      </c>
      <c r="Z528" s="66">
        <f t="shared" si="16"/>
        <v>0.0267141585</v>
      </c>
      <c r="AA528" s="66">
        <f t="shared" si="17"/>
        <v>0.01202137133</v>
      </c>
      <c r="AB528" s="66">
        <f t="shared" si="18"/>
        <v>0.03161175423</v>
      </c>
      <c r="AC528" s="63">
        <f t="shared" si="3"/>
        <v>0.2119323241</v>
      </c>
      <c r="AD528" s="66">
        <f t="shared" ref="AD528:AF528" si="557">(H528+K528+N528)/($F528)</f>
        <v>0.04363312556</v>
      </c>
      <c r="AE528" s="66">
        <f t="shared" si="557"/>
        <v>0.09973285841</v>
      </c>
      <c r="AF528" s="66">
        <f t="shared" si="557"/>
        <v>0.06856634016</v>
      </c>
      <c r="AG528" s="56">
        <f t="shared" si="20"/>
        <v>0.01209476174</v>
      </c>
      <c r="AH528" s="49">
        <f t="shared" si="5"/>
        <v>0.2119323241</v>
      </c>
      <c r="AI528" s="57">
        <f t="shared" si="21"/>
        <v>0.01099501482</v>
      </c>
      <c r="AJ528" s="57">
        <f t="shared" si="22"/>
        <v>0.01004131937</v>
      </c>
      <c r="AK528" s="66">
        <f t="shared" si="23"/>
        <v>0.001026356503</v>
      </c>
      <c r="AL528" s="66">
        <f t="shared" si="24"/>
        <v>0.002425287936</v>
      </c>
      <c r="AM528" s="66">
        <f t="shared" si="25"/>
        <v>0.0008332175626</v>
      </c>
      <c r="AN528" s="63">
        <f t="shared" si="6"/>
        <v>0.2119323241</v>
      </c>
      <c r="AO528" s="66">
        <f t="shared" si="26"/>
        <v>0.01182823239</v>
      </c>
      <c r="AP528" s="66">
        <f t="shared" si="27"/>
        <v>0.9839337015</v>
      </c>
      <c r="AQ528" s="63">
        <f t="shared" si="7"/>
        <v>27</v>
      </c>
      <c r="AR528" s="66">
        <f t="shared" si="28"/>
        <v>27</v>
      </c>
      <c r="AS528" s="64">
        <f>'M1,M2,M3 Restoration'!AU528</f>
        <v>0.4807598909</v>
      </c>
      <c r="AT528" s="66">
        <f t="shared" si="206"/>
        <v>29</v>
      </c>
      <c r="AU528" s="65">
        <f>'N1,N2,N3 Restoration'!AX528</f>
        <v>0.36398854</v>
      </c>
      <c r="AV528" s="38">
        <f t="shared" si="30"/>
        <v>44</v>
      </c>
      <c r="AW528" s="38">
        <f t="shared" si="31"/>
        <v>25</v>
      </c>
      <c r="AX528" s="52">
        <v>41.0</v>
      </c>
      <c r="AY528" s="38"/>
      <c r="AZ528" s="35"/>
      <c r="BA528" s="35"/>
    </row>
    <row r="529">
      <c r="A529" s="1"/>
      <c r="B529" s="1"/>
      <c r="C529" s="60"/>
      <c r="D529" s="60"/>
      <c r="E529" s="2">
        <v>7079.0</v>
      </c>
      <c r="F529" s="61">
        <v>2180.0</v>
      </c>
      <c r="G529" s="62">
        <f t="shared" si="8"/>
        <v>214</v>
      </c>
      <c r="H529" s="43">
        <v>7.0</v>
      </c>
      <c r="I529" s="43">
        <v>27.0</v>
      </c>
      <c r="J529" s="43">
        <v>6.0</v>
      </c>
      <c r="K529" s="44">
        <v>24.0</v>
      </c>
      <c r="L529" s="44">
        <v>62.0</v>
      </c>
      <c r="M529" s="44">
        <v>17.0</v>
      </c>
      <c r="N529" s="45">
        <v>17.0</v>
      </c>
      <c r="O529" s="45">
        <v>15.0</v>
      </c>
      <c r="P529" s="45">
        <v>39.0</v>
      </c>
      <c r="Q529" s="66">
        <f t="shared" si="9"/>
        <v>0.09816513761</v>
      </c>
      <c r="R529" s="66">
        <f t="shared" si="10"/>
        <v>0.003211009174</v>
      </c>
      <c r="S529" s="66">
        <f t="shared" si="11"/>
        <v>0.002752293578</v>
      </c>
      <c r="T529" s="66">
        <f t="shared" si="12"/>
        <v>0.006880733945</v>
      </c>
      <c r="U529" s="63">
        <f t="shared" si="1"/>
        <v>0.09816513761</v>
      </c>
      <c r="V529" s="66">
        <f t="shared" si="13"/>
        <v>0.0123853211</v>
      </c>
      <c r="W529" s="66">
        <f t="shared" si="14"/>
        <v>0.02844036697</v>
      </c>
      <c r="X529" s="66">
        <f t="shared" si="15"/>
        <v>0.01100917431</v>
      </c>
      <c r="Y529" s="63">
        <f t="shared" si="2"/>
        <v>0.09816513761</v>
      </c>
      <c r="Z529" s="66">
        <f t="shared" si="16"/>
        <v>0.007798165138</v>
      </c>
      <c r="AA529" s="66">
        <f t="shared" si="17"/>
        <v>0.007798165138</v>
      </c>
      <c r="AB529" s="66">
        <f t="shared" si="18"/>
        <v>0.01788990826</v>
      </c>
      <c r="AC529" s="63">
        <f t="shared" si="3"/>
        <v>0.09816513761</v>
      </c>
      <c r="AD529" s="66">
        <f t="shared" ref="AD529:AF529" si="558">(H529+K529+N529)/($F529)</f>
        <v>0.02201834862</v>
      </c>
      <c r="AE529" s="66">
        <f t="shared" si="558"/>
        <v>0.04770642202</v>
      </c>
      <c r="AF529" s="66">
        <f t="shared" si="558"/>
        <v>0.02844036697</v>
      </c>
      <c r="AG529" s="56">
        <f t="shared" si="20"/>
        <v>0.005095987122</v>
      </c>
      <c r="AH529" s="49">
        <f t="shared" si="5"/>
        <v>0.09816513761</v>
      </c>
      <c r="AI529" s="57">
        <f t="shared" si="21"/>
        <v>0.004726513761</v>
      </c>
      <c r="AJ529" s="57">
        <f t="shared" si="22"/>
        <v>0.004284770642</v>
      </c>
      <c r="AK529" s="66">
        <f t="shared" si="23"/>
        <v>0.003071651376</v>
      </c>
      <c r="AL529" s="66">
        <f t="shared" si="24"/>
        <v>0.002595963303</v>
      </c>
      <c r="AM529" s="66">
        <f t="shared" si="25"/>
        <v>0.002493630494</v>
      </c>
      <c r="AN529" s="63">
        <f t="shared" si="6"/>
        <v>0.09816513761</v>
      </c>
      <c r="AO529" s="66">
        <f t="shared" si="26"/>
        <v>0.007220144255</v>
      </c>
      <c r="AP529" s="66">
        <f t="shared" si="27"/>
        <v>0.9258773222</v>
      </c>
      <c r="AQ529" s="63">
        <f t="shared" si="7"/>
        <v>17</v>
      </c>
      <c r="AR529" s="66">
        <f t="shared" si="28"/>
        <v>16</v>
      </c>
      <c r="AS529" s="64">
        <f>'M1,M2,M3 Restoration'!AU529</f>
        <v>0.5680013957</v>
      </c>
      <c r="AT529" s="66">
        <f t="shared" si="206"/>
        <v>12</v>
      </c>
      <c r="AU529" s="65">
        <f>'N1,N2,N3 Restoration'!AX529</f>
        <v>0.5566260661</v>
      </c>
      <c r="AV529" s="38">
        <f t="shared" si="30"/>
        <v>13</v>
      </c>
      <c r="AW529" s="38">
        <f t="shared" si="31"/>
        <v>16</v>
      </c>
      <c r="AX529" s="52">
        <v>27.0</v>
      </c>
      <c r="AY529" s="38"/>
      <c r="AZ529" s="35"/>
      <c r="BA529" s="35"/>
    </row>
    <row r="530">
      <c r="A530" s="1"/>
      <c r="B530" s="1"/>
      <c r="C530" s="60"/>
      <c r="D530" s="60"/>
      <c r="E530" s="2">
        <v>7097.0</v>
      </c>
      <c r="F530" s="61">
        <v>1210.0</v>
      </c>
      <c r="G530" s="62">
        <f t="shared" si="8"/>
        <v>184</v>
      </c>
      <c r="H530" s="43">
        <v>12.0</v>
      </c>
      <c r="I530" s="43">
        <v>12.0</v>
      </c>
      <c r="J530" s="43">
        <v>7.0</v>
      </c>
      <c r="K530" s="44">
        <v>19.0</v>
      </c>
      <c r="L530" s="44">
        <v>62.0</v>
      </c>
      <c r="M530" s="44">
        <v>21.0</v>
      </c>
      <c r="N530" s="45">
        <v>11.0</v>
      </c>
      <c r="O530" s="45">
        <v>11.0</v>
      </c>
      <c r="P530" s="45">
        <v>29.0</v>
      </c>
      <c r="Q530" s="66">
        <f t="shared" si="9"/>
        <v>0.1520661157</v>
      </c>
      <c r="R530" s="66">
        <f t="shared" si="10"/>
        <v>0.009917355372</v>
      </c>
      <c r="S530" s="66">
        <f t="shared" si="11"/>
        <v>0.005785123967</v>
      </c>
      <c r="T530" s="66">
        <f t="shared" si="12"/>
        <v>0.009090909091</v>
      </c>
      <c r="U530" s="63">
        <f t="shared" si="1"/>
        <v>0.1520661157</v>
      </c>
      <c r="V530" s="66">
        <f t="shared" si="13"/>
        <v>0.009917355372</v>
      </c>
      <c r="W530" s="66">
        <f t="shared" si="14"/>
        <v>0.05123966942</v>
      </c>
      <c r="X530" s="66">
        <f t="shared" si="15"/>
        <v>0.01570247934</v>
      </c>
      <c r="Y530" s="63">
        <f t="shared" si="2"/>
        <v>0.1520661157</v>
      </c>
      <c r="Z530" s="66">
        <f t="shared" si="16"/>
        <v>0.0173553719</v>
      </c>
      <c r="AA530" s="66">
        <f t="shared" si="17"/>
        <v>0.009090909091</v>
      </c>
      <c r="AB530" s="66">
        <f t="shared" si="18"/>
        <v>0.02396694215</v>
      </c>
      <c r="AC530" s="63">
        <f t="shared" si="3"/>
        <v>0.1520661157</v>
      </c>
      <c r="AD530" s="66">
        <f t="shared" ref="AD530:AF530" si="559">(H530+K530+N530)/($F530)</f>
        <v>0.0347107438</v>
      </c>
      <c r="AE530" s="66">
        <f t="shared" si="559"/>
        <v>0.07024793388</v>
      </c>
      <c r="AF530" s="66">
        <f t="shared" si="559"/>
        <v>0.04710743802</v>
      </c>
      <c r="AG530" s="56">
        <f t="shared" si="20"/>
        <v>0.008696819343</v>
      </c>
      <c r="AH530" s="49">
        <f t="shared" si="5"/>
        <v>0.1520661157</v>
      </c>
      <c r="AI530" s="57">
        <f t="shared" si="21"/>
        <v>0.0080481504</v>
      </c>
      <c r="AJ530" s="57">
        <f t="shared" si="22"/>
        <v>0.007363852879</v>
      </c>
      <c r="AK530" s="66">
        <f t="shared" si="23"/>
        <v>0.001042758691</v>
      </c>
      <c r="AL530" s="66">
        <f t="shared" si="24"/>
        <v>0.001727056212</v>
      </c>
      <c r="AM530" s="66">
        <f t="shared" si="25"/>
        <v>0.0008465332006</v>
      </c>
      <c r="AN530" s="63">
        <f t="shared" si="6"/>
        <v>0.1520661157</v>
      </c>
      <c r="AO530" s="66">
        <f t="shared" si="26"/>
        <v>0.0088946836</v>
      </c>
      <c r="AP530" s="66">
        <f t="shared" si="27"/>
        <v>0.978415196</v>
      </c>
      <c r="AQ530" s="63">
        <f t="shared" si="7"/>
        <v>11</v>
      </c>
      <c r="AR530" s="66">
        <f t="shared" si="28"/>
        <v>11</v>
      </c>
      <c r="AS530" s="64">
        <f>'M1,M2,M3 Restoration'!AU530</f>
        <v>0.6215110046</v>
      </c>
      <c r="AT530" s="66">
        <f t="shared" si="206"/>
        <v>7</v>
      </c>
      <c r="AU530" s="65">
        <f>'N1,N2,N3 Restoration'!AX530</f>
        <v>0.3257643118</v>
      </c>
      <c r="AV530" s="38">
        <f t="shared" si="30"/>
        <v>19</v>
      </c>
      <c r="AW530" s="38">
        <f t="shared" si="31"/>
        <v>9</v>
      </c>
      <c r="AX530" s="52">
        <v>12.0</v>
      </c>
      <c r="AY530" s="38"/>
      <c r="AZ530" s="35"/>
      <c r="BA530" s="35"/>
    </row>
    <row r="531">
      <c r="A531" s="1"/>
      <c r="B531" s="1"/>
      <c r="C531" s="60"/>
      <c r="D531" s="60"/>
      <c r="E531" s="2">
        <v>7311.0</v>
      </c>
      <c r="F531" s="61">
        <v>796.0</v>
      </c>
      <c r="G531" s="62">
        <f t="shared" si="8"/>
        <v>126</v>
      </c>
      <c r="H531" s="43">
        <v>9.0</v>
      </c>
      <c r="I531" s="43">
        <v>10.0</v>
      </c>
      <c r="J531" s="43">
        <v>11.0</v>
      </c>
      <c r="K531" s="44">
        <v>20.0</v>
      </c>
      <c r="L531" s="44">
        <v>42.0</v>
      </c>
      <c r="M531" s="44">
        <v>4.0</v>
      </c>
      <c r="N531" s="45">
        <v>8.0</v>
      </c>
      <c r="O531" s="45">
        <v>1.0</v>
      </c>
      <c r="P531" s="45">
        <v>21.0</v>
      </c>
      <c r="Q531" s="66">
        <f t="shared" si="9"/>
        <v>0.1582914573</v>
      </c>
      <c r="R531" s="66">
        <f t="shared" si="10"/>
        <v>0.01130653266</v>
      </c>
      <c r="S531" s="66">
        <f t="shared" si="11"/>
        <v>0.01381909548</v>
      </c>
      <c r="T531" s="66">
        <f t="shared" si="12"/>
        <v>0.001256281407</v>
      </c>
      <c r="U531" s="63">
        <f t="shared" si="1"/>
        <v>0.1582914573</v>
      </c>
      <c r="V531" s="66">
        <f t="shared" si="13"/>
        <v>0.01256281407</v>
      </c>
      <c r="W531" s="66">
        <f t="shared" si="14"/>
        <v>0.0527638191</v>
      </c>
      <c r="X531" s="66">
        <f t="shared" si="15"/>
        <v>0.02512562814</v>
      </c>
      <c r="Y531" s="63">
        <f t="shared" si="2"/>
        <v>0.1582914573</v>
      </c>
      <c r="Z531" s="66">
        <f t="shared" si="16"/>
        <v>0.005025125628</v>
      </c>
      <c r="AA531" s="66">
        <f t="shared" si="17"/>
        <v>0.01005025126</v>
      </c>
      <c r="AB531" s="66">
        <f t="shared" si="18"/>
        <v>0.02638190955</v>
      </c>
      <c r="AC531" s="63">
        <f t="shared" si="3"/>
        <v>0.1582914573</v>
      </c>
      <c r="AD531" s="66">
        <f t="shared" ref="AD531:AF531" si="560">(H531+K531+N531)/($F531)</f>
        <v>0.04648241206</v>
      </c>
      <c r="AE531" s="66">
        <f t="shared" si="560"/>
        <v>0.06658291457</v>
      </c>
      <c r="AF531" s="66">
        <f t="shared" si="560"/>
        <v>0.04522613065</v>
      </c>
      <c r="AG531" s="56">
        <f t="shared" si="20"/>
        <v>0.009079649378</v>
      </c>
      <c r="AH531" s="49">
        <f t="shared" si="5"/>
        <v>0.1582914573</v>
      </c>
      <c r="AI531" s="57">
        <f t="shared" si="21"/>
        <v>0.008390986339</v>
      </c>
      <c r="AJ531" s="57">
        <f t="shared" si="22"/>
        <v>0.007678674781</v>
      </c>
      <c r="AK531" s="66">
        <f t="shared" si="23"/>
        <v>0.001659264918</v>
      </c>
      <c r="AL531" s="66">
        <f t="shared" si="24"/>
        <v>-0.006422393374</v>
      </c>
      <c r="AM531" s="66">
        <f t="shared" si="25"/>
        <v>0.001347025782</v>
      </c>
      <c r="AN531" s="63">
        <f t="shared" si="6"/>
        <v>0.1582914573</v>
      </c>
      <c r="AO531" s="66">
        <f t="shared" si="26"/>
        <v>0.00973801212</v>
      </c>
      <c r="AP531" s="66">
        <f t="shared" si="27"/>
        <v>0.968932206</v>
      </c>
      <c r="AQ531" s="63">
        <f t="shared" si="7"/>
        <v>8</v>
      </c>
      <c r="AR531" s="66">
        <f t="shared" si="28"/>
        <v>8</v>
      </c>
      <c r="AS531" s="64">
        <f>'M1,M2,M3 Restoration'!AU531</f>
        <v>0.4549723441</v>
      </c>
      <c r="AT531" s="66">
        <f t="shared" si="206"/>
        <v>10</v>
      </c>
      <c r="AU531" s="65">
        <f>'N1,N2,N3 Restoration'!AX531</f>
        <v>0.008625787321</v>
      </c>
      <c r="AV531" s="38">
        <f t="shared" si="30"/>
        <v>20</v>
      </c>
      <c r="AW531" s="38">
        <f t="shared" si="31"/>
        <v>0</v>
      </c>
      <c r="AX531" s="52">
        <v>10.0</v>
      </c>
      <c r="AY531" s="38"/>
      <c r="AZ531" s="35"/>
      <c r="BA531" s="35"/>
    </row>
    <row r="532">
      <c r="A532" s="1"/>
      <c r="B532" s="1"/>
      <c r="C532" s="60"/>
      <c r="D532" s="60"/>
      <c r="E532" s="2">
        <v>7312.0</v>
      </c>
      <c r="F532" s="61">
        <v>2438.0</v>
      </c>
      <c r="G532" s="62">
        <f t="shared" si="8"/>
        <v>244</v>
      </c>
      <c r="H532" s="43">
        <v>7.0</v>
      </c>
      <c r="I532" s="43">
        <v>20.0</v>
      </c>
      <c r="J532" s="43">
        <v>6.0</v>
      </c>
      <c r="K532" s="44">
        <v>28.0</v>
      </c>
      <c r="L532" s="44">
        <v>75.0</v>
      </c>
      <c r="M532" s="44">
        <v>31.0</v>
      </c>
      <c r="N532" s="45">
        <v>12.0</v>
      </c>
      <c r="O532" s="45">
        <v>23.0</v>
      </c>
      <c r="P532" s="45">
        <v>42.0</v>
      </c>
      <c r="Q532" s="66">
        <f t="shared" si="9"/>
        <v>0.1000820345</v>
      </c>
      <c r="R532" s="66">
        <f t="shared" si="10"/>
        <v>0.002871205906</v>
      </c>
      <c r="S532" s="66">
        <f t="shared" si="11"/>
        <v>0.002461033634</v>
      </c>
      <c r="T532" s="66">
        <f t="shared" si="12"/>
        <v>0.009433962264</v>
      </c>
      <c r="U532" s="63">
        <f t="shared" si="1"/>
        <v>0.1000820345</v>
      </c>
      <c r="V532" s="66">
        <f t="shared" si="13"/>
        <v>0.008203445447</v>
      </c>
      <c r="W532" s="66">
        <f t="shared" si="14"/>
        <v>0.03076292043</v>
      </c>
      <c r="X532" s="66">
        <f t="shared" si="15"/>
        <v>0.01148482363</v>
      </c>
      <c r="Y532" s="63">
        <f t="shared" si="2"/>
        <v>0.1000820345</v>
      </c>
      <c r="Z532" s="66">
        <f t="shared" si="16"/>
        <v>0.01271534044</v>
      </c>
      <c r="AA532" s="66">
        <f t="shared" si="17"/>
        <v>0.004922067268</v>
      </c>
      <c r="AB532" s="66">
        <f t="shared" si="18"/>
        <v>0.01722723544</v>
      </c>
      <c r="AC532" s="63">
        <f t="shared" si="3"/>
        <v>0.1000820345</v>
      </c>
      <c r="AD532" s="66">
        <f t="shared" ref="AD532:AF532" si="561">(H532+K532+N532)/($F532)</f>
        <v>0.0192780968</v>
      </c>
      <c r="AE532" s="66">
        <f t="shared" si="561"/>
        <v>0.04840032814</v>
      </c>
      <c r="AF532" s="66">
        <f t="shared" si="561"/>
        <v>0.03240360952</v>
      </c>
      <c r="AG532" s="56">
        <f t="shared" si="20"/>
        <v>0.00523284354</v>
      </c>
      <c r="AH532" s="49">
        <f t="shared" si="5"/>
        <v>0.1000820345</v>
      </c>
      <c r="AI532" s="57">
        <f t="shared" si="21"/>
        <v>0.004855503778</v>
      </c>
      <c r="AJ532" s="57">
        <f t="shared" si="22"/>
        <v>0.004405134623</v>
      </c>
      <c r="AK532" s="66">
        <f t="shared" si="23"/>
        <v>0.00006656348989</v>
      </c>
      <c r="AL532" s="66">
        <f t="shared" si="24"/>
        <v>0.005028827641</v>
      </c>
      <c r="AM532" s="66">
        <f t="shared" si="25"/>
        <v>0.00005403762597</v>
      </c>
      <c r="AN532" s="63">
        <f t="shared" si="6"/>
        <v>0.1000820345</v>
      </c>
      <c r="AO532" s="66">
        <f t="shared" si="26"/>
        <v>0.004909541404</v>
      </c>
      <c r="AP532" s="66">
        <f t="shared" si="27"/>
        <v>0.997455162</v>
      </c>
      <c r="AQ532" s="63">
        <f t="shared" si="7"/>
        <v>12</v>
      </c>
      <c r="AR532" s="66">
        <f t="shared" si="28"/>
        <v>12</v>
      </c>
      <c r="AS532" s="64">
        <f>'M1,M2,M3 Restoration'!AU532</f>
        <v>0.4731472035</v>
      </c>
      <c r="AT532" s="66">
        <f t="shared" si="206"/>
        <v>13</v>
      </c>
      <c r="AU532" s="65">
        <f>'N1,N2,N3 Restoration'!AX532</f>
        <v>0.6259803356</v>
      </c>
      <c r="AV532" s="38">
        <f t="shared" si="30"/>
        <v>13</v>
      </c>
      <c r="AW532" s="38">
        <f t="shared" si="31"/>
        <v>22</v>
      </c>
      <c r="AX532" s="52">
        <v>20.0</v>
      </c>
      <c r="AY532" s="38"/>
      <c r="AZ532" s="35"/>
      <c r="BA532" s="35"/>
    </row>
    <row r="533">
      <c r="A533" s="1"/>
      <c r="B533" s="1"/>
      <c r="C533" s="60"/>
      <c r="D533" s="60"/>
      <c r="E533" s="2">
        <v>7332.0</v>
      </c>
      <c r="F533" s="61">
        <v>2570.0</v>
      </c>
      <c r="G533" s="62">
        <f t="shared" si="8"/>
        <v>339</v>
      </c>
      <c r="H533" s="43">
        <v>22.0</v>
      </c>
      <c r="I533" s="43">
        <v>28.0</v>
      </c>
      <c r="J533" s="43">
        <v>20.0</v>
      </c>
      <c r="K533" s="44">
        <v>39.0</v>
      </c>
      <c r="L533" s="44">
        <v>117.0</v>
      </c>
      <c r="M533" s="44">
        <v>32.0</v>
      </c>
      <c r="N533" s="45">
        <v>13.0</v>
      </c>
      <c r="O533" s="45">
        <v>14.0</v>
      </c>
      <c r="P533" s="45">
        <v>54.0</v>
      </c>
      <c r="Q533" s="66">
        <f t="shared" si="9"/>
        <v>0.1319066148</v>
      </c>
      <c r="R533" s="66">
        <f t="shared" si="10"/>
        <v>0.008560311284</v>
      </c>
      <c r="S533" s="66">
        <f t="shared" si="11"/>
        <v>0.007782101167</v>
      </c>
      <c r="T533" s="66">
        <f t="shared" si="12"/>
        <v>0.005447470817</v>
      </c>
      <c r="U533" s="63">
        <f t="shared" si="1"/>
        <v>0.1319066148</v>
      </c>
      <c r="V533" s="66">
        <f t="shared" si="13"/>
        <v>0.01089494163</v>
      </c>
      <c r="W533" s="66">
        <f t="shared" si="14"/>
        <v>0.04552529183</v>
      </c>
      <c r="X533" s="66">
        <f t="shared" si="15"/>
        <v>0.01517509728</v>
      </c>
      <c r="Y533" s="63">
        <f t="shared" si="2"/>
        <v>0.1319066148</v>
      </c>
      <c r="Z533" s="66">
        <f t="shared" si="16"/>
        <v>0.01245136187</v>
      </c>
      <c r="AA533" s="66">
        <f t="shared" si="17"/>
        <v>0.005058365759</v>
      </c>
      <c r="AB533" s="66">
        <f t="shared" si="18"/>
        <v>0.02101167315</v>
      </c>
      <c r="AC533" s="63">
        <f t="shared" si="3"/>
        <v>0.1319066148</v>
      </c>
      <c r="AD533" s="66">
        <f t="shared" ref="AD533:AF533" si="562">(H533+K533+N533)/($F533)</f>
        <v>0.02879377432</v>
      </c>
      <c r="AE533" s="66">
        <f t="shared" si="562"/>
        <v>0.06186770428</v>
      </c>
      <c r="AF533" s="66">
        <f t="shared" si="562"/>
        <v>0.04124513619</v>
      </c>
      <c r="AG533" s="56">
        <f t="shared" si="20"/>
        <v>0.007410135006</v>
      </c>
      <c r="AH533" s="49">
        <f t="shared" si="5"/>
        <v>0.1319066148</v>
      </c>
      <c r="AI533" s="57">
        <f t="shared" si="21"/>
        <v>0.006879968357</v>
      </c>
      <c r="AJ533" s="57">
        <f t="shared" si="22"/>
        <v>0.00628638859</v>
      </c>
      <c r="AK533" s="66">
        <f t="shared" si="23"/>
        <v>-0.001821602598</v>
      </c>
      <c r="AL533" s="66">
        <f t="shared" si="24"/>
        <v>-0.0008389177732</v>
      </c>
      <c r="AM533" s="66">
        <f t="shared" si="25"/>
        <v>-0.001478814888</v>
      </c>
      <c r="AN533" s="63">
        <f t="shared" si="6"/>
        <v>0.1319066148</v>
      </c>
      <c r="AO533" s="66">
        <f t="shared" si="26"/>
        <v>0.005401153469</v>
      </c>
      <c r="AP533" s="66">
        <f t="shared" si="27"/>
        <v>1.067766493</v>
      </c>
      <c r="AQ533" s="63">
        <f t="shared" si="7"/>
        <v>13</v>
      </c>
      <c r="AR533" s="66">
        <f t="shared" si="28"/>
        <v>14</v>
      </c>
      <c r="AS533" s="64">
        <f>'M1,M2,M3 Restoration'!AU533</f>
        <v>0.4283504436</v>
      </c>
      <c r="AT533" s="66">
        <f t="shared" si="206"/>
        <v>19</v>
      </c>
      <c r="AU533" s="65">
        <f>'N1,N2,N3 Restoration'!AX533</f>
        <v>0.2513969229</v>
      </c>
      <c r="AV533" s="38">
        <f t="shared" si="30"/>
        <v>42</v>
      </c>
      <c r="AW533" s="38">
        <f t="shared" si="31"/>
        <v>14</v>
      </c>
      <c r="AX533" s="52">
        <v>28.0</v>
      </c>
      <c r="AY533" s="38"/>
      <c r="AZ533" s="35"/>
      <c r="BA533" s="35"/>
    </row>
    <row r="534">
      <c r="A534" s="1"/>
      <c r="B534" s="1"/>
      <c r="C534" s="60"/>
      <c r="D534" s="60"/>
      <c r="E534" s="2">
        <v>7334.0</v>
      </c>
      <c r="F534" s="61">
        <v>1131.0</v>
      </c>
      <c r="G534" s="62">
        <f t="shared" si="8"/>
        <v>223</v>
      </c>
      <c r="H534" s="43">
        <v>11.0</v>
      </c>
      <c r="I534" s="43">
        <v>23.0</v>
      </c>
      <c r="J534" s="43">
        <v>7.0</v>
      </c>
      <c r="K534" s="44">
        <v>26.0</v>
      </c>
      <c r="L534" s="44">
        <v>77.0</v>
      </c>
      <c r="M534" s="44">
        <v>29.0</v>
      </c>
      <c r="N534" s="45">
        <v>5.0</v>
      </c>
      <c r="O534" s="45">
        <v>17.0</v>
      </c>
      <c r="P534" s="45">
        <v>28.0</v>
      </c>
      <c r="Q534" s="66">
        <f t="shared" si="9"/>
        <v>0.1971706454</v>
      </c>
      <c r="R534" s="66">
        <f t="shared" si="10"/>
        <v>0.009725906278</v>
      </c>
      <c r="S534" s="66">
        <f t="shared" si="11"/>
        <v>0.006189213086</v>
      </c>
      <c r="T534" s="66">
        <f t="shared" si="12"/>
        <v>0.01503094607</v>
      </c>
      <c r="U534" s="63">
        <f t="shared" si="1"/>
        <v>0.1971706454</v>
      </c>
      <c r="V534" s="66">
        <f t="shared" si="13"/>
        <v>0.02033598585</v>
      </c>
      <c r="W534" s="66">
        <f t="shared" si="14"/>
        <v>0.06808134394</v>
      </c>
      <c r="X534" s="66">
        <f t="shared" si="15"/>
        <v>0.02298850575</v>
      </c>
      <c r="Y534" s="63">
        <f t="shared" si="2"/>
        <v>0.1971706454</v>
      </c>
      <c r="Z534" s="66">
        <f t="shared" si="16"/>
        <v>0.02564102564</v>
      </c>
      <c r="AA534" s="66">
        <f t="shared" si="17"/>
        <v>0.00442086649</v>
      </c>
      <c r="AB534" s="66">
        <f t="shared" si="18"/>
        <v>0.02475685234</v>
      </c>
      <c r="AC534" s="63">
        <f t="shared" si="3"/>
        <v>0.1971706454</v>
      </c>
      <c r="AD534" s="66">
        <f t="shared" ref="AD534:AF534" si="563">(H534+K534+N534)/($F534)</f>
        <v>0.03713527851</v>
      </c>
      <c r="AE534" s="66">
        <f t="shared" si="563"/>
        <v>0.1034482759</v>
      </c>
      <c r="AF534" s="66">
        <f t="shared" si="563"/>
        <v>0.05658709107</v>
      </c>
      <c r="AG534" s="56">
        <f t="shared" si="20"/>
        <v>0.01131569632</v>
      </c>
      <c r="AH534" s="49">
        <f t="shared" si="5"/>
        <v>0.1971706454</v>
      </c>
      <c r="AI534" s="57">
        <f t="shared" si="21"/>
        <v>0.01034095767</v>
      </c>
      <c r="AJ534" s="57">
        <f t="shared" si="22"/>
        <v>0.009453689762</v>
      </c>
      <c r="AK534" s="66">
        <f t="shared" si="23"/>
        <v>-0.005920091177</v>
      </c>
      <c r="AL534" s="66">
        <f t="shared" si="24"/>
        <v>0.005577256303</v>
      </c>
      <c r="AM534" s="66">
        <f t="shared" si="25"/>
        <v>-0.004806053187</v>
      </c>
      <c r="AN534" s="63">
        <f t="shared" si="6"/>
        <v>0.1971706454</v>
      </c>
      <c r="AO534" s="66">
        <f t="shared" si="26"/>
        <v>0.00553490448</v>
      </c>
      <c r="AP534" s="66">
        <f t="shared" si="27"/>
        <v>1.251995393</v>
      </c>
      <c r="AQ534" s="63">
        <f t="shared" si="7"/>
        <v>5</v>
      </c>
      <c r="AR534" s="66">
        <f t="shared" si="28"/>
        <v>6</v>
      </c>
      <c r="AS534" s="64">
        <f>'M1,M2,M3 Restoration'!AU534</f>
        <v>0.4577385694</v>
      </c>
      <c r="AT534" s="66">
        <f t="shared" si="206"/>
        <v>7</v>
      </c>
      <c r="AU534" s="65">
        <f>'N1,N2,N3 Restoration'!AX534</f>
        <v>0.658156443</v>
      </c>
      <c r="AV534" s="38">
        <f t="shared" si="30"/>
        <v>18</v>
      </c>
      <c r="AW534" s="38">
        <f t="shared" si="31"/>
        <v>35</v>
      </c>
      <c r="AX534" s="52">
        <v>23.0</v>
      </c>
      <c r="AY534" s="38"/>
      <c r="AZ534" s="35"/>
      <c r="BA534" s="35"/>
    </row>
    <row r="535">
      <c r="A535" s="1"/>
      <c r="B535" s="1"/>
      <c r="C535" s="60"/>
      <c r="D535" s="60"/>
      <c r="E535" s="2">
        <v>7341.0</v>
      </c>
      <c r="F535" s="61">
        <v>2719.0</v>
      </c>
      <c r="G535" s="62">
        <f t="shared" si="8"/>
        <v>458</v>
      </c>
      <c r="H535" s="43">
        <v>21.0</v>
      </c>
      <c r="I535" s="43">
        <v>44.0</v>
      </c>
      <c r="J535" s="43">
        <v>26.0</v>
      </c>
      <c r="K535" s="44">
        <v>68.0</v>
      </c>
      <c r="L535" s="44">
        <v>140.0</v>
      </c>
      <c r="M535" s="44">
        <v>38.0</v>
      </c>
      <c r="N535" s="45">
        <v>22.0</v>
      </c>
      <c r="O535" s="45">
        <v>18.0</v>
      </c>
      <c r="P535" s="45">
        <v>81.0</v>
      </c>
      <c r="Q535" s="66">
        <f t="shared" si="9"/>
        <v>0.168444281</v>
      </c>
      <c r="R535" s="66">
        <f t="shared" si="10"/>
        <v>0.007723427731</v>
      </c>
      <c r="S535" s="66">
        <f t="shared" si="11"/>
        <v>0.009562339095</v>
      </c>
      <c r="T535" s="66">
        <f t="shared" si="12"/>
        <v>0.006620080912</v>
      </c>
      <c r="U535" s="63">
        <f t="shared" si="1"/>
        <v>0.168444281</v>
      </c>
      <c r="V535" s="66">
        <f t="shared" si="13"/>
        <v>0.01618242001</v>
      </c>
      <c r="W535" s="66">
        <f t="shared" si="14"/>
        <v>0.05148951821</v>
      </c>
      <c r="X535" s="66">
        <f t="shared" si="15"/>
        <v>0.02500919456</v>
      </c>
      <c r="Y535" s="63">
        <f t="shared" si="2"/>
        <v>0.168444281</v>
      </c>
      <c r="Z535" s="66">
        <f t="shared" si="16"/>
        <v>0.01397572637</v>
      </c>
      <c r="AA535" s="66">
        <f t="shared" si="17"/>
        <v>0.008091210004</v>
      </c>
      <c r="AB535" s="66">
        <f t="shared" si="18"/>
        <v>0.0297903641</v>
      </c>
      <c r="AC535" s="63">
        <f t="shared" si="3"/>
        <v>0.168444281</v>
      </c>
      <c r="AD535" s="66">
        <f t="shared" ref="AD535:AF535" si="564">(H535+K535+N535)/($F535)</f>
        <v>0.04082383229</v>
      </c>
      <c r="AE535" s="66">
        <f t="shared" si="564"/>
        <v>0.07429201912</v>
      </c>
      <c r="AF535" s="66">
        <f t="shared" si="564"/>
        <v>0.05332842957</v>
      </c>
      <c r="AG535" s="56">
        <f t="shared" si="20"/>
        <v>0.009689318667</v>
      </c>
      <c r="AH535" s="49">
        <f t="shared" si="5"/>
        <v>0.168444281</v>
      </c>
      <c r="AI535" s="57">
        <f t="shared" si="21"/>
        <v>0.008931987718</v>
      </c>
      <c r="AJ535" s="57">
        <f t="shared" si="22"/>
        <v>0.008173988453</v>
      </c>
      <c r="AK535" s="66">
        <f t="shared" si="23"/>
        <v>-0.0008407777141</v>
      </c>
      <c r="AL535" s="66">
        <f t="shared" si="24"/>
        <v>-0.001553907541</v>
      </c>
      <c r="AM535" s="66">
        <f t="shared" si="25"/>
        <v>-0.000682560841</v>
      </c>
      <c r="AN535" s="63">
        <f t="shared" si="6"/>
        <v>0.168444281</v>
      </c>
      <c r="AO535" s="66">
        <f t="shared" si="26"/>
        <v>0.008249426877</v>
      </c>
      <c r="AP535" s="66">
        <f t="shared" si="27"/>
        <v>1.019554167</v>
      </c>
      <c r="AQ535" s="63">
        <f t="shared" si="7"/>
        <v>22</v>
      </c>
      <c r="AR535" s="66">
        <f t="shared" si="28"/>
        <v>22</v>
      </c>
      <c r="AS535" s="64">
        <f>'M1,M2,M3 Restoration'!AU535</f>
        <v>0.3855927557</v>
      </c>
      <c r="AT535" s="66">
        <f t="shared" si="206"/>
        <v>35</v>
      </c>
      <c r="AU535" s="65">
        <f>'N1,N2,N3 Restoration'!AX535</f>
        <v>0.2575756951</v>
      </c>
      <c r="AV535" s="38">
        <f t="shared" si="30"/>
        <v>47</v>
      </c>
      <c r="AW535" s="38">
        <f t="shared" si="31"/>
        <v>16</v>
      </c>
      <c r="AX535" s="52">
        <v>44.0</v>
      </c>
      <c r="AY535" s="38"/>
      <c r="AZ535" s="35"/>
      <c r="BA535" s="35"/>
    </row>
    <row r="536">
      <c r="A536" s="1"/>
      <c r="B536" s="1"/>
      <c r="C536" s="60"/>
      <c r="D536" s="60"/>
      <c r="E536" s="2">
        <v>7352.0</v>
      </c>
      <c r="F536" s="61">
        <v>2920.0</v>
      </c>
      <c r="G536" s="62">
        <f t="shared" si="8"/>
        <v>867</v>
      </c>
      <c r="H536" s="43">
        <v>40.0</v>
      </c>
      <c r="I536" s="43">
        <v>42.0</v>
      </c>
      <c r="J536" s="43">
        <v>51.0</v>
      </c>
      <c r="K536" s="44">
        <v>145.0</v>
      </c>
      <c r="L536" s="44">
        <v>274.0</v>
      </c>
      <c r="M536" s="44">
        <v>132.0</v>
      </c>
      <c r="N536" s="45">
        <v>46.0</v>
      </c>
      <c r="O536" s="45">
        <v>41.0</v>
      </c>
      <c r="P536" s="45">
        <v>96.0</v>
      </c>
      <c r="Q536" s="66">
        <f t="shared" si="9"/>
        <v>0.2969178082</v>
      </c>
      <c r="R536" s="66">
        <f t="shared" si="10"/>
        <v>0.01369863014</v>
      </c>
      <c r="S536" s="66">
        <f t="shared" si="11"/>
        <v>0.01746575342</v>
      </c>
      <c r="T536" s="66">
        <f t="shared" si="12"/>
        <v>0.01404109589</v>
      </c>
      <c r="U536" s="63">
        <f t="shared" si="1"/>
        <v>0.2969178082</v>
      </c>
      <c r="V536" s="66">
        <f t="shared" si="13"/>
        <v>0.01438356164</v>
      </c>
      <c r="W536" s="66">
        <f t="shared" si="14"/>
        <v>0.09383561644</v>
      </c>
      <c r="X536" s="66">
        <f t="shared" si="15"/>
        <v>0.04965753425</v>
      </c>
      <c r="Y536" s="63">
        <f t="shared" si="2"/>
        <v>0.2969178082</v>
      </c>
      <c r="Z536" s="66">
        <f t="shared" si="16"/>
        <v>0.04520547945</v>
      </c>
      <c r="AA536" s="66">
        <f t="shared" si="17"/>
        <v>0.01575342466</v>
      </c>
      <c r="AB536" s="66">
        <f t="shared" si="18"/>
        <v>0.03287671233</v>
      </c>
      <c r="AC536" s="63">
        <f t="shared" si="3"/>
        <v>0.2969178082</v>
      </c>
      <c r="AD536" s="66">
        <f t="shared" ref="AD536:AF536" si="565">(H536+K536+N536)/($F536)</f>
        <v>0.07910958904</v>
      </c>
      <c r="AE536" s="66">
        <f t="shared" si="565"/>
        <v>0.122260274</v>
      </c>
      <c r="AF536" s="66">
        <f t="shared" si="565"/>
        <v>0.09554794521</v>
      </c>
      <c r="AG536" s="56">
        <f t="shared" si="20"/>
        <v>0.01583144883</v>
      </c>
      <c r="AH536" s="49">
        <f t="shared" si="5"/>
        <v>0.2969178082</v>
      </c>
      <c r="AI536" s="57">
        <f t="shared" si="21"/>
        <v>0.013836533</v>
      </c>
      <c r="AJ536" s="57">
        <f t="shared" si="22"/>
        <v>0.01250040287</v>
      </c>
      <c r="AK536" s="66">
        <f t="shared" si="23"/>
        <v>0.001916891654</v>
      </c>
      <c r="AL536" s="66">
        <f t="shared" si="24"/>
        <v>0.001540693024</v>
      </c>
      <c r="AM536" s="66">
        <f t="shared" si="25"/>
        <v>0.001556172526</v>
      </c>
      <c r="AN536" s="63">
        <f t="shared" si="6"/>
        <v>0.2969178082</v>
      </c>
      <c r="AO536" s="66">
        <f t="shared" si="26"/>
        <v>0.01539270553</v>
      </c>
      <c r="AP536" s="66">
        <f t="shared" si="27"/>
        <v>0.9771021771</v>
      </c>
      <c r="AQ536" s="63">
        <f t="shared" si="7"/>
        <v>46</v>
      </c>
      <c r="AR536" s="66">
        <f t="shared" si="28"/>
        <v>45</v>
      </c>
      <c r="AS536" s="64">
        <f>'M1,M2,M3 Restoration'!AU536</f>
        <v>0.5000918594</v>
      </c>
      <c r="AT536" s="66">
        <f t="shared" si="206"/>
        <v>45</v>
      </c>
      <c r="AU536" s="65">
        <f>'N1,N2,N3 Restoration'!AX536</f>
        <v>0.2178451553</v>
      </c>
      <c r="AV536" s="38">
        <f t="shared" si="30"/>
        <v>91</v>
      </c>
      <c r="AW536" s="38">
        <f t="shared" si="31"/>
        <v>25</v>
      </c>
      <c r="AX536" s="52">
        <v>42.0</v>
      </c>
      <c r="AY536" s="38"/>
      <c r="AZ536" s="35"/>
      <c r="BA536" s="35"/>
    </row>
    <row r="537">
      <c r="A537" s="1"/>
      <c r="B537" s="1"/>
      <c r="C537" s="60"/>
      <c r="D537" s="60"/>
      <c r="E537" s="2">
        <v>7355.0</v>
      </c>
      <c r="F537" s="61">
        <v>1480.0</v>
      </c>
      <c r="G537" s="62">
        <f t="shared" si="8"/>
        <v>380</v>
      </c>
      <c r="H537" s="43">
        <v>15.0</v>
      </c>
      <c r="I537" s="43">
        <v>35.0</v>
      </c>
      <c r="J537" s="43">
        <v>26.0</v>
      </c>
      <c r="K537" s="44">
        <v>59.0</v>
      </c>
      <c r="L537" s="44">
        <v>103.0</v>
      </c>
      <c r="M537" s="44">
        <v>63.0</v>
      </c>
      <c r="N537" s="45">
        <v>20.0</v>
      </c>
      <c r="O537" s="45">
        <v>7.0</v>
      </c>
      <c r="P537" s="45">
        <v>52.0</v>
      </c>
      <c r="Q537" s="66">
        <f t="shared" si="9"/>
        <v>0.2567567568</v>
      </c>
      <c r="R537" s="66">
        <f t="shared" si="10"/>
        <v>0.01013513514</v>
      </c>
      <c r="S537" s="66">
        <f t="shared" si="11"/>
        <v>0.01756756757</v>
      </c>
      <c r="T537" s="66">
        <f t="shared" si="12"/>
        <v>0.00472972973</v>
      </c>
      <c r="U537" s="63">
        <f t="shared" si="1"/>
        <v>0.2567567568</v>
      </c>
      <c r="V537" s="66">
        <f t="shared" si="13"/>
        <v>0.02364864865</v>
      </c>
      <c r="W537" s="66">
        <f t="shared" si="14"/>
        <v>0.06959459459</v>
      </c>
      <c r="X537" s="66">
        <f t="shared" si="15"/>
        <v>0.03986486486</v>
      </c>
      <c r="Y537" s="63">
        <f t="shared" si="2"/>
        <v>0.2567567568</v>
      </c>
      <c r="Z537" s="66">
        <f t="shared" si="16"/>
        <v>0.04256756757</v>
      </c>
      <c r="AA537" s="66">
        <f t="shared" si="17"/>
        <v>0.01351351351</v>
      </c>
      <c r="AB537" s="66">
        <f t="shared" si="18"/>
        <v>0.03513513514</v>
      </c>
      <c r="AC537" s="63">
        <f t="shared" si="3"/>
        <v>0.2567567568</v>
      </c>
      <c r="AD537" s="66">
        <f t="shared" ref="AD537:AF537" si="566">(H537+K537+N537)/($F537)</f>
        <v>0.06351351351</v>
      </c>
      <c r="AE537" s="66">
        <f t="shared" si="566"/>
        <v>0.09797297297</v>
      </c>
      <c r="AF537" s="66">
        <f t="shared" si="566"/>
        <v>0.09527027027</v>
      </c>
      <c r="AG537" s="56">
        <f t="shared" si="20"/>
        <v>0.01422458364</v>
      </c>
      <c r="AH537" s="49">
        <f t="shared" si="5"/>
        <v>0.2567567568</v>
      </c>
      <c r="AI537" s="57">
        <f t="shared" si="21"/>
        <v>0.01268995617</v>
      </c>
      <c r="AJ537" s="57">
        <f t="shared" si="22"/>
        <v>0.01153455077</v>
      </c>
      <c r="AK537" s="66">
        <f t="shared" si="23"/>
        <v>0.0008235573411</v>
      </c>
      <c r="AL537" s="66">
        <f t="shared" si="24"/>
        <v>-0.006804821037</v>
      </c>
      <c r="AM537" s="66">
        <f t="shared" si="25"/>
        <v>0.0006685809839</v>
      </c>
      <c r="AN537" s="63">
        <f t="shared" si="6"/>
        <v>0.2567567568</v>
      </c>
      <c r="AO537" s="66">
        <f t="shared" si="26"/>
        <v>0.01335853716</v>
      </c>
      <c r="AP537" s="66">
        <f t="shared" si="27"/>
        <v>0.9885317496</v>
      </c>
      <c r="AQ537" s="63">
        <f t="shared" si="7"/>
        <v>20</v>
      </c>
      <c r="AR537" s="66">
        <f t="shared" si="28"/>
        <v>20</v>
      </c>
      <c r="AS537" s="64">
        <f>'M1,M2,M3 Restoration'!AU537</f>
        <v>0.3832590091</v>
      </c>
      <c r="AT537" s="66">
        <f t="shared" si="206"/>
        <v>32</v>
      </c>
      <c r="AU537" s="65">
        <f>'N1,N2,N3 Restoration'!AX537</f>
        <v>0.1029981092</v>
      </c>
      <c r="AV537" s="38">
        <f t="shared" si="30"/>
        <v>41</v>
      </c>
      <c r="AW537" s="38">
        <f t="shared" si="31"/>
        <v>5</v>
      </c>
      <c r="AX537" s="52">
        <v>35.0</v>
      </c>
      <c r="AY537" s="38"/>
      <c r="AZ537" s="35"/>
      <c r="BA537" s="35"/>
    </row>
    <row r="538">
      <c r="A538" s="1"/>
      <c r="B538" s="1"/>
      <c r="C538" s="60"/>
      <c r="D538" s="60"/>
      <c r="E538" s="2">
        <v>7361.0</v>
      </c>
      <c r="F538" s="61">
        <v>1530.0</v>
      </c>
      <c r="G538" s="62">
        <f t="shared" si="8"/>
        <v>392</v>
      </c>
      <c r="H538" s="43">
        <v>26.0</v>
      </c>
      <c r="I538" s="43">
        <v>26.0</v>
      </c>
      <c r="J538" s="43">
        <v>19.0</v>
      </c>
      <c r="K538" s="44">
        <v>73.0</v>
      </c>
      <c r="L538" s="44">
        <v>107.0</v>
      </c>
      <c r="M538" s="44">
        <v>48.0</v>
      </c>
      <c r="N538" s="45">
        <v>27.0</v>
      </c>
      <c r="O538" s="45">
        <v>30.0</v>
      </c>
      <c r="P538" s="45">
        <v>36.0</v>
      </c>
      <c r="Q538" s="66">
        <f t="shared" si="9"/>
        <v>0.2562091503</v>
      </c>
      <c r="R538" s="66">
        <f t="shared" si="10"/>
        <v>0.01699346405</v>
      </c>
      <c r="S538" s="66">
        <f t="shared" si="11"/>
        <v>0.01241830065</v>
      </c>
      <c r="T538" s="66">
        <f t="shared" si="12"/>
        <v>0.01960784314</v>
      </c>
      <c r="U538" s="63">
        <f t="shared" si="1"/>
        <v>0.2562091503</v>
      </c>
      <c r="V538" s="66">
        <f t="shared" si="13"/>
        <v>0.01699346405</v>
      </c>
      <c r="W538" s="66">
        <f t="shared" si="14"/>
        <v>0.06993464052</v>
      </c>
      <c r="X538" s="66">
        <f t="shared" si="15"/>
        <v>0.0477124183</v>
      </c>
      <c r="Y538" s="63">
        <f t="shared" si="2"/>
        <v>0.2562091503</v>
      </c>
      <c r="Z538" s="66">
        <f t="shared" si="16"/>
        <v>0.03137254902</v>
      </c>
      <c r="AA538" s="66">
        <f t="shared" si="17"/>
        <v>0.01764705882</v>
      </c>
      <c r="AB538" s="66">
        <f t="shared" si="18"/>
        <v>0.02352941176</v>
      </c>
      <c r="AC538" s="63">
        <f t="shared" si="3"/>
        <v>0.2562091503</v>
      </c>
      <c r="AD538" s="66">
        <f t="shared" ref="AD538:AF538" si="567">(H538+K538+N538)/($F538)</f>
        <v>0.08235294118</v>
      </c>
      <c r="AE538" s="66">
        <f t="shared" si="567"/>
        <v>0.1065359477</v>
      </c>
      <c r="AF538" s="66">
        <f t="shared" si="567"/>
        <v>0.06732026144</v>
      </c>
      <c r="AG538" s="56">
        <f t="shared" si="20"/>
        <v>0.0142007052</v>
      </c>
      <c r="AH538" s="49">
        <f t="shared" si="5"/>
        <v>0.2562091503</v>
      </c>
      <c r="AI538" s="57">
        <f t="shared" si="21"/>
        <v>0.01267189243</v>
      </c>
      <c r="AJ538" s="57">
        <f t="shared" si="22"/>
        <v>0.01151895126</v>
      </c>
      <c r="AK538" s="66">
        <f t="shared" si="23"/>
        <v>0.004975166389</v>
      </c>
      <c r="AL538" s="66">
        <f t="shared" si="24"/>
        <v>0.008088891879</v>
      </c>
      <c r="AM538" s="66">
        <f t="shared" si="25"/>
        <v>0.004038943585</v>
      </c>
      <c r="AN538" s="63">
        <f t="shared" si="6"/>
        <v>0.2562091503</v>
      </c>
      <c r="AO538" s="66">
        <f t="shared" si="26"/>
        <v>0.01671083602</v>
      </c>
      <c r="AP538" s="66">
        <f t="shared" si="27"/>
        <v>0.9469473744</v>
      </c>
      <c r="AQ538" s="63">
        <f t="shared" si="7"/>
        <v>27</v>
      </c>
      <c r="AR538" s="66">
        <f t="shared" si="28"/>
        <v>26</v>
      </c>
      <c r="AS538" s="64">
        <f>'M1,M2,M3 Restoration'!AU538</f>
        <v>0.7302255841</v>
      </c>
      <c r="AT538" s="66">
        <f t="shared" si="206"/>
        <v>10</v>
      </c>
      <c r="AU538" s="65">
        <f>'N1,N2,N3 Restoration'!AX538</f>
        <v>0.3865912056</v>
      </c>
      <c r="AV538" s="38">
        <f t="shared" si="30"/>
        <v>45</v>
      </c>
      <c r="AW538" s="38">
        <f t="shared" si="31"/>
        <v>28</v>
      </c>
      <c r="AX538" s="52">
        <v>26.0</v>
      </c>
      <c r="AY538" s="38"/>
      <c r="AZ538" s="35"/>
      <c r="BA538" s="35"/>
    </row>
    <row r="539">
      <c r="A539" s="1"/>
      <c r="B539" s="1"/>
      <c r="C539" s="60"/>
      <c r="D539" s="60"/>
      <c r="E539" s="2">
        <v>7366.0</v>
      </c>
      <c r="F539" s="61">
        <v>3061.0</v>
      </c>
      <c r="G539" s="62">
        <f t="shared" si="8"/>
        <v>660</v>
      </c>
      <c r="H539" s="43">
        <v>19.0</v>
      </c>
      <c r="I539" s="43">
        <v>77.0</v>
      </c>
      <c r="J539" s="43">
        <v>35.0</v>
      </c>
      <c r="K539" s="44">
        <v>54.0</v>
      </c>
      <c r="L539" s="44">
        <v>222.0</v>
      </c>
      <c r="M539" s="44">
        <v>64.0</v>
      </c>
      <c r="N539" s="45">
        <v>27.0</v>
      </c>
      <c r="O539" s="45">
        <v>28.0</v>
      </c>
      <c r="P539" s="45">
        <v>134.0</v>
      </c>
      <c r="Q539" s="66">
        <f t="shared" si="9"/>
        <v>0.2156158118</v>
      </c>
      <c r="R539" s="66">
        <f t="shared" si="10"/>
        <v>0.006207121856</v>
      </c>
      <c r="S539" s="66">
        <f t="shared" si="11"/>
        <v>0.01143417184</v>
      </c>
      <c r="T539" s="66">
        <f t="shared" si="12"/>
        <v>0.009147337471</v>
      </c>
      <c r="U539" s="63">
        <f t="shared" si="1"/>
        <v>0.2156158118</v>
      </c>
      <c r="V539" s="66">
        <f t="shared" si="13"/>
        <v>0.02515517805</v>
      </c>
      <c r="W539" s="66">
        <f t="shared" si="14"/>
        <v>0.07252531852</v>
      </c>
      <c r="X539" s="66">
        <f t="shared" si="15"/>
        <v>0.01764129369</v>
      </c>
      <c r="Y539" s="63">
        <f t="shared" si="2"/>
        <v>0.2156158118</v>
      </c>
      <c r="Z539" s="66">
        <f t="shared" si="16"/>
        <v>0.02090819993</v>
      </c>
      <c r="AA539" s="66">
        <f t="shared" si="17"/>
        <v>0.008820646847</v>
      </c>
      <c r="AB539" s="66">
        <f t="shared" si="18"/>
        <v>0.04377654361</v>
      </c>
      <c r="AC539" s="63">
        <f t="shared" si="3"/>
        <v>0.2156158118</v>
      </c>
      <c r="AD539" s="66">
        <f t="shared" ref="AD539:AF539" si="568">(H539+K539+N539)/($F539)</f>
        <v>0.0326690624</v>
      </c>
      <c r="AE539" s="66">
        <f t="shared" si="568"/>
        <v>0.106827834</v>
      </c>
      <c r="AF539" s="66">
        <f t="shared" si="568"/>
        <v>0.07611891539</v>
      </c>
      <c r="AG539" s="56">
        <f t="shared" si="20"/>
        <v>0.01228316293</v>
      </c>
      <c r="AH539" s="49">
        <f t="shared" si="5"/>
        <v>0.2156158118</v>
      </c>
      <c r="AI539" s="57">
        <f t="shared" si="21"/>
        <v>0.01115081624</v>
      </c>
      <c r="AJ539" s="57">
        <f t="shared" si="22"/>
        <v>0.01018054508</v>
      </c>
      <c r="AK539" s="66">
        <f t="shared" si="23"/>
        <v>-0.002330169388</v>
      </c>
      <c r="AL539" s="66">
        <f t="shared" si="24"/>
        <v>-0.001033207611</v>
      </c>
      <c r="AM539" s="66">
        <f t="shared" si="25"/>
        <v>-0.001891679989</v>
      </c>
      <c r="AN539" s="63">
        <f t="shared" si="6"/>
        <v>0.2156158118</v>
      </c>
      <c r="AO539" s="66">
        <f t="shared" si="26"/>
        <v>0.009259136246</v>
      </c>
      <c r="AP539" s="66">
        <f t="shared" si="27"/>
        <v>1.049711706</v>
      </c>
      <c r="AQ539" s="63">
        <f t="shared" si="7"/>
        <v>27</v>
      </c>
      <c r="AR539" s="66">
        <f t="shared" si="28"/>
        <v>28</v>
      </c>
      <c r="AS539" s="64">
        <f>'M1,M2,M3 Restoration'!AU539</f>
        <v>0.2429649616</v>
      </c>
      <c r="AT539" s="66">
        <f t="shared" si="206"/>
        <v>87</v>
      </c>
      <c r="AU539" s="65">
        <f>'N1,N2,N3 Restoration'!AX539</f>
        <v>0.3038462791</v>
      </c>
      <c r="AV539" s="38">
        <f t="shared" si="30"/>
        <v>54</v>
      </c>
      <c r="AW539" s="38">
        <f t="shared" si="31"/>
        <v>24</v>
      </c>
      <c r="AX539" s="52">
        <v>77.0</v>
      </c>
      <c r="AY539" s="38"/>
      <c r="AZ539" s="35"/>
      <c r="BA539" s="35"/>
    </row>
    <row r="540">
      <c r="A540" s="1"/>
      <c r="B540" s="1"/>
      <c r="C540" s="60"/>
      <c r="D540" s="60"/>
      <c r="E540" s="2">
        <v>7378.0</v>
      </c>
      <c r="F540" s="61">
        <v>2675.0</v>
      </c>
      <c r="G540" s="62">
        <f t="shared" si="8"/>
        <v>1069</v>
      </c>
      <c r="H540" s="43">
        <v>38.0</v>
      </c>
      <c r="I540" s="43">
        <v>113.0</v>
      </c>
      <c r="J540" s="43">
        <v>29.0</v>
      </c>
      <c r="K540" s="44">
        <v>98.0</v>
      </c>
      <c r="L540" s="44">
        <v>485.0</v>
      </c>
      <c r="M540" s="44">
        <v>79.0</v>
      </c>
      <c r="N540" s="45">
        <v>40.0</v>
      </c>
      <c r="O540" s="45">
        <v>27.0</v>
      </c>
      <c r="P540" s="45">
        <v>160.0</v>
      </c>
      <c r="Q540" s="66">
        <f t="shared" si="9"/>
        <v>0.3996261682</v>
      </c>
      <c r="R540" s="66">
        <f t="shared" si="10"/>
        <v>0.01420560748</v>
      </c>
      <c r="S540" s="66">
        <f t="shared" si="11"/>
        <v>0.0108411215</v>
      </c>
      <c r="T540" s="66">
        <f t="shared" si="12"/>
        <v>0.01009345794</v>
      </c>
      <c r="U540" s="63">
        <f t="shared" si="1"/>
        <v>0.3996261682</v>
      </c>
      <c r="V540" s="66">
        <f t="shared" si="13"/>
        <v>0.04224299065</v>
      </c>
      <c r="W540" s="66">
        <f t="shared" si="14"/>
        <v>0.1813084112</v>
      </c>
      <c r="X540" s="66">
        <f t="shared" si="15"/>
        <v>0.03663551402</v>
      </c>
      <c r="Y540" s="63">
        <f t="shared" si="2"/>
        <v>0.3996261682</v>
      </c>
      <c r="Z540" s="66">
        <f t="shared" si="16"/>
        <v>0.02953271028</v>
      </c>
      <c r="AA540" s="66">
        <f t="shared" si="17"/>
        <v>0.01495327103</v>
      </c>
      <c r="AB540" s="66">
        <f t="shared" si="18"/>
        <v>0.05981308411</v>
      </c>
      <c r="AC540" s="63">
        <f t="shared" si="3"/>
        <v>0.3996261682</v>
      </c>
      <c r="AD540" s="66">
        <f t="shared" ref="AD540:AF540" si="569">(H540+K540+N540)/($F540)</f>
        <v>0.06579439252</v>
      </c>
      <c r="AE540" s="66">
        <f t="shared" si="569"/>
        <v>0.2336448598</v>
      </c>
      <c r="AF540" s="66">
        <f t="shared" si="569"/>
        <v>0.1001869159</v>
      </c>
      <c r="AG540" s="56">
        <f t="shared" si="20"/>
        <v>0.01864516149</v>
      </c>
      <c r="AH540" s="49">
        <f t="shared" si="5"/>
        <v>0.3996261682</v>
      </c>
      <c r="AI540" s="57">
        <f t="shared" si="21"/>
        <v>0.01516934925</v>
      </c>
      <c r="AJ540" s="57">
        <f t="shared" si="22"/>
        <v>0.0133710315</v>
      </c>
      <c r="AK540" s="66">
        <f t="shared" si="23"/>
        <v>-0.0002160782252</v>
      </c>
      <c r="AL540" s="66">
        <f t="shared" si="24"/>
        <v>-0.003277573552</v>
      </c>
      <c r="AM540" s="66">
        <f t="shared" si="25"/>
        <v>-0.0001754167988</v>
      </c>
      <c r="AN540" s="63">
        <f t="shared" si="6"/>
        <v>0.3996261682</v>
      </c>
      <c r="AO540" s="66">
        <f t="shared" si="26"/>
        <v>0.01499393245</v>
      </c>
      <c r="AP540" s="66">
        <f t="shared" si="27"/>
        <v>1.002719233</v>
      </c>
      <c r="AQ540" s="63">
        <f t="shared" si="7"/>
        <v>40</v>
      </c>
      <c r="AR540" s="66">
        <f t="shared" si="28"/>
        <v>40</v>
      </c>
      <c r="AS540" s="64">
        <f>'M1,M2,M3 Restoration'!AU540</f>
        <v>0.4747460877</v>
      </c>
      <c r="AT540" s="66">
        <f t="shared" si="206"/>
        <v>44</v>
      </c>
      <c r="AU540" s="65">
        <f>'N1,N2,N3 Restoration'!AX540</f>
        <v>0.377771439</v>
      </c>
      <c r="AV540" s="38">
        <f t="shared" si="30"/>
        <v>67</v>
      </c>
      <c r="AW540" s="38">
        <f t="shared" si="31"/>
        <v>41</v>
      </c>
      <c r="AX540" s="52">
        <v>113.0</v>
      </c>
      <c r="AY540" s="38"/>
      <c r="AZ540" s="35"/>
      <c r="BA540" s="35"/>
    </row>
    <row r="541">
      <c r="A541" s="1"/>
      <c r="B541" s="1"/>
      <c r="C541" s="60"/>
      <c r="D541" s="60"/>
      <c r="E541" s="2">
        <v>7402.0</v>
      </c>
      <c r="F541" s="61">
        <v>3002.0</v>
      </c>
      <c r="G541" s="62">
        <f t="shared" si="8"/>
        <v>704</v>
      </c>
      <c r="H541" s="43">
        <v>37.0</v>
      </c>
      <c r="I541" s="43">
        <v>59.0</v>
      </c>
      <c r="J541" s="43">
        <v>32.0</v>
      </c>
      <c r="K541" s="44">
        <v>90.0</v>
      </c>
      <c r="L541" s="44">
        <v>225.0</v>
      </c>
      <c r="M541" s="44">
        <v>97.0</v>
      </c>
      <c r="N541" s="45">
        <v>37.0</v>
      </c>
      <c r="O541" s="45">
        <v>42.0</v>
      </c>
      <c r="P541" s="45">
        <v>85.0</v>
      </c>
      <c r="Q541" s="66">
        <f t="shared" si="9"/>
        <v>0.2345103264</v>
      </c>
      <c r="R541" s="66">
        <f t="shared" si="10"/>
        <v>0.01232511659</v>
      </c>
      <c r="S541" s="66">
        <f t="shared" si="11"/>
        <v>0.01065956029</v>
      </c>
      <c r="T541" s="66">
        <f t="shared" si="12"/>
        <v>0.01399067288</v>
      </c>
      <c r="U541" s="63">
        <f t="shared" si="1"/>
        <v>0.2345103264</v>
      </c>
      <c r="V541" s="66">
        <f t="shared" si="13"/>
        <v>0.01965356429</v>
      </c>
      <c r="W541" s="66">
        <f t="shared" si="14"/>
        <v>0.07495003331</v>
      </c>
      <c r="X541" s="66">
        <f t="shared" si="15"/>
        <v>0.02998001332</v>
      </c>
      <c r="Y541" s="63">
        <f t="shared" si="2"/>
        <v>0.2345103264</v>
      </c>
      <c r="Z541" s="66">
        <f t="shared" si="16"/>
        <v>0.03231179214</v>
      </c>
      <c r="AA541" s="66">
        <f t="shared" si="17"/>
        <v>0.01232511659</v>
      </c>
      <c r="AB541" s="66">
        <f t="shared" si="18"/>
        <v>0.02831445703</v>
      </c>
      <c r="AC541" s="63">
        <f t="shared" si="3"/>
        <v>0.2345103264</v>
      </c>
      <c r="AD541" s="66">
        <f t="shared" ref="AD541:AF541" si="570">(H541+K541+N541)/($F541)</f>
        <v>0.0546302465</v>
      </c>
      <c r="AE541" s="66">
        <f t="shared" si="570"/>
        <v>0.1085942705</v>
      </c>
      <c r="AF541" s="66">
        <f t="shared" si="570"/>
        <v>0.07128580946</v>
      </c>
      <c r="AG541" s="56">
        <f t="shared" si="20"/>
        <v>0.01321190129</v>
      </c>
      <c r="AH541" s="49">
        <f t="shared" si="5"/>
        <v>0.2345103264</v>
      </c>
      <c r="AI541" s="57">
        <f t="shared" si="21"/>
        <v>0.01190350286</v>
      </c>
      <c r="AJ541" s="57">
        <f t="shared" si="22"/>
        <v>0.01084820639</v>
      </c>
      <c r="AK541" s="66">
        <f t="shared" si="23"/>
        <v>0.0004216137276</v>
      </c>
      <c r="AL541" s="66">
        <f t="shared" si="24"/>
        <v>0.003142466492</v>
      </c>
      <c r="AM541" s="66">
        <f t="shared" si="25"/>
        <v>0.0003422747959</v>
      </c>
      <c r="AN541" s="63">
        <f t="shared" si="6"/>
        <v>0.2345103264</v>
      </c>
      <c r="AO541" s="66">
        <f t="shared" si="26"/>
        <v>0.01224577766</v>
      </c>
      <c r="AP541" s="66">
        <f t="shared" si="27"/>
        <v>0.9935628251</v>
      </c>
      <c r="AQ541" s="63">
        <f t="shared" si="7"/>
        <v>37</v>
      </c>
      <c r="AR541" s="66">
        <f t="shared" si="28"/>
        <v>37</v>
      </c>
      <c r="AS541" s="64">
        <f>'M1,M2,M3 Restoration'!AU541</f>
        <v>0.5665255613</v>
      </c>
      <c r="AT541" s="66">
        <f t="shared" si="206"/>
        <v>28</v>
      </c>
      <c r="AU541" s="65">
        <f>'N1,N2,N3 Restoration'!AX541</f>
        <v>0.4052502406</v>
      </c>
      <c r="AV541" s="38">
        <f t="shared" si="30"/>
        <v>69</v>
      </c>
      <c r="AW541" s="38">
        <f t="shared" si="31"/>
        <v>47</v>
      </c>
      <c r="AX541" s="52">
        <v>59.0</v>
      </c>
      <c r="AY541" s="38"/>
      <c r="AZ541" s="35"/>
      <c r="BA541" s="35"/>
    </row>
    <row r="542">
      <c r="A542" s="1"/>
      <c r="B542" s="1"/>
      <c r="C542" s="60"/>
      <c r="D542" s="60"/>
      <c r="E542" s="2">
        <v>7403.0</v>
      </c>
      <c r="F542" s="61">
        <v>3625.0</v>
      </c>
      <c r="G542" s="62">
        <f t="shared" si="8"/>
        <v>879</v>
      </c>
      <c r="H542" s="43">
        <v>48.0</v>
      </c>
      <c r="I542" s="43">
        <v>66.0</v>
      </c>
      <c r="J542" s="43">
        <v>55.0</v>
      </c>
      <c r="K542" s="44">
        <v>123.0</v>
      </c>
      <c r="L542" s="44">
        <v>256.0</v>
      </c>
      <c r="M542" s="44">
        <v>105.0</v>
      </c>
      <c r="N542" s="45">
        <v>43.0</v>
      </c>
      <c r="O542" s="45">
        <v>49.0</v>
      </c>
      <c r="P542" s="45">
        <v>134.0</v>
      </c>
      <c r="Q542" s="66">
        <f t="shared" si="9"/>
        <v>0.2424827586</v>
      </c>
      <c r="R542" s="66">
        <f t="shared" si="10"/>
        <v>0.01324137931</v>
      </c>
      <c r="S542" s="66">
        <f t="shared" si="11"/>
        <v>0.01517241379</v>
      </c>
      <c r="T542" s="66">
        <f t="shared" si="12"/>
        <v>0.01351724138</v>
      </c>
      <c r="U542" s="63">
        <f t="shared" si="1"/>
        <v>0.2424827586</v>
      </c>
      <c r="V542" s="66">
        <f t="shared" si="13"/>
        <v>0.01820689655</v>
      </c>
      <c r="W542" s="66">
        <f t="shared" si="14"/>
        <v>0.07062068966</v>
      </c>
      <c r="X542" s="66">
        <f t="shared" si="15"/>
        <v>0.03393103448</v>
      </c>
      <c r="Y542" s="63">
        <f t="shared" si="2"/>
        <v>0.2424827586</v>
      </c>
      <c r="Z542" s="66">
        <f t="shared" si="16"/>
        <v>0.02896551724</v>
      </c>
      <c r="AA542" s="66">
        <f t="shared" si="17"/>
        <v>0.01186206897</v>
      </c>
      <c r="AB542" s="66">
        <f t="shared" si="18"/>
        <v>0.03696551724</v>
      </c>
      <c r="AC542" s="63">
        <f t="shared" si="3"/>
        <v>0.2424827586</v>
      </c>
      <c r="AD542" s="66">
        <f t="shared" ref="AD542:AF542" si="571">(H542+K542+N542)/($F542)</f>
        <v>0.05903448276</v>
      </c>
      <c r="AE542" s="66">
        <f t="shared" si="571"/>
        <v>0.1023448276</v>
      </c>
      <c r="AF542" s="66">
        <f t="shared" si="571"/>
        <v>0.08110344828</v>
      </c>
      <c r="AG542" s="56">
        <f t="shared" si="20"/>
        <v>0.01358486371</v>
      </c>
      <c r="AH542" s="49">
        <f t="shared" si="5"/>
        <v>0.2424827586</v>
      </c>
      <c r="AI542" s="57">
        <f t="shared" si="21"/>
        <v>0.01219774742</v>
      </c>
      <c r="AJ542" s="57">
        <f t="shared" si="22"/>
        <v>0.01110657501</v>
      </c>
      <c r="AK542" s="66">
        <f t="shared" si="23"/>
        <v>-0.000335678459</v>
      </c>
      <c r="AL542" s="66">
        <f t="shared" si="24"/>
        <v>0.002410666369</v>
      </c>
      <c r="AM542" s="66">
        <f t="shared" si="25"/>
        <v>-0.0002725107569</v>
      </c>
      <c r="AN542" s="63">
        <f t="shared" si="6"/>
        <v>0.2424827586</v>
      </c>
      <c r="AO542" s="66">
        <f t="shared" si="26"/>
        <v>0.01192523667</v>
      </c>
      <c r="AP542" s="66">
        <f t="shared" si="27"/>
        <v>1.005325184</v>
      </c>
      <c r="AQ542" s="63">
        <f t="shared" si="7"/>
        <v>43</v>
      </c>
      <c r="AR542" s="66">
        <f t="shared" si="28"/>
        <v>43</v>
      </c>
      <c r="AS542" s="64">
        <f>'M1,M2,M3 Restoration'!AU542</f>
        <v>0.4327407299</v>
      </c>
      <c r="AT542" s="66">
        <f t="shared" si="206"/>
        <v>56</v>
      </c>
      <c r="AU542" s="65">
        <f>'N1,N2,N3 Restoration'!AX542</f>
        <v>0.2827152476</v>
      </c>
      <c r="AV542" s="38">
        <f t="shared" si="30"/>
        <v>103</v>
      </c>
      <c r="AW542" s="38">
        <f t="shared" si="31"/>
        <v>41</v>
      </c>
      <c r="AX542" s="52">
        <v>66.0</v>
      </c>
      <c r="AY542" s="38"/>
      <c r="AZ542" s="35"/>
      <c r="BA542" s="35"/>
    </row>
    <row r="543">
      <c r="A543" s="1"/>
      <c r="B543" s="1"/>
      <c r="C543" s="60"/>
      <c r="D543" s="60"/>
      <c r="E543" s="2">
        <v>7405.0</v>
      </c>
      <c r="F543" s="61">
        <v>1548.0</v>
      </c>
      <c r="G543" s="62">
        <f t="shared" si="8"/>
        <v>370</v>
      </c>
      <c r="H543" s="43">
        <v>12.0</v>
      </c>
      <c r="I543" s="43">
        <v>21.0</v>
      </c>
      <c r="J543" s="43">
        <v>21.0</v>
      </c>
      <c r="K543" s="44">
        <v>48.0</v>
      </c>
      <c r="L543" s="44">
        <v>124.0</v>
      </c>
      <c r="M543" s="44">
        <v>45.0</v>
      </c>
      <c r="N543" s="45">
        <v>18.0</v>
      </c>
      <c r="O543" s="45">
        <v>23.0</v>
      </c>
      <c r="P543" s="45">
        <v>58.0</v>
      </c>
      <c r="Q543" s="66">
        <f t="shared" si="9"/>
        <v>0.2390180879</v>
      </c>
      <c r="R543" s="66">
        <f t="shared" si="10"/>
        <v>0.007751937984</v>
      </c>
      <c r="S543" s="66">
        <f t="shared" si="11"/>
        <v>0.01356589147</v>
      </c>
      <c r="T543" s="66">
        <f t="shared" si="12"/>
        <v>0.01485788114</v>
      </c>
      <c r="U543" s="63">
        <f t="shared" si="1"/>
        <v>0.2390180879</v>
      </c>
      <c r="V543" s="66">
        <f t="shared" si="13"/>
        <v>0.01356589147</v>
      </c>
      <c r="W543" s="66">
        <f t="shared" si="14"/>
        <v>0.08010335917</v>
      </c>
      <c r="X543" s="66">
        <f t="shared" si="15"/>
        <v>0.03100775194</v>
      </c>
      <c r="Y543" s="63">
        <f t="shared" si="2"/>
        <v>0.2390180879</v>
      </c>
      <c r="Z543" s="66">
        <f t="shared" si="16"/>
        <v>0.02906976744</v>
      </c>
      <c r="AA543" s="66">
        <f t="shared" si="17"/>
        <v>0.01162790698</v>
      </c>
      <c r="AB543" s="66">
        <f t="shared" si="18"/>
        <v>0.03746770026</v>
      </c>
      <c r="AC543" s="63">
        <f t="shared" si="3"/>
        <v>0.2390180879</v>
      </c>
      <c r="AD543" s="66">
        <f t="shared" ref="AD543:AF543" si="572">(H543+K543+N543)/($F543)</f>
        <v>0.0503875969</v>
      </c>
      <c r="AE543" s="66">
        <f t="shared" si="572"/>
        <v>0.1085271318</v>
      </c>
      <c r="AF543" s="66">
        <f t="shared" si="572"/>
        <v>0.08010335917</v>
      </c>
      <c r="AG543" s="56">
        <f t="shared" si="20"/>
        <v>0.01342416024</v>
      </c>
      <c r="AH543" s="49">
        <f t="shared" si="5"/>
        <v>0.2390180879</v>
      </c>
      <c r="AI543" s="57">
        <f t="shared" si="21"/>
        <v>0.01207157656</v>
      </c>
      <c r="AJ543" s="57">
        <f t="shared" si="22"/>
        <v>0.01099599517</v>
      </c>
      <c r="AK543" s="66">
        <f t="shared" si="23"/>
        <v>-0.0004436695845</v>
      </c>
      <c r="AL543" s="66">
        <f t="shared" si="24"/>
        <v>0.003861885971</v>
      </c>
      <c r="AM543" s="66">
        <f t="shared" si="25"/>
        <v>-0.0003601801994</v>
      </c>
      <c r="AN543" s="63">
        <f t="shared" si="6"/>
        <v>0.2390180879</v>
      </c>
      <c r="AO543" s="66">
        <f t="shared" si="26"/>
        <v>0.01171139636</v>
      </c>
      <c r="AP543" s="66">
        <f t="shared" si="27"/>
        <v>1.007180087</v>
      </c>
      <c r="AQ543" s="63">
        <f t="shared" si="7"/>
        <v>18</v>
      </c>
      <c r="AR543" s="66">
        <f t="shared" si="28"/>
        <v>18</v>
      </c>
      <c r="AS543" s="64">
        <f>'M1,M2,M3 Restoration'!AU543</f>
        <v>0.3338688228</v>
      </c>
      <c r="AT543" s="66">
        <f t="shared" si="206"/>
        <v>36</v>
      </c>
      <c r="AU543" s="65">
        <f>'N1,N2,N3 Restoration'!AX543</f>
        <v>0.2451257426</v>
      </c>
      <c r="AV543" s="38">
        <f t="shared" si="30"/>
        <v>33</v>
      </c>
      <c r="AW543" s="38">
        <f t="shared" si="31"/>
        <v>11</v>
      </c>
      <c r="AX543" s="52">
        <v>21.0</v>
      </c>
      <c r="AY543" s="38"/>
      <c r="AZ543" s="35"/>
      <c r="BA543" s="35"/>
    </row>
    <row r="544">
      <c r="A544" s="1"/>
      <c r="B544" s="1"/>
      <c r="C544" s="60"/>
      <c r="D544" s="60"/>
      <c r="E544" s="2">
        <v>7410.0</v>
      </c>
      <c r="F544" s="61">
        <v>1310.0</v>
      </c>
      <c r="G544" s="62">
        <f t="shared" si="8"/>
        <v>336</v>
      </c>
      <c r="H544" s="43">
        <v>9.0</v>
      </c>
      <c r="I544" s="43">
        <v>29.0</v>
      </c>
      <c r="J544" s="43">
        <v>23.0</v>
      </c>
      <c r="K544" s="44">
        <v>54.0</v>
      </c>
      <c r="L544" s="44">
        <v>100.0</v>
      </c>
      <c r="M544" s="44">
        <v>35.0</v>
      </c>
      <c r="N544" s="45">
        <v>21.0</v>
      </c>
      <c r="O544" s="45">
        <v>11.0</v>
      </c>
      <c r="P544" s="45">
        <v>54.0</v>
      </c>
      <c r="Q544" s="66">
        <f t="shared" si="9"/>
        <v>0.2564885496</v>
      </c>
      <c r="R544" s="66">
        <f t="shared" si="10"/>
        <v>0.006870229008</v>
      </c>
      <c r="S544" s="66">
        <f t="shared" si="11"/>
        <v>0.01755725191</v>
      </c>
      <c r="T544" s="66">
        <f t="shared" si="12"/>
        <v>0.008396946565</v>
      </c>
      <c r="U544" s="63">
        <f t="shared" si="1"/>
        <v>0.2564885496</v>
      </c>
      <c r="V544" s="66">
        <f t="shared" si="13"/>
        <v>0.02213740458</v>
      </c>
      <c r="W544" s="66">
        <f t="shared" si="14"/>
        <v>0.07633587786</v>
      </c>
      <c r="X544" s="66">
        <f t="shared" si="15"/>
        <v>0.04122137405</v>
      </c>
      <c r="Y544" s="63">
        <f t="shared" si="2"/>
        <v>0.2564885496</v>
      </c>
      <c r="Z544" s="66">
        <f t="shared" si="16"/>
        <v>0.02671755725</v>
      </c>
      <c r="AA544" s="66">
        <f t="shared" si="17"/>
        <v>0.01603053435</v>
      </c>
      <c r="AB544" s="66">
        <f t="shared" si="18"/>
        <v>0.04122137405</v>
      </c>
      <c r="AC544" s="63">
        <f t="shared" si="3"/>
        <v>0.2564885496</v>
      </c>
      <c r="AD544" s="66">
        <f t="shared" ref="AD544:AF544" si="573">(H544+K544+N544)/($F544)</f>
        <v>0.0641221374</v>
      </c>
      <c r="AE544" s="66">
        <f t="shared" si="573"/>
        <v>0.106870229</v>
      </c>
      <c r="AF544" s="66">
        <f t="shared" si="573"/>
        <v>0.08549618321</v>
      </c>
      <c r="AG544" s="56">
        <f t="shared" si="20"/>
        <v>0.01421289505</v>
      </c>
      <c r="AH544" s="49">
        <f t="shared" si="5"/>
        <v>0.2564885496</v>
      </c>
      <c r="AI544" s="57">
        <f t="shared" si="21"/>
        <v>0.01268111707</v>
      </c>
      <c r="AJ544" s="57">
        <f t="shared" si="22"/>
        <v>0.01152691859</v>
      </c>
      <c r="AK544" s="66">
        <f t="shared" si="23"/>
        <v>0.003349417283</v>
      </c>
      <c r="AL544" s="66">
        <f t="shared" si="24"/>
        <v>-0.00312997203</v>
      </c>
      <c r="AM544" s="66">
        <f t="shared" si="25"/>
        <v>0.002719126636</v>
      </c>
      <c r="AN544" s="63">
        <f t="shared" si="6"/>
        <v>0.2564885496</v>
      </c>
      <c r="AO544" s="66">
        <f t="shared" si="26"/>
        <v>0.0154002437</v>
      </c>
      <c r="AP544" s="66">
        <f t="shared" si="27"/>
        <v>0.9606818692</v>
      </c>
      <c r="AQ544" s="63">
        <f t="shared" si="7"/>
        <v>21</v>
      </c>
      <c r="AR544" s="66">
        <f t="shared" si="28"/>
        <v>20</v>
      </c>
      <c r="AS544" s="64">
        <f>'M1,M2,M3 Restoration'!AU544</f>
        <v>0.3069229284</v>
      </c>
      <c r="AT544" s="66">
        <f t="shared" si="206"/>
        <v>45</v>
      </c>
      <c r="AU544" s="65">
        <f>'N1,N2,N3 Restoration'!AX544</f>
        <v>0.1352756734</v>
      </c>
      <c r="AV544" s="38">
        <f t="shared" si="30"/>
        <v>32</v>
      </c>
      <c r="AW544" s="38">
        <f t="shared" si="31"/>
        <v>5</v>
      </c>
      <c r="AX544" s="52">
        <v>29.0</v>
      </c>
      <c r="AY544" s="38"/>
      <c r="AZ544" s="35"/>
      <c r="BA544" s="35"/>
    </row>
    <row r="545">
      <c r="A545" s="1"/>
      <c r="B545" s="1"/>
      <c r="C545" s="60"/>
      <c r="D545" s="60"/>
      <c r="E545" s="2">
        <v>7411.0</v>
      </c>
      <c r="F545" s="61">
        <v>2390.0</v>
      </c>
      <c r="G545" s="62">
        <f t="shared" si="8"/>
        <v>507</v>
      </c>
      <c r="H545" s="43">
        <v>16.0</v>
      </c>
      <c r="I545" s="43">
        <v>43.0</v>
      </c>
      <c r="J545" s="43">
        <v>16.0</v>
      </c>
      <c r="K545" s="44">
        <v>60.0</v>
      </c>
      <c r="L545" s="44">
        <v>165.0</v>
      </c>
      <c r="M545" s="44">
        <v>56.0</v>
      </c>
      <c r="N545" s="45">
        <v>40.0</v>
      </c>
      <c r="O545" s="45">
        <v>23.0</v>
      </c>
      <c r="P545" s="45">
        <v>88.0</v>
      </c>
      <c r="Q545" s="66">
        <f t="shared" si="9"/>
        <v>0.2121338912</v>
      </c>
      <c r="R545" s="66">
        <f t="shared" si="10"/>
        <v>0.006694560669</v>
      </c>
      <c r="S545" s="66">
        <f t="shared" si="11"/>
        <v>0.006694560669</v>
      </c>
      <c r="T545" s="66">
        <f t="shared" si="12"/>
        <v>0.009623430962</v>
      </c>
      <c r="U545" s="63">
        <f t="shared" si="1"/>
        <v>0.2121338912</v>
      </c>
      <c r="V545" s="66">
        <f t="shared" si="13"/>
        <v>0.0179916318</v>
      </c>
      <c r="W545" s="66">
        <f t="shared" si="14"/>
        <v>0.0690376569</v>
      </c>
      <c r="X545" s="66">
        <f t="shared" si="15"/>
        <v>0.02510460251</v>
      </c>
      <c r="Y545" s="63">
        <f t="shared" si="2"/>
        <v>0.2121338912</v>
      </c>
      <c r="Z545" s="66">
        <f t="shared" si="16"/>
        <v>0.02343096234</v>
      </c>
      <c r="AA545" s="66">
        <f t="shared" si="17"/>
        <v>0.01673640167</v>
      </c>
      <c r="AB545" s="66">
        <f t="shared" si="18"/>
        <v>0.03682008368</v>
      </c>
      <c r="AC545" s="63">
        <f t="shared" si="3"/>
        <v>0.2121338912</v>
      </c>
      <c r="AD545" s="66">
        <f t="shared" ref="AD545:AF545" si="574">(H545+K545+N545)/($F545)</f>
        <v>0.04853556485</v>
      </c>
      <c r="AE545" s="66">
        <f t="shared" si="574"/>
        <v>0.09665271967</v>
      </c>
      <c r="AF545" s="66">
        <f t="shared" si="574"/>
        <v>0.06694560669</v>
      </c>
      <c r="AG545" s="56">
        <f t="shared" si="20"/>
        <v>0.01210513337</v>
      </c>
      <c r="AH545" s="49">
        <f t="shared" si="5"/>
        <v>0.2121338912</v>
      </c>
      <c r="AI545" s="57">
        <f t="shared" si="21"/>
        <v>0.01100361706</v>
      </c>
      <c r="AJ545" s="57">
        <f t="shared" si="22"/>
        <v>0.01004901455</v>
      </c>
      <c r="AK545" s="66">
        <f t="shared" si="23"/>
        <v>0.005732784615</v>
      </c>
      <c r="AL545" s="66">
        <f t="shared" si="24"/>
        <v>-0.0004255835857</v>
      </c>
      <c r="AM545" s="66">
        <f t="shared" si="25"/>
        <v>0.004653993823</v>
      </c>
      <c r="AN545" s="63">
        <f t="shared" si="6"/>
        <v>0.2121338912</v>
      </c>
      <c r="AO545" s="66">
        <f t="shared" si="26"/>
        <v>0.01565761088</v>
      </c>
      <c r="AP545" s="66">
        <f t="shared" si="27"/>
        <v>0.9355422502</v>
      </c>
      <c r="AQ545" s="63">
        <f t="shared" si="7"/>
        <v>40</v>
      </c>
      <c r="AR545" s="66">
        <f t="shared" si="28"/>
        <v>37</v>
      </c>
      <c r="AS545" s="64">
        <f>'M1,M2,M3 Restoration'!AU545</f>
        <v>0.5433856645</v>
      </c>
      <c r="AT545" s="66">
        <f t="shared" si="206"/>
        <v>31</v>
      </c>
      <c r="AU545" s="65">
        <f>'N1,N2,N3 Restoration'!AX545</f>
        <v>0.3589361514</v>
      </c>
      <c r="AV545" s="38">
        <f t="shared" si="30"/>
        <v>32</v>
      </c>
      <c r="AW545" s="38">
        <f t="shared" si="31"/>
        <v>18</v>
      </c>
      <c r="AX545" s="52">
        <v>43.0</v>
      </c>
      <c r="AY545" s="38"/>
      <c r="AZ545" s="35"/>
      <c r="BA545" s="35"/>
    </row>
    <row r="546">
      <c r="A546" s="1"/>
      <c r="B546" s="1"/>
      <c r="C546" s="60"/>
      <c r="D546" s="60"/>
      <c r="E546" s="2">
        <v>7414.0</v>
      </c>
      <c r="F546" s="61">
        <v>2248.0</v>
      </c>
      <c r="G546" s="62">
        <f t="shared" si="8"/>
        <v>524</v>
      </c>
      <c r="H546" s="43">
        <v>13.0</v>
      </c>
      <c r="I546" s="43">
        <v>40.0</v>
      </c>
      <c r="J546" s="43">
        <v>23.0</v>
      </c>
      <c r="K546" s="44">
        <v>60.0</v>
      </c>
      <c r="L546" s="44">
        <v>197.0</v>
      </c>
      <c r="M546" s="44">
        <v>40.0</v>
      </c>
      <c r="N546" s="45">
        <v>21.0</v>
      </c>
      <c r="O546" s="45">
        <v>24.0</v>
      </c>
      <c r="P546" s="45">
        <v>106.0</v>
      </c>
      <c r="Q546" s="66">
        <f t="shared" si="9"/>
        <v>0.2330960854</v>
      </c>
      <c r="R546" s="66">
        <f t="shared" si="10"/>
        <v>0.005782918149</v>
      </c>
      <c r="S546" s="66">
        <f t="shared" si="11"/>
        <v>0.01023131673</v>
      </c>
      <c r="T546" s="66">
        <f t="shared" si="12"/>
        <v>0.01067615658</v>
      </c>
      <c r="U546" s="63">
        <f t="shared" si="1"/>
        <v>0.2330960854</v>
      </c>
      <c r="V546" s="66">
        <f t="shared" si="13"/>
        <v>0.01779359431</v>
      </c>
      <c r="W546" s="66">
        <f t="shared" si="14"/>
        <v>0.08763345196</v>
      </c>
      <c r="X546" s="66">
        <f t="shared" si="15"/>
        <v>0.02669039146</v>
      </c>
      <c r="Y546" s="63">
        <f t="shared" si="2"/>
        <v>0.2330960854</v>
      </c>
      <c r="Z546" s="66">
        <f t="shared" si="16"/>
        <v>0.01779359431</v>
      </c>
      <c r="AA546" s="66">
        <f t="shared" si="17"/>
        <v>0.009341637011</v>
      </c>
      <c r="AB546" s="66">
        <f t="shared" si="18"/>
        <v>0.04715302491</v>
      </c>
      <c r="AC546" s="63">
        <f t="shared" si="3"/>
        <v>0.2330960854</v>
      </c>
      <c r="AD546" s="66">
        <f t="shared" ref="AD546:AF546" si="575">(H546+K546+N546)/($F546)</f>
        <v>0.04181494662</v>
      </c>
      <c r="AE546" s="66">
        <f t="shared" si="575"/>
        <v>0.1161032028</v>
      </c>
      <c r="AF546" s="66">
        <f t="shared" si="575"/>
        <v>0.07517793594</v>
      </c>
      <c r="AG546" s="56">
        <f t="shared" si="20"/>
        <v>0.01314456877</v>
      </c>
      <c r="AH546" s="49">
        <f t="shared" si="5"/>
        <v>0.2330960854</v>
      </c>
      <c r="AI546" s="57">
        <f t="shared" si="21"/>
        <v>0.01184985942</v>
      </c>
      <c r="AJ546" s="57">
        <f t="shared" si="22"/>
        <v>0.01080092704</v>
      </c>
      <c r="AK546" s="66">
        <f t="shared" si="23"/>
        <v>-0.002508222414</v>
      </c>
      <c r="AL546" s="66">
        <f t="shared" si="24"/>
        <v>-0.0001247704563</v>
      </c>
      <c r="AM546" s="66">
        <f t="shared" si="25"/>
        <v>-0.00203622714</v>
      </c>
      <c r="AN546" s="63">
        <f t="shared" si="6"/>
        <v>0.2330960854</v>
      </c>
      <c r="AO546" s="66">
        <f t="shared" si="26"/>
        <v>0.009813632285</v>
      </c>
      <c r="AP546" s="66">
        <f t="shared" si="27"/>
        <v>1.05052597</v>
      </c>
      <c r="AQ546" s="63">
        <f t="shared" si="7"/>
        <v>21</v>
      </c>
      <c r="AR546" s="66">
        <f t="shared" si="28"/>
        <v>22</v>
      </c>
      <c r="AS546" s="64">
        <f>'M1,M2,M3 Restoration'!AU546</f>
        <v>0.2575274839</v>
      </c>
      <c r="AT546" s="66">
        <f t="shared" si="206"/>
        <v>63</v>
      </c>
      <c r="AU546" s="65">
        <f>'N1,N2,N3 Restoration'!AX546</f>
        <v>0.275533682</v>
      </c>
      <c r="AV546" s="38">
        <f t="shared" si="30"/>
        <v>36</v>
      </c>
      <c r="AW546" s="38">
        <f t="shared" si="31"/>
        <v>14</v>
      </c>
      <c r="AX546" s="52">
        <v>40.0</v>
      </c>
      <c r="AY546" s="38"/>
      <c r="AZ546" s="35"/>
      <c r="BA546" s="35"/>
    </row>
    <row r="547">
      <c r="A547" s="1"/>
      <c r="B547" s="1"/>
      <c r="C547" s="60"/>
      <c r="D547" s="60"/>
      <c r="E547" s="2">
        <v>7415.0</v>
      </c>
      <c r="F547" s="61">
        <v>3127.0</v>
      </c>
      <c r="G547" s="62">
        <f t="shared" si="8"/>
        <v>796</v>
      </c>
      <c r="H547" s="43">
        <v>44.0</v>
      </c>
      <c r="I547" s="43">
        <v>61.0</v>
      </c>
      <c r="J547" s="43">
        <v>59.0</v>
      </c>
      <c r="K547" s="44">
        <v>122.0</v>
      </c>
      <c r="L547" s="44">
        <v>229.0</v>
      </c>
      <c r="M547" s="44">
        <v>98.0</v>
      </c>
      <c r="N547" s="45">
        <v>44.0</v>
      </c>
      <c r="O547" s="45">
        <v>30.0</v>
      </c>
      <c r="P547" s="45">
        <v>109.0</v>
      </c>
      <c r="Q547" s="66">
        <f t="shared" si="9"/>
        <v>0.2545570835</v>
      </c>
      <c r="R547" s="66">
        <f t="shared" si="10"/>
        <v>0.01407099456</v>
      </c>
      <c r="S547" s="66">
        <f t="shared" si="11"/>
        <v>0.01886792453</v>
      </c>
      <c r="T547" s="66">
        <f t="shared" si="12"/>
        <v>0.00959385993</v>
      </c>
      <c r="U547" s="63">
        <f t="shared" si="1"/>
        <v>0.2545570835</v>
      </c>
      <c r="V547" s="66">
        <f t="shared" si="13"/>
        <v>0.01950751519</v>
      </c>
      <c r="W547" s="66">
        <f t="shared" si="14"/>
        <v>0.0732331308</v>
      </c>
      <c r="X547" s="66">
        <f t="shared" si="15"/>
        <v>0.03901503038</v>
      </c>
      <c r="Y547" s="63">
        <f t="shared" si="2"/>
        <v>0.2545570835</v>
      </c>
      <c r="Z547" s="66">
        <f t="shared" si="16"/>
        <v>0.03133994244</v>
      </c>
      <c r="AA547" s="66">
        <f t="shared" si="17"/>
        <v>0.01407099456</v>
      </c>
      <c r="AB547" s="66">
        <f t="shared" si="18"/>
        <v>0.03485769108</v>
      </c>
      <c r="AC547" s="63">
        <f t="shared" si="3"/>
        <v>0.2545570835</v>
      </c>
      <c r="AD547" s="66">
        <f t="shared" ref="AD547:AF547" si="576">(H547+K547+N547)/($F547)</f>
        <v>0.06715701951</v>
      </c>
      <c r="AE547" s="66">
        <f t="shared" si="576"/>
        <v>0.1023345059</v>
      </c>
      <c r="AF547" s="66">
        <f t="shared" si="576"/>
        <v>0.08506555804</v>
      </c>
      <c r="AG547" s="56">
        <f t="shared" si="20"/>
        <v>0.01412834576</v>
      </c>
      <c r="AH547" s="49">
        <f t="shared" si="5"/>
        <v>0.2545570835</v>
      </c>
      <c r="AI547" s="57">
        <f t="shared" si="21"/>
        <v>0.01261700007</v>
      </c>
      <c r="AJ547" s="57">
        <f t="shared" si="22"/>
        <v>0.01147149319</v>
      </c>
      <c r="AK547" s="66">
        <f t="shared" si="23"/>
        <v>0.001453994496</v>
      </c>
      <c r="AL547" s="66">
        <f t="shared" si="24"/>
        <v>-0.001877633262</v>
      </c>
      <c r="AM547" s="66">
        <f t="shared" si="25"/>
        <v>0.001180382983</v>
      </c>
      <c r="AN547" s="63">
        <f t="shared" si="6"/>
        <v>0.2545570835</v>
      </c>
      <c r="AO547" s="66">
        <f t="shared" si="26"/>
        <v>0.01379738305</v>
      </c>
      <c r="AP547" s="66">
        <f t="shared" si="27"/>
        <v>0.9805549272</v>
      </c>
      <c r="AQ547" s="63">
        <f t="shared" si="7"/>
        <v>44</v>
      </c>
      <c r="AR547" s="66">
        <f t="shared" si="28"/>
        <v>43</v>
      </c>
      <c r="AS547" s="64">
        <f>'M1,M2,M3 Restoration'!AU547</f>
        <v>0.4488344529</v>
      </c>
      <c r="AT547" s="66">
        <f t="shared" si="206"/>
        <v>53</v>
      </c>
      <c r="AU547" s="65">
        <f>'N1,N2,N3 Restoration'!AX547</f>
        <v>0.176127877</v>
      </c>
      <c r="AV547" s="38">
        <f t="shared" si="30"/>
        <v>103</v>
      </c>
      <c r="AW547" s="38">
        <f t="shared" si="31"/>
        <v>22</v>
      </c>
      <c r="AX547" s="52">
        <v>61.0</v>
      </c>
      <c r="AY547" s="38"/>
      <c r="AZ547" s="35"/>
      <c r="BA547" s="35"/>
    </row>
    <row r="548">
      <c r="A548" s="1"/>
      <c r="B548" s="1"/>
      <c r="C548" s="60"/>
      <c r="D548" s="60"/>
      <c r="E548" s="2">
        <v>7417.0</v>
      </c>
      <c r="F548" s="61">
        <v>2919.0</v>
      </c>
      <c r="G548" s="62">
        <f t="shared" si="8"/>
        <v>554</v>
      </c>
      <c r="H548" s="43">
        <v>35.0</v>
      </c>
      <c r="I548" s="43">
        <v>40.0</v>
      </c>
      <c r="J548" s="43">
        <v>27.0</v>
      </c>
      <c r="K548" s="44">
        <v>86.0</v>
      </c>
      <c r="L548" s="44">
        <v>186.0</v>
      </c>
      <c r="M548" s="44">
        <v>52.0</v>
      </c>
      <c r="N548" s="45">
        <v>26.0</v>
      </c>
      <c r="O548" s="45">
        <v>25.0</v>
      </c>
      <c r="P548" s="45">
        <v>77.0</v>
      </c>
      <c r="Q548" s="66">
        <f t="shared" si="9"/>
        <v>0.1897910243</v>
      </c>
      <c r="R548" s="66">
        <f t="shared" si="10"/>
        <v>0.01199040767</v>
      </c>
      <c r="S548" s="66">
        <f t="shared" si="11"/>
        <v>0.009249743063</v>
      </c>
      <c r="T548" s="66">
        <f t="shared" si="12"/>
        <v>0.00856457691</v>
      </c>
      <c r="U548" s="63">
        <f t="shared" si="1"/>
        <v>0.1897910243</v>
      </c>
      <c r="V548" s="66">
        <f t="shared" si="13"/>
        <v>0.01370332306</v>
      </c>
      <c r="W548" s="66">
        <f t="shared" si="14"/>
        <v>0.06372045221</v>
      </c>
      <c r="X548" s="66">
        <f t="shared" si="15"/>
        <v>0.02946214457</v>
      </c>
      <c r="Y548" s="63">
        <f t="shared" si="2"/>
        <v>0.1897910243</v>
      </c>
      <c r="Z548" s="66">
        <f t="shared" si="16"/>
        <v>0.01781431997</v>
      </c>
      <c r="AA548" s="66">
        <f t="shared" si="17"/>
        <v>0.008907159986</v>
      </c>
      <c r="AB548" s="66">
        <f t="shared" si="18"/>
        <v>0.02637889688</v>
      </c>
      <c r="AC548" s="63">
        <f t="shared" si="3"/>
        <v>0.1897910243</v>
      </c>
      <c r="AD548" s="66">
        <f t="shared" ref="AD548:AF548" si="577">(H548+K548+N548)/($F548)</f>
        <v>0.05035971223</v>
      </c>
      <c r="AE548" s="66">
        <f t="shared" si="577"/>
        <v>0.08598835218</v>
      </c>
      <c r="AF548" s="66">
        <f t="shared" si="577"/>
        <v>0.05344295992</v>
      </c>
      <c r="AG548" s="56">
        <f t="shared" si="20"/>
        <v>0.01091180018</v>
      </c>
      <c r="AH548" s="49">
        <f t="shared" si="5"/>
        <v>0.1897910243</v>
      </c>
      <c r="AI548" s="57">
        <f t="shared" si="21"/>
        <v>0.009996173075</v>
      </c>
      <c r="AJ548" s="57">
        <f t="shared" si="22"/>
        <v>0.009142113465</v>
      </c>
      <c r="AK548" s="66">
        <f t="shared" si="23"/>
        <v>-0.001089013088</v>
      </c>
      <c r="AL548" s="66">
        <f t="shared" si="24"/>
        <v>-0.0005775365554</v>
      </c>
      <c r="AM548" s="66">
        <f t="shared" si="25"/>
        <v>-0.0008840834825</v>
      </c>
      <c r="AN548" s="63">
        <f t="shared" si="6"/>
        <v>0.1897910243</v>
      </c>
      <c r="AO548" s="66">
        <f t="shared" si="26"/>
        <v>0.009112089592</v>
      </c>
      <c r="AP548" s="66">
        <f t="shared" si="27"/>
        <v>1.023007289</v>
      </c>
      <c r="AQ548" s="63">
        <f t="shared" si="7"/>
        <v>26</v>
      </c>
      <c r="AR548" s="66">
        <f t="shared" si="28"/>
        <v>27</v>
      </c>
      <c r="AS548" s="64">
        <f>'M1,M2,M3 Restoration'!AU548</f>
        <v>0.5343778807</v>
      </c>
      <c r="AT548" s="66">
        <f t="shared" si="206"/>
        <v>24</v>
      </c>
      <c r="AU548" s="65">
        <f>'N1,N2,N3 Restoration'!AX548</f>
        <v>0.2793904574</v>
      </c>
      <c r="AV548" s="38">
        <f t="shared" si="30"/>
        <v>62</v>
      </c>
      <c r="AW548" s="38">
        <f t="shared" si="31"/>
        <v>24</v>
      </c>
      <c r="AX548" s="52">
        <v>40.0</v>
      </c>
      <c r="AY548" s="38"/>
      <c r="AZ548" s="35"/>
      <c r="BA548" s="35"/>
    </row>
    <row r="549">
      <c r="A549" s="1"/>
      <c r="B549" s="1"/>
      <c r="C549" s="60"/>
      <c r="D549" s="60"/>
      <c r="E549" s="2">
        <v>7430.0</v>
      </c>
      <c r="F549" s="61">
        <v>2038.0</v>
      </c>
      <c r="G549" s="62">
        <f t="shared" si="8"/>
        <v>334</v>
      </c>
      <c r="H549" s="43">
        <v>11.0</v>
      </c>
      <c r="I549" s="43">
        <v>35.0</v>
      </c>
      <c r="J549" s="43">
        <v>25.0</v>
      </c>
      <c r="K549" s="44">
        <v>26.0</v>
      </c>
      <c r="L549" s="44">
        <v>104.0</v>
      </c>
      <c r="M549" s="44">
        <v>43.0</v>
      </c>
      <c r="N549" s="45">
        <v>13.0</v>
      </c>
      <c r="O549" s="45">
        <v>17.0</v>
      </c>
      <c r="P549" s="45">
        <v>60.0</v>
      </c>
      <c r="Q549" s="66">
        <f t="shared" si="9"/>
        <v>0.1638861629</v>
      </c>
      <c r="R549" s="66">
        <f t="shared" si="10"/>
        <v>0.005397448479</v>
      </c>
      <c r="S549" s="66">
        <f t="shared" si="11"/>
        <v>0.01226692836</v>
      </c>
      <c r="T549" s="66">
        <f t="shared" si="12"/>
        <v>0.008341511286</v>
      </c>
      <c r="U549" s="63">
        <f t="shared" si="1"/>
        <v>0.1638861629</v>
      </c>
      <c r="V549" s="66">
        <f t="shared" si="13"/>
        <v>0.01717369971</v>
      </c>
      <c r="W549" s="66">
        <f t="shared" si="14"/>
        <v>0.05103042198</v>
      </c>
      <c r="X549" s="66">
        <f t="shared" si="15"/>
        <v>0.0127576055</v>
      </c>
      <c r="Y549" s="63">
        <f t="shared" si="2"/>
        <v>0.1638861629</v>
      </c>
      <c r="Z549" s="66">
        <f t="shared" si="16"/>
        <v>0.02109911678</v>
      </c>
      <c r="AA549" s="66">
        <f t="shared" si="17"/>
        <v>0.006378802748</v>
      </c>
      <c r="AB549" s="66">
        <f t="shared" si="18"/>
        <v>0.02944062807</v>
      </c>
      <c r="AC549" s="63">
        <f t="shared" si="3"/>
        <v>0.1638861629</v>
      </c>
      <c r="AD549" s="66">
        <f t="shared" ref="AD549:AF549" si="578">(H549+K549+N549)/($F549)</f>
        <v>0.02453385672</v>
      </c>
      <c r="AE549" s="66">
        <f t="shared" si="578"/>
        <v>0.07654563297</v>
      </c>
      <c r="AF549" s="66">
        <f t="shared" si="578"/>
        <v>0.06280667321</v>
      </c>
      <c r="AG549" s="56">
        <f t="shared" si="20"/>
        <v>0.009417858933</v>
      </c>
      <c r="AH549" s="49">
        <f t="shared" si="5"/>
        <v>0.1638861629</v>
      </c>
      <c r="AI549" s="57">
        <f t="shared" si="21"/>
        <v>0.008691884374</v>
      </c>
      <c r="AJ549" s="57">
        <f t="shared" si="22"/>
        <v>0.00795439664</v>
      </c>
      <c r="AK549" s="66">
        <f t="shared" si="23"/>
        <v>-0.002313081626</v>
      </c>
      <c r="AL549" s="66">
        <f t="shared" si="24"/>
        <v>0.0003871146451</v>
      </c>
      <c r="AM549" s="66">
        <f t="shared" si="25"/>
        <v>-0.001877807788</v>
      </c>
      <c r="AN549" s="63">
        <f t="shared" si="6"/>
        <v>0.1638861629</v>
      </c>
      <c r="AO549" s="66">
        <f t="shared" si="26"/>
        <v>0.006814076585</v>
      </c>
      <c r="AP549" s="66">
        <f t="shared" si="27"/>
        <v>1.068237545</v>
      </c>
      <c r="AQ549" s="63">
        <f t="shared" si="7"/>
        <v>13</v>
      </c>
      <c r="AR549" s="66">
        <f t="shared" si="28"/>
        <v>14</v>
      </c>
      <c r="AS549" s="64">
        <f>'M1,M2,M3 Restoration'!AU549</f>
        <v>0.2157285886</v>
      </c>
      <c r="AT549" s="66">
        <f t="shared" si="206"/>
        <v>51</v>
      </c>
      <c r="AU549" s="65">
        <f>'N1,N2,N3 Restoration'!AX549</f>
        <v>0.2272053735</v>
      </c>
      <c r="AV549" s="38">
        <f t="shared" si="30"/>
        <v>36</v>
      </c>
      <c r="AW549" s="38">
        <f t="shared" si="31"/>
        <v>11</v>
      </c>
      <c r="AX549" s="52">
        <v>35.0</v>
      </c>
      <c r="AY549" s="38"/>
      <c r="AZ549" s="35"/>
      <c r="BA549" s="35"/>
    </row>
    <row r="550">
      <c r="A550" s="1"/>
      <c r="B550" s="1"/>
      <c r="C550" s="60"/>
      <c r="D550" s="60"/>
      <c r="E550" s="2">
        <v>7500.0</v>
      </c>
      <c r="F550" s="61">
        <v>2006.0</v>
      </c>
      <c r="G550" s="62">
        <f t="shared" si="8"/>
        <v>385</v>
      </c>
      <c r="H550" s="43">
        <v>22.0</v>
      </c>
      <c r="I550" s="43">
        <v>46.0</v>
      </c>
      <c r="J550" s="43">
        <v>15.0</v>
      </c>
      <c r="K550" s="44">
        <v>67.0</v>
      </c>
      <c r="L550" s="44">
        <v>106.0</v>
      </c>
      <c r="M550" s="44">
        <v>33.0</v>
      </c>
      <c r="N550" s="45">
        <v>20.0</v>
      </c>
      <c r="O550" s="45">
        <v>13.0</v>
      </c>
      <c r="P550" s="45">
        <v>63.0</v>
      </c>
      <c r="Q550" s="66">
        <f t="shared" si="9"/>
        <v>0.1919242273</v>
      </c>
      <c r="R550" s="66">
        <f t="shared" si="10"/>
        <v>0.0109670987</v>
      </c>
      <c r="S550" s="66">
        <f t="shared" si="11"/>
        <v>0.007477567298</v>
      </c>
      <c r="T550" s="66">
        <f t="shared" si="12"/>
        <v>0.006480558325</v>
      </c>
      <c r="U550" s="63">
        <f t="shared" si="1"/>
        <v>0.1919242273</v>
      </c>
      <c r="V550" s="66">
        <f t="shared" si="13"/>
        <v>0.02293120638</v>
      </c>
      <c r="W550" s="66">
        <f t="shared" si="14"/>
        <v>0.05284147557</v>
      </c>
      <c r="X550" s="66">
        <f t="shared" si="15"/>
        <v>0.0333998006</v>
      </c>
      <c r="Y550" s="63">
        <f t="shared" si="2"/>
        <v>0.1919242273</v>
      </c>
      <c r="Z550" s="66">
        <f t="shared" si="16"/>
        <v>0.01645064806</v>
      </c>
      <c r="AA550" s="66">
        <f t="shared" si="17"/>
        <v>0.009970089731</v>
      </c>
      <c r="AB550" s="66">
        <f t="shared" si="18"/>
        <v>0.03140578265</v>
      </c>
      <c r="AC550" s="63">
        <f t="shared" si="3"/>
        <v>0.1919242273</v>
      </c>
      <c r="AD550" s="66">
        <f t="shared" ref="AD550:AF550" si="579">(H550+K550+N550)/($F550)</f>
        <v>0.05433698903</v>
      </c>
      <c r="AE550" s="66">
        <f t="shared" si="579"/>
        <v>0.08225324028</v>
      </c>
      <c r="AF550" s="66">
        <f t="shared" si="579"/>
        <v>0.05533399801</v>
      </c>
      <c r="AG550" s="56">
        <f t="shared" si="20"/>
        <v>0.01102954134</v>
      </c>
      <c r="AH550" s="49">
        <f t="shared" si="5"/>
        <v>0.1919242273</v>
      </c>
      <c r="AI550" s="57">
        <f t="shared" si="21"/>
        <v>0.01009705872</v>
      </c>
      <c r="AJ550" s="57">
        <f t="shared" si="22"/>
        <v>0.009233399701</v>
      </c>
      <c r="AK550" s="66">
        <f t="shared" si="23"/>
        <v>-0.0001269689933</v>
      </c>
      <c r="AL550" s="66">
        <f t="shared" si="24"/>
        <v>-0.002752841376</v>
      </c>
      <c r="AM550" s="66">
        <f t="shared" si="25"/>
        <v>-0.0001030760704</v>
      </c>
      <c r="AN550" s="63">
        <f t="shared" si="6"/>
        <v>0.1919242273</v>
      </c>
      <c r="AO550" s="66">
        <f t="shared" si="26"/>
        <v>0.009993982654</v>
      </c>
      <c r="AP550" s="66">
        <f t="shared" si="27"/>
        <v>1.00239646</v>
      </c>
      <c r="AQ550" s="63">
        <f t="shared" si="7"/>
        <v>20</v>
      </c>
      <c r="AR550" s="66">
        <f t="shared" si="28"/>
        <v>20</v>
      </c>
      <c r="AS550" s="64">
        <f>'M1,M2,M3 Restoration'!AU550</f>
        <v>0.550001999</v>
      </c>
      <c r="AT550" s="66">
        <f t="shared" si="206"/>
        <v>16</v>
      </c>
      <c r="AU550" s="65">
        <f>'N1,N2,N3 Restoration'!AX550</f>
        <v>0.344465365</v>
      </c>
      <c r="AV550" s="38">
        <f t="shared" si="30"/>
        <v>37</v>
      </c>
      <c r="AW550" s="38">
        <f t="shared" si="31"/>
        <v>19</v>
      </c>
      <c r="AX550" s="52">
        <v>46.0</v>
      </c>
      <c r="AY550" s="38"/>
      <c r="AZ550" s="35"/>
      <c r="BA550" s="35"/>
    </row>
    <row r="551">
      <c r="A551" s="1"/>
      <c r="B551" s="1"/>
      <c r="C551" s="60"/>
      <c r="D551" s="60"/>
      <c r="E551" s="2">
        <v>7502.0</v>
      </c>
      <c r="F551" s="61">
        <v>1524.0</v>
      </c>
      <c r="G551" s="62">
        <f t="shared" si="8"/>
        <v>178</v>
      </c>
      <c r="H551" s="43">
        <v>6.0</v>
      </c>
      <c r="I551" s="43">
        <v>20.0</v>
      </c>
      <c r="J551" s="43">
        <v>6.0</v>
      </c>
      <c r="K551" s="44">
        <v>12.0</v>
      </c>
      <c r="L551" s="44">
        <v>67.0</v>
      </c>
      <c r="M551" s="44">
        <v>21.0</v>
      </c>
      <c r="N551" s="45">
        <v>9.0</v>
      </c>
      <c r="O551" s="45">
        <v>5.0</v>
      </c>
      <c r="P551" s="45">
        <v>32.0</v>
      </c>
      <c r="Q551" s="66">
        <f t="shared" si="9"/>
        <v>0.1167979003</v>
      </c>
      <c r="R551" s="66">
        <f t="shared" si="10"/>
        <v>0.003937007874</v>
      </c>
      <c r="S551" s="66">
        <f t="shared" si="11"/>
        <v>0.003937007874</v>
      </c>
      <c r="T551" s="66">
        <f t="shared" si="12"/>
        <v>0.003280839895</v>
      </c>
      <c r="U551" s="63">
        <f t="shared" si="1"/>
        <v>0.1167979003</v>
      </c>
      <c r="V551" s="66">
        <f t="shared" si="13"/>
        <v>0.01312335958</v>
      </c>
      <c r="W551" s="66">
        <f t="shared" si="14"/>
        <v>0.04396325459</v>
      </c>
      <c r="X551" s="66">
        <f t="shared" si="15"/>
        <v>0.007874015748</v>
      </c>
      <c r="Y551" s="63">
        <f t="shared" si="2"/>
        <v>0.1167979003</v>
      </c>
      <c r="Z551" s="66">
        <f t="shared" si="16"/>
        <v>0.01377952756</v>
      </c>
      <c r="AA551" s="66">
        <f t="shared" si="17"/>
        <v>0.005905511811</v>
      </c>
      <c r="AB551" s="66">
        <f t="shared" si="18"/>
        <v>0.02099737533</v>
      </c>
      <c r="AC551" s="63">
        <f t="shared" si="3"/>
        <v>0.1167979003</v>
      </c>
      <c r="AD551" s="66">
        <f t="shared" ref="AD551:AF551" si="580">(H551+K551+N551)/($F551)</f>
        <v>0.01771653543</v>
      </c>
      <c r="AE551" s="66">
        <f t="shared" si="580"/>
        <v>0.06036745407</v>
      </c>
      <c r="AF551" s="66">
        <f t="shared" si="580"/>
        <v>0.03871391076</v>
      </c>
      <c r="AG551" s="56">
        <f t="shared" si="20"/>
        <v>0.006398766852</v>
      </c>
      <c r="AH551" s="49">
        <f t="shared" si="5"/>
        <v>0.1167979003</v>
      </c>
      <c r="AI551" s="57">
        <f t="shared" si="21"/>
        <v>0.005946382637</v>
      </c>
      <c r="AJ551" s="57">
        <f t="shared" si="22"/>
        <v>0.005420792086</v>
      </c>
      <c r="AK551" s="66">
        <f t="shared" si="23"/>
        <v>-0.00004087082619</v>
      </c>
      <c r="AL551" s="66">
        <f t="shared" si="24"/>
        <v>-0.002139952191</v>
      </c>
      <c r="AM551" s="66">
        <f t="shared" si="25"/>
        <v>-0.00003317978703</v>
      </c>
      <c r="AN551" s="63">
        <f t="shared" si="6"/>
        <v>0.1167979003</v>
      </c>
      <c r="AO551" s="66">
        <f t="shared" si="26"/>
        <v>0.00591320285</v>
      </c>
      <c r="AP551" s="66">
        <f t="shared" si="27"/>
        <v>1.001302349</v>
      </c>
      <c r="AQ551" s="63">
        <f t="shared" si="7"/>
        <v>9</v>
      </c>
      <c r="AR551" s="66">
        <f t="shared" si="28"/>
        <v>9</v>
      </c>
      <c r="AS551" s="64">
        <f>'M1,M2,M3 Restoration'!AU551</f>
        <v>0.4355995157</v>
      </c>
      <c r="AT551" s="66">
        <f t="shared" si="206"/>
        <v>12</v>
      </c>
      <c r="AU551" s="65">
        <f>'N1,N2,N3 Restoration'!AX551</f>
        <v>0.3250491148</v>
      </c>
      <c r="AV551" s="38">
        <f t="shared" si="30"/>
        <v>12</v>
      </c>
      <c r="AW551" s="38">
        <f t="shared" si="31"/>
        <v>6</v>
      </c>
      <c r="AX551" s="52">
        <v>20.0</v>
      </c>
      <c r="AY551" s="38"/>
      <c r="AZ551" s="35"/>
      <c r="BA551" s="35"/>
    </row>
    <row r="552">
      <c r="A552" s="1"/>
      <c r="B552" s="1"/>
      <c r="C552" s="60"/>
      <c r="D552" s="60"/>
      <c r="E552" s="2">
        <v>7507.0</v>
      </c>
      <c r="F552" s="61">
        <v>1909.0</v>
      </c>
      <c r="G552" s="62">
        <f t="shared" si="8"/>
        <v>341</v>
      </c>
      <c r="H552" s="43">
        <v>7.0</v>
      </c>
      <c r="I552" s="43">
        <v>38.0</v>
      </c>
      <c r="J552" s="43">
        <v>20.0</v>
      </c>
      <c r="K552" s="44">
        <v>42.0</v>
      </c>
      <c r="L552" s="44">
        <v>122.0</v>
      </c>
      <c r="M552" s="44">
        <v>39.0</v>
      </c>
      <c r="N552" s="45">
        <v>11.0</v>
      </c>
      <c r="O552" s="45">
        <v>14.0</v>
      </c>
      <c r="P552" s="45">
        <v>48.0</v>
      </c>
      <c r="Q552" s="66">
        <f t="shared" si="9"/>
        <v>0.1786275537</v>
      </c>
      <c r="R552" s="66">
        <f t="shared" si="10"/>
        <v>0.003666841278</v>
      </c>
      <c r="S552" s="66">
        <f t="shared" si="11"/>
        <v>0.01047668937</v>
      </c>
      <c r="T552" s="66">
        <f t="shared" si="12"/>
        <v>0.007333682556</v>
      </c>
      <c r="U552" s="63">
        <f t="shared" si="1"/>
        <v>0.1786275537</v>
      </c>
      <c r="V552" s="66">
        <f t="shared" si="13"/>
        <v>0.0199057098</v>
      </c>
      <c r="W552" s="66">
        <f t="shared" si="14"/>
        <v>0.06390780513</v>
      </c>
      <c r="X552" s="66">
        <f t="shared" si="15"/>
        <v>0.02200104767</v>
      </c>
      <c r="Y552" s="63">
        <f t="shared" si="2"/>
        <v>0.1786275537</v>
      </c>
      <c r="Z552" s="66">
        <f t="shared" si="16"/>
        <v>0.02042954426</v>
      </c>
      <c r="AA552" s="66">
        <f t="shared" si="17"/>
        <v>0.005762179151</v>
      </c>
      <c r="AB552" s="66">
        <f t="shared" si="18"/>
        <v>0.02514405448</v>
      </c>
      <c r="AC552" s="63">
        <f t="shared" si="3"/>
        <v>0.1786275537</v>
      </c>
      <c r="AD552" s="66">
        <f t="shared" ref="AD552:AF552" si="581">(H552+K552+N552)/($F552)</f>
        <v>0.0314300681</v>
      </c>
      <c r="AE552" s="66">
        <f t="shared" si="581"/>
        <v>0.09114719749</v>
      </c>
      <c r="AF552" s="66">
        <f t="shared" si="581"/>
        <v>0.05605028811</v>
      </c>
      <c r="AG552" s="56">
        <f t="shared" si="20"/>
        <v>0.01028253052</v>
      </c>
      <c r="AH552" s="49">
        <f t="shared" si="5"/>
        <v>0.1786275537</v>
      </c>
      <c r="AI552" s="57">
        <f t="shared" si="21"/>
        <v>0.009452039003</v>
      </c>
      <c r="AJ552" s="57">
        <f t="shared" si="22"/>
        <v>0.008648215011</v>
      </c>
      <c r="AK552" s="66">
        <f t="shared" si="23"/>
        <v>-0.003689859852</v>
      </c>
      <c r="AL552" s="66">
        <f t="shared" si="24"/>
        <v>-0.001314532455</v>
      </c>
      <c r="AM552" s="66">
        <f t="shared" si="25"/>
        <v>-0.002995504996</v>
      </c>
      <c r="AN552" s="63">
        <f t="shared" si="6"/>
        <v>0.1786275537</v>
      </c>
      <c r="AO552" s="66">
        <f t="shared" si="26"/>
        <v>0.006456534007</v>
      </c>
      <c r="AP552" s="66">
        <f t="shared" si="27"/>
        <v>1.120502129</v>
      </c>
      <c r="AQ552" s="63">
        <f t="shared" si="7"/>
        <v>11</v>
      </c>
      <c r="AR552" s="66">
        <f t="shared" si="28"/>
        <v>12</v>
      </c>
      <c r="AS552" s="64">
        <f>'M1,M2,M3 Restoration'!AU552</f>
        <v>0.1858777804</v>
      </c>
      <c r="AT552" s="66">
        <f t="shared" si="206"/>
        <v>53</v>
      </c>
      <c r="AU552" s="65">
        <f>'N1,N2,N3 Restoration'!AX552</f>
        <v>0.2753950578</v>
      </c>
      <c r="AV552" s="38">
        <f t="shared" si="30"/>
        <v>27</v>
      </c>
      <c r="AW552" s="38">
        <f t="shared" si="31"/>
        <v>10</v>
      </c>
      <c r="AX552" s="52">
        <v>38.0</v>
      </c>
      <c r="AY552" s="38"/>
      <c r="AZ552" s="35"/>
      <c r="BA552" s="35"/>
    </row>
    <row r="553">
      <c r="A553" s="1"/>
      <c r="B553" s="1"/>
      <c r="C553" s="60"/>
      <c r="D553" s="60"/>
      <c r="E553" s="2">
        <v>7509.0</v>
      </c>
      <c r="F553" s="61">
        <v>1176.0</v>
      </c>
      <c r="G553" s="62">
        <f t="shared" si="8"/>
        <v>177</v>
      </c>
      <c r="H553" s="43">
        <v>3.0</v>
      </c>
      <c r="I553" s="43">
        <v>14.0</v>
      </c>
      <c r="J553" s="43">
        <v>9.0</v>
      </c>
      <c r="K553" s="44">
        <v>17.0</v>
      </c>
      <c r="L553" s="44">
        <v>59.0</v>
      </c>
      <c r="M553" s="44">
        <v>17.0</v>
      </c>
      <c r="N553" s="45">
        <v>16.0</v>
      </c>
      <c r="O553" s="45">
        <v>6.0</v>
      </c>
      <c r="P553" s="45">
        <v>36.0</v>
      </c>
      <c r="Q553" s="66">
        <f t="shared" si="9"/>
        <v>0.1505102041</v>
      </c>
      <c r="R553" s="66">
        <f t="shared" si="10"/>
        <v>0.002551020408</v>
      </c>
      <c r="S553" s="66">
        <f t="shared" si="11"/>
        <v>0.007653061224</v>
      </c>
      <c r="T553" s="66">
        <f t="shared" si="12"/>
        <v>0.005102040816</v>
      </c>
      <c r="U553" s="63">
        <f t="shared" si="1"/>
        <v>0.1505102041</v>
      </c>
      <c r="V553" s="66">
        <f t="shared" si="13"/>
        <v>0.0119047619</v>
      </c>
      <c r="W553" s="66">
        <f t="shared" si="14"/>
        <v>0.05017006803</v>
      </c>
      <c r="X553" s="66">
        <f t="shared" si="15"/>
        <v>0.01445578231</v>
      </c>
      <c r="Y553" s="63">
        <f t="shared" si="2"/>
        <v>0.1505102041</v>
      </c>
      <c r="Z553" s="66">
        <f t="shared" si="16"/>
        <v>0.01445578231</v>
      </c>
      <c r="AA553" s="66">
        <f t="shared" si="17"/>
        <v>0.01360544218</v>
      </c>
      <c r="AB553" s="66">
        <f t="shared" si="18"/>
        <v>0.0306122449</v>
      </c>
      <c r="AC553" s="63">
        <f t="shared" si="3"/>
        <v>0.1505102041</v>
      </c>
      <c r="AD553" s="66">
        <f t="shared" ref="AD553:AF553" si="582">(H553+K553+N553)/($F553)</f>
        <v>0.0306122449</v>
      </c>
      <c r="AE553" s="66">
        <f t="shared" si="582"/>
        <v>0.06717687075</v>
      </c>
      <c r="AF553" s="66">
        <f t="shared" si="582"/>
        <v>0.05272108844</v>
      </c>
      <c r="AG553" s="56">
        <f t="shared" si="20"/>
        <v>0.008600068852</v>
      </c>
      <c r="AH553" s="49">
        <f t="shared" si="5"/>
        <v>0.1505102041</v>
      </c>
      <c r="AI553" s="57">
        <f t="shared" si="21"/>
        <v>0.007961145096</v>
      </c>
      <c r="AJ553" s="57">
        <f t="shared" si="22"/>
        <v>0.007283849177</v>
      </c>
      <c r="AK553" s="66">
        <f t="shared" si="23"/>
        <v>0.005644297081</v>
      </c>
      <c r="AL553" s="66">
        <f t="shared" si="24"/>
        <v>-0.002181808361</v>
      </c>
      <c r="AM553" s="66">
        <f t="shared" si="25"/>
        <v>0.004582157802</v>
      </c>
      <c r="AN553" s="63">
        <f t="shared" si="6"/>
        <v>0.1505102041</v>
      </c>
      <c r="AO553" s="66">
        <f t="shared" si="26"/>
        <v>0.0125433029</v>
      </c>
      <c r="AP553" s="66">
        <f t="shared" si="27"/>
        <v>0.921932763</v>
      </c>
      <c r="AQ553" s="63">
        <f t="shared" si="7"/>
        <v>16</v>
      </c>
      <c r="AR553" s="66">
        <f t="shared" si="28"/>
        <v>15</v>
      </c>
      <c r="AS553" s="64">
        <f>'M1,M2,M3 Restoration'!AU553</f>
        <v>0.3092793952</v>
      </c>
      <c r="AT553" s="66">
        <f t="shared" si="206"/>
        <v>33</v>
      </c>
      <c r="AU553" s="65">
        <f>'N1,N2,N3 Restoration'!AX553</f>
        <v>0.1459951888</v>
      </c>
      <c r="AV553" s="38">
        <f t="shared" si="30"/>
        <v>12</v>
      </c>
      <c r="AW553" s="38">
        <f t="shared" si="31"/>
        <v>2</v>
      </c>
      <c r="AX553" s="52">
        <v>14.0</v>
      </c>
      <c r="AY553" s="38"/>
      <c r="AZ553" s="35"/>
      <c r="BA553" s="35"/>
    </row>
    <row r="554">
      <c r="A554" s="1"/>
      <c r="B554" s="1"/>
      <c r="C554" s="60"/>
      <c r="D554" s="60"/>
      <c r="E554" s="2">
        <v>7512.0</v>
      </c>
      <c r="F554" s="61">
        <v>719.0</v>
      </c>
      <c r="G554" s="62">
        <f t="shared" si="8"/>
        <v>157</v>
      </c>
      <c r="H554" s="43">
        <v>4.0</v>
      </c>
      <c r="I554" s="43">
        <v>10.0</v>
      </c>
      <c r="J554" s="43">
        <v>14.0</v>
      </c>
      <c r="K554" s="44">
        <v>24.0</v>
      </c>
      <c r="L554" s="44">
        <v>53.0</v>
      </c>
      <c r="M554" s="44">
        <v>18.0</v>
      </c>
      <c r="N554" s="45">
        <v>4.0</v>
      </c>
      <c r="O554" s="45">
        <v>4.0</v>
      </c>
      <c r="P554" s="45">
        <v>26.0</v>
      </c>
      <c r="Q554" s="66">
        <f t="shared" si="9"/>
        <v>0.2183588317</v>
      </c>
      <c r="R554" s="66">
        <f t="shared" si="10"/>
        <v>0.005563282337</v>
      </c>
      <c r="S554" s="66">
        <f t="shared" si="11"/>
        <v>0.01947148818</v>
      </c>
      <c r="T554" s="66">
        <f t="shared" si="12"/>
        <v>0.005563282337</v>
      </c>
      <c r="U554" s="63">
        <f t="shared" si="1"/>
        <v>0.2183588317</v>
      </c>
      <c r="V554" s="66">
        <f t="shared" si="13"/>
        <v>0.01390820584</v>
      </c>
      <c r="W554" s="66">
        <f t="shared" si="14"/>
        <v>0.07371349096</v>
      </c>
      <c r="X554" s="66">
        <f t="shared" si="15"/>
        <v>0.03337969402</v>
      </c>
      <c r="Y554" s="63">
        <f t="shared" si="2"/>
        <v>0.2183588317</v>
      </c>
      <c r="Z554" s="66">
        <f t="shared" si="16"/>
        <v>0.02503477051</v>
      </c>
      <c r="AA554" s="66">
        <f t="shared" si="17"/>
        <v>0.005563282337</v>
      </c>
      <c r="AB554" s="66">
        <f t="shared" si="18"/>
        <v>0.03616133519</v>
      </c>
      <c r="AC554" s="63">
        <f t="shared" si="3"/>
        <v>0.2183588317</v>
      </c>
      <c r="AD554" s="66">
        <f t="shared" ref="AD554:AF554" si="583">(H554+K554+N554)/($F554)</f>
        <v>0.04450625869</v>
      </c>
      <c r="AE554" s="66">
        <f t="shared" si="583"/>
        <v>0.09318497914</v>
      </c>
      <c r="AF554" s="66">
        <f t="shared" si="583"/>
        <v>0.08066759388</v>
      </c>
      <c r="AG554" s="56">
        <f t="shared" si="20"/>
        <v>0.01242190498</v>
      </c>
      <c r="AH554" s="49">
        <f t="shared" si="5"/>
        <v>0.2183588317</v>
      </c>
      <c r="AI554" s="57">
        <f t="shared" si="21"/>
        <v>0.01126491699</v>
      </c>
      <c r="AJ554" s="57">
        <f t="shared" si="22"/>
        <v>0.01028230224</v>
      </c>
      <c r="AK554" s="66">
        <f t="shared" si="23"/>
        <v>-0.005701634649</v>
      </c>
      <c r="AL554" s="66">
        <f t="shared" si="24"/>
        <v>-0.004719019907</v>
      </c>
      <c r="AM554" s="66">
        <f t="shared" si="25"/>
        <v>-0.004628705633</v>
      </c>
      <c r="AN554" s="63">
        <f t="shared" si="6"/>
        <v>0.2183588317</v>
      </c>
      <c r="AO554" s="66">
        <f t="shared" si="26"/>
        <v>0.006636211353</v>
      </c>
      <c r="AP554" s="66">
        <f t="shared" si="27"/>
        <v>1.192858991</v>
      </c>
      <c r="AQ554" s="63">
        <f t="shared" si="7"/>
        <v>4</v>
      </c>
      <c r="AR554" s="66">
        <f t="shared" si="28"/>
        <v>5</v>
      </c>
      <c r="AS554" s="64">
        <f>'M1,M2,M3 Restoration'!AU554</f>
        <v>0.1160524065</v>
      </c>
      <c r="AT554" s="66">
        <f t="shared" si="206"/>
        <v>38</v>
      </c>
      <c r="AU554" s="65">
        <f>'N1,N2,N3 Restoration'!AX554</f>
        <v>0.03080135593</v>
      </c>
      <c r="AV554" s="38">
        <f t="shared" si="30"/>
        <v>18</v>
      </c>
      <c r="AW554" s="38">
        <f t="shared" si="31"/>
        <v>1</v>
      </c>
      <c r="AX554" s="52">
        <v>10.0</v>
      </c>
      <c r="AY554" s="38"/>
      <c r="AZ554" s="35"/>
      <c r="BA554" s="35"/>
    </row>
    <row r="555">
      <c r="A555" s="1"/>
      <c r="B555" s="1"/>
      <c r="C555" s="60"/>
      <c r="D555" s="60"/>
      <c r="E555" s="2">
        <v>7513.0</v>
      </c>
      <c r="F555" s="61">
        <v>2116.0</v>
      </c>
      <c r="G555" s="62">
        <f t="shared" si="8"/>
        <v>262</v>
      </c>
      <c r="H555" s="43">
        <v>9.0</v>
      </c>
      <c r="I555" s="43">
        <v>30.0</v>
      </c>
      <c r="J555" s="43">
        <v>19.0</v>
      </c>
      <c r="K555" s="44">
        <v>19.0</v>
      </c>
      <c r="L555" s="44">
        <v>79.0</v>
      </c>
      <c r="M555" s="44">
        <v>30.0</v>
      </c>
      <c r="N555" s="45">
        <v>15.0</v>
      </c>
      <c r="O555" s="45">
        <v>15.0</v>
      </c>
      <c r="P555" s="45">
        <v>46.0</v>
      </c>
      <c r="Q555" s="66">
        <f t="shared" si="9"/>
        <v>0.1238185255</v>
      </c>
      <c r="R555" s="66">
        <f t="shared" si="10"/>
        <v>0.004253308129</v>
      </c>
      <c r="S555" s="66">
        <f t="shared" si="11"/>
        <v>0.008979206049</v>
      </c>
      <c r="T555" s="66">
        <f t="shared" si="12"/>
        <v>0.007088846881</v>
      </c>
      <c r="U555" s="63">
        <f t="shared" si="1"/>
        <v>0.1238185255</v>
      </c>
      <c r="V555" s="66">
        <f t="shared" si="13"/>
        <v>0.01417769376</v>
      </c>
      <c r="W555" s="66">
        <f t="shared" si="14"/>
        <v>0.03733459357</v>
      </c>
      <c r="X555" s="66">
        <f t="shared" si="15"/>
        <v>0.008979206049</v>
      </c>
      <c r="Y555" s="63">
        <f t="shared" si="2"/>
        <v>0.1238185255</v>
      </c>
      <c r="Z555" s="66">
        <f t="shared" si="16"/>
        <v>0.01417769376</v>
      </c>
      <c r="AA555" s="66">
        <f t="shared" si="17"/>
        <v>0.007088846881</v>
      </c>
      <c r="AB555" s="66">
        <f t="shared" si="18"/>
        <v>0.02173913043</v>
      </c>
      <c r="AC555" s="63">
        <f t="shared" si="3"/>
        <v>0.1238185255</v>
      </c>
      <c r="AD555" s="66">
        <f t="shared" ref="AD555:AF555" si="584">(H555+K555+N555)/($F555)</f>
        <v>0.02032136106</v>
      </c>
      <c r="AE555" s="66">
        <f t="shared" si="584"/>
        <v>0.05860113422</v>
      </c>
      <c r="AF555" s="66">
        <f t="shared" si="584"/>
        <v>0.04489603025</v>
      </c>
      <c r="AG555" s="56">
        <f t="shared" si="20"/>
        <v>0.006873737211</v>
      </c>
      <c r="AH555" s="49">
        <f t="shared" si="5"/>
        <v>0.1238185255</v>
      </c>
      <c r="AI555" s="57">
        <f t="shared" si="21"/>
        <v>0.006386384947</v>
      </c>
      <c r="AJ555" s="57">
        <f t="shared" si="22"/>
        <v>0.005829201582</v>
      </c>
      <c r="AK555" s="66">
        <f t="shared" si="23"/>
        <v>0.0007024619337</v>
      </c>
      <c r="AL555" s="66">
        <f t="shared" si="24"/>
        <v>0.001259645299</v>
      </c>
      <c r="AM555" s="66">
        <f t="shared" si="25"/>
        <v>0.0005702732128</v>
      </c>
      <c r="AN555" s="63">
        <f t="shared" si="6"/>
        <v>0.1238185255</v>
      </c>
      <c r="AO555" s="66">
        <f t="shared" si="26"/>
        <v>0.00695665816</v>
      </c>
      <c r="AP555" s="66">
        <f t="shared" si="27"/>
        <v>0.9813525778</v>
      </c>
      <c r="AQ555" s="63">
        <f t="shared" si="7"/>
        <v>15</v>
      </c>
      <c r="AR555" s="66">
        <f t="shared" si="28"/>
        <v>15</v>
      </c>
      <c r="AS555" s="64">
        <f>'M1,M2,M3 Restoration'!AU555</f>
        <v>0.3070054708</v>
      </c>
      <c r="AT555" s="66">
        <f t="shared" si="206"/>
        <v>34</v>
      </c>
      <c r="AU555" s="65">
        <f>'N1,N2,N3 Restoration'!AX555</f>
        <v>0.2847724177</v>
      </c>
      <c r="AV555" s="38">
        <f t="shared" si="30"/>
        <v>28</v>
      </c>
      <c r="AW555" s="38">
        <f t="shared" si="31"/>
        <v>11</v>
      </c>
      <c r="AX555" s="52">
        <v>30.0</v>
      </c>
      <c r="AY555" s="38"/>
      <c r="AZ555" s="35"/>
      <c r="BA555" s="35"/>
    </row>
    <row r="556">
      <c r="A556" s="1"/>
      <c r="B556" s="1"/>
      <c r="C556" s="60"/>
      <c r="D556" s="60"/>
      <c r="E556" s="2">
        <v>7515.0</v>
      </c>
      <c r="F556" s="61">
        <v>2524.0</v>
      </c>
      <c r="G556" s="62">
        <f t="shared" si="8"/>
        <v>616</v>
      </c>
      <c r="H556" s="43">
        <v>29.0</v>
      </c>
      <c r="I556" s="43">
        <v>55.0</v>
      </c>
      <c r="J556" s="43">
        <v>34.0</v>
      </c>
      <c r="K556" s="44">
        <v>78.0</v>
      </c>
      <c r="L556" s="44">
        <v>218.0</v>
      </c>
      <c r="M556" s="44">
        <v>56.0</v>
      </c>
      <c r="N556" s="45">
        <v>20.0</v>
      </c>
      <c r="O556" s="45">
        <v>29.0</v>
      </c>
      <c r="P556" s="45">
        <v>97.0</v>
      </c>
      <c r="Q556" s="66">
        <f t="shared" si="9"/>
        <v>0.2440570523</v>
      </c>
      <c r="R556" s="66">
        <f t="shared" si="10"/>
        <v>0.01148969889</v>
      </c>
      <c r="S556" s="66">
        <f t="shared" si="11"/>
        <v>0.01347068146</v>
      </c>
      <c r="T556" s="66">
        <f t="shared" si="12"/>
        <v>0.01148969889</v>
      </c>
      <c r="U556" s="63">
        <f t="shared" si="1"/>
        <v>0.2440570523</v>
      </c>
      <c r="V556" s="66">
        <f t="shared" si="13"/>
        <v>0.02179080824</v>
      </c>
      <c r="W556" s="66">
        <f t="shared" si="14"/>
        <v>0.08637083994</v>
      </c>
      <c r="X556" s="66">
        <f t="shared" si="15"/>
        <v>0.03090332805</v>
      </c>
      <c r="Y556" s="63">
        <f t="shared" si="2"/>
        <v>0.2440570523</v>
      </c>
      <c r="Z556" s="66">
        <f t="shared" si="16"/>
        <v>0.02218700475</v>
      </c>
      <c r="AA556" s="66">
        <f t="shared" si="17"/>
        <v>0.007923930269</v>
      </c>
      <c r="AB556" s="66">
        <f t="shared" si="18"/>
        <v>0.03843106181</v>
      </c>
      <c r="AC556" s="63">
        <f t="shared" si="3"/>
        <v>0.2440570523</v>
      </c>
      <c r="AD556" s="66">
        <f t="shared" ref="AD556:AF556" si="585">(H556+K556+N556)/($F556)</f>
        <v>0.05031695721</v>
      </c>
      <c r="AE556" s="66">
        <f t="shared" si="585"/>
        <v>0.1196513471</v>
      </c>
      <c r="AF556" s="66">
        <f t="shared" si="585"/>
        <v>0.07408874802</v>
      </c>
      <c r="AG556" s="56">
        <f t="shared" si="20"/>
        <v>0.01365718446</v>
      </c>
      <c r="AH556" s="49">
        <f t="shared" si="5"/>
        <v>0.2440570523</v>
      </c>
      <c r="AI556" s="57">
        <f t="shared" si="21"/>
        <v>0.01225421287</v>
      </c>
      <c r="AJ556" s="57">
        <f t="shared" si="22"/>
        <v>0.01115595613</v>
      </c>
      <c r="AK556" s="66">
        <f t="shared" si="23"/>
        <v>-0.004330282599</v>
      </c>
      <c r="AL556" s="66">
        <f t="shared" si="24"/>
        <v>0.0003337427573</v>
      </c>
      <c r="AM556" s="66">
        <f t="shared" si="25"/>
        <v>-0.003515413507</v>
      </c>
      <c r="AN556" s="63">
        <f t="shared" si="6"/>
        <v>0.2440570523</v>
      </c>
      <c r="AO556" s="66">
        <f t="shared" si="26"/>
        <v>0.008738799362</v>
      </c>
      <c r="AP556" s="66">
        <f t="shared" si="27"/>
        <v>1.102836479</v>
      </c>
      <c r="AQ556" s="63">
        <f t="shared" si="7"/>
        <v>20</v>
      </c>
      <c r="AR556" s="66">
        <f t="shared" si="28"/>
        <v>22</v>
      </c>
      <c r="AS556" s="64">
        <f>'M1,M2,M3 Restoration'!AU556</f>
        <v>0.3474914339</v>
      </c>
      <c r="AT556" s="66">
        <f t="shared" si="206"/>
        <v>41</v>
      </c>
      <c r="AU556" s="65">
        <f>'N1,N2,N3 Restoration'!AX556</f>
        <v>0.3289929587</v>
      </c>
      <c r="AV556" s="38">
        <f t="shared" si="30"/>
        <v>63</v>
      </c>
      <c r="AW556" s="38">
        <f t="shared" si="31"/>
        <v>31</v>
      </c>
      <c r="AX556" s="52">
        <v>55.0</v>
      </c>
      <c r="AY556" s="38"/>
      <c r="AZ556" s="35"/>
      <c r="BA556" s="35"/>
    </row>
    <row r="557">
      <c r="A557" s="1"/>
      <c r="B557" s="1"/>
      <c r="C557" s="60"/>
      <c r="D557" s="60"/>
      <c r="E557" s="2">
        <v>7522.0</v>
      </c>
      <c r="F557" s="61">
        <v>3233.0</v>
      </c>
      <c r="G557" s="62">
        <f t="shared" si="8"/>
        <v>381</v>
      </c>
      <c r="H557" s="43">
        <v>19.0</v>
      </c>
      <c r="I557" s="43">
        <v>55.0</v>
      </c>
      <c r="J557" s="43">
        <v>29.0</v>
      </c>
      <c r="K557" s="44">
        <v>40.0</v>
      </c>
      <c r="L557" s="44">
        <v>90.0</v>
      </c>
      <c r="M557" s="44">
        <v>31.0</v>
      </c>
      <c r="N557" s="45">
        <v>23.0</v>
      </c>
      <c r="O557" s="45">
        <v>20.0</v>
      </c>
      <c r="P557" s="45">
        <v>74.0</v>
      </c>
      <c r="Q557" s="66">
        <f t="shared" si="9"/>
        <v>0.1178472007</v>
      </c>
      <c r="R557" s="66">
        <f t="shared" si="10"/>
        <v>0.005876894525</v>
      </c>
      <c r="S557" s="66">
        <f t="shared" si="11"/>
        <v>0.008969996907</v>
      </c>
      <c r="T557" s="66">
        <f t="shared" si="12"/>
        <v>0.006186204763</v>
      </c>
      <c r="U557" s="63">
        <f t="shared" si="1"/>
        <v>0.1178472007</v>
      </c>
      <c r="V557" s="66">
        <f t="shared" si="13"/>
        <v>0.0170120631</v>
      </c>
      <c r="W557" s="66">
        <f t="shared" si="14"/>
        <v>0.02783792144</v>
      </c>
      <c r="X557" s="66">
        <f t="shared" si="15"/>
        <v>0.01237240953</v>
      </c>
      <c r="Y557" s="63">
        <f t="shared" si="2"/>
        <v>0.1178472007</v>
      </c>
      <c r="Z557" s="66">
        <f t="shared" si="16"/>
        <v>0.009588617383</v>
      </c>
      <c r="AA557" s="66">
        <f t="shared" si="17"/>
        <v>0.007114135478</v>
      </c>
      <c r="AB557" s="66">
        <f t="shared" si="18"/>
        <v>0.02288895762</v>
      </c>
      <c r="AC557" s="63">
        <f t="shared" si="3"/>
        <v>0.1178472007</v>
      </c>
      <c r="AD557" s="66">
        <f t="shared" ref="AD557:AF557" si="586">(H557+K557+N557)/($F557)</f>
        <v>0.02536343953</v>
      </c>
      <c r="AE557" s="66">
        <f t="shared" si="586"/>
        <v>0.0510361893</v>
      </c>
      <c r="AF557" s="66">
        <f t="shared" si="586"/>
        <v>0.04144757191</v>
      </c>
      <c r="AG557" s="56">
        <f t="shared" si="20"/>
        <v>0.006470309038</v>
      </c>
      <c r="AH557" s="49">
        <f t="shared" si="5"/>
        <v>0.1178472007</v>
      </c>
      <c r="AI557" s="57">
        <f t="shared" si="21"/>
        <v>0.006012828209</v>
      </c>
      <c r="AJ557" s="57">
        <f t="shared" si="22"/>
        <v>0.005482515806</v>
      </c>
      <c r="AK557" s="66">
        <f t="shared" si="23"/>
        <v>0.001101307269</v>
      </c>
      <c r="AL557" s="66">
        <f t="shared" si="24"/>
        <v>0.0007036889575</v>
      </c>
      <c r="AM557" s="66">
        <f t="shared" si="25"/>
        <v>0.0008940641538</v>
      </c>
      <c r="AN557" s="63">
        <f t="shared" si="6"/>
        <v>0.1178472007</v>
      </c>
      <c r="AO557" s="66">
        <f t="shared" si="26"/>
        <v>0.006906892363</v>
      </c>
      <c r="AP557" s="66">
        <f t="shared" si="27"/>
        <v>0.9708688265</v>
      </c>
      <c r="AQ557" s="63">
        <f t="shared" si="7"/>
        <v>23</v>
      </c>
      <c r="AR557" s="66">
        <f t="shared" si="28"/>
        <v>22</v>
      </c>
      <c r="AS557" s="64">
        <f>'M1,M2,M3 Restoration'!AU557</f>
        <v>0.3636539206</v>
      </c>
      <c r="AT557" s="66">
        <f t="shared" si="206"/>
        <v>38</v>
      </c>
      <c r="AU557" s="65">
        <f>'N1,N2,N3 Restoration'!AX557</f>
        <v>0.3152458904</v>
      </c>
      <c r="AV557" s="38">
        <f t="shared" si="30"/>
        <v>48</v>
      </c>
      <c r="AW557" s="38">
        <f t="shared" si="31"/>
        <v>22</v>
      </c>
      <c r="AX557" s="52">
        <v>55.0</v>
      </c>
      <c r="AY557" s="38"/>
      <c r="AZ557" s="35"/>
      <c r="BA557" s="35"/>
    </row>
    <row r="558">
      <c r="A558" s="1"/>
      <c r="B558" s="1"/>
      <c r="C558" s="60"/>
      <c r="D558" s="60"/>
      <c r="E558" s="2">
        <v>7528.0</v>
      </c>
      <c r="F558" s="61">
        <v>1858.0</v>
      </c>
      <c r="G558" s="62">
        <f t="shared" si="8"/>
        <v>196</v>
      </c>
      <c r="H558" s="43">
        <v>9.0</v>
      </c>
      <c r="I558" s="43">
        <v>27.0</v>
      </c>
      <c r="J558" s="43">
        <v>9.0</v>
      </c>
      <c r="K558" s="44">
        <v>25.0</v>
      </c>
      <c r="L558" s="44">
        <v>52.0</v>
      </c>
      <c r="M558" s="44">
        <v>15.0</v>
      </c>
      <c r="N558" s="45">
        <v>15.0</v>
      </c>
      <c r="O558" s="45">
        <v>10.0</v>
      </c>
      <c r="P558" s="45">
        <v>34.0</v>
      </c>
      <c r="Q558" s="66">
        <f t="shared" si="9"/>
        <v>0.105489774</v>
      </c>
      <c r="R558" s="66">
        <f t="shared" si="10"/>
        <v>0.004843918192</v>
      </c>
      <c r="S558" s="66">
        <f t="shared" si="11"/>
        <v>0.004843918192</v>
      </c>
      <c r="T558" s="66">
        <f t="shared" si="12"/>
        <v>0.005382131324</v>
      </c>
      <c r="U558" s="63">
        <f t="shared" si="1"/>
        <v>0.105489774</v>
      </c>
      <c r="V558" s="66">
        <f t="shared" si="13"/>
        <v>0.01453175457</v>
      </c>
      <c r="W558" s="66">
        <f t="shared" si="14"/>
        <v>0.02798708288</v>
      </c>
      <c r="X558" s="66">
        <f t="shared" si="15"/>
        <v>0.01345532831</v>
      </c>
      <c r="Y558" s="63">
        <f t="shared" si="2"/>
        <v>0.105489774</v>
      </c>
      <c r="Z558" s="66">
        <f t="shared" si="16"/>
        <v>0.008073196986</v>
      </c>
      <c r="AA558" s="66">
        <f t="shared" si="17"/>
        <v>0.008073196986</v>
      </c>
      <c r="AB558" s="66">
        <f t="shared" si="18"/>
        <v>0.0182992465</v>
      </c>
      <c r="AC558" s="63">
        <f t="shared" si="3"/>
        <v>0.105489774</v>
      </c>
      <c r="AD558" s="66">
        <f t="shared" ref="AD558:AF558" si="587">(H558+K558+N558)/($F558)</f>
        <v>0.02637244349</v>
      </c>
      <c r="AE558" s="66">
        <f t="shared" si="587"/>
        <v>0.04790096878</v>
      </c>
      <c r="AF558" s="66">
        <f t="shared" si="587"/>
        <v>0.03121636168</v>
      </c>
      <c r="AG558" s="56">
        <f t="shared" si="20"/>
        <v>0.005615430345</v>
      </c>
      <c r="AH558" s="49">
        <f t="shared" si="5"/>
        <v>0.105489774</v>
      </c>
      <c r="AI558" s="57">
        <f t="shared" si="21"/>
        <v>0.005215078832</v>
      </c>
      <c r="AJ558" s="57">
        <f t="shared" si="22"/>
        <v>0.004740374849</v>
      </c>
      <c r="AK558" s="66">
        <f t="shared" si="23"/>
        <v>0.002858118154</v>
      </c>
      <c r="AL558" s="66">
        <f t="shared" si="24"/>
        <v>0.0006417564751</v>
      </c>
      <c r="AM558" s="66">
        <f t="shared" si="25"/>
        <v>0.002320279782</v>
      </c>
      <c r="AN558" s="63">
        <f t="shared" si="6"/>
        <v>0.105489774</v>
      </c>
      <c r="AO558" s="66">
        <f t="shared" si="26"/>
        <v>0.007535358613</v>
      </c>
      <c r="AP558" s="66">
        <f t="shared" si="27"/>
        <v>0.9333797536</v>
      </c>
      <c r="AQ558" s="63">
        <f t="shared" si="7"/>
        <v>15</v>
      </c>
      <c r="AR558" s="66">
        <f t="shared" si="28"/>
        <v>14</v>
      </c>
      <c r="AS558" s="64">
        <f>'M1,M2,M3 Restoration'!AU558</f>
        <v>0.534554459</v>
      </c>
      <c r="AT558" s="66">
        <f t="shared" si="206"/>
        <v>12</v>
      </c>
      <c r="AU558" s="65">
        <f>'N1,N2,N3 Restoration'!AX558</f>
        <v>0.4089258896</v>
      </c>
      <c r="AV558" s="38">
        <f t="shared" si="30"/>
        <v>18</v>
      </c>
      <c r="AW558" s="38">
        <f t="shared" si="31"/>
        <v>12</v>
      </c>
      <c r="AX558" s="52">
        <v>27.0</v>
      </c>
      <c r="AY558" s="38"/>
      <c r="AZ558" s="35"/>
      <c r="BA558" s="35"/>
    </row>
    <row r="559">
      <c r="A559" s="1"/>
      <c r="B559" s="1"/>
      <c r="C559" s="60"/>
      <c r="D559" s="60"/>
      <c r="E559" s="2">
        <v>7531.0</v>
      </c>
      <c r="F559" s="61">
        <v>1292.0</v>
      </c>
      <c r="G559" s="62">
        <f t="shared" si="8"/>
        <v>157</v>
      </c>
      <c r="H559" s="43">
        <v>4.0</v>
      </c>
      <c r="I559" s="43">
        <v>17.0</v>
      </c>
      <c r="J559" s="43">
        <v>7.0</v>
      </c>
      <c r="K559" s="44">
        <v>17.0</v>
      </c>
      <c r="L559" s="44">
        <v>41.0</v>
      </c>
      <c r="M559" s="44">
        <v>11.0</v>
      </c>
      <c r="N559" s="45">
        <v>12.0</v>
      </c>
      <c r="O559" s="45">
        <v>7.0</v>
      </c>
      <c r="P559" s="45">
        <v>41.0</v>
      </c>
      <c r="Q559" s="66">
        <f t="shared" si="9"/>
        <v>0.1215170279</v>
      </c>
      <c r="R559" s="66">
        <f t="shared" si="10"/>
        <v>0.003095975232</v>
      </c>
      <c r="S559" s="66">
        <f t="shared" si="11"/>
        <v>0.005417956656</v>
      </c>
      <c r="T559" s="66">
        <f t="shared" si="12"/>
        <v>0.005417956656</v>
      </c>
      <c r="U559" s="63">
        <f t="shared" si="1"/>
        <v>0.1215170279</v>
      </c>
      <c r="V559" s="66">
        <f t="shared" si="13"/>
        <v>0.01315789474</v>
      </c>
      <c r="W559" s="66">
        <f t="shared" si="14"/>
        <v>0.03173374613</v>
      </c>
      <c r="X559" s="66">
        <f t="shared" si="15"/>
        <v>0.01315789474</v>
      </c>
      <c r="Y559" s="63">
        <f t="shared" si="2"/>
        <v>0.1215170279</v>
      </c>
      <c r="Z559" s="66">
        <f t="shared" si="16"/>
        <v>0.008513931889</v>
      </c>
      <c r="AA559" s="66">
        <f t="shared" si="17"/>
        <v>0.009287925697</v>
      </c>
      <c r="AB559" s="66">
        <f t="shared" si="18"/>
        <v>0.03173374613</v>
      </c>
      <c r="AC559" s="63">
        <f t="shared" si="3"/>
        <v>0.1215170279</v>
      </c>
      <c r="AD559" s="66">
        <f t="shared" ref="AD559:AF559" si="588">(H559+K559+N559)/($F559)</f>
        <v>0.02554179567</v>
      </c>
      <c r="AE559" s="66">
        <f t="shared" si="588"/>
        <v>0.05030959752</v>
      </c>
      <c r="AF559" s="66">
        <f t="shared" si="588"/>
        <v>0.04566563467</v>
      </c>
      <c r="AG559" s="56">
        <f t="shared" si="20"/>
        <v>0.006718991711</v>
      </c>
      <c r="AH559" s="49">
        <f t="shared" si="5"/>
        <v>0.1215170279</v>
      </c>
      <c r="AI559" s="57">
        <f t="shared" si="21"/>
        <v>0.006243327478</v>
      </c>
      <c r="AJ559" s="57">
        <f t="shared" si="22"/>
        <v>0.005696500853</v>
      </c>
      <c r="AK559" s="66">
        <f t="shared" si="23"/>
        <v>0.003044598218</v>
      </c>
      <c r="AL559" s="66">
        <f t="shared" si="24"/>
        <v>-0.0002785441967</v>
      </c>
      <c r="AM559" s="66">
        <f t="shared" si="25"/>
        <v>0.002471668177</v>
      </c>
      <c r="AN559" s="63">
        <f t="shared" si="6"/>
        <v>0.1215170279</v>
      </c>
      <c r="AO559" s="66">
        <f t="shared" si="26"/>
        <v>0.008714995656</v>
      </c>
      <c r="AP559" s="66">
        <f t="shared" si="27"/>
        <v>0.9383145323</v>
      </c>
      <c r="AQ559" s="63">
        <f t="shared" si="7"/>
        <v>12</v>
      </c>
      <c r="AR559" s="66">
        <f t="shared" si="28"/>
        <v>11</v>
      </c>
      <c r="AS559" s="64">
        <f>'M1,M2,M3 Restoration'!AU559</f>
        <v>0.3246395257</v>
      </c>
      <c r="AT559" s="66">
        <f t="shared" si="206"/>
        <v>23</v>
      </c>
      <c r="AU559" s="65">
        <f>'N1,N2,N3 Restoration'!AX559</f>
        <v>0.2829363269</v>
      </c>
      <c r="AV559" s="38">
        <f t="shared" si="30"/>
        <v>11</v>
      </c>
      <c r="AW559" s="38">
        <f t="shared" si="31"/>
        <v>4</v>
      </c>
      <c r="AX559" s="52">
        <v>17.0</v>
      </c>
      <c r="AY559" s="38"/>
      <c r="AZ559" s="35"/>
      <c r="BA559" s="35"/>
    </row>
    <row r="560">
      <c r="A560" s="1"/>
      <c r="B560" s="1"/>
      <c r="C560" s="60"/>
      <c r="D560" s="60"/>
      <c r="E560" s="2">
        <v>7545.0</v>
      </c>
      <c r="F560" s="61">
        <v>2403.0</v>
      </c>
      <c r="G560" s="62">
        <f t="shared" si="8"/>
        <v>1031</v>
      </c>
      <c r="H560" s="43">
        <v>43.0</v>
      </c>
      <c r="I560" s="43">
        <v>97.0</v>
      </c>
      <c r="J560" s="43">
        <v>62.0</v>
      </c>
      <c r="K560" s="44">
        <v>172.0</v>
      </c>
      <c r="L560" s="44">
        <v>321.0</v>
      </c>
      <c r="M560" s="44">
        <v>128.0</v>
      </c>
      <c r="N560" s="45">
        <v>38.0</v>
      </c>
      <c r="O560" s="45">
        <v>47.0</v>
      </c>
      <c r="P560" s="45">
        <v>123.0</v>
      </c>
      <c r="Q560" s="66">
        <f t="shared" si="9"/>
        <v>0.4290470246</v>
      </c>
      <c r="R560" s="66">
        <f t="shared" si="10"/>
        <v>0.01789429879</v>
      </c>
      <c r="S560" s="66">
        <f t="shared" si="11"/>
        <v>0.02580108198</v>
      </c>
      <c r="T560" s="66">
        <f t="shared" si="12"/>
        <v>0.01955888473</v>
      </c>
      <c r="U560" s="63">
        <f t="shared" si="1"/>
        <v>0.4290470246</v>
      </c>
      <c r="V560" s="66">
        <f t="shared" si="13"/>
        <v>0.04036620891</v>
      </c>
      <c r="W560" s="66">
        <f t="shared" si="14"/>
        <v>0.1335830212</v>
      </c>
      <c r="X560" s="66">
        <f t="shared" si="15"/>
        <v>0.07157719517</v>
      </c>
      <c r="Y560" s="63">
        <f t="shared" si="2"/>
        <v>0.4290470246</v>
      </c>
      <c r="Z560" s="66">
        <f t="shared" si="16"/>
        <v>0.0532667499</v>
      </c>
      <c r="AA560" s="66">
        <f t="shared" si="17"/>
        <v>0.01581356638</v>
      </c>
      <c r="AB560" s="66">
        <f t="shared" si="18"/>
        <v>0.05118601748</v>
      </c>
      <c r="AC560" s="63">
        <f t="shared" si="3"/>
        <v>0.4290470246</v>
      </c>
      <c r="AD560" s="66">
        <f t="shared" ref="AD560:AF560" si="589">(H560+K560+N560)/($F560)</f>
        <v>0.1052850603</v>
      </c>
      <c r="AE560" s="66">
        <f t="shared" si="589"/>
        <v>0.1935081149</v>
      </c>
      <c r="AF560" s="66">
        <f t="shared" si="589"/>
        <v>0.1302538494</v>
      </c>
      <c r="AG560" s="56">
        <f t="shared" si="20"/>
        <v>0.01910789734</v>
      </c>
      <c r="AH560" s="49">
        <f t="shared" si="5"/>
        <v>0.4290470246</v>
      </c>
      <c r="AI560" s="57">
        <f t="shared" si="21"/>
        <v>0.01512741341</v>
      </c>
      <c r="AJ560" s="57">
        <f t="shared" si="22"/>
        <v>0.0131967018</v>
      </c>
      <c r="AK560" s="66">
        <f t="shared" si="23"/>
        <v>0.0006861529639</v>
      </c>
      <c r="AL560" s="66">
        <f t="shared" si="24"/>
        <v>0.006362182926</v>
      </c>
      <c r="AM560" s="66">
        <f t="shared" si="25"/>
        <v>0.0005570332517</v>
      </c>
      <c r="AN560" s="63">
        <f t="shared" si="6"/>
        <v>0.4290470246</v>
      </c>
      <c r="AO560" s="66">
        <f t="shared" si="26"/>
        <v>0.01568444666</v>
      </c>
      <c r="AP560" s="66">
        <f t="shared" si="27"/>
        <v>0.9918348771</v>
      </c>
      <c r="AQ560" s="63">
        <f t="shared" si="7"/>
        <v>38</v>
      </c>
      <c r="AR560" s="66">
        <f t="shared" si="28"/>
        <v>38</v>
      </c>
      <c r="AS560" s="64">
        <f>'M1,M2,M3 Restoration'!AU560</f>
        <v>0.3748243465</v>
      </c>
      <c r="AT560" s="66">
        <f t="shared" si="206"/>
        <v>63</v>
      </c>
      <c r="AU560" s="65">
        <f>'N1,N2,N3 Restoration'!AX560</f>
        <v>0.3422748968</v>
      </c>
      <c r="AV560" s="38">
        <f t="shared" si="30"/>
        <v>105</v>
      </c>
      <c r="AW560" s="38">
        <f t="shared" si="31"/>
        <v>55</v>
      </c>
      <c r="AX560" s="52">
        <v>97.0</v>
      </c>
      <c r="AY560" s="38"/>
      <c r="AZ560" s="35"/>
      <c r="BA560" s="35"/>
    </row>
    <row r="561">
      <c r="A561" s="1"/>
      <c r="B561" s="1"/>
      <c r="C561" s="60"/>
      <c r="D561" s="60"/>
      <c r="E561" s="2">
        <v>7552.0</v>
      </c>
      <c r="F561" s="61">
        <v>2340.0</v>
      </c>
      <c r="G561" s="62">
        <f t="shared" si="8"/>
        <v>1017</v>
      </c>
      <c r="H561" s="43">
        <v>38.0</v>
      </c>
      <c r="I561" s="43">
        <v>74.0</v>
      </c>
      <c r="J561" s="43">
        <v>71.0</v>
      </c>
      <c r="K561" s="44">
        <v>146.0</v>
      </c>
      <c r="L561" s="44">
        <v>298.0</v>
      </c>
      <c r="M561" s="44">
        <v>180.0</v>
      </c>
      <c r="N561" s="45">
        <v>44.0</v>
      </c>
      <c r="O561" s="45">
        <v>51.0</v>
      </c>
      <c r="P561" s="45">
        <v>115.0</v>
      </c>
      <c r="Q561" s="66">
        <f t="shared" si="9"/>
        <v>0.4346153846</v>
      </c>
      <c r="R561" s="66">
        <f t="shared" si="10"/>
        <v>0.01623931624</v>
      </c>
      <c r="S561" s="66">
        <f t="shared" si="11"/>
        <v>0.03034188034</v>
      </c>
      <c r="T561" s="66">
        <f t="shared" si="12"/>
        <v>0.02179487179</v>
      </c>
      <c r="U561" s="63">
        <f t="shared" si="1"/>
        <v>0.4346153846</v>
      </c>
      <c r="V561" s="66">
        <f t="shared" si="13"/>
        <v>0.03162393162</v>
      </c>
      <c r="W561" s="66">
        <f t="shared" si="14"/>
        <v>0.1273504274</v>
      </c>
      <c r="X561" s="66">
        <f t="shared" si="15"/>
        <v>0.06239316239</v>
      </c>
      <c r="Y561" s="63">
        <f t="shared" si="2"/>
        <v>0.4346153846</v>
      </c>
      <c r="Z561" s="66">
        <f t="shared" si="16"/>
        <v>0.07692307692</v>
      </c>
      <c r="AA561" s="66">
        <f t="shared" si="17"/>
        <v>0.0188034188</v>
      </c>
      <c r="AB561" s="66">
        <f t="shared" si="18"/>
        <v>0.04914529915</v>
      </c>
      <c r="AC561" s="63">
        <f t="shared" si="3"/>
        <v>0.4346153846</v>
      </c>
      <c r="AD561" s="66">
        <f t="shared" ref="AD561:AF561" si="590">(H561+K561+N561)/($F561)</f>
        <v>0.09743589744</v>
      </c>
      <c r="AE561" s="66">
        <f t="shared" si="590"/>
        <v>0.1807692308</v>
      </c>
      <c r="AF561" s="66">
        <f t="shared" si="590"/>
        <v>0.1564102564</v>
      </c>
      <c r="AG561" s="56">
        <f t="shared" si="20"/>
        <v>0.01917827367</v>
      </c>
      <c r="AH561" s="49">
        <f t="shared" si="5"/>
        <v>0.4346153846</v>
      </c>
      <c r="AI561" s="57">
        <f t="shared" si="21"/>
        <v>0.01509823964</v>
      </c>
      <c r="AJ561" s="57">
        <f t="shared" si="22"/>
        <v>0.01314247041</v>
      </c>
      <c r="AK561" s="66">
        <f t="shared" si="23"/>
        <v>0.003705179158</v>
      </c>
      <c r="AL561" s="66">
        <f t="shared" si="24"/>
        <v>0.008652401381</v>
      </c>
      <c r="AM561" s="66">
        <f t="shared" si="25"/>
        <v>0.003007941528</v>
      </c>
      <c r="AN561" s="63">
        <f t="shared" si="6"/>
        <v>0.4346153846</v>
      </c>
      <c r="AO561" s="66">
        <f t="shared" si="26"/>
        <v>0.01810618117</v>
      </c>
      <c r="AP561" s="66">
        <f t="shared" si="27"/>
        <v>0.9629196351</v>
      </c>
      <c r="AQ561" s="63">
        <f t="shared" si="7"/>
        <v>44</v>
      </c>
      <c r="AR561" s="66">
        <f t="shared" si="28"/>
        <v>42</v>
      </c>
      <c r="AS561" s="64">
        <f>'M1,M2,M3 Restoration'!AU561</f>
        <v>0.3668247849</v>
      </c>
      <c r="AT561" s="66">
        <f t="shared" si="206"/>
        <v>72</v>
      </c>
      <c r="AU561" s="65">
        <f>'N1,N2,N3 Restoration'!AX561</f>
        <v>0.2736221052</v>
      </c>
      <c r="AV561" s="38">
        <f t="shared" si="30"/>
        <v>109</v>
      </c>
      <c r="AW561" s="38">
        <f t="shared" si="31"/>
        <v>41</v>
      </c>
      <c r="AX561" s="52">
        <v>74.0</v>
      </c>
      <c r="AY561" s="38"/>
      <c r="AZ561" s="35"/>
      <c r="BA561" s="35"/>
    </row>
    <row r="562">
      <c r="A562" s="1"/>
      <c r="B562" s="1"/>
      <c r="C562" s="60"/>
      <c r="D562" s="60"/>
      <c r="E562" s="2">
        <v>7553.0</v>
      </c>
      <c r="F562" s="61">
        <v>3441.0</v>
      </c>
      <c r="G562" s="62">
        <f t="shared" si="8"/>
        <v>1279</v>
      </c>
      <c r="H562" s="43">
        <v>48.0</v>
      </c>
      <c r="I562" s="43">
        <v>56.0</v>
      </c>
      <c r="J562" s="43">
        <v>91.0</v>
      </c>
      <c r="K562" s="44">
        <v>196.0</v>
      </c>
      <c r="L562" s="44">
        <v>358.0</v>
      </c>
      <c r="M562" s="44">
        <v>239.0</v>
      </c>
      <c r="N562" s="45">
        <v>65.0</v>
      </c>
      <c r="O562" s="45">
        <v>95.0</v>
      </c>
      <c r="P562" s="45">
        <v>131.0</v>
      </c>
      <c r="Q562" s="66">
        <f t="shared" si="9"/>
        <v>0.3716942749</v>
      </c>
      <c r="R562" s="66">
        <f t="shared" si="10"/>
        <v>0.0139494333</v>
      </c>
      <c r="S562" s="66">
        <f t="shared" si="11"/>
        <v>0.02644580064</v>
      </c>
      <c r="T562" s="66">
        <f t="shared" si="12"/>
        <v>0.02760825341</v>
      </c>
      <c r="U562" s="63">
        <f t="shared" si="1"/>
        <v>0.3716942749</v>
      </c>
      <c r="V562" s="66">
        <f t="shared" si="13"/>
        <v>0.01627433885</v>
      </c>
      <c r="W562" s="66">
        <f t="shared" si="14"/>
        <v>0.1040395234</v>
      </c>
      <c r="X562" s="66">
        <f t="shared" si="15"/>
        <v>0.05696018599</v>
      </c>
      <c r="Y562" s="63">
        <f t="shared" si="2"/>
        <v>0.3716942749</v>
      </c>
      <c r="Z562" s="66">
        <f t="shared" si="16"/>
        <v>0.06945655333</v>
      </c>
      <c r="AA562" s="66">
        <f t="shared" si="17"/>
        <v>0.0188898576</v>
      </c>
      <c r="AB562" s="66">
        <f t="shared" si="18"/>
        <v>0.03807032839</v>
      </c>
      <c r="AC562" s="63">
        <f t="shared" si="3"/>
        <v>0.3716942749</v>
      </c>
      <c r="AD562" s="66">
        <f t="shared" ref="AD562:AF562" si="591">(H562+K562+N562)/($F562)</f>
        <v>0.0897994769</v>
      </c>
      <c r="AE562" s="66">
        <f t="shared" si="591"/>
        <v>0.1479221157</v>
      </c>
      <c r="AF562" s="66">
        <f t="shared" si="591"/>
        <v>0.1339726824</v>
      </c>
      <c r="AG562" s="56">
        <f t="shared" si="20"/>
        <v>0.01806439026</v>
      </c>
      <c r="AH562" s="49">
        <f t="shared" si="5"/>
        <v>0.3716942749</v>
      </c>
      <c r="AI562" s="57">
        <f t="shared" si="21"/>
        <v>0.01503454793</v>
      </c>
      <c r="AJ562" s="57">
        <f t="shared" si="22"/>
        <v>0.0133619237</v>
      </c>
      <c r="AK562" s="66">
        <f t="shared" si="23"/>
        <v>0.003855309666</v>
      </c>
      <c r="AL562" s="66">
        <f t="shared" si="24"/>
        <v>0.01424632972</v>
      </c>
      <c r="AM562" s="66">
        <f t="shared" si="25"/>
        <v>0.003129820598</v>
      </c>
      <c r="AN562" s="63">
        <f t="shared" si="6"/>
        <v>0.3716942749</v>
      </c>
      <c r="AO562" s="66">
        <f t="shared" si="26"/>
        <v>0.01816436853</v>
      </c>
      <c r="AP562" s="66">
        <f t="shared" si="27"/>
        <v>0.9615937249</v>
      </c>
      <c r="AQ562" s="63">
        <f t="shared" si="7"/>
        <v>65</v>
      </c>
      <c r="AR562" s="66">
        <f t="shared" si="28"/>
        <v>63</v>
      </c>
      <c r="AS562" s="64">
        <f>'M1,M2,M3 Restoration'!AU562</f>
        <v>0.4218942618</v>
      </c>
      <c r="AT562" s="66">
        <f t="shared" si="206"/>
        <v>86</v>
      </c>
      <c r="AU562" s="65">
        <f>'N1,N2,N3 Restoration'!AX562</f>
        <v>0.2760190225</v>
      </c>
      <c r="AV562" s="38">
        <f t="shared" si="30"/>
        <v>139</v>
      </c>
      <c r="AW562" s="38">
        <f t="shared" si="31"/>
        <v>53</v>
      </c>
      <c r="AX562" s="52">
        <v>56.0</v>
      </c>
      <c r="AY562" s="38"/>
      <c r="AZ562" s="35"/>
      <c r="BA562" s="35"/>
    </row>
    <row r="563">
      <c r="A563" s="1"/>
      <c r="B563" s="1"/>
      <c r="C563" s="60"/>
      <c r="D563" s="60"/>
      <c r="E563" s="2">
        <v>7562.0</v>
      </c>
      <c r="F563" s="61">
        <v>3086.0</v>
      </c>
      <c r="G563" s="62">
        <f t="shared" si="8"/>
        <v>1307</v>
      </c>
      <c r="H563" s="43">
        <v>51.0</v>
      </c>
      <c r="I563" s="43">
        <v>66.0</v>
      </c>
      <c r="J563" s="43">
        <v>104.0</v>
      </c>
      <c r="K563" s="44">
        <v>229.0</v>
      </c>
      <c r="L563" s="44">
        <v>359.0</v>
      </c>
      <c r="M563" s="44">
        <v>216.0</v>
      </c>
      <c r="N563" s="45">
        <v>53.0</v>
      </c>
      <c r="O563" s="45">
        <v>91.0</v>
      </c>
      <c r="P563" s="45">
        <v>138.0</v>
      </c>
      <c r="Q563" s="66">
        <f t="shared" si="9"/>
        <v>0.4235255995</v>
      </c>
      <c r="R563" s="66">
        <f t="shared" si="10"/>
        <v>0.01652624757</v>
      </c>
      <c r="S563" s="66">
        <f t="shared" si="11"/>
        <v>0.03370058328</v>
      </c>
      <c r="T563" s="66">
        <f t="shared" si="12"/>
        <v>0.02948801037</v>
      </c>
      <c r="U563" s="63">
        <f t="shared" si="1"/>
        <v>0.4235255995</v>
      </c>
      <c r="V563" s="66">
        <f t="shared" si="13"/>
        <v>0.02138690862</v>
      </c>
      <c r="W563" s="66">
        <f t="shared" si="14"/>
        <v>0.1163318211</v>
      </c>
      <c r="X563" s="66">
        <f t="shared" si="15"/>
        <v>0.07420609203</v>
      </c>
      <c r="Y563" s="63">
        <f t="shared" si="2"/>
        <v>0.4235255995</v>
      </c>
      <c r="Z563" s="66">
        <f t="shared" si="16"/>
        <v>0.06999351912</v>
      </c>
      <c r="AA563" s="66">
        <f t="shared" si="17"/>
        <v>0.01717433571</v>
      </c>
      <c r="AB563" s="66">
        <f t="shared" si="18"/>
        <v>0.04471808166</v>
      </c>
      <c r="AC563" s="63">
        <f t="shared" si="3"/>
        <v>0.4235255995</v>
      </c>
      <c r="AD563" s="66">
        <f t="shared" ref="AD563:AF563" si="592">(H563+K563+N563)/($F563)</f>
        <v>0.1079066753</v>
      </c>
      <c r="AE563" s="66">
        <f t="shared" si="592"/>
        <v>0.1672067401</v>
      </c>
      <c r="AF563" s="66">
        <f t="shared" si="592"/>
        <v>0.1484121841</v>
      </c>
      <c r="AG563" s="56">
        <f t="shared" si="20"/>
        <v>0.01903270747</v>
      </c>
      <c r="AH563" s="49">
        <f t="shared" si="5"/>
        <v>0.4235255995</v>
      </c>
      <c r="AI563" s="57">
        <f t="shared" si="21"/>
        <v>0.01514966705</v>
      </c>
      <c r="AJ563" s="57">
        <f t="shared" si="22"/>
        <v>0.01324380185</v>
      </c>
      <c r="AK563" s="66">
        <f t="shared" si="23"/>
        <v>0.002024668658</v>
      </c>
      <c r="AL563" s="66">
        <f t="shared" si="24"/>
        <v>0.01624420852</v>
      </c>
      <c r="AM563" s="66">
        <f t="shared" si="25"/>
        <v>0.001643668141</v>
      </c>
      <c r="AN563" s="63">
        <f t="shared" si="6"/>
        <v>0.4235255995</v>
      </c>
      <c r="AO563" s="66">
        <f t="shared" si="26"/>
        <v>0.01679333519</v>
      </c>
      <c r="AP563" s="66">
        <f t="shared" si="27"/>
        <v>0.9778157057</v>
      </c>
      <c r="AQ563" s="63">
        <f t="shared" si="7"/>
        <v>53</v>
      </c>
      <c r="AR563" s="66">
        <f t="shared" si="28"/>
        <v>52</v>
      </c>
      <c r="AS563" s="64">
        <f>'M1,M2,M3 Restoration'!AU563</f>
        <v>0.3498077448</v>
      </c>
      <c r="AT563" s="66">
        <f t="shared" si="206"/>
        <v>97</v>
      </c>
      <c r="AU563" s="65">
        <f>'N1,N2,N3 Restoration'!AX563</f>
        <v>0.274737835</v>
      </c>
      <c r="AV563" s="38">
        <f t="shared" si="30"/>
        <v>155</v>
      </c>
      <c r="AW563" s="38">
        <f t="shared" si="31"/>
        <v>59</v>
      </c>
      <c r="AX563" s="52">
        <v>66.0</v>
      </c>
      <c r="AY563" s="38"/>
      <c r="AZ563" s="35"/>
      <c r="BA563" s="35"/>
    </row>
    <row r="564">
      <c r="A564" s="1"/>
      <c r="B564" s="1"/>
      <c r="C564" s="60"/>
      <c r="D564" s="60"/>
      <c r="E564" s="2">
        <v>7569.0</v>
      </c>
      <c r="F564" s="61">
        <v>2745.0</v>
      </c>
      <c r="G564" s="62">
        <f t="shared" si="8"/>
        <v>641</v>
      </c>
      <c r="H564" s="43">
        <v>25.0</v>
      </c>
      <c r="I564" s="43">
        <v>55.0</v>
      </c>
      <c r="J564" s="43">
        <v>32.0</v>
      </c>
      <c r="K564" s="44">
        <v>66.0</v>
      </c>
      <c r="L564" s="44">
        <v>228.0</v>
      </c>
      <c r="M564" s="44">
        <v>80.0</v>
      </c>
      <c r="N564" s="45">
        <v>29.0</v>
      </c>
      <c r="O564" s="45">
        <v>23.0</v>
      </c>
      <c r="P564" s="45">
        <v>103.0</v>
      </c>
      <c r="Q564" s="66">
        <f t="shared" si="9"/>
        <v>0.2335154827</v>
      </c>
      <c r="R564" s="66">
        <f t="shared" si="10"/>
        <v>0.009107468124</v>
      </c>
      <c r="S564" s="66">
        <f t="shared" si="11"/>
        <v>0.0116575592</v>
      </c>
      <c r="T564" s="66">
        <f t="shared" si="12"/>
        <v>0.008378870674</v>
      </c>
      <c r="U564" s="63">
        <f t="shared" si="1"/>
        <v>0.2335154827</v>
      </c>
      <c r="V564" s="66">
        <f t="shared" si="13"/>
        <v>0.02003642987</v>
      </c>
      <c r="W564" s="66">
        <f t="shared" si="14"/>
        <v>0.08306010929</v>
      </c>
      <c r="X564" s="66">
        <f t="shared" si="15"/>
        <v>0.02404371585</v>
      </c>
      <c r="Y564" s="63">
        <f t="shared" si="2"/>
        <v>0.2335154827</v>
      </c>
      <c r="Z564" s="66">
        <f t="shared" si="16"/>
        <v>0.029143898</v>
      </c>
      <c r="AA564" s="66">
        <f t="shared" si="17"/>
        <v>0.01056466302</v>
      </c>
      <c r="AB564" s="66">
        <f t="shared" si="18"/>
        <v>0.03752276867</v>
      </c>
      <c r="AC564" s="63">
        <f t="shared" si="3"/>
        <v>0.2335154827</v>
      </c>
      <c r="AD564" s="66">
        <f t="shared" ref="AD564:AF564" si="593">(H564+K564+N564)/($F564)</f>
        <v>0.04371584699</v>
      </c>
      <c r="AE564" s="66">
        <f t="shared" si="593"/>
        <v>0.1114754098</v>
      </c>
      <c r="AF564" s="66">
        <f t="shared" si="593"/>
        <v>0.07832422587</v>
      </c>
      <c r="AG564" s="56">
        <f t="shared" si="20"/>
        <v>0.01316457327</v>
      </c>
      <c r="AH564" s="49">
        <f t="shared" si="5"/>
        <v>0.2335154827</v>
      </c>
      <c r="AI564" s="57">
        <f t="shared" si="21"/>
        <v>0.01186581302</v>
      </c>
      <c r="AJ564" s="57">
        <f t="shared" si="22"/>
        <v>0.01081499335</v>
      </c>
      <c r="AK564" s="66">
        <f t="shared" si="23"/>
        <v>-0.001301149996</v>
      </c>
      <c r="AL564" s="66">
        <f t="shared" si="24"/>
        <v>-0.002436122674</v>
      </c>
      <c r="AM564" s="66">
        <f t="shared" si="25"/>
        <v>-0.001056300638</v>
      </c>
      <c r="AN564" s="63">
        <f t="shared" si="6"/>
        <v>0.2335154827</v>
      </c>
      <c r="AO564" s="66">
        <f t="shared" si="26"/>
        <v>0.01080951238</v>
      </c>
      <c r="AP564" s="66">
        <f t="shared" si="27"/>
        <v>1.023176258</v>
      </c>
      <c r="AQ564" s="63">
        <f t="shared" si="7"/>
        <v>29</v>
      </c>
      <c r="AR564" s="66">
        <f t="shared" si="28"/>
        <v>30</v>
      </c>
      <c r="AS564" s="64">
        <f>'M1,M2,M3 Restoration'!AU564</f>
        <v>0.3796571338</v>
      </c>
      <c r="AT564" s="66">
        <f t="shared" si="206"/>
        <v>49</v>
      </c>
      <c r="AU564" s="65">
        <f>'N1,N2,N3 Restoration'!AX564</f>
        <v>0.2480771765</v>
      </c>
      <c r="AV564" s="38">
        <f t="shared" si="30"/>
        <v>57</v>
      </c>
      <c r="AW564" s="38">
        <f t="shared" si="31"/>
        <v>19</v>
      </c>
      <c r="AX564" s="52">
        <v>55.0</v>
      </c>
      <c r="AY564" s="38"/>
      <c r="AZ564" s="35"/>
      <c r="BA564" s="35"/>
    </row>
    <row r="565">
      <c r="A565" s="1"/>
      <c r="B565" s="1"/>
      <c r="C565" s="60"/>
      <c r="D565" s="60"/>
      <c r="E565" s="2">
        <v>7570.0</v>
      </c>
      <c r="F565" s="61">
        <v>2437.0</v>
      </c>
      <c r="G565" s="62">
        <f t="shared" si="8"/>
        <v>488</v>
      </c>
      <c r="H565" s="43">
        <v>11.0</v>
      </c>
      <c r="I565" s="43">
        <v>46.0</v>
      </c>
      <c r="J565" s="43">
        <v>35.0</v>
      </c>
      <c r="K565" s="44">
        <v>71.0</v>
      </c>
      <c r="L565" s="44">
        <v>132.0</v>
      </c>
      <c r="M565" s="44">
        <v>72.0</v>
      </c>
      <c r="N565" s="45">
        <v>24.0</v>
      </c>
      <c r="O565" s="45">
        <v>35.0</v>
      </c>
      <c r="P565" s="45">
        <v>62.0</v>
      </c>
      <c r="Q565" s="66">
        <f t="shared" si="9"/>
        <v>0.2002462043</v>
      </c>
      <c r="R565" s="66">
        <f t="shared" si="10"/>
        <v>0.00451374641</v>
      </c>
      <c r="S565" s="66">
        <f t="shared" si="11"/>
        <v>0.01436192039</v>
      </c>
      <c r="T565" s="66">
        <f t="shared" si="12"/>
        <v>0.01436192039</v>
      </c>
      <c r="U565" s="63">
        <f t="shared" si="1"/>
        <v>0.2002462043</v>
      </c>
      <c r="V565" s="66">
        <f t="shared" si="13"/>
        <v>0.0188756668</v>
      </c>
      <c r="W565" s="66">
        <f t="shared" si="14"/>
        <v>0.05416495691</v>
      </c>
      <c r="X565" s="66">
        <f t="shared" si="15"/>
        <v>0.02913418137</v>
      </c>
      <c r="Y565" s="63">
        <f t="shared" si="2"/>
        <v>0.2002462043</v>
      </c>
      <c r="Z565" s="66">
        <f t="shared" si="16"/>
        <v>0.02954452195</v>
      </c>
      <c r="AA565" s="66">
        <f t="shared" si="17"/>
        <v>0.009848173984</v>
      </c>
      <c r="AB565" s="66">
        <f t="shared" si="18"/>
        <v>0.02544111613</v>
      </c>
      <c r="AC565" s="63">
        <f t="shared" si="3"/>
        <v>0.2002462043</v>
      </c>
      <c r="AD565" s="66">
        <f t="shared" ref="AD565:AF565" si="594">(H565+K565+N565)/($F565)</f>
        <v>0.04349610176</v>
      </c>
      <c r="AE565" s="66">
        <f t="shared" si="594"/>
        <v>0.08740254411</v>
      </c>
      <c r="AF565" s="66">
        <f t="shared" si="594"/>
        <v>0.06934755847</v>
      </c>
      <c r="AG565" s="56">
        <f t="shared" si="20"/>
        <v>0.01148118628</v>
      </c>
      <c r="AH565" s="49">
        <f t="shared" si="5"/>
        <v>0.2002462043</v>
      </c>
      <c r="AI565" s="57">
        <f t="shared" si="21"/>
        <v>0.01048114645</v>
      </c>
      <c r="AJ565" s="57">
        <f t="shared" si="22"/>
        <v>0.00958003853</v>
      </c>
      <c r="AK565" s="66">
        <f t="shared" si="23"/>
        <v>-0.0006329724654</v>
      </c>
      <c r="AL565" s="66">
        <f t="shared" si="24"/>
        <v>0.004781881864</v>
      </c>
      <c r="AM565" s="66">
        <f t="shared" si="25"/>
        <v>-0.0005138602166</v>
      </c>
      <c r="AN565" s="63">
        <f t="shared" si="6"/>
        <v>0.2002462043</v>
      </c>
      <c r="AO565" s="66">
        <f t="shared" si="26"/>
        <v>0.009967286233</v>
      </c>
      <c r="AP565" s="66">
        <f t="shared" si="27"/>
        <v>1.012094856</v>
      </c>
      <c r="AQ565" s="63">
        <f t="shared" si="7"/>
        <v>24</v>
      </c>
      <c r="AR565" s="66">
        <f t="shared" si="28"/>
        <v>24</v>
      </c>
      <c r="AS565" s="64">
        <f>'M1,M2,M3 Restoration'!AU565</f>
        <v>0.2715123413</v>
      </c>
      <c r="AT565" s="66">
        <f t="shared" si="206"/>
        <v>64</v>
      </c>
      <c r="AU565" s="65">
        <f>'N1,N2,N3 Restoration'!AX565</f>
        <v>0.3188805665</v>
      </c>
      <c r="AV565" s="38">
        <f t="shared" si="30"/>
        <v>46</v>
      </c>
      <c r="AW565" s="38">
        <f t="shared" si="31"/>
        <v>22</v>
      </c>
      <c r="AX565" s="52">
        <v>46.0</v>
      </c>
      <c r="AY565" s="38"/>
      <c r="AZ565" s="35"/>
      <c r="BA565" s="35"/>
    </row>
    <row r="566">
      <c r="A566" s="1"/>
      <c r="B566" s="1"/>
      <c r="C566" s="60"/>
      <c r="D566" s="60"/>
      <c r="E566" s="2">
        <v>7582.0</v>
      </c>
      <c r="F566" s="61">
        <v>848.0</v>
      </c>
      <c r="G566" s="62">
        <f t="shared" si="8"/>
        <v>201</v>
      </c>
      <c r="H566" s="43">
        <v>10.0</v>
      </c>
      <c r="I566" s="43">
        <v>7.0</v>
      </c>
      <c r="J566" s="43">
        <v>13.0</v>
      </c>
      <c r="K566" s="44">
        <v>42.0</v>
      </c>
      <c r="L566" s="44">
        <v>56.0</v>
      </c>
      <c r="M566" s="44">
        <v>20.0</v>
      </c>
      <c r="N566" s="45">
        <v>13.0</v>
      </c>
      <c r="O566" s="45">
        <v>10.0</v>
      </c>
      <c r="P566" s="45">
        <v>30.0</v>
      </c>
      <c r="Q566" s="66">
        <f t="shared" si="9"/>
        <v>0.2370283019</v>
      </c>
      <c r="R566" s="66">
        <f t="shared" si="10"/>
        <v>0.01179245283</v>
      </c>
      <c r="S566" s="66">
        <f t="shared" si="11"/>
        <v>0.01533018868</v>
      </c>
      <c r="T566" s="66">
        <f t="shared" si="12"/>
        <v>0.01179245283</v>
      </c>
      <c r="U566" s="63">
        <f t="shared" si="1"/>
        <v>0.2370283019</v>
      </c>
      <c r="V566" s="66">
        <f t="shared" si="13"/>
        <v>0.008254716981</v>
      </c>
      <c r="W566" s="66">
        <f t="shared" si="14"/>
        <v>0.06603773585</v>
      </c>
      <c r="X566" s="66">
        <f t="shared" si="15"/>
        <v>0.04952830189</v>
      </c>
      <c r="Y566" s="63">
        <f t="shared" si="2"/>
        <v>0.2370283019</v>
      </c>
      <c r="Z566" s="66">
        <f t="shared" si="16"/>
        <v>0.02358490566</v>
      </c>
      <c r="AA566" s="66">
        <f t="shared" si="17"/>
        <v>0.01533018868</v>
      </c>
      <c r="AB566" s="66">
        <f t="shared" si="18"/>
        <v>0.03537735849</v>
      </c>
      <c r="AC566" s="63">
        <f t="shared" si="3"/>
        <v>0.2370283019</v>
      </c>
      <c r="AD566" s="66">
        <f t="shared" ref="AD566:AF566" si="595">(H566+K566+N566)/($F566)</f>
        <v>0.0766509434</v>
      </c>
      <c r="AE566" s="66">
        <f t="shared" si="595"/>
        <v>0.08608490566</v>
      </c>
      <c r="AF566" s="66">
        <f t="shared" si="595"/>
        <v>0.07429245283</v>
      </c>
      <c r="AG566" s="56">
        <f t="shared" si="20"/>
        <v>0.01333090871</v>
      </c>
      <c r="AH566" s="49">
        <f t="shared" si="5"/>
        <v>0.2370283019</v>
      </c>
      <c r="AI566" s="57">
        <f t="shared" si="21"/>
        <v>0.01199793271</v>
      </c>
      <c r="AJ566" s="57">
        <f t="shared" si="22"/>
        <v>0.01093130535</v>
      </c>
      <c r="AK566" s="66">
        <f t="shared" si="23"/>
        <v>0.003332255974</v>
      </c>
      <c r="AL566" s="66">
        <f t="shared" si="24"/>
        <v>0.0008611474835</v>
      </c>
      <c r="AM566" s="66">
        <f t="shared" si="25"/>
        <v>0.002705194728</v>
      </c>
      <c r="AN566" s="63">
        <f t="shared" si="6"/>
        <v>0.2370283019</v>
      </c>
      <c r="AO566" s="66">
        <f t="shared" si="26"/>
        <v>0.01470312743</v>
      </c>
      <c r="AP566" s="66">
        <f t="shared" si="27"/>
        <v>0.9590963126</v>
      </c>
      <c r="AQ566" s="63">
        <f t="shared" si="7"/>
        <v>13</v>
      </c>
      <c r="AR566" s="66">
        <f t="shared" si="28"/>
        <v>12</v>
      </c>
      <c r="AS566" s="64">
        <f>'M1,M2,M3 Restoration'!AU566</f>
        <v>0.4687077492</v>
      </c>
      <c r="AT566" s="66">
        <f t="shared" si="206"/>
        <v>14</v>
      </c>
      <c r="AU566" s="65">
        <f>'N1,N2,N3 Restoration'!AX566</f>
        <v>0.1512883181</v>
      </c>
      <c r="AV566" s="38">
        <f t="shared" si="30"/>
        <v>23</v>
      </c>
      <c r="AW566" s="38">
        <f t="shared" si="31"/>
        <v>4</v>
      </c>
      <c r="AX566" s="52">
        <v>7.0</v>
      </c>
      <c r="AY566" s="38"/>
      <c r="AZ566" s="35"/>
      <c r="BA566" s="35"/>
    </row>
    <row r="567">
      <c r="A567" s="1"/>
      <c r="B567" s="1"/>
      <c r="C567" s="60"/>
      <c r="D567" s="60"/>
      <c r="E567" s="2">
        <v>7592.0</v>
      </c>
      <c r="F567" s="61">
        <v>3258.0</v>
      </c>
      <c r="G567" s="62">
        <f t="shared" si="8"/>
        <v>840</v>
      </c>
      <c r="H567" s="43">
        <v>44.0</v>
      </c>
      <c r="I567" s="43">
        <v>57.0</v>
      </c>
      <c r="J567" s="43">
        <v>46.0</v>
      </c>
      <c r="K567" s="44">
        <v>134.0</v>
      </c>
      <c r="L567" s="44">
        <v>208.0</v>
      </c>
      <c r="M567" s="44">
        <v>108.0</v>
      </c>
      <c r="N567" s="45">
        <v>54.0</v>
      </c>
      <c r="O567" s="45">
        <v>62.0</v>
      </c>
      <c r="P567" s="45">
        <v>127.0</v>
      </c>
      <c r="Q567" s="66">
        <f t="shared" si="9"/>
        <v>0.2578268877</v>
      </c>
      <c r="R567" s="66">
        <f t="shared" si="10"/>
        <v>0.01350521793</v>
      </c>
      <c r="S567" s="66">
        <f t="shared" si="11"/>
        <v>0.01411909147</v>
      </c>
      <c r="T567" s="66">
        <f t="shared" si="12"/>
        <v>0.0190300798</v>
      </c>
      <c r="U567" s="63">
        <f t="shared" si="1"/>
        <v>0.2578268877</v>
      </c>
      <c r="V567" s="66">
        <f t="shared" si="13"/>
        <v>0.01749539595</v>
      </c>
      <c r="W567" s="66">
        <f t="shared" si="14"/>
        <v>0.06384284837</v>
      </c>
      <c r="X567" s="66">
        <f t="shared" si="15"/>
        <v>0.04112952732</v>
      </c>
      <c r="Y567" s="63">
        <f t="shared" si="2"/>
        <v>0.2578268877</v>
      </c>
      <c r="Z567" s="66">
        <f t="shared" si="16"/>
        <v>0.03314917127</v>
      </c>
      <c r="AA567" s="66">
        <f t="shared" si="17"/>
        <v>0.01657458564</v>
      </c>
      <c r="AB567" s="66">
        <f t="shared" si="18"/>
        <v>0.03898096992</v>
      </c>
      <c r="AC567" s="63">
        <f t="shared" si="3"/>
        <v>0.2578268877</v>
      </c>
      <c r="AD567" s="66">
        <f t="shared" ref="AD567:AF567" si="596">(H567+K567+N567)/($F567)</f>
        <v>0.07120933088</v>
      </c>
      <c r="AE567" s="66">
        <f t="shared" si="596"/>
        <v>0.1003683241</v>
      </c>
      <c r="AF567" s="66">
        <f t="shared" si="596"/>
        <v>0.08624923266</v>
      </c>
      <c r="AG567" s="56">
        <f t="shared" si="20"/>
        <v>0.01427109395</v>
      </c>
      <c r="AH567" s="49">
        <f t="shared" si="5"/>
        <v>0.2578268877</v>
      </c>
      <c r="AI567" s="57">
        <f t="shared" si="21"/>
        <v>0.01272506758</v>
      </c>
      <c r="AJ567" s="57">
        <f t="shared" si="22"/>
        <v>0.01156484658</v>
      </c>
      <c r="AK567" s="66">
        <f t="shared" si="23"/>
        <v>0.003849518058</v>
      </c>
      <c r="AL567" s="66">
        <f t="shared" si="24"/>
        <v>0.007465233221</v>
      </c>
      <c r="AM567" s="66">
        <f t="shared" si="25"/>
        <v>0.00312511885</v>
      </c>
      <c r="AN567" s="63">
        <f t="shared" si="6"/>
        <v>0.2578268877</v>
      </c>
      <c r="AO567" s="66">
        <f t="shared" si="26"/>
        <v>0.01585018643</v>
      </c>
      <c r="AP567" s="66">
        <f t="shared" si="27"/>
        <v>0.9562945811</v>
      </c>
      <c r="AQ567" s="63">
        <f t="shared" si="7"/>
        <v>54</v>
      </c>
      <c r="AR567" s="66">
        <f t="shared" si="28"/>
        <v>52</v>
      </c>
      <c r="AS567" s="64">
        <f>'M1,M2,M3 Restoration'!AU567</f>
        <v>0.5170158174</v>
      </c>
      <c r="AT567" s="66">
        <f t="shared" si="206"/>
        <v>49</v>
      </c>
      <c r="AU567" s="65">
        <f>'N1,N2,N3 Restoration'!AX567</f>
        <v>0.3343382001</v>
      </c>
      <c r="AV567" s="38">
        <f t="shared" si="30"/>
        <v>90</v>
      </c>
      <c r="AW567" s="38">
        <f t="shared" si="31"/>
        <v>45</v>
      </c>
      <c r="AX567" s="52">
        <v>57.0</v>
      </c>
      <c r="AY567" s="38"/>
      <c r="AZ567" s="35"/>
      <c r="BA567" s="35"/>
    </row>
    <row r="568">
      <c r="A568" s="1"/>
      <c r="B568" s="1"/>
      <c r="C568" s="60"/>
      <c r="D568" s="60"/>
      <c r="E568" s="2">
        <v>7595.0</v>
      </c>
      <c r="F568" s="61">
        <v>1017.0</v>
      </c>
      <c r="G568" s="62">
        <f t="shared" si="8"/>
        <v>339</v>
      </c>
      <c r="H568" s="43">
        <v>15.0</v>
      </c>
      <c r="I568" s="43">
        <v>35.0</v>
      </c>
      <c r="J568" s="43">
        <v>18.0</v>
      </c>
      <c r="K568" s="44">
        <v>42.0</v>
      </c>
      <c r="L568" s="44">
        <v>83.0</v>
      </c>
      <c r="M568" s="44">
        <v>51.0</v>
      </c>
      <c r="N568" s="45">
        <v>29.0</v>
      </c>
      <c r="O568" s="45">
        <v>23.0</v>
      </c>
      <c r="P568" s="45">
        <v>43.0</v>
      </c>
      <c r="Q568" s="66">
        <f t="shared" si="9"/>
        <v>0.3333333333</v>
      </c>
      <c r="R568" s="66">
        <f t="shared" si="10"/>
        <v>0.01474926254</v>
      </c>
      <c r="S568" s="66">
        <f t="shared" si="11"/>
        <v>0.01769911504</v>
      </c>
      <c r="T568" s="66">
        <f t="shared" si="12"/>
        <v>0.02261553589</v>
      </c>
      <c r="U568" s="63">
        <f t="shared" si="1"/>
        <v>0.3333333333</v>
      </c>
      <c r="V568" s="66">
        <f t="shared" si="13"/>
        <v>0.03441494592</v>
      </c>
      <c r="W568" s="66">
        <f t="shared" si="14"/>
        <v>0.08161258604</v>
      </c>
      <c r="X568" s="66">
        <f t="shared" si="15"/>
        <v>0.0412979351</v>
      </c>
      <c r="Y568" s="63">
        <f t="shared" si="2"/>
        <v>0.3333333333</v>
      </c>
      <c r="Z568" s="66">
        <f t="shared" si="16"/>
        <v>0.05014749263</v>
      </c>
      <c r="AA568" s="66">
        <f t="shared" si="17"/>
        <v>0.0285152409</v>
      </c>
      <c r="AB568" s="66">
        <f t="shared" si="18"/>
        <v>0.04228121927</v>
      </c>
      <c r="AC568" s="63">
        <f t="shared" si="3"/>
        <v>0.3333333333</v>
      </c>
      <c r="AD568" s="66">
        <f t="shared" ref="AD568:AF568" si="597">(H568+K568+N568)/($F568)</f>
        <v>0.08456243854</v>
      </c>
      <c r="AE568" s="66">
        <f t="shared" si="597"/>
        <v>0.1386430678</v>
      </c>
      <c r="AF568" s="66">
        <f t="shared" si="597"/>
        <v>0.1101278269</v>
      </c>
      <c r="AG568" s="56">
        <f t="shared" si="20"/>
        <v>0.01704222222</v>
      </c>
      <c r="AH568" s="49">
        <f t="shared" si="5"/>
        <v>0.3333333333</v>
      </c>
      <c r="AI568" s="57">
        <f t="shared" si="21"/>
        <v>0.01457222222</v>
      </c>
      <c r="AJ568" s="57">
        <f t="shared" si="22"/>
        <v>0.01307222222</v>
      </c>
      <c r="AK568" s="66">
        <f t="shared" si="23"/>
        <v>0.01394301868</v>
      </c>
      <c r="AL568" s="66">
        <f t="shared" si="24"/>
        <v>0.009543313668</v>
      </c>
      <c r="AM568" s="66">
        <f t="shared" si="25"/>
        <v>0.01131923266</v>
      </c>
      <c r="AN568" s="63">
        <f t="shared" si="6"/>
        <v>0.3333333333</v>
      </c>
      <c r="AO568" s="66">
        <f t="shared" si="26"/>
        <v>0.02589145488</v>
      </c>
      <c r="AP568" s="66">
        <f t="shared" si="27"/>
        <v>0.9079865383</v>
      </c>
      <c r="AQ568" s="63">
        <f t="shared" si="7"/>
        <v>29</v>
      </c>
      <c r="AR568" s="66">
        <f t="shared" si="28"/>
        <v>26</v>
      </c>
      <c r="AS568" s="64">
        <f>'M1,M2,M3 Restoration'!AU568</f>
        <v>0.5908673358</v>
      </c>
      <c r="AT568" s="66">
        <f t="shared" si="206"/>
        <v>18</v>
      </c>
      <c r="AU568" s="65">
        <f>'N1,N2,N3 Restoration'!AX568</f>
        <v>0.3967192539</v>
      </c>
      <c r="AV568" s="38">
        <f t="shared" si="30"/>
        <v>33</v>
      </c>
      <c r="AW568" s="38">
        <f t="shared" si="31"/>
        <v>22</v>
      </c>
      <c r="AX568" s="52">
        <v>35.0</v>
      </c>
      <c r="AY568" s="38"/>
      <c r="AZ568" s="35"/>
      <c r="BA568" s="35"/>
    </row>
    <row r="569">
      <c r="A569" s="1"/>
      <c r="B569" s="1"/>
      <c r="C569" s="60"/>
      <c r="D569" s="60"/>
      <c r="E569" s="2">
        <v>7601.0</v>
      </c>
      <c r="F569" s="61">
        <v>3279.0</v>
      </c>
      <c r="G569" s="62">
        <f t="shared" si="8"/>
        <v>984</v>
      </c>
      <c r="H569" s="43">
        <v>43.0</v>
      </c>
      <c r="I569" s="43">
        <v>55.0</v>
      </c>
      <c r="J569" s="43">
        <v>83.0</v>
      </c>
      <c r="K569" s="44">
        <v>175.0</v>
      </c>
      <c r="L569" s="44">
        <v>237.0</v>
      </c>
      <c r="M569" s="44">
        <v>167.0</v>
      </c>
      <c r="N569" s="45">
        <v>50.0</v>
      </c>
      <c r="O569" s="45">
        <v>59.0</v>
      </c>
      <c r="P569" s="45">
        <v>115.0</v>
      </c>
      <c r="Q569" s="66">
        <f t="shared" si="9"/>
        <v>0.3000914913</v>
      </c>
      <c r="R569" s="66">
        <f t="shared" si="10"/>
        <v>0.01311375419</v>
      </c>
      <c r="S569" s="66">
        <f t="shared" si="11"/>
        <v>0.0253125953</v>
      </c>
      <c r="T569" s="66">
        <f t="shared" si="12"/>
        <v>0.01799329064</v>
      </c>
      <c r="U569" s="63">
        <f t="shared" si="1"/>
        <v>0.3000914913</v>
      </c>
      <c r="V569" s="66">
        <f t="shared" si="13"/>
        <v>0.01677340653</v>
      </c>
      <c r="W569" s="66">
        <f t="shared" si="14"/>
        <v>0.07227813358</v>
      </c>
      <c r="X569" s="66">
        <f t="shared" si="15"/>
        <v>0.05336992986</v>
      </c>
      <c r="Y569" s="63">
        <f t="shared" si="2"/>
        <v>0.3000914913</v>
      </c>
      <c r="Z569" s="66">
        <f t="shared" si="16"/>
        <v>0.05093016163</v>
      </c>
      <c r="AA569" s="66">
        <f t="shared" si="17"/>
        <v>0.01524855139</v>
      </c>
      <c r="AB569" s="66">
        <f t="shared" si="18"/>
        <v>0.03507166819</v>
      </c>
      <c r="AC569" s="63">
        <f t="shared" si="3"/>
        <v>0.3000914913</v>
      </c>
      <c r="AD569" s="66">
        <f t="shared" ref="AD569:AF569" si="598">(H569+K569+N569)/($F569)</f>
        <v>0.08173223544</v>
      </c>
      <c r="AE569" s="66">
        <f t="shared" si="598"/>
        <v>0.1070448307</v>
      </c>
      <c r="AF569" s="66">
        <f t="shared" si="598"/>
        <v>0.1113144251</v>
      </c>
      <c r="AG569" s="56">
        <f t="shared" si="20"/>
        <v>0.01594628563</v>
      </c>
      <c r="AH569" s="49">
        <f t="shared" si="5"/>
        <v>0.3000914913</v>
      </c>
      <c r="AI569" s="57">
        <f t="shared" si="21"/>
        <v>0.01391214913</v>
      </c>
      <c r="AJ569" s="57">
        <f t="shared" si="22"/>
        <v>0.01256173742</v>
      </c>
      <c r="AK569" s="66">
        <f t="shared" si="23"/>
        <v>0.001336402254</v>
      </c>
      <c r="AL569" s="66">
        <f t="shared" si="24"/>
        <v>0.005431553215</v>
      </c>
      <c r="AM569" s="66">
        <f t="shared" si="25"/>
        <v>0.001084919154</v>
      </c>
      <c r="AN569" s="63">
        <f t="shared" si="6"/>
        <v>0.3000914913</v>
      </c>
      <c r="AO569" s="66">
        <f t="shared" si="26"/>
        <v>0.01499706829</v>
      </c>
      <c r="AP569" s="66">
        <f t="shared" si="27"/>
        <v>0.9835077383</v>
      </c>
      <c r="AQ569" s="63">
        <f t="shared" si="7"/>
        <v>50</v>
      </c>
      <c r="AR569" s="66">
        <f t="shared" si="28"/>
        <v>49</v>
      </c>
      <c r="AS569" s="64">
        <f>'M1,M2,M3 Restoration'!AU569</f>
        <v>0.3883953207</v>
      </c>
      <c r="AT569" s="66">
        <f t="shared" si="206"/>
        <v>77</v>
      </c>
      <c r="AU569" s="65">
        <f>'N1,N2,N3 Restoration'!AX569</f>
        <v>0.2295337935</v>
      </c>
      <c r="AV569" s="38">
        <f t="shared" si="30"/>
        <v>126</v>
      </c>
      <c r="AW569" s="38">
        <f t="shared" si="31"/>
        <v>38</v>
      </c>
      <c r="AX569" s="52">
        <v>55.0</v>
      </c>
      <c r="AY569" s="38"/>
      <c r="AZ569" s="35"/>
      <c r="BA569" s="35"/>
    </row>
    <row r="570">
      <c r="A570" s="1"/>
      <c r="B570" s="1"/>
      <c r="C570" s="60"/>
      <c r="D570" s="60"/>
      <c r="E570" s="2">
        <v>7603.0</v>
      </c>
      <c r="F570" s="61">
        <v>2155.0</v>
      </c>
      <c r="G570" s="62">
        <f t="shared" si="8"/>
        <v>627</v>
      </c>
      <c r="H570" s="43">
        <v>20.0</v>
      </c>
      <c r="I570" s="43">
        <v>27.0</v>
      </c>
      <c r="J570" s="43">
        <v>46.0</v>
      </c>
      <c r="K570" s="44">
        <v>114.0</v>
      </c>
      <c r="L570" s="44">
        <v>142.0</v>
      </c>
      <c r="M570" s="44">
        <v>126.0</v>
      </c>
      <c r="N570" s="45">
        <v>28.0</v>
      </c>
      <c r="O570" s="45">
        <v>49.0</v>
      </c>
      <c r="P570" s="45">
        <v>75.0</v>
      </c>
      <c r="Q570" s="66">
        <f t="shared" si="9"/>
        <v>0.2909512761</v>
      </c>
      <c r="R570" s="66">
        <f t="shared" si="10"/>
        <v>0.009280742459</v>
      </c>
      <c r="S570" s="66">
        <f t="shared" si="11"/>
        <v>0.02134570766</v>
      </c>
      <c r="T570" s="66">
        <f t="shared" si="12"/>
        <v>0.02273781903</v>
      </c>
      <c r="U570" s="63">
        <f t="shared" si="1"/>
        <v>0.2909512761</v>
      </c>
      <c r="V570" s="66">
        <f t="shared" si="13"/>
        <v>0.01252900232</v>
      </c>
      <c r="W570" s="66">
        <f t="shared" si="14"/>
        <v>0.06589327146</v>
      </c>
      <c r="X570" s="66">
        <f t="shared" si="15"/>
        <v>0.05290023202</v>
      </c>
      <c r="Y570" s="63">
        <f t="shared" si="2"/>
        <v>0.2909512761</v>
      </c>
      <c r="Z570" s="66">
        <f t="shared" si="16"/>
        <v>0.05846867749</v>
      </c>
      <c r="AA570" s="66">
        <f t="shared" si="17"/>
        <v>0.01299303944</v>
      </c>
      <c r="AB570" s="66">
        <f t="shared" si="18"/>
        <v>0.03480278422</v>
      </c>
      <c r="AC570" s="63">
        <f t="shared" si="3"/>
        <v>0.2909512761</v>
      </c>
      <c r="AD570" s="66">
        <f t="shared" ref="AD570:AF570" si="599">(H570+K570+N570)/($F570)</f>
        <v>0.07517401392</v>
      </c>
      <c r="AE570" s="66">
        <f t="shared" si="599"/>
        <v>0.1011600928</v>
      </c>
      <c r="AF570" s="66">
        <f t="shared" si="599"/>
        <v>0.1146171694</v>
      </c>
      <c r="AG570" s="56">
        <f t="shared" si="20"/>
        <v>0.01561073989</v>
      </c>
      <c r="AH570" s="49">
        <f t="shared" si="5"/>
        <v>0.2909512761</v>
      </c>
      <c r="AI570" s="57">
        <f t="shared" si="21"/>
        <v>0.01368843013</v>
      </c>
      <c r="AJ570" s="57">
        <f t="shared" si="22"/>
        <v>0.01237914939</v>
      </c>
      <c r="AK570" s="66">
        <f t="shared" si="23"/>
        <v>-0.0006953906902</v>
      </c>
      <c r="AL570" s="66">
        <f t="shared" si="24"/>
        <v>0.01035866963</v>
      </c>
      <c r="AM570" s="66">
        <f t="shared" si="25"/>
        <v>-0.0005645326301</v>
      </c>
      <c r="AN570" s="63">
        <f t="shared" si="6"/>
        <v>0.2909512761</v>
      </c>
      <c r="AO570" s="66">
        <f t="shared" si="26"/>
        <v>0.0131238975</v>
      </c>
      <c r="AP570" s="66">
        <f t="shared" si="27"/>
        <v>1.010071397</v>
      </c>
      <c r="AQ570" s="63">
        <f t="shared" si="7"/>
        <v>28</v>
      </c>
      <c r="AR570" s="66">
        <f t="shared" si="28"/>
        <v>28</v>
      </c>
      <c r="AS570" s="64">
        <f>'M1,M2,M3 Restoration'!AU570</f>
        <v>0.3207552861</v>
      </c>
      <c r="AT570" s="66">
        <f t="shared" si="206"/>
        <v>59</v>
      </c>
      <c r="AU570" s="65">
        <f>'N1,N2,N3 Restoration'!AX570</f>
        <v>0.2644278333</v>
      </c>
      <c r="AV570" s="38">
        <f t="shared" si="30"/>
        <v>66</v>
      </c>
      <c r="AW570" s="38">
        <f t="shared" si="31"/>
        <v>24</v>
      </c>
      <c r="AX570" s="52">
        <v>27.0</v>
      </c>
      <c r="AY570" s="38"/>
      <c r="AZ570" s="35"/>
      <c r="BA570" s="35"/>
    </row>
    <row r="571">
      <c r="A571" s="1"/>
      <c r="B571" s="1"/>
      <c r="C571" s="60"/>
      <c r="D571" s="60"/>
      <c r="E571" s="2">
        <v>7604.0</v>
      </c>
      <c r="F571" s="61">
        <v>2899.0</v>
      </c>
      <c r="G571" s="62">
        <f t="shared" si="8"/>
        <v>784</v>
      </c>
      <c r="H571" s="43">
        <v>28.0</v>
      </c>
      <c r="I571" s="43">
        <v>55.0</v>
      </c>
      <c r="J571" s="43">
        <v>47.0</v>
      </c>
      <c r="K571" s="44">
        <v>127.0</v>
      </c>
      <c r="L571" s="44">
        <v>222.0</v>
      </c>
      <c r="M571" s="44">
        <v>128.0</v>
      </c>
      <c r="N571" s="45">
        <v>53.0</v>
      </c>
      <c r="O571" s="45">
        <v>42.0</v>
      </c>
      <c r="P571" s="45">
        <v>82.0</v>
      </c>
      <c r="Q571" s="66">
        <f t="shared" si="9"/>
        <v>0.2704380821</v>
      </c>
      <c r="R571" s="66">
        <f t="shared" si="10"/>
        <v>0.009658502932</v>
      </c>
      <c r="S571" s="66">
        <f t="shared" si="11"/>
        <v>0.01621248706</v>
      </c>
      <c r="T571" s="66">
        <f t="shared" si="12"/>
        <v>0.0144877544</v>
      </c>
      <c r="U571" s="63">
        <f t="shared" si="1"/>
        <v>0.2704380821</v>
      </c>
      <c r="V571" s="66">
        <f t="shared" si="13"/>
        <v>0.01897205933</v>
      </c>
      <c r="W571" s="66">
        <f t="shared" si="14"/>
        <v>0.07657813039</v>
      </c>
      <c r="X571" s="66">
        <f t="shared" si="15"/>
        <v>0.04380820973</v>
      </c>
      <c r="Y571" s="63">
        <f t="shared" si="2"/>
        <v>0.2704380821</v>
      </c>
      <c r="Z571" s="66">
        <f t="shared" si="16"/>
        <v>0.04415315626</v>
      </c>
      <c r="AA571" s="66">
        <f t="shared" si="17"/>
        <v>0.01828216626</v>
      </c>
      <c r="AB571" s="66">
        <f t="shared" si="18"/>
        <v>0.02828561573</v>
      </c>
      <c r="AC571" s="63">
        <f t="shared" si="3"/>
        <v>0.2704380821</v>
      </c>
      <c r="AD571" s="66">
        <f t="shared" ref="AD571:AF571" si="600">(H571+K571+N571)/($F571)</f>
        <v>0.07174887892</v>
      </c>
      <c r="AE571" s="66">
        <f t="shared" si="600"/>
        <v>0.1100379441</v>
      </c>
      <c r="AF571" s="66">
        <f t="shared" si="600"/>
        <v>0.08865125905</v>
      </c>
      <c r="AG571" s="56">
        <f t="shared" si="20"/>
        <v>0.01480396992</v>
      </c>
      <c r="AH571" s="49">
        <f t="shared" si="5"/>
        <v>0.2704380821</v>
      </c>
      <c r="AI571" s="57">
        <f t="shared" si="21"/>
        <v>0.01312003907</v>
      </c>
      <c r="AJ571" s="57">
        <f t="shared" si="22"/>
        <v>0.0119030677</v>
      </c>
      <c r="AK571" s="66">
        <f t="shared" si="23"/>
        <v>0.005162127197</v>
      </c>
      <c r="AL571" s="66">
        <f t="shared" si="24"/>
        <v>0.0025846867</v>
      </c>
      <c r="AM571" s="66">
        <f t="shared" si="25"/>
        <v>0.004190722258</v>
      </c>
      <c r="AN571" s="63">
        <f t="shared" si="6"/>
        <v>0.2704380821</v>
      </c>
      <c r="AO571" s="66">
        <f t="shared" si="26"/>
        <v>0.01731076133</v>
      </c>
      <c r="AP571" s="66">
        <f t="shared" si="27"/>
        <v>0.9468659827</v>
      </c>
      <c r="AQ571" s="63">
        <f t="shared" si="7"/>
        <v>53</v>
      </c>
      <c r="AR571" s="66">
        <f t="shared" si="28"/>
        <v>50</v>
      </c>
      <c r="AS571" s="64">
        <f>'M1,M2,M3 Restoration'!AU571</f>
        <v>0.5006692538</v>
      </c>
      <c r="AT571" s="66">
        <f t="shared" si="206"/>
        <v>50</v>
      </c>
      <c r="AU571" s="65">
        <f>'N1,N2,N3 Restoration'!AX571</f>
        <v>0.2735374922</v>
      </c>
      <c r="AV571" s="38">
        <f t="shared" si="30"/>
        <v>75</v>
      </c>
      <c r="AW571" s="38">
        <f t="shared" si="31"/>
        <v>28</v>
      </c>
      <c r="AX571" s="52">
        <v>55.0</v>
      </c>
      <c r="AY571" s="38"/>
      <c r="AZ571" s="35"/>
      <c r="BA571" s="35"/>
    </row>
    <row r="572">
      <c r="A572" s="1"/>
      <c r="B572" s="1"/>
      <c r="C572" s="60"/>
      <c r="D572" s="60"/>
      <c r="E572" s="2">
        <v>7611.0</v>
      </c>
      <c r="F572" s="61">
        <v>3454.0</v>
      </c>
      <c r="G572" s="62">
        <f t="shared" si="8"/>
        <v>947</v>
      </c>
      <c r="H572" s="43">
        <v>46.0</v>
      </c>
      <c r="I572" s="43">
        <v>66.0</v>
      </c>
      <c r="J572" s="43">
        <v>50.0</v>
      </c>
      <c r="K572" s="44">
        <v>138.0</v>
      </c>
      <c r="L572" s="44">
        <v>287.0</v>
      </c>
      <c r="M572" s="44">
        <v>95.0</v>
      </c>
      <c r="N572" s="45">
        <v>74.0</v>
      </c>
      <c r="O572" s="45">
        <v>42.0</v>
      </c>
      <c r="P572" s="45">
        <v>149.0</v>
      </c>
      <c r="Q572" s="66">
        <f t="shared" si="9"/>
        <v>0.2741748697</v>
      </c>
      <c r="R572" s="66">
        <f t="shared" si="10"/>
        <v>0.0133178923</v>
      </c>
      <c r="S572" s="66">
        <f t="shared" si="11"/>
        <v>0.01447596989</v>
      </c>
      <c r="T572" s="66">
        <f t="shared" si="12"/>
        <v>0.01215981471</v>
      </c>
      <c r="U572" s="63">
        <f t="shared" si="1"/>
        <v>0.2741748697</v>
      </c>
      <c r="V572" s="66">
        <f t="shared" si="13"/>
        <v>0.01910828025</v>
      </c>
      <c r="W572" s="66">
        <f t="shared" si="14"/>
        <v>0.08309206717</v>
      </c>
      <c r="X572" s="66">
        <f t="shared" si="15"/>
        <v>0.0399536769</v>
      </c>
      <c r="Y572" s="63">
        <f t="shared" si="2"/>
        <v>0.2741748697</v>
      </c>
      <c r="Z572" s="66">
        <f t="shared" si="16"/>
        <v>0.02750434279</v>
      </c>
      <c r="AA572" s="66">
        <f t="shared" si="17"/>
        <v>0.02142443544</v>
      </c>
      <c r="AB572" s="66">
        <f t="shared" si="18"/>
        <v>0.04313839027</v>
      </c>
      <c r="AC572" s="63">
        <f t="shared" si="3"/>
        <v>0.2741748697</v>
      </c>
      <c r="AD572" s="66">
        <f t="shared" ref="AD572:AF572" si="601">(H572+K572+N572)/($F572)</f>
        <v>0.07469600463</v>
      </c>
      <c r="AE572" s="66">
        <f t="shared" si="601"/>
        <v>0.1143601621</v>
      </c>
      <c r="AF572" s="66">
        <f t="shared" si="601"/>
        <v>0.08511870295</v>
      </c>
      <c r="AG572" s="56">
        <f t="shared" si="20"/>
        <v>0.01495647075</v>
      </c>
      <c r="AH572" s="49">
        <f t="shared" si="5"/>
        <v>0.2741748697</v>
      </c>
      <c r="AI572" s="57">
        <f t="shared" si="21"/>
        <v>0.01323041327</v>
      </c>
      <c r="AJ572" s="57">
        <f t="shared" si="22"/>
        <v>0.01199662635</v>
      </c>
      <c r="AK572" s="66">
        <f t="shared" si="23"/>
        <v>0.00819402217</v>
      </c>
      <c r="AL572" s="66">
        <f t="shared" si="24"/>
        <v>0.0001631883546</v>
      </c>
      <c r="AM572" s="66">
        <f t="shared" si="25"/>
        <v>0.006652077677</v>
      </c>
      <c r="AN572" s="63">
        <f t="shared" si="6"/>
        <v>0.2741748697</v>
      </c>
      <c r="AO572" s="66">
        <f t="shared" si="26"/>
        <v>0.01988249094</v>
      </c>
      <c r="AP572" s="66">
        <f t="shared" si="27"/>
        <v>0.9280286989</v>
      </c>
      <c r="AQ572" s="63">
        <f t="shared" si="7"/>
        <v>74</v>
      </c>
      <c r="AR572" s="66">
        <f t="shared" si="28"/>
        <v>69</v>
      </c>
      <c r="AS572" s="64">
        <f>'M1,M2,M3 Restoration'!AU572</f>
        <v>0.5431066251</v>
      </c>
      <c r="AT572" s="66">
        <f t="shared" si="206"/>
        <v>58</v>
      </c>
      <c r="AU572" s="65">
        <f>'N1,N2,N3 Restoration'!AX572</f>
        <v>0.2058486758</v>
      </c>
      <c r="AV572" s="38">
        <f t="shared" si="30"/>
        <v>96</v>
      </c>
      <c r="AW572" s="38">
        <f t="shared" si="31"/>
        <v>25</v>
      </c>
      <c r="AX572" s="52">
        <v>66.0</v>
      </c>
      <c r="AY572" s="38"/>
      <c r="AZ572" s="35"/>
      <c r="BA572" s="35"/>
    </row>
    <row r="573">
      <c r="A573" s="1"/>
      <c r="B573" s="1"/>
      <c r="C573" s="60"/>
      <c r="D573" s="60"/>
      <c r="E573" s="2">
        <v>7614.0</v>
      </c>
      <c r="F573" s="61">
        <v>3095.0</v>
      </c>
      <c r="G573" s="62">
        <f t="shared" si="8"/>
        <v>749</v>
      </c>
      <c r="H573" s="43">
        <v>33.0</v>
      </c>
      <c r="I573" s="43">
        <v>85.0</v>
      </c>
      <c r="J573" s="43">
        <v>51.0</v>
      </c>
      <c r="K573" s="44">
        <v>125.0</v>
      </c>
      <c r="L573" s="44">
        <v>202.0</v>
      </c>
      <c r="M573" s="44">
        <v>70.0</v>
      </c>
      <c r="N573" s="45">
        <v>49.0</v>
      </c>
      <c r="O573" s="45">
        <v>15.0</v>
      </c>
      <c r="P573" s="45">
        <v>119.0</v>
      </c>
      <c r="Q573" s="66">
        <f t="shared" si="9"/>
        <v>0.242003231</v>
      </c>
      <c r="R573" s="66">
        <f t="shared" si="10"/>
        <v>0.01066235864</v>
      </c>
      <c r="S573" s="66">
        <f t="shared" si="11"/>
        <v>0.01647819063</v>
      </c>
      <c r="T573" s="66">
        <f t="shared" si="12"/>
        <v>0.004846526656</v>
      </c>
      <c r="U573" s="63">
        <f t="shared" si="1"/>
        <v>0.242003231</v>
      </c>
      <c r="V573" s="66">
        <f t="shared" si="13"/>
        <v>0.02746365105</v>
      </c>
      <c r="W573" s="66">
        <f t="shared" si="14"/>
        <v>0.06526655897</v>
      </c>
      <c r="X573" s="66">
        <f t="shared" si="15"/>
        <v>0.04038772213</v>
      </c>
      <c r="Y573" s="63">
        <f t="shared" si="2"/>
        <v>0.242003231</v>
      </c>
      <c r="Z573" s="66">
        <f t="shared" si="16"/>
        <v>0.02261712439</v>
      </c>
      <c r="AA573" s="66">
        <f t="shared" si="17"/>
        <v>0.01583198708</v>
      </c>
      <c r="AB573" s="66">
        <f t="shared" si="18"/>
        <v>0.03844911147</v>
      </c>
      <c r="AC573" s="63">
        <f t="shared" si="3"/>
        <v>0.242003231</v>
      </c>
      <c r="AD573" s="66">
        <f t="shared" ref="AD573:AF573" si="602">(H573+K573+N573)/($F573)</f>
        <v>0.06688206785</v>
      </c>
      <c r="AE573" s="66">
        <f t="shared" si="602"/>
        <v>0.09757673667</v>
      </c>
      <c r="AF573" s="66">
        <f t="shared" si="602"/>
        <v>0.07754442649</v>
      </c>
      <c r="AG573" s="56">
        <f t="shared" si="20"/>
        <v>0.01356274795</v>
      </c>
      <c r="AH573" s="49">
        <f t="shared" si="5"/>
        <v>0.242003231</v>
      </c>
      <c r="AI573" s="57">
        <f t="shared" si="21"/>
        <v>0.01218044078</v>
      </c>
      <c r="AJ573" s="57">
        <f t="shared" si="22"/>
        <v>0.01109142624</v>
      </c>
      <c r="AK573" s="66">
        <f t="shared" si="23"/>
        <v>0.003651546295</v>
      </c>
      <c r="AL573" s="66">
        <f t="shared" si="24"/>
        <v>-0.006244899585</v>
      </c>
      <c r="AM573" s="66">
        <f t="shared" si="25"/>
        <v>0.002964401254</v>
      </c>
      <c r="AN573" s="63">
        <f t="shared" si="6"/>
        <v>0.242003231</v>
      </c>
      <c r="AO573" s="66">
        <f t="shared" si="26"/>
        <v>0.01514484203</v>
      </c>
      <c r="AP573" s="66">
        <f t="shared" si="27"/>
        <v>0.9565976755</v>
      </c>
      <c r="AQ573" s="63">
        <f t="shared" si="7"/>
        <v>49</v>
      </c>
      <c r="AR573" s="66">
        <f t="shared" si="28"/>
        <v>47</v>
      </c>
      <c r="AS573" s="64">
        <f>'M1,M2,M3 Restoration'!AU573</f>
        <v>0.4201795308</v>
      </c>
      <c r="AT573" s="66">
        <f t="shared" si="206"/>
        <v>65</v>
      </c>
      <c r="AU573" s="65">
        <f>'N1,N2,N3 Restoration'!AX573</f>
        <v>0.1198363007</v>
      </c>
      <c r="AV573" s="38">
        <f t="shared" si="30"/>
        <v>84</v>
      </c>
      <c r="AW573" s="38">
        <f t="shared" si="31"/>
        <v>11</v>
      </c>
      <c r="AX573" s="52">
        <v>85.0</v>
      </c>
      <c r="AY573" s="38"/>
      <c r="AZ573" s="35"/>
      <c r="BA573" s="35"/>
    </row>
    <row r="574">
      <c r="A574" s="1"/>
      <c r="B574" s="1"/>
      <c r="C574" s="60"/>
      <c r="D574" s="60"/>
      <c r="E574" s="2">
        <v>7622.0</v>
      </c>
      <c r="F574" s="61">
        <v>672.0</v>
      </c>
      <c r="G574" s="62">
        <f t="shared" si="8"/>
        <v>117</v>
      </c>
      <c r="H574" s="43">
        <v>8.0</v>
      </c>
      <c r="I574" s="43">
        <v>13.0</v>
      </c>
      <c r="J574" s="43">
        <v>3.0</v>
      </c>
      <c r="K574" s="44">
        <v>22.0</v>
      </c>
      <c r="L574" s="44">
        <v>34.0</v>
      </c>
      <c r="M574" s="44">
        <v>12.0</v>
      </c>
      <c r="N574" s="45">
        <v>6.0</v>
      </c>
      <c r="O574" s="45">
        <v>7.0</v>
      </c>
      <c r="P574" s="45">
        <v>12.0</v>
      </c>
      <c r="Q574" s="66">
        <f t="shared" si="9"/>
        <v>0.1741071429</v>
      </c>
      <c r="R574" s="66">
        <f t="shared" si="10"/>
        <v>0.0119047619</v>
      </c>
      <c r="S574" s="66">
        <f t="shared" si="11"/>
        <v>0.004464285714</v>
      </c>
      <c r="T574" s="66">
        <f t="shared" si="12"/>
        <v>0.01041666667</v>
      </c>
      <c r="U574" s="63">
        <f t="shared" si="1"/>
        <v>0.1741071429</v>
      </c>
      <c r="V574" s="66">
        <f t="shared" si="13"/>
        <v>0.0193452381</v>
      </c>
      <c r="W574" s="66">
        <f t="shared" si="14"/>
        <v>0.0505952381</v>
      </c>
      <c r="X574" s="66">
        <f t="shared" si="15"/>
        <v>0.03273809524</v>
      </c>
      <c r="Y574" s="63">
        <f t="shared" si="2"/>
        <v>0.1741071429</v>
      </c>
      <c r="Z574" s="66">
        <f t="shared" si="16"/>
        <v>0.01785714286</v>
      </c>
      <c r="AA574" s="66">
        <f t="shared" si="17"/>
        <v>0.008928571429</v>
      </c>
      <c r="AB574" s="66">
        <f t="shared" si="18"/>
        <v>0.01785714286</v>
      </c>
      <c r="AC574" s="63">
        <f t="shared" si="3"/>
        <v>0.1741071429</v>
      </c>
      <c r="AD574" s="66">
        <f t="shared" ref="AD574:AF574" si="603">(H574+K574+N574)/($F574)</f>
        <v>0.05357142857</v>
      </c>
      <c r="AE574" s="66">
        <f t="shared" si="603"/>
        <v>0.08035714286</v>
      </c>
      <c r="AF574" s="66">
        <f t="shared" si="603"/>
        <v>0.04017857143</v>
      </c>
      <c r="AG574" s="56">
        <f t="shared" si="20"/>
        <v>0.01002146086</v>
      </c>
      <c r="AH574" s="49">
        <f t="shared" si="5"/>
        <v>0.1741071429</v>
      </c>
      <c r="AI574" s="57">
        <f t="shared" si="21"/>
        <v>0.009223975606</v>
      </c>
      <c r="AJ574" s="57">
        <f t="shared" si="22"/>
        <v>0.008440493463</v>
      </c>
      <c r="AK574" s="66">
        <f t="shared" si="23"/>
        <v>-0.0002954041773</v>
      </c>
      <c r="AL574" s="66">
        <f t="shared" si="24"/>
        <v>0.001976173204</v>
      </c>
      <c r="AM574" s="66">
        <f t="shared" si="25"/>
        <v>-0.0002398152571</v>
      </c>
      <c r="AN574" s="63">
        <f t="shared" si="6"/>
        <v>0.1741071429</v>
      </c>
      <c r="AO574" s="66">
        <f t="shared" si="26"/>
        <v>0.008984160349</v>
      </c>
      <c r="AP574" s="66">
        <f t="shared" si="27"/>
        <v>1.006225959</v>
      </c>
      <c r="AQ574" s="63">
        <f t="shared" si="7"/>
        <v>6</v>
      </c>
      <c r="AR574" s="66">
        <f t="shared" si="28"/>
        <v>6</v>
      </c>
      <c r="AS574" s="64">
        <f>'M1,M2,M3 Restoration'!AU574</f>
        <v>0.777060723</v>
      </c>
      <c r="AT574" s="66">
        <f t="shared" si="206"/>
        <v>2</v>
      </c>
      <c r="AU574" s="65">
        <f>'N1,N2,N3 Restoration'!AX574</f>
        <v>0.5495507921</v>
      </c>
      <c r="AV574" s="38">
        <f t="shared" si="30"/>
        <v>11</v>
      </c>
      <c r="AW574" s="38">
        <f t="shared" si="31"/>
        <v>13</v>
      </c>
      <c r="AX574" s="52">
        <v>13.0</v>
      </c>
      <c r="AY574" s="38"/>
      <c r="AZ574" s="35"/>
      <c r="BA574" s="35"/>
    </row>
    <row r="575">
      <c r="A575" s="1"/>
      <c r="B575" s="1"/>
      <c r="C575" s="60"/>
      <c r="D575" s="60"/>
      <c r="E575" s="2">
        <v>7624.0</v>
      </c>
      <c r="F575" s="61">
        <v>1577.0</v>
      </c>
      <c r="G575" s="62">
        <f t="shared" si="8"/>
        <v>333</v>
      </c>
      <c r="H575" s="43">
        <v>11.0</v>
      </c>
      <c r="I575" s="43">
        <v>16.0</v>
      </c>
      <c r="J575" s="43">
        <v>17.0</v>
      </c>
      <c r="K575" s="44">
        <v>26.0</v>
      </c>
      <c r="L575" s="44">
        <v>132.0</v>
      </c>
      <c r="M575" s="44">
        <v>41.0</v>
      </c>
      <c r="N575" s="45">
        <v>15.0</v>
      </c>
      <c r="O575" s="45">
        <v>21.0</v>
      </c>
      <c r="P575" s="45">
        <v>54.0</v>
      </c>
      <c r="Q575" s="66">
        <f t="shared" si="9"/>
        <v>0.2111604312</v>
      </c>
      <c r="R575" s="66">
        <f t="shared" si="10"/>
        <v>0.006975269499</v>
      </c>
      <c r="S575" s="66">
        <f t="shared" si="11"/>
        <v>0.01077996195</v>
      </c>
      <c r="T575" s="66">
        <f t="shared" si="12"/>
        <v>0.01331642359</v>
      </c>
      <c r="U575" s="63">
        <f t="shared" si="1"/>
        <v>0.2111604312</v>
      </c>
      <c r="V575" s="66">
        <f t="shared" si="13"/>
        <v>0.01014584654</v>
      </c>
      <c r="W575" s="66">
        <f t="shared" si="14"/>
        <v>0.08370323399</v>
      </c>
      <c r="X575" s="66">
        <f t="shared" si="15"/>
        <v>0.01648700063</v>
      </c>
      <c r="Y575" s="63">
        <f t="shared" si="2"/>
        <v>0.2111604312</v>
      </c>
      <c r="Z575" s="66">
        <f t="shared" si="16"/>
        <v>0.02599873177</v>
      </c>
      <c r="AA575" s="66">
        <f t="shared" si="17"/>
        <v>0.009511731135</v>
      </c>
      <c r="AB575" s="66">
        <f t="shared" si="18"/>
        <v>0.03424223209</v>
      </c>
      <c r="AC575" s="63">
        <f t="shared" si="3"/>
        <v>0.2111604312</v>
      </c>
      <c r="AD575" s="66">
        <f t="shared" ref="AD575:AF575" si="604">(H575+K575+N575)/($F575)</f>
        <v>0.03297400127</v>
      </c>
      <c r="AE575" s="66">
        <f t="shared" si="604"/>
        <v>0.1071655041</v>
      </c>
      <c r="AF575" s="66">
        <f t="shared" si="604"/>
        <v>0.07102092581</v>
      </c>
      <c r="AG575" s="56">
        <f t="shared" si="20"/>
        <v>0.01205497768</v>
      </c>
      <c r="AH575" s="49">
        <f t="shared" si="5"/>
        <v>0.2111604312</v>
      </c>
      <c r="AI575" s="57">
        <f t="shared" si="21"/>
        <v>0.01096199101</v>
      </c>
      <c r="AJ575" s="57">
        <f t="shared" si="22"/>
        <v>0.01001176907</v>
      </c>
      <c r="AK575" s="66">
        <f t="shared" si="23"/>
        <v>-0.001450259879</v>
      </c>
      <c r="AL575" s="66">
        <f t="shared" si="24"/>
        <v>0.003304654516</v>
      </c>
      <c r="AM575" s="66">
        <f t="shared" si="25"/>
        <v>-0.001177351143</v>
      </c>
      <c r="AN575" s="63">
        <f t="shared" si="6"/>
        <v>0.2111604312</v>
      </c>
      <c r="AO575" s="66">
        <f t="shared" si="26"/>
        <v>0.009784639871</v>
      </c>
      <c r="AP575" s="66">
        <f t="shared" si="27"/>
        <v>1.028691805</v>
      </c>
      <c r="AQ575" s="63">
        <f t="shared" si="7"/>
        <v>15</v>
      </c>
      <c r="AR575" s="66">
        <f t="shared" si="28"/>
        <v>15</v>
      </c>
      <c r="AS575" s="64">
        <f>'M1,M2,M3 Restoration'!AU575</f>
        <v>0.3365453174</v>
      </c>
      <c r="AT575" s="66">
        <f t="shared" si="206"/>
        <v>30</v>
      </c>
      <c r="AU575" s="65">
        <f>'N1,N2,N3 Restoration'!AX575</f>
        <v>0.2453170902</v>
      </c>
      <c r="AV575" s="38">
        <f t="shared" si="30"/>
        <v>28</v>
      </c>
      <c r="AW575" s="38">
        <f t="shared" si="31"/>
        <v>9</v>
      </c>
      <c r="AX575" s="52">
        <v>16.0</v>
      </c>
      <c r="AY575" s="38"/>
      <c r="AZ575" s="35"/>
      <c r="BA575" s="35"/>
    </row>
    <row r="576">
      <c r="A576" s="1"/>
      <c r="B576" s="1"/>
      <c r="C576" s="60"/>
      <c r="D576" s="60"/>
      <c r="E576" s="2">
        <v>7625.0</v>
      </c>
      <c r="F576" s="61">
        <v>2831.0</v>
      </c>
      <c r="G576" s="62">
        <f t="shared" si="8"/>
        <v>719</v>
      </c>
      <c r="H576" s="43">
        <v>22.0</v>
      </c>
      <c r="I576" s="43">
        <v>43.0</v>
      </c>
      <c r="J576" s="43">
        <v>45.0</v>
      </c>
      <c r="K576" s="44">
        <v>116.0</v>
      </c>
      <c r="L576" s="44">
        <v>231.0</v>
      </c>
      <c r="M576" s="44">
        <v>78.0</v>
      </c>
      <c r="N576" s="45">
        <v>44.0</v>
      </c>
      <c r="O576" s="45">
        <v>30.0</v>
      </c>
      <c r="P576" s="45">
        <v>110.0</v>
      </c>
      <c r="Q576" s="66">
        <f t="shared" si="9"/>
        <v>0.2539738608</v>
      </c>
      <c r="R576" s="66">
        <f t="shared" si="10"/>
        <v>0.007771105616</v>
      </c>
      <c r="S576" s="66">
        <f t="shared" si="11"/>
        <v>0.01589544331</v>
      </c>
      <c r="T576" s="66">
        <f t="shared" si="12"/>
        <v>0.0105969622</v>
      </c>
      <c r="U576" s="63">
        <f t="shared" si="1"/>
        <v>0.2539738608</v>
      </c>
      <c r="V576" s="66">
        <f t="shared" si="13"/>
        <v>0.01518897916</v>
      </c>
      <c r="W576" s="66">
        <f t="shared" si="14"/>
        <v>0.08159660897</v>
      </c>
      <c r="X576" s="66">
        <f t="shared" si="15"/>
        <v>0.04097492052</v>
      </c>
      <c r="Y576" s="63">
        <f t="shared" si="2"/>
        <v>0.2539738608</v>
      </c>
      <c r="Z576" s="66">
        <f t="shared" si="16"/>
        <v>0.02755210173</v>
      </c>
      <c r="AA576" s="66">
        <f t="shared" si="17"/>
        <v>0.01554221123</v>
      </c>
      <c r="AB576" s="66">
        <f t="shared" si="18"/>
        <v>0.03885552808</v>
      </c>
      <c r="AC576" s="63">
        <f t="shared" si="3"/>
        <v>0.2539738608</v>
      </c>
      <c r="AD576" s="66">
        <f t="shared" ref="AD576:AF576" si="605">(H576+K576+N576)/($F576)</f>
        <v>0.06428823737</v>
      </c>
      <c r="AE576" s="66">
        <f t="shared" si="605"/>
        <v>0.1073825503</v>
      </c>
      <c r="AF576" s="66">
        <f t="shared" si="605"/>
        <v>0.08230307312</v>
      </c>
      <c r="AG576" s="56">
        <f t="shared" si="20"/>
        <v>0.01410268588</v>
      </c>
      <c r="AH576" s="49">
        <f t="shared" si="5"/>
        <v>0.2539738608</v>
      </c>
      <c r="AI576" s="57">
        <f t="shared" si="21"/>
        <v>0.01259747953</v>
      </c>
      <c r="AJ576" s="57">
        <f t="shared" si="22"/>
        <v>0.01145459716</v>
      </c>
      <c r="AK576" s="66">
        <f t="shared" si="23"/>
        <v>0.002944731701</v>
      </c>
      <c r="AL576" s="66">
        <f t="shared" si="24"/>
        <v>-0.0008576349534</v>
      </c>
      <c r="AM576" s="66">
        <f t="shared" si="25"/>
        <v>0.002390594461</v>
      </c>
      <c r="AN576" s="63">
        <f t="shared" si="6"/>
        <v>0.2539738608</v>
      </c>
      <c r="AO576" s="66">
        <f t="shared" si="26"/>
        <v>0.01498807399</v>
      </c>
      <c r="AP576" s="66">
        <f t="shared" si="27"/>
        <v>0.9643463062</v>
      </c>
      <c r="AQ576" s="63">
        <f t="shared" si="7"/>
        <v>44</v>
      </c>
      <c r="AR576" s="66">
        <f t="shared" si="28"/>
        <v>42</v>
      </c>
      <c r="AS576" s="64">
        <f>'M1,M2,M3 Restoration'!AU576</f>
        <v>0.3561338436</v>
      </c>
      <c r="AT576" s="66">
        <f t="shared" si="206"/>
        <v>76</v>
      </c>
      <c r="AU576" s="65">
        <f>'N1,N2,N3 Restoration'!AX576</f>
        <v>0.1466927341</v>
      </c>
      <c r="AV576" s="38">
        <f t="shared" si="30"/>
        <v>67</v>
      </c>
      <c r="AW576" s="38">
        <f t="shared" si="31"/>
        <v>12</v>
      </c>
      <c r="AX576" s="52">
        <v>43.0</v>
      </c>
      <c r="AY576" s="38"/>
      <c r="AZ576" s="35"/>
      <c r="BA576" s="35"/>
    </row>
    <row r="577">
      <c r="A577" s="1"/>
      <c r="B577" s="1"/>
      <c r="C577" s="60"/>
      <c r="D577" s="60"/>
      <c r="E577" s="2">
        <v>7634.0</v>
      </c>
      <c r="F577" s="61">
        <v>1679.0</v>
      </c>
      <c r="G577" s="62">
        <f t="shared" si="8"/>
        <v>483</v>
      </c>
      <c r="H577" s="43">
        <v>15.0</v>
      </c>
      <c r="I577" s="43">
        <v>31.0</v>
      </c>
      <c r="J577" s="43">
        <v>17.0</v>
      </c>
      <c r="K577" s="44">
        <v>82.0</v>
      </c>
      <c r="L577" s="44">
        <v>165.0</v>
      </c>
      <c r="M577" s="44">
        <v>58.0</v>
      </c>
      <c r="N577" s="45">
        <v>24.0</v>
      </c>
      <c r="O577" s="45">
        <v>20.0</v>
      </c>
      <c r="P577" s="45">
        <v>71.0</v>
      </c>
      <c r="Q577" s="66">
        <f t="shared" si="9"/>
        <v>0.2876712329</v>
      </c>
      <c r="R577" s="66">
        <f t="shared" si="10"/>
        <v>0.00893388922</v>
      </c>
      <c r="S577" s="66">
        <f t="shared" si="11"/>
        <v>0.01012507445</v>
      </c>
      <c r="T577" s="66">
        <f t="shared" si="12"/>
        <v>0.01191185229</v>
      </c>
      <c r="U577" s="63">
        <f t="shared" si="1"/>
        <v>0.2876712329</v>
      </c>
      <c r="V577" s="66">
        <f t="shared" si="13"/>
        <v>0.01846337105</v>
      </c>
      <c r="W577" s="66">
        <f t="shared" si="14"/>
        <v>0.09827278142</v>
      </c>
      <c r="X577" s="66">
        <f t="shared" si="15"/>
        <v>0.0488385944</v>
      </c>
      <c r="Y577" s="63">
        <f t="shared" si="2"/>
        <v>0.2876712329</v>
      </c>
      <c r="Z577" s="66">
        <f t="shared" si="16"/>
        <v>0.03454437165</v>
      </c>
      <c r="AA577" s="66">
        <f t="shared" si="17"/>
        <v>0.01429422275</v>
      </c>
      <c r="AB577" s="66">
        <f t="shared" si="18"/>
        <v>0.04228707564</v>
      </c>
      <c r="AC577" s="63">
        <f t="shared" si="3"/>
        <v>0.2876712329</v>
      </c>
      <c r="AD577" s="66">
        <f t="shared" ref="AD577:AF577" si="606">(H577+K577+N577)/($F577)</f>
        <v>0.07206670637</v>
      </c>
      <c r="AE577" s="66">
        <f t="shared" si="606"/>
        <v>0.1286480048</v>
      </c>
      <c r="AF577" s="66">
        <f t="shared" si="606"/>
        <v>0.08695652174</v>
      </c>
      <c r="AG577" s="56">
        <f t="shared" si="20"/>
        <v>0.01548672922</v>
      </c>
      <c r="AH577" s="49">
        <f t="shared" si="5"/>
        <v>0.2876712329</v>
      </c>
      <c r="AI577" s="57">
        <f t="shared" si="21"/>
        <v>0.01360370614</v>
      </c>
      <c r="AJ577" s="57">
        <f t="shared" si="22"/>
        <v>0.01230918559</v>
      </c>
      <c r="AK577" s="66">
        <f t="shared" si="23"/>
        <v>0.0006905166154</v>
      </c>
      <c r="AL577" s="66">
        <f t="shared" si="24"/>
        <v>-0.0003973332953</v>
      </c>
      <c r="AM577" s="66">
        <f t="shared" si="25"/>
        <v>0.0005605757548</v>
      </c>
      <c r="AN577" s="63">
        <f t="shared" si="6"/>
        <v>0.2876712329</v>
      </c>
      <c r="AO577" s="66">
        <f t="shared" si="26"/>
        <v>0.01416428189</v>
      </c>
      <c r="AP577" s="66">
        <f t="shared" si="27"/>
        <v>0.990909554</v>
      </c>
      <c r="AQ577" s="63">
        <f t="shared" si="7"/>
        <v>24</v>
      </c>
      <c r="AR577" s="66">
        <f t="shared" si="28"/>
        <v>24</v>
      </c>
      <c r="AS577" s="64">
        <f>'M1,M2,M3 Restoration'!AU577</f>
        <v>0.4470250565</v>
      </c>
      <c r="AT577" s="66">
        <f t="shared" si="206"/>
        <v>30</v>
      </c>
      <c r="AU577" s="65">
        <f>'N1,N2,N3 Restoration'!AX577</f>
        <v>0.2998802677</v>
      </c>
      <c r="AV577" s="38">
        <f t="shared" si="30"/>
        <v>32</v>
      </c>
      <c r="AW577" s="38">
        <f t="shared" si="31"/>
        <v>14</v>
      </c>
      <c r="AX577" s="52">
        <v>31.0</v>
      </c>
      <c r="AY577" s="38"/>
      <c r="AZ577" s="35"/>
      <c r="BA577" s="35"/>
    </row>
    <row r="578">
      <c r="A578" s="1"/>
      <c r="B578" s="1"/>
      <c r="C578" s="60"/>
      <c r="D578" s="60"/>
      <c r="E578" s="2">
        <v>7641.0</v>
      </c>
      <c r="F578" s="61">
        <v>1702.0</v>
      </c>
      <c r="G578" s="62">
        <f t="shared" si="8"/>
        <v>839</v>
      </c>
      <c r="H578" s="43">
        <v>29.0</v>
      </c>
      <c r="I578" s="43">
        <v>36.0</v>
      </c>
      <c r="J578" s="43">
        <v>28.0</v>
      </c>
      <c r="K578" s="44">
        <v>168.0</v>
      </c>
      <c r="L578" s="44">
        <v>353.0</v>
      </c>
      <c r="M578" s="44">
        <v>79.0</v>
      </c>
      <c r="N578" s="45">
        <v>20.0</v>
      </c>
      <c r="O578" s="45">
        <v>22.0</v>
      </c>
      <c r="P578" s="45">
        <v>104.0</v>
      </c>
      <c r="Q578" s="66">
        <f t="shared" si="9"/>
        <v>0.4929494712</v>
      </c>
      <c r="R578" s="66">
        <f t="shared" si="10"/>
        <v>0.01703877791</v>
      </c>
      <c r="S578" s="66">
        <f t="shared" si="11"/>
        <v>0.01645123384</v>
      </c>
      <c r="T578" s="66">
        <f t="shared" si="12"/>
        <v>0.01292596945</v>
      </c>
      <c r="U578" s="63">
        <f t="shared" si="1"/>
        <v>0.4929494712</v>
      </c>
      <c r="V578" s="66">
        <f t="shared" si="13"/>
        <v>0.02115158637</v>
      </c>
      <c r="W578" s="66">
        <f t="shared" si="14"/>
        <v>0.2074030552</v>
      </c>
      <c r="X578" s="66">
        <f t="shared" si="15"/>
        <v>0.09870740306</v>
      </c>
      <c r="Y578" s="63">
        <f t="shared" si="2"/>
        <v>0.4929494712</v>
      </c>
      <c r="Z578" s="66">
        <f t="shared" si="16"/>
        <v>0.0464159812</v>
      </c>
      <c r="AA578" s="66">
        <f t="shared" si="17"/>
        <v>0.01175088132</v>
      </c>
      <c r="AB578" s="66">
        <f t="shared" si="18"/>
        <v>0.06110458284</v>
      </c>
      <c r="AC578" s="63">
        <f t="shared" si="3"/>
        <v>0.4929494712</v>
      </c>
      <c r="AD578" s="66">
        <f t="shared" ref="AD578:AF578" si="607">(H578+K578+N578)/($F578)</f>
        <v>0.1274970623</v>
      </c>
      <c r="AE578" s="66">
        <f t="shared" si="607"/>
        <v>0.241480611</v>
      </c>
      <c r="AF578" s="66">
        <f t="shared" si="607"/>
        <v>0.1239717979</v>
      </c>
      <c r="AG578" s="56">
        <f t="shared" si="20"/>
        <v>0.01958638029</v>
      </c>
      <c r="AH578" s="49">
        <f t="shared" si="5"/>
        <v>0.4929494712</v>
      </c>
      <c r="AI578" s="57">
        <f t="shared" si="21"/>
        <v>0.01438629724</v>
      </c>
      <c r="AJ578" s="57">
        <f t="shared" si="22"/>
        <v>0.01216802462</v>
      </c>
      <c r="AK578" s="66">
        <f t="shared" si="23"/>
        <v>-0.002635415927</v>
      </c>
      <c r="AL578" s="66">
        <f t="shared" si="24"/>
        <v>0.0007579448247</v>
      </c>
      <c r="AM578" s="66">
        <f t="shared" si="25"/>
        <v>-0.00213948548</v>
      </c>
      <c r="AN578" s="63">
        <f t="shared" si="6"/>
        <v>0.4929494712</v>
      </c>
      <c r="AO578" s="66">
        <f t="shared" si="26"/>
        <v>0.01224681176</v>
      </c>
      <c r="AP578" s="66">
        <f t="shared" si="27"/>
        <v>1.042203681</v>
      </c>
      <c r="AQ578" s="63">
        <f t="shared" si="7"/>
        <v>20</v>
      </c>
      <c r="AR578" s="66">
        <f t="shared" si="28"/>
        <v>21</v>
      </c>
      <c r="AS578" s="64">
        <f>'M1,M2,M3 Restoration'!AU578</f>
        <v>0.3875891121</v>
      </c>
      <c r="AT578" s="66">
        <f t="shared" si="206"/>
        <v>33</v>
      </c>
      <c r="AU578" s="65">
        <f>'N1,N2,N3 Restoration'!AX578</f>
        <v>0.2331435127</v>
      </c>
      <c r="AV578" s="38">
        <f t="shared" si="30"/>
        <v>57</v>
      </c>
      <c r="AW578" s="38">
        <f t="shared" si="31"/>
        <v>17</v>
      </c>
      <c r="AX578" s="52">
        <v>36.0</v>
      </c>
      <c r="AY578" s="38"/>
      <c r="AZ578" s="35"/>
      <c r="BA578" s="35"/>
    </row>
    <row r="579">
      <c r="A579" s="1"/>
      <c r="B579" s="1"/>
      <c r="C579" s="60"/>
      <c r="D579" s="60"/>
      <c r="E579" s="2">
        <v>7643.0</v>
      </c>
      <c r="F579" s="61">
        <v>1934.0</v>
      </c>
      <c r="G579" s="62">
        <f t="shared" si="8"/>
        <v>593</v>
      </c>
      <c r="H579" s="43">
        <v>25.0</v>
      </c>
      <c r="I579" s="43">
        <v>26.0</v>
      </c>
      <c r="J579" s="43">
        <v>34.0</v>
      </c>
      <c r="K579" s="44">
        <v>74.0</v>
      </c>
      <c r="L579" s="44">
        <v>205.0</v>
      </c>
      <c r="M579" s="44">
        <v>89.0</v>
      </c>
      <c r="N579" s="45">
        <v>27.0</v>
      </c>
      <c r="O579" s="45">
        <v>21.0</v>
      </c>
      <c r="P579" s="45">
        <v>92.0</v>
      </c>
      <c r="Q579" s="66">
        <f t="shared" si="9"/>
        <v>0.3066184074</v>
      </c>
      <c r="R579" s="66">
        <f t="shared" si="10"/>
        <v>0.01292657704</v>
      </c>
      <c r="S579" s="66">
        <f t="shared" si="11"/>
        <v>0.01758014478</v>
      </c>
      <c r="T579" s="66">
        <f t="shared" si="12"/>
        <v>0.01085832472</v>
      </c>
      <c r="U579" s="63">
        <f t="shared" si="1"/>
        <v>0.3066184074</v>
      </c>
      <c r="V579" s="66">
        <f t="shared" si="13"/>
        <v>0.01344364012</v>
      </c>
      <c r="W579" s="66">
        <f t="shared" si="14"/>
        <v>0.1059979317</v>
      </c>
      <c r="X579" s="66">
        <f t="shared" si="15"/>
        <v>0.03826266805</v>
      </c>
      <c r="Y579" s="63">
        <f t="shared" si="2"/>
        <v>0.3066184074</v>
      </c>
      <c r="Z579" s="66">
        <f t="shared" si="16"/>
        <v>0.04601861427</v>
      </c>
      <c r="AA579" s="66">
        <f t="shared" si="17"/>
        <v>0.01396070321</v>
      </c>
      <c r="AB579" s="66">
        <f t="shared" si="18"/>
        <v>0.04756980352</v>
      </c>
      <c r="AC579" s="63">
        <f t="shared" si="3"/>
        <v>0.3066184074</v>
      </c>
      <c r="AD579" s="66">
        <f t="shared" ref="AD579:AF579" si="608">(H579+K579+N579)/($F579)</f>
        <v>0.06514994829</v>
      </c>
      <c r="AE579" s="66">
        <f t="shared" si="608"/>
        <v>0.1302998966</v>
      </c>
      <c r="AF579" s="66">
        <f t="shared" si="608"/>
        <v>0.1111685626</v>
      </c>
      <c r="AG579" s="56">
        <f t="shared" si="20"/>
        <v>0.01617686536</v>
      </c>
      <c r="AH579" s="49">
        <f t="shared" si="5"/>
        <v>0.3066184074</v>
      </c>
      <c r="AI579" s="57">
        <f t="shared" si="21"/>
        <v>0.01406075801</v>
      </c>
      <c r="AJ579" s="57">
        <f t="shared" si="22"/>
        <v>0.01268097518</v>
      </c>
      <c r="AK579" s="66">
        <f t="shared" si="23"/>
        <v>-0.0001000548076</v>
      </c>
      <c r="AL579" s="66">
        <f t="shared" si="24"/>
        <v>-0.001822650464</v>
      </c>
      <c r="AM579" s="66">
        <f t="shared" si="25"/>
        <v>-0.0000812265745</v>
      </c>
      <c r="AN579" s="63">
        <f t="shared" si="6"/>
        <v>0.3066184074</v>
      </c>
      <c r="AO579" s="66">
        <f t="shared" si="26"/>
        <v>0.01397953144</v>
      </c>
      <c r="AP579" s="66">
        <f t="shared" si="27"/>
        <v>1.001348659</v>
      </c>
      <c r="AQ579" s="63">
        <f t="shared" si="7"/>
        <v>27</v>
      </c>
      <c r="AR579" s="66">
        <f t="shared" si="28"/>
        <v>27</v>
      </c>
      <c r="AS579" s="64">
        <f>'M1,M2,M3 Restoration'!AU579</f>
        <v>0.3749044492</v>
      </c>
      <c r="AT579" s="66">
        <f t="shared" si="206"/>
        <v>45</v>
      </c>
      <c r="AU579" s="65">
        <f>'N1,N2,N3 Restoration'!AX579</f>
        <v>0.1248678517</v>
      </c>
      <c r="AV579" s="38">
        <f t="shared" si="30"/>
        <v>59</v>
      </c>
      <c r="AW579" s="38">
        <f t="shared" si="31"/>
        <v>8</v>
      </c>
      <c r="AX579" s="52">
        <v>26.0</v>
      </c>
      <c r="AY579" s="38"/>
      <c r="AZ579" s="35"/>
      <c r="BA579" s="35"/>
    </row>
    <row r="580">
      <c r="A580" s="1"/>
      <c r="B580" s="1"/>
      <c r="C580" s="60"/>
      <c r="D580" s="60"/>
      <c r="E580" s="2">
        <v>7651.0</v>
      </c>
      <c r="F580" s="61">
        <v>2119.0</v>
      </c>
      <c r="G580" s="62">
        <f t="shared" si="8"/>
        <v>663</v>
      </c>
      <c r="H580" s="43">
        <v>31.0</v>
      </c>
      <c r="I580" s="43">
        <v>52.0</v>
      </c>
      <c r="J580" s="43">
        <v>42.0</v>
      </c>
      <c r="K580" s="44">
        <v>92.0</v>
      </c>
      <c r="L580" s="44">
        <v>210.0</v>
      </c>
      <c r="M580" s="44">
        <v>69.0</v>
      </c>
      <c r="N580" s="45">
        <v>39.0</v>
      </c>
      <c r="O580" s="45">
        <v>19.0</v>
      </c>
      <c r="P580" s="45">
        <v>109.0</v>
      </c>
      <c r="Q580" s="66">
        <f t="shared" si="9"/>
        <v>0.3128834356</v>
      </c>
      <c r="R580" s="66">
        <f t="shared" si="10"/>
        <v>0.01462954224</v>
      </c>
      <c r="S580" s="66">
        <f t="shared" si="11"/>
        <v>0.01982067013</v>
      </c>
      <c r="T580" s="66">
        <f t="shared" si="12"/>
        <v>0.008966493629</v>
      </c>
      <c r="U580" s="63">
        <f t="shared" si="1"/>
        <v>0.3128834356</v>
      </c>
      <c r="V580" s="66">
        <f t="shared" si="13"/>
        <v>0.0245398773</v>
      </c>
      <c r="W580" s="66">
        <f t="shared" si="14"/>
        <v>0.09910335064</v>
      </c>
      <c r="X580" s="66">
        <f t="shared" si="15"/>
        <v>0.04341670599</v>
      </c>
      <c r="Y580" s="63">
        <f t="shared" si="2"/>
        <v>0.3128834356</v>
      </c>
      <c r="Z580" s="66">
        <f t="shared" si="16"/>
        <v>0.0325625295</v>
      </c>
      <c r="AA580" s="66">
        <f t="shared" si="17"/>
        <v>0.01840490798</v>
      </c>
      <c r="AB580" s="66">
        <f t="shared" si="18"/>
        <v>0.05143935819</v>
      </c>
      <c r="AC580" s="63">
        <f t="shared" si="3"/>
        <v>0.3128834356</v>
      </c>
      <c r="AD580" s="66">
        <f t="shared" ref="AD580:AF580" si="609">(H580+K580+N580)/($F580)</f>
        <v>0.07645115621</v>
      </c>
      <c r="AE580" s="66">
        <f t="shared" si="609"/>
        <v>0.1326097216</v>
      </c>
      <c r="AF580" s="66">
        <f t="shared" si="609"/>
        <v>0.1038225578</v>
      </c>
      <c r="AG580" s="56">
        <f t="shared" si="20"/>
        <v>0.01639111671</v>
      </c>
      <c r="AH580" s="49">
        <f t="shared" si="5"/>
        <v>0.3128834356</v>
      </c>
      <c r="AI580" s="57">
        <f t="shared" si="21"/>
        <v>0.0141946686</v>
      </c>
      <c r="AJ580" s="57">
        <f t="shared" si="22"/>
        <v>0.01278669314</v>
      </c>
      <c r="AK580" s="66">
        <f t="shared" si="23"/>
        <v>0.004210239377</v>
      </c>
      <c r="AL580" s="66">
        <f t="shared" si="24"/>
        <v>-0.00382019951</v>
      </c>
      <c r="AM580" s="66">
        <f t="shared" si="25"/>
        <v>0.003417959921</v>
      </c>
      <c r="AN580" s="63">
        <f t="shared" si="6"/>
        <v>0.3128834356</v>
      </c>
      <c r="AO580" s="66">
        <f t="shared" si="26"/>
        <v>0.01761262852</v>
      </c>
      <c r="AP580" s="66">
        <f t="shared" si="27"/>
        <v>0.9569528163</v>
      </c>
      <c r="AQ580" s="63">
        <f t="shared" si="7"/>
        <v>39</v>
      </c>
      <c r="AR580" s="66">
        <f t="shared" si="28"/>
        <v>37</v>
      </c>
      <c r="AS580" s="64">
        <f>'M1,M2,M3 Restoration'!AU580</f>
        <v>0.4195205108</v>
      </c>
      <c r="AT580" s="66">
        <f t="shared" si="206"/>
        <v>51</v>
      </c>
      <c r="AU580" s="65">
        <f>'N1,N2,N3 Restoration'!AX580</f>
        <v>0.1322430104</v>
      </c>
      <c r="AV580" s="38">
        <f t="shared" si="30"/>
        <v>73</v>
      </c>
      <c r="AW580" s="38">
        <f t="shared" si="31"/>
        <v>11</v>
      </c>
      <c r="AX580" s="52">
        <v>52.0</v>
      </c>
      <c r="AY580" s="38"/>
      <c r="AZ580" s="35"/>
      <c r="BA580" s="35"/>
    </row>
    <row r="581">
      <c r="A581" s="1"/>
      <c r="B581" s="1"/>
      <c r="C581" s="60"/>
      <c r="D581" s="60"/>
      <c r="E581" s="2">
        <v>7652.0</v>
      </c>
      <c r="F581" s="61">
        <v>1498.0</v>
      </c>
      <c r="G581" s="62">
        <f t="shared" si="8"/>
        <v>414</v>
      </c>
      <c r="H581" s="43">
        <v>23.0</v>
      </c>
      <c r="I581" s="43">
        <v>33.0</v>
      </c>
      <c r="J581" s="43">
        <v>27.0</v>
      </c>
      <c r="K581" s="44">
        <v>80.0</v>
      </c>
      <c r="L581" s="44">
        <v>126.0</v>
      </c>
      <c r="M581" s="44">
        <v>39.0</v>
      </c>
      <c r="N581" s="45">
        <v>23.0</v>
      </c>
      <c r="O581" s="45">
        <v>19.0</v>
      </c>
      <c r="P581" s="45">
        <v>44.0</v>
      </c>
      <c r="Q581" s="66">
        <f t="shared" si="9"/>
        <v>0.2763684913</v>
      </c>
      <c r="R581" s="66">
        <f t="shared" si="10"/>
        <v>0.01535380507</v>
      </c>
      <c r="S581" s="66">
        <f t="shared" si="11"/>
        <v>0.01802403204</v>
      </c>
      <c r="T581" s="66">
        <f t="shared" si="12"/>
        <v>0.0126835781</v>
      </c>
      <c r="U581" s="63">
        <f t="shared" si="1"/>
        <v>0.2763684913</v>
      </c>
      <c r="V581" s="66">
        <f t="shared" si="13"/>
        <v>0.0220293725</v>
      </c>
      <c r="W581" s="66">
        <f t="shared" si="14"/>
        <v>0.08411214953</v>
      </c>
      <c r="X581" s="66">
        <f t="shared" si="15"/>
        <v>0.05340453939</v>
      </c>
      <c r="Y581" s="63">
        <f t="shared" si="2"/>
        <v>0.2763684913</v>
      </c>
      <c r="Z581" s="66">
        <f t="shared" si="16"/>
        <v>0.02603471295</v>
      </c>
      <c r="AA581" s="66">
        <f t="shared" si="17"/>
        <v>0.01535380507</v>
      </c>
      <c r="AB581" s="66">
        <f t="shared" si="18"/>
        <v>0.02937249666</v>
      </c>
      <c r="AC581" s="63">
        <f t="shared" si="3"/>
        <v>0.2763684913</v>
      </c>
      <c r="AD581" s="66">
        <f t="shared" ref="AD581:AF581" si="610">(H581+K581+N581)/($F581)</f>
        <v>0.08411214953</v>
      </c>
      <c r="AE581" s="66">
        <f t="shared" si="610"/>
        <v>0.1188251001</v>
      </c>
      <c r="AF581" s="66">
        <f t="shared" si="610"/>
        <v>0.07343124166</v>
      </c>
      <c r="AG581" s="56">
        <f t="shared" si="20"/>
        <v>0.01504484523</v>
      </c>
      <c r="AH581" s="49">
        <f t="shared" si="5"/>
        <v>0.2763684913</v>
      </c>
      <c r="AI581" s="57">
        <f t="shared" si="21"/>
        <v>0.01329378869</v>
      </c>
      <c r="AJ581" s="57">
        <f t="shared" si="22"/>
        <v>0.01205013048</v>
      </c>
      <c r="AK581" s="66">
        <f t="shared" si="23"/>
        <v>0.002060016381</v>
      </c>
      <c r="AL581" s="66">
        <f t="shared" si="24"/>
        <v>0.0006334476231</v>
      </c>
      <c r="AM581" s="66">
        <f t="shared" si="25"/>
        <v>0.001672364158</v>
      </c>
      <c r="AN581" s="63">
        <f t="shared" si="6"/>
        <v>0.2763684913</v>
      </c>
      <c r="AO581" s="66">
        <f t="shared" si="26"/>
        <v>0.01496615285</v>
      </c>
      <c r="AP581" s="66">
        <f t="shared" si="27"/>
        <v>0.9747520421</v>
      </c>
      <c r="AQ581" s="63">
        <f t="shared" si="7"/>
        <v>23</v>
      </c>
      <c r="AR581" s="66">
        <f t="shared" si="28"/>
        <v>22</v>
      </c>
      <c r="AS581" s="64">
        <f>'M1,M2,M3 Restoration'!AU581</f>
        <v>0.5325972639</v>
      </c>
      <c r="AT581" s="66">
        <f t="shared" si="206"/>
        <v>19</v>
      </c>
      <c r="AU581" s="65">
        <f>'N1,N2,N3 Restoration'!AX581</f>
        <v>0.2740995649</v>
      </c>
      <c r="AV581" s="38">
        <f t="shared" si="30"/>
        <v>50</v>
      </c>
      <c r="AW581" s="38">
        <f t="shared" si="31"/>
        <v>19</v>
      </c>
      <c r="AX581" s="52">
        <v>33.0</v>
      </c>
      <c r="AY581" s="38"/>
      <c r="AZ581" s="35"/>
      <c r="BA581" s="35"/>
    </row>
    <row r="582">
      <c r="A582" s="1"/>
      <c r="B582" s="1"/>
      <c r="C582" s="60"/>
      <c r="D582" s="60"/>
      <c r="E582" s="2">
        <v>7663.0</v>
      </c>
      <c r="F582" s="61">
        <v>959.0</v>
      </c>
      <c r="G582" s="62">
        <f t="shared" si="8"/>
        <v>221</v>
      </c>
      <c r="H582" s="43">
        <v>9.0</v>
      </c>
      <c r="I582" s="43">
        <v>22.0</v>
      </c>
      <c r="J582" s="43">
        <v>10.0</v>
      </c>
      <c r="K582" s="44">
        <v>30.0</v>
      </c>
      <c r="L582" s="44">
        <v>84.0</v>
      </c>
      <c r="M582" s="44">
        <v>26.0</v>
      </c>
      <c r="N582" s="45">
        <v>7.0</v>
      </c>
      <c r="O582" s="45">
        <v>7.0</v>
      </c>
      <c r="P582" s="45">
        <v>26.0</v>
      </c>
      <c r="Q582" s="66">
        <f t="shared" si="9"/>
        <v>0.2304483837</v>
      </c>
      <c r="R582" s="66">
        <f t="shared" si="10"/>
        <v>0.009384775808</v>
      </c>
      <c r="S582" s="66">
        <f t="shared" si="11"/>
        <v>0.01042752868</v>
      </c>
      <c r="T582" s="66">
        <f t="shared" si="12"/>
        <v>0.007299270073</v>
      </c>
      <c r="U582" s="63">
        <f t="shared" si="1"/>
        <v>0.2304483837</v>
      </c>
      <c r="V582" s="66">
        <f t="shared" si="13"/>
        <v>0.02294056309</v>
      </c>
      <c r="W582" s="66">
        <f t="shared" si="14"/>
        <v>0.08759124088</v>
      </c>
      <c r="X582" s="66">
        <f t="shared" si="15"/>
        <v>0.03128258603</v>
      </c>
      <c r="Y582" s="63">
        <f t="shared" si="2"/>
        <v>0.2304483837</v>
      </c>
      <c r="Z582" s="66">
        <f t="shared" si="16"/>
        <v>0.02711157456</v>
      </c>
      <c r="AA582" s="66">
        <f t="shared" si="17"/>
        <v>0.007299270073</v>
      </c>
      <c r="AB582" s="66">
        <f t="shared" si="18"/>
        <v>0.02711157456</v>
      </c>
      <c r="AC582" s="63">
        <f t="shared" si="3"/>
        <v>0.2304483837</v>
      </c>
      <c r="AD582" s="66">
        <f t="shared" ref="AD582:AF582" si="611">(H582+K582+N582)/($F582)</f>
        <v>0.04796663191</v>
      </c>
      <c r="AE582" s="66">
        <f t="shared" si="611"/>
        <v>0.117831074</v>
      </c>
      <c r="AF582" s="66">
        <f t="shared" si="611"/>
        <v>0.06465067779</v>
      </c>
      <c r="AG582" s="56">
        <f t="shared" si="20"/>
        <v>0.01301756111</v>
      </c>
      <c r="AH582" s="49">
        <f t="shared" si="5"/>
        <v>0.2304483837</v>
      </c>
      <c r="AI582" s="57">
        <f t="shared" si="21"/>
        <v>0.01174825744</v>
      </c>
      <c r="AJ582" s="57">
        <f t="shared" si="22"/>
        <v>0.01071123971</v>
      </c>
      <c r="AK582" s="66">
        <f t="shared" si="23"/>
        <v>-0.004448987366</v>
      </c>
      <c r="AL582" s="66">
        <f t="shared" si="24"/>
        <v>-0.003411969639</v>
      </c>
      <c r="AM582" s="66">
        <f t="shared" si="25"/>
        <v>-0.003611780507</v>
      </c>
      <c r="AN582" s="63">
        <f t="shared" si="6"/>
        <v>0.2304483837</v>
      </c>
      <c r="AO582" s="66">
        <f t="shared" si="26"/>
        <v>0.008136476933</v>
      </c>
      <c r="AP582" s="66">
        <f t="shared" si="27"/>
        <v>1.11469734</v>
      </c>
      <c r="AQ582" s="63">
        <f t="shared" si="7"/>
        <v>7</v>
      </c>
      <c r="AR582" s="66">
        <f t="shared" si="28"/>
        <v>8</v>
      </c>
      <c r="AS582" s="64">
        <f>'M1,M2,M3 Restoration'!AU582</f>
        <v>0.4035905126</v>
      </c>
      <c r="AT582" s="66">
        <f t="shared" si="206"/>
        <v>12</v>
      </c>
      <c r="AU582" s="65">
        <f>'N1,N2,N3 Restoration'!AX582</f>
        <v>0.3330563443</v>
      </c>
      <c r="AV582" s="38">
        <f t="shared" si="30"/>
        <v>19</v>
      </c>
      <c r="AW582" s="38">
        <f t="shared" si="31"/>
        <v>9</v>
      </c>
      <c r="AX582" s="52">
        <v>22.0</v>
      </c>
      <c r="AY582" s="38"/>
      <c r="AZ582" s="35"/>
      <c r="BA582" s="35"/>
    </row>
    <row r="583">
      <c r="A583" s="1"/>
      <c r="B583" s="1"/>
      <c r="C583" s="60"/>
      <c r="D583" s="60"/>
      <c r="E583" s="2">
        <v>7665.0</v>
      </c>
      <c r="F583" s="61">
        <v>3108.0</v>
      </c>
      <c r="G583" s="62">
        <f t="shared" si="8"/>
        <v>965</v>
      </c>
      <c r="H583" s="43">
        <v>39.0</v>
      </c>
      <c r="I583" s="43">
        <v>54.0</v>
      </c>
      <c r="J583" s="43">
        <v>55.0</v>
      </c>
      <c r="K583" s="44">
        <v>119.0</v>
      </c>
      <c r="L583" s="44">
        <v>327.0</v>
      </c>
      <c r="M583" s="44">
        <v>88.0</v>
      </c>
      <c r="N583" s="45">
        <v>66.0</v>
      </c>
      <c r="O583" s="45">
        <v>34.0</v>
      </c>
      <c r="P583" s="45">
        <v>183.0</v>
      </c>
      <c r="Q583" s="66">
        <f t="shared" si="9"/>
        <v>0.3104890605</v>
      </c>
      <c r="R583" s="66">
        <f t="shared" si="10"/>
        <v>0.01254826255</v>
      </c>
      <c r="S583" s="66">
        <f t="shared" si="11"/>
        <v>0.0176962677</v>
      </c>
      <c r="T583" s="66">
        <f t="shared" si="12"/>
        <v>0.01093951094</v>
      </c>
      <c r="U583" s="63">
        <f t="shared" si="1"/>
        <v>0.3104890605</v>
      </c>
      <c r="V583" s="66">
        <f t="shared" si="13"/>
        <v>0.01737451737</v>
      </c>
      <c r="W583" s="66">
        <f t="shared" si="14"/>
        <v>0.1052123552</v>
      </c>
      <c r="X583" s="66">
        <f t="shared" si="15"/>
        <v>0.03828828829</v>
      </c>
      <c r="Y583" s="63">
        <f t="shared" si="2"/>
        <v>0.3104890605</v>
      </c>
      <c r="Z583" s="66">
        <f t="shared" si="16"/>
        <v>0.02831402831</v>
      </c>
      <c r="AA583" s="66">
        <f t="shared" si="17"/>
        <v>0.02123552124</v>
      </c>
      <c r="AB583" s="66">
        <f t="shared" si="18"/>
        <v>0.05888030888</v>
      </c>
      <c r="AC583" s="63">
        <f t="shared" si="3"/>
        <v>0.3104890605</v>
      </c>
      <c r="AD583" s="66">
        <f t="shared" ref="AD583:AF583" si="612">(H583+K583+N583)/($F583)</f>
        <v>0.07207207207</v>
      </c>
      <c r="AE583" s="66">
        <f t="shared" si="612"/>
        <v>0.1335263835</v>
      </c>
      <c r="AF583" s="66">
        <f t="shared" si="612"/>
        <v>0.1048906049</v>
      </c>
      <c r="AG583" s="56">
        <f t="shared" si="20"/>
        <v>0.01631005225</v>
      </c>
      <c r="AH583" s="49">
        <f t="shared" si="5"/>
        <v>0.3104890605</v>
      </c>
      <c r="AI583" s="57">
        <f t="shared" si="21"/>
        <v>0.0141445007</v>
      </c>
      <c r="AJ583" s="57">
        <f t="shared" si="22"/>
        <v>0.01274729993</v>
      </c>
      <c r="AK583" s="66">
        <f t="shared" si="23"/>
        <v>0.007091020537</v>
      </c>
      <c r="AL583" s="66">
        <f t="shared" si="24"/>
        <v>-0.001807788987</v>
      </c>
      <c r="AM583" s="66">
        <f t="shared" si="25"/>
        <v>0.005756638003</v>
      </c>
      <c r="AN583" s="63">
        <f t="shared" si="6"/>
        <v>0.3104890605</v>
      </c>
      <c r="AO583" s="66">
        <f t="shared" si="26"/>
        <v>0.0199011387</v>
      </c>
      <c r="AP583" s="66">
        <f t="shared" si="27"/>
        <v>0.9371627134</v>
      </c>
      <c r="AQ583" s="63">
        <f t="shared" si="7"/>
        <v>66</v>
      </c>
      <c r="AR583" s="66">
        <f t="shared" si="28"/>
        <v>62</v>
      </c>
      <c r="AS583" s="64">
        <f>'M1,M2,M3 Restoration'!AU583</f>
        <v>0.4124869602</v>
      </c>
      <c r="AT583" s="66">
        <f t="shared" si="206"/>
        <v>88</v>
      </c>
      <c r="AU583" s="65">
        <f>'N1,N2,N3 Restoration'!AX583</f>
        <v>0.1082893178</v>
      </c>
      <c r="AV583" s="38">
        <f t="shared" si="30"/>
        <v>94</v>
      </c>
      <c r="AW583" s="38">
        <f t="shared" si="31"/>
        <v>11</v>
      </c>
      <c r="AX583" s="52">
        <v>54.0</v>
      </c>
      <c r="AY583" s="38"/>
      <c r="AZ583" s="35"/>
      <c r="BA583" s="35"/>
    </row>
    <row r="584">
      <c r="A584" s="1"/>
      <c r="B584" s="1"/>
      <c r="C584" s="60"/>
      <c r="D584" s="60"/>
      <c r="E584" s="2">
        <v>7674.0</v>
      </c>
      <c r="F584" s="61">
        <v>1500.0</v>
      </c>
      <c r="G584" s="62">
        <f t="shared" si="8"/>
        <v>407</v>
      </c>
      <c r="H584" s="43">
        <v>20.0</v>
      </c>
      <c r="I584" s="43">
        <v>42.0</v>
      </c>
      <c r="J584" s="43">
        <v>13.0</v>
      </c>
      <c r="K584" s="44">
        <v>53.0</v>
      </c>
      <c r="L584" s="44">
        <v>118.0</v>
      </c>
      <c r="M584" s="44">
        <v>58.0</v>
      </c>
      <c r="N584" s="45">
        <v>22.0</v>
      </c>
      <c r="O584" s="45">
        <v>24.0</v>
      </c>
      <c r="P584" s="45">
        <v>57.0</v>
      </c>
      <c r="Q584" s="66">
        <f t="shared" si="9"/>
        <v>0.2713333333</v>
      </c>
      <c r="R584" s="66">
        <f t="shared" si="10"/>
        <v>0.01333333333</v>
      </c>
      <c r="S584" s="66">
        <f t="shared" si="11"/>
        <v>0.008666666667</v>
      </c>
      <c r="T584" s="66">
        <f t="shared" si="12"/>
        <v>0.016</v>
      </c>
      <c r="U584" s="63">
        <f t="shared" si="1"/>
        <v>0.2713333333</v>
      </c>
      <c r="V584" s="66">
        <f t="shared" si="13"/>
        <v>0.028</v>
      </c>
      <c r="W584" s="66">
        <f t="shared" si="14"/>
        <v>0.07866666667</v>
      </c>
      <c r="X584" s="66">
        <f t="shared" si="15"/>
        <v>0.03533333333</v>
      </c>
      <c r="Y584" s="63">
        <f t="shared" si="2"/>
        <v>0.2713333333</v>
      </c>
      <c r="Z584" s="66">
        <f t="shared" si="16"/>
        <v>0.03866666667</v>
      </c>
      <c r="AA584" s="66">
        <f t="shared" si="17"/>
        <v>0.01466666667</v>
      </c>
      <c r="AB584" s="66">
        <f t="shared" si="18"/>
        <v>0.038</v>
      </c>
      <c r="AC584" s="63">
        <f t="shared" si="3"/>
        <v>0.2713333333</v>
      </c>
      <c r="AD584" s="66">
        <f t="shared" ref="AD584:AF584" si="613">(H584+K584+N584)/($F584)</f>
        <v>0.06333333333</v>
      </c>
      <c r="AE584" s="66">
        <f t="shared" si="613"/>
        <v>0.1226666667</v>
      </c>
      <c r="AF584" s="66">
        <f t="shared" si="613"/>
        <v>0.08533333333</v>
      </c>
      <c r="AG584" s="56">
        <f t="shared" si="20"/>
        <v>0.01484073036</v>
      </c>
      <c r="AH584" s="49">
        <f t="shared" si="5"/>
        <v>0.2713333333</v>
      </c>
      <c r="AI584" s="57">
        <f t="shared" si="21"/>
        <v>0.01314675956</v>
      </c>
      <c r="AJ584" s="57">
        <f t="shared" si="22"/>
        <v>0.01192575956</v>
      </c>
      <c r="AK584" s="66">
        <f t="shared" si="23"/>
        <v>0.001519907111</v>
      </c>
      <c r="AL584" s="66">
        <f t="shared" si="24"/>
        <v>0.004074240444</v>
      </c>
      <c r="AM584" s="66">
        <f t="shared" si="25"/>
        <v>0.001233892215</v>
      </c>
      <c r="AN584" s="63">
        <f t="shared" si="6"/>
        <v>0.2713333333</v>
      </c>
      <c r="AO584" s="66">
        <f t="shared" si="26"/>
        <v>0.01438065177</v>
      </c>
      <c r="AP584" s="66">
        <f t="shared" si="27"/>
        <v>0.9804989844</v>
      </c>
      <c r="AQ584" s="63">
        <f t="shared" si="7"/>
        <v>22</v>
      </c>
      <c r="AR584" s="66">
        <f t="shared" si="28"/>
        <v>22</v>
      </c>
      <c r="AS584" s="64">
        <f>'M1,M2,M3 Restoration'!AU584</f>
        <v>0.6019965072</v>
      </c>
      <c r="AT584" s="66">
        <f t="shared" si="206"/>
        <v>15</v>
      </c>
      <c r="AU584" s="65">
        <f>'N1,N2,N3 Restoration'!AX584</f>
        <v>0.4953183616</v>
      </c>
      <c r="AV584" s="38">
        <f t="shared" si="30"/>
        <v>33</v>
      </c>
      <c r="AW584" s="38">
        <f t="shared" si="31"/>
        <v>32</v>
      </c>
      <c r="AX584" s="52">
        <v>42.0</v>
      </c>
      <c r="AY584" s="38"/>
      <c r="AZ584" s="35"/>
      <c r="BA584" s="35"/>
    </row>
    <row r="585">
      <c r="A585" s="1"/>
      <c r="B585" s="1"/>
      <c r="C585" s="60"/>
      <c r="D585" s="60"/>
      <c r="E585" s="2">
        <v>7675.0</v>
      </c>
      <c r="F585" s="61">
        <v>920.0</v>
      </c>
      <c r="G585" s="62">
        <f t="shared" si="8"/>
        <v>272</v>
      </c>
      <c r="H585" s="43">
        <v>10.0</v>
      </c>
      <c r="I585" s="43">
        <v>17.0</v>
      </c>
      <c r="J585" s="43">
        <v>15.0</v>
      </c>
      <c r="K585" s="44">
        <v>42.0</v>
      </c>
      <c r="L585" s="44">
        <v>89.0</v>
      </c>
      <c r="M585" s="44">
        <v>28.0</v>
      </c>
      <c r="N585" s="45">
        <v>19.0</v>
      </c>
      <c r="O585" s="45">
        <v>19.0</v>
      </c>
      <c r="P585" s="45">
        <v>33.0</v>
      </c>
      <c r="Q585" s="66">
        <f t="shared" si="9"/>
        <v>0.2956521739</v>
      </c>
      <c r="R585" s="66">
        <f t="shared" si="10"/>
        <v>0.01086956522</v>
      </c>
      <c r="S585" s="66">
        <f t="shared" si="11"/>
        <v>0.01630434783</v>
      </c>
      <c r="T585" s="66">
        <f t="shared" si="12"/>
        <v>0.02065217391</v>
      </c>
      <c r="U585" s="63">
        <f t="shared" si="1"/>
        <v>0.2956521739</v>
      </c>
      <c r="V585" s="66">
        <f t="shared" si="13"/>
        <v>0.01847826087</v>
      </c>
      <c r="W585" s="66">
        <f t="shared" si="14"/>
        <v>0.09673913043</v>
      </c>
      <c r="X585" s="66">
        <f t="shared" si="15"/>
        <v>0.04565217391</v>
      </c>
      <c r="Y585" s="63">
        <f t="shared" si="2"/>
        <v>0.2956521739</v>
      </c>
      <c r="Z585" s="66">
        <f t="shared" si="16"/>
        <v>0.03043478261</v>
      </c>
      <c r="AA585" s="66">
        <f t="shared" si="17"/>
        <v>0.02065217391</v>
      </c>
      <c r="AB585" s="66">
        <f t="shared" si="18"/>
        <v>0.03586956522</v>
      </c>
      <c r="AC585" s="63">
        <f t="shared" si="3"/>
        <v>0.2956521739</v>
      </c>
      <c r="AD585" s="66">
        <f t="shared" ref="AD585:AF585" si="614">(H585+K585+N585)/($F585)</f>
        <v>0.07717391304</v>
      </c>
      <c r="AE585" s="66">
        <f t="shared" si="614"/>
        <v>0.1358695652</v>
      </c>
      <c r="AF585" s="66">
        <f t="shared" si="614"/>
        <v>0.08260869565</v>
      </c>
      <c r="AG585" s="56">
        <f t="shared" si="20"/>
        <v>0.0157851569</v>
      </c>
      <c r="AH585" s="49">
        <f t="shared" si="5"/>
        <v>0.2956521739</v>
      </c>
      <c r="AI585" s="57">
        <f t="shared" si="21"/>
        <v>0.0138057656</v>
      </c>
      <c r="AJ585" s="57">
        <f t="shared" si="22"/>
        <v>0.01247533081</v>
      </c>
      <c r="AK585" s="66">
        <f t="shared" si="23"/>
        <v>0.006846408318</v>
      </c>
      <c r="AL585" s="66">
        <f t="shared" si="24"/>
        <v>0.0081768431</v>
      </c>
      <c r="AM585" s="66">
        <f t="shared" si="25"/>
        <v>0.005558056714</v>
      </c>
      <c r="AN585" s="63">
        <f t="shared" si="6"/>
        <v>0.2956521739</v>
      </c>
      <c r="AO585" s="66">
        <f t="shared" si="26"/>
        <v>0.01936382231</v>
      </c>
      <c r="AP585" s="66">
        <f t="shared" si="27"/>
        <v>0.9376166592</v>
      </c>
      <c r="AQ585" s="63">
        <f t="shared" si="7"/>
        <v>19</v>
      </c>
      <c r="AR585" s="66">
        <f t="shared" si="28"/>
        <v>18</v>
      </c>
      <c r="AS585" s="64">
        <f>'M1,M2,M3 Restoration'!AU585</f>
        <v>0.4991414337</v>
      </c>
      <c r="AT585" s="66">
        <f t="shared" si="206"/>
        <v>18</v>
      </c>
      <c r="AU585" s="65">
        <f>'N1,N2,N3 Restoration'!AX585</f>
        <v>0.3073869886</v>
      </c>
      <c r="AV585" s="38">
        <f t="shared" si="30"/>
        <v>25</v>
      </c>
      <c r="AW585" s="38">
        <f t="shared" si="31"/>
        <v>11</v>
      </c>
      <c r="AX585" s="52">
        <v>17.0</v>
      </c>
      <c r="AY585" s="38"/>
      <c r="AZ585" s="35"/>
      <c r="BA585" s="35"/>
    </row>
    <row r="586">
      <c r="A586" s="1"/>
      <c r="B586" s="1"/>
      <c r="C586" s="60"/>
      <c r="D586" s="60"/>
      <c r="E586" s="2">
        <v>7683.0</v>
      </c>
      <c r="F586" s="61">
        <v>1512.0</v>
      </c>
      <c r="G586" s="62">
        <f t="shared" si="8"/>
        <v>394</v>
      </c>
      <c r="H586" s="43">
        <v>13.0</v>
      </c>
      <c r="I586" s="43">
        <v>18.0</v>
      </c>
      <c r="J586" s="43">
        <v>21.0</v>
      </c>
      <c r="K586" s="44">
        <v>59.0</v>
      </c>
      <c r="L586" s="44">
        <v>115.0</v>
      </c>
      <c r="M586" s="44">
        <v>60.0</v>
      </c>
      <c r="N586" s="45">
        <v>22.0</v>
      </c>
      <c r="O586" s="45">
        <v>30.0</v>
      </c>
      <c r="P586" s="45">
        <v>56.0</v>
      </c>
      <c r="Q586" s="66">
        <f t="shared" si="9"/>
        <v>0.2605820106</v>
      </c>
      <c r="R586" s="66">
        <f t="shared" si="10"/>
        <v>0.008597883598</v>
      </c>
      <c r="S586" s="66">
        <f t="shared" si="11"/>
        <v>0.01388888889</v>
      </c>
      <c r="T586" s="66">
        <f t="shared" si="12"/>
        <v>0.01984126984</v>
      </c>
      <c r="U586" s="63">
        <f t="shared" si="1"/>
        <v>0.2605820106</v>
      </c>
      <c r="V586" s="66">
        <f t="shared" si="13"/>
        <v>0.0119047619</v>
      </c>
      <c r="W586" s="66">
        <f t="shared" si="14"/>
        <v>0.07605820106</v>
      </c>
      <c r="X586" s="66">
        <f t="shared" si="15"/>
        <v>0.03902116402</v>
      </c>
      <c r="Y586" s="63">
        <f t="shared" si="2"/>
        <v>0.2605820106</v>
      </c>
      <c r="Z586" s="66">
        <f t="shared" si="16"/>
        <v>0.03968253968</v>
      </c>
      <c r="AA586" s="66">
        <f t="shared" si="17"/>
        <v>0.01455026455</v>
      </c>
      <c r="AB586" s="66">
        <f t="shared" si="18"/>
        <v>0.03703703704</v>
      </c>
      <c r="AC586" s="63">
        <f t="shared" si="3"/>
        <v>0.2605820106</v>
      </c>
      <c r="AD586" s="66">
        <f t="shared" ref="AD586:AF586" si="615">(H586+K586+N586)/($F586)</f>
        <v>0.06216931217</v>
      </c>
      <c r="AE586" s="66">
        <f t="shared" si="615"/>
        <v>0.1078042328</v>
      </c>
      <c r="AF586" s="66">
        <f t="shared" si="615"/>
        <v>0.09060846561</v>
      </c>
      <c r="AG586" s="56">
        <f t="shared" si="20"/>
        <v>0.01438990723</v>
      </c>
      <c r="AH586" s="49">
        <f t="shared" si="5"/>
        <v>0.2605820106</v>
      </c>
      <c r="AI586" s="57">
        <f t="shared" si="21"/>
        <v>0.01281431546</v>
      </c>
      <c r="AJ586" s="57">
        <f t="shared" si="22"/>
        <v>0.01164169641</v>
      </c>
      <c r="AK586" s="66">
        <f t="shared" si="23"/>
        <v>0.001735949092</v>
      </c>
      <c r="AL586" s="66">
        <f t="shared" si="24"/>
        <v>0.00819957343</v>
      </c>
      <c r="AM586" s="66">
        <f t="shared" si="25"/>
        <v>0.00140927959</v>
      </c>
      <c r="AN586" s="63">
        <f t="shared" si="6"/>
        <v>0.2605820106</v>
      </c>
      <c r="AO586" s="66">
        <f t="shared" si="26"/>
        <v>0.01422359505</v>
      </c>
      <c r="AP586" s="66">
        <f t="shared" si="27"/>
        <v>0.977548896</v>
      </c>
      <c r="AQ586" s="63">
        <f t="shared" si="7"/>
        <v>22</v>
      </c>
      <c r="AR586" s="66">
        <f t="shared" si="28"/>
        <v>22</v>
      </c>
      <c r="AS586" s="64">
        <f>'M1,M2,M3 Restoration'!AU586</f>
        <v>0.4027901355</v>
      </c>
      <c r="AT586" s="66">
        <f t="shared" si="206"/>
        <v>33</v>
      </c>
      <c r="AU586" s="65">
        <f>'N1,N2,N3 Restoration'!AX586</f>
        <v>0.2755870003</v>
      </c>
      <c r="AV586" s="38">
        <f t="shared" si="30"/>
        <v>34</v>
      </c>
      <c r="AW586" s="38">
        <f t="shared" si="31"/>
        <v>13</v>
      </c>
      <c r="AX586" s="52">
        <v>18.0</v>
      </c>
      <c r="AY586" s="38"/>
      <c r="AZ586" s="35"/>
      <c r="BA586" s="35"/>
    </row>
    <row r="587">
      <c r="A587" s="1"/>
      <c r="B587" s="1"/>
      <c r="C587" s="60"/>
      <c r="D587" s="60"/>
      <c r="E587" s="2">
        <v>7684.0</v>
      </c>
      <c r="F587" s="61">
        <v>2012.0</v>
      </c>
      <c r="G587" s="62">
        <f t="shared" si="8"/>
        <v>489</v>
      </c>
      <c r="H587" s="43">
        <v>12.0</v>
      </c>
      <c r="I587" s="43">
        <v>46.0</v>
      </c>
      <c r="J587" s="43">
        <v>33.0</v>
      </c>
      <c r="K587" s="44">
        <v>58.0</v>
      </c>
      <c r="L587" s="44">
        <v>161.0</v>
      </c>
      <c r="M587" s="44">
        <v>65.0</v>
      </c>
      <c r="N587" s="45">
        <v>25.0</v>
      </c>
      <c r="O587" s="45">
        <v>19.0</v>
      </c>
      <c r="P587" s="45">
        <v>70.0</v>
      </c>
      <c r="Q587" s="66">
        <f t="shared" si="9"/>
        <v>0.2430417495</v>
      </c>
      <c r="R587" s="66">
        <f t="shared" si="10"/>
        <v>0.005964214712</v>
      </c>
      <c r="S587" s="66">
        <f t="shared" si="11"/>
        <v>0.01640159046</v>
      </c>
      <c r="T587" s="66">
        <f t="shared" si="12"/>
        <v>0.00944333996</v>
      </c>
      <c r="U587" s="63">
        <f t="shared" si="1"/>
        <v>0.2430417495</v>
      </c>
      <c r="V587" s="66">
        <f t="shared" si="13"/>
        <v>0.02286282306</v>
      </c>
      <c r="W587" s="66">
        <f t="shared" si="14"/>
        <v>0.08001988072</v>
      </c>
      <c r="X587" s="66">
        <f t="shared" si="15"/>
        <v>0.02882703777</v>
      </c>
      <c r="Y587" s="63">
        <f t="shared" si="2"/>
        <v>0.2430417495</v>
      </c>
      <c r="Z587" s="66">
        <f t="shared" si="16"/>
        <v>0.03230616302</v>
      </c>
      <c r="AA587" s="66">
        <f t="shared" si="17"/>
        <v>0.01242544732</v>
      </c>
      <c r="AB587" s="66">
        <f t="shared" si="18"/>
        <v>0.03479125249</v>
      </c>
      <c r="AC587" s="63">
        <f t="shared" si="3"/>
        <v>0.2430417495</v>
      </c>
      <c r="AD587" s="66">
        <f t="shared" ref="AD587:AF587" si="616">(H587+K587+N587)/($F587)</f>
        <v>0.0472166998</v>
      </c>
      <c r="AE587" s="66">
        <f t="shared" si="616"/>
        <v>0.1123260437</v>
      </c>
      <c r="AF587" s="66">
        <f t="shared" si="616"/>
        <v>0.08349900596</v>
      </c>
      <c r="AG587" s="56">
        <f t="shared" si="20"/>
        <v>0.01361059305</v>
      </c>
      <c r="AH587" s="49">
        <f t="shared" si="5"/>
        <v>0.2430417495</v>
      </c>
      <c r="AI587" s="57">
        <f t="shared" si="21"/>
        <v>0.0122178587</v>
      </c>
      <c r="AJ587" s="57">
        <f t="shared" si="22"/>
        <v>0.01112417083</v>
      </c>
      <c r="AK587" s="66">
        <f t="shared" si="23"/>
        <v>0.0002075886134</v>
      </c>
      <c r="AL587" s="66">
        <f t="shared" si="24"/>
        <v>-0.00168083087</v>
      </c>
      <c r="AM587" s="66">
        <f t="shared" si="25"/>
        <v>0.0001685247553</v>
      </c>
      <c r="AN587" s="63">
        <f t="shared" si="6"/>
        <v>0.2430417495</v>
      </c>
      <c r="AO587" s="66">
        <f t="shared" si="26"/>
        <v>0.01238638346</v>
      </c>
      <c r="AP587" s="66">
        <f t="shared" si="27"/>
        <v>0.9968561407</v>
      </c>
      <c r="AQ587" s="63">
        <f t="shared" si="7"/>
        <v>25</v>
      </c>
      <c r="AR587" s="66">
        <f t="shared" si="28"/>
        <v>25</v>
      </c>
      <c r="AS587" s="64">
        <f>'M1,M2,M3 Restoration'!AU587</f>
        <v>0.2788854965</v>
      </c>
      <c r="AT587" s="66">
        <f t="shared" si="206"/>
        <v>65</v>
      </c>
      <c r="AU587" s="65">
        <f>'N1,N2,N3 Restoration'!AX587</f>
        <v>0.1952350871</v>
      </c>
      <c r="AV587" s="38">
        <f t="shared" si="30"/>
        <v>45</v>
      </c>
      <c r="AW587" s="38">
        <f t="shared" si="31"/>
        <v>11</v>
      </c>
      <c r="AX587" s="52">
        <v>46.0</v>
      </c>
      <c r="AY587" s="38"/>
      <c r="AZ587" s="35"/>
      <c r="BA587" s="35"/>
    </row>
    <row r="588">
      <c r="A588" s="1"/>
      <c r="B588" s="1"/>
      <c r="C588" s="60"/>
      <c r="D588" s="60"/>
      <c r="E588" s="2">
        <v>7691.0</v>
      </c>
      <c r="F588" s="61">
        <v>2131.0</v>
      </c>
      <c r="G588" s="62">
        <f t="shared" si="8"/>
        <v>672</v>
      </c>
      <c r="H588" s="43">
        <v>37.0</v>
      </c>
      <c r="I588" s="43">
        <v>39.0</v>
      </c>
      <c r="J588" s="43">
        <v>48.0</v>
      </c>
      <c r="K588" s="44">
        <v>117.0</v>
      </c>
      <c r="L588" s="44">
        <v>175.0</v>
      </c>
      <c r="M588" s="44">
        <v>98.0</v>
      </c>
      <c r="N588" s="45">
        <v>35.0</v>
      </c>
      <c r="O588" s="45">
        <v>43.0</v>
      </c>
      <c r="P588" s="45">
        <v>80.0</v>
      </c>
      <c r="Q588" s="66">
        <f t="shared" si="9"/>
        <v>0.3153449085</v>
      </c>
      <c r="R588" s="66">
        <f t="shared" si="10"/>
        <v>0.0173627405</v>
      </c>
      <c r="S588" s="66">
        <f t="shared" si="11"/>
        <v>0.02252463632</v>
      </c>
      <c r="T588" s="66">
        <f t="shared" si="12"/>
        <v>0.02017832004</v>
      </c>
      <c r="U588" s="63">
        <f t="shared" si="1"/>
        <v>0.3153449085</v>
      </c>
      <c r="V588" s="66">
        <f t="shared" si="13"/>
        <v>0.01830126701</v>
      </c>
      <c r="W588" s="66">
        <f t="shared" si="14"/>
        <v>0.08212106992</v>
      </c>
      <c r="X588" s="66">
        <f t="shared" si="15"/>
        <v>0.05490380103</v>
      </c>
      <c r="Y588" s="63">
        <f t="shared" si="2"/>
        <v>0.3153449085</v>
      </c>
      <c r="Z588" s="66">
        <f t="shared" si="16"/>
        <v>0.04598779916</v>
      </c>
      <c r="AA588" s="66">
        <f t="shared" si="17"/>
        <v>0.01642421398</v>
      </c>
      <c r="AB588" s="66">
        <f t="shared" si="18"/>
        <v>0.03754106053</v>
      </c>
      <c r="AC588" s="63">
        <f t="shared" si="3"/>
        <v>0.3153449085</v>
      </c>
      <c r="AD588" s="66">
        <f t="shared" ref="AD588:AF588" si="617">(H588+K588+N588)/($F588)</f>
        <v>0.08869075551</v>
      </c>
      <c r="AE588" s="66">
        <f t="shared" si="617"/>
        <v>0.120600657</v>
      </c>
      <c r="AF588" s="66">
        <f t="shared" si="617"/>
        <v>0.106053496</v>
      </c>
      <c r="AG588" s="56">
        <f t="shared" si="20"/>
        <v>0.01647339745</v>
      </c>
      <c r="AH588" s="49">
        <f t="shared" si="5"/>
        <v>0.3153449085</v>
      </c>
      <c r="AI588" s="57">
        <f t="shared" si="21"/>
        <v>0.01424493953</v>
      </c>
      <c r="AJ588" s="57">
        <f t="shared" si="22"/>
        <v>0.01282588744</v>
      </c>
      <c r="AK588" s="66">
        <f t="shared" si="23"/>
        <v>0.002179274452</v>
      </c>
      <c r="AL588" s="66">
        <f t="shared" si="24"/>
        <v>0.007352432594</v>
      </c>
      <c r="AM588" s="66">
        <f t="shared" si="25"/>
        <v>0.001769180341</v>
      </c>
      <c r="AN588" s="63">
        <f t="shared" si="6"/>
        <v>0.3153449085</v>
      </c>
      <c r="AO588" s="66">
        <f t="shared" si="26"/>
        <v>0.01601411987</v>
      </c>
      <c r="AP588" s="66">
        <f t="shared" si="27"/>
        <v>0.9750311271</v>
      </c>
      <c r="AQ588" s="63">
        <f t="shared" si="7"/>
        <v>35</v>
      </c>
      <c r="AR588" s="66">
        <f t="shared" si="28"/>
        <v>34</v>
      </c>
      <c r="AS588" s="64">
        <f>'M1,M2,M3 Restoration'!AU588</f>
        <v>0.4747796953</v>
      </c>
      <c r="AT588" s="66">
        <f t="shared" si="206"/>
        <v>38</v>
      </c>
      <c r="AU588" s="65">
        <f>'N1,N2,N3 Restoration'!AX588</f>
        <v>0.2795286797</v>
      </c>
      <c r="AV588" s="38">
        <f t="shared" si="30"/>
        <v>85</v>
      </c>
      <c r="AW588" s="38">
        <f t="shared" si="31"/>
        <v>33</v>
      </c>
      <c r="AX588" s="52">
        <v>39.0</v>
      </c>
      <c r="AY588" s="38"/>
      <c r="AZ588" s="35"/>
      <c r="BA588" s="35"/>
    </row>
    <row r="589">
      <c r="A589" s="1"/>
      <c r="B589" s="1"/>
      <c r="C589" s="60"/>
      <c r="D589" s="60"/>
      <c r="E589" s="2">
        <v>7705.0</v>
      </c>
      <c r="F589" s="61">
        <v>1261.0</v>
      </c>
      <c r="G589" s="62">
        <f t="shared" si="8"/>
        <v>361</v>
      </c>
      <c r="H589" s="43">
        <v>14.0</v>
      </c>
      <c r="I589" s="43">
        <v>19.0</v>
      </c>
      <c r="J589" s="43">
        <v>14.0</v>
      </c>
      <c r="K589" s="44">
        <v>63.0</v>
      </c>
      <c r="L589" s="44">
        <v>114.0</v>
      </c>
      <c r="M589" s="44">
        <v>46.0</v>
      </c>
      <c r="N589" s="45">
        <v>24.0</v>
      </c>
      <c r="O589" s="45">
        <v>19.0</v>
      </c>
      <c r="P589" s="45">
        <v>48.0</v>
      </c>
      <c r="Q589" s="66">
        <f t="shared" si="9"/>
        <v>0.2862807296</v>
      </c>
      <c r="R589" s="66">
        <f t="shared" si="10"/>
        <v>0.01110229976</v>
      </c>
      <c r="S589" s="66">
        <f t="shared" si="11"/>
        <v>0.01110229976</v>
      </c>
      <c r="T589" s="66">
        <f t="shared" si="12"/>
        <v>0.01506740682</v>
      </c>
      <c r="U589" s="63">
        <f t="shared" si="1"/>
        <v>0.2862807296</v>
      </c>
      <c r="V589" s="66">
        <f t="shared" si="13"/>
        <v>0.01506740682</v>
      </c>
      <c r="W589" s="66">
        <f t="shared" si="14"/>
        <v>0.09040444092</v>
      </c>
      <c r="X589" s="66">
        <f t="shared" si="15"/>
        <v>0.04996034893</v>
      </c>
      <c r="Y589" s="63">
        <f t="shared" si="2"/>
        <v>0.2862807296</v>
      </c>
      <c r="Z589" s="66">
        <f t="shared" si="16"/>
        <v>0.03647898493</v>
      </c>
      <c r="AA589" s="66">
        <f t="shared" si="17"/>
        <v>0.01903251388</v>
      </c>
      <c r="AB589" s="66">
        <f t="shared" si="18"/>
        <v>0.03806502776</v>
      </c>
      <c r="AC589" s="63">
        <f t="shared" si="3"/>
        <v>0.2862807296</v>
      </c>
      <c r="AD589" s="66">
        <f t="shared" ref="AD589:AF589" si="618">(H589+K589+N589)/($F589)</f>
        <v>0.08009516257</v>
      </c>
      <c r="AE589" s="66">
        <f t="shared" si="618"/>
        <v>0.1205392546</v>
      </c>
      <c r="AF589" s="66">
        <f t="shared" si="618"/>
        <v>0.08564631245</v>
      </c>
      <c r="AG589" s="56">
        <f t="shared" si="20"/>
        <v>0.01543358412</v>
      </c>
      <c r="AH589" s="49">
        <f t="shared" si="5"/>
        <v>0.2862807296</v>
      </c>
      <c r="AI589" s="57">
        <f t="shared" si="21"/>
        <v>0.01356708134</v>
      </c>
      <c r="AJ589" s="57">
        <f t="shared" si="22"/>
        <v>0.01227881806</v>
      </c>
      <c r="AK589" s="66">
        <f t="shared" si="23"/>
        <v>0.005465432536</v>
      </c>
      <c r="AL589" s="66">
        <f t="shared" si="24"/>
        <v>0.002788588761</v>
      </c>
      <c r="AM589" s="66">
        <f t="shared" si="25"/>
        <v>0.004436951843</v>
      </c>
      <c r="AN589" s="63">
        <f t="shared" si="6"/>
        <v>0.2862807296</v>
      </c>
      <c r="AO589" s="66">
        <f t="shared" si="26"/>
        <v>0.01800403318</v>
      </c>
      <c r="AP589" s="66">
        <f t="shared" si="27"/>
        <v>0.9459619102</v>
      </c>
      <c r="AQ589" s="63">
        <f t="shared" si="7"/>
        <v>24</v>
      </c>
      <c r="AR589" s="66">
        <f t="shared" si="28"/>
        <v>23</v>
      </c>
      <c r="AS589" s="64">
        <f>'M1,M2,M3 Restoration'!AU589</f>
        <v>0.5645856331</v>
      </c>
      <c r="AT589" s="66">
        <f t="shared" si="206"/>
        <v>18</v>
      </c>
      <c r="AU589" s="65">
        <f>'N1,N2,N3 Restoration'!AX589</f>
        <v>0.2793125308</v>
      </c>
      <c r="AV589" s="38">
        <f t="shared" si="30"/>
        <v>28</v>
      </c>
      <c r="AW589" s="38">
        <f t="shared" si="31"/>
        <v>11</v>
      </c>
      <c r="AX589" s="52">
        <v>19.0</v>
      </c>
      <c r="AY589" s="38"/>
      <c r="AZ589" s="35"/>
      <c r="BA589" s="35"/>
    </row>
    <row r="590">
      <c r="A590" s="1"/>
      <c r="B590" s="1"/>
      <c r="C590" s="60"/>
      <c r="D590" s="60"/>
      <c r="E590" s="2">
        <v>7707.0</v>
      </c>
      <c r="F590" s="61">
        <v>436.0</v>
      </c>
      <c r="G590" s="62">
        <f t="shared" si="8"/>
        <v>135</v>
      </c>
      <c r="H590" s="43">
        <v>5.0</v>
      </c>
      <c r="I590" s="43">
        <v>7.0</v>
      </c>
      <c r="J590" s="43">
        <v>6.0</v>
      </c>
      <c r="K590" s="44">
        <v>14.0</v>
      </c>
      <c r="L590" s="44">
        <v>45.0</v>
      </c>
      <c r="M590" s="44">
        <v>17.0</v>
      </c>
      <c r="N590" s="45">
        <v>4.0</v>
      </c>
      <c r="O590" s="45">
        <v>10.0</v>
      </c>
      <c r="P590" s="45">
        <v>27.0</v>
      </c>
      <c r="Q590" s="66">
        <f t="shared" si="9"/>
        <v>0.3096330275</v>
      </c>
      <c r="R590" s="66">
        <f t="shared" si="10"/>
        <v>0.01146788991</v>
      </c>
      <c r="S590" s="66">
        <f t="shared" si="11"/>
        <v>0.01376146789</v>
      </c>
      <c r="T590" s="66">
        <f t="shared" si="12"/>
        <v>0.02293577982</v>
      </c>
      <c r="U590" s="63">
        <f t="shared" si="1"/>
        <v>0.3096330275</v>
      </c>
      <c r="V590" s="66">
        <f t="shared" si="13"/>
        <v>0.01605504587</v>
      </c>
      <c r="W590" s="66">
        <f t="shared" si="14"/>
        <v>0.1032110092</v>
      </c>
      <c r="X590" s="66">
        <f t="shared" si="15"/>
        <v>0.03211009174</v>
      </c>
      <c r="Y590" s="63">
        <f t="shared" si="2"/>
        <v>0.3096330275</v>
      </c>
      <c r="Z590" s="66">
        <f t="shared" si="16"/>
        <v>0.03899082569</v>
      </c>
      <c r="AA590" s="66">
        <f t="shared" si="17"/>
        <v>0.009174311927</v>
      </c>
      <c r="AB590" s="66">
        <f t="shared" si="18"/>
        <v>0.0619266055</v>
      </c>
      <c r="AC590" s="63">
        <f t="shared" si="3"/>
        <v>0.3096330275</v>
      </c>
      <c r="AD590" s="66">
        <f t="shared" ref="AD590:AF590" si="619">(H590+K590+N590)/($F590)</f>
        <v>0.05275229358</v>
      </c>
      <c r="AE590" s="66">
        <f t="shared" si="619"/>
        <v>0.1422018349</v>
      </c>
      <c r="AF590" s="66">
        <f t="shared" si="619"/>
        <v>0.1146788991</v>
      </c>
      <c r="AG590" s="56">
        <f t="shared" si="20"/>
        <v>0.01628082453</v>
      </c>
      <c r="AH590" s="49">
        <f t="shared" si="5"/>
        <v>0.3096330275</v>
      </c>
      <c r="AI590" s="57">
        <f t="shared" si="21"/>
        <v>0.01412626147</v>
      </c>
      <c r="AJ590" s="57">
        <f t="shared" si="22"/>
        <v>0.01273291284</v>
      </c>
      <c r="AK590" s="66">
        <f t="shared" si="23"/>
        <v>-0.004951949541</v>
      </c>
      <c r="AL590" s="66">
        <f t="shared" si="24"/>
        <v>0.01020286697</v>
      </c>
      <c r="AM590" s="66">
        <f t="shared" si="25"/>
        <v>-0.004020095665</v>
      </c>
      <c r="AN590" s="63">
        <f t="shared" si="6"/>
        <v>0.3096330275</v>
      </c>
      <c r="AO590" s="66">
        <f t="shared" si="26"/>
        <v>0.0101061658</v>
      </c>
      <c r="AP590" s="66">
        <f t="shared" si="27"/>
        <v>1.101572073</v>
      </c>
      <c r="AQ590" s="63">
        <f t="shared" si="7"/>
        <v>4</v>
      </c>
      <c r="AR590" s="66">
        <f t="shared" si="28"/>
        <v>4</v>
      </c>
      <c r="AS590" s="64">
        <f>'M1,M2,M3 Restoration'!AU590</f>
        <v>0.2924633005</v>
      </c>
      <c r="AT590" s="66">
        <f t="shared" si="206"/>
        <v>10</v>
      </c>
      <c r="AU590" s="65">
        <f>'N1,N2,N3 Restoration'!AX590</f>
        <v>0.3640697087</v>
      </c>
      <c r="AV590" s="38">
        <f t="shared" si="30"/>
        <v>11</v>
      </c>
      <c r="AW590" s="38">
        <f t="shared" si="31"/>
        <v>6</v>
      </c>
      <c r="AX590" s="52">
        <v>7.0</v>
      </c>
      <c r="AY590" s="38"/>
      <c r="AZ590" s="35"/>
      <c r="BA590" s="35"/>
    </row>
    <row r="591">
      <c r="A591" s="1"/>
      <c r="B591" s="1"/>
      <c r="C591" s="60"/>
      <c r="D591" s="60"/>
      <c r="E591" s="2">
        <v>7714.0</v>
      </c>
      <c r="F591" s="61">
        <v>1067.0</v>
      </c>
      <c r="G591" s="62">
        <f t="shared" si="8"/>
        <v>185</v>
      </c>
      <c r="H591" s="43">
        <v>9.0</v>
      </c>
      <c r="I591" s="43">
        <v>16.0</v>
      </c>
      <c r="J591" s="43">
        <v>5.0</v>
      </c>
      <c r="K591" s="44">
        <v>21.0</v>
      </c>
      <c r="L591" s="44">
        <v>72.0</v>
      </c>
      <c r="M591" s="44">
        <v>9.0</v>
      </c>
      <c r="N591" s="45">
        <v>6.0</v>
      </c>
      <c r="O591" s="45">
        <v>14.0</v>
      </c>
      <c r="P591" s="45">
        <v>33.0</v>
      </c>
      <c r="Q591" s="66">
        <f t="shared" si="9"/>
        <v>0.1733833177</v>
      </c>
      <c r="R591" s="66">
        <f t="shared" si="10"/>
        <v>0.008434864105</v>
      </c>
      <c r="S591" s="66">
        <f t="shared" si="11"/>
        <v>0.004686035614</v>
      </c>
      <c r="T591" s="66">
        <f t="shared" si="12"/>
        <v>0.01312089972</v>
      </c>
      <c r="U591" s="63">
        <f t="shared" si="1"/>
        <v>0.1733833177</v>
      </c>
      <c r="V591" s="66">
        <f t="shared" si="13"/>
        <v>0.01499531396</v>
      </c>
      <c r="W591" s="66">
        <f t="shared" si="14"/>
        <v>0.06747891284</v>
      </c>
      <c r="X591" s="66">
        <f t="shared" si="15"/>
        <v>0.01968134958</v>
      </c>
      <c r="Y591" s="63">
        <f t="shared" si="2"/>
        <v>0.1733833177</v>
      </c>
      <c r="Z591" s="66">
        <f t="shared" si="16"/>
        <v>0.008434864105</v>
      </c>
      <c r="AA591" s="66">
        <f t="shared" si="17"/>
        <v>0.005623242737</v>
      </c>
      <c r="AB591" s="66">
        <f t="shared" si="18"/>
        <v>0.03092783505</v>
      </c>
      <c r="AC591" s="63">
        <f t="shared" si="3"/>
        <v>0.1733833177</v>
      </c>
      <c r="AD591" s="66">
        <f t="shared" ref="AD591:AF591" si="620">(H591+K591+N591)/($F591)</f>
        <v>0.03373945642</v>
      </c>
      <c r="AE591" s="66">
        <f t="shared" si="620"/>
        <v>0.09559512652</v>
      </c>
      <c r="AF591" s="66">
        <f t="shared" si="620"/>
        <v>0.04404873477</v>
      </c>
      <c r="AG591" s="56">
        <f t="shared" si="20"/>
        <v>0.009979322224</v>
      </c>
      <c r="AH591" s="49">
        <f t="shared" si="5"/>
        <v>0.1733833177</v>
      </c>
      <c r="AI591" s="57">
        <f t="shared" si="21"/>
        <v>0.009187043485</v>
      </c>
      <c r="AJ591" s="57">
        <f t="shared" si="22"/>
        <v>0.008406818555</v>
      </c>
      <c r="AK591" s="66">
        <f t="shared" si="23"/>
        <v>-0.003563800748</v>
      </c>
      <c r="AL591" s="66">
        <f t="shared" si="24"/>
        <v>0.004714081164</v>
      </c>
      <c r="AM591" s="66">
        <f t="shared" si="25"/>
        <v>-0.002893167593</v>
      </c>
      <c r="AN591" s="63">
        <f t="shared" si="6"/>
        <v>0.1733833177</v>
      </c>
      <c r="AO591" s="66">
        <f t="shared" si="26"/>
        <v>0.006293875891</v>
      </c>
      <c r="AP591" s="66">
        <f t="shared" si="27"/>
        <v>1.119260929</v>
      </c>
      <c r="AQ591" s="63">
        <f t="shared" si="7"/>
        <v>6</v>
      </c>
      <c r="AR591" s="66">
        <f t="shared" si="28"/>
        <v>7</v>
      </c>
      <c r="AS591" s="64">
        <f>'M1,M2,M3 Restoration'!AU591</f>
        <v>0.5002731821</v>
      </c>
      <c r="AT591" s="66">
        <f t="shared" si="206"/>
        <v>7</v>
      </c>
      <c r="AU591" s="65">
        <f>'N1,N2,N3 Restoration'!AX591</f>
        <v>0.5756008138</v>
      </c>
      <c r="AV591" s="38">
        <f t="shared" si="30"/>
        <v>14</v>
      </c>
      <c r="AW591" s="38">
        <f t="shared" si="31"/>
        <v>19</v>
      </c>
      <c r="AX591" s="52">
        <v>16.0</v>
      </c>
      <c r="AY591" s="38"/>
      <c r="AZ591" s="35"/>
      <c r="BA591" s="35"/>
    </row>
    <row r="592">
      <c r="A592" s="1"/>
      <c r="B592" s="1"/>
      <c r="C592" s="60"/>
      <c r="D592" s="60"/>
      <c r="E592" s="2">
        <v>7715.0</v>
      </c>
      <c r="F592" s="61">
        <v>1788.0</v>
      </c>
      <c r="G592" s="62">
        <f t="shared" si="8"/>
        <v>417</v>
      </c>
      <c r="H592" s="43">
        <v>24.0</v>
      </c>
      <c r="I592" s="43">
        <v>43.0</v>
      </c>
      <c r="J592" s="43">
        <v>19.0</v>
      </c>
      <c r="K592" s="44">
        <v>51.0</v>
      </c>
      <c r="L592" s="44">
        <v>118.0</v>
      </c>
      <c r="M592" s="44">
        <v>48.0</v>
      </c>
      <c r="N592" s="45">
        <v>30.0</v>
      </c>
      <c r="O592" s="45">
        <v>28.0</v>
      </c>
      <c r="P592" s="45">
        <v>56.0</v>
      </c>
      <c r="Q592" s="66">
        <f t="shared" si="9"/>
        <v>0.2332214765</v>
      </c>
      <c r="R592" s="66">
        <f t="shared" si="10"/>
        <v>0.01342281879</v>
      </c>
      <c r="S592" s="66">
        <f t="shared" si="11"/>
        <v>0.01062639821</v>
      </c>
      <c r="T592" s="66">
        <f t="shared" si="12"/>
        <v>0.01565995526</v>
      </c>
      <c r="U592" s="63">
        <f t="shared" si="1"/>
        <v>0.2332214765</v>
      </c>
      <c r="V592" s="66">
        <f t="shared" si="13"/>
        <v>0.024049217</v>
      </c>
      <c r="W592" s="66">
        <f t="shared" si="14"/>
        <v>0.06599552573</v>
      </c>
      <c r="X592" s="66">
        <f t="shared" si="15"/>
        <v>0.02852348993</v>
      </c>
      <c r="Y592" s="63">
        <f t="shared" si="2"/>
        <v>0.2332214765</v>
      </c>
      <c r="Z592" s="66">
        <f t="shared" si="16"/>
        <v>0.02684563758</v>
      </c>
      <c r="AA592" s="66">
        <f t="shared" si="17"/>
        <v>0.01677852349</v>
      </c>
      <c r="AB592" s="66">
        <f t="shared" si="18"/>
        <v>0.03131991051</v>
      </c>
      <c r="AC592" s="63">
        <f t="shared" si="3"/>
        <v>0.2332214765</v>
      </c>
      <c r="AD592" s="66">
        <f t="shared" ref="AD592:AF592" si="621">(H592+K592+N592)/($F592)</f>
        <v>0.05872483221</v>
      </c>
      <c r="AE592" s="66">
        <f t="shared" si="621"/>
        <v>0.105704698</v>
      </c>
      <c r="AF592" s="66">
        <f t="shared" si="621"/>
        <v>0.06879194631</v>
      </c>
      <c r="AG592" s="56">
        <f t="shared" si="20"/>
        <v>0.01315055296</v>
      </c>
      <c r="AH592" s="49">
        <f t="shared" si="5"/>
        <v>0.2332214765</v>
      </c>
      <c r="AI592" s="57">
        <f t="shared" si="21"/>
        <v>0.01185463324</v>
      </c>
      <c r="AJ592" s="57">
        <f t="shared" si="22"/>
        <v>0.01080513659</v>
      </c>
      <c r="AK592" s="66">
        <f t="shared" si="23"/>
        <v>0.004923890253</v>
      </c>
      <c r="AL592" s="66">
        <f t="shared" si="24"/>
        <v>0.004854818664</v>
      </c>
      <c r="AM592" s="66">
        <f t="shared" si="25"/>
        <v>0.00399731655</v>
      </c>
      <c r="AN592" s="63">
        <f t="shared" si="6"/>
        <v>0.2332214765</v>
      </c>
      <c r="AO592" s="66">
        <f t="shared" si="26"/>
        <v>0.01585194979</v>
      </c>
      <c r="AP592" s="66">
        <f t="shared" si="27"/>
        <v>0.9447762073</v>
      </c>
      <c r="AQ592" s="63">
        <f t="shared" si="7"/>
        <v>30</v>
      </c>
      <c r="AR592" s="66">
        <f t="shared" si="28"/>
        <v>28</v>
      </c>
      <c r="AS592" s="64">
        <f>'M1,M2,M3 Restoration'!AU592</f>
        <v>0.6367419767</v>
      </c>
      <c r="AT592" s="66">
        <f t="shared" si="206"/>
        <v>16</v>
      </c>
      <c r="AU592" s="65">
        <f>'N1,N2,N3 Restoration'!AX592</f>
        <v>0.4377983897</v>
      </c>
      <c r="AV592" s="38">
        <f t="shared" si="30"/>
        <v>43</v>
      </c>
      <c r="AW592" s="38">
        <f t="shared" si="31"/>
        <v>33</v>
      </c>
      <c r="AX592" s="52">
        <v>43.0</v>
      </c>
      <c r="AY592" s="38"/>
      <c r="AZ592" s="35"/>
      <c r="BA592" s="35"/>
    </row>
    <row r="593">
      <c r="A593" s="1"/>
      <c r="B593" s="1"/>
      <c r="C593" s="60"/>
      <c r="D593" s="60"/>
      <c r="E593" s="2">
        <v>7723.0</v>
      </c>
      <c r="F593" s="61">
        <v>1764.0</v>
      </c>
      <c r="G593" s="62">
        <f t="shared" si="8"/>
        <v>393</v>
      </c>
      <c r="H593" s="43">
        <v>14.0</v>
      </c>
      <c r="I593" s="43">
        <v>32.0</v>
      </c>
      <c r="J593" s="43">
        <v>22.0</v>
      </c>
      <c r="K593" s="44">
        <v>41.0</v>
      </c>
      <c r="L593" s="44">
        <v>155.0</v>
      </c>
      <c r="M593" s="44">
        <v>34.0</v>
      </c>
      <c r="N593" s="45">
        <v>13.0</v>
      </c>
      <c r="O593" s="45">
        <v>16.0</v>
      </c>
      <c r="P593" s="45">
        <v>66.0</v>
      </c>
      <c r="Q593" s="66">
        <f t="shared" si="9"/>
        <v>0.2227891156</v>
      </c>
      <c r="R593" s="66">
        <f t="shared" si="10"/>
        <v>0.007936507937</v>
      </c>
      <c r="S593" s="66">
        <f t="shared" si="11"/>
        <v>0.01247165533</v>
      </c>
      <c r="T593" s="66">
        <f t="shared" si="12"/>
        <v>0.009070294785</v>
      </c>
      <c r="U593" s="63">
        <f t="shared" si="1"/>
        <v>0.2227891156</v>
      </c>
      <c r="V593" s="66">
        <f t="shared" si="13"/>
        <v>0.01814058957</v>
      </c>
      <c r="W593" s="66">
        <f t="shared" si="14"/>
        <v>0.08786848073</v>
      </c>
      <c r="X593" s="66">
        <f t="shared" si="15"/>
        <v>0.02324263039</v>
      </c>
      <c r="Y593" s="63">
        <f t="shared" si="2"/>
        <v>0.2227891156</v>
      </c>
      <c r="Z593" s="66">
        <f t="shared" si="16"/>
        <v>0.01927437642</v>
      </c>
      <c r="AA593" s="66">
        <f t="shared" si="17"/>
        <v>0.007369614512</v>
      </c>
      <c r="AB593" s="66">
        <f t="shared" si="18"/>
        <v>0.03741496599</v>
      </c>
      <c r="AC593" s="63">
        <f t="shared" si="3"/>
        <v>0.2227891156</v>
      </c>
      <c r="AD593" s="66">
        <f t="shared" ref="AD593:AF593" si="622">(H593+K593+N593)/($F593)</f>
        <v>0.03854875283</v>
      </c>
      <c r="AE593" s="66">
        <f t="shared" si="622"/>
        <v>0.1150793651</v>
      </c>
      <c r="AF593" s="66">
        <f t="shared" si="622"/>
        <v>0.06916099773</v>
      </c>
      <c r="AG593" s="56">
        <f t="shared" si="20"/>
        <v>0.01264318276</v>
      </c>
      <c r="AH593" s="49">
        <f t="shared" si="5"/>
        <v>0.2227891156</v>
      </c>
      <c r="AI593" s="57">
        <f t="shared" si="21"/>
        <v>0.01144573847</v>
      </c>
      <c r="AJ593" s="57">
        <f t="shared" si="22"/>
        <v>0.01044318745</v>
      </c>
      <c r="AK593" s="66">
        <f t="shared" si="23"/>
        <v>-0.004076123953</v>
      </c>
      <c r="AL593" s="66">
        <f t="shared" si="24"/>
        <v>-0.00137289266</v>
      </c>
      <c r="AM593" s="66">
        <f t="shared" si="25"/>
        <v>-0.00330908223</v>
      </c>
      <c r="AN593" s="63">
        <f t="shared" si="6"/>
        <v>0.2227891156</v>
      </c>
      <c r="AO593" s="66">
        <f t="shared" si="26"/>
        <v>0.008136656235</v>
      </c>
      <c r="AP593" s="66">
        <f t="shared" si="27"/>
        <v>1.104081661</v>
      </c>
      <c r="AQ593" s="63">
        <f t="shared" si="7"/>
        <v>13</v>
      </c>
      <c r="AR593" s="66">
        <f t="shared" si="28"/>
        <v>14</v>
      </c>
      <c r="AS593" s="64">
        <f>'M1,M2,M3 Restoration'!AU593</f>
        <v>0.2758231478</v>
      </c>
      <c r="AT593" s="66">
        <f t="shared" si="206"/>
        <v>37</v>
      </c>
      <c r="AU593" s="65">
        <f>'N1,N2,N3 Restoration'!AX593</f>
        <v>0.2448317688</v>
      </c>
      <c r="AV593" s="38">
        <f t="shared" si="30"/>
        <v>36</v>
      </c>
      <c r="AW593" s="38">
        <f t="shared" si="31"/>
        <v>12</v>
      </c>
      <c r="AX593" s="52">
        <v>32.0</v>
      </c>
      <c r="AY593" s="38"/>
      <c r="AZ593" s="35"/>
      <c r="BA593" s="35"/>
    </row>
    <row r="594">
      <c r="A594" s="1"/>
      <c r="B594" s="1"/>
      <c r="C594" s="60"/>
      <c r="D594" s="60"/>
      <c r="E594" s="2">
        <v>7730.0</v>
      </c>
      <c r="F594" s="61">
        <v>2494.0</v>
      </c>
      <c r="G594" s="62">
        <f t="shared" si="8"/>
        <v>568</v>
      </c>
      <c r="H594" s="43">
        <v>12.0</v>
      </c>
      <c r="I594" s="43">
        <v>52.0</v>
      </c>
      <c r="J594" s="43">
        <v>43.0</v>
      </c>
      <c r="K594" s="44">
        <v>62.0</v>
      </c>
      <c r="L594" s="44">
        <v>208.0</v>
      </c>
      <c r="M594" s="44">
        <v>47.0</v>
      </c>
      <c r="N594" s="45">
        <v>31.0</v>
      </c>
      <c r="O594" s="45">
        <v>18.0</v>
      </c>
      <c r="P594" s="45">
        <v>95.0</v>
      </c>
      <c r="Q594" s="66">
        <f t="shared" si="9"/>
        <v>0.2277465918</v>
      </c>
      <c r="R594" s="66">
        <f t="shared" si="10"/>
        <v>0.004811547715</v>
      </c>
      <c r="S594" s="66">
        <f t="shared" si="11"/>
        <v>0.01724137931</v>
      </c>
      <c r="T594" s="66">
        <f t="shared" si="12"/>
        <v>0.007217321572</v>
      </c>
      <c r="U594" s="63">
        <f t="shared" si="1"/>
        <v>0.2277465918</v>
      </c>
      <c r="V594" s="66">
        <f t="shared" si="13"/>
        <v>0.0208500401</v>
      </c>
      <c r="W594" s="66">
        <f t="shared" si="14"/>
        <v>0.08340016038</v>
      </c>
      <c r="X594" s="66">
        <f t="shared" si="15"/>
        <v>0.02485966319</v>
      </c>
      <c r="Y594" s="63">
        <f t="shared" si="2"/>
        <v>0.2277465918</v>
      </c>
      <c r="Z594" s="66">
        <f t="shared" si="16"/>
        <v>0.01884522855</v>
      </c>
      <c r="AA594" s="66">
        <f t="shared" si="17"/>
        <v>0.0124298316</v>
      </c>
      <c r="AB594" s="66">
        <f t="shared" si="18"/>
        <v>0.03809141941</v>
      </c>
      <c r="AC594" s="63">
        <f t="shared" si="3"/>
        <v>0.2277465918</v>
      </c>
      <c r="AD594" s="66">
        <f t="shared" ref="AD594:AF594" si="623">(H594+K594+N594)/($F594)</f>
        <v>0.0421010425</v>
      </c>
      <c r="AE594" s="66">
        <f t="shared" si="623"/>
        <v>0.1114675221</v>
      </c>
      <c r="AF594" s="66">
        <f t="shared" si="623"/>
        <v>0.07417802727</v>
      </c>
      <c r="AG594" s="56">
        <f t="shared" si="20"/>
        <v>0.01288668257</v>
      </c>
      <c r="AH594" s="49">
        <f t="shared" si="5"/>
        <v>0.2277465918</v>
      </c>
      <c r="AI594" s="57">
        <f t="shared" si="21"/>
        <v>0.01164300441</v>
      </c>
      <c r="AJ594" s="57">
        <f t="shared" si="22"/>
        <v>0.01061814475</v>
      </c>
      <c r="AK594" s="66">
        <f t="shared" si="23"/>
        <v>0.0007868271824</v>
      </c>
      <c r="AL594" s="66">
        <f t="shared" si="24"/>
        <v>-0.003400823179</v>
      </c>
      <c r="AM594" s="66">
        <f t="shared" si="25"/>
        <v>0.0006387626768</v>
      </c>
      <c r="AN594" s="63">
        <f t="shared" si="6"/>
        <v>0.2277465918</v>
      </c>
      <c r="AO594" s="66">
        <f t="shared" si="26"/>
        <v>0.01228176709</v>
      </c>
      <c r="AP594" s="66">
        <f t="shared" si="27"/>
        <v>0.9880879717</v>
      </c>
      <c r="AQ594" s="63">
        <f t="shared" si="7"/>
        <v>31</v>
      </c>
      <c r="AR594" s="66">
        <f t="shared" si="28"/>
        <v>31</v>
      </c>
      <c r="AS594" s="64">
        <f>'M1,M2,M3 Restoration'!AU594</f>
        <v>0.2170710853</v>
      </c>
      <c r="AT594" s="66">
        <f t="shared" si="206"/>
        <v>112</v>
      </c>
      <c r="AU594" s="65">
        <f>'N1,N2,N3 Restoration'!AX594</f>
        <v>0.09874617205</v>
      </c>
      <c r="AV594" s="38">
        <f t="shared" si="30"/>
        <v>55</v>
      </c>
      <c r="AW594" s="38">
        <f t="shared" si="31"/>
        <v>6</v>
      </c>
      <c r="AX594" s="52">
        <v>52.0</v>
      </c>
      <c r="AY594" s="38"/>
      <c r="AZ594" s="35"/>
      <c r="BA594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41" t="s">
        <v>43</v>
      </c>
      <c r="D1" s="42" t="s">
        <v>48</v>
      </c>
      <c r="E1" s="42" t="s">
        <v>49</v>
      </c>
      <c r="F1" s="2" t="s">
        <v>2</v>
      </c>
      <c r="G1" s="75" t="s">
        <v>3</v>
      </c>
      <c r="H1" s="43" t="s">
        <v>4</v>
      </c>
      <c r="I1" s="43" t="s">
        <v>5</v>
      </c>
      <c r="J1" s="43" t="s">
        <v>6</v>
      </c>
      <c r="K1" s="44" t="s">
        <v>7</v>
      </c>
      <c r="L1" s="44" t="s">
        <v>8</v>
      </c>
      <c r="M1" s="44" t="s">
        <v>9</v>
      </c>
      <c r="N1" s="76" t="s">
        <v>147</v>
      </c>
      <c r="O1" s="45" t="s">
        <v>11</v>
      </c>
      <c r="P1" s="76" t="s">
        <v>148</v>
      </c>
      <c r="Q1" s="36" t="s">
        <v>149</v>
      </c>
      <c r="R1" s="37" t="s">
        <v>150</v>
      </c>
      <c r="S1" s="46" t="s">
        <v>151</v>
      </c>
      <c r="T1" s="37" t="s">
        <v>152</v>
      </c>
      <c r="U1" s="46" t="s">
        <v>153</v>
      </c>
      <c r="V1" s="36" t="s">
        <v>55</v>
      </c>
      <c r="W1" s="37" t="s">
        <v>56</v>
      </c>
      <c r="X1" s="46" t="s">
        <v>57</v>
      </c>
      <c r="Y1" s="36" t="s">
        <v>55</v>
      </c>
      <c r="Z1" s="37" t="s">
        <v>58</v>
      </c>
      <c r="AA1" s="46" t="s">
        <v>59</v>
      </c>
      <c r="AB1" s="47" t="s">
        <v>60</v>
      </c>
      <c r="AC1" s="47" t="s">
        <v>61</v>
      </c>
      <c r="AD1" s="36" t="s">
        <v>62</v>
      </c>
      <c r="AE1" s="37" t="s">
        <v>63</v>
      </c>
      <c r="AF1" s="46" t="s">
        <v>59</v>
      </c>
      <c r="AG1" s="48" t="s">
        <v>64</v>
      </c>
      <c r="AH1" s="48" t="s">
        <v>65</v>
      </c>
      <c r="AI1" s="36" t="s">
        <v>66</v>
      </c>
      <c r="AJ1" s="37" t="s">
        <v>63</v>
      </c>
      <c r="AK1" s="46" t="s">
        <v>67</v>
      </c>
      <c r="AL1" s="49" t="s">
        <v>68</v>
      </c>
      <c r="AM1" s="49" t="s">
        <v>69</v>
      </c>
      <c r="AN1" s="50" t="s">
        <v>70</v>
      </c>
      <c r="AO1" s="50" t="s">
        <v>71</v>
      </c>
      <c r="AP1" s="36" t="s">
        <v>72</v>
      </c>
      <c r="AQ1" s="37" t="s">
        <v>73</v>
      </c>
      <c r="AR1" s="46" t="s">
        <v>74</v>
      </c>
      <c r="AS1" s="51" t="s">
        <v>26</v>
      </c>
      <c r="AT1" s="36" t="s">
        <v>154</v>
      </c>
      <c r="AU1" s="37" t="s">
        <v>155</v>
      </c>
      <c r="AV1" s="46" t="s">
        <v>156</v>
      </c>
      <c r="AW1" s="36" t="s">
        <v>157</v>
      </c>
      <c r="AX1" s="37" t="s">
        <v>158</v>
      </c>
      <c r="AY1" s="46" t="s">
        <v>158</v>
      </c>
      <c r="AZ1" s="52"/>
      <c r="BA1" s="52"/>
      <c r="BB1" s="52"/>
      <c r="BC1" s="52"/>
      <c r="BD1" s="52"/>
      <c r="BE1" s="52"/>
      <c r="BF1" s="52"/>
    </row>
    <row r="2">
      <c r="A2" s="1" t="s">
        <v>4</v>
      </c>
      <c r="B2" s="1" t="s">
        <v>15</v>
      </c>
      <c r="C2" s="53">
        <v>0.0</v>
      </c>
      <c r="D2" s="42"/>
      <c r="E2" s="42"/>
      <c r="F2" s="2">
        <v>1000.0</v>
      </c>
      <c r="G2" s="75">
        <v>640.0</v>
      </c>
      <c r="H2" s="43">
        <v>15.0</v>
      </c>
      <c r="I2" s="43">
        <v>14.0</v>
      </c>
      <c r="J2" s="43">
        <v>2.0</v>
      </c>
      <c r="K2" s="44">
        <v>42.0</v>
      </c>
      <c r="L2" s="44">
        <v>66.0</v>
      </c>
      <c r="M2" s="44">
        <v>15.0</v>
      </c>
      <c r="N2" s="76">
        <f>'Turnout Restoration'!AR2</f>
        <v>13</v>
      </c>
      <c r="O2" s="45">
        <v>6.0</v>
      </c>
      <c r="P2" s="76">
        <f>'Turnout Restoration'!AT2</f>
        <v>1</v>
      </c>
      <c r="Q2" s="39">
        <f t="shared" ref="Q2:Q594" si="6">O2/(N2+O2+P2)</f>
        <v>0.3</v>
      </c>
      <c r="R2" s="40">
        <f t="shared" ref="R2:R594" si="7">I2/(H2+I2+J2)</f>
        <v>0.4516129032</v>
      </c>
      <c r="S2" s="54">
        <f t="shared" ref="S2:S594" si="8">L2/(K2+L2+M2)</f>
        <v>0.5365853659</v>
      </c>
      <c r="T2" s="40">
        <f t="shared" ref="T2:T594" si="9">$E$3+$E$4*Q2+$E$5*Q2*Q2</f>
        <v>0.45329</v>
      </c>
      <c r="U2" s="54">
        <f t="shared" ref="U2:U594" si="10">$E$7+$E$8*Q2+$E$9*Q2*Q2</f>
        <v>0.54857</v>
      </c>
      <c r="V2" s="39">
        <f t="shared" ref="V2:X2" si="1">Q2</f>
        <v>0.3</v>
      </c>
      <c r="W2" s="40">
        <f t="shared" si="1"/>
        <v>0.4516129032</v>
      </c>
      <c r="X2" s="54">
        <f t="shared" si="1"/>
        <v>0.5365853659</v>
      </c>
      <c r="Y2" s="39">
        <f t="shared" ref="Y2:Y594" si="12">V2</f>
        <v>0.3</v>
      </c>
      <c r="Z2" s="40">
        <f t="shared" ref="Z2:Z594" si="13">W2-$E$3</f>
        <v>-0.1023870968</v>
      </c>
      <c r="AA2" s="54">
        <f t="shared" ref="AA2:AA594" si="14">X2-$E$7</f>
        <v>-0.09541463415</v>
      </c>
      <c r="AB2" s="55">
        <f t="shared" ref="AB2:AB594" si="15">ATAN2(Y2,Z2)</f>
        <v>-0.3288946692</v>
      </c>
      <c r="AC2" s="55">
        <f t="shared" ref="AC2:AC594" si="16">$E$11-AB2</f>
        <v>1.114292833</v>
      </c>
      <c r="AD2" s="39">
        <f t="shared" ref="AD2:AD594" si="17">Y2*COS(AC2)-Z2*SIN(AC2)</f>
        <v>0.2241462888</v>
      </c>
      <c r="AE2" s="40">
        <f t="shared" ref="AE2:AE594" si="18">Y2*SIN(AC2)+Z2*COS(AC2)</f>
        <v>0.2241462888</v>
      </c>
      <c r="AF2" s="54">
        <f t="shared" ref="AF2:AF594" si="19">AA2</f>
        <v>-0.09541463415</v>
      </c>
      <c r="AG2" s="56">
        <f t="shared" ref="AG2:AG594" si="20">ATAN2(AD2,AF2)</f>
        <v>-0.4024466309</v>
      </c>
      <c r="AH2" s="56">
        <f t="shared" ref="AH2:AH594" si="21">$E$11-AG2</f>
        <v>1.187844794</v>
      </c>
      <c r="AI2" s="39">
        <f t="shared" ref="AI2:AI594" si="22">AD2*COS(AH2)-AF2*SIN(AH2)</f>
        <v>0.1722578172</v>
      </c>
      <c r="AJ2" s="40">
        <f t="shared" ref="AJ2:AJ594" si="23">AI2</f>
        <v>0.1722578172</v>
      </c>
      <c r="AK2" s="54">
        <f t="shared" ref="AK2:AK594" si="24">AD2*SIN(AH2)+AF2*COS(AH2)</f>
        <v>0.1722578172</v>
      </c>
      <c r="AL2" s="57">
        <f t="shared" ref="AL2:AM2" si="2">R2-T2</f>
        <v>-0.001677096774</v>
      </c>
      <c r="AM2" s="57">
        <f t="shared" si="2"/>
        <v>-0.01198463415</v>
      </c>
      <c r="AN2" s="58">
        <f t="shared" ref="AN2:AN594" si="26">AL2*$E$17</f>
        <v>-0.0008196079388</v>
      </c>
      <c r="AO2" s="58">
        <f t="shared" ref="AO2:AO594" si="27">AM2*$E$18</f>
        <v>-0.008445314692</v>
      </c>
      <c r="AP2" s="39">
        <f t="shared" ref="AP2:AP594" si="28">AI2</f>
        <v>0.1722578172</v>
      </c>
      <c r="AQ2" s="40">
        <f t="shared" ref="AQ2:AR2" si="3">AJ2+AN2</f>
        <v>0.1714382093</v>
      </c>
      <c r="AR2" s="54">
        <f t="shared" si="3"/>
        <v>0.1638125026</v>
      </c>
      <c r="AS2" s="59">
        <f t="shared" ref="AS2:AS594" si="30">Q2/AP2</f>
        <v>1.741575534</v>
      </c>
      <c r="AT2" s="39">
        <f t="shared" ref="AT2:AV2" si="4">AP2*$AS2</f>
        <v>0.3</v>
      </c>
      <c r="AU2" s="40">
        <f t="shared" si="4"/>
        <v>0.2985725909</v>
      </c>
      <c r="AV2" s="54">
        <f t="shared" si="4"/>
        <v>0.2852918466</v>
      </c>
      <c r="AW2" s="39">
        <f t="shared" ref="AW2:AY2" si="5">IF(AT2&lt;0,0,IF(AT2&gt;1,1,AT2))</f>
        <v>0.3</v>
      </c>
      <c r="AX2" s="40">
        <f t="shared" si="5"/>
        <v>0.2985725909</v>
      </c>
      <c r="AY2" s="54">
        <f t="shared" si="5"/>
        <v>0.2852918466</v>
      </c>
      <c r="AZ2" s="38"/>
      <c r="BA2" s="38"/>
      <c r="BB2" s="38"/>
      <c r="BC2" s="38"/>
      <c r="BD2" s="38"/>
      <c r="BE2" s="38"/>
      <c r="BF2" s="38"/>
    </row>
    <row r="3">
      <c r="A3" s="1" t="s">
        <v>5</v>
      </c>
      <c r="B3" s="1" t="s">
        <v>16</v>
      </c>
      <c r="C3" s="53">
        <v>0.0</v>
      </c>
      <c r="D3" s="42" t="s">
        <v>81</v>
      </c>
      <c r="E3" s="42">
        <v>0.554</v>
      </c>
      <c r="F3" s="2">
        <v>1001.0</v>
      </c>
      <c r="G3" s="75">
        <v>1053.0</v>
      </c>
      <c r="H3" s="43">
        <v>15.0</v>
      </c>
      <c r="I3" s="43">
        <v>22.0</v>
      </c>
      <c r="J3" s="43">
        <v>14.0</v>
      </c>
      <c r="K3" s="44">
        <v>37.0</v>
      </c>
      <c r="L3" s="44">
        <v>76.0</v>
      </c>
      <c r="M3" s="44">
        <v>22.0</v>
      </c>
      <c r="N3" s="76">
        <f>'Turnout Restoration'!AR3</f>
        <v>14</v>
      </c>
      <c r="O3" s="45">
        <v>11.0</v>
      </c>
      <c r="P3" s="76">
        <f>'Turnout Restoration'!AT3</f>
        <v>8</v>
      </c>
      <c r="Q3" s="39">
        <f t="shared" si="6"/>
        <v>0.3333333333</v>
      </c>
      <c r="R3" s="40">
        <f t="shared" si="7"/>
        <v>0.431372549</v>
      </c>
      <c r="S3" s="54">
        <f t="shared" si="8"/>
        <v>0.562962963</v>
      </c>
      <c r="T3" s="40">
        <f t="shared" si="9"/>
        <v>0.4496666667</v>
      </c>
      <c r="U3" s="54">
        <f t="shared" si="10"/>
        <v>0.5433333333</v>
      </c>
      <c r="V3" s="39">
        <f t="shared" ref="V3:X3" si="11">Q3</f>
        <v>0.3333333333</v>
      </c>
      <c r="W3" s="40">
        <f t="shared" si="11"/>
        <v>0.431372549</v>
      </c>
      <c r="X3" s="54">
        <f t="shared" si="11"/>
        <v>0.562962963</v>
      </c>
      <c r="Y3" s="39">
        <f t="shared" si="12"/>
        <v>0.3333333333</v>
      </c>
      <c r="Z3" s="40">
        <f t="shared" si="13"/>
        <v>-0.122627451</v>
      </c>
      <c r="AA3" s="54">
        <f t="shared" si="14"/>
        <v>-0.06903703704</v>
      </c>
      <c r="AB3" s="55">
        <f t="shared" si="15"/>
        <v>-0.3525159865</v>
      </c>
      <c r="AC3" s="55">
        <f t="shared" si="16"/>
        <v>1.13791415</v>
      </c>
      <c r="AD3" s="39">
        <f t="shared" si="17"/>
        <v>0.2511459763</v>
      </c>
      <c r="AE3" s="40">
        <f t="shared" si="18"/>
        <v>0.2511459763</v>
      </c>
      <c r="AF3" s="54">
        <f t="shared" si="19"/>
        <v>-0.06903703704</v>
      </c>
      <c r="AG3" s="56">
        <f t="shared" si="20"/>
        <v>-0.2682621635</v>
      </c>
      <c r="AH3" s="56">
        <f t="shared" si="21"/>
        <v>1.053660327</v>
      </c>
      <c r="AI3" s="39">
        <f t="shared" si="22"/>
        <v>0.1841743928</v>
      </c>
      <c r="AJ3" s="40">
        <f t="shared" si="23"/>
        <v>0.1841743928</v>
      </c>
      <c r="AK3" s="54">
        <f t="shared" si="24"/>
        <v>0.1841743928</v>
      </c>
      <c r="AL3" s="57">
        <f t="shared" ref="AL3:AM3" si="25">R3-T3</f>
        <v>-0.01829411765</v>
      </c>
      <c r="AM3" s="57">
        <f t="shared" si="25"/>
        <v>0.01962962963</v>
      </c>
      <c r="AN3" s="58">
        <f t="shared" si="26"/>
        <v>-0.008940452505</v>
      </c>
      <c r="AO3" s="58">
        <f t="shared" si="27"/>
        <v>0.01383257907</v>
      </c>
      <c r="AP3" s="39">
        <f t="shared" si="28"/>
        <v>0.1841743928</v>
      </c>
      <c r="AQ3" s="40">
        <f t="shared" ref="AQ3:AR3" si="29">AJ3+AN3</f>
        <v>0.1752339403</v>
      </c>
      <c r="AR3" s="54">
        <f t="shared" si="29"/>
        <v>0.1980069718</v>
      </c>
      <c r="AS3" s="59">
        <f t="shared" si="30"/>
        <v>1.809878824</v>
      </c>
      <c r="AT3" s="39">
        <f t="shared" ref="AT3:AV3" si="31">AP3*$AS3</f>
        <v>0.3333333333</v>
      </c>
      <c r="AU3" s="40">
        <f t="shared" si="31"/>
        <v>0.3171521977</v>
      </c>
      <c r="AV3" s="54">
        <f t="shared" si="31"/>
        <v>0.3583686253</v>
      </c>
      <c r="AW3" s="39">
        <f t="shared" ref="AW3:AY3" si="32">IF(AT3&lt;0,0,IF(AT3&gt;1,1,AT3))</f>
        <v>0.3333333333</v>
      </c>
      <c r="AX3" s="40">
        <f t="shared" si="32"/>
        <v>0.3171521977</v>
      </c>
      <c r="AY3" s="54">
        <f t="shared" si="32"/>
        <v>0.3583686253</v>
      </c>
      <c r="AZ3" s="38"/>
      <c r="BA3" s="38"/>
      <c r="BB3" s="38"/>
      <c r="BC3" s="38"/>
      <c r="BD3" s="38"/>
      <c r="BE3" s="38"/>
      <c r="BF3" s="38"/>
    </row>
    <row r="4">
      <c r="A4" s="1" t="s">
        <v>6</v>
      </c>
      <c r="B4" s="1" t="s">
        <v>17</v>
      </c>
      <c r="C4" s="53">
        <v>0.0</v>
      </c>
      <c r="D4" s="42" t="s">
        <v>82</v>
      </c>
      <c r="E4" s="42">
        <v>-0.54</v>
      </c>
      <c r="F4" s="2">
        <v>1004.0</v>
      </c>
      <c r="G4" s="75">
        <v>1917.0</v>
      </c>
      <c r="H4" s="43">
        <v>7.0</v>
      </c>
      <c r="I4" s="43">
        <v>17.0</v>
      </c>
      <c r="J4" s="43">
        <v>9.0</v>
      </c>
      <c r="K4" s="44">
        <v>21.0</v>
      </c>
      <c r="L4" s="44">
        <v>72.0</v>
      </c>
      <c r="M4" s="44">
        <v>24.0</v>
      </c>
      <c r="N4" s="76">
        <f>'Turnout Restoration'!AR4</f>
        <v>7</v>
      </c>
      <c r="O4" s="45">
        <v>11.0</v>
      </c>
      <c r="P4" s="76">
        <f>'Turnout Restoration'!AT4</f>
        <v>22</v>
      </c>
      <c r="Q4" s="39">
        <f t="shared" si="6"/>
        <v>0.275</v>
      </c>
      <c r="R4" s="40">
        <f t="shared" si="7"/>
        <v>0.5151515152</v>
      </c>
      <c r="S4" s="54">
        <f t="shared" si="8"/>
        <v>0.6153846154</v>
      </c>
      <c r="T4" s="40">
        <f t="shared" si="9"/>
        <v>0.457000625</v>
      </c>
      <c r="U4" s="54">
        <f t="shared" si="10"/>
        <v>0.553026875</v>
      </c>
      <c r="V4" s="39">
        <f t="shared" ref="V4:X4" si="33">Q4</f>
        <v>0.275</v>
      </c>
      <c r="W4" s="40">
        <f t="shared" si="33"/>
        <v>0.5151515152</v>
      </c>
      <c r="X4" s="54">
        <f t="shared" si="33"/>
        <v>0.6153846154</v>
      </c>
      <c r="Y4" s="39">
        <f t="shared" si="12"/>
        <v>0.275</v>
      </c>
      <c r="Z4" s="40">
        <f t="shared" si="13"/>
        <v>-0.03884848485</v>
      </c>
      <c r="AA4" s="54">
        <f t="shared" si="14"/>
        <v>-0.01661538462</v>
      </c>
      <c r="AB4" s="55">
        <f t="shared" si="15"/>
        <v>-0.1403385822</v>
      </c>
      <c r="AC4" s="55">
        <f t="shared" si="16"/>
        <v>0.9257367456</v>
      </c>
      <c r="AD4" s="39">
        <f t="shared" si="17"/>
        <v>0.196385087</v>
      </c>
      <c r="AE4" s="40">
        <f t="shared" si="18"/>
        <v>0.196385087</v>
      </c>
      <c r="AF4" s="54">
        <f t="shared" si="19"/>
        <v>-0.01661538462</v>
      </c>
      <c r="AG4" s="56">
        <f t="shared" si="20"/>
        <v>-0.08440512906</v>
      </c>
      <c r="AH4" s="56">
        <f t="shared" si="21"/>
        <v>0.8698032925</v>
      </c>
      <c r="AI4" s="39">
        <f t="shared" si="22"/>
        <v>0.139361353</v>
      </c>
      <c r="AJ4" s="40">
        <f t="shared" si="23"/>
        <v>0.139361353</v>
      </c>
      <c r="AK4" s="54">
        <f t="shared" si="24"/>
        <v>0.139361353</v>
      </c>
      <c r="AL4" s="57">
        <f t="shared" ref="AL4:AM4" si="34">R4-T4</f>
        <v>0.05815089015</v>
      </c>
      <c r="AM4" s="57">
        <f t="shared" si="34"/>
        <v>0.06235774038</v>
      </c>
      <c r="AN4" s="58">
        <f t="shared" si="26"/>
        <v>0.02841871259</v>
      </c>
      <c r="AO4" s="58">
        <f t="shared" si="27"/>
        <v>0.04394216249</v>
      </c>
      <c r="AP4" s="39">
        <f t="shared" si="28"/>
        <v>0.139361353</v>
      </c>
      <c r="AQ4" s="40">
        <f t="shared" ref="AQ4:AR4" si="35">AJ4+AN4</f>
        <v>0.1677800655</v>
      </c>
      <c r="AR4" s="54">
        <f t="shared" si="35"/>
        <v>0.1833035154</v>
      </c>
      <c r="AS4" s="59">
        <f t="shared" si="30"/>
        <v>1.973287387</v>
      </c>
      <c r="AT4" s="39">
        <f t="shared" ref="AT4:AV4" si="36">AP4*$AS4</f>
        <v>0.275</v>
      </c>
      <c r="AU4" s="40">
        <f t="shared" si="36"/>
        <v>0.3310782871</v>
      </c>
      <c r="AV4" s="54">
        <f t="shared" si="36"/>
        <v>0.361710515</v>
      </c>
      <c r="AW4" s="39">
        <f t="shared" ref="AW4:AY4" si="37">IF(AT4&lt;0,0,IF(AT4&gt;1,1,AT4))</f>
        <v>0.275</v>
      </c>
      <c r="AX4" s="40">
        <f t="shared" si="37"/>
        <v>0.3310782871</v>
      </c>
      <c r="AY4" s="54">
        <f t="shared" si="37"/>
        <v>0.361710515</v>
      </c>
      <c r="AZ4" s="38"/>
      <c r="BA4" s="38"/>
      <c r="BB4" s="38"/>
      <c r="BC4" s="38"/>
      <c r="BD4" s="38"/>
      <c r="BE4" s="38"/>
      <c r="BF4" s="38"/>
    </row>
    <row r="5">
      <c r="A5" s="1" t="s">
        <v>7</v>
      </c>
      <c r="B5" s="1" t="s">
        <v>18</v>
      </c>
      <c r="C5" s="53">
        <v>0.0</v>
      </c>
      <c r="D5" s="42" t="s">
        <v>83</v>
      </c>
      <c r="E5" s="42">
        <v>0.681</v>
      </c>
      <c r="F5" s="2">
        <v>1005.0</v>
      </c>
      <c r="G5" s="75">
        <v>1599.0</v>
      </c>
      <c r="H5" s="43">
        <v>14.0</v>
      </c>
      <c r="I5" s="43">
        <v>26.0</v>
      </c>
      <c r="J5" s="43">
        <v>11.0</v>
      </c>
      <c r="K5" s="44">
        <v>65.0</v>
      </c>
      <c r="L5" s="44">
        <v>130.0</v>
      </c>
      <c r="M5" s="44">
        <v>29.0</v>
      </c>
      <c r="N5" s="76">
        <f>'Turnout Restoration'!AR5</f>
        <v>25</v>
      </c>
      <c r="O5" s="45">
        <v>10.0</v>
      </c>
      <c r="P5" s="76">
        <f>'Turnout Restoration'!AT5</f>
        <v>18</v>
      </c>
      <c r="Q5" s="39">
        <f t="shared" si="6"/>
        <v>0.1886792453</v>
      </c>
      <c r="R5" s="40">
        <f t="shared" si="7"/>
        <v>0.5098039216</v>
      </c>
      <c r="S5" s="54">
        <f t="shared" si="8"/>
        <v>0.5803571429</v>
      </c>
      <c r="T5" s="40">
        <f t="shared" si="9"/>
        <v>0.4763567106</v>
      </c>
      <c r="U5" s="54">
        <f t="shared" si="10"/>
        <v>0.5719038804</v>
      </c>
      <c r="V5" s="39">
        <f t="shared" ref="V5:X5" si="38">Q5</f>
        <v>0.1886792453</v>
      </c>
      <c r="W5" s="40">
        <f t="shared" si="38"/>
        <v>0.5098039216</v>
      </c>
      <c r="X5" s="54">
        <f t="shared" si="38"/>
        <v>0.5803571429</v>
      </c>
      <c r="Y5" s="39">
        <f t="shared" si="12"/>
        <v>0.1886792453</v>
      </c>
      <c r="Z5" s="40">
        <f t="shared" si="13"/>
        <v>-0.04419607843</v>
      </c>
      <c r="AA5" s="54">
        <f t="shared" si="14"/>
        <v>-0.05164285714</v>
      </c>
      <c r="AB5" s="55">
        <f t="shared" si="15"/>
        <v>-0.2300908695</v>
      </c>
      <c r="AC5" s="55">
        <f t="shared" si="16"/>
        <v>1.015489033</v>
      </c>
      <c r="AD5" s="39">
        <f t="shared" si="17"/>
        <v>0.1370276449</v>
      </c>
      <c r="AE5" s="40">
        <f t="shared" si="18"/>
        <v>0.1370276449</v>
      </c>
      <c r="AF5" s="54">
        <f t="shared" si="19"/>
        <v>-0.05164285714</v>
      </c>
      <c r="AG5" s="56">
        <f t="shared" si="20"/>
        <v>-0.3604170923</v>
      </c>
      <c r="AH5" s="56">
        <f t="shared" si="21"/>
        <v>1.145815256</v>
      </c>
      <c r="AI5" s="39">
        <f t="shared" si="22"/>
        <v>0.1035460288</v>
      </c>
      <c r="AJ5" s="40">
        <f t="shared" si="23"/>
        <v>0.1035460288</v>
      </c>
      <c r="AK5" s="54">
        <f t="shared" si="24"/>
        <v>0.1035460288</v>
      </c>
      <c r="AL5" s="57">
        <f t="shared" ref="AL5:AM5" si="39">R5-T5</f>
        <v>0.033447211</v>
      </c>
      <c r="AM5" s="57">
        <f t="shared" si="39"/>
        <v>0.008453262473</v>
      </c>
      <c r="AN5" s="58">
        <f t="shared" si="26"/>
        <v>0.01634586631</v>
      </c>
      <c r="AO5" s="58">
        <f t="shared" si="27"/>
        <v>0.005956832798</v>
      </c>
      <c r="AP5" s="39">
        <f t="shared" si="28"/>
        <v>0.1035460288</v>
      </c>
      <c r="AQ5" s="40">
        <f t="shared" ref="AQ5:AR5" si="40">AJ5+AN5</f>
        <v>0.1198918951</v>
      </c>
      <c r="AR5" s="54">
        <f t="shared" si="40"/>
        <v>0.1095028616</v>
      </c>
      <c r="AS5" s="59">
        <f t="shared" si="30"/>
        <v>1.822177513</v>
      </c>
      <c r="AT5" s="39">
        <f t="shared" ref="AT5:AV5" si="41">AP5*$AS5</f>
        <v>0.1886792453</v>
      </c>
      <c r="AU5" s="40">
        <f t="shared" si="41"/>
        <v>0.2184643153</v>
      </c>
      <c r="AV5" s="54">
        <f t="shared" si="41"/>
        <v>0.1995336521</v>
      </c>
      <c r="AW5" s="39">
        <f t="shared" ref="AW5:AY5" si="42">IF(AT5&lt;0,0,IF(AT5&gt;1,1,AT5))</f>
        <v>0.1886792453</v>
      </c>
      <c r="AX5" s="40">
        <f t="shared" si="42"/>
        <v>0.2184643153</v>
      </c>
      <c r="AY5" s="54">
        <f t="shared" si="42"/>
        <v>0.1995336521</v>
      </c>
      <c r="AZ5" s="38"/>
      <c r="BA5" s="38"/>
      <c r="BB5" s="38"/>
      <c r="BC5" s="38"/>
      <c r="BD5" s="38"/>
      <c r="BE5" s="38"/>
      <c r="BF5" s="38"/>
    </row>
    <row r="6">
      <c r="A6" s="1" t="s">
        <v>8</v>
      </c>
      <c r="B6" s="1" t="s">
        <v>19</v>
      </c>
      <c r="C6" s="53">
        <v>0.0</v>
      </c>
      <c r="D6" s="42"/>
      <c r="E6" s="42"/>
      <c r="F6" s="2">
        <v>1006.0</v>
      </c>
      <c r="G6" s="75">
        <v>1548.0</v>
      </c>
      <c r="H6" s="43">
        <v>5.0</v>
      </c>
      <c r="I6" s="43">
        <v>27.0</v>
      </c>
      <c r="J6" s="43">
        <v>6.0</v>
      </c>
      <c r="K6" s="44">
        <v>33.0</v>
      </c>
      <c r="L6" s="44">
        <v>68.0</v>
      </c>
      <c r="M6" s="44">
        <v>27.0</v>
      </c>
      <c r="N6" s="76">
        <f>'Turnout Restoration'!AR6</f>
        <v>15</v>
      </c>
      <c r="O6" s="45">
        <v>6.0</v>
      </c>
      <c r="P6" s="76">
        <f>'Turnout Restoration'!AT6</f>
        <v>16</v>
      </c>
      <c r="Q6" s="39">
        <f t="shared" si="6"/>
        <v>0.1621621622</v>
      </c>
      <c r="R6" s="40">
        <f t="shared" si="7"/>
        <v>0.7105263158</v>
      </c>
      <c r="S6" s="54">
        <f t="shared" si="8"/>
        <v>0.53125</v>
      </c>
      <c r="T6" s="40">
        <f t="shared" si="9"/>
        <v>0.4843403944</v>
      </c>
      <c r="U6" s="54">
        <f t="shared" si="10"/>
        <v>0.578788897</v>
      </c>
      <c r="V6" s="39">
        <f t="shared" ref="V6:X6" si="43">Q6</f>
        <v>0.1621621622</v>
      </c>
      <c r="W6" s="40">
        <f t="shared" si="43"/>
        <v>0.7105263158</v>
      </c>
      <c r="X6" s="54">
        <f t="shared" si="43"/>
        <v>0.53125</v>
      </c>
      <c r="Y6" s="39">
        <f t="shared" si="12"/>
        <v>0.1621621622</v>
      </c>
      <c r="Z6" s="40">
        <f t="shared" si="13"/>
        <v>0.1565263158</v>
      </c>
      <c r="AA6" s="54">
        <f t="shared" si="14"/>
        <v>-0.10075</v>
      </c>
      <c r="AB6" s="55">
        <f t="shared" si="15"/>
        <v>0.7677155067</v>
      </c>
      <c r="AC6" s="55">
        <f t="shared" si="16"/>
        <v>0.01768265674</v>
      </c>
      <c r="AD6" s="39">
        <f t="shared" si="17"/>
        <v>0.1593691538</v>
      </c>
      <c r="AE6" s="40">
        <f t="shared" si="18"/>
        <v>0.1593691538</v>
      </c>
      <c r="AF6" s="54">
        <f t="shared" si="19"/>
        <v>-0.10075</v>
      </c>
      <c r="AG6" s="56">
        <f t="shared" si="20"/>
        <v>-0.5637458457</v>
      </c>
      <c r="AH6" s="56">
        <f t="shared" si="21"/>
        <v>1.349144009</v>
      </c>
      <c r="AI6" s="39">
        <f t="shared" si="22"/>
        <v>0.1333212093</v>
      </c>
      <c r="AJ6" s="40">
        <f t="shared" si="23"/>
        <v>0.1333212093</v>
      </c>
      <c r="AK6" s="54">
        <f t="shared" si="24"/>
        <v>0.1333212093</v>
      </c>
      <c r="AL6" s="57">
        <f t="shared" ref="AL6:AM6" si="44">R6-T6</f>
        <v>0.2261859213</v>
      </c>
      <c r="AM6" s="57">
        <f t="shared" si="44"/>
        <v>-0.04753889701</v>
      </c>
      <c r="AN6" s="58">
        <f t="shared" si="26"/>
        <v>0.1105385089</v>
      </c>
      <c r="AO6" s="58">
        <f t="shared" si="27"/>
        <v>-0.03349964133</v>
      </c>
      <c r="AP6" s="39">
        <f t="shared" si="28"/>
        <v>0.1333212093</v>
      </c>
      <c r="AQ6" s="40">
        <f t="shared" ref="AQ6:AR6" si="45">AJ6+AN6</f>
        <v>0.2438597182</v>
      </c>
      <c r="AR6" s="54">
        <f t="shared" si="45"/>
        <v>0.09982156795</v>
      </c>
      <c r="AS6" s="59">
        <f t="shared" si="30"/>
        <v>1.216326817</v>
      </c>
      <c r="AT6" s="39">
        <f t="shared" ref="AT6:AV6" si="46">AP6*$AS6</f>
        <v>0.1621621622</v>
      </c>
      <c r="AU6" s="40">
        <f t="shared" si="46"/>
        <v>0.2966131149</v>
      </c>
      <c r="AV6" s="54">
        <f t="shared" si="46"/>
        <v>0.12141565</v>
      </c>
      <c r="AW6" s="39">
        <f t="shared" ref="AW6:AY6" si="47">IF(AT6&lt;0,0,IF(AT6&gt;1,1,AT6))</f>
        <v>0.1621621622</v>
      </c>
      <c r="AX6" s="40">
        <f t="shared" si="47"/>
        <v>0.2966131149</v>
      </c>
      <c r="AY6" s="54">
        <f t="shared" si="47"/>
        <v>0.12141565</v>
      </c>
      <c r="AZ6" s="38"/>
      <c r="BA6" s="38"/>
      <c r="BB6" s="38"/>
      <c r="BC6" s="38"/>
      <c r="BD6" s="38"/>
      <c r="BE6" s="38"/>
      <c r="BF6" s="38"/>
    </row>
    <row r="7">
      <c r="A7" s="1" t="s">
        <v>9</v>
      </c>
      <c r="B7" s="1" t="s">
        <v>20</v>
      </c>
      <c r="C7" s="53">
        <v>0.0</v>
      </c>
      <c r="D7" s="42" t="s">
        <v>84</v>
      </c>
      <c r="E7" s="42">
        <v>0.632</v>
      </c>
      <c r="F7" s="2">
        <v>1007.0</v>
      </c>
      <c r="G7" s="75">
        <v>2681.0</v>
      </c>
      <c r="H7" s="43">
        <v>14.0</v>
      </c>
      <c r="I7" s="43">
        <v>24.0</v>
      </c>
      <c r="J7" s="43">
        <v>9.0</v>
      </c>
      <c r="K7" s="44">
        <v>36.0</v>
      </c>
      <c r="L7" s="44">
        <v>102.0</v>
      </c>
      <c r="M7" s="44">
        <v>33.0</v>
      </c>
      <c r="N7" s="76">
        <f>'Turnout Restoration'!AR7</f>
        <v>17</v>
      </c>
      <c r="O7" s="45">
        <v>15.0</v>
      </c>
      <c r="P7" s="76">
        <f>'Turnout Restoration'!AT7</f>
        <v>12</v>
      </c>
      <c r="Q7" s="39">
        <f t="shared" si="6"/>
        <v>0.3409090909</v>
      </c>
      <c r="R7" s="40">
        <f t="shared" si="7"/>
        <v>0.5106382979</v>
      </c>
      <c r="S7" s="54">
        <f t="shared" si="8"/>
        <v>0.5964912281</v>
      </c>
      <c r="T7" s="40">
        <f t="shared" si="9"/>
        <v>0.4490542355</v>
      </c>
      <c r="U7" s="54">
        <f t="shared" si="10"/>
        <v>0.5422556818</v>
      </c>
      <c r="V7" s="39">
        <f t="shared" ref="V7:X7" si="48">Q7</f>
        <v>0.3409090909</v>
      </c>
      <c r="W7" s="40">
        <f t="shared" si="48"/>
        <v>0.5106382979</v>
      </c>
      <c r="X7" s="54">
        <f t="shared" si="48"/>
        <v>0.5964912281</v>
      </c>
      <c r="Y7" s="39">
        <f t="shared" si="12"/>
        <v>0.3409090909</v>
      </c>
      <c r="Z7" s="40">
        <f t="shared" si="13"/>
        <v>-0.04336170213</v>
      </c>
      <c r="AA7" s="54">
        <f t="shared" si="14"/>
        <v>-0.03550877193</v>
      </c>
      <c r="AB7" s="55">
        <f t="shared" si="15"/>
        <v>-0.1265149752</v>
      </c>
      <c r="AC7" s="55">
        <f t="shared" si="16"/>
        <v>0.9119131386</v>
      </c>
      <c r="AD7" s="39">
        <f t="shared" si="17"/>
        <v>0.2430012814</v>
      </c>
      <c r="AE7" s="40">
        <f t="shared" si="18"/>
        <v>0.2430012814</v>
      </c>
      <c r="AF7" s="54">
        <f t="shared" si="19"/>
        <v>-0.03550877193</v>
      </c>
      <c r="AG7" s="56">
        <f t="shared" si="20"/>
        <v>-0.1450989241</v>
      </c>
      <c r="AH7" s="56">
        <f t="shared" si="21"/>
        <v>0.9304970875</v>
      </c>
      <c r="AI7" s="39">
        <f t="shared" si="22"/>
        <v>0.1736526643</v>
      </c>
      <c r="AJ7" s="40">
        <f t="shared" si="23"/>
        <v>0.1736526643</v>
      </c>
      <c r="AK7" s="54">
        <f t="shared" si="24"/>
        <v>0.1736526643</v>
      </c>
      <c r="AL7" s="57">
        <f t="shared" ref="AL7:AM7" si="49">R7-T7</f>
        <v>0.06158406234</v>
      </c>
      <c r="AM7" s="57">
        <f t="shared" si="49"/>
        <v>0.05423554625</v>
      </c>
      <c r="AN7" s="58">
        <f t="shared" si="26"/>
        <v>0.03009652583</v>
      </c>
      <c r="AO7" s="58">
        <f t="shared" si="27"/>
        <v>0.03821862645</v>
      </c>
      <c r="AP7" s="39">
        <f t="shared" si="28"/>
        <v>0.1736526643</v>
      </c>
      <c r="AQ7" s="40">
        <f t="shared" ref="AQ7:AR7" si="50">AJ7+AN7</f>
        <v>0.2037491901</v>
      </c>
      <c r="AR7" s="54">
        <f t="shared" si="50"/>
        <v>0.2118712907</v>
      </c>
      <c r="AS7" s="59">
        <f t="shared" si="30"/>
        <v>1.963166487</v>
      </c>
      <c r="AT7" s="39">
        <f t="shared" ref="AT7:AV7" si="51">AP7*$AS7</f>
        <v>0.3409090909</v>
      </c>
      <c r="AU7" s="40">
        <f t="shared" si="51"/>
        <v>0.3999935818</v>
      </c>
      <c r="AV7" s="54">
        <f t="shared" si="51"/>
        <v>0.4159386175</v>
      </c>
      <c r="AW7" s="39">
        <f t="shared" ref="AW7:AY7" si="52">IF(AT7&lt;0,0,IF(AT7&gt;1,1,AT7))</f>
        <v>0.3409090909</v>
      </c>
      <c r="AX7" s="40">
        <f t="shared" si="52"/>
        <v>0.3999935818</v>
      </c>
      <c r="AY7" s="54">
        <f t="shared" si="52"/>
        <v>0.4159386175</v>
      </c>
      <c r="AZ7" s="38"/>
      <c r="BA7" s="38"/>
      <c r="BB7" s="38"/>
      <c r="BC7" s="38"/>
      <c r="BD7" s="38"/>
      <c r="BE7" s="38"/>
      <c r="BF7" s="38"/>
    </row>
    <row r="8">
      <c r="A8" s="1" t="s">
        <v>10</v>
      </c>
      <c r="B8" s="1" t="s">
        <v>21</v>
      </c>
      <c r="C8" s="53">
        <v>0.0</v>
      </c>
      <c r="D8" s="42" t="s">
        <v>85</v>
      </c>
      <c r="E8" s="42">
        <v>-0.387</v>
      </c>
      <c r="F8" s="2">
        <v>1008.0</v>
      </c>
      <c r="G8" s="75">
        <v>3439.0</v>
      </c>
      <c r="H8" s="43">
        <v>15.0</v>
      </c>
      <c r="I8" s="43">
        <v>38.0</v>
      </c>
      <c r="J8" s="43">
        <v>25.0</v>
      </c>
      <c r="K8" s="44">
        <v>65.0</v>
      </c>
      <c r="L8" s="44">
        <v>139.0</v>
      </c>
      <c r="M8" s="44">
        <v>35.0</v>
      </c>
      <c r="N8" s="76">
        <f>'Turnout Restoration'!AR8</f>
        <v>26</v>
      </c>
      <c r="O8" s="45">
        <v>16.0</v>
      </c>
      <c r="P8" s="76">
        <f>'Turnout Restoration'!AT8</f>
        <v>38</v>
      </c>
      <c r="Q8" s="39">
        <f t="shared" si="6"/>
        <v>0.2</v>
      </c>
      <c r="R8" s="40">
        <f t="shared" si="7"/>
        <v>0.4871794872</v>
      </c>
      <c r="S8" s="54">
        <f t="shared" si="8"/>
        <v>0.5815899582</v>
      </c>
      <c r="T8" s="40">
        <f t="shared" si="9"/>
        <v>0.47324</v>
      </c>
      <c r="U8" s="54">
        <f t="shared" si="10"/>
        <v>0.56912</v>
      </c>
      <c r="V8" s="39">
        <f t="shared" ref="V8:X8" si="53">Q8</f>
        <v>0.2</v>
      </c>
      <c r="W8" s="40">
        <f t="shared" si="53"/>
        <v>0.4871794872</v>
      </c>
      <c r="X8" s="54">
        <f t="shared" si="53"/>
        <v>0.5815899582</v>
      </c>
      <c r="Y8" s="39">
        <f t="shared" si="12"/>
        <v>0.2</v>
      </c>
      <c r="Z8" s="40">
        <f t="shared" si="13"/>
        <v>-0.06682051282</v>
      </c>
      <c r="AA8" s="54">
        <f t="shared" si="14"/>
        <v>-0.05041004184</v>
      </c>
      <c r="AB8" s="55">
        <f t="shared" si="15"/>
        <v>-0.3224427023</v>
      </c>
      <c r="AC8" s="55">
        <f t="shared" si="16"/>
        <v>1.107840866</v>
      </c>
      <c r="AD8" s="39">
        <f t="shared" si="17"/>
        <v>0.1491056353</v>
      </c>
      <c r="AE8" s="40">
        <f t="shared" si="18"/>
        <v>0.1491056353</v>
      </c>
      <c r="AF8" s="54">
        <f t="shared" si="19"/>
        <v>-0.05041004184</v>
      </c>
      <c r="AG8" s="56">
        <f t="shared" si="20"/>
        <v>-0.3260189135</v>
      </c>
      <c r="AH8" s="56">
        <f t="shared" si="21"/>
        <v>1.111417077</v>
      </c>
      <c r="AI8" s="39">
        <f t="shared" si="22"/>
        <v>0.1112961428</v>
      </c>
      <c r="AJ8" s="40">
        <f t="shared" si="23"/>
        <v>0.1112961428</v>
      </c>
      <c r="AK8" s="54">
        <f t="shared" si="24"/>
        <v>0.1112961428</v>
      </c>
      <c r="AL8" s="57">
        <f t="shared" ref="AL8:AM8" si="54">R8-T8</f>
        <v>0.01393948718</v>
      </c>
      <c r="AM8" s="57">
        <f t="shared" si="54"/>
        <v>0.01246995816</v>
      </c>
      <c r="AN8" s="58">
        <f t="shared" si="26"/>
        <v>0.006812316695</v>
      </c>
      <c r="AO8" s="58">
        <f t="shared" si="27"/>
        <v>0.008787312117</v>
      </c>
      <c r="AP8" s="39">
        <f t="shared" si="28"/>
        <v>0.1112961428</v>
      </c>
      <c r="AQ8" s="40">
        <f t="shared" ref="AQ8:AR8" si="55">AJ8+AN8</f>
        <v>0.1181084595</v>
      </c>
      <c r="AR8" s="54">
        <f t="shared" si="55"/>
        <v>0.1200834549</v>
      </c>
      <c r="AS8" s="59">
        <f t="shared" si="30"/>
        <v>1.797007471</v>
      </c>
      <c r="AT8" s="39">
        <f t="shared" ref="AT8:AV8" si="56">AP8*$AS8</f>
        <v>0.2</v>
      </c>
      <c r="AU8" s="40">
        <f t="shared" si="56"/>
        <v>0.212241784</v>
      </c>
      <c r="AV8" s="54">
        <f t="shared" si="56"/>
        <v>0.2157908655</v>
      </c>
      <c r="AW8" s="39">
        <f t="shared" ref="AW8:AY8" si="57">IF(AT8&lt;0,0,IF(AT8&gt;1,1,AT8))</f>
        <v>0.2</v>
      </c>
      <c r="AX8" s="40">
        <f t="shared" si="57"/>
        <v>0.212241784</v>
      </c>
      <c r="AY8" s="54">
        <f t="shared" si="57"/>
        <v>0.2157908655</v>
      </c>
      <c r="AZ8" s="38"/>
      <c r="BA8" s="38"/>
      <c r="BB8" s="38"/>
      <c r="BC8" s="38"/>
      <c r="BD8" s="38"/>
      <c r="BE8" s="38"/>
      <c r="BF8" s="38"/>
    </row>
    <row r="9">
      <c r="A9" s="1" t="s">
        <v>11</v>
      </c>
      <c r="B9" s="1" t="s">
        <v>22</v>
      </c>
      <c r="C9" s="53">
        <v>0.0</v>
      </c>
      <c r="D9" s="42" t="s">
        <v>86</v>
      </c>
      <c r="E9" s="42">
        <v>0.363</v>
      </c>
      <c r="F9" s="2">
        <v>1009.0</v>
      </c>
      <c r="G9" s="75">
        <v>1380.0</v>
      </c>
      <c r="H9" s="43">
        <v>23.0</v>
      </c>
      <c r="I9" s="43">
        <v>25.0</v>
      </c>
      <c r="J9" s="43">
        <v>29.0</v>
      </c>
      <c r="K9" s="44">
        <v>67.0</v>
      </c>
      <c r="L9" s="44">
        <v>118.0</v>
      </c>
      <c r="M9" s="44">
        <v>46.0</v>
      </c>
      <c r="N9" s="76">
        <f>'Turnout Restoration'!AR9</f>
        <v>23</v>
      </c>
      <c r="O9" s="45">
        <v>21.0</v>
      </c>
      <c r="P9" s="76">
        <f>'Turnout Restoration'!AT9</f>
        <v>23</v>
      </c>
      <c r="Q9" s="39">
        <f t="shared" si="6"/>
        <v>0.3134328358</v>
      </c>
      <c r="R9" s="40">
        <f t="shared" si="7"/>
        <v>0.3246753247</v>
      </c>
      <c r="S9" s="54">
        <f t="shared" si="8"/>
        <v>0.5108225108</v>
      </c>
      <c r="T9" s="40">
        <f t="shared" si="9"/>
        <v>0.4516478057</v>
      </c>
      <c r="U9" s="54">
        <f t="shared" si="10"/>
        <v>0.5463626643</v>
      </c>
      <c r="V9" s="39">
        <f t="shared" ref="V9:X9" si="58">Q9</f>
        <v>0.3134328358</v>
      </c>
      <c r="W9" s="40">
        <f t="shared" si="58"/>
        <v>0.3246753247</v>
      </c>
      <c r="X9" s="54">
        <f t="shared" si="58"/>
        <v>0.5108225108</v>
      </c>
      <c r="Y9" s="39">
        <f t="shared" si="12"/>
        <v>0.3134328358</v>
      </c>
      <c r="Z9" s="40">
        <f t="shared" si="13"/>
        <v>-0.2293246753</v>
      </c>
      <c r="AA9" s="54">
        <f t="shared" si="14"/>
        <v>-0.1211774892</v>
      </c>
      <c r="AB9" s="55">
        <f t="shared" si="15"/>
        <v>-0.6316565051</v>
      </c>
      <c r="AC9" s="55">
        <f t="shared" si="16"/>
        <v>1.417054669</v>
      </c>
      <c r="AD9" s="39">
        <f t="shared" si="17"/>
        <v>0.2746178702</v>
      </c>
      <c r="AE9" s="40">
        <f t="shared" si="18"/>
        <v>0.2746178702</v>
      </c>
      <c r="AF9" s="54">
        <f t="shared" si="19"/>
        <v>-0.1211774892</v>
      </c>
      <c r="AG9" s="56">
        <f t="shared" si="20"/>
        <v>-0.4155608186</v>
      </c>
      <c r="AH9" s="56">
        <f t="shared" si="21"/>
        <v>1.200958982</v>
      </c>
      <c r="AI9" s="39">
        <f t="shared" si="22"/>
        <v>0.2122486261</v>
      </c>
      <c r="AJ9" s="40">
        <f t="shared" si="23"/>
        <v>0.2122486261</v>
      </c>
      <c r="AK9" s="54">
        <f t="shared" si="24"/>
        <v>0.2122486261</v>
      </c>
      <c r="AL9" s="57">
        <f t="shared" ref="AL9:AM9" si="59">R9-T9</f>
        <v>-0.1269724811</v>
      </c>
      <c r="AM9" s="57">
        <f t="shared" si="59"/>
        <v>-0.03554015347</v>
      </c>
      <c r="AN9" s="58">
        <f t="shared" si="26"/>
        <v>-0.06205226502</v>
      </c>
      <c r="AO9" s="58">
        <f t="shared" si="27"/>
        <v>-0.02504438405</v>
      </c>
      <c r="AP9" s="39">
        <f t="shared" si="28"/>
        <v>0.2122486261</v>
      </c>
      <c r="AQ9" s="40">
        <f t="shared" ref="AQ9:AR9" si="60">AJ9+AN9</f>
        <v>0.150196361</v>
      </c>
      <c r="AR9" s="54">
        <f t="shared" si="60"/>
        <v>0.187204242</v>
      </c>
      <c r="AS9" s="59">
        <f t="shared" si="30"/>
        <v>1.476724922</v>
      </c>
      <c r="AT9" s="39">
        <f t="shared" ref="AT9:AV9" si="61">AP9*$AS9</f>
        <v>0.3134328358</v>
      </c>
      <c r="AU9" s="40">
        <f t="shared" si="61"/>
        <v>0.2217987096</v>
      </c>
      <c r="AV9" s="54">
        <f t="shared" si="61"/>
        <v>0.2764491697</v>
      </c>
      <c r="AW9" s="39">
        <f t="shared" ref="AW9:AY9" si="62">IF(AT9&lt;0,0,IF(AT9&gt;1,1,AT9))</f>
        <v>0.3134328358</v>
      </c>
      <c r="AX9" s="40">
        <f t="shared" si="62"/>
        <v>0.2217987096</v>
      </c>
      <c r="AY9" s="54">
        <f t="shared" si="62"/>
        <v>0.2764491697</v>
      </c>
      <c r="AZ9" s="38"/>
      <c r="BA9" s="38"/>
      <c r="BB9" s="38"/>
      <c r="BC9" s="38"/>
      <c r="BD9" s="38"/>
      <c r="BE9" s="38"/>
      <c r="BF9" s="38"/>
    </row>
    <row r="10">
      <c r="A10" s="1" t="s">
        <v>12</v>
      </c>
      <c r="B10" s="1" t="s">
        <v>23</v>
      </c>
      <c r="C10" s="53">
        <v>0.0</v>
      </c>
      <c r="D10" s="42"/>
      <c r="E10" s="42"/>
      <c r="F10" s="2">
        <v>1012.0</v>
      </c>
      <c r="G10" s="75">
        <v>1883.0</v>
      </c>
      <c r="H10" s="43">
        <v>23.0</v>
      </c>
      <c r="I10" s="43">
        <v>57.0</v>
      </c>
      <c r="J10" s="43">
        <v>28.0</v>
      </c>
      <c r="K10" s="44">
        <v>82.0</v>
      </c>
      <c r="L10" s="44">
        <v>244.0</v>
      </c>
      <c r="M10" s="44">
        <v>69.0</v>
      </c>
      <c r="N10" s="76">
        <f>'Turnout Restoration'!AR10</f>
        <v>34</v>
      </c>
      <c r="O10" s="45">
        <v>22.0</v>
      </c>
      <c r="P10" s="76">
        <f>'Turnout Restoration'!AT10</f>
        <v>52</v>
      </c>
      <c r="Q10" s="39">
        <f t="shared" si="6"/>
        <v>0.2037037037</v>
      </c>
      <c r="R10" s="40">
        <f t="shared" si="7"/>
        <v>0.5277777778</v>
      </c>
      <c r="S10" s="54">
        <f t="shared" si="8"/>
        <v>0.617721519</v>
      </c>
      <c r="T10" s="40">
        <f t="shared" si="9"/>
        <v>0.4722582305</v>
      </c>
      <c r="U10" s="54">
        <f t="shared" si="10"/>
        <v>0.5682294239</v>
      </c>
      <c r="V10" s="39">
        <f t="shared" ref="V10:X10" si="63">Q10</f>
        <v>0.2037037037</v>
      </c>
      <c r="W10" s="40">
        <f t="shared" si="63"/>
        <v>0.5277777778</v>
      </c>
      <c r="X10" s="54">
        <f t="shared" si="63"/>
        <v>0.617721519</v>
      </c>
      <c r="Y10" s="39">
        <f t="shared" si="12"/>
        <v>0.2037037037</v>
      </c>
      <c r="Z10" s="40">
        <f t="shared" si="13"/>
        <v>-0.02622222222</v>
      </c>
      <c r="AA10" s="54">
        <f t="shared" si="14"/>
        <v>-0.01427848101</v>
      </c>
      <c r="AB10" s="55">
        <f t="shared" si="15"/>
        <v>-0.1280232254</v>
      </c>
      <c r="AC10" s="55">
        <f t="shared" si="16"/>
        <v>0.9134213888</v>
      </c>
      <c r="AD10" s="39">
        <f t="shared" si="17"/>
        <v>0.1452287916</v>
      </c>
      <c r="AE10" s="40">
        <f t="shared" si="18"/>
        <v>0.1452287916</v>
      </c>
      <c r="AF10" s="54">
        <f t="shared" si="19"/>
        <v>-0.01427848101</v>
      </c>
      <c r="AG10" s="56">
        <f t="shared" si="20"/>
        <v>-0.09800218908</v>
      </c>
      <c r="AH10" s="56">
        <f t="shared" si="21"/>
        <v>0.8834003525</v>
      </c>
      <c r="AI10" s="39">
        <f t="shared" si="22"/>
        <v>0.1031873949</v>
      </c>
      <c r="AJ10" s="40">
        <f t="shared" si="23"/>
        <v>0.1031873949</v>
      </c>
      <c r="AK10" s="54">
        <f t="shared" si="24"/>
        <v>0.1031873949</v>
      </c>
      <c r="AL10" s="57">
        <f t="shared" ref="AL10:AM10" si="64">R10-T10</f>
        <v>0.05551954733</v>
      </c>
      <c r="AM10" s="57">
        <f t="shared" si="64"/>
        <v>0.04949209512</v>
      </c>
      <c r="AN10" s="58">
        <f t="shared" si="26"/>
        <v>0.02713275849</v>
      </c>
      <c r="AO10" s="58">
        <f t="shared" si="27"/>
        <v>0.03487601815</v>
      </c>
      <c r="AP10" s="39">
        <f t="shared" si="28"/>
        <v>0.1031873949</v>
      </c>
      <c r="AQ10" s="40">
        <f t="shared" ref="AQ10:AR10" si="65">AJ10+AN10</f>
        <v>0.1303201534</v>
      </c>
      <c r="AR10" s="54">
        <f t="shared" si="65"/>
        <v>0.1380634131</v>
      </c>
      <c r="AS10" s="59">
        <f t="shared" si="30"/>
        <v>1.974114221</v>
      </c>
      <c r="AT10" s="39">
        <f t="shared" ref="AT10:AV10" si="66">AP10*$AS10</f>
        <v>0.2037037037</v>
      </c>
      <c r="AU10" s="40">
        <f t="shared" si="66"/>
        <v>0.2572668681</v>
      </c>
      <c r="AV10" s="54">
        <f t="shared" si="66"/>
        <v>0.2725529471</v>
      </c>
      <c r="AW10" s="39">
        <f t="shared" ref="AW10:AY10" si="67">IF(AT10&lt;0,0,IF(AT10&gt;1,1,AT10))</f>
        <v>0.2037037037</v>
      </c>
      <c r="AX10" s="40">
        <f t="shared" si="67"/>
        <v>0.2572668681</v>
      </c>
      <c r="AY10" s="54">
        <f t="shared" si="67"/>
        <v>0.2725529471</v>
      </c>
      <c r="AZ10" s="38"/>
      <c r="BA10" s="38"/>
      <c r="BB10" s="38"/>
      <c r="BC10" s="38"/>
      <c r="BD10" s="38"/>
      <c r="BE10" s="38"/>
      <c r="BF10" s="38"/>
    </row>
    <row r="11">
      <c r="A11" s="1"/>
      <c r="B11" s="1"/>
      <c r="C11" s="53">
        <v>0.0</v>
      </c>
      <c r="D11" s="42" t="s">
        <v>87</v>
      </c>
      <c r="E11" s="42">
        <f>PI()/4</f>
        <v>0.7853981634</v>
      </c>
      <c r="F11" s="2">
        <v>1015.0</v>
      </c>
      <c r="G11" s="75">
        <v>2510.0</v>
      </c>
      <c r="H11" s="43">
        <v>34.0</v>
      </c>
      <c r="I11" s="43">
        <v>48.0</v>
      </c>
      <c r="J11" s="43">
        <v>19.0</v>
      </c>
      <c r="K11" s="44">
        <v>69.0</v>
      </c>
      <c r="L11" s="44">
        <v>155.0</v>
      </c>
      <c r="M11" s="44">
        <v>42.0</v>
      </c>
      <c r="N11" s="76">
        <f>'Turnout Restoration'!AR11</f>
        <v>16</v>
      </c>
      <c r="O11" s="45">
        <v>20.0</v>
      </c>
      <c r="P11" s="76">
        <f>'Turnout Restoration'!AT11</f>
        <v>17</v>
      </c>
      <c r="Q11" s="39">
        <f t="shared" si="6"/>
        <v>0.3773584906</v>
      </c>
      <c r="R11" s="40">
        <f t="shared" si="7"/>
        <v>0.4752475248</v>
      </c>
      <c r="S11" s="54">
        <f t="shared" si="8"/>
        <v>0.5827067669</v>
      </c>
      <c r="T11" s="40">
        <f t="shared" si="9"/>
        <v>0.4472004272</v>
      </c>
      <c r="U11" s="54">
        <f t="shared" si="10"/>
        <v>0.5376532574</v>
      </c>
      <c r="V11" s="39">
        <f t="shared" ref="V11:X11" si="68">Q11</f>
        <v>0.3773584906</v>
      </c>
      <c r="W11" s="40">
        <f t="shared" si="68"/>
        <v>0.4752475248</v>
      </c>
      <c r="X11" s="54">
        <f t="shared" si="68"/>
        <v>0.5827067669</v>
      </c>
      <c r="Y11" s="39">
        <f t="shared" si="12"/>
        <v>0.3773584906</v>
      </c>
      <c r="Z11" s="40">
        <f t="shared" si="13"/>
        <v>-0.07875247525</v>
      </c>
      <c r="AA11" s="54">
        <f t="shared" si="14"/>
        <v>-0.04929323308</v>
      </c>
      <c r="AB11" s="55">
        <f t="shared" si="15"/>
        <v>-0.2057410851</v>
      </c>
      <c r="AC11" s="55">
        <f t="shared" si="16"/>
        <v>0.9911392485</v>
      </c>
      <c r="AD11" s="39">
        <f t="shared" si="17"/>
        <v>0.2725815316</v>
      </c>
      <c r="AE11" s="40">
        <f t="shared" si="18"/>
        <v>0.2725815316</v>
      </c>
      <c r="AF11" s="54">
        <f t="shared" si="19"/>
        <v>-0.04929323308</v>
      </c>
      <c r="AG11" s="56">
        <f t="shared" si="20"/>
        <v>-0.1789049966</v>
      </c>
      <c r="AH11" s="56">
        <f t="shared" si="21"/>
        <v>0.96430316</v>
      </c>
      <c r="AI11" s="39">
        <f t="shared" si="22"/>
        <v>0.1958705111</v>
      </c>
      <c r="AJ11" s="40">
        <f t="shared" si="23"/>
        <v>0.1958705111</v>
      </c>
      <c r="AK11" s="54">
        <f t="shared" si="24"/>
        <v>0.1958705111</v>
      </c>
      <c r="AL11" s="57">
        <f t="shared" ref="AL11:AM11" si="69">R11-T11</f>
        <v>0.02804709755</v>
      </c>
      <c r="AM11" s="57">
        <f t="shared" si="69"/>
        <v>0.04505350953</v>
      </c>
      <c r="AN11" s="58">
        <f t="shared" si="26"/>
        <v>0.01370679627</v>
      </c>
      <c r="AO11" s="58">
        <f t="shared" si="27"/>
        <v>0.03174824207</v>
      </c>
      <c r="AP11" s="39">
        <f t="shared" si="28"/>
        <v>0.1958705111</v>
      </c>
      <c r="AQ11" s="40">
        <f t="shared" ref="AQ11:AR11" si="70">AJ11+AN11</f>
        <v>0.2095773073</v>
      </c>
      <c r="AR11" s="54">
        <f t="shared" si="70"/>
        <v>0.2276187531</v>
      </c>
      <c r="AS11" s="59">
        <f t="shared" si="30"/>
        <v>1.926571226</v>
      </c>
      <c r="AT11" s="39">
        <f t="shared" ref="AT11:AV11" si="71">AP11*$AS11</f>
        <v>0.3773584906</v>
      </c>
      <c r="AU11" s="40">
        <f t="shared" si="71"/>
        <v>0.4037656099</v>
      </c>
      <c r="AV11" s="54">
        <f t="shared" si="71"/>
        <v>0.4385237402</v>
      </c>
      <c r="AW11" s="39">
        <f t="shared" ref="AW11:AY11" si="72">IF(AT11&lt;0,0,IF(AT11&gt;1,1,AT11))</f>
        <v>0.3773584906</v>
      </c>
      <c r="AX11" s="40">
        <f t="shared" si="72"/>
        <v>0.4037656099</v>
      </c>
      <c r="AY11" s="54">
        <f t="shared" si="72"/>
        <v>0.4385237402</v>
      </c>
      <c r="AZ11" s="38"/>
      <c r="BA11" s="38"/>
      <c r="BB11" s="38"/>
      <c r="BC11" s="38"/>
      <c r="BD11" s="38"/>
      <c r="BE11" s="38"/>
      <c r="BF11" s="38"/>
    </row>
    <row r="12">
      <c r="A12" s="1" t="s">
        <v>88</v>
      </c>
      <c r="B12" s="1" t="s">
        <v>89</v>
      </c>
      <c r="C12" s="53">
        <v>0.0</v>
      </c>
      <c r="D12" s="42"/>
      <c r="E12" s="42"/>
      <c r="F12" s="2">
        <v>1016.0</v>
      </c>
      <c r="G12" s="75">
        <v>485.0</v>
      </c>
      <c r="H12" s="43">
        <v>4.0</v>
      </c>
      <c r="I12" s="43">
        <v>15.0</v>
      </c>
      <c r="J12" s="43">
        <v>12.0</v>
      </c>
      <c r="K12" s="44">
        <v>21.0</v>
      </c>
      <c r="L12" s="44">
        <v>47.0</v>
      </c>
      <c r="M12" s="44">
        <v>17.0</v>
      </c>
      <c r="N12" s="76">
        <f>'Turnout Restoration'!AR12</f>
        <v>7</v>
      </c>
      <c r="O12" s="45">
        <v>2.0</v>
      </c>
      <c r="P12" s="76">
        <f>'Turnout Restoration'!AT12</f>
        <v>29</v>
      </c>
      <c r="Q12" s="39">
        <f t="shared" si="6"/>
        <v>0.05263157895</v>
      </c>
      <c r="R12" s="40">
        <f t="shared" si="7"/>
        <v>0.4838709677</v>
      </c>
      <c r="S12" s="54">
        <f t="shared" si="8"/>
        <v>0.5529411765</v>
      </c>
      <c r="T12" s="40">
        <f t="shared" si="9"/>
        <v>0.527465374</v>
      </c>
      <c r="U12" s="54">
        <f t="shared" si="10"/>
        <v>0.6126371191</v>
      </c>
      <c r="V12" s="39">
        <f t="shared" ref="V12:X12" si="73">Q12</f>
        <v>0.05263157895</v>
      </c>
      <c r="W12" s="40">
        <f t="shared" si="73"/>
        <v>0.4838709677</v>
      </c>
      <c r="X12" s="54">
        <f t="shared" si="73"/>
        <v>0.5529411765</v>
      </c>
      <c r="Y12" s="39">
        <f t="shared" si="12"/>
        <v>0.05263157895</v>
      </c>
      <c r="Z12" s="40">
        <f t="shared" si="13"/>
        <v>-0.07012903226</v>
      </c>
      <c r="AA12" s="54">
        <f t="shared" si="14"/>
        <v>-0.07905882353</v>
      </c>
      <c r="AB12" s="55">
        <f t="shared" si="15"/>
        <v>-0.9269776643</v>
      </c>
      <c r="AC12" s="55">
        <f t="shared" si="16"/>
        <v>1.712375828</v>
      </c>
      <c r="AD12" s="39">
        <f t="shared" si="17"/>
        <v>0.06200066237</v>
      </c>
      <c r="AE12" s="40">
        <f t="shared" si="18"/>
        <v>0.06200066237</v>
      </c>
      <c r="AF12" s="54">
        <f t="shared" si="19"/>
        <v>-0.07905882353</v>
      </c>
      <c r="AG12" s="56">
        <f t="shared" si="20"/>
        <v>-0.9057426513</v>
      </c>
      <c r="AH12" s="56">
        <f t="shared" si="21"/>
        <v>1.691140815</v>
      </c>
      <c r="AI12" s="39">
        <f t="shared" si="22"/>
        <v>0.07104357716</v>
      </c>
      <c r="AJ12" s="40">
        <f t="shared" si="23"/>
        <v>0.07104357716</v>
      </c>
      <c r="AK12" s="54">
        <f t="shared" si="24"/>
        <v>0.07104357716</v>
      </c>
      <c r="AL12" s="57">
        <f t="shared" ref="AL12:AM12" si="74">R12-T12</f>
        <v>-0.04359440622</v>
      </c>
      <c r="AM12" s="57">
        <f t="shared" si="74"/>
        <v>-0.05969594264</v>
      </c>
      <c r="AN12" s="58">
        <f t="shared" si="26"/>
        <v>-0.02130486563</v>
      </c>
      <c r="AO12" s="58">
        <f t="shared" si="27"/>
        <v>-0.0420664507</v>
      </c>
      <c r="AP12" s="39">
        <f t="shared" si="28"/>
        <v>0.07104357716</v>
      </c>
      <c r="AQ12" s="40">
        <f t="shared" ref="AQ12:AR12" si="75">AJ12+AN12</f>
        <v>0.04973871153</v>
      </c>
      <c r="AR12" s="54">
        <f t="shared" si="75"/>
        <v>0.02897712646</v>
      </c>
      <c r="AS12" s="59">
        <f t="shared" si="30"/>
        <v>0.7408351472</v>
      </c>
      <c r="AT12" s="39">
        <f t="shared" ref="AT12:AV12" si="76">AP12*$AS12</f>
        <v>0.05263157895</v>
      </c>
      <c r="AU12" s="40">
        <f t="shared" si="76"/>
        <v>0.03684818568</v>
      </c>
      <c r="AV12" s="54">
        <f t="shared" si="76"/>
        <v>0.02146727375</v>
      </c>
      <c r="AW12" s="39">
        <f t="shared" ref="AW12:AY12" si="77">IF(AT12&lt;0,0,IF(AT12&gt;1,1,AT12))</f>
        <v>0.05263157895</v>
      </c>
      <c r="AX12" s="40">
        <f t="shared" si="77"/>
        <v>0.03684818568</v>
      </c>
      <c r="AY12" s="54">
        <f t="shared" si="77"/>
        <v>0.02146727375</v>
      </c>
      <c r="AZ12" s="38"/>
      <c r="BA12" s="38"/>
      <c r="BB12" s="38"/>
      <c r="BC12" s="38"/>
      <c r="BD12" s="38"/>
      <c r="BE12" s="38"/>
      <c r="BF12" s="38"/>
    </row>
    <row r="13">
      <c r="A13" s="1" t="s">
        <v>90</v>
      </c>
      <c r="B13" s="1" t="s">
        <v>91</v>
      </c>
      <c r="C13" s="53">
        <v>0.0</v>
      </c>
      <c r="D13" s="42"/>
      <c r="E13" s="42"/>
      <c r="F13" s="2">
        <v>1038.0</v>
      </c>
      <c r="G13" s="75">
        <v>2098.0</v>
      </c>
      <c r="H13" s="43">
        <v>14.0</v>
      </c>
      <c r="I13" s="43">
        <v>38.0</v>
      </c>
      <c r="J13" s="43">
        <v>10.0</v>
      </c>
      <c r="K13" s="44">
        <v>59.0</v>
      </c>
      <c r="L13" s="44">
        <v>120.0</v>
      </c>
      <c r="M13" s="44">
        <v>27.0</v>
      </c>
      <c r="N13" s="76">
        <f>'Turnout Restoration'!AR13</f>
        <v>14</v>
      </c>
      <c r="O13" s="45">
        <v>9.0</v>
      </c>
      <c r="P13" s="76">
        <f>'Turnout Restoration'!AT13</f>
        <v>14</v>
      </c>
      <c r="Q13" s="39">
        <f t="shared" si="6"/>
        <v>0.2432432432</v>
      </c>
      <c r="R13" s="40">
        <f t="shared" si="7"/>
        <v>0.6129032258</v>
      </c>
      <c r="S13" s="54">
        <f t="shared" si="8"/>
        <v>0.5825242718</v>
      </c>
      <c r="T13" s="40">
        <f t="shared" si="9"/>
        <v>0.4629415632</v>
      </c>
      <c r="U13" s="54">
        <f t="shared" si="10"/>
        <v>0.5593425858</v>
      </c>
      <c r="V13" s="39">
        <f t="shared" ref="V13:X13" si="78">Q13</f>
        <v>0.2432432432</v>
      </c>
      <c r="W13" s="40">
        <f t="shared" si="78"/>
        <v>0.6129032258</v>
      </c>
      <c r="X13" s="54">
        <f t="shared" si="78"/>
        <v>0.5825242718</v>
      </c>
      <c r="Y13" s="39">
        <f t="shared" si="12"/>
        <v>0.2432432432</v>
      </c>
      <c r="Z13" s="40">
        <f t="shared" si="13"/>
        <v>0.05890322581</v>
      </c>
      <c r="AA13" s="54">
        <f t="shared" si="14"/>
        <v>-0.04947572816</v>
      </c>
      <c r="AB13" s="55">
        <f t="shared" si="15"/>
        <v>0.2375841705</v>
      </c>
      <c r="AC13" s="55">
        <f t="shared" si="16"/>
        <v>0.5478139929</v>
      </c>
      <c r="AD13" s="39">
        <f t="shared" si="17"/>
        <v>0.1769701463</v>
      </c>
      <c r="AE13" s="40">
        <f t="shared" si="18"/>
        <v>0.1769701463</v>
      </c>
      <c r="AF13" s="54">
        <f t="shared" si="19"/>
        <v>-0.04947572816</v>
      </c>
      <c r="AG13" s="56">
        <f t="shared" si="20"/>
        <v>-0.2726108859</v>
      </c>
      <c r="AH13" s="56">
        <f t="shared" si="21"/>
        <v>1.058009049</v>
      </c>
      <c r="AI13" s="39">
        <f t="shared" si="22"/>
        <v>0.1299351384</v>
      </c>
      <c r="AJ13" s="40">
        <f t="shared" si="23"/>
        <v>0.1299351384</v>
      </c>
      <c r="AK13" s="54">
        <f t="shared" si="24"/>
        <v>0.1299351384</v>
      </c>
      <c r="AL13" s="57">
        <f t="shared" ref="AL13:AM13" si="79">R13-T13</f>
        <v>0.1499616626</v>
      </c>
      <c r="AM13" s="57">
        <f t="shared" si="79"/>
        <v>0.02318168602</v>
      </c>
      <c r="AN13" s="58">
        <f t="shared" si="26"/>
        <v>0.07328722533</v>
      </c>
      <c r="AO13" s="58">
        <f t="shared" si="27"/>
        <v>0.01633563704</v>
      </c>
      <c r="AP13" s="39">
        <f t="shared" si="28"/>
        <v>0.1299351384</v>
      </c>
      <c r="AQ13" s="40">
        <f t="shared" ref="AQ13:AR13" si="80">AJ13+AN13</f>
        <v>0.2032223637</v>
      </c>
      <c r="AR13" s="54">
        <f t="shared" si="80"/>
        <v>0.1462707754</v>
      </c>
      <c r="AS13" s="59">
        <f t="shared" si="30"/>
        <v>1.872035896</v>
      </c>
      <c r="AT13" s="39">
        <f t="shared" ref="AT13:AV13" si="81">AP13*$AS13</f>
        <v>0.2432432432</v>
      </c>
      <c r="AU13" s="40">
        <f t="shared" si="81"/>
        <v>0.3804395598</v>
      </c>
      <c r="AV13" s="54">
        <f t="shared" si="81"/>
        <v>0.2738241422</v>
      </c>
      <c r="AW13" s="39">
        <f t="shared" ref="AW13:AY13" si="82">IF(AT13&lt;0,0,IF(AT13&gt;1,1,AT13))</f>
        <v>0.2432432432</v>
      </c>
      <c r="AX13" s="40">
        <f t="shared" si="82"/>
        <v>0.3804395598</v>
      </c>
      <c r="AY13" s="54">
        <f t="shared" si="82"/>
        <v>0.2738241422</v>
      </c>
      <c r="AZ13" s="38"/>
      <c r="BA13" s="38"/>
      <c r="BB13" s="38"/>
      <c r="BC13" s="38"/>
      <c r="BD13" s="38"/>
      <c r="BE13" s="38"/>
      <c r="BF13" s="38"/>
    </row>
    <row r="14">
      <c r="A14" s="1" t="s">
        <v>92</v>
      </c>
      <c r="B14" s="1" t="s">
        <v>93</v>
      </c>
      <c r="C14" s="53">
        <v>0.0</v>
      </c>
      <c r="D14" s="42" t="s">
        <v>94</v>
      </c>
      <c r="E14" s="42">
        <f>_xlfn.STDEV.S(AL2:AL594)</f>
        <v>0.1023109157</v>
      </c>
      <c r="F14" s="2">
        <v>1039.0</v>
      </c>
      <c r="G14" s="75">
        <v>3242.0</v>
      </c>
      <c r="H14" s="43">
        <v>27.0</v>
      </c>
      <c r="I14" s="43">
        <v>74.0</v>
      </c>
      <c r="J14" s="43">
        <v>33.0</v>
      </c>
      <c r="K14" s="44">
        <v>143.0</v>
      </c>
      <c r="L14" s="44">
        <v>271.0</v>
      </c>
      <c r="M14" s="44">
        <v>73.0</v>
      </c>
      <c r="N14" s="76">
        <f>'Turnout Restoration'!AR14</f>
        <v>38</v>
      </c>
      <c r="O14" s="45">
        <v>22.0</v>
      </c>
      <c r="P14" s="76">
        <f>'Turnout Restoration'!AT14</f>
        <v>51</v>
      </c>
      <c r="Q14" s="39">
        <f t="shared" si="6"/>
        <v>0.1981981982</v>
      </c>
      <c r="R14" s="40">
        <f t="shared" si="7"/>
        <v>0.552238806</v>
      </c>
      <c r="S14" s="54">
        <f t="shared" si="8"/>
        <v>0.5564681725</v>
      </c>
      <c r="T14" s="40">
        <f t="shared" si="9"/>
        <v>0.473724373</v>
      </c>
      <c r="U14" s="54">
        <f t="shared" si="10"/>
        <v>0.5695568542</v>
      </c>
      <c r="V14" s="39">
        <f t="shared" ref="V14:X14" si="83">Q14</f>
        <v>0.1981981982</v>
      </c>
      <c r="W14" s="40">
        <f t="shared" si="83"/>
        <v>0.552238806</v>
      </c>
      <c r="X14" s="54">
        <f t="shared" si="83"/>
        <v>0.5564681725</v>
      </c>
      <c r="Y14" s="39">
        <f t="shared" si="12"/>
        <v>0.1981981982</v>
      </c>
      <c r="Z14" s="40">
        <f t="shared" si="13"/>
        <v>-0.00176119403</v>
      </c>
      <c r="AA14" s="54">
        <f t="shared" si="14"/>
        <v>-0.07553182752</v>
      </c>
      <c r="AB14" s="55">
        <f t="shared" si="15"/>
        <v>-0.00888579055</v>
      </c>
      <c r="AC14" s="55">
        <f t="shared" si="16"/>
        <v>0.7942839539</v>
      </c>
      <c r="AD14" s="39">
        <f t="shared" si="17"/>
        <v>0.140152823</v>
      </c>
      <c r="AE14" s="40">
        <f t="shared" si="18"/>
        <v>0.140152823</v>
      </c>
      <c r="AF14" s="54">
        <f t="shared" si="19"/>
        <v>-0.07553182752</v>
      </c>
      <c r="AG14" s="56">
        <f t="shared" si="20"/>
        <v>-0.4943004081</v>
      </c>
      <c r="AH14" s="56">
        <f t="shared" si="21"/>
        <v>1.279698572</v>
      </c>
      <c r="AI14" s="39">
        <f t="shared" si="22"/>
        <v>0.1125785742</v>
      </c>
      <c r="AJ14" s="40">
        <f t="shared" si="23"/>
        <v>0.1125785742</v>
      </c>
      <c r="AK14" s="54">
        <f t="shared" si="24"/>
        <v>0.1125785742</v>
      </c>
      <c r="AL14" s="57">
        <f t="shared" ref="AL14:AM14" si="84">R14-T14</f>
        <v>0.07851443295</v>
      </c>
      <c r="AM14" s="57">
        <f t="shared" si="84"/>
        <v>-0.01308868167</v>
      </c>
      <c r="AN14" s="58">
        <f t="shared" si="26"/>
        <v>0.03837050643</v>
      </c>
      <c r="AO14" s="58">
        <f t="shared" si="27"/>
        <v>-0.009223313305</v>
      </c>
      <c r="AP14" s="39">
        <f t="shared" si="28"/>
        <v>0.1125785742</v>
      </c>
      <c r="AQ14" s="40">
        <f t="shared" ref="AQ14:AR14" si="85">AJ14+AN14</f>
        <v>0.1509490807</v>
      </c>
      <c r="AR14" s="54">
        <f t="shared" si="85"/>
        <v>0.1033552609</v>
      </c>
      <c r="AS14" s="59">
        <f t="shared" si="30"/>
        <v>1.76053214</v>
      </c>
      <c r="AT14" s="39">
        <f t="shared" ref="AT14:AV14" si="86">AP14*$AS14</f>
        <v>0.1981981982</v>
      </c>
      <c r="AU14" s="40">
        <f t="shared" si="86"/>
        <v>0.265750708</v>
      </c>
      <c r="AV14" s="54">
        <f t="shared" si="86"/>
        <v>0.1819602587</v>
      </c>
      <c r="AW14" s="39">
        <f t="shared" ref="AW14:AY14" si="87">IF(AT14&lt;0,0,IF(AT14&gt;1,1,AT14))</f>
        <v>0.1981981982</v>
      </c>
      <c r="AX14" s="40">
        <f t="shared" si="87"/>
        <v>0.265750708</v>
      </c>
      <c r="AY14" s="54">
        <f t="shared" si="87"/>
        <v>0.1819602587</v>
      </c>
      <c r="AZ14" s="38"/>
      <c r="BA14" s="38"/>
      <c r="BB14" s="38"/>
      <c r="BC14" s="38"/>
      <c r="BD14" s="38"/>
      <c r="BE14" s="38"/>
      <c r="BF14" s="38"/>
    </row>
    <row r="15">
      <c r="A15" s="1"/>
      <c r="B15" s="1"/>
      <c r="C15" s="53">
        <v>0.0</v>
      </c>
      <c r="D15" s="42" t="s">
        <v>95</v>
      </c>
      <c r="E15" s="42">
        <f>_xlfn.STDEV.S(AM2:AM594)</f>
        <v>0.07095433731</v>
      </c>
      <c r="F15" s="2">
        <v>1063.0</v>
      </c>
      <c r="G15" s="75">
        <v>1412.0</v>
      </c>
      <c r="H15" s="43">
        <v>12.0</v>
      </c>
      <c r="I15" s="43">
        <v>27.0</v>
      </c>
      <c r="J15" s="43">
        <v>24.0</v>
      </c>
      <c r="K15" s="44">
        <v>49.0</v>
      </c>
      <c r="L15" s="44">
        <v>115.0</v>
      </c>
      <c r="M15" s="44">
        <v>48.0</v>
      </c>
      <c r="N15" s="76">
        <f>'Turnout Restoration'!AR15</f>
        <v>20</v>
      </c>
      <c r="O15" s="45">
        <v>7.0</v>
      </c>
      <c r="P15" s="76">
        <f>'Turnout Restoration'!AT15</f>
        <v>31</v>
      </c>
      <c r="Q15" s="39">
        <f t="shared" si="6"/>
        <v>0.1206896552</v>
      </c>
      <c r="R15" s="40">
        <f t="shared" si="7"/>
        <v>0.4285714286</v>
      </c>
      <c r="S15" s="54">
        <f t="shared" si="8"/>
        <v>0.5424528302</v>
      </c>
      <c r="T15" s="40">
        <f t="shared" si="9"/>
        <v>0.4987470273</v>
      </c>
      <c r="U15" s="54">
        <f t="shared" si="10"/>
        <v>0.5905805589</v>
      </c>
      <c r="V15" s="39">
        <f t="shared" ref="V15:X15" si="88">Q15</f>
        <v>0.1206896552</v>
      </c>
      <c r="W15" s="40">
        <f t="shared" si="88"/>
        <v>0.4285714286</v>
      </c>
      <c r="X15" s="54">
        <f t="shared" si="88"/>
        <v>0.5424528302</v>
      </c>
      <c r="Y15" s="39">
        <f t="shared" si="12"/>
        <v>0.1206896552</v>
      </c>
      <c r="Z15" s="40">
        <f t="shared" si="13"/>
        <v>-0.1254285714</v>
      </c>
      <c r="AA15" s="54">
        <f t="shared" si="14"/>
        <v>-0.08954716981</v>
      </c>
      <c r="AB15" s="55">
        <f t="shared" si="15"/>
        <v>-0.804650418</v>
      </c>
      <c r="AC15" s="55">
        <f t="shared" si="16"/>
        <v>1.590048581</v>
      </c>
      <c r="AD15" s="39">
        <f t="shared" si="17"/>
        <v>0.1230819227</v>
      </c>
      <c r="AE15" s="40">
        <f t="shared" si="18"/>
        <v>0.1230819227</v>
      </c>
      <c r="AF15" s="54">
        <f t="shared" si="19"/>
        <v>-0.08954716981</v>
      </c>
      <c r="AG15" s="56">
        <f t="shared" si="20"/>
        <v>-0.62897186</v>
      </c>
      <c r="AH15" s="56">
        <f t="shared" si="21"/>
        <v>1.414370023</v>
      </c>
      <c r="AI15" s="39">
        <f t="shared" si="22"/>
        <v>0.1076286563</v>
      </c>
      <c r="AJ15" s="40">
        <f t="shared" si="23"/>
        <v>0.1076286563</v>
      </c>
      <c r="AK15" s="54">
        <f t="shared" si="24"/>
        <v>0.1076286563</v>
      </c>
      <c r="AL15" s="57">
        <f t="shared" ref="AL15:AM15" si="89">R15-T15</f>
        <v>-0.07017559878</v>
      </c>
      <c r="AM15" s="57">
        <f t="shared" si="89"/>
        <v>-0.04812772867</v>
      </c>
      <c r="AN15" s="58">
        <f t="shared" si="26"/>
        <v>-0.03429526474</v>
      </c>
      <c r="AO15" s="58">
        <f t="shared" si="27"/>
        <v>-0.03391457837</v>
      </c>
      <c r="AP15" s="39">
        <f t="shared" si="28"/>
        <v>0.1076286563</v>
      </c>
      <c r="AQ15" s="40">
        <f t="shared" ref="AQ15:AR15" si="90">AJ15+AN15</f>
        <v>0.07333339157</v>
      </c>
      <c r="AR15" s="54">
        <f t="shared" si="90"/>
        <v>0.07371407794</v>
      </c>
      <c r="AS15" s="59">
        <f t="shared" si="30"/>
        <v>1.121352429</v>
      </c>
      <c r="AT15" s="39">
        <f t="shared" ref="AT15:AV15" si="91">AP15*$AS15</f>
        <v>0.1206896552</v>
      </c>
      <c r="AU15" s="40">
        <f t="shared" si="91"/>
        <v>0.08223257676</v>
      </c>
      <c r="AV15" s="54">
        <f t="shared" si="91"/>
        <v>0.08265946034</v>
      </c>
      <c r="AW15" s="39">
        <f t="shared" ref="AW15:AY15" si="92">IF(AT15&lt;0,0,IF(AT15&gt;1,1,AT15))</f>
        <v>0.1206896552</v>
      </c>
      <c r="AX15" s="40">
        <f t="shared" si="92"/>
        <v>0.08223257676</v>
      </c>
      <c r="AY15" s="54">
        <f t="shared" si="92"/>
        <v>0.08265946034</v>
      </c>
      <c r="AZ15" s="38"/>
      <c r="BA15" s="38"/>
      <c r="BB15" s="38"/>
      <c r="BC15" s="38"/>
      <c r="BD15" s="38"/>
      <c r="BE15" s="38"/>
      <c r="BF15" s="38"/>
    </row>
    <row r="16">
      <c r="A16" s="1"/>
      <c r="B16" s="1"/>
      <c r="C16" s="53">
        <v>0.0</v>
      </c>
      <c r="D16" s="42"/>
      <c r="E16" s="42"/>
      <c r="F16" s="2">
        <v>1074.0</v>
      </c>
      <c r="G16" s="75">
        <v>2203.0</v>
      </c>
      <c r="H16" s="43">
        <v>6.0</v>
      </c>
      <c r="I16" s="43">
        <v>47.0</v>
      </c>
      <c r="J16" s="43">
        <v>20.0</v>
      </c>
      <c r="K16" s="44">
        <v>37.0</v>
      </c>
      <c r="L16" s="44">
        <v>230.0</v>
      </c>
      <c r="M16" s="44">
        <v>77.0</v>
      </c>
      <c r="N16" s="76">
        <f>'Turnout Restoration'!AR16</f>
        <v>14</v>
      </c>
      <c r="O16" s="45">
        <v>19.0</v>
      </c>
      <c r="P16" s="76">
        <f>'Turnout Restoration'!AT16</f>
        <v>115</v>
      </c>
      <c r="Q16" s="39">
        <f t="shared" si="6"/>
        <v>0.1283783784</v>
      </c>
      <c r="R16" s="40">
        <f t="shared" si="7"/>
        <v>0.6438356164</v>
      </c>
      <c r="S16" s="54">
        <f t="shared" si="8"/>
        <v>0.6686046512</v>
      </c>
      <c r="T16" s="40">
        <f t="shared" si="9"/>
        <v>0.4958992421</v>
      </c>
      <c r="U16" s="54">
        <f t="shared" si="10"/>
        <v>0.5883001735</v>
      </c>
      <c r="V16" s="39">
        <f t="shared" ref="V16:X16" si="93">Q16</f>
        <v>0.1283783784</v>
      </c>
      <c r="W16" s="40">
        <f t="shared" si="93"/>
        <v>0.6438356164</v>
      </c>
      <c r="X16" s="54">
        <f t="shared" si="93"/>
        <v>0.6686046512</v>
      </c>
      <c r="Y16" s="39">
        <f t="shared" si="12"/>
        <v>0.1283783784</v>
      </c>
      <c r="Z16" s="40">
        <f t="shared" si="13"/>
        <v>0.08983561644</v>
      </c>
      <c r="AA16" s="54">
        <f t="shared" si="14"/>
        <v>0.03660465116</v>
      </c>
      <c r="AB16" s="55">
        <f t="shared" si="15"/>
        <v>0.6105730421</v>
      </c>
      <c r="AC16" s="55">
        <f t="shared" si="16"/>
        <v>0.1748251213</v>
      </c>
      <c r="AD16" s="39">
        <f t="shared" si="17"/>
        <v>0.1107958619</v>
      </c>
      <c r="AE16" s="40">
        <f t="shared" si="18"/>
        <v>0.1107958619</v>
      </c>
      <c r="AF16" s="54">
        <f t="shared" si="19"/>
        <v>0.03660465116</v>
      </c>
      <c r="AG16" s="56">
        <f t="shared" si="20"/>
        <v>0.3190895064</v>
      </c>
      <c r="AH16" s="56">
        <f t="shared" si="21"/>
        <v>0.466308657</v>
      </c>
      <c r="AI16" s="39">
        <f t="shared" si="22"/>
        <v>0.08250946459</v>
      </c>
      <c r="AJ16" s="40">
        <f t="shared" si="23"/>
        <v>0.08250946459</v>
      </c>
      <c r="AK16" s="54">
        <f t="shared" si="24"/>
        <v>0.08250946459</v>
      </c>
      <c r="AL16" s="57">
        <f t="shared" ref="AL16:AM16" si="94">R16-T16</f>
        <v>0.1479363743</v>
      </c>
      <c r="AM16" s="57">
        <f t="shared" si="94"/>
        <v>0.08030447768</v>
      </c>
      <c r="AN16" s="58">
        <f t="shared" si="26"/>
        <v>0.07229745395</v>
      </c>
      <c r="AO16" s="58">
        <f t="shared" si="27"/>
        <v>0.05658884342</v>
      </c>
      <c r="AP16" s="39">
        <f t="shared" si="28"/>
        <v>0.08250946459</v>
      </c>
      <c r="AQ16" s="40">
        <f t="shared" ref="AQ16:AR16" si="95">AJ16+AN16</f>
        <v>0.1548069185</v>
      </c>
      <c r="AR16" s="54">
        <f t="shared" si="95"/>
        <v>0.139098308</v>
      </c>
      <c r="AS16" s="59">
        <f t="shared" si="30"/>
        <v>1.555923057</v>
      </c>
      <c r="AT16" s="39">
        <f t="shared" ref="AT16:AV16" si="96">AP16*$AS16</f>
        <v>0.1283783784</v>
      </c>
      <c r="AU16" s="40">
        <f t="shared" si="96"/>
        <v>0.2408676539</v>
      </c>
      <c r="AV16" s="54">
        <f t="shared" si="96"/>
        <v>0.2164262646</v>
      </c>
      <c r="AW16" s="39">
        <f t="shared" ref="AW16:AY16" si="97">IF(AT16&lt;0,0,IF(AT16&gt;1,1,AT16))</f>
        <v>0.1283783784</v>
      </c>
      <c r="AX16" s="40">
        <f t="shared" si="97"/>
        <v>0.2408676539</v>
      </c>
      <c r="AY16" s="54">
        <f t="shared" si="97"/>
        <v>0.2164262646</v>
      </c>
      <c r="AZ16" s="38"/>
      <c r="BA16" s="38"/>
      <c r="BB16" s="38"/>
      <c r="BC16" s="38"/>
      <c r="BD16" s="38"/>
      <c r="BE16" s="38"/>
      <c r="BF16" s="38"/>
    </row>
    <row r="17">
      <c r="A17" s="1"/>
      <c r="B17" s="1"/>
      <c r="C17" s="53">
        <v>0.0</v>
      </c>
      <c r="D17" s="42" t="s">
        <v>96</v>
      </c>
      <c r="E17" s="42">
        <f t="shared" ref="E17:E18" si="103">0.05/E14</f>
        <v>0.488706407</v>
      </c>
      <c r="F17" s="2">
        <v>1302.0</v>
      </c>
      <c r="G17" s="75">
        <v>3655.0</v>
      </c>
      <c r="H17" s="43">
        <v>32.0</v>
      </c>
      <c r="I17" s="43">
        <v>42.0</v>
      </c>
      <c r="J17" s="43">
        <v>14.0</v>
      </c>
      <c r="K17" s="44">
        <v>85.0</v>
      </c>
      <c r="L17" s="44">
        <v>232.0</v>
      </c>
      <c r="M17" s="44">
        <v>60.0</v>
      </c>
      <c r="N17" s="76">
        <f>'Turnout Restoration'!AR17</f>
        <v>31</v>
      </c>
      <c r="O17" s="45">
        <v>38.0</v>
      </c>
      <c r="P17" s="76">
        <f>'Turnout Restoration'!AT17</f>
        <v>14</v>
      </c>
      <c r="Q17" s="39">
        <f t="shared" si="6"/>
        <v>0.4578313253</v>
      </c>
      <c r="R17" s="40">
        <f t="shared" si="7"/>
        <v>0.4772727273</v>
      </c>
      <c r="S17" s="54">
        <f t="shared" si="8"/>
        <v>0.6153846154</v>
      </c>
      <c r="T17" s="40">
        <f t="shared" si="9"/>
        <v>0.4495151691</v>
      </c>
      <c r="U17" s="54">
        <f t="shared" si="10"/>
        <v>0.5309075337</v>
      </c>
      <c r="V17" s="39">
        <f t="shared" ref="V17:X17" si="98">Q17</f>
        <v>0.4578313253</v>
      </c>
      <c r="W17" s="40">
        <f t="shared" si="98"/>
        <v>0.4772727273</v>
      </c>
      <c r="X17" s="54">
        <f t="shared" si="98"/>
        <v>0.6153846154</v>
      </c>
      <c r="Y17" s="39">
        <f t="shared" si="12"/>
        <v>0.4578313253</v>
      </c>
      <c r="Z17" s="40">
        <f t="shared" si="13"/>
        <v>-0.07672727273</v>
      </c>
      <c r="AA17" s="54">
        <f t="shared" si="14"/>
        <v>-0.01661538462</v>
      </c>
      <c r="AB17" s="55">
        <f t="shared" si="15"/>
        <v>-0.1660454783</v>
      </c>
      <c r="AC17" s="55">
        <f t="shared" si="16"/>
        <v>0.9514436417</v>
      </c>
      <c r="AD17" s="39">
        <f t="shared" si="17"/>
        <v>0.3282503593</v>
      </c>
      <c r="AE17" s="40">
        <f t="shared" si="18"/>
        <v>0.3282503593</v>
      </c>
      <c r="AF17" s="54">
        <f t="shared" si="19"/>
        <v>-0.01661538462</v>
      </c>
      <c r="AG17" s="56">
        <f t="shared" si="20"/>
        <v>-0.05057485958</v>
      </c>
      <c r="AH17" s="56">
        <f t="shared" si="21"/>
        <v>0.835973023</v>
      </c>
      <c r="AI17" s="39">
        <f t="shared" si="22"/>
        <v>0.2324052166</v>
      </c>
      <c r="AJ17" s="40">
        <f t="shared" si="23"/>
        <v>0.2324052166</v>
      </c>
      <c r="AK17" s="54">
        <f t="shared" si="24"/>
        <v>0.2324052166</v>
      </c>
      <c r="AL17" s="57">
        <f t="shared" ref="AL17:AM17" si="99">R17-T17</f>
        <v>0.02775755816</v>
      </c>
      <c r="AM17" s="57">
        <f t="shared" si="99"/>
        <v>0.08447708164</v>
      </c>
      <c r="AN17" s="58">
        <f t="shared" si="26"/>
        <v>0.01356529652</v>
      </c>
      <c r="AO17" s="58">
        <f t="shared" si="27"/>
        <v>0.05952918796</v>
      </c>
      <c r="AP17" s="39">
        <f t="shared" si="28"/>
        <v>0.2324052166</v>
      </c>
      <c r="AQ17" s="40">
        <f t="shared" ref="AQ17:AR17" si="100">AJ17+AN17</f>
        <v>0.2459705131</v>
      </c>
      <c r="AR17" s="54">
        <f t="shared" si="100"/>
        <v>0.2919344046</v>
      </c>
      <c r="AS17" s="59">
        <f t="shared" si="30"/>
        <v>1.969970089</v>
      </c>
      <c r="AT17" s="39">
        <f t="shared" ref="AT17:AV17" si="101">AP17*$AS17</f>
        <v>0.4578313253</v>
      </c>
      <c r="AU17" s="40">
        <f t="shared" si="101"/>
        <v>0.4845545537</v>
      </c>
      <c r="AV17" s="54">
        <f t="shared" si="101"/>
        <v>0.575102045</v>
      </c>
      <c r="AW17" s="39">
        <f t="shared" ref="AW17:AY17" si="102">IF(AT17&lt;0,0,IF(AT17&gt;1,1,AT17))</f>
        <v>0.4578313253</v>
      </c>
      <c r="AX17" s="40">
        <f t="shared" si="102"/>
        <v>0.4845545537</v>
      </c>
      <c r="AY17" s="54">
        <f t="shared" si="102"/>
        <v>0.575102045</v>
      </c>
      <c r="AZ17" s="38"/>
      <c r="BA17" s="38"/>
      <c r="BB17" s="38"/>
      <c r="BC17" s="38"/>
      <c r="BD17" s="38"/>
      <c r="BE17" s="38"/>
      <c r="BF17" s="38"/>
    </row>
    <row r="18">
      <c r="A18" s="1"/>
      <c r="B18" s="1"/>
      <c r="C18" s="53">
        <v>0.0</v>
      </c>
      <c r="D18" s="42" t="s">
        <v>97</v>
      </c>
      <c r="E18" s="42">
        <f t="shared" si="103"/>
        <v>0.7046785566</v>
      </c>
      <c r="F18" s="2">
        <v>1304.0</v>
      </c>
      <c r="G18" s="75">
        <v>2660.0</v>
      </c>
      <c r="H18" s="43">
        <v>19.0</v>
      </c>
      <c r="I18" s="43">
        <v>40.0</v>
      </c>
      <c r="J18" s="43">
        <v>30.0</v>
      </c>
      <c r="K18" s="44">
        <v>53.0</v>
      </c>
      <c r="L18" s="44">
        <v>145.0</v>
      </c>
      <c r="M18" s="44">
        <v>35.0</v>
      </c>
      <c r="N18" s="76">
        <f>'Turnout Restoration'!AR18</f>
        <v>27</v>
      </c>
      <c r="O18" s="45">
        <v>13.0</v>
      </c>
      <c r="P18" s="76">
        <f>'Turnout Restoration'!AT18</f>
        <v>36</v>
      </c>
      <c r="Q18" s="39">
        <f t="shared" si="6"/>
        <v>0.1710526316</v>
      </c>
      <c r="R18" s="40">
        <f t="shared" si="7"/>
        <v>0.4494382022</v>
      </c>
      <c r="S18" s="54">
        <f t="shared" si="8"/>
        <v>0.6223175966</v>
      </c>
      <c r="T18" s="40">
        <f t="shared" si="9"/>
        <v>0.4815569598</v>
      </c>
      <c r="U18" s="54">
        <f t="shared" si="10"/>
        <v>0.5764236496</v>
      </c>
      <c r="V18" s="39">
        <f t="shared" ref="V18:X18" si="104">Q18</f>
        <v>0.1710526316</v>
      </c>
      <c r="W18" s="40">
        <f t="shared" si="104"/>
        <v>0.4494382022</v>
      </c>
      <c r="X18" s="54">
        <f t="shared" si="104"/>
        <v>0.6223175966</v>
      </c>
      <c r="Y18" s="39">
        <f t="shared" si="12"/>
        <v>0.1710526316</v>
      </c>
      <c r="Z18" s="40">
        <f t="shared" si="13"/>
        <v>-0.1045617978</v>
      </c>
      <c r="AA18" s="54">
        <f t="shared" si="14"/>
        <v>-0.009682403433</v>
      </c>
      <c r="AB18" s="55">
        <f t="shared" si="15"/>
        <v>-0.5486755306</v>
      </c>
      <c r="AC18" s="55">
        <f t="shared" si="16"/>
        <v>1.334073694</v>
      </c>
      <c r="AD18" s="39">
        <f t="shared" si="17"/>
        <v>0.1417606651</v>
      </c>
      <c r="AE18" s="40">
        <f t="shared" si="18"/>
        <v>0.1417606651</v>
      </c>
      <c r="AF18" s="54">
        <f t="shared" si="19"/>
        <v>-0.009682403433</v>
      </c>
      <c r="AG18" s="56">
        <f t="shared" si="20"/>
        <v>-0.06819514555</v>
      </c>
      <c r="AH18" s="56">
        <f t="shared" si="21"/>
        <v>0.8535933089</v>
      </c>
      <c r="AI18" s="39">
        <f t="shared" si="22"/>
        <v>0.1004734669</v>
      </c>
      <c r="AJ18" s="40">
        <f t="shared" si="23"/>
        <v>0.1004734669</v>
      </c>
      <c r="AK18" s="54">
        <f t="shared" si="24"/>
        <v>0.1004734669</v>
      </c>
      <c r="AL18" s="57">
        <f t="shared" ref="AL18:AM18" si="105">R18-T18</f>
        <v>-0.03211875759</v>
      </c>
      <c r="AM18" s="57">
        <f t="shared" si="105"/>
        <v>0.04589394698</v>
      </c>
      <c r="AN18" s="58">
        <f t="shared" si="26"/>
        <v>-0.01569664262</v>
      </c>
      <c r="AO18" s="58">
        <f t="shared" si="27"/>
        <v>0.03234048032</v>
      </c>
      <c r="AP18" s="39">
        <f t="shared" si="28"/>
        <v>0.1004734669</v>
      </c>
      <c r="AQ18" s="40">
        <f t="shared" ref="AQ18:AR18" si="106">AJ18+AN18</f>
        <v>0.08477682427</v>
      </c>
      <c r="AR18" s="54">
        <f t="shared" si="106"/>
        <v>0.1328139472</v>
      </c>
      <c r="AS18" s="59">
        <f t="shared" si="30"/>
        <v>1.702465704</v>
      </c>
      <c r="AT18" s="39">
        <f t="shared" ref="AT18:AV18" si="107">AP18*$AS18</f>
        <v>0.1710526316</v>
      </c>
      <c r="AU18" s="40">
        <f t="shared" si="107"/>
        <v>0.1443296358</v>
      </c>
      <c r="AV18" s="54">
        <f t="shared" si="107"/>
        <v>0.2261111902</v>
      </c>
      <c r="AW18" s="39">
        <f t="shared" ref="AW18:AY18" si="108">IF(AT18&lt;0,0,IF(AT18&gt;1,1,AT18))</f>
        <v>0.1710526316</v>
      </c>
      <c r="AX18" s="40">
        <f t="shared" si="108"/>
        <v>0.1443296358</v>
      </c>
      <c r="AY18" s="54">
        <f t="shared" si="108"/>
        <v>0.2261111902</v>
      </c>
      <c r="AZ18" s="38"/>
      <c r="BA18" s="38"/>
      <c r="BB18" s="38"/>
      <c r="BC18" s="38"/>
      <c r="BD18" s="38"/>
      <c r="BE18" s="38"/>
      <c r="BF18" s="38"/>
    </row>
    <row r="19">
      <c r="A19" s="1"/>
      <c r="B19" s="1"/>
      <c r="C19" s="53">
        <v>0.0</v>
      </c>
      <c r="D19" s="42"/>
      <c r="E19" s="42"/>
      <c r="F19" s="2">
        <v>1307.0</v>
      </c>
      <c r="G19" s="75">
        <v>2027.0</v>
      </c>
      <c r="H19" s="43">
        <v>29.0</v>
      </c>
      <c r="I19" s="43">
        <v>30.0</v>
      </c>
      <c r="J19" s="43">
        <v>27.0</v>
      </c>
      <c r="K19" s="44">
        <v>66.0</v>
      </c>
      <c r="L19" s="44">
        <v>142.0</v>
      </c>
      <c r="M19" s="44">
        <v>44.0</v>
      </c>
      <c r="N19" s="76">
        <f>'Turnout Restoration'!AR19</f>
        <v>19</v>
      </c>
      <c r="O19" s="45">
        <v>18.0</v>
      </c>
      <c r="P19" s="76">
        <f>'Turnout Restoration'!AT19</f>
        <v>23</v>
      </c>
      <c r="Q19" s="39">
        <f t="shared" si="6"/>
        <v>0.3</v>
      </c>
      <c r="R19" s="40">
        <f t="shared" si="7"/>
        <v>0.3488372093</v>
      </c>
      <c r="S19" s="54">
        <f t="shared" si="8"/>
        <v>0.5634920635</v>
      </c>
      <c r="T19" s="40">
        <f t="shared" si="9"/>
        <v>0.45329</v>
      </c>
      <c r="U19" s="54">
        <f t="shared" si="10"/>
        <v>0.54857</v>
      </c>
      <c r="V19" s="39">
        <f t="shared" ref="V19:X19" si="109">Q19</f>
        <v>0.3</v>
      </c>
      <c r="W19" s="40">
        <f t="shared" si="109"/>
        <v>0.3488372093</v>
      </c>
      <c r="X19" s="54">
        <f t="shared" si="109"/>
        <v>0.5634920635</v>
      </c>
      <c r="Y19" s="39">
        <f t="shared" si="12"/>
        <v>0.3</v>
      </c>
      <c r="Z19" s="40">
        <f t="shared" si="13"/>
        <v>-0.2051627907</v>
      </c>
      <c r="AA19" s="54">
        <f t="shared" si="14"/>
        <v>-0.06850793651</v>
      </c>
      <c r="AB19" s="55">
        <f t="shared" si="15"/>
        <v>-0.5998223001</v>
      </c>
      <c r="AC19" s="55">
        <f t="shared" si="16"/>
        <v>1.385220464</v>
      </c>
      <c r="AD19" s="39">
        <f t="shared" si="17"/>
        <v>0.2569939403</v>
      </c>
      <c r="AE19" s="40">
        <f t="shared" si="18"/>
        <v>0.2569939403</v>
      </c>
      <c r="AF19" s="54">
        <f t="shared" si="19"/>
        <v>-0.06850793651</v>
      </c>
      <c r="AG19" s="56">
        <f t="shared" si="20"/>
        <v>-0.2605159983</v>
      </c>
      <c r="AH19" s="56">
        <f t="shared" si="21"/>
        <v>1.045914162</v>
      </c>
      <c r="AI19" s="39">
        <f t="shared" si="22"/>
        <v>0.188068103</v>
      </c>
      <c r="AJ19" s="40">
        <f t="shared" si="23"/>
        <v>0.188068103</v>
      </c>
      <c r="AK19" s="54">
        <f t="shared" si="24"/>
        <v>0.188068103</v>
      </c>
      <c r="AL19" s="57">
        <f t="shared" ref="AL19:AM19" si="110">R19-T19</f>
        <v>-0.1044527907</v>
      </c>
      <c r="AM19" s="57">
        <f t="shared" si="110"/>
        <v>0.01492206349</v>
      </c>
      <c r="AN19" s="58">
        <f t="shared" si="26"/>
        <v>-0.05104674805</v>
      </c>
      <c r="AO19" s="58">
        <f t="shared" si="27"/>
        <v>0.01051525816</v>
      </c>
      <c r="AP19" s="39">
        <f t="shared" si="28"/>
        <v>0.188068103</v>
      </c>
      <c r="AQ19" s="40">
        <f t="shared" ref="AQ19:AR19" si="111">AJ19+AN19</f>
        <v>0.1370213549</v>
      </c>
      <c r="AR19" s="54">
        <f t="shared" si="111"/>
        <v>0.1985833611</v>
      </c>
      <c r="AS19" s="59">
        <f t="shared" si="30"/>
        <v>1.595166832</v>
      </c>
      <c r="AT19" s="39">
        <f t="shared" ref="AT19:AV19" si="112">AP19*$AS19</f>
        <v>0.3</v>
      </c>
      <c r="AU19" s="40">
        <f t="shared" si="112"/>
        <v>0.2185719206</v>
      </c>
      <c r="AV19" s="54">
        <f t="shared" si="112"/>
        <v>0.3167735911</v>
      </c>
      <c r="AW19" s="39">
        <f t="shared" ref="AW19:AY19" si="113">IF(AT19&lt;0,0,IF(AT19&gt;1,1,AT19))</f>
        <v>0.3</v>
      </c>
      <c r="AX19" s="40">
        <f t="shared" si="113"/>
        <v>0.2185719206</v>
      </c>
      <c r="AY19" s="54">
        <f t="shared" si="113"/>
        <v>0.3167735911</v>
      </c>
      <c r="AZ19" s="38"/>
      <c r="BA19" s="38"/>
      <c r="BB19" s="38"/>
      <c r="BC19" s="38"/>
      <c r="BD19" s="38"/>
      <c r="BE19" s="38"/>
      <c r="BF19" s="38"/>
    </row>
    <row r="20">
      <c r="A20" s="1"/>
      <c r="B20" s="1"/>
      <c r="C20" s="53">
        <v>0.0</v>
      </c>
      <c r="D20" s="42"/>
      <c r="E20" s="42"/>
      <c r="F20" s="2">
        <v>1318.0</v>
      </c>
      <c r="G20" s="75">
        <v>1739.0</v>
      </c>
      <c r="H20" s="43">
        <v>14.0</v>
      </c>
      <c r="I20" s="43">
        <v>20.0</v>
      </c>
      <c r="J20" s="43">
        <v>12.0</v>
      </c>
      <c r="K20" s="44">
        <v>29.0</v>
      </c>
      <c r="L20" s="44">
        <v>71.0</v>
      </c>
      <c r="M20" s="44">
        <v>29.0</v>
      </c>
      <c r="N20" s="76">
        <f>'Turnout Restoration'!AR20</f>
        <v>6</v>
      </c>
      <c r="O20" s="45">
        <v>6.0</v>
      </c>
      <c r="P20" s="76">
        <f>'Turnout Restoration'!AT20</f>
        <v>9</v>
      </c>
      <c r="Q20" s="39">
        <f t="shared" si="6"/>
        <v>0.2857142857</v>
      </c>
      <c r="R20" s="40">
        <f t="shared" si="7"/>
        <v>0.4347826087</v>
      </c>
      <c r="S20" s="54">
        <f t="shared" si="8"/>
        <v>0.5503875969</v>
      </c>
      <c r="T20" s="40">
        <f t="shared" si="9"/>
        <v>0.4553061224</v>
      </c>
      <c r="U20" s="54">
        <f t="shared" si="10"/>
        <v>0.5510612245</v>
      </c>
      <c r="V20" s="39">
        <f t="shared" ref="V20:X20" si="114">Q20</f>
        <v>0.2857142857</v>
      </c>
      <c r="W20" s="40">
        <f t="shared" si="114"/>
        <v>0.4347826087</v>
      </c>
      <c r="X20" s="54">
        <f t="shared" si="114"/>
        <v>0.5503875969</v>
      </c>
      <c r="Y20" s="39">
        <f t="shared" si="12"/>
        <v>0.2857142857</v>
      </c>
      <c r="Z20" s="40">
        <f t="shared" si="13"/>
        <v>-0.1192173913</v>
      </c>
      <c r="AA20" s="54">
        <f t="shared" si="14"/>
        <v>-0.0816124031</v>
      </c>
      <c r="AB20" s="55">
        <f t="shared" si="15"/>
        <v>-0.3952973159</v>
      </c>
      <c r="AC20" s="55">
        <f t="shared" si="16"/>
        <v>1.180695479</v>
      </c>
      <c r="AD20" s="39">
        <f t="shared" si="17"/>
        <v>0.2189125847</v>
      </c>
      <c r="AE20" s="40">
        <f t="shared" si="18"/>
        <v>0.2189125847</v>
      </c>
      <c r="AF20" s="54">
        <f t="shared" si="19"/>
        <v>-0.0816124031</v>
      </c>
      <c r="AG20" s="56">
        <f t="shared" si="20"/>
        <v>-0.3568476947</v>
      </c>
      <c r="AH20" s="56">
        <f t="shared" si="21"/>
        <v>1.142245858</v>
      </c>
      <c r="AI20" s="39">
        <f t="shared" si="22"/>
        <v>0.1652018524</v>
      </c>
      <c r="AJ20" s="40">
        <f t="shared" si="23"/>
        <v>0.1652018524</v>
      </c>
      <c r="AK20" s="54">
        <f t="shared" si="24"/>
        <v>0.1652018524</v>
      </c>
      <c r="AL20" s="57">
        <f t="shared" ref="AL20:AM20" si="115">R20-T20</f>
        <v>-0.02052351375</v>
      </c>
      <c r="AM20" s="57">
        <f t="shared" si="115"/>
        <v>-0.0006736275906</v>
      </c>
      <c r="AN20" s="58">
        <f t="shared" si="26"/>
        <v>-0.01002997267</v>
      </c>
      <c r="AO20" s="58">
        <f t="shared" si="27"/>
        <v>-0.0004746909182</v>
      </c>
      <c r="AP20" s="39">
        <f t="shared" si="28"/>
        <v>0.1652018524</v>
      </c>
      <c r="AQ20" s="40">
        <f t="shared" ref="AQ20:AR20" si="116">AJ20+AN20</f>
        <v>0.1551718797</v>
      </c>
      <c r="AR20" s="54">
        <f t="shared" si="116"/>
        <v>0.1647271615</v>
      </c>
      <c r="AS20" s="59">
        <f t="shared" si="30"/>
        <v>1.729485969</v>
      </c>
      <c r="AT20" s="39">
        <f t="shared" ref="AT20:AV20" si="117">AP20*$AS20</f>
        <v>0.2857142857</v>
      </c>
      <c r="AU20" s="40">
        <f t="shared" si="117"/>
        <v>0.2683675887</v>
      </c>
      <c r="AV20" s="54">
        <f t="shared" si="117"/>
        <v>0.2848933144</v>
      </c>
      <c r="AW20" s="39">
        <f t="shared" ref="AW20:AY20" si="118">IF(AT20&lt;0,0,IF(AT20&gt;1,1,AT20))</f>
        <v>0.2857142857</v>
      </c>
      <c r="AX20" s="40">
        <f t="shared" si="118"/>
        <v>0.2683675887</v>
      </c>
      <c r="AY20" s="54">
        <f t="shared" si="118"/>
        <v>0.2848933144</v>
      </c>
      <c r="AZ20" s="38"/>
      <c r="BA20" s="38"/>
      <c r="BB20" s="38"/>
      <c r="BC20" s="38"/>
      <c r="BD20" s="38"/>
      <c r="BE20" s="38"/>
      <c r="BF20" s="38"/>
    </row>
    <row r="21">
      <c r="A21" s="1"/>
      <c r="B21" s="1"/>
      <c r="C21" s="53">
        <v>0.0</v>
      </c>
      <c r="D21" s="42" t="s">
        <v>98</v>
      </c>
      <c r="E21" s="42">
        <f>AVERAGE(AP$2:AP$594)</f>
        <v>0.1675983404</v>
      </c>
      <c r="F21" s="2">
        <v>1327.0</v>
      </c>
      <c r="G21" s="75">
        <v>2196.0</v>
      </c>
      <c r="H21" s="43">
        <v>19.0</v>
      </c>
      <c r="I21" s="43">
        <v>22.0</v>
      </c>
      <c r="J21" s="43">
        <v>15.0</v>
      </c>
      <c r="K21" s="44">
        <v>33.0</v>
      </c>
      <c r="L21" s="44">
        <v>85.0</v>
      </c>
      <c r="M21" s="44">
        <v>23.0</v>
      </c>
      <c r="N21" s="76">
        <f>'Turnout Restoration'!AR21</f>
        <v>17</v>
      </c>
      <c r="O21" s="45">
        <v>13.0</v>
      </c>
      <c r="P21" s="76">
        <f>'Turnout Restoration'!AT21</f>
        <v>10</v>
      </c>
      <c r="Q21" s="39">
        <f t="shared" si="6"/>
        <v>0.325</v>
      </c>
      <c r="R21" s="40">
        <f t="shared" si="7"/>
        <v>0.3928571429</v>
      </c>
      <c r="S21" s="54">
        <f t="shared" si="8"/>
        <v>0.6028368794</v>
      </c>
      <c r="T21" s="40">
        <f t="shared" si="9"/>
        <v>0.450430625</v>
      </c>
      <c r="U21" s="54">
        <f t="shared" si="10"/>
        <v>0.544566875</v>
      </c>
      <c r="V21" s="39">
        <f t="shared" ref="V21:X21" si="119">Q21</f>
        <v>0.325</v>
      </c>
      <c r="W21" s="40">
        <f t="shared" si="119"/>
        <v>0.3928571429</v>
      </c>
      <c r="X21" s="54">
        <f t="shared" si="119"/>
        <v>0.6028368794</v>
      </c>
      <c r="Y21" s="39">
        <f t="shared" si="12"/>
        <v>0.325</v>
      </c>
      <c r="Z21" s="40">
        <f t="shared" si="13"/>
        <v>-0.1611428571</v>
      </c>
      <c r="AA21" s="54">
        <f t="shared" si="14"/>
        <v>-0.02916312057</v>
      </c>
      <c r="AB21" s="55">
        <f t="shared" si="15"/>
        <v>-0.4603013728</v>
      </c>
      <c r="AC21" s="55">
        <f t="shared" si="16"/>
        <v>1.245699536</v>
      </c>
      <c r="AD21" s="39">
        <f t="shared" si="17"/>
        <v>0.2565073297</v>
      </c>
      <c r="AE21" s="40">
        <f t="shared" si="18"/>
        <v>0.2565073297</v>
      </c>
      <c r="AF21" s="54">
        <f t="shared" si="19"/>
        <v>-0.02916312057</v>
      </c>
      <c r="AG21" s="56">
        <f t="shared" si="20"/>
        <v>-0.1132070215</v>
      </c>
      <c r="AH21" s="56">
        <f t="shared" si="21"/>
        <v>0.8986051849</v>
      </c>
      <c r="AI21" s="39">
        <f t="shared" si="22"/>
        <v>0.1825465664</v>
      </c>
      <c r="AJ21" s="40">
        <f t="shared" si="23"/>
        <v>0.1825465664</v>
      </c>
      <c r="AK21" s="54">
        <f t="shared" si="24"/>
        <v>0.1825465664</v>
      </c>
      <c r="AL21" s="57">
        <f t="shared" ref="AL21:AM21" si="120">R21-T21</f>
        <v>-0.05757348214</v>
      </c>
      <c r="AM21" s="57">
        <f t="shared" si="120"/>
        <v>0.05827000443</v>
      </c>
      <c r="AN21" s="58">
        <f t="shared" si="26"/>
        <v>-0.0281365296</v>
      </c>
      <c r="AO21" s="58">
        <f t="shared" si="27"/>
        <v>0.04106162262</v>
      </c>
      <c r="AP21" s="39">
        <f t="shared" si="28"/>
        <v>0.1825465664</v>
      </c>
      <c r="AQ21" s="40">
        <f t="shared" ref="AQ21:AR21" si="121">AJ21+AN21</f>
        <v>0.1544100368</v>
      </c>
      <c r="AR21" s="54">
        <f t="shared" si="121"/>
        <v>0.223608189</v>
      </c>
      <c r="AS21" s="59">
        <f t="shared" si="30"/>
        <v>1.780367642</v>
      </c>
      <c r="AT21" s="39">
        <f t="shared" ref="AT21:AV21" si="122">AP21*$AS21</f>
        <v>0.325</v>
      </c>
      <c r="AU21" s="40">
        <f t="shared" si="122"/>
        <v>0.2749066331</v>
      </c>
      <c r="AV21" s="54">
        <f t="shared" si="122"/>
        <v>0.3981047842</v>
      </c>
      <c r="AW21" s="39">
        <f t="shared" ref="AW21:AY21" si="123">IF(AT21&lt;0,0,IF(AT21&gt;1,1,AT21))</f>
        <v>0.325</v>
      </c>
      <c r="AX21" s="40">
        <f t="shared" si="123"/>
        <v>0.2749066331</v>
      </c>
      <c r="AY21" s="54">
        <f t="shared" si="123"/>
        <v>0.3981047842</v>
      </c>
      <c r="AZ21" s="38"/>
      <c r="BA21" s="38"/>
      <c r="BB21" s="38"/>
      <c r="BC21" s="38"/>
      <c r="BD21" s="38"/>
      <c r="BE21" s="38"/>
      <c r="BF21" s="38"/>
    </row>
    <row r="22">
      <c r="A22" s="1"/>
      <c r="B22" s="1"/>
      <c r="C22" s="53">
        <v>0.0</v>
      </c>
      <c r="D22" s="42" t="s">
        <v>99</v>
      </c>
      <c r="E22" s="42">
        <f>AVERAGE(AQ$2:AQ$594)</f>
        <v>0.1675890413</v>
      </c>
      <c r="F22" s="2">
        <v>1328.0</v>
      </c>
      <c r="G22" s="75">
        <v>1757.0</v>
      </c>
      <c r="H22" s="43">
        <v>11.0</v>
      </c>
      <c r="I22" s="43">
        <v>22.0</v>
      </c>
      <c r="J22" s="43">
        <v>13.0</v>
      </c>
      <c r="K22" s="44">
        <v>38.0</v>
      </c>
      <c r="L22" s="44">
        <v>105.0</v>
      </c>
      <c r="M22" s="44">
        <v>25.0</v>
      </c>
      <c r="N22" s="76">
        <f>'Turnout Restoration'!AR22</f>
        <v>19</v>
      </c>
      <c r="O22" s="45">
        <v>8.0</v>
      </c>
      <c r="P22" s="76">
        <f>'Turnout Restoration'!AT22</f>
        <v>19</v>
      </c>
      <c r="Q22" s="39">
        <f t="shared" si="6"/>
        <v>0.1739130435</v>
      </c>
      <c r="R22" s="40">
        <f t="shared" si="7"/>
        <v>0.4782608696</v>
      </c>
      <c r="S22" s="54">
        <f t="shared" si="8"/>
        <v>0.625</v>
      </c>
      <c r="T22" s="40">
        <f t="shared" si="9"/>
        <v>0.48068431</v>
      </c>
      <c r="U22" s="54">
        <f t="shared" si="10"/>
        <v>0.5756748582</v>
      </c>
      <c r="V22" s="39">
        <f t="shared" ref="V22:X22" si="124">Q22</f>
        <v>0.1739130435</v>
      </c>
      <c r="W22" s="40">
        <f t="shared" si="124"/>
        <v>0.4782608696</v>
      </c>
      <c r="X22" s="54">
        <f t="shared" si="124"/>
        <v>0.625</v>
      </c>
      <c r="Y22" s="39">
        <f t="shared" si="12"/>
        <v>0.1739130435</v>
      </c>
      <c r="Z22" s="40">
        <f t="shared" si="13"/>
        <v>-0.07573913043</v>
      </c>
      <c r="AA22" s="54">
        <f t="shared" si="14"/>
        <v>-0.007</v>
      </c>
      <c r="AB22" s="55">
        <f t="shared" si="15"/>
        <v>-0.4107305209</v>
      </c>
      <c r="AC22" s="55">
        <f t="shared" si="16"/>
        <v>1.196128684</v>
      </c>
      <c r="AD22" s="39">
        <f t="shared" si="17"/>
        <v>0.1341308364</v>
      </c>
      <c r="AE22" s="40">
        <f t="shared" si="18"/>
        <v>0.1341308364</v>
      </c>
      <c r="AF22" s="54">
        <f t="shared" si="19"/>
        <v>-0.007</v>
      </c>
      <c r="AG22" s="56">
        <f t="shared" si="20"/>
        <v>-0.05214054836</v>
      </c>
      <c r="AH22" s="56">
        <f t="shared" si="21"/>
        <v>0.8375387118</v>
      </c>
      <c r="AI22" s="39">
        <f t="shared" si="22"/>
        <v>0.09497389453</v>
      </c>
      <c r="AJ22" s="40">
        <f t="shared" si="23"/>
        <v>0.09497389453</v>
      </c>
      <c r="AK22" s="54">
        <f t="shared" si="24"/>
        <v>0.09497389453</v>
      </c>
      <c r="AL22" s="57">
        <f t="shared" ref="AL22:AM22" si="125">R22-T22</f>
        <v>-0.002423440454</v>
      </c>
      <c r="AM22" s="57">
        <f t="shared" si="125"/>
        <v>0.04932514178</v>
      </c>
      <c r="AN22" s="58">
        <f t="shared" si="26"/>
        <v>-0.001184350877</v>
      </c>
      <c r="AO22" s="58">
        <f t="shared" si="27"/>
        <v>0.03475836971</v>
      </c>
      <c r="AP22" s="39">
        <f t="shared" si="28"/>
        <v>0.09497389453</v>
      </c>
      <c r="AQ22" s="40">
        <f t="shared" ref="AQ22:AR22" si="126">AJ22+AN22</f>
        <v>0.09378954366</v>
      </c>
      <c r="AR22" s="54">
        <f t="shared" si="126"/>
        <v>0.1297322642</v>
      </c>
      <c r="AS22" s="59">
        <f t="shared" si="30"/>
        <v>1.83116681</v>
      </c>
      <c r="AT22" s="39">
        <f t="shared" ref="AT22:AV22" si="127">AP22*$AS22</f>
        <v>0.1739130435</v>
      </c>
      <c r="AU22" s="40">
        <f t="shared" si="127"/>
        <v>0.1717442995</v>
      </c>
      <c r="AV22" s="54">
        <f t="shared" si="127"/>
        <v>0.2375614165</v>
      </c>
      <c r="AW22" s="39">
        <f t="shared" ref="AW22:AY22" si="128">IF(AT22&lt;0,0,IF(AT22&gt;1,1,AT22))</f>
        <v>0.1739130435</v>
      </c>
      <c r="AX22" s="40">
        <f t="shared" si="128"/>
        <v>0.1717442995</v>
      </c>
      <c r="AY22" s="54">
        <f t="shared" si="128"/>
        <v>0.2375614165</v>
      </c>
      <c r="AZ22" s="38"/>
      <c r="BA22" s="38"/>
      <c r="BB22" s="38"/>
      <c r="BC22" s="38"/>
      <c r="BD22" s="38"/>
      <c r="BE22" s="38"/>
      <c r="BF22" s="38"/>
    </row>
    <row r="23">
      <c r="A23" s="1"/>
      <c r="B23" s="1"/>
      <c r="C23" s="53">
        <v>0.0</v>
      </c>
      <c r="D23" s="42" t="s">
        <v>100</v>
      </c>
      <c r="E23" s="42">
        <f>AVERAGE(AR$2:AR$594)</f>
        <v>0.1677417209</v>
      </c>
      <c r="F23" s="2">
        <v>1330.0</v>
      </c>
      <c r="G23" s="75">
        <v>1937.0</v>
      </c>
      <c r="H23" s="43">
        <v>27.0</v>
      </c>
      <c r="I23" s="43">
        <v>41.0</v>
      </c>
      <c r="J23" s="43">
        <v>29.0</v>
      </c>
      <c r="K23" s="44">
        <v>69.0</v>
      </c>
      <c r="L23" s="44">
        <v>130.0</v>
      </c>
      <c r="M23" s="44">
        <v>66.0</v>
      </c>
      <c r="N23" s="76">
        <f>'Turnout Restoration'!AR23</f>
        <v>21</v>
      </c>
      <c r="O23" s="45">
        <v>12.0</v>
      </c>
      <c r="P23" s="76">
        <f>'Turnout Restoration'!AT23</f>
        <v>18</v>
      </c>
      <c r="Q23" s="39">
        <f t="shared" si="6"/>
        <v>0.2352941176</v>
      </c>
      <c r="R23" s="40">
        <f t="shared" si="7"/>
        <v>0.4226804124</v>
      </c>
      <c r="S23" s="54">
        <f t="shared" si="8"/>
        <v>0.4905660377</v>
      </c>
      <c r="T23" s="40">
        <f t="shared" si="9"/>
        <v>0.4646435986</v>
      </c>
      <c r="U23" s="54">
        <f t="shared" si="10"/>
        <v>0.5610380623</v>
      </c>
      <c r="V23" s="39">
        <f t="shared" ref="V23:X23" si="129">Q23</f>
        <v>0.2352941176</v>
      </c>
      <c r="W23" s="40">
        <f t="shared" si="129"/>
        <v>0.4226804124</v>
      </c>
      <c r="X23" s="54">
        <f t="shared" si="129"/>
        <v>0.4905660377</v>
      </c>
      <c r="Y23" s="39">
        <f t="shared" si="12"/>
        <v>0.2352941176</v>
      </c>
      <c r="Z23" s="40">
        <f t="shared" si="13"/>
        <v>-0.1313195876</v>
      </c>
      <c r="AA23" s="54">
        <f t="shared" si="14"/>
        <v>-0.1414339623</v>
      </c>
      <c r="AB23" s="55">
        <f t="shared" si="15"/>
        <v>-0.5090470322</v>
      </c>
      <c r="AC23" s="55">
        <f t="shared" si="16"/>
        <v>1.294445196</v>
      </c>
      <c r="AD23" s="39">
        <f t="shared" si="17"/>
        <v>0.1905362904</v>
      </c>
      <c r="AE23" s="40">
        <f t="shared" si="18"/>
        <v>0.1905362904</v>
      </c>
      <c r="AF23" s="54">
        <f t="shared" si="19"/>
        <v>-0.1414339623</v>
      </c>
      <c r="AG23" s="56">
        <f t="shared" si="20"/>
        <v>-0.6385510572</v>
      </c>
      <c r="AH23" s="56">
        <f t="shared" si="21"/>
        <v>1.423949221</v>
      </c>
      <c r="AI23" s="39">
        <f t="shared" si="22"/>
        <v>0.1677910064</v>
      </c>
      <c r="AJ23" s="40">
        <f t="shared" si="23"/>
        <v>0.1677910064</v>
      </c>
      <c r="AK23" s="54">
        <f t="shared" si="24"/>
        <v>0.1677910064</v>
      </c>
      <c r="AL23" s="57">
        <f t="shared" ref="AL23:AM23" si="130">R23-T23</f>
        <v>-0.04196318624</v>
      </c>
      <c r="AM23" s="57">
        <f t="shared" si="130"/>
        <v>-0.07047202455</v>
      </c>
      <c r="AN23" s="58">
        <f t="shared" si="26"/>
        <v>-0.02050767798</v>
      </c>
      <c r="AO23" s="58">
        <f t="shared" si="27"/>
        <v>-0.04966012454</v>
      </c>
      <c r="AP23" s="39">
        <f t="shared" si="28"/>
        <v>0.1677910064</v>
      </c>
      <c r="AQ23" s="40">
        <f t="shared" ref="AQ23:AR23" si="131">AJ23+AN23</f>
        <v>0.1472833284</v>
      </c>
      <c r="AR23" s="54">
        <f t="shared" si="131"/>
        <v>0.1181308818</v>
      </c>
      <c r="AS23" s="59">
        <f t="shared" si="30"/>
        <v>1.402304705</v>
      </c>
      <c r="AT23" s="39">
        <f t="shared" ref="AT23:AV23" si="132">AP23*$AS23</f>
        <v>0.2352941176</v>
      </c>
      <c r="AU23" s="40">
        <f t="shared" si="132"/>
        <v>0.2065361043</v>
      </c>
      <c r="AV23" s="54">
        <f t="shared" si="132"/>
        <v>0.1656554914</v>
      </c>
      <c r="AW23" s="39">
        <f t="shared" ref="AW23:AY23" si="133">IF(AT23&lt;0,0,IF(AT23&gt;1,1,AT23))</f>
        <v>0.2352941176</v>
      </c>
      <c r="AX23" s="40">
        <f t="shared" si="133"/>
        <v>0.2065361043</v>
      </c>
      <c r="AY23" s="54">
        <f t="shared" si="133"/>
        <v>0.1656554914</v>
      </c>
      <c r="AZ23" s="38"/>
      <c r="BA23" s="38"/>
      <c r="BB23" s="38"/>
      <c r="BC23" s="38"/>
      <c r="BD23" s="38"/>
      <c r="BE23" s="38"/>
      <c r="BF23" s="38"/>
    </row>
    <row r="24">
      <c r="A24" s="1"/>
      <c r="B24" s="1"/>
      <c r="C24" s="53">
        <v>0.0</v>
      </c>
      <c r="D24" s="42"/>
      <c r="E24" s="42"/>
      <c r="F24" s="2">
        <v>1331.0</v>
      </c>
      <c r="G24" s="75">
        <v>1777.0</v>
      </c>
      <c r="H24" s="43">
        <v>11.0</v>
      </c>
      <c r="I24" s="43">
        <v>30.0</v>
      </c>
      <c r="J24" s="43">
        <v>24.0</v>
      </c>
      <c r="K24" s="44">
        <v>27.0</v>
      </c>
      <c r="L24" s="44">
        <v>86.0</v>
      </c>
      <c r="M24" s="44">
        <v>31.0</v>
      </c>
      <c r="N24" s="76">
        <f>'Turnout Restoration'!AR24</f>
        <v>12</v>
      </c>
      <c r="O24" s="45">
        <v>6.0</v>
      </c>
      <c r="P24" s="76">
        <f>'Turnout Restoration'!AT24</f>
        <v>37</v>
      </c>
      <c r="Q24" s="39">
        <f t="shared" si="6"/>
        <v>0.1090909091</v>
      </c>
      <c r="R24" s="40">
        <f t="shared" si="7"/>
        <v>0.4615384615</v>
      </c>
      <c r="S24" s="54">
        <f t="shared" si="8"/>
        <v>0.5972222222</v>
      </c>
      <c r="T24" s="40">
        <f t="shared" si="9"/>
        <v>0.5031953719</v>
      </c>
      <c r="U24" s="54">
        <f t="shared" si="10"/>
        <v>0.5941018182</v>
      </c>
      <c r="V24" s="39">
        <f t="shared" ref="V24:X24" si="134">Q24</f>
        <v>0.1090909091</v>
      </c>
      <c r="W24" s="40">
        <f t="shared" si="134"/>
        <v>0.4615384615</v>
      </c>
      <c r="X24" s="54">
        <f t="shared" si="134"/>
        <v>0.5972222222</v>
      </c>
      <c r="Y24" s="39">
        <f t="shared" si="12"/>
        <v>0.1090909091</v>
      </c>
      <c r="Z24" s="40">
        <f t="shared" si="13"/>
        <v>-0.09246153846</v>
      </c>
      <c r="AA24" s="54">
        <f t="shared" si="14"/>
        <v>-0.03477777778</v>
      </c>
      <c r="AB24" s="55">
        <f t="shared" si="15"/>
        <v>-0.7030781993</v>
      </c>
      <c r="AC24" s="55">
        <f t="shared" si="16"/>
        <v>1.488476363</v>
      </c>
      <c r="AD24" s="39">
        <f t="shared" si="17"/>
        <v>0.1011186495</v>
      </c>
      <c r="AE24" s="40">
        <f t="shared" si="18"/>
        <v>0.1011186495</v>
      </c>
      <c r="AF24" s="54">
        <f t="shared" si="19"/>
        <v>-0.03477777778</v>
      </c>
      <c r="AG24" s="56">
        <f t="shared" si="20"/>
        <v>-0.3312574056</v>
      </c>
      <c r="AH24" s="56">
        <f t="shared" si="21"/>
        <v>1.116655569</v>
      </c>
      <c r="AI24" s="39">
        <f t="shared" si="22"/>
        <v>0.07561241663</v>
      </c>
      <c r="AJ24" s="40">
        <f t="shared" si="23"/>
        <v>0.07561241663</v>
      </c>
      <c r="AK24" s="54">
        <f t="shared" si="24"/>
        <v>0.07561241663</v>
      </c>
      <c r="AL24" s="57">
        <f t="shared" ref="AL24:AM24" si="135">R24-T24</f>
        <v>-0.04165691036</v>
      </c>
      <c r="AM24" s="57">
        <f t="shared" si="135"/>
        <v>0.00312040404</v>
      </c>
      <c r="AN24" s="58">
        <f t="shared" si="26"/>
        <v>-0.02035799899</v>
      </c>
      <c r="AO24" s="58">
        <f t="shared" si="27"/>
        <v>0.002198881815</v>
      </c>
      <c r="AP24" s="39">
        <f t="shared" si="28"/>
        <v>0.07561241663</v>
      </c>
      <c r="AQ24" s="40">
        <f t="shared" ref="AQ24:AR24" si="136">AJ24+AN24</f>
        <v>0.05525441764</v>
      </c>
      <c r="AR24" s="54">
        <f t="shared" si="136"/>
        <v>0.07781129845</v>
      </c>
      <c r="AS24" s="59">
        <f t="shared" si="30"/>
        <v>1.442764482</v>
      </c>
      <c r="AT24" s="39">
        <f t="shared" ref="AT24:AV24" si="137">AP24*$AS24</f>
        <v>0.1090909091</v>
      </c>
      <c r="AU24" s="40">
        <f t="shared" si="137"/>
        <v>0.07971911123</v>
      </c>
      <c r="AV24" s="54">
        <f t="shared" si="137"/>
        <v>0.1122633777</v>
      </c>
      <c r="AW24" s="39">
        <f t="shared" ref="AW24:AY24" si="138">IF(AT24&lt;0,0,IF(AT24&gt;1,1,AT24))</f>
        <v>0.1090909091</v>
      </c>
      <c r="AX24" s="40">
        <f t="shared" si="138"/>
        <v>0.07971911123</v>
      </c>
      <c r="AY24" s="54">
        <f t="shared" si="138"/>
        <v>0.1122633777</v>
      </c>
      <c r="AZ24" s="38"/>
      <c r="BA24" s="38"/>
      <c r="BB24" s="38"/>
      <c r="BC24" s="38"/>
      <c r="BD24" s="38"/>
      <c r="BE24" s="38"/>
      <c r="BF24" s="38"/>
    </row>
    <row r="25">
      <c r="A25" s="1"/>
      <c r="B25" s="1"/>
      <c r="C25" s="53">
        <v>0.0</v>
      </c>
      <c r="D25" s="42" t="s">
        <v>101</v>
      </c>
      <c r="E25" s="42">
        <f>AVERAGE(Q2:Q594)</f>
        <v>0.2716298177</v>
      </c>
      <c r="F25" s="2">
        <v>1333.0</v>
      </c>
      <c r="G25" s="75">
        <v>1478.0</v>
      </c>
      <c r="H25" s="43">
        <v>19.0</v>
      </c>
      <c r="I25" s="43">
        <v>36.0</v>
      </c>
      <c r="J25" s="43">
        <v>17.0</v>
      </c>
      <c r="K25" s="44">
        <v>50.0</v>
      </c>
      <c r="L25" s="44">
        <v>82.0</v>
      </c>
      <c r="M25" s="44">
        <v>37.0</v>
      </c>
      <c r="N25" s="76">
        <f>'Turnout Restoration'!AR25</f>
        <v>12</v>
      </c>
      <c r="O25" s="45">
        <v>19.0</v>
      </c>
      <c r="P25" s="76">
        <f>'Turnout Restoration'!AT25</f>
        <v>14</v>
      </c>
      <c r="Q25" s="39">
        <f t="shared" si="6"/>
        <v>0.4222222222</v>
      </c>
      <c r="R25" s="40">
        <f t="shared" si="7"/>
        <v>0.5</v>
      </c>
      <c r="S25" s="54">
        <f t="shared" si="8"/>
        <v>0.4852071006</v>
      </c>
      <c r="T25" s="40">
        <f t="shared" si="9"/>
        <v>0.447402963</v>
      </c>
      <c r="U25" s="54">
        <f t="shared" si="10"/>
        <v>0.5333125926</v>
      </c>
      <c r="V25" s="39">
        <f t="shared" ref="V25:X25" si="139">Q25</f>
        <v>0.4222222222</v>
      </c>
      <c r="W25" s="40">
        <f t="shared" si="139"/>
        <v>0.5</v>
      </c>
      <c r="X25" s="54">
        <f t="shared" si="139"/>
        <v>0.4852071006</v>
      </c>
      <c r="Y25" s="39">
        <f t="shared" si="12"/>
        <v>0.4222222222</v>
      </c>
      <c r="Z25" s="40">
        <f t="shared" si="13"/>
        <v>-0.054</v>
      </c>
      <c r="AA25" s="54">
        <f t="shared" si="14"/>
        <v>-0.1467928994</v>
      </c>
      <c r="AB25" s="55">
        <f t="shared" si="15"/>
        <v>-0.1272041742</v>
      </c>
      <c r="AC25" s="55">
        <f t="shared" si="16"/>
        <v>0.9126023376</v>
      </c>
      <c r="AD25" s="39">
        <f t="shared" si="17"/>
        <v>0.3009880437</v>
      </c>
      <c r="AE25" s="40">
        <f t="shared" si="18"/>
        <v>0.3009880437</v>
      </c>
      <c r="AF25" s="54">
        <f t="shared" si="19"/>
        <v>-0.1467928994</v>
      </c>
      <c r="AG25" s="56">
        <f t="shared" si="20"/>
        <v>-0.4537620449</v>
      </c>
      <c r="AH25" s="56">
        <f t="shared" si="21"/>
        <v>1.239160208</v>
      </c>
      <c r="AI25" s="39">
        <f t="shared" si="22"/>
        <v>0.2367931141</v>
      </c>
      <c r="AJ25" s="40">
        <f t="shared" si="23"/>
        <v>0.2367931141</v>
      </c>
      <c r="AK25" s="54">
        <f t="shared" si="24"/>
        <v>0.2367931141</v>
      </c>
      <c r="AL25" s="57">
        <f t="shared" ref="AL25:AM25" si="140">R25-T25</f>
        <v>0.05259703704</v>
      </c>
      <c r="AM25" s="57">
        <f t="shared" si="140"/>
        <v>-0.048105492</v>
      </c>
      <c r="AN25" s="58">
        <f t="shared" si="26"/>
        <v>0.02570450899</v>
      </c>
      <c r="AO25" s="58">
        <f t="shared" si="27"/>
        <v>-0.03389890867</v>
      </c>
      <c r="AP25" s="39">
        <f t="shared" si="28"/>
        <v>0.2367931141</v>
      </c>
      <c r="AQ25" s="40">
        <f t="shared" ref="AQ25:AR25" si="141">AJ25+AN25</f>
        <v>0.2624976231</v>
      </c>
      <c r="AR25" s="54">
        <f t="shared" si="141"/>
        <v>0.2028942054</v>
      </c>
      <c r="AS25" s="59">
        <f t="shared" si="30"/>
        <v>1.783084883</v>
      </c>
      <c r="AT25" s="39">
        <f t="shared" ref="AT25:AV25" si="142">AP25*$AS25</f>
        <v>0.4222222222</v>
      </c>
      <c r="AU25" s="40">
        <f t="shared" si="142"/>
        <v>0.4680555436</v>
      </c>
      <c r="AV25" s="54">
        <f t="shared" si="142"/>
        <v>0.3617775906</v>
      </c>
      <c r="AW25" s="39">
        <f t="shared" ref="AW25:AY25" si="143">IF(AT25&lt;0,0,IF(AT25&gt;1,1,AT25))</f>
        <v>0.4222222222</v>
      </c>
      <c r="AX25" s="40">
        <f t="shared" si="143"/>
        <v>0.4680555436</v>
      </c>
      <c r="AY25" s="54">
        <f t="shared" si="143"/>
        <v>0.3617775906</v>
      </c>
      <c r="AZ25" s="38"/>
      <c r="BA25" s="38"/>
      <c r="BB25" s="38"/>
      <c r="BC25" s="38"/>
      <c r="BD25" s="38"/>
      <c r="BE25" s="38"/>
      <c r="BF25" s="38"/>
    </row>
    <row r="26">
      <c r="A26" s="1"/>
      <c r="B26" s="1"/>
      <c r="C26" s="53">
        <v>0.0</v>
      </c>
      <c r="D26" s="42"/>
      <c r="E26" s="42"/>
      <c r="F26" s="2">
        <v>1334.0</v>
      </c>
      <c r="G26" s="75">
        <v>1815.0</v>
      </c>
      <c r="H26" s="43">
        <v>17.0</v>
      </c>
      <c r="I26" s="43">
        <v>31.0</v>
      </c>
      <c r="J26" s="43">
        <v>18.0</v>
      </c>
      <c r="K26" s="44">
        <v>52.0</v>
      </c>
      <c r="L26" s="44">
        <v>117.0</v>
      </c>
      <c r="M26" s="44">
        <v>29.0</v>
      </c>
      <c r="N26" s="76">
        <f>'Turnout Restoration'!AR26</f>
        <v>15</v>
      </c>
      <c r="O26" s="45">
        <v>11.0</v>
      </c>
      <c r="P26" s="76">
        <f>'Turnout Restoration'!AT26</f>
        <v>17</v>
      </c>
      <c r="Q26" s="39">
        <f t="shared" si="6"/>
        <v>0.2558139535</v>
      </c>
      <c r="R26" s="40">
        <f t="shared" si="7"/>
        <v>0.4696969697</v>
      </c>
      <c r="S26" s="54">
        <f t="shared" si="8"/>
        <v>0.5909090909</v>
      </c>
      <c r="T26" s="40">
        <f t="shared" si="9"/>
        <v>0.4604256355</v>
      </c>
      <c r="U26" s="54">
        <f t="shared" si="10"/>
        <v>0.5567550027</v>
      </c>
      <c r="V26" s="39">
        <f t="shared" ref="V26:X26" si="144">Q26</f>
        <v>0.2558139535</v>
      </c>
      <c r="W26" s="40">
        <f t="shared" si="144"/>
        <v>0.4696969697</v>
      </c>
      <c r="X26" s="54">
        <f t="shared" si="144"/>
        <v>0.5909090909</v>
      </c>
      <c r="Y26" s="39">
        <f t="shared" si="12"/>
        <v>0.2558139535</v>
      </c>
      <c r="Z26" s="40">
        <f t="shared" si="13"/>
        <v>-0.0843030303</v>
      </c>
      <c r="AA26" s="54">
        <f t="shared" si="14"/>
        <v>-0.04109090909</v>
      </c>
      <c r="AB26" s="55">
        <f t="shared" si="15"/>
        <v>-0.3183400833</v>
      </c>
      <c r="AC26" s="55">
        <f t="shared" si="16"/>
        <v>1.103738247</v>
      </c>
      <c r="AD26" s="39">
        <f t="shared" si="17"/>
        <v>0.1904570552</v>
      </c>
      <c r="AE26" s="40">
        <f t="shared" si="18"/>
        <v>0.1904570552</v>
      </c>
      <c r="AF26" s="54">
        <f t="shared" si="19"/>
        <v>-0.04109090909</v>
      </c>
      <c r="AG26" s="56">
        <f t="shared" si="20"/>
        <v>-0.2124919062</v>
      </c>
      <c r="AH26" s="56">
        <f t="shared" si="21"/>
        <v>0.9978900696</v>
      </c>
      <c r="AI26" s="39">
        <f t="shared" si="22"/>
        <v>0.13777219</v>
      </c>
      <c r="AJ26" s="40">
        <f t="shared" si="23"/>
        <v>0.13777219</v>
      </c>
      <c r="AK26" s="54">
        <f t="shared" si="24"/>
        <v>0.13777219</v>
      </c>
      <c r="AL26" s="57">
        <f t="shared" ref="AL26:AM26" si="145">R26-T26</f>
        <v>0.009271334218</v>
      </c>
      <c r="AM26" s="57">
        <f t="shared" si="145"/>
        <v>0.0341540882</v>
      </c>
      <c r="AN26" s="58">
        <f t="shared" si="26"/>
        <v>0.004530960434</v>
      </c>
      <c r="AO26" s="58">
        <f t="shared" si="27"/>
        <v>0.02406765358</v>
      </c>
      <c r="AP26" s="39">
        <f t="shared" si="28"/>
        <v>0.13777219</v>
      </c>
      <c r="AQ26" s="40">
        <f t="shared" ref="AQ26:AR26" si="146">AJ26+AN26</f>
        <v>0.1423031504</v>
      </c>
      <c r="AR26" s="54">
        <f t="shared" si="146"/>
        <v>0.1618398436</v>
      </c>
      <c r="AS26" s="59">
        <f t="shared" si="30"/>
        <v>1.856789483</v>
      </c>
      <c r="AT26" s="39">
        <f t="shared" ref="AT26:AV26" si="147">AP26*$AS26</f>
        <v>0.2558139535</v>
      </c>
      <c r="AU26" s="40">
        <f t="shared" si="147"/>
        <v>0.2642269932</v>
      </c>
      <c r="AV26" s="54">
        <f t="shared" si="147"/>
        <v>0.3005025195</v>
      </c>
      <c r="AW26" s="39">
        <f t="shared" ref="AW26:AY26" si="148">IF(AT26&lt;0,0,IF(AT26&gt;1,1,AT26))</f>
        <v>0.2558139535</v>
      </c>
      <c r="AX26" s="40">
        <f t="shared" si="148"/>
        <v>0.2642269932</v>
      </c>
      <c r="AY26" s="54">
        <f t="shared" si="148"/>
        <v>0.3005025195</v>
      </c>
      <c r="AZ26" s="38"/>
      <c r="BA26" s="38"/>
      <c r="BB26" s="38"/>
      <c r="BC26" s="38"/>
      <c r="BD26" s="38"/>
      <c r="BE26" s="38"/>
      <c r="BF26" s="38"/>
    </row>
    <row r="27">
      <c r="A27" s="1"/>
      <c r="B27" s="1"/>
      <c r="C27" s="53">
        <v>0.0</v>
      </c>
      <c r="D27" s="42"/>
      <c r="E27" s="42"/>
      <c r="F27" s="2">
        <v>1335.0</v>
      </c>
      <c r="G27" s="75">
        <v>1591.0</v>
      </c>
      <c r="H27" s="43">
        <v>11.0</v>
      </c>
      <c r="I27" s="43">
        <v>30.0</v>
      </c>
      <c r="J27" s="43">
        <v>27.0</v>
      </c>
      <c r="K27" s="44">
        <v>57.0</v>
      </c>
      <c r="L27" s="44">
        <v>121.0</v>
      </c>
      <c r="M27" s="44">
        <v>34.0</v>
      </c>
      <c r="N27" s="76">
        <f>'Turnout Restoration'!AR27</f>
        <v>13</v>
      </c>
      <c r="O27" s="45">
        <v>16.0</v>
      </c>
      <c r="P27" s="76">
        <f>'Turnout Restoration'!AT27</f>
        <v>50</v>
      </c>
      <c r="Q27" s="39">
        <f t="shared" si="6"/>
        <v>0.2025316456</v>
      </c>
      <c r="R27" s="40">
        <f t="shared" si="7"/>
        <v>0.4411764706</v>
      </c>
      <c r="S27" s="54">
        <f t="shared" si="8"/>
        <v>0.570754717</v>
      </c>
      <c r="T27" s="40">
        <f t="shared" si="9"/>
        <v>0.4725668963</v>
      </c>
      <c r="U27" s="54">
        <f t="shared" si="10"/>
        <v>0.5685101747</v>
      </c>
      <c r="V27" s="39">
        <f t="shared" ref="V27:X27" si="149">Q27</f>
        <v>0.2025316456</v>
      </c>
      <c r="W27" s="40">
        <f t="shared" si="149"/>
        <v>0.4411764706</v>
      </c>
      <c r="X27" s="54">
        <f t="shared" si="149"/>
        <v>0.570754717</v>
      </c>
      <c r="Y27" s="39">
        <f t="shared" si="12"/>
        <v>0.2025316456</v>
      </c>
      <c r="Z27" s="40">
        <f t="shared" si="13"/>
        <v>-0.1128235294</v>
      </c>
      <c r="AA27" s="54">
        <f t="shared" si="14"/>
        <v>-0.06124528302</v>
      </c>
      <c r="AB27" s="55">
        <f t="shared" si="15"/>
        <v>-0.5082521065</v>
      </c>
      <c r="AC27" s="55">
        <f t="shared" si="16"/>
        <v>1.29365027</v>
      </c>
      <c r="AD27" s="39">
        <f t="shared" si="17"/>
        <v>0.1639332429</v>
      </c>
      <c r="AE27" s="40">
        <f t="shared" si="18"/>
        <v>0.1639332429</v>
      </c>
      <c r="AF27" s="54">
        <f t="shared" si="19"/>
        <v>-0.06124528302</v>
      </c>
      <c r="AG27" s="56">
        <f t="shared" si="20"/>
        <v>-0.3575417635</v>
      </c>
      <c r="AH27" s="56">
        <f t="shared" si="21"/>
        <v>1.142939927</v>
      </c>
      <c r="AI27" s="39">
        <f t="shared" si="22"/>
        <v>0.1237438742</v>
      </c>
      <c r="AJ27" s="40">
        <f t="shared" si="23"/>
        <v>0.1237438742</v>
      </c>
      <c r="AK27" s="54">
        <f t="shared" si="24"/>
        <v>0.1237438742</v>
      </c>
      <c r="AL27" s="57">
        <f t="shared" ref="AL27:AM27" si="150">R27-T27</f>
        <v>-0.03139042574</v>
      </c>
      <c r="AM27" s="57">
        <f t="shared" si="150"/>
        <v>0.00224454233</v>
      </c>
      <c r="AN27" s="58">
        <f t="shared" si="26"/>
        <v>-0.01534070218</v>
      </c>
      <c r="AO27" s="58">
        <f t="shared" si="27"/>
        <v>0.001581680849</v>
      </c>
      <c r="AP27" s="39">
        <f t="shared" si="28"/>
        <v>0.1237438742</v>
      </c>
      <c r="AQ27" s="40">
        <f t="shared" ref="AQ27:AR27" si="151">AJ27+AN27</f>
        <v>0.108403172</v>
      </c>
      <c r="AR27" s="54">
        <f t="shared" si="151"/>
        <v>0.1253255551</v>
      </c>
      <c r="AS27" s="59">
        <f t="shared" si="30"/>
        <v>1.636700377</v>
      </c>
      <c r="AT27" s="39">
        <f t="shared" ref="AT27:AV27" si="152">AP27*$AS27</f>
        <v>0.2025316456</v>
      </c>
      <c r="AU27" s="40">
        <f t="shared" si="152"/>
        <v>0.1774235125</v>
      </c>
      <c r="AV27" s="54">
        <f t="shared" si="152"/>
        <v>0.2051203832</v>
      </c>
      <c r="AW27" s="39">
        <f t="shared" ref="AW27:AY27" si="153">IF(AT27&lt;0,0,IF(AT27&gt;1,1,AT27))</f>
        <v>0.2025316456</v>
      </c>
      <c r="AX27" s="40">
        <f t="shared" si="153"/>
        <v>0.1774235125</v>
      </c>
      <c r="AY27" s="54">
        <f t="shared" si="153"/>
        <v>0.2051203832</v>
      </c>
      <c r="AZ27" s="38"/>
      <c r="BA27" s="38"/>
      <c r="BB27" s="38"/>
      <c r="BC27" s="38"/>
      <c r="BD27" s="38"/>
      <c r="BE27" s="38"/>
      <c r="BF27" s="38"/>
    </row>
    <row r="28">
      <c r="A28" s="1"/>
      <c r="B28" s="1"/>
      <c r="C28" s="53">
        <v>0.0</v>
      </c>
      <c r="D28" s="42" t="s">
        <v>102</v>
      </c>
      <c r="E28" s="42">
        <f>E22-E21</f>
        <v>-0.000009299070685</v>
      </c>
      <c r="F28" s="2">
        <v>1336.0</v>
      </c>
      <c r="G28" s="75">
        <v>1443.0</v>
      </c>
      <c r="H28" s="43">
        <v>17.0</v>
      </c>
      <c r="I28" s="43">
        <v>34.0</v>
      </c>
      <c r="J28" s="43">
        <v>7.0</v>
      </c>
      <c r="K28" s="44">
        <v>26.0</v>
      </c>
      <c r="L28" s="44">
        <v>80.0</v>
      </c>
      <c r="M28" s="44">
        <v>10.0</v>
      </c>
      <c r="N28" s="76">
        <f>'Turnout Restoration'!AR28</f>
        <v>8</v>
      </c>
      <c r="O28" s="45">
        <v>10.0</v>
      </c>
      <c r="P28" s="76">
        <f>'Turnout Restoration'!AT28</f>
        <v>7</v>
      </c>
      <c r="Q28" s="39">
        <f t="shared" si="6"/>
        <v>0.4</v>
      </c>
      <c r="R28" s="40">
        <f t="shared" si="7"/>
        <v>0.5862068966</v>
      </c>
      <c r="S28" s="54">
        <f t="shared" si="8"/>
        <v>0.6896551724</v>
      </c>
      <c r="T28" s="40">
        <f t="shared" si="9"/>
        <v>0.44696</v>
      </c>
      <c r="U28" s="54">
        <f t="shared" si="10"/>
        <v>0.53528</v>
      </c>
      <c r="V28" s="39">
        <f t="shared" ref="V28:X28" si="154">Q28</f>
        <v>0.4</v>
      </c>
      <c r="W28" s="40">
        <f t="shared" si="154"/>
        <v>0.5862068966</v>
      </c>
      <c r="X28" s="54">
        <f t="shared" si="154"/>
        <v>0.6896551724</v>
      </c>
      <c r="Y28" s="39">
        <f t="shared" si="12"/>
        <v>0.4</v>
      </c>
      <c r="Z28" s="40">
        <f t="shared" si="13"/>
        <v>0.03220689655</v>
      </c>
      <c r="AA28" s="54">
        <f t="shared" si="14"/>
        <v>0.05765517241</v>
      </c>
      <c r="AB28" s="55">
        <f t="shared" si="15"/>
        <v>0.08034391662</v>
      </c>
      <c r="AC28" s="55">
        <f t="shared" si="16"/>
        <v>0.7050542468</v>
      </c>
      <c r="AD28" s="39">
        <f t="shared" si="17"/>
        <v>0.2837580697</v>
      </c>
      <c r="AE28" s="40">
        <f t="shared" si="18"/>
        <v>0.2837580697</v>
      </c>
      <c r="AF28" s="54">
        <f t="shared" si="19"/>
        <v>0.05765517241</v>
      </c>
      <c r="AG28" s="56">
        <f t="shared" si="20"/>
        <v>0.2004554617</v>
      </c>
      <c r="AH28" s="56">
        <f t="shared" si="21"/>
        <v>0.5849427017</v>
      </c>
      <c r="AI28" s="39">
        <f t="shared" si="22"/>
        <v>0.2047471135</v>
      </c>
      <c r="AJ28" s="40">
        <f t="shared" si="23"/>
        <v>0.2047471135</v>
      </c>
      <c r="AK28" s="54">
        <f t="shared" si="24"/>
        <v>0.2047471135</v>
      </c>
      <c r="AL28" s="57">
        <f t="shared" ref="AL28:AM28" si="155">R28-T28</f>
        <v>0.1392468966</v>
      </c>
      <c r="AM28" s="57">
        <f t="shared" si="155"/>
        <v>0.1543751724</v>
      </c>
      <c r="AN28" s="58">
        <f t="shared" si="26"/>
        <v>0.0680508505</v>
      </c>
      <c r="AO28" s="58">
        <f t="shared" si="27"/>
        <v>0.1087848737</v>
      </c>
      <c r="AP28" s="39">
        <f t="shared" si="28"/>
        <v>0.2047471135</v>
      </c>
      <c r="AQ28" s="40">
        <f t="shared" ref="AQ28:AR28" si="156">AJ28+AN28</f>
        <v>0.272797964</v>
      </c>
      <c r="AR28" s="54">
        <f t="shared" si="156"/>
        <v>0.3135319872</v>
      </c>
      <c r="AS28" s="59">
        <f t="shared" si="30"/>
        <v>1.953629495</v>
      </c>
      <c r="AT28" s="39">
        <f t="shared" ref="AT28:AV28" si="157">AP28*$AS28</f>
        <v>0.4</v>
      </c>
      <c r="AU28" s="40">
        <f t="shared" si="157"/>
        <v>0.5329461487</v>
      </c>
      <c r="AV28" s="54">
        <f t="shared" si="157"/>
        <v>0.6125253378</v>
      </c>
      <c r="AW28" s="39">
        <f t="shared" ref="AW28:AY28" si="158">IF(AT28&lt;0,0,IF(AT28&gt;1,1,AT28))</f>
        <v>0.4</v>
      </c>
      <c r="AX28" s="40">
        <f t="shared" si="158"/>
        <v>0.5329461487</v>
      </c>
      <c r="AY28" s="54">
        <f t="shared" si="158"/>
        <v>0.6125253378</v>
      </c>
      <c r="AZ28" s="38"/>
      <c r="BA28" s="38"/>
      <c r="BB28" s="38"/>
      <c r="BC28" s="38"/>
      <c r="BD28" s="38"/>
      <c r="BE28" s="38"/>
      <c r="BF28" s="38"/>
    </row>
    <row r="29">
      <c r="A29" s="1"/>
      <c r="B29" s="1"/>
      <c r="C29" s="53">
        <v>0.0</v>
      </c>
      <c r="D29" s="42" t="s">
        <v>103</v>
      </c>
      <c r="E29" s="42">
        <f>E23-E21</f>
        <v>0.0001433804837</v>
      </c>
      <c r="F29" s="2">
        <v>1341.0</v>
      </c>
      <c r="G29" s="75">
        <v>2852.0</v>
      </c>
      <c r="H29" s="43">
        <v>24.0</v>
      </c>
      <c r="I29" s="43">
        <v>37.0</v>
      </c>
      <c r="J29" s="43">
        <v>28.0</v>
      </c>
      <c r="K29" s="44">
        <v>66.0</v>
      </c>
      <c r="L29" s="44">
        <v>177.0</v>
      </c>
      <c r="M29" s="44">
        <v>60.0</v>
      </c>
      <c r="N29" s="76">
        <f>'Turnout Restoration'!AR29</f>
        <v>19</v>
      </c>
      <c r="O29" s="45">
        <v>12.0</v>
      </c>
      <c r="P29" s="76">
        <f>'Turnout Restoration'!AT29</f>
        <v>32</v>
      </c>
      <c r="Q29" s="39">
        <f t="shared" si="6"/>
        <v>0.1904761905</v>
      </c>
      <c r="R29" s="40">
        <f t="shared" si="7"/>
        <v>0.4157303371</v>
      </c>
      <c r="S29" s="54">
        <f t="shared" si="8"/>
        <v>0.5841584158</v>
      </c>
      <c r="T29" s="40">
        <f t="shared" si="9"/>
        <v>0.4758503401</v>
      </c>
      <c r="U29" s="54">
        <f t="shared" si="10"/>
        <v>0.5714557823</v>
      </c>
      <c r="V29" s="39">
        <f t="shared" ref="V29:X29" si="159">Q29</f>
        <v>0.1904761905</v>
      </c>
      <c r="W29" s="40">
        <f t="shared" si="159"/>
        <v>0.4157303371</v>
      </c>
      <c r="X29" s="54">
        <f t="shared" si="159"/>
        <v>0.5841584158</v>
      </c>
      <c r="Y29" s="39">
        <f t="shared" si="12"/>
        <v>0.1904761905</v>
      </c>
      <c r="Z29" s="40">
        <f t="shared" si="13"/>
        <v>-0.1382696629</v>
      </c>
      <c r="AA29" s="54">
        <f t="shared" si="14"/>
        <v>-0.04784158416</v>
      </c>
      <c r="AB29" s="55">
        <f t="shared" si="15"/>
        <v>-0.627908164</v>
      </c>
      <c r="AC29" s="55">
        <f t="shared" si="16"/>
        <v>1.413306327</v>
      </c>
      <c r="AD29" s="39">
        <f t="shared" si="17"/>
        <v>0.1664326873</v>
      </c>
      <c r="AE29" s="40">
        <f t="shared" si="18"/>
        <v>0.1664326873</v>
      </c>
      <c r="AF29" s="54">
        <f t="shared" si="19"/>
        <v>-0.04784158416</v>
      </c>
      <c r="AG29" s="56">
        <f t="shared" si="20"/>
        <v>-0.2799064596</v>
      </c>
      <c r="AH29" s="56">
        <f t="shared" si="21"/>
        <v>1.065304623</v>
      </c>
      <c r="AI29" s="39">
        <f t="shared" si="22"/>
        <v>0.1224513303</v>
      </c>
      <c r="AJ29" s="40">
        <f t="shared" si="23"/>
        <v>0.1224513303</v>
      </c>
      <c r="AK29" s="54">
        <f t="shared" si="24"/>
        <v>0.1224513303</v>
      </c>
      <c r="AL29" s="57">
        <f t="shared" ref="AL29:AM29" si="160">R29-T29</f>
        <v>-0.06012000306</v>
      </c>
      <c r="AM29" s="57">
        <f t="shared" si="160"/>
        <v>0.01270263353</v>
      </c>
      <c r="AN29" s="58">
        <f t="shared" si="26"/>
        <v>-0.02938103068</v>
      </c>
      <c r="AO29" s="58">
        <f t="shared" si="27"/>
        <v>0.008951273461</v>
      </c>
      <c r="AP29" s="39">
        <f t="shared" si="28"/>
        <v>0.1224513303</v>
      </c>
      <c r="AQ29" s="40">
        <f t="shared" ref="AQ29:AR29" si="161">AJ29+AN29</f>
        <v>0.09307029962</v>
      </c>
      <c r="AR29" s="54">
        <f t="shared" si="161"/>
        <v>0.1314026038</v>
      </c>
      <c r="AS29" s="59">
        <f t="shared" si="30"/>
        <v>1.555525693</v>
      </c>
      <c r="AT29" s="39">
        <f t="shared" ref="AT29:AV29" si="162">AP29*$AS29</f>
        <v>0.1904761905</v>
      </c>
      <c r="AU29" s="40">
        <f t="shared" si="162"/>
        <v>0.1447732423</v>
      </c>
      <c r="AV29" s="54">
        <f t="shared" si="162"/>
        <v>0.2044001263</v>
      </c>
      <c r="AW29" s="39">
        <f t="shared" ref="AW29:AY29" si="163">IF(AT29&lt;0,0,IF(AT29&gt;1,1,AT29))</f>
        <v>0.1904761905</v>
      </c>
      <c r="AX29" s="40">
        <f t="shared" si="163"/>
        <v>0.1447732423</v>
      </c>
      <c r="AY29" s="54">
        <f t="shared" si="163"/>
        <v>0.2044001263</v>
      </c>
      <c r="AZ29" s="38"/>
      <c r="BA29" s="38"/>
      <c r="BB29" s="38"/>
      <c r="BC29" s="38"/>
      <c r="BD29" s="38"/>
      <c r="BE29" s="38"/>
      <c r="BF29" s="38"/>
    </row>
    <row r="30">
      <c r="A30" s="1"/>
      <c r="B30" s="1"/>
      <c r="C30" s="53">
        <v>0.0</v>
      </c>
      <c r="D30" s="42"/>
      <c r="E30" s="42"/>
      <c r="F30" s="2">
        <v>1343.0</v>
      </c>
      <c r="G30" s="75">
        <v>1018.0</v>
      </c>
      <c r="H30" s="43">
        <v>11.0</v>
      </c>
      <c r="I30" s="43">
        <v>19.0</v>
      </c>
      <c r="J30" s="43">
        <v>8.0</v>
      </c>
      <c r="K30" s="44">
        <v>30.0</v>
      </c>
      <c r="L30" s="44">
        <v>50.0</v>
      </c>
      <c r="M30" s="44">
        <v>21.0</v>
      </c>
      <c r="N30" s="76">
        <f>'Turnout Restoration'!AR30</f>
        <v>13</v>
      </c>
      <c r="O30" s="45">
        <v>9.0</v>
      </c>
      <c r="P30" s="76">
        <f>'Turnout Restoration'!AT30</f>
        <v>10</v>
      </c>
      <c r="Q30" s="39">
        <f t="shared" si="6"/>
        <v>0.28125</v>
      </c>
      <c r="R30" s="40">
        <f t="shared" si="7"/>
        <v>0.5</v>
      </c>
      <c r="S30" s="54">
        <f t="shared" si="8"/>
        <v>0.495049505</v>
      </c>
      <c r="T30" s="40">
        <f t="shared" si="9"/>
        <v>0.4559931641</v>
      </c>
      <c r="U30" s="54">
        <f t="shared" si="10"/>
        <v>0.5518701172</v>
      </c>
      <c r="V30" s="39">
        <f t="shared" ref="V30:X30" si="164">Q30</f>
        <v>0.28125</v>
      </c>
      <c r="W30" s="40">
        <f t="shared" si="164"/>
        <v>0.5</v>
      </c>
      <c r="X30" s="54">
        <f t="shared" si="164"/>
        <v>0.495049505</v>
      </c>
      <c r="Y30" s="39">
        <f t="shared" si="12"/>
        <v>0.28125</v>
      </c>
      <c r="Z30" s="40">
        <f t="shared" si="13"/>
        <v>-0.054</v>
      </c>
      <c r="AA30" s="54">
        <f t="shared" si="14"/>
        <v>-0.136950495</v>
      </c>
      <c r="AB30" s="55">
        <f t="shared" si="15"/>
        <v>-0.189691552</v>
      </c>
      <c r="AC30" s="55">
        <f t="shared" si="16"/>
        <v>0.9750897154</v>
      </c>
      <c r="AD30" s="39">
        <f t="shared" si="17"/>
        <v>0.2025062499</v>
      </c>
      <c r="AE30" s="40">
        <f t="shared" si="18"/>
        <v>0.2025062499</v>
      </c>
      <c r="AF30" s="54">
        <f t="shared" si="19"/>
        <v>-0.136950495</v>
      </c>
      <c r="AG30" s="56">
        <f t="shared" si="20"/>
        <v>-0.5946270296</v>
      </c>
      <c r="AH30" s="56">
        <f t="shared" si="21"/>
        <v>1.380025193</v>
      </c>
      <c r="AI30" s="39">
        <f t="shared" si="22"/>
        <v>0.1728644257</v>
      </c>
      <c r="AJ30" s="40">
        <f t="shared" si="23"/>
        <v>0.1728644257</v>
      </c>
      <c r="AK30" s="54">
        <f t="shared" si="24"/>
        <v>0.1728644257</v>
      </c>
      <c r="AL30" s="57">
        <f t="shared" ref="AL30:AM30" si="165">R30-T30</f>
        <v>0.04400683594</v>
      </c>
      <c r="AM30" s="57">
        <f t="shared" si="165"/>
        <v>-0.05682061224</v>
      </c>
      <c r="AN30" s="58">
        <f t="shared" si="26"/>
        <v>0.02150642268</v>
      </c>
      <c r="AO30" s="58">
        <f t="shared" si="27"/>
        <v>-0.04004026702</v>
      </c>
      <c r="AP30" s="39">
        <f t="shared" si="28"/>
        <v>0.1728644257</v>
      </c>
      <c r="AQ30" s="40">
        <f t="shared" ref="AQ30:AR30" si="166">AJ30+AN30</f>
        <v>0.1943708484</v>
      </c>
      <c r="AR30" s="54">
        <f t="shared" si="166"/>
        <v>0.1328241587</v>
      </c>
      <c r="AS30" s="59">
        <f t="shared" si="30"/>
        <v>1.626997567</v>
      </c>
      <c r="AT30" s="39">
        <f t="shared" ref="AT30:AV30" si="167">AP30*$AS30</f>
        <v>0.28125</v>
      </c>
      <c r="AU30" s="40">
        <f t="shared" si="167"/>
        <v>0.3162408974</v>
      </c>
      <c r="AV30" s="54">
        <f t="shared" si="167"/>
        <v>0.216104583</v>
      </c>
      <c r="AW30" s="39">
        <f t="shared" ref="AW30:AY30" si="168">IF(AT30&lt;0,0,IF(AT30&gt;1,1,AT30))</f>
        <v>0.28125</v>
      </c>
      <c r="AX30" s="40">
        <f t="shared" si="168"/>
        <v>0.3162408974</v>
      </c>
      <c r="AY30" s="54">
        <f t="shared" si="168"/>
        <v>0.216104583</v>
      </c>
      <c r="AZ30" s="38"/>
      <c r="BA30" s="38"/>
      <c r="BB30" s="38"/>
      <c r="BC30" s="38"/>
      <c r="BD30" s="38"/>
      <c r="BE30" s="38"/>
      <c r="BF30" s="38"/>
    </row>
    <row r="31">
      <c r="A31" s="1"/>
      <c r="B31" s="1"/>
      <c r="C31" s="53">
        <v>0.0</v>
      </c>
      <c r="D31" s="42" t="s">
        <v>104</v>
      </c>
      <c r="E31" s="42">
        <f>E25</f>
        <v>0.2716298177</v>
      </c>
      <c r="F31" s="2">
        <v>1344.0</v>
      </c>
      <c r="G31" s="75">
        <v>1496.0</v>
      </c>
      <c r="H31" s="43">
        <v>22.0</v>
      </c>
      <c r="I31" s="43">
        <v>29.0</v>
      </c>
      <c r="J31" s="43">
        <v>13.0</v>
      </c>
      <c r="K31" s="44">
        <v>49.0</v>
      </c>
      <c r="L31" s="44">
        <v>74.0</v>
      </c>
      <c r="M31" s="44">
        <v>30.0</v>
      </c>
      <c r="N31" s="76">
        <f>'Turnout Restoration'!AR31</f>
        <v>9</v>
      </c>
      <c r="O31" s="45">
        <v>6.0</v>
      </c>
      <c r="P31" s="76">
        <f>'Turnout Restoration'!AT31</f>
        <v>9</v>
      </c>
      <c r="Q31" s="39">
        <f t="shared" si="6"/>
        <v>0.25</v>
      </c>
      <c r="R31" s="40">
        <f t="shared" si="7"/>
        <v>0.453125</v>
      </c>
      <c r="S31" s="54">
        <f t="shared" si="8"/>
        <v>0.4836601307</v>
      </c>
      <c r="T31" s="40">
        <f t="shared" si="9"/>
        <v>0.4615625</v>
      </c>
      <c r="U31" s="54">
        <f t="shared" si="10"/>
        <v>0.5579375</v>
      </c>
      <c r="V31" s="39">
        <f t="shared" ref="V31:X31" si="169">Q31</f>
        <v>0.25</v>
      </c>
      <c r="W31" s="40">
        <f t="shared" si="169"/>
        <v>0.453125</v>
      </c>
      <c r="X31" s="54">
        <f t="shared" si="169"/>
        <v>0.4836601307</v>
      </c>
      <c r="Y31" s="39">
        <f t="shared" si="12"/>
        <v>0.25</v>
      </c>
      <c r="Z31" s="40">
        <f t="shared" si="13"/>
        <v>-0.100875</v>
      </c>
      <c r="AA31" s="54">
        <f t="shared" si="14"/>
        <v>-0.1483398693</v>
      </c>
      <c r="AB31" s="55">
        <f t="shared" si="15"/>
        <v>-0.3835199723</v>
      </c>
      <c r="AC31" s="55">
        <f t="shared" si="16"/>
        <v>1.168918136</v>
      </c>
      <c r="AD31" s="39">
        <f t="shared" si="17"/>
        <v>0.1906249795</v>
      </c>
      <c r="AE31" s="40">
        <f t="shared" si="18"/>
        <v>0.1906249795</v>
      </c>
      <c r="AF31" s="54">
        <f t="shared" si="19"/>
        <v>-0.1483398693</v>
      </c>
      <c r="AG31" s="56">
        <f t="shared" si="20"/>
        <v>-0.6612915225</v>
      </c>
      <c r="AH31" s="56">
        <f t="shared" si="21"/>
        <v>1.446689686</v>
      </c>
      <c r="AI31" s="39">
        <f t="shared" si="22"/>
        <v>0.1707960767</v>
      </c>
      <c r="AJ31" s="40">
        <f t="shared" si="23"/>
        <v>0.1707960767</v>
      </c>
      <c r="AK31" s="54">
        <f t="shared" si="24"/>
        <v>0.1707960767</v>
      </c>
      <c r="AL31" s="57">
        <f t="shared" ref="AL31:AM31" si="170">R31-T31</f>
        <v>-0.0084375</v>
      </c>
      <c r="AM31" s="57">
        <f t="shared" si="170"/>
        <v>-0.07427736928</v>
      </c>
      <c r="AN31" s="58">
        <f t="shared" si="26"/>
        <v>-0.004123460309</v>
      </c>
      <c r="AO31" s="58">
        <f t="shared" si="27"/>
        <v>-0.05234166938</v>
      </c>
      <c r="AP31" s="39">
        <f t="shared" si="28"/>
        <v>0.1707960767</v>
      </c>
      <c r="AQ31" s="40">
        <f t="shared" ref="AQ31:AR31" si="171">AJ31+AN31</f>
        <v>0.1666726164</v>
      </c>
      <c r="AR31" s="54">
        <f t="shared" si="171"/>
        <v>0.1184544073</v>
      </c>
      <c r="AS31" s="59">
        <f t="shared" si="30"/>
        <v>1.463733856</v>
      </c>
      <c r="AT31" s="39">
        <f t="shared" ref="AT31:AV31" si="172">AP31*$AS31</f>
        <v>0.25</v>
      </c>
      <c r="AU31" s="40">
        <f t="shared" si="172"/>
        <v>0.2439643515</v>
      </c>
      <c r="AV31" s="54">
        <f t="shared" si="172"/>
        <v>0.1733857264</v>
      </c>
      <c r="AW31" s="39">
        <f t="shared" ref="AW31:AY31" si="173">IF(AT31&lt;0,0,IF(AT31&gt;1,1,AT31))</f>
        <v>0.25</v>
      </c>
      <c r="AX31" s="40">
        <f t="shared" si="173"/>
        <v>0.2439643515</v>
      </c>
      <c r="AY31" s="54">
        <f t="shared" si="173"/>
        <v>0.1733857264</v>
      </c>
      <c r="AZ31" s="38"/>
      <c r="BA31" s="38"/>
      <c r="BB31" s="38"/>
      <c r="BC31" s="38"/>
      <c r="BD31" s="38"/>
      <c r="BE31" s="38"/>
      <c r="BF31" s="38"/>
    </row>
    <row r="32">
      <c r="A32" s="1"/>
      <c r="B32" s="1"/>
      <c r="C32" s="53">
        <v>0.0</v>
      </c>
      <c r="D32" s="42" t="s">
        <v>105</v>
      </c>
      <c r="E32" s="42">
        <f>E25+E28</f>
        <v>0.2716205187</v>
      </c>
      <c r="F32" s="2">
        <v>1346.0</v>
      </c>
      <c r="G32" s="75">
        <v>2581.0</v>
      </c>
      <c r="H32" s="43">
        <v>34.0</v>
      </c>
      <c r="I32" s="43">
        <v>44.0</v>
      </c>
      <c r="J32" s="43">
        <v>52.0</v>
      </c>
      <c r="K32" s="44">
        <v>147.0</v>
      </c>
      <c r="L32" s="44">
        <v>231.0</v>
      </c>
      <c r="M32" s="44">
        <v>65.0</v>
      </c>
      <c r="N32" s="76">
        <f>'Turnout Restoration'!AR32</f>
        <v>30</v>
      </c>
      <c r="O32" s="45">
        <v>31.0</v>
      </c>
      <c r="P32" s="76">
        <f>'Turnout Restoration'!AT32</f>
        <v>53</v>
      </c>
      <c r="Q32" s="39">
        <f t="shared" si="6"/>
        <v>0.2719298246</v>
      </c>
      <c r="R32" s="40">
        <f t="shared" si="7"/>
        <v>0.3384615385</v>
      </c>
      <c r="S32" s="54">
        <f t="shared" si="8"/>
        <v>0.5214446953</v>
      </c>
      <c r="T32" s="40">
        <f t="shared" si="9"/>
        <v>0.4575150046</v>
      </c>
      <c r="U32" s="54">
        <f t="shared" si="10"/>
        <v>0.553605494</v>
      </c>
      <c r="V32" s="39">
        <f t="shared" ref="V32:X32" si="174">Q32</f>
        <v>0.2719298246</v>
      </c>
      <c r="W32" s="40">
        <f t="shared" si="174"/>
        <v>0.3384615385</v>
      </c>
      <c r="X32" s="54">
        <f t="shared" si="174"/>
        <v>0.5214446953</v>
      </c>
      <c r="Y32" s="39">
        <f t="shared" si="12"/>
        <v>0.2719298246</v>
      </c>
      <c r="Z32" s="40">
        <f t="shared" si="13"/>
        <v>-0.2155384615</v>
      </c>
      <c r="AA32" s="54">
        <f t="shared" si="14"/>
        <v>-0.1105553047</v>
      </c>
      <c r="AB32" s="55">
        <f t="shared" si="15"/>
        <v>-0.6702279757</v>
      </c>
      <c r="AC32" s="55">
        <f t="shared" si="16"/>
        <v>1.455626139</v>
      </c>
      <c r="AD32" s="39">
        <f t="shared" si="17"/>
        <v>0.2453595911</v>
      </c>
      <c r="AE32" s="40">
        <f t="shared" si="18"/>
        <v>0.2453595911</v>
      </c>
      <c r="AF32" s="54">
        <f t="shared" si="19"/>
        <v>-0.1105553047</v>
      </c>
      <c r="AG32" s="56">
        <f t="shared" si="20"/>
        <v>-0.4233401482</v>
      </c>
      <c r="AH32" s="56">
        <f t="shared" si="21"/>
        <v>1.208738312</v>
      </c>
      <c r="AI32" s="39">
        <f t="shared" si="22"/>
        <v>0.1902942516</v>
      </c>
      <c r="AJ32" s="40">
        <f t="shared" si="23"/>
        <v>0.1902942516</v>
      </c>
      <c r="AK32" s="54">
        <f t="shared" si="24"/>
        <v>0.1902942516</v>
      </c>
      <c r="AL32" s="57">
        <f t="shared" ref="AL32:AM32" si="175">R32-T32</f>
        <v>-0.1190534662</v>
      </c>
      <c r="AM32" s="57">
        <f t="shared" si="175"/>
        <v>-0.03216079874</v>
      </c>
      <c r="AN32" s="58">
        <f t="shared" si="26"/>
        <v>-0.05818219169</v>
      </c>
      <c r="AO32" s="58">
        <f t="shared" si="27"/>
        <v>-0.02266302524</v>
      </c>
      <c r="AP32" s="39">
        <f t="shared" si="28"/>
        <v>0.1902942516</v>
      </c>
      <c r="AQ32" s="40">
        <f t="shared" ref="AQ32:AR32" si="176">AJ32+AN32</f>
        <v>0.1321120599</v>
      </c>
      <c r="AR32" s="54">
        <f t="shared" si="176"/>
        <v>0.1676312263</v>
      </c>
      <c r="AS32" s="59">
        <f t="shared" si="30"/>
        <v>1.428996527</v>
      </c>
      <c r="AT32" s="39">
        <f t="shared" ref="AT32:AV32" si="177">AP32*$AS32</f>
        <v>0.2719298246</v>
      </c>
      <c r="AU32" s="40">
        <f t="shared" si="177"/>
        <v>0.1887876747</v>
      </c>
      <c r="AV32" s="54">
        <f t="shared" si="177"/>
        <v>0.2395444402</v>
      </c>
      <c r="AW32" s="39">
        <f t="shared" ref="AW32:AY32" si="178">IF(AT32&lt;0,0,IF(AT32&gt;1,1,AT32))</f>
        <v>0.2719298246</v>
      </c>
      <c r="AX32" s="40">
        <f t="shared" si="178"/>
        <v>0.1887876747</v>
      </c>
      <c r="AY32" s="54">
        <f t="shared" si="178"/>
        <v>0.2395444402</v>
      </c>
      <c r="AZ32" s="38"/>
      <c r="BA32" s="38"/>
      <c r="BB32" s="38"/>
      <c r="BC32" s="38"/>
      <c r="BD32" s="38"/>
      <c r="BE32" s="38"/>
      <c r="BF32" s="38"/>
    </row>
    <row r="33">
      <c r="A33" s="1"/>
      <c r="B33" s="1"/>
      <c r="C33" s="53">
        <v>0.0</v>
      </c>
      <c r="D33" s="42" t="s">
        <v>106</v>
      </c>
      <c r="E33" s="42">
        <f>E25+E29</f>
        <v>0.2717731982</v>
      </c>
      <c r="F33" s="2">
        <v>1348.0</v>
      </c>
      <c r="G33" s="75">
        <v>1808.0</v>
      </c>
      <c r="H33" s="43">
        <v>11.0</v>
      </c>
      <c r="I33" s="43">
        <v>28.0</v>
      </c>
      <c r="J33" s="43">
        <v>20.0</v>
      </c>
      <c r="K33" s="44">
        <v>34.0</v>
      </c>
      <c r="L33" s="44">
        <v>76.0</v>
      </c>
      <c r="M33" s="44">
        <v>24.0</v>
      </c>
      <c r="N33" s="76">
        <f>'Turnout Restoration'!AR33</f>
        <v>9</v>
      </c>
      <c r="O33" s="45">
        <v>16.0</v>
      </c>
      <c r="P33" s="76">
        <f>'Turnout Restoration'!AT33</f>
        <v>27</v>
      </c>
      <c r="Q33" s="39">
        <f t="shared" si="6"/>
        <v>0.3076923077</v>
      </c>
      <c r="R33" s="40">
        <f t="shared" si="7"/>
        <v>0.4745762712</v>
      </c>
      <c r="S33" s="54">
        <f t="shared" si="8"/>
        <v>0.5671641791</v>
      </c>
      <c r="T33" s="40">
        <f t="shared" si="9"/>
        <v>0.4523195266</v>
      </c>
      <c r="U33" s="54">
        <f t="shared" si="10"/>
        <v>0.5472899408</v>
      </c>
      <c r="V33" s="39">
        <f t="shared" ref="V33:X33" si="179">Q33</f>
        <v>0.3076923077</v>
      </c>
      <c r="W33" s="40">
        <f t="shared" si="179"/>
        <v>0.4745762712</v>
      </c>
      <c r="X33" s="54">
        <f t="shared" si="179"/>
        <v>0.5671641791</v>
      </c>
      <c r="Y33" s="39">
        <f t="shared" si="12"/>
        <v>0.3076923077</v>
      </c>
      <c r="Z33" s="40">
        <f t="shared" si="13"/>
        <v>-0.07942372881</v>
      </c>
      <c r="AA33" s="54">
        <f t="shared" si="14"/>
        <v>-0.0648358209</v>
      </c>
      <c r="AB33" s="55">
        <f t="shared" si="15"/>
        <v>-0.2526129686</v>
      </c>
      <c r="AC33" s="55">
        <f t="shared" si="16"/>
        <v>1.038011132</v>
      </c>
      <c r="AD33" s="39">
        <f t="shared" si="17"/>
        <v>0.2247027869</v>
      </c>
      <c r="AE33" s="40">
        <f t="shared" si="18"/>
        <v>0.2247027869</v>
      </c>
      <c r="AF33" s="54">
        <f t="shared" si="19"/>
        <v>-0.0648358209</v>
      </c>
      <c r="AG33" s="56">
        <f t="shared" si="20"/>
        <v>-0.2809104809</v>
      </c>
      <c r="AH33" s="56">
        <f t="shared" si="21"/>
        <v>1.066308644</v>
      </c>
      <c r="AI33" s="39">
        <f t="shared" si="22"/>
        <v>0.165370835</v>
      </c>
      <c r="AJ33" s="40">
        <f t="shared" si="23"/>
        <v>0.165370835</v>
      </c>
      <c r="AK33" s="54">
        <f t="shared" si="24"/>
        <v>0.165370835</v>
      </c>
      <c r="AL33" s="57">
        <f t="shared" ref="AL33:AM33" si="180">R33-T33</f>
        <v>0.02225674456</v>
      </c>
      <c r="AM33" s="57">
        <f t="shared" si="180"/>
        <v>0.01987423828</v>
      </c>
      <c r="AN33" s="58">
        <f t="shared" si="26"/>
        <v>0.01087701367</v>
      </c>
      <c r="AO33" s="58">
        <f t="shared" si="27"/>
        <v>0.01400494954</v>
      </c>
      <c r="AP33" s="39">
        <f t="shared" si="28"/>
        <v>0.165370835</v>
      </c>
      <c r="AQ33" s="40">
        <f t="shared" ref="AQ33:AR33" si="181">AJ33+AN33</f>
        <v>0.1762478487</v>
      </c>
      <c r="AR33" s="54">
        <f t="shared" si="181"/>
        <v>0.1793757845</v>
      </c>
      <c r="AS33" s="59">
        <f t="shared" si="30"/>
        <v>1.860620149</v>
      </c>
      <c r="AT33" s="39">
        <f t="shared" ref="AT33:AV33" si="182">AP33*$AS33</f>
        <v>0.3076923077</v>
      </c>
      <c r="AU33" s="40">
        <f t="shared" si="182"/>
        <v>0.3279302985</v>
      </c>
      <c r="AV33" s="54">
        <f t="shared" si="182"/>
        <v>0.333750199</v>
      </c>
      <c r="AW33" s="39">
        <f t="shared" ref="AW33:AY33" si="183">IF(AT33&lt;0,0,IF(AT33&gt;1,1,AT33))</f>
        <v>0.3076923077</v>
      </c>
      <c r="AX33" s="40">
        <f t="shared" si="183"/>
        <v>0.3279302985</v>
      </c>
      <c r="AY33" s="54">
        <f t="shared" si="183"/>
        <v>0.333750199</v>
      </c>
      <c r="AZ33" s="38"/>
      <c r="BA33" s="38"/>
      <c r="BB33" s="38"/>
      <c r="BC33" s="38"/>
      <c r="BD33" s="38"/>
      <c r="BE33" s="38"/>
      <c r="BF33" s="38"/>
    </row>
    <row r="34">
      <c r="A34" s="1"/>
      <c r="B34" s="1"/>
      <c r="C34" s="53">
        <v>0.0</v>
      </c>
      <c r="D34" s="42"/>
      <c r="E34" s="42"/>
      <c r="F34" s="2">
        <v>1349.0</v>
      </c>
      <c r="G34" s="75">
        <v>1790.0</v>
      </c>
      <c r="H34" s="43">
        <v>11.0</v>
      </c>
      <c r="I34" s="43">
        <v>17.0</v>
      </c>
      <c r="J34" s="43">
        <v>13.0</v>
      </c>
      <c r="K34" s="44">
        <v>21.0</v>
      </c>
      <c r="L34" s="44">
        <v>68.0</v>
      </c>
      <c r="M34" s="44">
        <v>29.0</v>
      </c>
      <c r="N34" s="76">
        <f>'Turnout Restoration'!AR34</f>
        <v>14</v>
      </c>
      <c r="O34" s="45">
        <v>10.0</v>
      </c>
      <c r="P34" s="76">
        <f>'Turnout Restoration'!AT34</f>
        <v>16</v>
      </c>
      <c r="Q34" s="39">
        <f t="shared" si="6"/>
        <v>0.25</v>
      </c>
      <c r="R34" s="40">
        <f t="shared" si="7"/>
        <v>0.4146341463</v>
      </c>
      <c r="S34" s="54">
        <f t="shared" si="8"/>
        <v>0.5762711864</v>
      </c>
      <c r="T34" s="40">
        <f t="shared" si="9"/>
        <v>0.4615625</v>
      </c>
      <c r="U34" s="54">
        <f t="shared" si="10"/>
        <v>0.5579375</v>
      </c>
      <c r="V34" s="39">
        <f t="shared" ref="V34:X34" si="184">Q34</f>
        <v>0.25</v>
      </c>
      <c r="W34" s="40">
        <f t="shared" si="184"/>
        <v>0.4146341463</v>
      </c>
      <c r="X34" s="54">
        <f t="shared" si="184"/>
        <v>0.5762711864</v>
      </c>
      <c r="Y34" s="39">
        <f t="shared" si="12"/>
        <v>0.25</v>
      </c>
      <c r="Z34" s="40">
        <f t="shared" si="13"/>
        <v>-0.1393658537</v>
      </c>
      <c r="AA34" s="54">
        <f t="shared" si="14"/>
        <v>-0.05572881356</v>
      </c>
      <c r="AB34" s="55">
        <f t="shared" si="15"/>
        <v>-0.5085552158</v>
      </c>
      <c r="AC34" s="55">
        <f t="shared" si="16"/>
        <v>1.293953379</v>
      </c>
      <c r="AD34" s="39">
        <f t="shared" si="17"/>
        <v>0.2023892798</v>
      </c>
      <c r="AE34" s="40">
        <f t="shared" si="18"/>
        <v>0.2023892798</v>
      </c>
      <c r="AF34" s="54">
        <f t="shared" si="19"/>
        <v>-0.05572881356</v>
      </c>
      <c r="AG34" s="56">
        <f t="shared" si="20"/>
        <v>-0.268695824</v>
      </c>
      <c r="AH34" s="56">
        <f t="shared" si="21"/>
        <v>1.054093987</v>
      </c>
      <c r="AI34" s="39">
        <f t="shared" si="22"/>
        <v>0.1484370595</v>
      </c>
      <c r="AJ34" s="40">
        <f t="shared" si="23"/>
        <v>0.1484370595</v>
      </c>
      <c r="AK34" s="54">
        <f t="shared" si="24"/>
        <v>0.1484370595</v>
      </c>
      <c r="AL34" s="57">
        <f t="shared" ref="AL34:AM34" si="185">R34-T34</f>
        <v>-0.04692835366</v>
      </c>
      <c r="AM34" s="57">
        <f t="shared" si="185"/>
        <v>0.01833368644</v>
      </c>
      <c r="AN34" s="58">
        <f t="shared" si="26"/>
        <v>-0.0229341871</v>
      </c>
      <c r="AO34" s="58">
        <f t="shared" si="27"/>
        <v>0.0129193557</v>
      </c>
      <c r="AP34" s="39">
        <f t="shared" si="28"/>
        <v>0.1484370595</v>
      </c>
      <c r="AQ34" s="40">
        <f t="shared" ref="AQ34:AR34" si="186">AJ34+AN34</f>
        <v>0.1255028724</v>
      </c>
      <c r="AR34" s="54">
        <f t="shared" si="186"/>
        <v>0.1613564152</v>
      </c>
      <c r="AS34" s="59">
        <f t="shared" si="30"/>
        <v>1.684215525</v>
      </c>
      <c r="AT34" s="39">
        <f t="shared" ref="AT34:AV34" si="187">AP34*$AS34</f>
        <v>0.25</v>
      </c>
      <c r="AU34" s="40">
        <f t="shared" si="187"/>
        <v>0.211373886</v>
      </c>
      <c r="AV34" s="54">
        <f t="shared" si="187"/>
        <v>0.2717589794</v>
      </c>
      <c r="AW34" s="39">
        <f t="shared" ref="AW34:AY34" si="188">IF(AT34&lt;0,0,IF(AT34&gt;1,1,AT34))</f>
        <v>0.25</v>
      </c>
      <c r="AX34" s="40">
        <f t="shared" si="188"/>
        <v>0.211373886</v>
      </c>
      <c r="AY34" s="54">
        <f t="shared" si="188"/>
        <v>0.2717589794</v>
      </c>
      <c r="AZ34" s="38"/>
      <c r="BA34" s="38"/>
      <c r="BB34" s="38"/>
      <c r="BC34" s="38"/>
      <c r="BD34" s="38"/>
      <c r="BE34" s="38"/>
      <c r="BF34" s="38"/>
    </row>
    <row r="35">
      <c r="A35" s="1"/>
      <c r="B35" s="1"/>
      <c r="C35" s="53">
        <v>0.0</v>
      </c>
      <c r="D35" s="42" t="s">
        <v>107</v>
      </c>
      <c r="E35" s="42">
        <f t="shared" ref="E35:E37" si="194">E31-E21</f>
        <v>0.1040314773</v>
      </c>
      <c r="F35" s="2">
        <v>1351.0</v>
      </c>
      <c r="G35" s="75">
        <v>3110.0</v>
      </c>
      <c r="H35" s="43">
        <v>17.0</v>
      </c>
      <c r="I35" s="43">
        <v>54.0</v>
      </c>
      <c r="J35" s="43">
        <v>20.0</v>
      </c>
      <c r="K35" s="44">
        <v>57.0</v>
      </c>
      <c r="L35" s="44">
        <v>138.0</v>
      </c>
      <c r="M35" s="44">
        <v>51.0</v>
      </c>
      <c r="N35" s="76">
        <f>'Turnout Restoration'!AR35</f>
        <v>25</v>
      </c>
      <c r="O35" s="45">
        <v>13.0</v>
      </c>
      <c r="P35" s="76">
        <f>'Turnout Restoration'!AT35</f>
        <v>27</v>
      </c>
      <c r="Q35" s="39">
        <f t="shared" si="6"/>
        <v>0.2</v>
      </c>
      <c r="R35" s="40">
        <f t="shared" si="7"/>
        <v>0.5934065934</v>
      </c>
      <c r="S35" s="54">
        <f t="shared" si="8"/>
        <v>0.5609756098</v>
      </c>
      <c r="T35" s="40">
        <f t="shared" si="9"/>
        <v>0.47324</v>
      </c>
      <c r="U35" s="54">
        <f t="shared" si="10"/>
        <v>0.56912</v>
      </c>
      <c r="V35" s="39">
        <f t="shared" ref="V35:X35" si="189">Q35</f>
        <v>0.2</v>
      </c>
      <c r="W35" s="40">
        <f t="shared" si="189"/>
        <v>0.5934065934</v>
      </c>
      <c r="X35" s="54">
        <f t="shared" si="189"/>
        <v>0.5609756098</v>
      </c>
      <c r="Y35" s="39">
        <f t="shared" si="12"/>
        <v>0.2</v>
      </c>
      <c r="Z35" s="40">
        <f t="shared" si="13"/>
        <v>0.03940659341</v>
      </c>
      <c r="AA35" s="54">
        <f t="shared" si="14"/>
        <v>-0.07102439024</v>
      </c>
      <c r="AB35" s="55">
        <f t="shared" si="15"/>
        <v>0.1945410225</v>
      </c>
      <c r="AC35" s="55">
        <f t="shared" si="16"/>
        <v>0.5908571409</v>
      </c>
      <c r="AD35" s="39">
        <f t="shared" si="17"/>
        <v>0.1441403476</v>
      </c>
      <c r="AE35" s="40">
        <f t="shared" si="18"/>
        <v>0.1441403476</v>
      </c>
      <c r="AF35" s="54">
        <f t="shared" si="19"/>
        <v>-0.07102439024</v>
      </c>
      <c r="AG35" s="56">
        <f t="shared" si="20"/>
        <v>-0.4578265295</v>
      </c>
      <c r="AH35" s="56">
        <f t="shared" si="21"/>
        <v>1.243224693</v>
      </c>
      <c r="AI35" s="39">
        <f t="shared" si="22"/>
        <v>0.1136241695</v>
      </c>
      <c r="AJ35" s="40">
        <f t="shared" si="23"/>
        <v>0.1136241695</v>
      </c>
      <c r="AK35" s="54">
        <f t="shared" si="24"/>
        <v>0.1136241695</v>
      </c>
      <c r="AL35" s="57">
        <f t="shared" ref="AL35:AM35" si="190">R35-T35</f>
        <v>0.1201665934</v>
      </c>
      <c r="AM35" s="57">
        <f t="shared" si="190"/>
        <v>-0.008144390244</v>
      </c>
      <c r="AN35" s="58">
        <f t="shared" si="26"/>
        <v>0.05872618411</v>
      </c>
      <c r="AO35" s="58">
        <f t="shared" si="27"/>
        <v>-0.005739177162</v>
      </c>
      <c r="AP35" s="39">
        <f t="shared" si="28"/>
        <v>0.1136241695</v>
      </c>
      <c r="AQ35" s="40">
        <f t="shared" ref="AQ35:AR35" si="191">AJ35+AN35</f>
        <v>0.1723503537</v>
      </c>
      <c r="AR35" s="54">
        <f t="shared" si="191"/>
        <v>0.1078849924</v>
      </c>
      <c r="AS35" s="59">
        <f t="shared" si="30"/>
        <v>1.760188882</v>
      </c>
      <c r="AT35" s="39">
        <f t="shared" ref="AT35:AV35" si="192">AP35*$AS35</f>
        <v>0.2</v>
      </c>
      <c r="AU35" s="40">
        <f t="shared" si="192"/>
        <v>0.3033691764</v>
      </c>
      <c r="AV35" s="54">
        <f t="shared" si="192"/>
        <v>0.1898979642</v>
      </c>
      <c r="AW35" s="39">
        <f t="shared" ref="AW35:AY35" si="193">IF(AT35&lt;0,0,IF(AT35&gt;1,1,AT35))</f>
        <v>0.2</v>
      </c>
      <c r="AX35" s="40">
        <f t="shared" si="193"/>
        <v>0.3033691764</v>
      </c>
      <c r="AY35" s="54">
        <f t="shared" si="193"/>
        <v>0.1898979642</v>
      </c>
      <c r="AZ35" s="38"/>
      <c r="BA35" s="38"/>
      <c r="BB35" s="38"/>
      <c r="BC35" s="38"/>
      <c r="BD35" s="38"/>
      <c r="BE35" s="38"/>
      <c r="BF35" s="38"/>
    </row>
    <row r="36">
      <c r="A36" s="1"/>
      <c r="B36" s="1"/>
      <c r="C36" s="53">
        <v>0.0</v>
      </c>
      <c r="D36" s="42" t="s">
        <v>108</v>
      </c>
      <c r="E36" s="42">
        <f t="shared" si="194"/>
        <v>0.1040314773</v>
      </c>
      <c r="F36" s="2">
        <v>1352.0</v>
      </c>
      <c r="G36" s="75">
        <v>1460.0</v>
      </c>
      <c r="H36" s="43">
        <v>9.0</v>
      </c>
      <c r="I36" s="43">
        <v>19.0</v>
      </c>
      <c r="J36" s="43">
        <v>14.0</v>
      </c>
      <c r="K36" s="44">
        <v>26.0</v>
      </c>
      <c r="L36" s="44">
        <v>65.0</v>
      </c>
      <c r="M36" s="44">
        <v>28.0</v>
      </c>
      <c r="N36" s="76">
        <f>'Turnout Restoration'!AR36</f>
        <v>9</v>
      </c>
      <c r="O36" s="45">
        <v>8.0</v>
      </c>
      <c r="P36" s="76">
        <f>'Turnout Restoration'!AT36</f>
        <v>26</v>
      </c>
      <c r="Q36" s="39">
        <f t="shared" si="6"/>
        <v>0.1860465116</v>
      </c>
      <c r="R36" s="40">
        <f t="shared" si="7"/>
        <v>0.4523809524</v>
      </c>
      <c r="S36" s="54">
        <f t="shared" si="8"/>
        <v>0.5462184874</v>
      </c>
      <c r="T36" s="40">
        <f t="shared" si="9"/>
        <v>0.4771065441</v>
      </c>
      <c r="U36" s="54">
        <f t="shared" si="10"/>
        <v>0.5725646295</v>
      </c>
      <c r="V36" s="39">
        <f t="shared" ref="V36:X36" si="195">Q36</f>
        <v>0.1860465116</v>
      </c>
      <c r="W36" s="40">
        <f t="shared" si="195"/>
        <v>0.4523809524</v>
      </c>
      <c r="X36" s="54">
        <f t="shared" si="195"/>
        <v>0.5462184874</v>
      </c>
      <c r="Y36" s="39">
        <f t="shared" si="12"/>
        <v>0.1860465116</v>
      </c>
      <c r="Z36" s="40">
        <f t="shared" si="13"/>
        <v>-0.1016190476</v>
      </c>
      <c r="AA36" s="54">
        <f t="shared" si="14"/>
        <v>-0.08578151261</v>
      </c>
      <c r="AB36" s="55">
        <f t="shared" si="15"/>
        <v>-0.4999228978</v>
      </c>
      <c r="AC36" s="55">
        <f t="shared" si="16"/>
        <v>1.285321061</v>
      </c>
      <c r="AD36" s="39">
        <f t="shared" si="17"/>
        <v>0.1498995252</v>
      </c>
      <c r="AE36" s="40">
        <f t="shared" si="18"/>
        <v>0.1498995252</v>
      </c>
      <c r="AF36" s="54">
        <f t="shared" si="19"/>
        <v>-0.08578151261</v>
      </c>
      <c r="AG36" s="56">
        <f t="shared" si="20"/>
        <v>-0.5197727107</v>
      </c>
      <c r="AH36" s="56">
        <f t="shared" si="21"/>
        <v>1.305170874</v>
      </c>
      <c r="AI36" s="39">
        <f t="shared" si="22"/>
        <v>0.1221235759</v>
      </c>
      <c r="AJ36" s="40">
        <f t="shared" si="23"/>
        <v>0.1221235759</v>
      </c>
      <c r="AK36" s="54">
        <f t="shared" si="24"/>
        <v>0.1221235759</v>
      </c>
      <c r="AL36" s="57">
        <f t="shared" ref="AL36:AM36" si="196">R36-T36</f>
        <v>-0.0247255917</v>
      </c>
      <c r="AM36" s="57">
        <f t="shared" si="196"/>
        <v>-0.02634614213</v>
      </c>
      <c r="AN36" s="58">
        <f t="shared" si="26"/>
        <v>-0.01208355508</v>
      </c>
      <c r="AO36" s="58">
        <f t="shared" si="27"/>
        <v>-0.01856556141</v>
      </c>
      <c r="AP36" s="39">
        <f t="shared" si="28"/>
        <v>0.1221235759</v>
      </c>
      <c r="AQ36" s="40">
        <f t="shared" ref="AQ36:AR36" si="197">AJ36+AN36</f>
        <v>0.1100400208</v>
      </c>
      <c r="AR36" s="54">
        <f t="shared" si="197"/>
        <v>0.1035580145</v>
      </c>
      <c r="AS36" s="59">
        <f t="shared" si="30"/>
        <v>1.5234283</v>
      </c>
      <c r="AT36" s="39">
        <f t="shared" ref="AT36:AV36" si="198">AP36*$AS36</f>
        <v>0.1860465116</v>
      </c>
      <c r="AU36" s="40">
        <f t="shared" si="198"/>
        <v>0.1676380819</v>
      </c>
      <c r="AV36" s="54">
        <f t="shared" si="198"/>
        <v>0.15776321</v>
      </c>
      <c r="AW36" s="39">
        <f t="shared" ref="AW36:AY36" si="199">IF(AT36&lt;0,0,IF(AT36&gt;1,1,AT36))</f>
        <v>0.1860465116</v>
      </c>
      <c r="AX36" s="40">
        <f t="shared" si="199"/>
        <v>0.1676380819</v>
      </c>
      <c r="AY36" s="54">
        <f t="shared" si="199"/>
        <v>0.15776321</v>
      </c>
      <c r="AZ36" s="38"/>
      <c r="BA36" s="38"/>
      <c r="BB36" s="38"/>
      <c r="BC36" s="38"/>
      <c r="BD36" s="38"/>
      <c r="BE36" s="38"/>
      <c r="BF36" s="38"/>
    </row>
    <row r="37">
      <c r="A37" s="1"/>
      <c r="B37" s="1"/>
      <c r="C37" s="53">
        <v>0.0</v>
      </c>
      <c r="D37" s="42" t="s">
        <v>109</v>
      </c>
      <c r="E37" s="42">
        <f t="shared" si="194"/>
        <v>0.1040314773</v>
      </c>
      <c r="F37" s="2">
        <v>1353.0</v>
      </c>
      <c r="G37" s="75">
        <v>2590.0</v>
      </c>
      <c r="H37" s="43">
        <v>14.0</v>
      </c>
      <c r="I37" s="43">
        <v>26.0</v>
      </c>
      <c r="J37" s="43">
        <v>14.0</v>
      </c>
      <c r="K37" s="44">
        <v>28.0</v>
      </c>
      <c r="L37" s="44">
        <v>92.0</v>
      </c>
      <c r="M37" s="44">
        <v>31.0</v>
      </c>
      <c r="N37" s="76">
        <f>'Turnout Restoration'!AR37</f>
        <v>18</v>
      </c>
      <c r="O37" s="45">
        <v>17.0</v>
      </c>
      <c r="P37" s="76">
        <f>'Turnout Restoration'!AT37</f>
        <v>17</v>
      </c>
      <c r="Q37" s="39">
        <f t="shared" si="6"/>
        <v>0.3269230769</v>
      </c>
      <c r="R37" s="40">
        <f t="shared" si="7"/>
        <v>0.4814814815</v>
      </c>
      <c r="S37" s="54">
        <f t="shared" si="8"/>
        <v>0.6092715232</v>
      </c>
      <c r="T37" s="40">
        <f t="shared" si="9"/>
        <v>0.450245932</v>
      </c>
      <c r="U37" s="54">
        <f t="shared" si="10"/>
        <v>0.5442777367</v>
      </c>
      <c r="V37" s="39">
        <f t="shared" ref="V37:X37" si="200">Q37</f>
        <v>0.3269230769</v>
      </c>
      <c r="W37" s="40">
        <f t="shared" si="200"/>
        <v>0.4814814815</v>
      </c>
      <c r="X37" s="54">
        <f t="shared" si="200"/>
        <v>0.6092715232</v>
      </c>
      <c r="Y37" s="39">
        <f t="shared" si="12"/>
        <v>0.3269230769</v>
      </c>
      <c r="Z37" s="40">
        <f t="shared" si="13"/>
        <v>-0.07251851852</v>
      </c>
      <c r="AA37" s="54">
        <f t="shared" si="14"/>
        <v>-0.02272847682</v>
      </c>
      <c r="AB37" s="55">
        <f t="shared" si="15"/>
        <v>-0.2182869065</v>
      </c>
      <c r="AC37" s="55">
        <f t="shared" si="16"/>
        <v>1.00368507</v>
      </c>
      <c r="AD37" s="39">
        <f t="shared" si="17"/>
        <v>0.2367885489</v>
      </c>
      <c r="AE37" s="40">
        <f t="shared" si="18"/>
        <v>0.2367885489</v>
      </c>
      <c r="AF37" s="54">
        <f t="shared" si="19"/>
        <v>-0.02272847682</v>
      </c>
      <c r="AG37" s="56">
        <f t="shared" si="20"/>
        <v>-0.09569321742</v>
      </c>
      <c r="AH37" s="56">
        <f t="shared" si="21"/>
        <v>0.8810913808</v>
      </c>
      <c r="AI37" s="39">
        <f t="shared" si="22"/>
        <v>0.1682043408</v>
      </c>
      <c r="AJ37" s="40">
        <f t="shared" si="23"/>
        <v>0.1682043408</v>
      </c>
      <c r="AK37" s="54">
        <f t="shared" si="24"/>
        <v>0.1682043408</v>
      </c>
      <c r="AL37" s="57">
        <f t="shared" ref="AL37:AM37" si="201">R37-T37</f>
        <v>0.03123554953</v>
      </c>
      <c r="AM37" s="57">
        <f t="shared" si="201"/>
        <v>0.06499378649</v>
      </c>
      <c r="AN37" s="58">
        <f t="shared" si="26"/>
        <v>0.01526501318</v>
      </c>
      <c r="AO37" s="58">
        <f t="shared" si="27"/>
        <v>0.04579972766</v>
      </c>
      <c r="AP37" s="39">
        <f t="shared" si="28"/>
        <v>0.1682043408</v>
      </c>
      <c r="AQ37" s="40">
        <f t="shared" ref="AQ37:AR37" si="202">AJ37+AN37</f>
        <v>0.183469354</v>
      </c>
      <c r="AR37" s="54">
        <f t="shared" si="202"/>
        <v>0.2140040685</v>
      </c>
      <c r="AS37" s="59">
        <f t="shared" si="30"/>
        <v>1.943606659</v>
      </c>
      <c r="AT37" s="39">
        <f t="shared" ref="AT37:AV37" si="203">AP37*$AS37</f>
        <v>0.3269230769</v>
      </c>
      <c r="AU37" s="40">
        <f t="shared" si="203"/>
        <v>0.3565922582</v>
      </c>
      <c r="AV37" s="54">
        <f t="shared" si="203"/>
        <v>0.4159397326</v>
      </c>
      <c r="AW37" s="39">
        <f t="shared" ref="AW37:AY37" si="204">IF(AT37&lt;0,0,IF(AT37&gt;1,1,AT37))</f>
        <v>0.3269230769</v>
      </c>
      <c r="AX37" s="40">
        <f t="shared" si="204"/>
        <v>0.3565922582</v>
      </c>
      <c r="AY37" s="54">
        <f t="shared" si="204"/>
        <v>0.4159397326</v>
      </c>
      <c r="AZ37" s="38"/>
      <c r="BA37" s="38"/>
      <c r="BB37" s="38"/>
      <c r="BC37" s="38"/>
      <c r="BD37" s="38"/>
      <c r="BE37" s="38"/>
      <c r="BF37" s="38"/>
    </row>
    <row r="38">
      <c r="A38" s="1"/>
      <c r="B38" s="1"/>
      <c r="C38" s="53">
        <v>0.0</v>
      </c>
      <c r="D38" s="42"/>
      <c r="E38" s="42"/>
      <c r="F38" s="2">
        <v>1354.0</v>
      </c>
      <c r="G38" s="75">
        <v>3282.0</v>
      </c>
      <c r="H38" s="43">
        <v>18.0</v>
      </c>
      <c r="I38" s="43">
        <v>41.0</v>
      </c>
      <c r="J38" s="43">
        <v>28.0</v>
      </c>
      <c r="K38" s="44">
        <v>42.0</v>
      </c>
      <c r="L38" s="44">
        <v>136.0</v>
      </c>
      <c r="M38" s="44">
        <v>47.0</v>
      </c>
      <c r="N38" s="76">
        <f>'Turnout Restoration'!AR38</f>
        <v>25</v>
      </c>
      <c r="O38" s="45">
        <v>14.0</v>
      </c>
      <c r="P38" s="76">
        <f>'Turnout Restoration'!AT38</f>
        <v>47</v>
      </c>
      <c r="Q38" s="39">
        <f t="shared" si="6"/>
        <v>0.1627906977</v>
      </c>
      <c r="R38" s="40">
        <f t="shared" si="7"/>
        <v>0.4712643678</v>
      </c>
      <c r="S38" s="54">
        <f t="shared" si="8"/>
        <v>0.6044444444</v>
      </c>
      <c r="T38" s="40">
        <f t="shared" si="9"/>
        <v>0.4841400757</v>
      </c>
      <c r="U38" s="54">
        <f t="shared" si="10"/>
        <v>0.5786197945</v>
      </c>
      <c r="V38" s="39">
        <f t="shared" ref="V38:X38" si="205">Q38</f>
        <v>0.1627906977</v>
      </c>
      <c r="W38" s="40">
        <f t="shared" si="205"/>
        <v>0.4712643678</v>
      </c>
      <c r="X38" s="54">
        <f t="shared" si="205"/>
        <v>0.6044444444</v>
      </c>
      <c r="Y38" s="39">
        <f t="shared" si="12"/>
        <v>0.1627906977</v>
      </c>
      <c r="Z38" s="40">
        <f t="shared" si="13"/>
        <v>-0.08273563218</v>
      </c>
      <c r="AA38" s="54">
        <f t="shared" si="14"/>
        <v>-0.02755555556</v>
      </c>
      <c r="AB38" s="55">
        <f t="shared" si="15"/>
        <v>-0.47021243</v>
      </c>
      <c r="AC38" s="55">
        <f t="shared" si="16"/>
        <v>1.255610593</v>
      </c>
      <c r="AD38" s="39">
        <f t="shared" si="17"/>
        <v>0.1291239639</v>
      </c>
      <c r="AE38" s="40">
        <f t="shared" si="18"/>
        <v>0.1291239639</v>
      </c>
      <c r="AF38" s="54">
        <f t="shared" si="19"/>
        <v>-0.02755555556</v>
      </c>
      <c r="AG38" s="56">
        <f t="shared" si="20"/>
        <v>-0.2102500664</v>
      </c>
      <c r="AH38" s="56">
        <f t="shared" si="21"/>
        <v>0.9956482298</v>
      </c>
      <c r="AI38" s="39">
        <f t="shared" si="22"/>
        <v>0.09336034137</v>
      </c>
      <c r="AJ38" s="40">
        <f t="shared" si="23"/>
        <v>0.09336034137</v>
      </c>
      <c r="AK38" s="54">
        <f t="shared" si="24"/>
        <v>0.09336034137</v>
      </c>
      <c r="AL38" s="57">
        <f t="shared" ref="AL38:AM38" si="206">R38-T38</f>
        <v>-0.0128757079</v>
      </c>
      <c r="AM38" s="57">
        <f t="shared" si="206"/>
        <v>0.02582464996</v>
      </c>
      <c r="AN38" s="58">
        <f t="shared" si="26"/>
        <v>-0.006292440946</v>
      </c>
      <c r="AO38" s="58">
        <f t="shared" si="27"/>
        <v>0.01819807706</v>
      </c>
      <c r="AP38" s="39">
        <f t="shared" si="28"/>
        <v>0.09336034137</v>
      </c>
      <c r="AQ38" s="40">
        <f t="shared" ref="AQ38:AR38" si="207">AJ38+AN38</f>
        <v>0.08706790043</v>
      </c>
      <c r="AR38" s="54">
        <f t="shared" si="207"/>
        <v>0.1115584184</v>
      </c>
      <c r="AS38" s="59">
        <f t="shared" si="30"/>
        <v>1.743681474</v>
      </c>
      <c r="AT38" s="39">
        <f t="shared" ref="AT38:AV38" si="208">AP38*$AS38</f>
        <v>0.1627906977</v>
      </c>
      <c r="AU38" s="40">
        <f t="shared" si="208"/>
        <v>0.151818685</v>
      </c>
      <c r="AV38" s="54">
        <f t="shared" si="208"/>
        <v>0.1945223475</v>
      </c>
      <c r="AW38" s="39">
        <f t="shared" ref="AW38:AY38" si="209">IF(AT38&lt;0,0,IF(AT38&gt;1,1,AT38))</f>
        <v>0.1627906977</v>
      </c>
      <c r="AX38" s="40">
        <f t="shared" si="209"/>
        <v>0.151818685</v>
      </c>
      <c r="AY38" s="54">
        <f t="shared" si="209"/>
        <v>0.1945223475</v>
      </c>
      <c r="AZ38" s="38"/>
      <c r="BA38" s="38"/>
      <c r="BB38" s="38"/>
      <c r="BC38" s="38"/>
      <c r="BD38" s="38"/>
      <c r="BE38" s="38"/>
      <c r="BF38" s="38"/>
    </row>
    <row r="39">
      <c r="A39" s="1"/>
      <c r="B39" s="1"/>
      <c r="C39" s="53">
        <v>0.0</v>
      </c>
      <c r="D39" s="42"/>
      <c r="E39" s="42"/>
      <c r="F39" s="2">
        <v>1356.0</v>
      </c>
      <c r="G39" s="75">
        <v>2114.0</v>
      </c>
      <c r="H39" s="43">
        <v>12.0</v>
      </c>
      <c r="I39" s="43">
        <v>32.0</v>
      </c>
      <c r="J39" s="43">
        <v>13.0</v>
      </c>
      <c r="K39" s="44">
        <v>35.0</v>
      </c>
      <c r="L39" s="44">
        <v>103.0</v>
      </c>
      <c r="M39" s="44">
        <v>28.0</v>
      </c>
      <c r="N39" s="76">
        <f>'Turnout Restoration'!AR39</f>
        <v>13</v>
      </c>
      <c r="O39" s="45">
        <v>19.0</v>
      </c>
      <c r="P39" s="76">
        <f>'Turnout Restoration'!AT39</f>
        <v>17</v>
      </c>
      <c r="Q39" s="39">
        <f t="shared" si="6"/>
        <v>0.387755102</v>
      </c>
      <c r="R39" s="40">
        <f t="shared" si="7"/>
        <v>0.5614035088</v>
      </c>
      <c r="S39" s="54">
        <f t="shared" si="8"/>
        <v>0.6204819277</v>
      </c>
      <c r="T39" s="40">
        <f t="shared" si="9"/>
        <v>0.4470033319</v>
      </c>
      <c r="U39" s="54">
        <f t="shared" si="10"/>
        <v>0.5365172845</v>
      </c>
      <c r="V39" s="39">
        <f t="shared" ref="V39:X39" si="210">Q39</f>
        <v>0.387755102</v>
      </c>
      <c r="W39" s="40">
        <f t="shared" si="210"/>
        <v>0.5614035088</v>
      </c>
      <c r="X39" s="54">
        <f t="shared" si="210"/>
        <v>0.6204819277</v>
      </c>
      <c r="Y39" s="39">
        <f t="shared" si="12"/>
        <v>0.387755102</v>
      </c>
      <c r="Z39" s="40">
        <f t="shared" si="13"/>
        <v>0.007403508772</v>
      </c>
      <c r="AA39" s="54">
        <f t="shared" si="14"/>
        <v>-0.01151807229</v>
      </c>
      <c r="AB39" s="55">
        <f t="shared" si="15"/>
        <v>0.01909093981</v>
      </c>
      <c r="AC39" s="55">
        <f t="shared" si="16"/>
        <v>0.7663072236</v>
      </c>
      <c r="AD39" s="39">
        <f t="shared" si="17"/>
        <v>0.2742342348</v>
      </c>
      <c r="AE39" s="40">
        <f t="shared" si="18"/>
        <v>0.2742342348</v>
      </c>
      <c r="AF39" s="54">
        <f t="shared" si="19"/>
        <v>-0.01151807229</v>
      </c>
      <c r="AG39" s="56">
        <f t="shared" si="20"/>
        <v>-0.04197618344</v>
      </c>
      <c r="AH39" s="56">
        <f t="shared" si="21"/>
        <v>0.8273743468</v>
      </c>
      <c r="AI39" s="39">
        <f t="shared" si="22"/>
        <v>0.1940838498</v>
      </c>
      <c r="AJ39" s="40">
        <f t="shared" si="23"/>
        <v>0.1940838498</v>
      </c>
      <c r="AK39" s="54">
        <f t="shared" si="24"/>
        <v>0.1940838498</v>
      </c>
      <c r="AL39" s="57">
        <f t="shared" ref="AL39:AM39" si="211">R39-T39</f>
        <v>0.1144001768</v>
      </c>
      <c r="AM39" s="57">
        <f t="shared" si="211"/>
        <v>0.08396464325</v>
      </c>
      <c r="AN39" s="58">
        <f t="shared" si="26"/>
        <v>0.05590809938</v>
      </c>
      <c r="AO39" s="58">
        <f t="shared" si="27"/>
        <v>0.05916808361</v>
      </c>
      <c r="AP39" s="39">
        <f t="shared" si="28"/>
        <v>0.1940838498</v>
      </c>
      <c r="AQ39" s="40">
        <f t="shared" ref="AQ39:AR39" si="212">AJ39+AN39</f>
        <v>0.2499919492</v>
      </c>
      <c r="AR39" s="54">
        <f t="shared" si="212"/>
        <v>0.2532519335</v>
      </c>
      <c r="AS39" s="59">
        <f t="shared" si="30"/>
        <v>1.997874127</v>
      </c>
      <c r="AT39" s="39">
        <f t="shared" ref="AT39:AV39" si="213">AP39*$AS39</f>
        <v>0.387755102</v>
      </c>
      <c r="AU39" s="40">
        <f t="shared" si="213"/>
        <v>0.4994524473</v>
      </c>
      <c r="AV39" s="54">
        <f t="shared" si="213"/>
        <v>0.5059654854</v>
      </c>
      <c r="AW39" s="39">
        <f t="shared" ref="AW39:AY39" si="214">IF(AT39&lt;0,0,IF(AT39&gt;1,1,AT39))</f>
        <v>0.387755102</v>
      </c>
      <c r="AX39" s="40">
        <f t="shared" si="214"/>
        <v>0.4994524473</v>
      </c>
      <c r="AY39" s="54">
        <f t="shared" si="214"/>
        <v>0.5059654854</v>
      </c>
      <c r="AZ39" s="38"/>
      <c r="BA39" s="38"/>
      <c r="BB39" s="38"/>
      <c r="BC39" s="38"/>
      <c r="BD39" s="38"/>
      <c r="BE39" s="38"/>
      <c r="BF39" s="38"/>
    </row>
    <row r="40">
      <c r="A40" s="1"/>
      <c r="B40" s="1"/>
      <c r="C40" s="53">
        <v>0.0</v>
      </c>
      <c r="D40" s="42"/>
      <c r="E40" s="42"/>
      <c r="F40" s="2">
        <v>1368.0</v>
      </c>
      <c r="G40" s="75">
        <v>2057.0</v>
      </c>
      <c r="H40" s="43">
        <v>15.0</v>
      </c>
      <c r="I40" s="43">
        <v>24.0</v>
      </c>
      <c r="J40" s="43">
        <v>20.0</v>
      </c>
      <c r="K40" s="44">
        <v>28.0</v>
      </c>
      <c r="L40" s="44">
        <v>75.0</v>
      </c>
      <c r="M40" s="44">
        <v>18.0</v>
      </c>
      <c r="N40" s="76">
        <f>'Turnout Restoration'!AR40</f>
        <v>13</v>
      </c>
      <c r="O40" s="45">
        <v>13.0</v>
      </c>
      <c r="P40" s="76">
        <f>'Turnout Restoration'!AT40</f>
        <v>24</v>
      </c>
      <c r="Q40" s="39">
        <f t="shared" si="6"/>
        <v>0.26</v>
      </c>
      <c r="R40" s="40">
        <f t="shared" si="7"/>
        <v>0.406779661</v>
      </c>
      <c r="S40" s="54">
        <f t="shared" si="8"/>
        <v>0.6198347107</v>
      </c>
      <c r="T40" s="40">
        <f t="shared" si="9"/>
        <v>0.4596356</v>
      </c>
      <c r="U40" s="54">
        <f t="shared" si="10"/>
        <v>0.5559188</v>
      </c>
      <c r="V40" s="39">
        <f t="shared" ref="V40:X40" si="215">Q40</f>
        <v>0.26</v>
      </c>
      <c r="W40" s="40">
        <f t="shared" si="215"/>
        <v>0.406779661</v>
      </c>
      <c r="X40" s="54">
        <f t="shared" si="215"/>
        <v>0.6198347107</v>
      </c>
      <c r="Y40" s="39">
        <f t="shared" si="12"/>
        <v>0.26</v>
      </c>
      <c r="Z40" s="40">
        <f t="shared" si="13"/>
        <v>-0.147220339</v>
      </c>
      <c r="AA40" s="54">
        <f t="shared" si="14"/>
        <v>-0.01216528926</v>
      </c>
      <c r="AB40" s="55">
        <f t="shared" si="15"/>
        <v>-0.5152199854</v>
      </c>
      <c r="AC40" s="55">
        <f t="shared" si="16"/>
        <v>1.300618149</v>
      </c>
      <c r="AD40" s="39">
        <f t="shared" si="17"/>
        <v>0.2112744994</v>
      </c>
      <c r="AE40" s="40">
        <f t="shared" si="18"/>
        <v>0.2112744994</v>
      </c>
      <c r="AF40" s="54">
        <f t="shared" si="19"/>
        <v>-0.01216528926</v>
      </c>
      <c r="AG40" s="56">
        <f t="shared" si="20"/>
        <v>-0.05751698027</v>
      </c>
      <c r="AH40" s="56">
        <f t="shared" si="21"/>
        <v>0.8429151437</v>
      </c>
      <c r="AI40" s="39">
        <f t="shared" si="22"/>
        <v>0.1496410845</v>
      </c>
      <c r="AJ40" s="40">
        <f t="shared" si="23"/>
        <v>0.1496410845</v>
      </c>
      <c r="AK40" s="54">
        <f t="shared" si="24"/>
        <v>0.1496410845</v>
      </c>
      <c r="AL40" s="57">
        <f t="shared" ref="AL40:AM40" si="216">R40-T40</f>
        <v>-0.05285593898</v>
      </c>
      <c r="AM40" s="57">
        <f t="shared" si="216"/>
        <v>0.06391591074</v>
      </c>
      <c r="AN40" s="58">
        <f t="shared" si="26"/>
        <v>-0.02583103603</v>
      </c>
      <c r="AO40" s="58">
        <f t="shared" si="27"/>
        <v>0.04504017173</v>
      </c>
      <c r="AP40" s="39">
        <f t="shared" si="28"/>
        <v>0.1496410845</v>
      </c>
      <c r="AQ40" s="40">
        <f t="shared" ref="AQ40:AR40" si="217">AJ40+AN40</f>
        <v>0.1238100485</v>
      </c>
      <c r="AR40" s="54">
        <f t="shared" si="217"/>
        <v>0.1946812563</v>
      </c>
      <c r="AS40" s="59">
        <f t="shared" si="30"/>
        <v>1.737490749</v>
      </c>
      <c r="AT40" s="39">
        <f t="shared" ref="AT40:AV40" si="218">AP40*$AS40</f>
        <v>0.26</v>
      </c>
      <c r="AU40" s="40">
        <f t="shared" si="218"/>
        <v>0.2151188139</v>
      </c>
      <c r="AV40" s="54">
        <f t="shared" si="218"/>
        <v>0.3382568817</v>
      </c>
      <c r="AW40" s="39">
        <f t="shared" ref="AW40:AY40" si="219">IF(AT40&lt;0,0,IF(AT40&gt;1,1,AT40))</f>
        <v>0.26</v>
      </c>
      <c r="AX40" s="40">
        <f t="shared" si="219"/>
        <v>0.2151188139</v>
      </c>
      <c r="AY40" s="54">
        <f t="shared" si="219"/>
        <v>0.3382568817</v>
      </c>
      <c r="AZ40" s="38"/>
      <c r="BA40" s="38"/>
      <c r="BB40" s="38"/>
      <c r="BC40" s="38"/>
      <c r="BD40" s="38"/>
      <c r="BE40" s="38"/>
      <c r="BF40" s="38"/>
    </row>
    <row r="41">
      <c r="A41" s="1"/>
      <c r="B41" s="1"/>
      <c r="C41" s="53">
        <v>0.0</v>
      </c>
      <c r="D41" s="42"/>
      <c r="E41" s="42"/>
      <c r="F41" s="2">
        <v>1389.0</v>
      </c>
      <c r="G41" s="75">
        <v>1233.0</v>
      </c>
      <c r="H41" s="43">
        <v>5.0</v>
      </c>
      <c r="I41" s="43">
        <v>15.0</v>
      </c>
      <c r="J41" s="43">
        <v>11.0</v>
      </c>
      <c r="K41" s="44">
        <v>40.0</v>
      </c>
      <c r="L41" s="44">
        <v>88.0</v>
      </c>
      <c r="M41" s="44">
        <v>31.0</v>
      </c>
      <c r="N41" s="76">
        <f>'Turnout Restoration'!AR41</f>
        <v>15</v>
      </c>
      <c r="O41" s="45">
        <v>12.0</v>
      </c>
      <c r="P41" s="76">
        <f>'Turnout Restoration'!AT41</f>
        <v>27</v>
      </c>
      <c r="Q41" s="39">
        <f t="shared" si="6"/>
        <v>0.2222222222</v>
      </c>
      <c r="R41" s="40">
        <f t="shared" si="7"/>
        <v>0.4838709677</v>
      </c>
      <c r="S41" s="54">
        <f t="shared" si="8"/>
        <v>0.5534591195</v>
      </c>
      <c r="T41" s="40">
        <f t="shared" si="9"/>
        <v>0.4676296296</v>
      </c>
      <c r="U41" s="54">
        <f t="shared" si="10"/>
        <v>0.5639259259</v>
      </c>
      <c r="V41" s="39">
        <f t="shared" ref="V41:X41" si="220">Q41</f>
        <v>0.2222222222</v>
      </c>
      <c r="W41" s="40">
        <f t="shared" si="220"/>
        <v>0.4838709677</v>
      </c>
      <c r="X41" s="54">
        <f t="shared" si="220"/>
        <v>0.5534591195</v>
      </c>
      <c r="Y41" s="39">
        <f t="shared" si="12"/>
        <v>0.2222222222</v>
      </c>
      <c r="Z41" s="40">
        <f t="shared" si="13"/>
        <v>-0.07012903226</v>
      </c>
      <c r="AA41" s="54">
        <f t="shared" si="14"/>
        <v>-0.0785408805</v>
      </c>
      <c r="AB41" s="55">
        <f t="shared" si="15"/>
        <v>-0.3056889681</v>
      </c>
      <c r="AC41" s="55">
        <f t="shared" si="16"/>
        <v>1.091087131</v>
      </c>
      <c r="AD41" s="39">
        <f t="shared" si="17"/>
        <v>0.1647737801</v>
      </c>
      <c r="AE41" s="40">
        <f t="shared" si="18"/>
        <v>0.1647737801</v>
      </c>
      <c r="AF41" s="54">
        <f t="shared" si="19"/>
        <v>-0.0785408805</v>
      </c>
      <c r="AG41" s="56">
        <f t="shared" si="20"/>
        <v>-0.4448009386</v>
      </c>
      <c r="AH41" s="56">
        <f t="shared" si="21"/>
        <v>1.230199102</v>
      </c>
      <c r="AI41" s="39">
        <f t="shared" si="22"/>
        <v>0.1290718182</v>
      </c>
      <c r="AJ41" s="40">
        <f t="shared" si="23"/>
        <v>0.1290718182</v>
      </c>
      <c r="AK41" s="54">
        <f t="shared" si="24"/>
        <v>0.1290718182</v>
      </c>
      <c r="AL41" s="57">
        <f t="shared" ref="AL41:AM41" si="221">R41-T41</f>
        <v>0.01624133811</v>
      </c>
      <c r="AM41" s="57">
        <f t="shared" si="221"/>
        <v>-0.01046680643</v>
      </c>
      <c r="AN41" s="58">
        <f t="shared" si="26"/>
        <v>0.007937245994</v>
      </c>
      <c r="AO41" s="58">
        <f t="shared" si="27"/>
        <v>-0.007375734047</v>
      </c>
      <c r="AP41" s="39">
        <f t="shared" si="28"/>
        <v>0.1290718182</v>
      </c>
      <c r="AQ41" s="40">
        <f t="shared" ref="AQ41:AR41" si="222">AJ41+AN41</f>
        <v>0.1370090642</v>
      </c>
      <c r="AR41" s="54">
        <f t="shared" si="222"/>
        <v>0.1216960842</v>
      </c>
      <c r="AS41" s="59">
        <f t="shared" si="30"/>
        <v>1.721694366</v>
      </c>
      <c r="AT41" s="39">
        <f t="shared" ref="AT41:AV41" si="223">AP41*$AS41</f>
        <v>0.2222222222</v>
      </c>
      <c r="AU41" s="40">
        <f t="shared" si="223"/>
        <v>0.2358877339</v>
      </c>
      <c r="AV41" s="54">
        <f t="shared" si="223"/>
        <v>0.2095234625</v>
      </c>
      <c r="AW41" s="39">
        <f t="shared" ref="AW41:AY41" si="224">IF(AT41&lt;0,0,IF(AT41&gt;1,1,AT41))</f>
        <v>0.2222222222</v>
      </c>
      <c r="AX41" s="40">
        <f t="shared" si="224"/>
        <v>0.2358877339</v>
      </c>
      <c r="AY41" s="54">
        <f t="shared" si="224"/>
        <v>0.2095234625</v>
      </c>
      <c r="AZ41" s="38"/>
      <c r="BA41" s="38"/>
      <c r="BB41" s="38"/>
      <c r="BC41" s="38"/>
      <c r="BD41" s="38"/>
      <c r="BE41" s="38"/>
      <c r="BF41" s="38"/>
    </row>
    <row r="42">
      <c r="A42" s="1"/>
      <c r="B42" s="1"/>
      <c r="C42" s="53">
        <v>0.0</v>
      </c>
      <c r="D42" s="42"/>
      <c r="E42" s="42"/>
      <c r="F42" s="2">
        <v>1390.0</v>
      </c>
      <c r="G42" s="75">
        <v>3408.0</v>
      </c>
      <c r="H42" s="43">
        <v>31.0</v>
      </c>
      <c r="I42" s="43">
        <v>46.0</v>
      </c>
      <c r="J42" s="43">
        <v>35.0</v>
      </c>
      <c r="K42" s="44">
        <v>73.0</v>
      </c>
      <c r="L42" s="44">
        <v>244.0</v>
      </c>
      <c r="M42" s="44">
        <v>60.0</v>
      </c>
      <c r="N42" s="76">
        <f>'Turnout Restoration'!AR42</f>
        <v>28</v>
      </c>
      <c r="O42" s="45">
        <v>29.0</v>
      </c>
      <c r="P42" s="76">
        <f>'Turnout Restoration'!AT42</f>
        <v>48</v>
      </c>
      <c r="Q42" s="39">
        <f t="shared" si="6"/>
        <v>0.2761904762</v>
      </c>
      <c r="R42" s="40">
        <f t="shared" si="7"/>
        <v>0.4107142857</v>
      </c>
      <c r="S42" s="54">
        <f t="shared" si="8"/>
        <v>0.6472148541</v>
      </c>
      <c r="T42" s="40">
        <f t="shared" si="9"/>
        <v>0.4568046259</v>
      </c>
      <c r="U42" s="54">
        <f t="shared" si="10"/>
        <v>0.5528043537</v>
      </c>
      <c r="V42" s="39">
        <f t="shared" ref="V42:X42" si="225">Q42</f>
        <v>0.2761904762</v>
      </c>
      <c r="W42" s="40">
        <f t="shared" si="225"/>
        <v>0.4107142857</v>
      </c>
      <c r="X42" s="54">
        <f t="shared" si="225"/>
        <v>0.6472148541</v>
      </c>
      <c r="Y42" s="39">
        <f t="shared" si="12"/>
        <v>0.2761904762</v>
      </c>
      <c r="Z42" s="40">
        <f t="shared" si="13"/>
        <v>-0.1432857143</v>
      </c>
      <c r="AA42" s="54">
        <f t="shared" si="14"/>
        <v>0.01521485411</v>
      </c>
      <c r="AB42" s="55">
        <f t="shared" si="15"/>
        <v>-0.4785688097</v>
      </c>
      <c r="AC42" s="55">
        <f t="shared" si="16"/>
        <v>1.263966973</v>
      </c>
      <c r="AD42" s="39">
        <f t="shared" si="17"/>
        <v>0.2200136076</v>
      </c>
      <c r="AE42" s="40">
        <f t="shared" si="18"/>
        <v>0.2200136076</v>
      </c>
      <c r="AF42" s="54">
        <f t="shared" si="19"/>
        <v>0.01521485411</v>
      </c>
      <c r="AG42" s="56">
        <f t="shared" si="20"/>
        <v>0.0690442271</v>
      </c>
      <c r="AH42" s="56">
        <f t="shared" si="21"/>
        <v>0.7163539363</v>
      </c>
      <c r="AI42" s="39">
        <f t="shared" si="22"/>
        <v>0.1559446686</v>
      </c>
      <c r="AJ42" s="40">
        <f t="shared" si="23"/>
        <v>0.1559446686</v>
      </c>
      <c r="AK42" s="54">
        <f t="shared" si="24"/>
        <v>0.1559446686</v>
      </c>
      <c r="AL42" s="57">
        <f t="shared" ref="AL42:AM42" si="226">R42-T42</f>
        <v>-0.04609034014</v>
      </c>
      <c r="AM42" s="57">
        <f t="shared" si="226"/>
        <v>0.09441050037</v>
      </c>
      <c r="AN42" s="58">
        <f t="shared" si="26"/>
        <v>-0.02252464453</v>
      </c>
      <c r="AO42" s="58">
        <f t="shared" si="27"/>
        <v>0.06652905513</v>
      </c>
      <c r="AP42" s="39">
        <f t="shared" si="28"/>
        <v>0.1559446686</v>
      </c>
      <c r="AQ42" s="40">
        <f t="shared" ref="AQ42:AR42" si="227">AJ42+AN42</f>
        <v>0.133420024</v>
      </c>
      <c r="AR42" s="54">
        <f t="shared" si="227"/>
        <v>0.2224737237</v>
      </c>
      <c r="AS42" s="59">
        <f t="shared" si="30"/>
        <v>1.771079952</v>
      </c>
      <c r="AT42" s="39">
        <f t="shared" ref="AT42:AV42" si="228">AP42*$AS42</f>
        <v>0.2761904762</v>
      </c>
      <c r="AU42" s="40">
        <f t="shared" si="228"/>
        <v>0.2362975298</v>
      </c>
      <c r="AV42" s="54">
        <f t="shared" si="228"/>
        <v>0.394018752</v>
      </c>
      <c r="AW42" s="39">
        <f t="shared" ref="AW42:AY42" si="229">IF(AT42&lt;0,0,IF(AT42&gt;1,1,AT42))</f>
        <v>0.2761904762</v>
      </c>
      <c r="AX42" s="40">
        <f t="shared" si="229"/>
        <v>0.2362975298</v>
      </c>
      <c r="AY42" s="54">
        <f t="shared" si="229"/>
        <v>0.394018752</v>
      </c>
      <c r="AZ42" s="38"/>
      <c r="BA42" s="38"/>
      <c r="BB42" s="38"/>
      <c r="BC42" s="38"/>
      <c r="BD42" s="38"/>
      <c r="BE42" s="38"/>
      <c r="BF42" s="38"/>
    </row>
    <row r="43">
      <c r="A43" s="1"/>
      <c r="B43" s="1"/>
      <c r="C43" s="53">
        <v>0.0</v>
      </c>
      <c r="D43" s="42"/>
      <c r="E43" s="42"/>
      <c r="F43" s="2">
        <v>1394.0</v>
      </c>
      <c r="G43" s="75">
        <v>2882.0</v>
      </c>
      <c r="H43" s="43">
        <v>44.0</v>
      </c>
      <c r="I43" s="43">
        <v>74.0</v>
      </c>
      <c r="J43" s="43">
        <v>55.0</v>
      </c>
      <c r="K43" s="44">
        <v>105.0</v>
      </c>
      <c r="L43" s="44">
        <v>352.0</v>
      </c>
      <c r="M43" s="44">
        <v>92.0</v>
      </c>
      <c r="N43" s="76">
        <f>'Turnout Restoration'!AR43</f>
        <v>30</v>
      </c>
      <c r="O43" s="45">
        <v>30.0</v>
      </c>
      <c r="P43" s="76">
        <f>'Turnout Restoration'!AT43</f>
        <v>53</v>
      </c>
      <c r="Q43" s="39">
        <f t="shared" si="6"/>
        <v>0.2654867257</v>
      </c>
      <c r="R43" s="40">
        <f t="shared" si="7"/>
        <v>0.4277456647</v>
      </c>
      <c r="S43" s="54">
        <f t="shared" si="8"/>
        <v>0.6411657559</v>
      </c>
      <c r="T43" s="40">
        <f t="shared" si="9"/>
        <v>0.4586362284</v>
      </c>
      <c r="U43" s="54">
        <f t="shared" si="10"/>
        <v>0.5548420393</v>
      </c>
      <c r="V43" s="39">
        <f t="shared" ref="V43:X43" si="230">Q43</f>
        <v>0.2654867257</v>
      </c>
      <c r="W43" s="40">
        <f t="shared" si="230"/>
        <v>0.4277456647</v>
      </c>
      <c r="X43" s="54">
        <f t="shared" si="230"/>
        <v>0.6411657559</v>
      </c>
      <c r="Y43" s="39">
        <f t="shared" si="12"/>
        <v>0.2654867257</v>
      </c>
      <c r="Z43" s="40">
        <f t="shared" si="13"/>
        <v>-0.1262543353</v>
      </c>
      <c r="AA43" s="54">
        <f t="shared" si="14"/>
        <v>0.00916575592</v>
      </c>
      <c r="AB43" s="55">
        <f t="shared" si="15"/>
        <v>-0.4439035127</v>
      </c>
      <c r="AC43" s="55">
        <f t="shared" si="16"/>
        <v>1.229301676</v>
      </c>
      <c r="AD43" s="39">
        <f t="shared" si="17"/>
        <v>0.2078741911</v>
      </c>
      <c r="AE43" s="40">
        <f t="shared" si="18"/>
        <v>0.2078741911</v>
      </c>
      <c r="AF43" s="54">
        <f t="shared" si="19"/>
        <v>0.00916575592</v>
      </c>
      <c r="AG43" s="56">
        <f t="shared" si="20"/>
        <v>0.04406426235</v>
      </c>
      <c r="AH43" s="56">
        <f t="shared" si="21"/>
        <v>0.741333901</v>
      </c>
      <c r="AI43" s="39">
        <f t="shared" si="22"/>
        <v>0.1471320672</v>
      </c>
      <c r="AJ43" s="40">
        <f t="shared" si="23"/>
        <v>0.1471320672</v>
      </c>
      <c r="AK43" s="54">
        <f t="shared" si="24"/>
        <v>0.1471320672</v>
      </c>
      <c r="AL43" s="57">
        <f t="shared" ref="AL43:AM43" si="231">R43-T43</f>
        <v>-0.03089056363</v>
      </c>
      <c r="AM43" s="57">
        <f t="shared" si="231"/>
        <v>0.08632371661</v>
      </c>
      <c r="AN43" s="58">
        <f t="shared" si="26"/>
        <v>-0.01509641636</v>
      </c>
      <c r="AO43" s="58">
        <f t="shared" si="27"/>
        <v>0.06083047202</v>
      </c>
      <c r="AP43" s="39">
        <f t="shared" si="28"/>
        <v>0.1471320672</v>
      </c>
      <c r="AQ43" s="40">
        <f t="shared" ref="AQ43:AR43" si="232">AJ43+AN43</f>
        <v>0.1320356509</v>
      </c>
      <c r="AR43" s="54">
        <f t="shared" si="232"/>
        <v>0.2079625393</v>
      </c>
      <c r="AS43" s="59">
        <f t="shared" si="30"/>
        <v>1.804411035</v>
      </c>
      <c r="AT43" s="39">
        <f t="shared" ref="AT43:AV43" si="233">AP43*$AS43</f>
        <v>0.2654867257</v>
      </c>
      <c r="AU43" s="40">
        <f t="shared" si="233"/>
        <v>0.2382465854</v>
      </c>
      <c r="AV43" s="54">
        <f t="shared" si="233"/>
        <v>0.3752499006</v>
      </c>
      <c r="AW43" s="39">
        <f t="shared" ref="AW43:AY43" si="234">IF(AT43&lt;0,0,IF(AT43&gt;1,1,AT43))</f>
        <v>0.2654867257</v>
      </c>
      <c r="AX43" s="40">
        <f t="shared" si="234"/>
        <v>0.2382465854</v>
      </c>
      <c r="AY43" s="54">
        <f t="shared" si="234"/>
        <v>0.3752499006</v>
      </c>
      <c r="AZ43" s="38"/>
      <c r="BA43" s="38"/>
      <c r="BB43" s="38"/>
      <c r="BC43" s="38"/>
      <c r="BD43" s="38"/>
      <c r="BE43" s="38"/>
      <c r="BF43" s="38"/>
    </row>
    <row r="44">
      <c r="A44" s="1"/>
      <c r="B44" s="1"/>
      <c r="C44" s="53">
        <v>0.0</v>
      </c>
      <c r="D44" s="42"/>
      <c r="E44" s="42"/>
      <c r="F44" s="2">
        <v>1396.0</v>
      </c>
      <c r="G44" s="75">
        <v>3159.0</v>
      </c>
      <c r="H44" s="43">
        <v>18.0</v>
      </c>
      <c r="I44" s="43">
        <v>55.0</v>
      </c>
      <c r="J44" s="43">
        <v>22.0</v>
      </c>
      <c r="K44" s="44">
        <v>71.0</v>
      </c>
      <c r="L44" s="44">
        <v>226.0</v>
      </c>
      <c r="M44" s="44">
        <v>67.0</v>
      </c>
      <c r="N44" s="76">
        <f>'Turnout Restoration'!AR44</f>
        <v>22</v>
      </c>
      <c r="O44" s="45">
        <v>39.0</v>
      </c>
      <c r="P44" s="76">
        <f>'Turnout Restoration'!AT44</f>
        <v>46</v>
      </c>
      <c r="Q44" s="39">
        <f t="shared" si="6"/>
        <v>0.3644859813</v>
      </c>
      <c r="R44" s="40">
        <f t="shared" si="7"/>
        <v>0.5789473684</v>
      </c>
      <c r="S44" s="54">
        <f t="shared" si="8"/>
        <v>0.6208791209</v>
      </c>
      <c r="T44" s="40">
        <f t="shared" si="9"/>
        <v>0.4476484409</v>
      </c>
      <c r="U44" s="54">
        <f t="shared" si="10"/>
        <v>0.5391684863</v>
      </c>
      <c r="V44" s="39">
        <f t="shared" ref="V44:X44" si="235">Q44</f>
        <v>0.3644859813</v>
      </c>
      <c r="W44" s="40">
        <f t="shared" si="235"/>
        <v>0.5789473684</v>
      </c>
      <c r="X44" s="54">
        <f t="shared" si="235"/>
        <v>0.6208791209</v>
      </c>
      <c r="Y44" s="39">
        <f t="shared" si="12"/>
        <v>0.3644859813</v>
      </c>
      <c r="Z44" s="40">
        <f t="shared" si="13"/>
        <v>0.02494736842</v>
      </c>
      <c r="AA44" s="54">
        <f t="shared" si="14"/>
        <v>-0.01112087912</v>
      </c>
      <c r="AB44" s="55">
        <f t="shared" si="15"/>
        <v>0.06833876011</v>
      </c>
      <c r="AC44" s="55">
        <f t="shared" si="16"/>
        <v>0.7170594033</v>
      </c>
      <c r="AD44" s="39">
        <f t="shared" si="17"/>
        <v>0.2583335071</v>
      </c>
      <c r="AE44" s="40">
        <f t="shared" si="18"/>
        <v>0.2583335071</v>
      </c>
      <c r="AF44" s="54">
        <f t="shared" si="19"/>
        <v>-0.01112087912</v>
      </c>
      <c r="AG44" s="56">
        <f t="shared" si="20"/>
        <v>-0.04302197274</v>
      </c>
      <c r="AH44" s="56">
        <f t="shared" si="21"/>
        <v>0.8284201361</v>
      </c>
      <c r="AI44" s="39">
        <f t="shared" si="22"/>
        <v>0.1828385556</v>
      </c>
      <c r="AJ44" s="40">
        <f t="shared" si="23"/>
        <v>0.1828385556</v>
      </c>
      <c r="AK44" s="54">
        <f t="shared" si="24"/>
        <v>0.1828385556</v>
      </c>
      <c r="AL44" s="57">
        <f t="shared" ref="AL44:AM44" si="236">R44-T44</f>
        <v>0.1312989275</v>
      </c>
      <c r="AM44" s="57">
        <f t="shared" si="236"/>
        <v>0.08171063455</v>
      </c>
      <c r="AN44" s="58">
        <f t="shared" si="26"/>
        <v>0.06416662711</v>
      </c>
      <c r="AO44" s="58">
        <f t="shared" si="27"/>
        <v>0.05757973202</v>
      </c>
      <c r="AP44" s="39">
        <f t="shared" si="28"/>
        <v>0.1828385556</v>
      </c>
      <c r="AQ44" s="40">
        <f t="shared" ref="AQ44:AR44" si="237">AJ44+AN44</f>
        <v>0.2470051827</v>
      </c>
      <c r="AR44" s="54">
        <f t="shared" si="237"/>
        <v>0.2404182876</v>
      </c>
      <c r="AS44" s="59">
        <f t="shared" si="30"/>
        <v>1.993485346</v>
      </c>
      <c r="AT44" s="39">
        <f t="shared" ref="AT44:AV44" si="238">AP44*$AS44</f>
        <v>0.3644859813</v>
      </c>
      <c r="AU44" s="40">
        <f t="shared" si="238"/>
        <v>0.4924012122</v>
      </c>
      <c r="AV44" s="54">
        <f t="shared" si="238"/>
        <v>0.4792703333</v>
      </c>
      <c r="AW44" s="39">
        <f t="shared" ref="AW44:AY44" si="239">IF(AT44&lt;0,0,IF(AT44&gt;1,1,AT44))</f>
        <v>0.3644859813</v>
      </c>
      <c r="AX44" s="40">
        <f t="shared" si="239"/>
        <v>0.4924012122</v>
      </c>
      <c r="AY44" s="54">
        <f t="shared" si="239"/>
        <v>0.4792703333</v>
      </c>
      <c r="AZ44" s="38"/>
      <c r="BA44" s="38"/>
      <c r="BB44" s="38"/>
      <c r="BC44" s="38"/>
      <c r="BD44" s="38"/>
      <c r="BE44" s="38"/>
      <c r="BF44" s="38"/>
    </row>
    <row r="45">
      <c r="A45" s="1"/>
      <c r="B45" s="1"/>
      <c r="C45" s="53">
        <v>0.0</v>
      </c>
      <c r="D45" s="42"/>
      <c r="E45" s="42"/>
      <c r="F45" s="2">
        <v>1411.0</v>
      </c>
      <c r="G45" s="75">
        <v>2771.0</v>
      </c>
      <c r="H45" s="43">
        <v>14.0</v>
      </c>
      <c r="I45" s="43">
        <v>69.0</v>
      </c>
      <c r="J45" s="43">
        <v>31.0</v>
      </c>
      <c r="K45" s="44">
        <v>68.0</v>
      </c>
      <c r="L45" s="44">
        <v>274.0</v>
      </c>
      <c r="M45" s="44">
        <v>98.0</v>
      </c>
      <c r="N45" s="76">
        <f>'Turnout Restoration'!AR45</f>
        <v>39</v>
      </c>
      <c r="O45" s="45">
        <v>26.0</v>
      </c>
      <c r="P45" s="76">
        <f>'Turnout Restoration'!AT45</f>
        <v>69</v>
      </c>
      <c r="Q45" s="39">
        <f t="shared" si="6"/>
        <v>0.1940298507</v>
      </c>
      <c r="R45" s="40">
        <f t="shared" si="7"/>
        <v>0.6052631579</v>
      </c>
      <c r="S45" s="54">
        <f t="shared" si="8"/>
        <v>0.6227272727</v>
      </c>
      <c r="T45" s="40">
        <f t="shared" si="9"/>
        <v>0.4748618846</v>
      </c>
      <c r="U45" s="54">
        <f t="shared" si="10"/>
        <v>0.5705765204</v>
      </c>
      <c r="V45" s="39">
        <f t="shared" ref="V45:X45" si="240">Q45</f>
        <v>0.1940298507</v>
      </c>
      <c r="W45" s="40">
        <f t="shared" si="240"/>
        <v>0.6052631579</v>
      </c>
      <c r="X45" s="54">
        <f t="shared" si="240"/>
        <v>0.6227272727</v>
      </c>
      <c r="Y45" s="39">
        <f t="shared" si="12"/>
        <v>0.1940298507</v>
      </c>
      <c r="Z45" s="40">
        <f t="shared" si="13"/>
        <v>0.05126315789</v>
      </c>
      <c r="AA45" s="54">
        <f t="shared" si="14"/>
        <v>-0.009272727273</v>
      </c>
      <c r="AB45" s="55">
        <f t="shared" si="15"/>
        <v>0.2583003468</v>
      </c>
      <c r="AC45" s="55">
        <f t="shared" si="16"/>
        <v>0.5270978166</v>
      </c>
      <c r="AD45" s="39">
        <f t="shared" si="17"/>
        <v>0.1419075303</v>
      </c>
      <c r="AE45" s="40">
        <f t="shared" si="18"/>
        <v>0.1419075303</v>
      </c>
      <c r="AF45" s="54">
        <f t="shared" si="19"/>
        <v>-0.009272727273</v>
      </c>
      <c r="AG45" s="56">
        <f t="shared" si="20"/>
        <v>-0.06525068471</v>
      </c>
      <c r="AH45" s="56">
        <f t="shared" si="21"/>
        <v>0.8506488481</v>
      </c>
      <c r="AI45" s="39">
        <f t="shared" si="22"/>
        <v>0.1005577711</v>
      </c>
      <c r="AJ45" s="40">
        <f t="shared" si="23"/>
        <v>0.1005577711</v>
      </c>
      <c r="AK45" s="54">
        <f t="shared" si="24"/>
        <v>0.1005577711</v>
      </c>
      <c r="AL45" s="57">
        <f t="shared" ref="AL45:AM45" si="241">R45-T45</f>
        <v>0.1304012733</v>
      </c>
      <c r="AM45" s="57">
        <f t="shared" si="241"/>
        <v>0.05215075234</v>
      </c>
      <c r="AN45" s="58">
        <f t="shared" si="26"/>
        <v>0.06372793774</v>
      </c>
      <c r="AO45" s="58">
        <f t="shared" si="27"/>
        <v>0.03674951689</v>
      </c>
      <c r="AP45" s="39">
        <f t="shared" si="28"/>
        <v>0.1005577711</v>
      </c>
      <c r="AQ45" s="40">
        <f t="shared" ref="AQ45:AR45" si="242">AJ45+AN45</f>
        <v>0.1642857088</v>
      </c>
      <c r="AR45" s="54">
        <f t="shared" si="242"/>
        <v>0.1373072879</v>
      </c>
      <c r="AS45" s="59">
        <f t="shared" si="30"/>
        <v>1.929536113</v>
      </c>
      <c r="AT45" s="39">
        <f t="shared" ref="AT45:AV45" si="243">AP45*$AS45</f>
        <v>0.1940298507</v>
      </c>
      <c r="AU45" s="40">
        <f t="shared" si="243"/>
        <v>0.3169952081</v>
      </c>
      <c r="AV45" s="54">
        <f t="shared" si="243"/>
        <v>0.2649393707</v>
      </c>
      <c r="AW45" s="39">
        <f t="shared" ref="AW45:AY45" si="244">IF(AT45&lt;0,0,IF(AT45&gt;1,1,AT45))</f>
        <v>0.1940298507</v>
      </c>
      <c r="AX45" s="40">
        <f t="shared" si="244"/>
        <v>0.3169952081</v>
      </c>
      <c r="AY45" s="54">
        <f t="shared" si="244"/>
        <v>0.2649393707</v>
      </c>
      <c r="AZ45" s="38"/>
      <c r="BA45" s="38"/>
      <c r="BB45" s="38"/>
      <c r="BC45" s="38"/>
      <c r="BD45" s="38"/>
      <c r="BE45" s="38"/>
      <c r="BF45" s="38"/>
    </row>
    <row r="46">
      <c r="A46" s="1"/>
      <c r="B46" s="1"/>
      <c r="C46" s="53">
        <v>0.0</v>
      </c>
      <c r="D46" s="42"/>
      <c r="E46" s="42"/>
      <c r="F46" s="2">
        <v>1510.0</v>
      </c>
      <c r="G46" s="75">
        <v>800.0</v>
      </c>
      <c r="H46" s="43">
        <v>13.0</v>
      </c>
      <c r="I46" s="43">
        <v>29.0</v>
      </c>
      <c r="J46" s="43">
        <v>13.0</v>
      </c>
      <c r="K46" s="44">
        <v>31.0</v>
      </c>
      <c r="L46" s="44">
        <v>96.0</v>
      </c>
      <c r="M46" s="44">
        <v>21.0</v>
      </c>
      <c r="N46" s="76">
        <f>'Turnout Restoration'!AR46</f>
        <v>7</v>
      </c>
      <c r="O46" s="45">
        <v>7.0</v>
      </c>
      <c r="P46" s="76">
        <f>'Turnout Restoration'!AT46</f>
        <v>15</v>
      </c>
      <c r="Q46" s="39">
        <f t="shared" si="6"/>
        <v>0.2413793103</v>
      </c>
      <c r="R46" s="40">
        <f t="shared" si="7"/>
        <v>0.5272727273</v>
      </c>
      <c r="S46" s="54">
        <f t="shared" si="8"/>
        <v>0.6486486486</v>
      </c>
      <c r="T46" s="40">
        <f t="shared" si="9"/>
        <v>0.463332937</v>
      </c>
      <c r="U46" s="54">
        <f t="shared" si="10"/>
        <v>0.5597360285</v>
      </c>
      <c r="V46" s="39">
        <f t="shared" ref="V46:X46" si="245">Q46</f>
        <v>0.2413793103</v>
      </c>
      <c r="W46" s="40">
        <f t="shared" si="245"/>
        <v>0.5272727273</v>
      </c>
      <c r="X46" s="54">
        <f t="shared" si="245"/>
        <v>0.6486486486</v>
      </c>
      <c r="Y46" s="39">
        <f t="shared" si="12"/>
        <v>0.2413793103</v>
      </c>
      <c r="Z46" s="40">
        <f t="shared" si="13"/>
        <v>-0.02672727273</v>
      </c>
      <c r="AA46" s="54">
        <f t="shared" si="14"/>
        <v>0.01664864865</v>
      </c>
      <c r="AB46" s="55">
        <f t="shared" si="15"/>
        <v>-0.1102780478</v>
      </c>
      <c r="AC46" s="55">
        <f t="shared" si="16"/>
        <v>0.8956762112</v>
      </c>
      <c r="AD46" s="39">
        <f t="shared" si="17"/>
        <v>0.1717240789</v>
      </c>
      <c r="AE46" s="40">
        <f t="shared" si="18"/>
        <v>0.1717240789</v>
      </c>
      <c r="AF46" s="54">
        <f t="shared" si="19"/>
        <v>0.01664864865</v>
      </c>
      <c r="AG46" s="56">
        <f t="shared" si="20"/>
        <v>0.09664794287</v>
      </c>
      <c r="AH46" s="56">
        <f t="shared" si="21"/>
        <v>0.6887502205</v>
      </c>
      <c r="AI46" s="39">
        <f t="shared" si="22"/>
        <v>0.1219965917</v>
      </c>
      <c r="AJ46" s="40">
        <f t="shared" si="23"/>
        <v>0.1219965917</v>
      </c>
      <c r="AK46" s="54">
        <f t="shared" si="24"/>
        <v>0.1219965917</v>
      </c>
      <c r="AL46" s="57">
        <f t="shared" ref="AL46:AM46" si="246">R46-T46</f>
        <v>0.06393979029</v>
      </c>
      <c r="AM46" s="57">
        <f t="shared" si="246"/>
        <v>0.08891262011</v>
      </c>
      <c r="AN46" s="58">
        <f t="shared" si="26"/>
        <v>0.03124778518</v>
      </c>
      <c r="AO46" s="58">
        <f t="shared" si="27"/>
        <v>0.06265481681</v>
      </c>
      <c r="AP46" s="39">
        <f t="shared" si="28"/>
        <v>0.1219965917</v>
      </c>
      <c r="AQ46" s="40">
        <f t="shared" ref="AQ46:AR46" si="247">AJ46+AN46</f>
        <v>0.1532443769</v>
      </c>
      <c r="AR46" s="54">
        <f t="shared" si="247"/>
        <v>0.1846514085</v>
      </c>
      <c r="AS46" s="59">
        <f t="shared" si="30"/>
        <v>1.978574212</v>
      </c>
      <c r="AT46" s="39">
        <f t="shared" ref="AT46:AV46" si="248">AP46*$AS46</f>
        <v>0.2413793103</v>
      </c>
      <c r="AU46" s="40">
        <f t="shared" si="248"/>
        <v>0.3032053723</v>
      </c>
      <c r="AV46" s="54">
        <f t="shared" si="248"/>
        <v>0.3653465151</v>
      </c>
      <c r="AW46" s="39">
        <f t="shared" ref="AW46:AY46" si="249">IF(AT46&lt;0,0,IF(AT46&gt;1,1,AT46))</f>
        <v>0.2413793103</v>
      </c>
      <c r="AX46" s="40">
        <f t="shared" si="249"/>
        <v>0.3032053723</v>
      </c>
      <c r="AY46" s="54">
        <f t="shared" si="249"/>
        <v>0.3653465151</v>
      </c>
      <c r="AZ46" s="38"/>
      <c r="BA46" s="38"/>
      <c r="BB46" s="38"/>
      <c r="BC46" s="38"/>
      <c r="BD46" s="38"/>
      <c r="BE46" s="38"/>
      <c r="BF46" s="38"/>
    </row>
    <row r="47">
      <c r="A47" s="1"/>
      <c r="B47" s="1"/>
      <c r="C47" s="53">
        <v>0.0</v>
      </c>
      <c r="D47" s="42"/>
      <c r="E47" s="42"/>
      <c r="F47" s="2">
        <v>1514.0</v>
      </c>
      <c r="G47" s="75">
        <v>1905.0</v>
      </c>
      <c r="H47" s="43">
        <v>8.0</v>
      </c>
      <c r="I47" s="43">
        <v>33.0</v>
      </c>
      <c r="J47" s="43">
        <v>18.0</v>
      </c>
      <c r="K47" s="44">
        <v>82.0</v>
      </c>
      <c r="L47" s="44">
        <v>172.0</v>
      </c>
      <c r="M47" s="44">
        <v>54.0</v>
      </c>
      <c r="N47" s="76">
        <f>'Turnout Restoration'!AR47</f>
        <v>28</v>
      </c>
      <c r="O47" s="45">
        <v>24.0</v>
      </c>
      <c r="P47" s="76">
        <f>'Turnout Restoration'!AT47</f>
        <v>58</v>
      </c>
      <c r="Q47" s="39">
        <f t="shared" si="6"/>
        <v>0.2181818182</v>
      </c>
      <c r="R47" s="40">
        <f t="shared" si="7"/>
        <v>0.5593220339</v>
      </c>
      <c r="S47" s="54">
        <f t="shared" si="8"/>
        <v>0.5584415584</v>
      </c>
      <c r="T47" s="40">
        <f t="shared" si="9"/>
        <v>0.4685996694</v>
      </c>
      <c r="U47" s="54">
        <f t="shared" si="10"/>
        <v>0.5648436364</v>
      </c>
      <c r="V47" s="39">
        <f t="shared" ref="V47:X47" si="250">Q47</f>
        <v>0.2181818182</v>
      </c>
      <c r="W47" s="40">
        <f t="shared" si="250"/>
        <v>0.5593220339</v>
      </c>
      <c r="X47" s="54">
        <f t="shared" si="250"/>
        <v>0.5584415584</v>
      </c>
      <c r="Y47" s="39">
        <f t="shared" si="12"/>
        <v>0.2181818182</v>
      </c>
      <c r="Z47" s="40">
        <f t="shared" si="13"/>
        <v>0.005322033898</v>
      </c>
      <c r="AA47" s="54">
        <f t="shared" si="14"/>
        <v>-0.07355844156</v>
      </c>
      <c r="AB47" s="55">
        <f t="shared" si="15"/>
        <v>0.0243878192</v>
      </c>
      <c r="AC47" s="55">
        <f t="shared" si="16"/>
        <v>0.7610103442</v>
      </c>
      <c r="AD47" s="39">
        <f t="shared" si="17"/>
        <v>0.1543237341</v>
      </c>
      <c r="AE47" s="40">
        <f t="shared" si="18"/>
        <v>0.1543237341</v>
      </c>
      <c r="AF47" s="54">
        <f t="shared" si="19"/>
        <v>-0.07355844156</v>
      </c>
      <c r="AG47" s="56">
        <f t="shared" si="20"/>
        <v>-0.4447939051</v>
      </c>
      <c r="AH47" s="56">
        <f t="shared" si="21"/>
        <v>1.230192068</v>
      </c>
      <c r="AI47" s="39">
        <f t="shared" si="22"/>
        <v>0.1208856055</v>
      </c>
      <c r="AJ47" s="40">
        <f t="shared" si="23"/>
        <v>0.1208856055</v>
      </c>
      <c r="AK47" s="54">
        <f t="shared" si="24"/>
        <v>0.1208856055</v>
      </c>
      <c r="AL47" s="57">
        <f t="shared" ref="AL47:AM47" si="251">R47-T47</f>
        <v>0.09072236448</v>
      </c>
      <c r="AM47" s="57">
        <f t="shared" si="251"/>
        <v>-0.006402077922</v>
      </c>
      <c r="AN47" s="58">
        <f t="shared" si="26"/>
        <v>0.04433660078</v>
      </c>
      <c r="AO47" s="58">
        <f t="shared" si="27"/>
        <v>-0.00451140703</v>
      </c>
      <c r="AP47" s="39">
        <f t="shared" si="28"/>
        <v>0.1208856055</v>
      </c>
      <c r="AQ47" s="40">
        <f t="shared" ref="AQ47:AR47" si="252">AJ47+AN47</f>
        <v>0.1652222063</v>
      </c>
      <c r="AR47" s="54">
        <f t="shared" si="252"/>
        <v>0.1163741985</v>
      </c>
      <c r="AS47" s="59">
        <f t="shared" si="30"/>
        <v>1.804861855</v>
      </c>
      <c r="AT47" s="39">
        <f t="shared" ref="AT47:AV47" si="253">AP47*$AS47</f>
        <v>0.2181818182</v>
      </c>
      <c r="AU47" s="40">
        <f t="shared" si="253"/>
        <v>0.2982032577</v>
      </c>
      <c r="AV47" s="54">
        <f t="shared" si="253"/>
        <v>0.2100393517</v>
      </c>
      <c r="AW47" s="39">
        <f t="shared" ref="AW47:AY47" si="254">IF(AT47&lt;0,0,IF(AT47&gt;1,1,AT47))</f>
        <v>0.2181818182</v>
      </c>
      <c r="AX47" s="40">
        <f t="shared" si="254"/>
        <v>0.2982032577</v>
      </c>
      <c r="AY47" s="54">
        <f t="shared" si="254"/>
        <v>0.2100393517</v>
      </c>
      <c r="AZ47" s="38"/>
      <c r="BA47" s="38"/>
      <c r="BB47" s="38"/>
      <c r="BC47" s="38"/>
      <c r="BD47" s="38"/>
      <c r="BE47" s="38"/>
      <c r="BF47" s="38"/>
    </row>
    <row r="48">
      <c r="A48" s="1"/>
      <c r="B48" s="1"/>
      <c r="C48" s="53">
        <v>0.0</v>
      </c>
      <c r="D48" s="42"/>
      <c r="E48" s="42"/>
      <c r="F48" s="2">
        <v>1517.0</v>
      </c>
      <c r="G48" s="75">
        <v>2627.0</v>
      </c>
      <c r="H48" s="43">
        <v>51.0</v>
      </c>
      <c r="I48" s="43">
        <v>67.0</v>
      </c>
      <c r="J48" s="43">
        <v>36.0</v>
      </c>
      <c r="K48" s="44">
        <v>159.0</v>
      </c>
      <c r="L48" s="44">
        <v>353.0</v>
      </c>
      <c r="M48" s="44">
        <v>103.0</v>
      </c>
      <c r="N48" s="76">
        <f>'Turnout Restoration'!AR48</f>
        <v>32</v>
      </c>
      <c r="O48" s="45">
        <v>28.0</v>
      </c>
      <c r="P48" s="76">
        <f>'Turnout Restoration'!AT48</f>
        <v>31</v>
      </c>
      <c r="Q48" s="39">
        <f t="shared" si="6"/>
        <v>0.3076923077</v>
      </c>
      <c r="R48" s="40">
        <f t="shared" si="7"/>
        <v>0.4350649351</v>
      </c>
      <c r="S48" s="54">
        <f t="shared" si="8"/>
        <v>0.5739837398</v>
      </c>
      <c r="T48" s="40">
        <f t="shared" si="9"/>
        <v>0.4523195266</v>
      </c>
      <c r="U48" s="54">
        <f t="shared" si="10"/>
        <v>0.5472899408</v>
      </c>
      <c r="V48" s="39">
        <f t="shared" ref="V48:X48" si="255">Q48</f>
        <v>0.3076923077</v>
      </c>
      <c r="W48" s="40">
        <f t="shared" si="255"/>
        <v>0.4350649351</v>
      </c>
      <c r="X48" s="54">
        <f t="shared" si="255"/>
        <v>0.5739837398</v>
      </c>
      <c r="Y48" s="39">
        <f t="shared" si="12"/>
        <v>0.3076923077</v>
      </c>
      <c r="Z48" s="40">
        <f t="shared" si="13"/>
        <v>-0.1189350649</v>
      </c>
      <c r="AA48" s="54">
        <f t="shared" si="14"/>
        <v>-0.05801626016</v>
      </c>
      <c r="AB48" s="55">
        <f t="shared" si="15"/>
        <v>-0.3688484458</v>
      </c>
      <c r="AC48" s="55">
        <f t="shared" si="16"/>
        <v>1.154246609</v>
      </c>
      <c r="AD48" s="39">
        <f t="shared" si="17"/>
        <v>0.2332596256</v>
      </c>
      <c r="AE48" s="40">
        <f t="shared" si="18"/>
        <v>0.2332596256</v>
      </c>
      <c r="AF48" s="54">
        <f t="shared" si="19"/>
        <v>-0.05801626016</v>
      </c>
      <c r="AG48" s="56">
        <f t="shared" si="20"/>
        <v>-0.2437732964</v>
      </c>
      <c r="AH48" s="56">
        <f t="shared" si="21"/>
        <v>1.02917146</v>
      </c>
      <c r="AI48" s="39">
        <f t="shared" si="22"/>
        <v>0.1699646131</v>
      </c>
      <c r="AJ48" s="40">
        <f t="shared" si="23"/>
        <v>0.1699646131</v>
      </c>
      <c r="AK48" s="54">
        <f t="shared" si="24"/>
        <v>0.1699646131</v>
      </c>
      <c r="AL48" s="57">
        <f t="shared" ref="AL48:AM48" si="256">R48-T48</f>
        <v>-0.01725459156</v>
      </c>
      <c r="AM48" s="57">
        <f t="shared" si="256"/>
        <v>0.02669379901</v>
      </c>
      <c r="AN48" s="58">
        <f t="shared" si="26"/>
        <v>-0.008432429447</v>
      </c>
      <c r="AO48" s="58">
        <f t="shared" si="27"/>
        <v>0.01881054776</v>
      </c>
      <c r="AP48" s="39">
        <f t="shared" si="28"/>
        <v>0.1699646131</v>
      </c>
      <c r="AQ48" s="40">
        <f t="shared" ref="AQ48:AR48" si="257">AJ48+AN48</f>
        <v>0.1615321836</v>
      </c>
      <c r="AR48" s="54">
        <f t="shared" si="257"/>
        <v>0.1887751608</v>
      </c>
      <c r="AS48" s="59">
        <f t="shared" si="30"/>
        <v>1.810331587</v>
      </c>
      <c r="AT48" s="39">
        <f t="shared" ref="AT48:AV48" si="258">AP48*$AS48</f>
        <v>0.3076923077</v>
      </c>
      <c r="AU48" s="40">
        <f t="shared" si="258"/>
        <v>0.2924268143</v>
      </c>
      <c r="AV48" s="54">
        <f t="shared" si="258"/>
        <v>0.3417456365</v>
      </c>
      <c r="AW48" s="39">
        <f t="shared" ref="AW48:AY48" si="259">IF(AT48&lt;0,0,IF(AT48&gt;1,1,AT48))</f>
        <v>0.3076923077</v>
      </c>
      <c r="AX48" s="40">
        <f t="shared" si="259"/>
        <v>0.2924268143</v>
      </c>
      <c r="AY48" s="54">
        <f t="shared" si="259"/>
        <v>0.3417456365</v>
      </c>
      <c r="AZ48" s="38"/>
      <c r="BA48" s="38"/>
      <c r="BB48" s="38"/>
      <c r="BC48" s="38"/>
      <c r="BD48" s="38"/>
      <c r="BE48" s="38"/>
      <c r="BF48" s="38"/>
    </row>
    <row r="49">
      <c r="A49" s="1"/>
      <c r="B49" s="1"/>
      <c r="C49" s="53">
        <v>0.0</v>
      </c>
      <c r="D49" s="42"/>
      <c r="E49" s="42"/>
      <c r="F49" s="2">
        <v>1518.0</v>
      </c>
      <c r="G49" s="75">
        <v>2532.0</v>
      </c>
      <c r="H49" s="43">
        <v>44.0</v>
      </c>
      <c r="I49" s="43">
        <v>67.0</v>
      </c>
      <c r="J49" s="43">
        <v>25.0</v>
      </c>
      <c r="K49" s="44">
        <v>131.0</v>
      </c>
      <c r="L49" s="44">
        <v>313.0</v>
      </c>
      <c r="M49" s="44">
        <v>100.0</v>
      </c>
      <c r="N49" s="76">
        <f>'Turnout Restoration'!AR49</f>
        <v>45</v>
      </c>
      <c r="O49" s="45">
        <v>38.0</v>
      </c>
      <c r="P49" s="76">
        <f>'Turnout Restoration'!AT49</f>
        <v>26</v>
      </c>
      <c r="Q49" s="39">
        <f t="shared" si="6"/>
        <v>0.3486238532</v>
      </c>
      <c r="R49" s="40">
        <f t="shared" si="7"/>
        <v>0.4926470588</v>
      </c>
      <c r="S49" s="54">
        <f t="shared" si="8"/>
        <v>0.5753676471</v>
      </c>
      <c r="T49" s="40">
        <f t="shared" si="9"/>
        <v>0.4485108998</v>
      </c>
      <c r="U49" s="54">
        <f t="shared" si="10"/>
        <v>0.5412010774</v>
      </c>
      <c r="V49" s="39">
        <f t="shared" ref="V49:X49" si="260">Q49</f>
        <v>0.3486238532</v>
      </c>
      <c r="W49" s="40">
        <f t="shared" si="260"/>
        <v>0.4926470588</v>
      </c>
      <c r="X49" s="54">
        <f t="shared" si="260"/>
        <v>0.5753676471</v>
      </c>
      <c r="Y49" s="39">
        <f t="shared" si="12"/>
        <v>0.3486238532</v>
      </c>
      <c r="Z49" s="40">
        <f t="shared" si="13"/>
        <v>-0.06135294118</v>
      </c>
      <c r="AA49" s="54">
        <f t="shared" si="14"/>
        <v>-0.05663235294</v>
      </c>
      <c r="AB49" s="55">
        <f t="shared" si="15"/>
        <v>-0.1742022731</v>
      </c>
      <c r="AC49" s="55">
        <f t="shared" si="16"/>
        <v>0.9596004365</v>
      </c>
      <c r="AD49" s="39">
        <f t="shared" si="17"/>
        <v>0.2503025913</v>
      </c>
      <c r="AE49" s="40">
        <f t="shared" si="18"/>
        <v>0.2503025913</v>
      </c>
      <c r="AF49" s="54">
        <f t="shared" si="19"/>
        <v>-0.05663235294</v>
      </c>
      <c r="AG49" s="56">
        <f t="shared" si="20"/>
        <v>-0.2225091805</v>
      </c>
      <c r="AH49" s="56">
        <f t="shared" si="21"/>
        <v>1.007907344</v>
      </c>
      <c r="AI49" s="39">
        <f t="shared" si="22"/>
        <v>0.1814643362</v>
      </c>
      <c r="AJ49" s="40">
        <f t="shared" si="23"/>
        <v>0.1814643362</v>
      </c>
      <c r="AK49" s="54">
        <f t="shared" si="24"/>
        <v>0.1814643362</v>
      </c>
      <c r="AL49" s="57">
        <f t="shared" ref="AL49:AM49" si="261">R49-T49</f>
        <v>0.04413615907</v>
      </c>
      <c r="AM49" s="57">
        <f t="shared" si="261"/>
        <v>0.03416656971</v>
      </c>
      <c r="AN49" s="58">
        <f t="shared" si="26"/>
        <v>0.02156962372</v>
      </c>
      <c r="AO49" s="58">
        <f t="shared" si="27"/>
        <v>0.02407644903</v>
      </c>
      <c r="AP49" s="39">
        <f t="shared" si="28"/>
        <v>0.1814643362</v>
      </c>
      <c r="AQ49" s="40">
        <f t="shared" ref="AQ49:AR49" si="262">AJ49+AN49</f>
        <v>0.2030339599</v>
      </c>
      <c r="AR49" s="54">
        <f t="shared" si="262"/>
        <v>0.2055407852</v>
      </c>
      <c r="AS49" s="59">
        <f t="shared" si="30"/>
        <v>1.92117008</v>
      </c>
      <c r="AT49" s="39">
        <f t="shared" ref="AT49:AV49" si="263">AP49*$AS49</f>
        <v>0.3486238532</v>
      </c>
      <c r="AU49" s="40">
        <f t="shared" si="263"/>
        <v>0.3900627689</v>
      </c>
      <c r="AV49" s="54">
        <f t="shared" si="263"/>
        <v>0.3948788067</v>
      </c>
      <c r="AW49" s="39">
        <f t="shared" ref="AW49:AY49" si="264">IF(AT49&lt;0,0,IF(AT49&gt;1,1,AT49))</f>
        <v>0.3486238532</v>
      </c>
      <c r="AX49" s="40">
        <f t="shared" si="264"/>
        <v>0.3900627689</v>
      </c>
      <c r="AY49" s="54">
        <f t="shared" si="264"/>
        <v>0.3948788067</v>
      </c>
      <c r="AZ49" s="38"/>
      <c r="BA49" s="38"/>
      <c r="BB49" s="38"/>
      <c r="BC49" s="38"/>
      <c r="BD49" s="38"/>
      <c r="BE49" s="38"/>
      <c r="BF49" s="38"/>
    </row>
    <row r="50">
      <c r="A50" s="1"/>
      <c r="B50" s="1"/>
      <c r="C50" s="53">
        <v>0.0</v>
      </c>
      <c r="D50" s="42"/>
      <c r="E50" s="42"/>
      <c r="F50" s="2">
        <v>1525.0</v>
      </c>
      <c r="G50" s="75">
        <v>1983.0</v>
      </c>
      <c r="H50" s="43">
        <v>17.0</v>
      </c>
      <c r="I50" s="43">
        <v>46.0</v>
      </c>
      <c r="J50" s="43">
        <v>11.0</v>
      </c>
      <c r="K50" s="44">
        <v>67.0</v>
      </c>
      <c r="L50" s="44">
        <v>229.0</v>
      </c>
      <c r="M50" s="44">
        <v>63.0</v>
      </c>
      <c r="N50" s="76">
        <f>'Turnout Restoration'!AR50</f>
        <v>22</v>
      </c>
      <c r="O50" s="45">
        <v>21.0</v>
      </c>
      <c r="P50" s="76">
        <f>'Turnout Restoration'!AT50</f>
        <v>21</v>
      </c>
      <c r="Q50" s="39">
        <f t="shared" si="6"/>
        <v>0.328125</v>
      </c>
      <c r="R50" s="40">
        <f t="shared" si="7"/>
        <v>0.6216216216</v>
      </c>
      <c r="S50" s="54">
        <f t="shared" si="8"/>
        <v>0.6378830084</v>
      </c>
      <c r="T50" s="40">
        <f t="shared" si="9"/>
        <v>0.4501330566</v>
      </c>
      <c r="U50" s="54">
        <f t="shared" si="10"/>
        <v>0.5440983887</v>
      </c>
      <c r="V50" s="39">
        <f t="shared" ref="V50:X50" si="265">Q50</f>
        <v>0.328125</v>
      </c>
      <c r="W50" s="40">
        <f t="shared" si="265"/>
        <v>0.6216216216</v>
      </c>
      <c r="X50" s="54">
        <f t="shared" si="265"/>
        <v>0.6378830084</v>
      </c>
      <c r="Y50" s="39">
        <f t="shared" si="12"/>
        <v>0.328125</v>
      </c>
      <c r="Z50" s="40">
        <f t="shared" si="13"/>
        <v>0.06762162162</v>
      </c>
      <c r="AA50" s="54">
        <f t="shared" si="14"/>
        <v>0.005883008357</v>
      </c>
      <c r="AB50" s="55">
        <f t="shared" si="15"/>
        <v>0.2032395606</v>
      </c>
      <c r="AC50" s="55">
        <f t="shared" si="16"/>
        <v>0.5821586028</v>
      </c>
      <c r="AD50" s="39">
        <f t="shared" si="17"/>
        <v>0.2368952293</v>
      </c>
      <c r="AE50" s="40">
        <f t="shared" si="18"/>
        <v>0.2368952293</v>
      </c>
      <c r="AF50" s="54">
        <f t="shared" si="19"/>
        <v>0.005883008357</v>
      </c>
      <c r="AG50" s="56">
        <f t="shared" si="20"/>
        <v>0.0248286951</v>
      </c>
      <c r="AH50" s="56">
        <f t="shared" si="21"/>
        <v>0.7605694683</v>
      </c>
      <c r="AI50" s="39">
        <f t="shared" si="22"/>
        <v>0.1675618684</v>
      </c>
      <c r="AJ50" s="40">
        <f t="shared" si="23"/>
        <v>0.1675618684</v>
      </c>
      <c r="AK50" s="54">
        <f t="shared" si="24"/>
        <v>0.1675618684</v>
      </c>
      <c r="AL50" s="57">
        <f t="shared" ref="AL50:AM50" si="266">R50-T50</f>
        <v>0.171488565</v>
      </c>
      <c r="AM50" s="57">
        <f t="shared" si="266"/>
        <v>0.09378461968</v>
      </c>
      <c r="AN50" s="58">
        <f t="shared" si="26"/>
        <v>0.08380756044</v>
      </c>
      <c r="AO50" s="58">
        <f t="shared" si="27"/>
        <v>0.06608801043</v>
      </c>
      <c r="AP50" s="39">
        <f t="shared" si="28"/>
        <v>0.1675618684</v>
      </c>
      <c r="AQ50" s="40">
        <f t="shared" ref="AQ50:AR50" si="267">AJ50+AN50</f>
        <v>0.2513694288</v>
      </c>
      <c r="AR50" s="54">
        <f t="shared" si="267"/>
        <v>0.2336498788</v>
      </c>
      <c r="AS50" s="59">
        <f t="shared" si="30"/>
        <v>1.958231925</v>
      </c>
      <c r="AT50" s="39">
        <f t="shared" ref="AT50:AV50" si="268">AP50*$AS50</f>
        <v>0.328125</v>
      </c>
      <c r="AU50" s="40">
        <f t="shared" si="268"/>
        <v>0.4922396404</v>
      </c>
      <c r="AV50" s="54">
        <f t="shared" si="268"/>
        <v>0.4575406519</v>
      </c>
      <c r="AW50" s="39">
        <f t="shared" ref="AW50:AY50" si="269">IF(AT50&lt;0,0,IF(AT50&gt;1,1,AT50))</f>
        <v>0.328125</v>
      </c>
      <c r="AX50" s="40">
        <f t="shared" si="269"/>
        <v>0.4922396404</v>
      </c>
      <c r="AY50" s="54">
        <f t="shared" si="269"/>
        <v>0.4575406519</v>
      </c>
      <c r="AZ50" s="38"/>
      <c r="BA50" s="38"/>
      <c r="BB50" s="38"/>
      <c r="BC50" s="38"/>
      <c r="BD50" s="38"/>
      <c r="BE50" s="38"/>
      <c r="BF50" s="38"/>
    </row>
    <row r="51">
      <c r="A51" s="1"/>
      <c r="B51" s="1"/>
      <c r="C51" s="53">
        <v>0.0</v>
      </c>
      <c r="D51" s="42"/>
      <c r="E51" s="42"/>
      <c r="F51" s="2">
        <v>1550.0</v>
      </c>
      <c r="G51" s="75">
        <v>961.0</v>
      </c>
      <c r="H51" s="43">
        <v>13.0</v>
      </c>
      <c r="I51" s="43">
        <v>10.0</v>
      </c>
      <c r="J51" s="43">
        <v>12.0</v>
      </c>
      <c r="K51" s="44">
        <v>36.0</v>
      </c>
      <c r="L51" s="44">
        <v>114.0</v>
      </c>
      <c r="M51" s="44">
        <v>54.0</v>
      </c>
      <c r="N51" s="76">
        <f>'Turnout Restoration'!AR51</f>
        <v>20</v>
      </c>
      <c r="O51" s="45">
        <v>11.0</v>
      </c>
      <c r="P51" s="76">
        <f>'Turnout Restoration'!AT51</f>
        <v>13</v>
      </c>
      <c r="Q51" s="39">
        <f t="shared" si="6"/>
        <v>0.25</v>
      </c>
      <c r="R51" s="40">
        <f t="shared" si="7"/>
        <v>0.2857142857</v>
      </c>
      <c r="S51" s="54">
        <f t="shared" si="8"/>
        <v>0.5588235294</v>
      </c>
      <c r="T51" s="40">
        <f t="shared" si="9"/>
        <v>0.4615625</v>
      </c>
      <c r="U51" s="54">
        <f t="shared" si="10"/>
        <v>0.5579375</v>
      </c>
      <c r="V51" s="39">
        <f t="shared" ref="V51:X51" si="270">Q51</f>
        <v>0.25</v>
      </c>
      <c r="W51" s="40">
        <f t="shared" si="270"/>
        <v>0.2857142857</v>
      </c>
      <c r="X51" s="54">
        <f t="shared" si="270"/>
        <v>0.5588235294</v>
      </c>
      <c r="Y51" s="39">
        <f t="shared" si="12"/>
        <v>0.25</v>
      </c>
      <c r="Z51" s="40">
        <f t="shared" si="13"/>
        <v>-0.2682857143</v>
      </c>
      <c r="AA51" s="54">
        <f t="shared" si="14"/>
        <v>-0.07317647059</v>
      </c>
      <c r="AB51" s="55">
        <f t="shared" si="15"/>
        <v>-0.8206646821</v>
      </c>
      <c r="AC51" s="55">
        <f t="shared" si="16"/>
        <v>1.606062846</v>
      </c>
      <c r="AD51" s="39">
        <f t="shared" si="17"/>
        <v>0.2593040922</v>
      </c>
      <c r="AE51" s="40">
        <f t="shared" si="18"/>
        <v>0.2593040922</v>
      </c>
      <c r="AF51" s="54">
        <f t="shared" si="19"/>
        <v>-0.07317647059</v>
      </c>
      <c r="AG51" s="56">
        <f t="shared" si="20"/>
        <v>-0.2750506517</v>
      </c>
      <c r="AH51" s="56">
        <f t="shared" si="21"/>
        <v>1.060448815</v>
      </c>
      <c r="AI51" s="39">
        <f t="shared" si="22"/>
        <v>0.190516939</v>
      </c>
      <c r="AJ51" s="40">
        <f t="shared" si="23"/>
        <v>0.190516939</v>
      </c>
      <c r="AK51" s="54">
        <f t="shared" si="24"/>
        <v>0.190516939</v>
      </c>
      <c r="AL51" s="57">
        <f t="shared" ref="AL51:AM51" si="271">R51-T51</f>
        <v>-0.1758482143</v>
      </c>
      <c r="AM51" s="57">
        <f t="shared" si="271"/>
        <v>0.0008860294118</v>
      </c>
      <c r="AN51" s="58">
        <f t="shared" si="26"/>
        <v>-0.08593814899</v>
      </c>
      <c r="AO51" s="58">
        <f t="shared" si="27"/>
        <v>0.000624365927</v>
      </c>
      <c r="AP51" s="39">
        <f t="shared" si="28"/>
        <v>0.190516939</v>
      </c>
      <c r="AQ51" s="40">
        <f t="shared" ref="AQ51:AR51" si="272">AJ51+AN51</f>
        <v>0.10457879</v>
      </c>
      <c r="AR51" s="54">
        <f t="shared" si="272"/>
        <v>0.1911413049</v>
      </c>
      <c r="AS51" s="59">
        <f t="shared" si="30"/>
        <v>1.312219277</v>
      </c>
      <c r="AT51" s="39">
        <f t="shared" ref="AT51:AV51" si="273">AP51*$AS51</f>
        <v>0.25</v>
      </c>
      <c r="AU51" s="40">
        <f t="shared" si="273"/>
        <v>0.1372303042</v>
      </c>
      <c r="AV51" s="54">
        <f t="shared" si="273"/>
        <v>0.250819305</v>
      </c>
      <c r="AW51" s="39">
        <f t="shared" ref="AW51:AY51" si="274">IF(AT51&lt;0,0,IF(AT51&gt;1,1,AT51))</f>
        <v>0.25</v>
      </c>
      <c r="AX51" s="40">
        <f t="shared" si="274"/>
        <v>0.1372303042</v>
      </c>
      <c r="AY51" s="54">
        <f t="shared" si="274"/>
        <v>0.250819305</v>
      </c>
      <c r="AZ51" s="38"/>
      <c r="BA51" s="38"/>
      <c r="BB51" s="38"/>
      <c r="BC51" s="38"/>
      <c r="BD51" s="38"/>
      <c r="BE51" s="38"/>
      <c r="BF51" s="38"/>
    </row>
    <row r="52">
      <c r="A52" s="1"/>
      <c r="B52" s="1"/>
      <c r="C52" s="53">
        <v>0.0</v>
      </c>
      <c r="D52" s="42"/>
      <c r="E52" s="42"/>
      <c r="F52" s="2">
        <v>1602.0</v>
      </c>
      <c r="G52" s="75">
        <v>2360.0</v>
      </c>
      <c r="H52" s="43">
        <v>28.0</v>
      </c>
      <c r="I52" s="43">
        <v>37.0</v>
      </c>
      <c r="J52" s="43">
        <v>23.0</v>
      </c>
      <c r="K52" s="44">
        <v>61.0</v>
      </c>
      <c r="L52" s="44">
        <v>127.0</v>
      </c>
      <c r="M52" s="44">
        <v>43.0</v>
      </c>
      <c r="N52" s="76">
        <f>'Turnout Restoration'!AR52</f>
        <v>27</v>
      </c>
      <c r="O52" s="45">
        <v>11.0</v>
      </c>
      <c r="P52" s="76">
        <f>'Turnout Restoration'!AT52</f>
        <v>18</v>
      </c>
      <c r="Q52" s="39">
        <f t="shared" si="6"/>
        <v>0.1964285714</v>
      </c>
      <c r="R52" s="40">
        <f t="shared" si="7"/>
        <v>0.4204545455</v>
      </c>
      <c r="S52" s="54">
        <f t="shared" si="8"/>
        <v>0.5497835498</v>
      </c>
      <c r="T52" s="40">
        <f t="shared" si="9"/>
        <v>0.4742044005</v>
      </c>
      <c r="U52" s="54">
        <f t="shared" si="10"/>
        <v>0.5699882015</v>
      </c>
      <c r="V52" s="39">
        <f t="shared" ref="V52:X52" si="275">Q52</f>
        <v>0.1964285714</v>
      </c>
      <c r="W52" s="40">
        <f t="shared" si="275"/>
        <v>0.4204545455</v>
      </c>
      <c r="X52" s="54">
        <f t="shared" si="275"/>
        <v>0.5497835498</v>
      </c>
      <c r="Y52" s="39">
        <f t="shared" si="12"/>
        <v>0.1964285714</v>
      </c>
      <c r="Z52" s="40">
        <f t="shared" si="13"/>
        <v>-0.1335454545</v>
      </c>
      <c r="AA52" s="54">
        <f t="shared" si="14"/>
        <v>-0.08221645022</v>
      </c>
      <c r="AB52" s="55">
        <f t="shared" si="15"/>
        <v>-0.5970862317</v>
      </c>
      <c r="AC52" s="55">
        <f t="shared" si="16"/>
        <v>1.382484395</v>
      </c>
      <c r="AD52" s="39">
        <f t="shared" si="17"/>
        <v>0.1679562028</v>
      </c>
      <c r="AE52" s="40">
        <f t="shared" si="18"/>
        <v>0.1679562028</v>
      </c>
      <c r="AF52" s="54">
        <f t="shared" si="19"/>
        <v>-0.08221645022</v>
      </c>
      <c r="AG52" s="56">
        <f t="shared" si="20"/>
        <v>-0.455221453</v>
      </c>
      <c r="AH52" s="56">
        <f t="shared" si="21"/>
        <v>1.240619616</v>
      </c>
      <c r="AI52" s="39">
        <f t="shared" si="22"/>
        <v>0.1322286481</v>
      </c>
      <c r="AJ52" s="40">
        <f t="shared" si="23"/>
        <v>0.1322286481</v>
      </c>
      <c r="AK52" s="54">
        <f t="shared" si="24"/>
        <v>0.1322286481</v>
      </c>
      <c r="AL52" s="57">
        <f t="shared" ref="AL52:AM52" si="276">R52-T52</f>
        <v>-0.05374985506</v>
      </c>
      <c r="AM52" s="57">
        <f t="shared" si="276"/>
        <v>-0.02020465175</v>
      </c>
      <c r="AN52" s="58">
        <f t="shared" si="26"/>
        <v>-0.02626789854</v>
      </c>
      <c r="AO52" s="58">
        <f t="shared" si="27"/>
        <v>-0.01423778483</v>
      </c>
      <c r="AP52" s="39">
        <f t="shared" si="28"/>
        <v>0.1322286481</v>
      </c>
      <c r="AQ52" s="40">
        <f t="shared" ref="AQ52:AR52" si="277">AJ52+AN52</f>
        <v>0.1059607495</v>
      </c>
      <c r="AR52" s="54">
        <f t="shared" si="277"/>
        <v>0.1179908632</v>
      </c>
      <c r="AS52" s="59">
        <f t="shared" si="30"/>
        <v>1.485522043</v>
      </c>
      <c r="AT52" s="39">
        <f t="shared" ref="AT52:AV52" si="278">AP52*$AS52</f>
        <v>0.1964285714</v>
      </c>
      <c r="AU52" s="40">
        <f t="shared" si="278"/>
        <v>0.1574070291</v>
      </c>
      <c r="AV52" s="54">
        <f t="shared" si="278"/>
        <v>0.1752780282</v>
      </c>
      <c r="AW52" s="39">
        <f t="shared" ref="AW52:AY52" si="279">IF(AT52&lt;0,0,IF(AT52&gt;1,1,AT52))</f>
        <v>0.1964285714</v>
      </c>
      <c r="AX52" s="40">
        <f t="shared" si="279"/>
        <v>0.1574070291</v>
      </c>
      <c r="AY52" s="54">
        <f t="shared" si="279"/>
        <v>0.1752780282</v>
      </c>
      <c r="AZ52" s="38"/>
      <c r="BA52" s="38"/>
      <c r="BB52" s="38"/>
      <c r="BC52" s="38"/>
      <c r="BD52" s="38"/>
      <c r="BE52" s="38"/>
      <c r="BF52" s="38"/>
    </row>
    <row r="53">
      <c r="A53" s="1"/>
      <c r="B53" s="1"/>
      <c r="C53" s="53">
        <v>0.0</v>
      </c>
      <c r="D53" s="42"/>
      <c r="E53" s="42"/>
      <c r="F53" s="2">
        <v>1605.0</v>
      </c>
      <c r="G53" s="75">
        <v>3022.0</v>
      </c>
      <c r="H53" s="43">
        <v>23.0</v>
      </c>
      <c r="I53" s="43">
        <v>44.0</v>
      </c>
      <c r="J53" s="43">
        <v>21.0</v>
      </c>
      <c r="K53" s="44">
        <v>47.0</v>
      </c>
      <c r="L53" s="44">
        <v>138.0</v>
      </c>
      <c r="M53" s="44">
        <v>37.0</v>
      </c>
      <c r="N53" s="76">
        <f>'Turnout Restoration'!AR53</f>
        <v>23</v>
      </c>
      <c r="O53" s="45">
        <v>13.0</v>
      </c>
      <c r="P53" s="76">
        <f>'Turnout Restoration'!AT53</f>
        <v>26</v>
      </c>
      <c r="Q53" s="39">
        <f t="shared" si="6"/>
        <v>0.2096774194</v>
      </c>
      <c r="R53" s="40">
        <f t="shared" si="7"/>
        <v>0.5</v>
      </c>
      <c r="S53" s="54">
        <f t="shared" si="8"/>
        <v>0.6216216216</v>
      </c>
      <c r="T53" s="40">
        <f t="shared" si="9"/>
        <v>0.4707140999</v>
      </c>
      <c r="U53" s="54">
        <f t="shared" si="10"/>
        <v>0.5668139958</v>
      </c>
      <c r="V53" s="39">
        <f t="shared" ref="V53:X53" si="280">Q53</f>
        <v>0.2096774194</v>
      </c>
      <c r="W53" s="40">
        <f t="shared" si="280"/>
        <v>0.5</v>
      </c>
      <c r="X53" s="54">
        <f t="shared" si="280"/>
        <v>0.6216216216</v>
      </c>
      <c r="Y53" s="39">
        <f t="shared" si="12"/>
        <v>0.2096774194</v>
      </c>
      <c r="Z53" s="40">
        <f t="shared" si="13"/>
        <v>-0.054</v>
      </c>
      <c r="AA53" s="54">
        <f t="shared" si="14"/>
        <v>-0.01037837838</v>
      </c>
      <c r="AB53" s="55">
        <f t="shared" si="15"/>
        <v>-0.2520610048</v>
      </c>
      <c r="AC53" s="55">
        <f t="shared" si="16"/>
        <v>1.037459168</v>
      </c>
      <c r="AD53" s="39">
        <f t="shared" si="17"/>
        <v>0.1531022864</v>
      </c>
      <c r="AE53" s="40">
        <f t="shared" si="18"/>
        <v>0.1531022864</v>
      </c>
      <c r="AF53" s="54">
        <f t="shared" si="19"/>
        <v>-0.01037837838</v>
      </c>
      <c r="AG53" s="56">
        <f t="shared" si="20"/>
        <v>-0.06768367554</v>
      </c>
      <c r="AH53" s="56">
        <f t="shared" si="21"/>
        <v>0.8530818389</v>
      </c>
      <c r="AI53" s="39">
        <f t="shared" si="22"/>
        <v>0.1085081122</v>
      </c>
      <c r="AJ53" s="40">
        <f t="shared" si="23"/>
        <v>0.1085081122</v>
      </c>
      <c r="AK53" s="54">
        <f t="shared" si="24"/>
        <v>0.1085081122</v>
      </c>
      <c r="AL53" s="57">
        <f t="shared" ref="AL53:AM53" si="281">R53-T53</f>
        <v>0.0292859001</v>
      </c>
      <c r="AM53" s="57">
        <f t="shared" si="281"/>
        <v>0.05480762578</v>
      </c>
      <c r="AN53" s="58">
        <f t="shared" si="26"/>
        <v>0.01431220702</v>
      </c>
      <c r="AO53" s="58">
        <f t="shared" si="27"/>
        <v>0.03862175863</v>
      </c>
      <c r="AP53" s="39">
        <f t="shared" si="28"/>
        <v>0.1085081122</v>
      </c>
      <c r="AQ53" s="40">
        <f t="shared" ref="AQ53:AR53" si="282">AJ53+AN53</f>
        <v>0.1228203192</v>
      </c>
      <c r="AR53" s="54">
        <f t="shared" si="282"/>
        <v>0.1471298708</v>
      </c>
      <c r="AS53" s="59">
        <f t="shared" si="30"/>
        <v>1.9323663</v>
      </c>
      <c r="AT53" s="39">
        <f t="shared" ref="AT53:AV53" si="283">AP53*$AS53</f>
        <v>0.2096774194</v>
      </c>
      <c r="AU53" s="40">
        <f t="shared" si="283"/>
        <v>0.2373338459</v>
      </c>
      <c r="AV53" s="54">
        <f t="shared" si="283"/>
        <v>0.2843088042</v>
      </c>
      <c r="AW53" s="39">
        <f t="shared" ref="AW53:AY53" si="284">IF(AT53&lt;0,0,IF(AT53&gt;1,1,AT53))</f>
        <v>0.2096774194</v>
      </c>
      <c r="AX53" s="40">
        <f t="shared" si="284"/>
        <v>0.2373338459</v>
      </c>
      <c r="AY53" s="54">
        <f t="shared" si="284"/>
        <v>0.2843088042</v>
      </c>
      <c r="AZ53" s="38"/>
      <c r="BA53" s="38"/>
      <c r="BB53" s="38"/>
      <c r="BC53" s="38"/>
      <c r="BD53" s="38"/>
      <c r="BE53" s="38"/>
      <c r="BF53" s="38"/>
    </row>
    <row r="54">
      <c r="A54" s="1"/>
      <c r="B54" s="1"/>
      <c r="C54" s="53">
        <v>0.0</v>
      </c>
      <c r="D54" s="42"/>
      <c r="E54" s="42"/>
      <c r="F54" s="2">
        <v>1606.0</v>
      </c>
      <c r="G54" s="75">
        <v>2356.0</v>
      </c>
      <c r="H54" s="43">
        <v>25.0</v>
      </c>
      <c r="I54" s="43">
        <v>63.0</v>
      </c>
      <c r="J54" s="43">
        <v>46.0</v>
      </c>
      <c r="K54" s="44">
        <v>107.0</v>
      </c>
      <c r="L54" s="44">
        <v>218.0</v>
      </c>
      <c r="M54" s="44">
        <v>88.0</v>
      </c>
      <c r="N54" s="76">
        <f>'Turnout Restoration'!AR54</f>
        <v>22</v>
      </c>
      <c r="O54" s="45">
        <v>21.0</v>
      </c>
      <c r="P54" s="76">
        <f>'Turnout Restoration'!AT54</f>
        <v>52</v>
      </c>
      <c r="Q54" s="39">
        <f t="shared" si="6"/>
        <v>0.2210526316</v>
      </c>
      <c r="R54" s="40">
        <f t="shared" si="7"/>
        <v>0.4701492537</v>
      </c>
      <c r="S54" s="54">
        <f t="shared" si="8"/>
        <v>0.5278450363</v>
      </c>
      <c r="T54" s="40">
        <f t="shared" si="9"/>
        <v>0.467908144</v>
      </c>
      <c r="U54" s="54">
        <f t="shared" si="10"/>
        <v>0.5641903601</v>
      </c>
      <c r="V54" s="39">
        <f t="shared" ref="V54:X54" si="285">Q54</f>
        <v>0.2210526316</v>
      </c>
      <c r="W54" s="40">
        <f t="shared" si="285"/>
        <v>0.4701492537</v>
      </c>
      <c r="X54" s="54">
        <f t="shared" si="285"/>
        <v>0.5278450363</v>
      </c>
      <c r="Y54" s="39">
        <f t="shared" si="12"/>
        <v>0.2210526316</v>
      </c>
      <c r="Z54" s="40">
        <f t="shared" si="13"/>
        <v>-0.08385074627</v>
      </c>
      <c r="AA54" s="54">
        <f t="shared" si="14"/>
        <v>-0.1041549637</v>
      </c>
      <c r="AB54" s="55">
        <f t="shared" si="15"/>
        <v>-0.3625568782</v>
      </c>
      <c r="AC54" s="55">
        <f t="shared" si="16"/>
        <v>1.147955042</v>
      </c>
      <c r="AD54" s="39">
        <f t="shared" si="17"/>
        <v>0.1671753773</v>
      </c>
      <c r="AE54" s="40">
        <f t="shared" si="18"/>
        <v>0.1671753773</v>
      </c>
      <c r="AF54" s="54">
        <f t="shared" si="19"/>
        <v>-0.1041549637</v>
      </c>
      <c r="AG54" s="56">
        <f t="shared" si="20"/>
        <v>-0.5571800887</v>
      </c>
      <c r="AH54" s="56">
        <f t="shared" si="21"/>
        <v>1.342578252</v>
      </c>
      <c r="AI54" s="39">
        <f t="shared" si="22"/>
        <v>0.1392764575</v>
      </c>
      <c r="AJ54" s="40">
        <f t="shared" si="23"/>
        <v>0.1392764575</v>
      </c>
      <c r="AK54" s="54">
        <f t="shared" si="24"/>
        <v>0.1392764575</v>
      </c>
      <c r="AL54" s="57">
        <f t="shared" ref="AL54:AM54" si="286">R54-T54</f>
        <v>0.002241109687</v>
      </c>
      <c r="AM54" s="57">
        <f t="shared" si="286"/>
        <v>-0.03634532379</v>
      </c>
      <c r="AN54" s="58">
        <f t="shared" si="26"/>
        <v>0.001095244663</v>
      </c>
      <c r="AO54" s="58">
        <f t="shared" si="27"/>
        <v>-0.02561177031</v>
      </c>
      <c r="AP54" s="39">
        <f t="shared" si="28"/>
        <v>0.1392764575</v>
      </c>
      <c r="AQ54" s="40">
        <f t="shared" ref="AQ54:AR54" si="287">AJ54+AN54</f>
        <v>0.1403717022</v>
      </c>
      <c r="AR54" s="54">
        <f t="shared" si="287"/>
        <v>0.1136646872</v>
      </c>
      <c r="AS54" s="59">
        <f t="shared" si="30"/>
        <v>1.587150014</v>
      </c>
      <c r="AT54" s="39">
        <f t="shared" ref="AT54:AV54" si="288">AP54*$AS54</f>
        <v>0.2210526316</v>
      </c>
      <c r="AU54" s="40">
        <f t="shared" si="288"/>
        <v>0.2227909492</v>
      </c>
      <c r="AV54" s="54">
        <f t="shared" si="288"/>
        <v>0.18040291</v>
      </c>
      <c r="AW54" s="39">
        <f t="shared" ref="AW54:AY54" si="289">IF(AT54&lt;0,0,IF(AT54&gt;1,1,AT54))</f>
        <v>0.2210526316</v>
      </c>
      <c r="AX54" s="40">
        <f t="shared" si="289"/>
        <v>0.2227909492</v>
      </c>
      <c r="AY54" s="54">
        <f t="shared" si="289"/>
        <v>0.18040291</v>
      </c>
      <c r="AZ54" s="38"/>
      <c r="BA54" s="38"/>
      <c r="BB54" s="38"/>
      <c r="BC54" s="38"/>
      <c r="BD54" s="38"/>
      <c r="BE54" s="38"/>
      <c r="BF54" s="38"/>
    </row>
    <row r="55">
      <c r="A55" s="1"/>
      <c r="B55" s="1"/>
      <c r="C55" s="53">
        <v>0.0</v>
      </c>
      <c r="D55" s="42"/>
      <c r="E55" s="42"/>
      <c r="F55" s="2">
        <v>1609.0</v>
      </c>
      <c r="G55" s="75">
        <v>2098.0</v>
      </c>
      <c r="H55" s="43">
        <v>14.0</v>
      </c>
      <c r="I55" s="43">
        <v>31.0</v>
      </c>
      <c r="J55" s="43">
        <v>26.0</v>
      </c>
      <c r="K55" s="44">
        <v>62.0</v>
      </c>
      <c r="L55" s="44">
        <v>79.0</v>
      </c>
      <c r="M55" s="44">
        <v>35.0</v>
      </c>
      <c r="N55" s="76">
        <f>'Turnout Restoration'!AR55</f>
        <v>15</v>
      </c>
      <c r="O55" s="45">
        <v>18.0</v>
      </c>
      <c r="P55" s="76">
        <f>'Turnout Restoration'!AT55</f>
        <v>30</v>
      </c>
      <c r="Q55" s="39">
        <f t="shared" si="6"/>
        <v>0.2857142857</v>
      </c>
      <c r="R55" s="40">
        <f t="shared" si="7"/>
        <v>0.4366197183</v>
      </c>
      <c r="S55" s="54">
        <f t="shared" si="8"/>
        <v>0.4488636364</v>
      </c>
      <c r="T55" s="40">
        <f t="shared" si="9"/>
        <v>0.4553061224</v>
      </c>
      <c r="U55" s="54">
        <f t="shared" si="10"/>
        <v>0.5510612245</v>
      </c>
      <c r="V55" s="39">
        <f t="shared" ref="V55:X55" si="290">Q55</f>
        <v>0.2857142857</v>
      </c>
      <c r="W55" s="40">
        <f t="shared" si="290"/>
        <v>0.4366197183</v>
      </c>
      <c r="X55" s="54">
        <f t="shared" si="290"/>
        <v>0.4488636364</v>
      </c>
      <c r="Y55" s="39">
        <f t="shared" si="12"/>
        <v>0.2857142857</v>
      </c>
      <c r="Z55" s="40">
        <f t="shared" si="13"/>
        <v>-0.1173802817</v>
      </c>
      <c r="AA55" s="54">
        <f t="shared" si="14"/>
        <v>-0.1831363636</v>
      </c>
      <c r="AB55" s="55">
        <f t="shared" si="15"/>
        <v>-0.3898084231</v>
      </c>
      <c r="AC55" s="55">
        <f t="shared" si="16"/>
        <v>1.175206587</v>
      </c>
      <c r="AD55" s="39">
        <f t="shared" si="17"/>
        <v>0.21841564</v>
      </c>
      <c r="AE55" s="40">
        <f t="shared" si="18"/>
        <v>0.21841564</v>
      </c>
      <c r="AF55" s="54">
        <f t="shared" si="19"/>
        <v>-0.1831363636</v>
      </c>
      <c r="AG55" s="56">
        <f t="shared" si="20"/>
        <v>-0.6977658725</v>
      </c>
      <c r="AH55" s="56">
        <f t="shared" si="21"/>
        <v>1.483164036</v>
      </c>
      <c r="AI55" s="39">
        <f t="shared" si="22"/>
        <v>0.2015493978</v>
      </c>
      <c r="AJ55" s="40">
        <f t="shared" si="23"/>
        <v>0.2015493978</v>
      </c>
      <c r="AK55" s="54">
        <f t="shared" si="24"/>
        <v>0.2015493978</v>
      </c>
      <c r="AL55" s="57">
        <f t="shared" ref="AL55:AM55" si="291">R55-T55</f>
        <v>-0.01868640414</v>
      </c>
      <c r="AM55" s="57">
        <f t="shared" si="291"/>
        <v>-0.1021975881</v>
      </c>
      <c r="AN55" s="58">
        <f t="shared" si="26"/>
        <v>-0.009132165427</v>
      </c>
      <c r="AO55" s="58">
        <f t="shared" si="27"/>
        <v>-0.07201644889</v>
      </c>
      <c r="AP55" s="39">
        <f t="shared" si="28"/>
        <v>0.2015493978</v>
      </c>
      <c r="AQ55" s="40">
        <f t="shared" ref="AQ55:AR55" si="292">AJ55+AN55</f>
        <v>0.1924172323</v>
      </c>
      <c r="AR55" s="54">
        <f t="shared" si="292"/>
        <v>0.1295329489</v>
      </c>
      <c r="AS55" s="59">
        <f t="shared" si="30"/>
        <v>1.417589379</v>
      </c>
      <c r="AT55" s="39">
        <f t="shared" ref="AT55:AV55" si="293">AP55*$AS55</f>
        <v>0.2857142857</v>
      </c>
      <c r="AU55" s="40">
        <f t="shared" si="293"/>
        <v>0.272768625</v>
      </c>
      <c r="AV55" s="54">
        <f t="shared" si="293"/>
        <v>0.1836245326</v>
      </c>
      <c r="AW55" s="39">
        <f t="shared" ref="AW55:AY55" si="294">IF(AT55&lt;0,0,IF(AT55&gt;1,1,AT55))</f>
        <v>0.2857142857</v>
      </c>
      <c r="AX55" s="40">
        <f t="shared" si="294"/>
        <v>0.272768625</v>
      </c>
      <c r="AY55" s="54">
        <f t="shared" si="294"/>
        <v>0.1836245326</v>
      </c>
      <c r="AZ55" s="38"/>
      <c r="BA55" s="38"/>
      <c r="BB55" s="38"/>
      <c r="BC55" s="38"/>
      <c r="BD55" s="38"/>
      <c r="BE55" s="38"/>
      <c r="BF55" s="38"/>
    </row>
    <row r="56">
      <c r="A56" s="1"/>
      <c r="B56" s="1"/>
      <c r="C56" s="53">
        <v>0.0</v>
      </c>
      <c r="D56" s="42"/>
      <c r="E56" s="42"/>
      <c r="F56" s="2">
        <v>1613.0</v>
      </c>
      <c r="G56" s="75">
        <v>2332.0</v>
      </c>
      <c r="H56" s="43">
        <v>14.0</v>
      </c>
      <c r="I56" s="43">
        <v>31.0</v>
      </c>
      <c r="J56" s="43">
        <v>14.0</v>
      </c>
      <c r="K56" s="44">
        <v>48.0</v>
      </c>
      <c r="L56" s="44">
        <v>113.0</v>
      </c>
      <c r="M56" s="44">
        <v>38.0</v>
      </c>
      <c r="N56" s="76">
        <f>'Turnout Restoration'!AR56</f>
        <v>22</v>
      </c>
      <c r="O56" s="45">
        <v>18.0</v>
      </c>
      <c r="P56" s="76">
        <f>'Turnout Restoration'!AT56</f>
        <v>21</v>
      </c>
      <c r="Q56" s="39">
        <f t="shared" si="6"/>
        <v>0.2950819672</v>
      </c>
      <c r="R56" s="40">
        <f t="shared" si="7"/>
        <v>0.5254237288</v>
      </c>
      <c r="S56" s="54">
        <f t="shared" si="8"/>
        <v>0.567839196</v>
      </c>
      <c r="T56" s="40">
        <f t="shared" si="9"/>
        <v>0.4539527009</v>
      </c>
      <c r="U56" s="54">
        <f t="shared" si="10"/>
        <v>0.549410911</v>
      </c>
      <c r="V56" s="39">
        <f t="shared" ref="V56:X56" si="295">Q56</f>
        <v>0.2950819672</v>
      </c>
      <c r="W56" s="40">
        <f t="shared" si="295"/>
        <v>0.5254237288</v>
      </c>
      <c r="X56" s="54">
        <f t="shared" si="295"/>
        <v>0.567839196</v>
      </c>
      <c r="Y56" s="39">
        <f t="shared" si="12"/>
        <v>0.2950819672</v>
      </c>
      <c r="Z56" s="40">
        <f t="shared" si="13"/>
        <v>-0.02857627119</v>
      </c>
      <c r="AA56" s="54">
        <f t="shared" si="14"/>
        <v>-0.06416080402</v>
      </c>
      <c r="AB56" s="55">
        <f t="shared" si="15"/>
        <v>-0.09654076176</v>
      </c>
      <c r="AC56" s="55">
        <f t="shared" si="16"/>
        <v>0.8819389252</v>
      </c>
      <c r="AD56" s="39">
        <f t="shared" si="17"/>
        <v>0.2096305925</v>
      </c>
      <c r="AE56" s="40">
        <f t="shared" si="18"/>
        <v>0.2096305925</v>
      </c>
      <c r="AF56" s="54">
        <f t="shared" si="19"/>
        <v>-0.06416080402</v>
      </c>
      <c r="AG56" s="56">
        <f t="shared" si="20"/>
        <v>-0.2970126301</v>
      </c>
      <c r="AH56" s="56">
        <f t="shared" si="21"/>
        <v>1.082410793</v>
      </c>
      <c r="AI56" s="39">
        <f t="shared" si="22"/>
        <v>0.155018699</v>
      </c>
      <c r="AJ56" s="40">
        <f t="shared" si="23"/>
        <v>0.155018699</v>
      </c>
      <c r="AK56" s="54">
        <f t="shared" si="24"/>
        <v>0.155018699</v>
      </c>
      <c r="AL56" s="57">
        <f t="shared" ref="AL56:AM56" si="296">R56-T56</f>
        <v>0.07147102793</v>
      </c>
      <c r="AM56" s="57">
        <f t="shared" si="296"/>
        <v>0.01842828493</v>
      </c>
      <c r="AN56" s="58">
        <f t="shared" si="26"/>
        <v>0.03492834926</v>
      </c>
      <c r="AO56" s="58">
        <f t="shared" si="27"/>
        <v>0.01298601723</v>
      </c>
      <c r="AP56" s="39">
        <f t="shared" si="28"/>
        <v>0.155018699</v>
      </c>
      <c r="AQ56" s="40">
        <f t="shared" ref="AQ56:AR56" si="297">AJ56+AN56</f>
        <v>0.1899470483</v>
      </c>
      <c r="AR56" s="54">
        <f t="shared" si="297"/>
        <v>0.1680047163</v>
      </c>
      <c r="AS56" s="59">
        <f t="shared" si="30"/>
        <v>1.903524988</v>
      </c>
      <c r="AT56" s="39">
        <f t="shared" ref="AT56:AV56" si="298">AP56*$AS56</f>
        <v>0.2950819672</v>
      </c>
      <c r="AU56" s="40">
        <f t="shared" si="298"/>
        <v>0.3615689528</v>
      </c>
      <c r="AV56" s="54">
        <f t="shared" si="298"/>
        <v>0.3198011755</v>
      </c>
      <c r="AW56" s="39">
        <f t="shared" ref="AW56:AY56" si="299">IF(AT56&lt;0,0,IF(AT56&gt;1,1,AT56))</f>
        <v>0.2950819672</v>
      </c>
      <c r="AX56" s="40">
        <f t="shared" si="299"/>
        <v>0.3615689528</v>
      </c>
      <c r="AY56" s="54">
        <f t="shared" si="299"/>
        <v>0.3198011755</v>
      </c>
      <c r="AZ56" s="38"/>
      <c r="BA56" s="38"/>
      <c r="BB56" s="38"/>
      <c r="BC56" s="38"/>
      <c r="BD56" s="38"/>
      <c r="BE56" s="38"/>
      <c r="BF56" s="38"/>
    </row>
    <row r="57">
      <c r="A57" s="1"/>
      <c r="B57" s="1"/>
      <c r="C57" s="53">
        <v>0.0</v>
      </c>
      <c r="D57" s="42"/>
      <c r="E57" s="42"/>
      <c r="F57" s="2">
        <v>1614.0</v>
      </c>
      <c r="G57" s="75">
        <v>1812.0</v>
      </c>
      <c r="H57" s="43">
        <v>17.0</v>
      </c>
      <c r="I57" s="43">
        <v>27.0</v>
      </c>
      <c r="J57" s="43">
        <v>20.0</v>
      </c>
      <c r="K57" s="44">
        <v>44.0</v>
      </c>
      <c r="L57" s="44">
        <v>93.0</v>
      </c>
      <c r="M57" s="44">
        <v>33.0</v>
      </c>
      <c r="N57" s="76">
        <f>'Turnout Restoration'!AR57</f>
        <v>14</v>
      </c>
      <c r="O57" s="45">
        <v>17.0</v>
      </c>
      <c r="P57" s="76">
        <f>'Turnout Restoration'!AT57</f>
        <v>17</v>
      </c>
      <c r="Q57" s="39">
        <f t="shared" si="6"/>
        <v>0.3541666667</v>
      </c>
      <c r="R57" s="40">
        <f t="shared" si="7"/>
        <v>0.421875</v>
      </c>
      <c r="S57" s="54">
        <f t="shared" si="8"/>
        <v>0.5470588235</v>
      </c>
      <c r="T57" s="40">
        <f t="shared" si="9"/>
        <v>0.4481705729</v>
      </c>
      <c r="U57" s="54">
        <f t="shared" si="10"/>
        <v>0.5404700521</v>
      </c>
      <c r="V57" s="39">
        <f t="shared" ref="V57:X57" si="300">Q57</f>
        <v>0.3541666667</v>
      </c>
      <c r="W57" s="40">
        <f t="shared" si="300"/>
        <v>0.421875</v>
      </c>
      <c r="X57" s="54">
        <f t="shared" si="300"/>
        <v>0.5470588235</v>
      </c>
      <c r="Y57" s="39">
        <f t="shared" si="12"/>
        <v>0.3541666667</v>
      </c>
      <c r="Z57" s="40">
        <f t="shared" si="13"/>
        <v>-0.132125</v>
      </c>
      <c r="AA57" s="54">
        <f t="shared" si="14"/>
        <v>-0.08494117647</v>
      </c>
      <c r="AB57" s="55">
        <f t="shared" si="15"/>
        <v>-0.3570677318</v>
      </c>
      <c r="AC57" s="55">
        <f t="shared" si="16"/>
        <v>1.142465895</v>
      </c>
      <c r="AD57" s="39">
        <f t="shared" si="17"/>
        <v>0.2672929511</v>
      </c>
      <c r="AE57" s="40">
        <f t="shared" si="18"/>
        <v>0.2672929511</v>
      </c>
      <c r="AF57" s="54">
        <f t="shared" si="19"/>
        <v>-0.08494117647</v>
      </c>
      <c r="AG57" s="56">
        <f t="shared" si="20"/>
        <v>-0.3076906554</v>
      </c>
      <c r="AH57" s="56">
        <f t="shared" si="21"/>
        <v>1.093088819</v>
      </c>
      <c r="AI57" s="39">
        <f t="shared" si="22"/>
        <v>0.1983185886</v>
      </c>
      <c r="AJ57" s="40">
        <f t="shared" si="23"/>
        <v>0.1983185886</v>
      </c>
      <c r="AK57" s="54">
        <f t="shared" si="24"/>
        <v>0.1983185886</v>
      </c>
      <c r="AL57" s="57">
        <f t="shared" ref="AL57:AM57" si="301">R57-T57</f>
        <v>-0.02629557292</v>
      </c>
      <c r="AM57" s="57">
        <f t="shared" si="301"/>
        <v>0.006588771446</v>
      </c>
      <c r="AN57" s="58">
        <f t="shared" si="26"/>
        <v>-0.01285081496</v>
      </c>
      <c r="AO57" s="58">
        <f t="shared" si="27"/>
        <v>0.004642965953</v>
      </c>
      <c r="AP57" s="39">
        <f t="shared" si="28"/>
        <v>0.1983185886</v>
      </c>
      <c r="AQ57" s="40">
        <f t="shared" ref="AQ57:AR57" si="302">AJ57+AN57</f>
        <v>0.1854677736</v>
      </c>
      <c r="AR57" s="54">
        <f t="shared" si="302"/>
        <v>0.2029615545</v>
      </c>
      <c r="AS57" s="59">
        <f t="shared" si="30"/>
        <v>1.785847051</v>
      </c>
      <c r="AT57" s="39">
        <f t="shared" ref="AT57:AV57" si="303">AP57*$AS57</f>
        <v>0.3541666667</v>
      </c>
      <c r="AU57" s="40">
        <f t="shared" si="303"/>
        <v>0.3312170767</v>
      </c>
      <c r="AV57" s="54">
        <f t="shared" si="303"/>
        <v>0.3624582937</v>
      </c>
      <c r="AW57" s="39">
        <f t="shared" ref="AW57:AY57" si="304">IF(AT57&lt;0,0,IF(AT57&gt;1,1,AT57))</f>
        <v>0.3541666667</v>
      </c>
      <c r="AX57" s="40">
        <f t="shared" si="304"/>
        <v>0.3312170767</v>
      </c>
      <c r="AY57" s="54">
        <f t="shared" si="304"/>
        <v>0.3624582937</v>
      </c>
      <c r="AZ57" s="38"/>
      <c r="BA57" s="38"/>
      <c r="BB57" s="38"/>
      <c r="BC57" s="38"/>
      <c r="BD57" s="38"/>
      <c r="BE57" s="38"/>
      <c r="BF57" s="38"/>
    </row>
    <row r="58">
      <c r="A58" s="1"/>
      <c r="B58" s="1"/>
      <c r="C58" s="53">
        <v>0.0</v>
      </c>
      <c r="D58" s="42"/>
      <c r="E58" s="42"/>
      <c r="F58" s="2">
        <v>1619.0</v>
      </c>
      <c r="G58" s="75">
        <v>2206.0</v>
      </c>
      <c r="H58" s="43">
        <v>9.0</v>
      </c>
      <c r="I58" s="43">
        <v>22.0</v>
      </c>
      <c r="J58" s="43">
        <v>21.0</v>
      </c>
      <c r="K58" s="44">
        <v>47.0</v>
      </c>
      <c r="L58" s="44">
        <v>92.0</v>
      </c>
      <c r="M58" s="44">
        <v>58.0</v>
      </c>
      <c r="N58" s="76">
        <f>'Turnout Restoration'!AR58</f>
        <v>13</v>
      </c>
      <c r="O58" s="45">
        <v>13.0</v>
      </c>
      <c r="P58" s="76">
        <f>'Turnout Restoration'!AT58</f>
        <v>43</v>
      </c>
      <c r="Q58" s="39">
        <f t="shared" si="6"/>
        <v>0.1884057971</v>
      </c>
      <c r="R58" s="40">
        <f t="shared" si="7"/>
        <v>0.4230769231</v>
      </c>
      <c r="S58" s="54">
        <f t="shared" si="8"/>
        <v>0.4670050761</v>
      </c>
      <c r="T58" s="40">
        <f t="shared" si="9"/>
        <v>0.4764341525</v>
      </c>
      <c r="U58" s="54">
        <f t="shared" si="10"/>
        <v>0.5719722747</v>
      </c>
      <c r="V58" s="39">
        <f t="shared" ref="V58:X58" si="305">Q58</f>
        <v>0.1884057971</v>
      </c>
      <c r="W58" s="40">
        <f t="shared" si="305"/>
        <v>0.4230769231</v>
      </c>
      <c r="X58" s="54">
        <f t="shared" si="305"/>
        <v>0.4670050761</v>
      </c>
      <c r="Y58" s="39">
        <f t="shared" si="12"/>
        <v>0.1884057971</v>
      </c>
      <c r="Z58" s="40">
        <f t="shared" si="13"/>
        <v>-0.1309230769</v>
      </c>
      <c r="AA58" s="54">
        <f t="shared" si="14"/>
        <v>-0.1649949239</v>
      </c>
      <c r="AB58" s="55">
        <f t="shared" si="15"/>
        <v>-0.6072945394</v>
      </c>
      <c r="AC58" s="55">
        <f t="shared" si="16"/>
        <v>1.392692703</v>
      </c>
      <c r="AD58" s="39">
        <f t="shared" si="17"/>
        <v>0.1622306945</v>
      </c>
      <c r="AE58" s="40">
        <f t="shared" si="18"/>
        <v>0.1622306945</v>
      </c>
      <c r="AF58" s="54">
        <f t="shared" si="19"/>
        <v>-0.1649949239</v>
      </c>
      <c r="AG58" s="56">
        <f t="shared" si="20"/>
        <v>-0.7938454349</v>
      </c>
      <c r="AH58" s="56">
        <f t="shared" si="21"/>
        <v>1.579243598</v>
      </c>
      <c r="AI58" s="39">
        <f t="shared" si="22"/>
        <v>0.1636186467</v>
      </c>
      <c r="AJ58" s="40">
        <f t="shared" si="23"/>
        <v>0.1636186467</v>
      </c>
      <c r="AK58" s="54">
        <f t="shared" si="24"/>
        <v>0.1636186467</v>
      </c>
      <c r="AL58" s="57">
        <f t="shared" ref="AL58:AM58" si="306">R58-T58</f>
        <v>-0.05335722941</v>
      </c>
      <c r="AM58" s="57">
        <f t="shared" si="306"/>
        <v>-0.1049671986</v>
      </c>
      <c r="AN58" s="58">
        <f t="shared" si="26"/>
        <v>-0.02607601988</v>
      </c>
      <c r="AO58" s="58">
        <f t="shared" si="27"/>
        <v>-0.073968134</v>
      </c>
      <c r="AP58" s="39">
        <f t="shared" si="28"/>
        <v>0.1636186467</v>
      </c>
      <c r="AQ58" s="40">
        <f t="shared" ref="AQ58:AR58" si="307">AJ58+AN58</f>
        <v>0.1375426269</v>
      </c>
      <c r="AR58" s="54">
        <f t="shared" si="307"/>
        <v>0.08965051275</v>
      </c>
      <c r="AS58" s="59">
        <f t="shared" si="30"/>
        <v>1.151493432</v>
      </c>
      <c r="AT58" s="39">
        <f t="shared" ref="AT58:AV58" si="308">AP58*$AS58</f>
        <v>0.1884057971</v>
      </c>
      <c r="AU58" s="40">
        <f t="shared" si="308"/>
        <v>0.1583794315</v>
      </c>
      <c r="AV58" s="54">
        <f t="shared" si="308"/>
        <v>0.1032319766</v>
      </c>
      <c r="AW58" s="39">
        <f t="shared" ref="AW58:AY58" si="309">IF(AT58&lt;0,0,IF(AT58&gt;1,1,AT58))</f>
        <v>0.1884057971</v>
      </c>
      <c r="AX58" s="40">
        <f t="shared" si="309"/>
        <v>0.1583794315</v>
      </c>
      <c r="AY58" s="54">
        <f t="shared" si="309"/>
        <v>0.1032319766</v>
      </c>
      <c r="AZ58" s="38"/>
      <c r="BA58" s="38"/>
      <c r="BB58" s="38"/>
      <c r="BC58" s="38"/>
      <c r="BD58" s="38"/>
      <c r="BE58" s="38"/>
      <c r="BF58" s="38"/>
    </row>
    <row r="59">
      <c r="A59" s="1"/>
      <c r="B59" s="1"/>
      <c r="C59" s="53">
        <v>0.0</v>
      </c>
      <c r="D59" s="42"/>
      <c r="E59" s="42"/>
      <c r="F59" s="2">
        <v>1621.0</v>
      </c>
      <c r="G59" s="75">
        <v>1230.0</v>
      </c>
      <c r="H59" s="43">
        <v>10.0</v>
      </c>
      <c r="I59" s="43">
        <v>32.0</v>
      </c>
      <c r="J59" s="43">
        <v>5.0</v>
      </c>
      <c r="K59" s="44">
        <v>28.0</v>
      </c>
      <c r="L59" s="44">
        <v>43.0</v>
      </c>
      <c r="M59" s="44">
        <v>22.0</v>
      </c>
      <c r="N59" s="76">
        <f>'Turnout Restoration'!AR59</f>
        <v>6</v>
      </c>
      <c r="O59" s="45">
        <v>8.0</v>
      </c>
      <c r="P59" s="76">
        <f>'Turnout Restoration'!AT59</f>
        <v>5</v>
      </c>
      <c r="Q59" s="39">
        <f t="shared" si="6"/>
        <v>0.4210526316</v>
      </c>
      <c r="R59" s="40">
        <f t="shared" si="7"/>
        <v>0.6808510638</v>
      </c>
      <c r="S59" s="54">
        <f t="shared" si="8"/>
        <v>0.4623655914</v>
      </c>
      <c r="T59" s="40">
        <f t="shared" si="9"/>
        <v>0.4473628809</v>
      </c>
      <c r="U59" s="54">
        <f t="shared" si="10"/>
        <v>0.5334072022</v>
      </c>
      <c r="V59" s="39">
        <f t="shared" ref="V59:X59" si="310">Q59</f>
        <v>0.4210526316</v>
      </c>
      <c r="W59" s="40">
        <f t="shared" si="310"/>
        <v>0.6808510638</v>
      </c>
      <c r="X59" s="54">
        <f t="shared" si="310"/>
        <v>0.4623655914</v>
      </c>
      <c r="Y59" s="39">
        <f t="shared" si="12"/>
        <v>0.4210526316</v>
      </c>
      <c r="Z59" s="40">
        <f t="shared" si="13"/>
        <v>0.1268510638</v>
      </c>
      <c r="AA59" s="54">
        <f t="shared" si="14"/>
        <v>-0.1696344086</v>
      </c>
      <c r="AB59" s="55">
        <f t="shared" si="15"/>
        <v>0.2926226948</v>
      </c>
      <c r="AC59" s="55">
        <f t="shared" si="16"/>
        <v>0.4927754686</v>
      </c>
      <c r="AD59" s="39">
        <f t="shared" si="17"/>
        <v>0.3109473516</v>
      </c>
      <c r="AE59" s="40">
        <f t="shared" si="18"/>
        <v>0.3109473516</v>
      </c>
      <c r="AF59" s="54">
        <f t="shared" si="19"/>
        <v>-0.1696344086</v>
      </c>
      <c r="AG59" s="56">
        <f t="shared" si="20"/>
        <v>-0.4994130511</v>
      </c>
      <c r="AH59" s="56">
        <f t="shared" si="21"/>
        <v>1.284811214</v>
      </c>
      <c r="AI59" s="39">
        <f t="shared" si="22"/>
        <v>0.2504636581</v>
      </c>
      <c r="AJ59" s="40">
        <f t="shared" si="23"/>
        <v>0.2504636581</v>
      </c>
      <c r="AK59" s="54">
        <f t="shared" si="24"/>
        <v>0.2504636581</v>
      </c>
      <c r="AL59" s="57">
        <f t="shared" ref="AL59:AM59" si="311">R59-T59</f>
        <v>0.2334881829</v>
      </c>
      <c r="AM59" s="57">
        <f t="shared" si="311"/>
        <v>-0.07104161082</v>
      </c>
      <c r="AN59" s="58">
        <f t="shared" si="26"/>
        <v>0.114107171</v>
      </c>
      <c r="AO59" s="58">
        <f t="shared" si="27"/>
        <v>-0.05006149977</v>
      </c>
      <c r="AP59" s="39">
        <f t="shared" si="28"/>
        <v>0.2504636581</v>
      </c>
      <c r="AQ59" s="40">
        <f t="shared" ref="AQ59:AR59" si="312">AJ59+AN59</f>
        <v>0.3645708291</v>
      </c>
      <c r="AR59" s="54">
        <f t="shared" si="312"/>
        <v>0.2004021583</v>
      </c>
      <c r="AS59" s="59">
        <f t="shared" si="30"/>
        <v>1.681092717</v>
      </c>
      <c r="AT59" s="39">
        <f t="shared" ref="AT59:AV59" si="313">AP59*$AS59</f>
        <v>0.4210526316</v>
      </c>
      <c r="AU59" s="40">
        <f t="shared" si="313"/>
        <v>0.6128773657</v>
      </c>
      <c r="AV59" s="54">
        <f t="shared" si="313"/>
        <v>0.3368946089</v>
      </c>
      <c r="AW59" s="39">
        <f t="shared" ref="AW59:AY59" si="314">IF(AT59&lt;0,0,IF(AT59&gt;1,1,AT59))</f>
        <v>0.4210526316</v>
      </c>
      <c r="AX59" s="40">
        <f t="shared" si="314"/>
        <v>0.6128773657</v>
      </c>
      <c r="AY59" s="54">
        <f t="shared" si="314"/>
        <v>0.3368946089</v>
      </c>
      <c r="AZ59" s="38"/>
      <c r="BA59" s="38"/>
      <c r="BB59" s="38"/>
      <c r="BC59" s="38"/>
      <c r="BD59" s="38"/>
      <c r="BE59" s="38"/>
      <c r="BF59" s="38"/>
    </row>
    <row r="60">
      <c r="A60" s="1"/>
      <c r="B60" s="1"/>
      <c r="C60" s="53">
        <v>0.0</v>
      </c>
      <c r="D60" s="42"/>
      <c r="E60" s="42"/>
      <c r="F60" s="2">
        <v>1625.0</v>
      </c>
      <c r="G60" s="75">
        <v>2643.0</v>
      </c>
      <c r="H60" s="43">
        <v>21.0</v>
      </c>
      <c r="I60" s="43">
        <v>36.0</v>
      </c>
      <c r="J60" s="43">
        <v>22.0</v>
      </c>
      <c r="K60" s="44">
        <v>42.0</v>
      </c>
      <c r="L60" s="44">
        <v>145.0</v>
      </c>
      <c r="M60" s="44">
        <v>40.0</v>
      </c>
      <c r="N60" s="76">
        <f>'Turnout Restoration'!AR60</f>
        <v>23</v>
      </c>
      <c r="O60" s="45">
        <v>22.0</v>
      </c>
      <c r="P60" s="76">
        <f>'Turnout Restoration'!AT60</f>
        <v>29</v>
      </c>
      <c r="Q60" s="39">
        <f t="shared" si="6"/>
        <v>0.2972972973</v>
      </c>
      <c r="R60" s="40">
        <f t="shared" si="7"/>
        <v>0.4556962025</v>
      </c>
      <c r="S60" s="54">
        <f t="shared" si="8"/>
        <v>0.6387665198</v>
      </c>
      <c r="T60" s="40">
        <f t="shared" si="9"/>
        <v>0.4536501096</v>
      </c>
      <c r="U60" s="54">
        <f t="shared" si="10"/>
        <v>0.5490299489</v>
      </c>
      <c r="V60" s="39">
        <f t="shared" ref="V60:X60" si="315">Q60</f>
        <v>0.2972972973</v>
      </c>
      <c r="W60" s="40">
        <f t="shared" si="315"/>
        <v>0.4556962025</v>
      </c>
      <c r="X60" s="54">
        <f t="shared" si="315"/>
        <v>0.6387665198</v>
      </c>
      <c r="Y60" s="39">
        <f t="shared" si="12"/>
        <v>0.2972972973</v>
      </c>
      <c r="Z60" s="40">
        <f t="shared" si="13"/>
        <v>-0.09830379747</v>
      </c>
      <c r="AA60" s="54">
        <f t="shared" si="14"/>
        <v>0.006766519824</v>
      </c>
      <c r="AB60" s="55">
        <f t="shared" si="15"/>
        <v>-0.3193410304</v>
      </c>
      <c r="AC60" s="55">
        <f t="shared" si="16"/>
        <v>1.104739194</v>
      </c>
      <c r="AD60" s="39">
        <f t="shared" si="17"/>
        <v>0.22141513</v>
      </c>
      <c r="AE60" s="40">
        <f t="shared" si="18"/>
        <v>0.22141513</v>
      </c>
      <c r="AF60" s="54">
        <f t="shared" si="19"/>
        <v>0.006766519824</v>
      </c>
      <c r="AG60" s="56">
        <f t="shared" si="20"/>
        <v>0.03055082329</v>
      </c>
      <c r="AH60" s="56">
        <f t="shared" si="21"/>
        <v>0.7548473401</v>
      </c>
      <c r="AI60" s="39">
        <f t="shared" si="22"/>
        <v>0.1566372331</v>
      </c>
      <c r="AJ60" s="40">
        <f t="shared" si="23"/>
        <v>0.1566372331</v>
      </c>
      <c r="AK60" s="54">
        <f t="shared" si="24"/>
        <v>0.1566372331</v>
      </c>
      <c r="AL60" s="57">
        <f t="shared" ref="AL60:AM60" si="316">R60-T60</f>
        <v>0.002046092963</v>
      </c>
      <c r="AM60" s="57">
        <f t="shared" si="316"/>
        <v>0.08973657096</v>
      </c>
      <c r="AN60" s="58">
        <f t="shared" si="26"/>
        <v>0.0009999387402</v>
      </c>
      <c r="AO60" s="58">
        <f t="shared" si="27"/>
        <v>0.0632354373</v>
      </c>
      <c r="AP60" s="39">
        <f t="shared" si="28"/>
        <v>0.1566372331</v>
      </c>
      <c r="AQ60" s="40">
        <f t="shared" ref="AQ60:AR60" si="317">AJ60+AN60</f>
        <v>0.1576371718</v>
      </c>
      <c r="AR60" s="54">
        <f t="shared" si="317"/>
        <v>0.2198726704</v>
      </c>
      <c r="AS60" s="59">
        <f t="shared" si="30"/>
        <v>1.897998908</v>
      </c>
      <c r="AT60" s="39">
        <f t="shared" ref="AT60:AV60" si="318">AP60*$AS60</f>
        <v>0.2972972973</v>
      </c>
      <c r="AU60" s="40">
        <f t="shared" si="318"/>
        <v>0.2991951799</v>
      </c>
      <c r="AV60" s="54">
        <f t="shared" si="318"/>
        <v>0.4173180882</v>
      </c>
      <c r="AW60" s="39">
        <f t="shared" ref="AW60:AY60" si="319">IF(AT60&lt;0,0,IF(AT60&gt;1,1,AT60))</f>
        <v>0.2972972973</v>
      </c>
      <c r="AX60" s="40">
        <f t="shared" si="319"/>
        <v>0.2991951799</v>
      </c>
      <c r="AY60" s="54">
        <f t="shared" si="319"/>
        <v>0.4173180882</v>
      </c>
      <c r="AZ60" s="38"/>
      <c r="BA60" s="38"/>
      <c r="BB60" s="38"/>
      <c r="BC60" s="38"/>
      <c r="BD60" s="38"/>
      <c r="BE60" s="38"/>
      <c r="BF60" s="38"/>
    </row>
    <row r="61">
      <c r="A61" s="1"/>
      <c r="B61" s="1"/>
      <c r="C61" s="53">
        <v>0.0</v>
      </c>
      <c r="D61" s="42"/>
      <c r="E61" s="42"/>
      <c r="F61" s="2">
        <v>1631.0</v>
      </c>
      <c r="G61" s="75">
        <v>2267.0</v>
      </c>
      <c r="H61" s="43">
        <v>18.0</v>
      </c>
      <c r="I61" s="43">
        <v>31.0</v>
      </c>
      <c r="J61" s="43">
        <v>34.0</v>
      </c>
      <c r="K61" s="44">
        <v>46.0</v>
      </c>
      <c r="L61" s="44">
        <v>138.0</v>
      </c>
      <c r="M61" s="44">
        <v>50.0</v>
      </c>
      <c r="N61" s="76">
        <f>'Turnout Restoration'!AR61</f>
        <v>23</v>
      </c>
      <c r="O61" s="45">
        <v>25.0</v>
      </c>
      <c r="P61" s="76">
        <f>'Turnout Restoration'!AT61</f>
        <v>43</v>
      </c>
      <c r="Q61" s="39">
        <f t="shared" si="6"/>
        <v>0.2747252747</v>
      </c>
      <c r="R61" s="40">
        <f t="shared" si="7"/>
        <v>0.3734939759</v>
      </c>
      <c r="S61" s="54">
        <f t="shared" si="8"/>
        <v>0.5897435897</v>
      </c>
      <c r="T61" s="40">
        <f t="shared" si="9"/>
        <v>0.4570461297</v>
      </c>
      <c r="U61" s="54">
        <f t="shared" si="10"/>
        <v>0.5530783722</v>
      </c>
      <c r="V61" s="39">
        <f t="shared" ref="V61:X61" si="320">Q61</f>
        <v>0.2747252747</v>
      </c>
      <c r="W61" s="40">
        <f t="shared" si="320"/>
        <v>0.3734939759</v>
      </c>
      <c r="X61" s="54">
        <f t="shared" si="320"/>
        <v>0.5897435897</v>
      </c>
      <c r="Y61" s="39">
        <f t="shared" si="12"/>
        <v>0.2747252747</v>
      </c>
      <c r="Z61" s="40">
        <f t="shared" si="13"/>
        <v>-0.1805060241</v>
      </c>
      <c r="AA61" s="54">
        <f t="shared" si="14"/>
        <v>-0.04225641026</v>
      </c>
      <c r="AB61" s="55">
        <f t="shared" si="15"/>
        <v>-0.5813096911</v>
      </c>
      <c r="AC61" s="55">
        <f t="shared" si="16"/>
        <v>1.366707854</v>
      </c>
      <c r="AD61" s="39">
        <f t="shared" si="17"/>
        <v>0.232439671</v>
      </c>
      <c r="AE61" s="40">
        <f t="shared" si="18"/>
        <v>0.232439671</v>
      </c>
      <c r="AF61" s="54">
        <f t="shared" si="19"/>
        <v>-0.04225641026</v>
      </c>
      <c r="AG61" s="56">
        <f t="shared" si="20"/>
        <v>-0.1798312274</v>
      </c>
      <c r="AH61" s="56">
        <f t="shared" si="21"/>
        <v>0.9652293908</v>
      </c>
      <c r="AI61" s="39">
        <f t="shared" si="22"/>
        <v>0.1670535915</v>
      </c>
      <c r="AJ61" s="40">
        <f t="shared" si="23"/>
        <v>0.1670535915</v>
      </c>
      <c r="AK61" s="54">
        <f t="shared" si="24"/>
        <v>0.1670535915</v>
      </c>
      <c r="AL61" s="57">
        <f t="shared" ref="AL61:AM61" si="321">R61-T61</f>
        <v>-0.08355215379</v>
      </c>
      <c r="AM61" s="57">
        <f t="shared" si="321"/>
        <v>0.03666521757</v>
      </c>
      <c r="AN61" s="58">
        <f t="shared" si="26"/>
        <v>-0.04083247288</v>
      </c>
      <c r="AO61" s="58">
        <f t="shared" si="27"/>
        <v>0.02583719259</v>
      </c>
      <c r="AP61" s="39">
        <f t="shared" si="28"/>
        <v>0.1670535915</v>
      </c>
      <c r="AQ61" s="40">
        <f t="shared" ref="AQ61:AR61" si="322">AJ61+AN61</f>
        <v>0.1262211186</v>
      </c>
      <c r="AR61" s="54">
        <f t="shared" si="322"/>
        <v>0.1928907841</v>
      </c>
      <c r="AS61" s="59">
        <f t="shared" si="30"/>
        <v>1.644533783</v>
      </c>
      <c r="AT61" s="39">
        <f t="shared" ref="AT61:AV61" si="323">AP61*$AS61</f>
        <v>0.2747252747</v>
      </c>
      <c r="AU61" s="40">
        <f t="shared" si="323"/>
        <v>0.2075748936</v>
      </c>
      <c r="AV61" s="54">
        <f t="shared" si="323"/>
        <v>0.3172154108</v>
      </c>
      <c r="AW61" s="39">
        <f t="shared" ref="AW61:AY61" si="324">IF(AT61&lt;0,0,IF(AT61&gt;1,1,AT61))</f>
        <v>0.2747252747</v>
      </c>
      <c r="AX61" s="40">
        <f t="shared" si="324"/>
        <v>0.2075748936</v>
      </c>
      <c r="AY61" s="54">
        <f t="shared" si="324"/>
        <v>0.3172154108</v>
      </c>
      <c r="AZ61" s="38"/>
      <c r="BA61" s="38"/>
      <c r="BB61" s="38"/>
      <c r="BC61" s="38"/>
      <c r="BD61" s="38"/>
      <c r="BE61" s="38"/>
      <c r="BF61" s="38"/>
    </row>
    <row r="62">
      <c r="A62" s="1"/>
      <c r="B62" s="1"/>
      <c r="C62" s="53">
        <v>0.0</v>
      </c>
      <c r="D62" s="42"/>
      <c r="E62" s="42"/>
      <c r="F62" s="2">
        <v>1632.0</v>
      </c>
      <c r="G62" s="75">
        <v>2438.0</v>
      </c>
      <c r="H62" s="43">
        <v>20.0</v>
      </c>
      <c r="I62" s="43">
        <v>27.0</v>
      </c>
      <c r="J62" s="43">
        <v>20.0</v>
      </c>
      <c r="K62" s="44">
        <v>42.0</v>
      </c>
      <c r="L62" s="44">
        <v>109.0</v>
      </c>
      <c r="M62" s="44">
        <v>54.0</v>
      </c>
      <c r="N62" s="76">
        <f>'Turnout Restoration'!AR62</f>
        <v>23</v>
      </c>
      <c r="O62" s="45">
        <v>19.0</v>
      </c>
      <c r="P62" s="76">
        <f>'Turnout Restoration'!AT62</f>
        <v>22</v>
      </c>
      <c r="Q62" s="39">
        <f t="shared" si="6"/>
        <v>0.296875</v>
      </c>
      <c r="R62" s="40">
        <f t="shared" si="7"/>
        <v>0.4029850746</v>
      </c>
      <c r="S62" s="54">
        <f t="shared" si="8"/>
        <v>0.5317073171</v>
      </c>
      <c r="T62" s="40">
        <f t="shared" si="9"/>
        <v>0.4537072754</v>
      </c>
      <c r="U62" s="54">
        <f t="shared" si="10"/>
        <v>0.5491022949</v>
      </c>
      <c r="V62" s="39">
        <f t="shared" ref="V62:X62" si="325">Q62</f>
        <v>0.296875</v>
      </c>
      <c r="W62" s="40">
        <f t="shared" si="325"/>
        <v>0.4029850746</v>
      </c>
      <c r="X62" s="54">
        <f t="shared" si="325"/>
        <v>0.5317073171</v>
      </c>
      <c r="Y62" s="39">
        <f t="shared" si="12"/>
        <v>0.296875</v>
      </c>
      <c r="Z62" s="40">
        <f t="shared" si="13"/>
        <v>-0.1510149254</v>
      </c>
      <c r="AA62" s="54">
        <f t="shared" si="14"/>
        <v>-0.1002926829</v>
      </c>
      <c r="AB62" s="55">
        <f t="shared" si="15"/>
        <v>-0.4705689452</v>
      </c>
      <c r="AC62" s="55">
        <f t="shared" si="16"/>
        <v>1.255967109</v>
      </c>
      <c r="AD62" s="39">
        <f t="shared" si="17"/>
        <v>0.2355209898</v>
      </c>
      <c r="AE62" s="40">
        <f t="shared" si="18"/>
        <v>0.2355209898</v>
      </c>
      <c r="AF62" s="54">
        <f t="shared" si="19"/>
        <v>-0.1002926829</v>
      </c>
      <c r="AG62" s="56">
        <f t="shared" si="20"/>
        <v>-0.4025762576</v>
      </c>
      <c r="AH62" s="56">
        <f t="shared" si="21"/>
        <v>1.187974421</v>
      </c>
      <c r="AI62" s="39">
        <f t="shared" si="22"/>
        <v>0.1810093353</v>
      </c>
      <c r="AJ62" s="40">
        <f t="shared" si="23"/>
        <v>0.1810093353</v>
      </c>
      <c r="AK62" s="54">
        <f t="shared" si="24"/>
        <v>0.1810093353</v>
      </c>
      <c r="AL62" s="57">
        <f t="shared" ref="AL62:AM62" si="326">R62-T62</f>
        <v>-0.05072220076</v>
      </c>
      <c r="AM62" s="57">
        <f t="shared" si="326"/>
        <v>-0.01739497785</v>
      </c>
      <c r="AN62" s="58">
        <f t="shared" si="26"/>
        <v>-0.02478826449</v>
      </c>
      <c r="AO62" s="58">
        <f t="shared" si="27"/>
        <v>-0.01225786788</v>
      </c>
      <c r="AP62" s="39">
        <f t="shared" si="28"/>
        <v>0.1810093353</v>
      </c>
      <c r="AQ62" s="40">
        <f t="shared" ref="AQ62:AR62" si="327">AJ62+AN62</f>
        <v>0.1562210708</v>
      </c>
      <c r="AR62" s="54">
        <f t="shared" si="327"/>
        <v>0.1687514674</v>
      </c>
      <c r="AS62" s="59">
        <f t="shared" si="30"/>
        <v>1.64010878</v>
      </c>
      <c r="AT62" s="39">
        <f t="shared" ref="AT62:AV62" si="328">AP62*$AS62</f>
        <v>0.296875</v>
      </c>
      <c r="AU62" s="40">
        <f t="shared" si="328"/>
        <v>0.2562195498</v>
      </c>
      <c r="AV62" s="54">
        <f t="shared" si="328"/>
        <v>0.2767707633</v>
      </c>
      <c r="AW62" s="39">
        <f t="shared" ref="AW62:AY62" si="329">IF(AT62&lt;0,0,IF(AT62&gt;1,1,AT62))</f>
        <v>0.296875</v>
      </c>
      <c r="AX62" s="40">
        <f t="shared" si="329"/>
        <v>0.2562195498</v>
      </c>
      <c r="AY62" s="54">
        <f t="shared" si="329"/>
        <v>0.2767707633</v>
      </c>
      <c r="AZ62" s="38"/>
      <c r="BA62" s="38"/>
      <c r="BB62" s="38"/>
      <c r="BC62" s="38"/>
      <c r="BD62" s="38"/>
      <c r="BE62" s="38"/>
      <c r="BF62" s="38"/>
    </row>
    <row r="63">
      <c r="A63" s="1"/>
      <c r="B63" s="1"/>
      <c r="C63" s="53">
        <v>0.0</v>
      </c>
      <c r="D63" s="42"/>
      <c r="E63" s="42"/>
      <c r="F63" s="2">
        <v>1633.0</v>
      </c>
      <c r="G63" s="75">
        <v>1635.0</v>
      </c>
      <c r="H63" s="43">
        <v>11.0</v>
      </c>
      <c r="I63" s="43">
        <v>16.0</v>
      </c>
      <c r="J63" s="43">
        <v>10.0</v>
      </c>
      <c r="K63" s="44">
        <v>29.0</v>
      </c>
      <c r="L63" s="44">
        <v>70.0</v>
      </c>
      <c r="M63" s="44">
        <v>14.0</v>
      </c>
      <c r="N63" s="76">
        <f>'Turnout Restoration'!AR63</f>
        <v>7</v>
      </c>
      <c r="O63" s="45">
        <v>4.0</v>
      </c>
      <c r="P63" s="76">
        <f>'Turnout Restoration'!AT63</f>
        <v>9</v>
      </c>
      <c r="Q63" s="39">
        <f t="shared" si="6"/>
        <v>0.2</v>
      </c>
      <c r="R63" s="40">
        <f t="shared" si="7"/>
        <v>0.4324324324</v>
      </c>
      <c r="S63" s="54">
        <f t="shared" si="8"/>
        <v>0.6194690265</v>
      </c>
      <c r="T63" s="40">
        <f t="shared" si="9"/>
        <v>0.47324</v>
      </c>
      <c r="U63" s="54">
        <f t="shared" si="10"/>
        <v>0.56912</v>
      </c>
      <c r="V63" s="39">
        <f t="shared" ref="V63:X63" si="330">Q63</f>
        <v>0.2</v>
      </c>
      <c r="W63" s="40">
        <f t="shared" si="330"/>
        <v>0.4324324324</v>
      </c>
      <c r="X63" s="54">
        <f t="shared" si="330"/>
        <v>0.6194690265</v>
      </c>
      <c r="Y63" s="39">
        <f t="shared" si="12"/>
        <v>0.2</v>
      </c>
      <c r="Z63" s="40">
        <f t="shared" si="13"/>
        <v>-0.1215675676</v>
      </c>
      <c r="AA63" s="54">
        <f t="shared" si="14"/>
        <v>-0.01253097345</v>
      </c>
      <c r="AB63" s="55">
        <f t="shared" si="15"/>
        <v>-0.5461626937</v>
      </c>
      <c r="AC63" s="55">
        <f t="shared" si="16"/>
        <v>1.331560857</v>
      </c>
      <c r="AD63" s="39">
        <f t="shared" si="17"/>
        <v>0.1654972409</v>
      </c>
      <c r="AE63" s="40">
        <f t="shared" si="18"/>
        <v>0.1654972409</v>
      </c>
      <c r="AF63" s="54">
        <f t="shared" si="19"/>
        <v>-0.01253097345</v>
      </c>
      <c r="AG63" s="56">
        <f t="shared" si="20"/>
        <v>-0.07557291223</v>
      </c>
      <c r="AH63" s="56">
        <f t="shared" si="21"/>
        <v>0.8609710756</v>
      </c>
      <c r="AI63" s="39">
        <f t="shared" si="22"/>
        <v>0.1173591966</v>
      </c>
      <c r="AJ63" s="40">
        <f t="shared" si="23"/>
        <v>0.1173591966</v>
      </c>
      <c r="AK63" s="54">
        <f t="shared" si="24"/>
        <v>0.1173591966</v>
      </c>
      <c r="AL63" s="57">
        <f t="shared" ref="AL63:AM63" si="331">R63-T63</f>
        <v>-0.04080756757</v>
      </c>
      <c r="AM63" s="57">
        <f t="shared" si="331"/>
        <v>0.05034902655</v>
      </c>
      <c r="AN63" s="58">
        <f t="shared" si="26"/>
        <v>-0.01994291973</v>
      </c>
      <c r="AO63" s="58">
        <f t="shared" si="27"/>
        <v>0.03547987936</v>
      </c>
      <c r="AP63" s="39">
        <f t="shared" si="28"/>
        <v>0.1173591966</v>
      </c>
      <c r="AQ63" s="40">
        <f t="shared" ref="AQ63:AR63" si="332">AJ63+AN63</f>
        <v>0.09741627684</v>
      </c>
      <c r="AR63" s="54">
        <f t="shared" si="332"/>
        <v>0.1528390759</v>
      </c>
      <c r="AS63" s="59">
        <f t="shared" si="30"/>
        <v>1.704169812</v>
      </c>
      <c r="AT63" s="39">
        <f t="shared" ref="AT63:AV63" si="333">AP63*$AS63</f>
        <v>0.2</v>
      </c>
      <c r="AU63" s="40">
        <f t="shared" si="333"/>
        <v>0.1660138782</v>
      </c>
      <c r="AV63" s="54">
        <f t="shared" si="333"/>
        <v>0.2604637393</v>
      </c>
      <c r="AW63" s="39">
        <f t="shared" ref="AW63:AY63" si="334">IF(AT63&lt;0,0,IF(AT63&gt;1,1,AT63))</f>
        <v>0.2</v>
      </c>
      <c r="AX63" s="40">
        <f t="shared" si="334"/>
        <v>0.1660138782</v>
      </c>
      <c r="AY63" s="54">
        <f t="shared" si="334"/>
        <v>0.2604637393</v>
      </c>
      <c r="AZ63" s="38"/>
      <c r="BA63" s="38"/>
      <c r="BB63" s="38"/>
      <c r="BC63" s="38"/>
      <c r="BD63" s="38"/>
      <c r="BE63" s="38"/>
      <c r="BF63" s="38"/>
    </row>
    <row r="64">
      <c r="A64" s="1"/>
      <c r="B64" s="1"/>
      <c r="C64" s="53">
        <v>0.0</v>
      </c>
      <c r="D64" s="42"/>
      <c r="E64" s="42"/>
      <c r="F64" s="2">
        <v>1645.0</v>
      </c>
      <c r="G64" s="75">
        <v>3215.0</v>
      </c>
      <c r="H64" s="43">
        <v>8.0</v>
      </c>
      <c r="I64" s="43">
        <v>55.0</v>
      </c>
      <c r="J64" s="43">
        <v>12.0</v>
      </c>
      <c r="K64" s="44">
        <v>28.0</v>
      </c>
      <c r="L64" s="44">
        <v>108.0</v>
      </c>
      <c r="M64" s="44">
        <v>27.0</v>
      </c>
      <c r="N64" s="76">
        <f>'Turnout Restoration'!AR64</f>
        <v>15</v>
      </c>
      <c r="O64" s="45">
        <v>5.0</v>
      </c>
      <c r="P64" s="76">
        <f>'Turnout Restoration'!AT64</f>
        <v>32</v>
      </c>
      <c r="Q64" s="39">
        <f t="shared" si="6"/>
        <v>0.09615384615</v>
      </c>
      <c r="R64" s="40">
        <f t="shared" si="7"/>
        <v>0.7333333333</v>
      </c>
      <c r="S64" s="54">
        <f t="shared" si="8"/>
        <v>0.6625766871</v>
      </c>
      <c r="T64" s="40">
        <f t="shared" si="9"/>
        <v>0.5083731509</v>
      </c>
      <c r="U64" s="54">
        <f t="shared" si="10"/>
        <v>0.5981446006</v>
      </c>
      <c r="V64" s="39">
        <f t="shared" ref="V64:X64" si="335">Q64</f>
        <v>0.09615384615</v>
      </c>
      <c r="W64" s="40">
        <f t="shared" si="335"/>
        <v>0.7333333333</v>
      </c>
      <c r="X64" s="54">
        <f t="shared" si="335"/>
        <v>0.6625766871</v>
      </c>
      <c r="Y64" s="39">
        <f t="shared" si="12"/>
        <v>0.09615384615</v>
      </c>
      <c r="Z64" s="40">
        <f t="shared" si="13"/>
        <v>0.1793333333</v>
      </c>
      <c r="AA64" s="54">
        <f t="shared" si="14"/>
        <v>0.03057668712</v>
      </c>
      <c r="AB64" s="55">
        <f t="shared" si="15"/>
        <v>1.078630124</v>
      </c>
      <c r="AC64" s="55">
        <f t="shared" si="16"/>
        <v>-0.2932319607</v>
      </c>
      <c r="AD64" s="39">
        <f t="shared" si="17"/>
        <v>0.1438853825</v>
      </c>
      <c r="AE64" s="40">
        <f t="shared" si="18"/>
        <v>0.1438853825</v>
      </c>
      <c r="AF64" s="54">
        <f t="shared" si="19"/>
        <v>0.03057668712</v>
      </c>
      <c r="AG64" s="56">
        <f t="shared" si="20"/>
        <v>0.2093923309</v>
      </c>
      <c r="AH64" s="56">
        <f t="shared" si="21"/>
        <v>0.5760058325</v>
      </c>
      <c r="AI64" s="39">
        <f t="shared" si="22"/>
        <v>0.1040142709</v>
      </c>
      <c r="AJ64" s="40">
        <f t="shared" si="23"/>
        <v>0.1040142709</v>
      </c>
      <c r="AK64" s="54">
        <f t="shared" si="24"/>
        <v>0.1040142709</v>
      </c>
      <c r="AL64" s="57">
        <f t="shared" ref="AL64:AM64" si="336">R64-T64</f>
        <v>0.2249601824</v>
      </c>
      <c r="AM64" s="57">
        <f t="shared" si="336"/>
        <v>0.06443208652</v>
      </c>
      <c r="AN64" s="58">
        <f t="shared" si="26"/>
        <v>0.1099394825</v>
      </c>
      <c r="AO64" s="58">
        <f t="shared" si="27"/>
        <v>0.04540390973</v>
      </c>
      <c r="AP64" s="39">
        <f t="shared" si="28"/>
        <v>0.1040142709</v>
      </c>
      <c r="AQ64" s="40">
        <f t="shared" ref="AQ64:AR64" si="337">AJ64+AN64</f>
        <v>0.2139537533</v>
      </c>
      <c r="AR64" s="54">
        <f t="shared" si="337"/>
        <v>0.1494181806</v>
      </c>
      <c r="AS64" s="59">
        <f t="shared" si="30"/>
        <v>0.9244293631</v>
      </c>
      <c r="AT64" s="39">
        <f t="shared" ref="AT64:AV64" si="338">AP64*$AS64</f>
        <v>0.09615384615</v>
      </c>
      <c r="AU64" s="40">
        <f t="shared" si="338"/>
        <v>0.1977851319</v>
      </c>
      <c r="AV64" s="54">
        <f t="shared" si="338"/>
        <v>0.1381265535</v>
      </c>
      <c r="AW64" s="39">
        <f t="shared" ref="AW64:AY64" si="339">IF(AT64&lt;0,0,IF(AT64&gt;1,1,AT64))</f>
        <v>0.09615384615</v>
      </c>
      <c r="AX64" s="40">
        <f t="shared" si="339"/>
        <v>0.1977851319</v>
      </c>
      <c r="AY64" s="54">
        <f t="shared" si="339"/>
        <v>0.1381265535</v>
      </c>
      <c r="AZ64" s="38"/>
      <c r="BA64" s="38"/>
      <c r="BB64" s="38"/>
      <c r="BC64" s="38"/>
      <c r="BD64" s="38"/>
      <c r="BE64" s="38"/>
      <c r="BF64" s="38"/>
    </row>
    <row r="65">
      <c r="A65" s="1"/>
      <c r="B65" s="1"/>
      <c r="C65" s="53">
        <v>0.0</v>
      </c>
      <c r="D65" s="42"/>
      <c r="E65" s="42"/>
      <c r="F65" s="2">
        <v>1651.0</v>
      </c>
      <c r="G65" s="75">
        <v>3026.0</v>
      </c>
      <c r="H65" s="43">
        <v>38.0</v>
      </c>
      <c r="I65" s="43">
        <v>37.0</v>
      </c>
      <c r="J65" s="43">
        <v>21.0</v>
      </c>
      <c r="K65" s="44">
        <v>82.0</v>
      </c>
      <c r="L65" s="44">
        <v>153.0</v>
      </c>
      <c r="M65" s="44">
        <v>57.0</v>
      </c>
      <c r="N65" s="76">
        <f>'Turnout Restoration'!AR65</f>
        <v>29</v>
      </c>
      <c r="O65" s="45">
        <v>21.0</v>
      </c>
      <c r="P65" s="76">
        <f>'Turnout Restoration'!AT65</f>
        <v>18</v>
      </c>
      <c r="Q65" s="39">
        <f t="shared" si="6"/>
        <v>0.3088235294</v>
      </c>
      <c r="R65" s="40">
        <f t="shared" si="7"/>
        <v>0.3854166667</v>
      </c>
      <c r="S65" s="54">
        <f t="shared" si="8"/>
        <v>0.5239726027</v>
      </c>
      <c r="T65" s="40">
        <f t="shared" si="9"/>
        <v>0.4521836073</v>
      </c>
      <c r="U65" s="54">
        <f t="shared" si="10"/>
        <v>0.5471053201</v>
      </c>
      <c r="V65" s="39">
        <f t="shared" ref="V65:X65" si="340">Q65</f>
        <v>0.3088235294</v>
      </c>
      <c r="W65" s="40">
        <f t="shared" si="340"/>
        <v>0.3854166667</v>
      </c>
      <c r="X65" s="54">
        <f t="shared" si="340"/>
        <v>0.5239726027</v>
      </c>
      <c r="Y65" s="39">
        <f t="shared" si="12"/>
        <v>0.3088235294</v>
      </c>
      <c r="Z65" s="40">
        <f t="shared" si="13"/>
        <v>-0.1685833333</v>
      </c>
      <c r="AA65" s="54">
        <f t="shared" si="14"/>
        <v>-0.1080273973</v>
      </c>
      <c r="AB65" s="55">
        <f t="shared" si="15"/>
        <v>-0.4996814093</v>
      </c>
      <c r="AC65" s="55">
        <f t="shared" si="16"/>
        <v>1.285079573</v>
      </c>
      <c r="AD65" s="39">
        <f t="shared" si="17"/>
        <v>0.2487893814</v>
      </c>
      <c r="AE65" s="40">
        <f t="shared" si="18"/>
        <v>0.2487893814</v>
      </c>
      <c r="AF65" s="54">
        <f t="shared" si="19"/>
        <v>-0.1080273973</v>
      </c>
      <c r="AG65" s="56">
        <f t="shared" si="20"/>
        <v>-0.4096475595</v>
      </c>
      <c r="AH65" s="56">
        <f t="shared" si="21"/>
        <v>1.195045723</v>
      </c>
      <c r="AI65" s="39">
        <f t="shared" si="22"/>
        <v>0.1917890441</v>
      </c>
      <c r="AJ65" s="40">
        <f t="shared" si="23"/>
        <v>0.1917890441</v>
      </c>
      <c r="AK65" s="54">
        <f t="shared" si="24"/>
        <v>0.1917890441</v>
      </c>
      <c r="AL65" s="57">
        <f t="shared" ref="AL65:AM65" si="341">R65-T65</f>
        <v>-0.0667669406</v>
      </c>
      <c r="AM65" s="57">
        <f t="shared" si="341"/>
        <v>-0.02313271733</v>
      </c>
      <c r="AN65" s="58">
        <f t="shared" si="26"/>
        <v>-0.03262943165</v>
      </c>
      <c r="AO65" s="58">
        <f t="shared" si="27"/>
        <v>-0.01630112986</v>
      </c>
      <c r="AP65" s="39">
        <f t="shared" si="28"/>
        <v>0.1917890441</v>
      </c>
      <c r="AQ65" s="40">
        <f t="shared" ref="AQ65:AR65" si="342">AJ65+AN65</f>
        <v>0.1591596124</v>
      </c>
      <c r="AR65" s="54">
        <f t="shared" si="342"/>
        <v>0.1754879142</v>
      </c>
      <c r="AS65" s="59">
        <f t="shared" si="30"/>
        <v>1.610225083</v>
      </c>
      <c r="AT65" s="39">
        <f t="shared" ref="AT65:AV65" si="343">AP65*$AS65</f>
        <v>0.3088235294</v>
      </c>
      <c r="AU65" s="40">
        <f t="shared" si="343"/>
        <v>0.2562828001</v>
      </c>
      <c r="AV65" s="54">
        <f t="shared" si="343"/>
        <v>0.2825750412</v>
      </c>
      <c r="AW65" s="39">
        <f t="shared" ref="AW65:AY65" si="344">IF(AT65&lt;0,0,IF(AT65&gt;1,1,AT65))</f>
        <v>0.3088235294</v>
      </c>
      <c r="AX65" s="40">
        <f t="shared" si="344"/>
        <v>0.2562828001</v>
      </c>
      <c r="AY65" s="54">
        <f t="shared" si="344"/>
        <v>0.2825750412</v>
      </c>
      <c r="AZ65" s="38"/>
      <c r="BA65" s="38"/>
      <c r="BB65" s="38"/>
      <c r="BC65" s="38"/>
      <c r="BD65" s="38"/>
      <c r="BE65" s="38"/>
      <c r="BF65" s="38"/>
    </row>
    <row r="66">
      <c r="A66" s="1"/>
      <c r="B66" s="1"/>
      <c r="C66" s="53">
        <v>0.0</v>
      </c>
      <c r="D66" s="42"/>
      <c r="E66" s="42"/>
      <c r="F66" s="2">
        <v>1653.0</v>
      </c>
      <c r="G66" s="75">
        <v>1776.0</v>
      </c>
      <c r="H66" s="43">
        <v>14.0</v>
      </c>
      <c r="I66" s="43">
        <v>35.0</v>
      </c>
      <c r="J66" s="43">
        <v>13.0</v>
      </c>
      <c r="K66" s="44">
        <v>28.0</v>
      </c>
      <c r="L66" s="44">
        <v>54.0</v>
      </c>
      <c r="M66" s="44">
        <v>24.0</v>
      </c>
      <c r="N66" s="76">
        <f>'Turnout Restoration'!AR66</f>
        <v>15</v>
      </c>
      <c r="O66" s="45">
        <v>8.0</v>
      </c>
      <c r="P66" s="76">
        <f>'Turnout Restoration'!AT66</f>
        <v>10</v>
      </c>
      <c r="Q66" s="39">
        <f t="shared" si="6"/>
        <v>0.2424242424</v>
      </c>
      <c r="R66" s="40">
        <f t="shared" si="7"/>
        <v>0.564516129</v>
      </c>
      <c r="S66" s="54">
        <f t="shared" si="8"/>
        <v>0.5094339623</v>
      </c>
      <c r="T66" s="40">
        <f t="shared" si="9"/>
        <v>0.4631129477</v>
      </c>
      <c r="U66" s="54">
        <f t="shared" si="10"/>
        <v>0.5595151515</v>
      </c>
      <c r="V66" s="39">
        <f t="shared" ref="V66:X66" si="345">Q66</f>
        <v>0.2424242424</v>
      </c>
      <c r="W66" s="40">
        <f t="shared" si="345"/>
        <v>0.564516129</v>
      </c>
      <c r="X66" s="54">
        <f t="shared" si="345"/>
        <v>0.5094339623</v>
      </c>
      <c r="Y66" s="39">
        <f t="shared" si="12"/>
        <v>0.2424242424</v>
      </c>
      <c r="Z66" s="40">
        <f t="shared" si="13"/>
        <v>0.01051612903</v>
      </c>
      <c r="AA66" s="54">
        <f t="shared" si="14"/>
        <v>-0.1225660377</v>
      </c>
      <c r="AB66" s="55">
        <f t="shared" si="15"/>
        <v>0.04335185358</v>
      </c>
      <c r="AC66" s="55">
        <f t="shared" si="16"/>
        <v>0.7420463098</v>
      </c>
      <c r="AD66" s="39">
        <f t="shared" si="17"/>
        <v>0.1715810337</v>
      </c>
      <c r="AE66" s="40">
        <f t="shared" si="18"/>
        <v>0.1715810337</v>
      </c>
      <c r="AF66" s="54">
        <f t="shared" si="19"/>
        <v>-0.1225660377</v>
      </c>
      <c r="AG66" s="56">
        <f t="shared" si="20"/>
        <v>-0.6202809626</v>
      </c>
      <c r="AH66" s="56">
        <f t="shared" si="21"/>
        <v>1.405679126</v>
      </c>
      <c r="AI66" s="39">
        <f t="shared" si="22"/>
        <v>0.1491014499</v>
      </c>
      <c r="AJ66" s="40">
        <f t="shared" si="23"/>
        <v>0.1491014499</v>
      </c>
      <c r="AK66" s="54">
        <f t="shared" si="24"/>
        <v>0.1491014499</v>
      </c>
      <c r="AL66" s="57">
        <f t="shared" ref="AL66:AM66" si="346">R66-T66</f>
        <v>0.1014031814</v>
      </c>
      <c r="AM66" s="57">
        <f t="shared" si="346"/>
        <v>-0.05008118925</v>
      </c>
      <c r="AN66" s="58">
        <f t="shared" si="26"/>
        <v>0.04955638443</v>
      </c>
      <c r="AO66" s="58">
        <f t="shared" si="27"/>
        <v>-0.03529114016</v>
      </c>
      <c r="AP66" s="39">
        <f t="shared" si="28"/>
        <v>0.1491014499</v>
      </c>
      <c r="AQ66" s="40">
        <f t="shared" ref="AQ66:AR66" si="347">AJ66+AN66</f>
        <v>0.1986578344</v>
      </c>
      <c r="AR66" s="54">
        <f t="shared" si="347"/>
        <v>0.1138103098</v>
      </c>
      <c r="AS66" s="59">
        <f t="shared" si="30"/>
        <v>1.625901308</v>
      </c>
      <c r="AT66" s="39">
        <f t="shared" ref="AT66:AV66" si="348">AP66*$AS66</f>
        <v>0.2424242424</v>
      </c>
      <c r="AU66" s="40">
        <f t="shared" si="348"/>
        <v>0.3229980327</v>
      </c>
      <c r="AV66" s="54">
        <f t="shared" si="348"/>
        <v>0.1850443315</v>
      </c>
      <c r="AW66" s="39">
        <f t="shared" ref="AW66:AY66" si="349">IF(AT66&lt;0,0,IF(AT66&gt;1,1,AT66))</f>
        <v>0.2424242424</v>
      </c>
      <c r="AX66" s="40">
        <f t="shared" si="349"/>
        <v>0.3229980327</v>
      </c>
      <c r="AY66" s="54">
        <f t="shared" si="349"/>
        <v>0.1850443315</v>
      </c>
      <c r="AZ66" s="38"/>
      <c r="BA66" s="38"/>
      <c r="BB66" s="38"/>
      <c r="BC66" s="38"/>
      <c r="BD66" s="38"/>
      <c r="BE66" s="38"/>
      <c r="BF66" s="38"/>
    </row>
    <row r="67">
      <c r="A67" s="1"/>
      <c r="B67" s="1"/>
      <c r="C67" s="53">
        <v>0.0</v>
      </c>
      <c r="D67" s="42"/>
      <c r="E67" s="42"/>
      <c r="F67" s="2">
        <v>1660.0</v>
      </c>
      <c r="G67" s="75">
        <v>1953.0</v>
      </c>
      <c r="H67" s="43">
        <v>24.0</v>
      </c>
      <c r="I67" s="43">
        <v>36.0</v>
      </c>
      <c r="J67" s="43">
        <v>21.0</v>
      </c>
      <c r="K67" s="44">
        <v>74.0</v>
      </c>
      <c r="L67" s="44">
        <v>161.0</v>
      </c>
      <c r="M67" s="44">
        <v>31.0</v>
      </c>
      <c r="N67" s="76">
        <f>'Turnout Restoration'!AR67</f>
        <v>19</v>
      </c>
      <c r="O67" s="45">
        <v>22.0</v>
      </c>
      <c r="P67" s="76">
        <f>'Turnout Restoration'!AT67</f>
        <v>22</v>
      </c>
      <c r="Q67" s="39">
        <f t="shared" si="6"/>
        <v>0.3492063492</v>
      </c>
      <c r="R67" s="40">
        <f t="shared" si="7"/>
        <v>0.4444444444</v>
      </c>
      <c r="S67" s="54">
        <f t="shared" si="8"/>
        <v>0.6052631579</v>
      </c>
      <c r="T67" s="40">
        <f t="shared" si="9"/>
        <v>0.448473167</v>
      </c>
      <c r="U67" s="54">
        <f t="shared" si="10"/>
        <v>0.5411232048</v>
      </c>
      <c r="V67" s="39">
        <f t="shared" ref="V67:X67" si="350">Q67</f>
        <v>0.3492063492</v>
      </c>
      <c r="W67" s="40">
        <f t="shared" si="350"/>
        <v>0.4444444444</v>
      </c>
      <c r="X67" s="54">
        <f t="shared" si="350"/>
        <v>0.6052631579</v>
      </c>
      <c r="Y67" s="39">
        <f t="shared" si="12"/>
        <v>0.3492063492</v>
      </c>
      <c r="Z67" s="40">
        <f t="shared" si="13"/>
        <v>-0.1095555556</v>
      </c>
      <c r="AA67" s="54">
        <f t="shared" si="14"/>
        <v>-0.02673684211</v>
      </c>
      <c r="AB67" s="55">
        <f t="shared" si="15"/>
        <v>-0.3040025621</v>
      </c>
      <c r="AC67" s="55">
        <f t="shared" si="16"/>
        <v>1.089400726</v>
      </c>
      <c r="AD67" s="39">
        <f t="shared" si="17"/>
        <v>0.2587928651</v>
      </c>
      <c r="AE67" s="40">
        <f t="shared" si="18"/>
        <v>0.2587928651</v>
      </c>
      <c r="AF67" s="54">
        <f t="shared" si="19"/>
        <v>-0.02673684211</v>
      </c>
      <c r="AG67" s="56">
        <f t="shared" si="20"/>
        <v>-0.1029484316</v>
      </c>
      <c r="AH67" s="56">
        <f t="shared" si="21"/>
        <v>0.888346595</v>
      </c>
      <c r="AI67" s="39">
        <f t="shared" si="22"/>
        <v>0.1839682116</v>
      </c>
      <c r="AJ67" s="40">
        <f t="shared" si="23"/>
        <v>0.1839682116</v>
      </c>
      <c r="AK67" s="54">
        <f t="shared" si="24"/>
        <v>0.1839682116</v>
      </c>
      <c r="AL67" s="57">
        <f t="shared" ref="AL67:AM67" si="351">R67-T67</f>
        <v>-0.0040287226</v>
      </c>
      <c r="AM67" s="57">
        <f t="shared" si="351"/>
        <v>0.06413995306</v>
      </c>
      <c r="AN67" s="58">
        <f t="shared" si="26"/>
        <v>-0.001968862547</v>
      </c>
      <c r="AO67" s="58">
        <f t="shared" si="27"/>
        <v>0.04519804954</v>
      </c>
      <c r="AP67" s="39">
        <f t="shared" si="28"/>
        <v>0.1839682116</v>
      </c>
      <c r="AQ67" s="40">
        <f t="shared" ref="AQ67:AR67" si="352">AJ67+AN67</f>
        <v>0.1819993491</v>
      </c>
      <c r="AR67" s="54">
        <f t="shared" si="352"/>
        <v>0.2291662612</v>
      </c>
      <c r="AS67" s="59">
        <f t="shared" si="30"/>
        <v>1.89818853</v>
      </c>
      <c r="AT67" s="39">
        <f t="shared" ref="AT67:AV67" si="353">AP67*$AS67</f>
        <v>0.3492063492</v>
      </c>
      <c r="AU67" s="40">
        <f t="shared" si="353"/>
        <v>0.3454690769</v>
      </c>
      <c r="AV67" s="54">
        <f t="shared" si="353"/>
        <v>0.4350007684</v>
      </c>
      <c r="AW67" s="39">
        <f t="shared" ref="AW67:AY67" si="354">IF(AT67&lt;0,0,IF(AT67&gt;1,1,AT67))</f>
        <v>0.3492063492</v>
      </c>
      <c r="AX67" s="40">
        <f t="shared" si="354"/>
        <v>0.3454690769</v>
      </c>
      <c r="AY67" s="54">
        <f t="shared" si="354"/>
        <v>0.4350007684</v>
      </c>
      <c r="AZ67" s="38"/>
      <c r="BA67" s="38"/>
      <c r="BB67" s="38"/>
      <c r="BC67" s="38"/>
      <c r="BD67" s="38"/>
      <c r="BE67" s="38"/>
      <c r="BF67" s="38"/>
    </row>
    <row r="68">
      <c r="A68" s="1"/>
      <c r="B68" s="1"/>
      <c r="C68" s="53">
        <v>0.0</v>
      </c>
      <c r="D68" s="42"/>
      <c r="E68" s="42"/>
      <c r="F68" s="2">
        <v>1664.0</v>
      </c>
      <c r="G68" s="75">
        <v>1091.0</v>
      </c>
      <c r="H68" s="43">
        <v>11.0</v>
      </c>
      <c r="I68" s="43">
        <v>17.0</v>
      </c>
      <c r="J68" s="43">
        <v>15.0</v>
      </c>
      <c r="K68" s="44">
        <v>37.0</v>
      </c>
      <c r="L68" s="44">
        <v>91.0</v>
      </c>
      <c r="M68" s="44">
        <v>30.0</v>
      </c>
      <c r="N68" s="76">
        <f>'Turnout Restoration'!AR68</f>
        <v>11</v>
      </c>
      <c r="O68" s="45">
        <v>7.0</v>
      </c>
      <c r="P68" s="76">
        <f>'Turnout Restoration'!AT68</f>
        <v>18</v>
      </c>
      <c r="Q68" s="39">
        <f t="shared" si="6"/>
        <v>0.1944444444</v>
      </c>
      <c r="R68" s="40">
        <f t="shared" si="7"/>
        <v>0.3953488372</v>
      </c>
      <c r="S68" s="54">
        <f t="shared" si="8"/>
        <v>0.5759493671</v>
      </c>
      <c r="T68" s="40">
        <f t="shared" si="9"/>
        <v>0.4747476852</v>
      </c>
      <c r="U68" s="54">
        <f t="shared" si="10"/>
        <v>0.570474537</v>
      </c>
      <c r="V68" s="39">
        <f t="shared" ref="V68:X68" si="355">Q68</f>
        <v>0.1944444444</v>
      </c>
      <c r="W68" s="40">
        <f t="shared" si="355"/>
        <v>0.3953488372</v>
      </c>
      <c r="X68" s="54">
        <f t="shared" si="355"/>
        <v>0.5759493671</v>
      </c>
      <c r="Y68" s="39">
        <f t="shared" si="12"/>
        <v>0.1944444444</v>
      </c>
      <c r="Z68" s="40">
        <f t="shared" si="13"/>
        <v>-0.1586511628</v>
      </c>
      <c r="AA68" s="54">
        <f t="shared" si="14"/>
        <v>-0.05605063291</v>
      </c>
      <c r="AB68" s="55">
        <f t="shared" si="15"/>
        <v>-0.6843733163</v>
      </c>
      <c r="AC68" s="55">
        <f t="shared" si="16"/>
        <v>1.46977148</v>
      </c>
      <c r="AD68" s="39">
        <f t="shared" si="17"/>
        <v>0.177452576</v>
      </c>
      <c r="AE68" s="40">
        <f t="shared" si="18"/>
        <v>0.177452576</v>
      </c>
      <c r="AF68" s="54">
        <f t="shared" si="19"/>
        <v>-0.05605063291</v>
      </c>
      <c r="AG68" s="56">
        <f t="shared" si="20"/>
        <v>-0.3059453698</v>
      </c>
      <c r="AH68" s="56">
        <f t="shared" si="21"/>
        <v>1.091343533</v>
      </c>
      <c r="AI68" s="39">
        <f t="shared" si="22"/>
        <v>0.1315885446</v>
      </c>
      <c r="AJ68" s="40">
        <f t="shared" si="23"/>
        <v>0.1315885446</v>
      </c>
      <c r="AK68" s="54">
        <f t="shared" si="24"/>
        <v>0.1315885446</v>
      </c>
      <c r="AL68" s="57">
        <f t="shared" ref="AL68:AM68" si="356">R68-T68</f>
        <v>-0.07939884798</v>
      </c>
      <c r="AM68" s="57">
        <f t="shared" si="356"/>
        <v>0.005474830052</v>
      </c>
      <c r="AN68" s="58">
        <f t="shared" si="26"/>
        <v>-0.03880272572</v>
      </c>
      <c r="AO68" s="58">
        <f t="shared" si="27"/>
        <v>0.003857995339</v>
      </c>
      <c r="AP68" s="39">
        <f t="shared" si="28"/>
        <v>0.1315885446</v>
      </c>
      <c r="AQ68" s="40">
        <f t="shared" ref="AQ68:AR68" si="357">AJ68+AN68</f>
        <v>0.09278581893</v>
      </c>
      <c r="AR68" s="54">
        <f t="shared" si="357"/>
        <v>0.13544654</v>
      </c>
      <c r="AS68" s="59">
        <f t="shared" si="30"/>
        <v>1.477669998</v>
      </c>
      <c r="AT68" s="39">
        <f t="shared" ref="AT68:AV68" si="358">AP68*$AS68</f>
        <v>0.1944444444</v>
      </c>
      <c r="AU68" s="40">
        <f t="shared" si="358"/>
        <v>0.1371068208</v>
      </c>
      <c r="AV68" s="54">
        <f t="shared" si="358"/>
        <v>0.2001452884</v>
      </c>
      <c r="AW68" s="39">
        <f t="shared" ref="AW68:AY68" si="359">IF(AT68&lt;0,0,IF(AT68&gt;1,1,AT68))</f>
        <v>0.1944444444</v>
      </c>
      <c r="AX68" s="40">
        <f t="shared" si="359"/>
        <v>0.1371068208</v>
      </c>
      <c r="AY68" s="54">
        <f t="shared" si="359"/>
        <v>0.2001452884</v>
      </c>
      <c r="AZ68" s="38"/>
      <c r="BA68" s="38"/>
      <c r="BB68" s="38"/>
      <c r="BC68" s="38"/>
      <c r="BD68" s="38"/>
      <c r="BE68" s="38"/>
      <c r="BF68" s="38"/>
    </row>
    <row r="69">
      <c r="A69" s="1"/>
      <c r="B69" s="1"/>
      <c r="C69" s="53">
        <v>0.0</v>
      </c>
      <c r="D69" s="42"/>
      <c r="E69" s="42"/>
      <c r="F69" s="2">
        <v>1668.0</v>
      </c>
      <c r="G69" s="75">
        <v>3632.0</v>
      </c>
      <c r="H69" s="43">
        <v>26.0</v>
      </c>
      <c r="I69" s="43">
        <v>64.0</v>
      </c>
      <c r="J69" s="43">
        <v>39.0</v>
      </c>
      <c r="K69" s="44">
        <v>126.0</v>
      </c>
      <c r="L69" s="44">
        <v>300.0</v>
      </c>
      <c r="M69" s="44">
        <v>106.0</v>
      </c>
      <c r="N69" s="76">
        <f>'Turnout Restoration'!AR69</f>
        <v>37</v>
      </c>
      <c r="O69" s="45">
        <v>27.0</v>
      </c>
      <c r="P69" s="76">
        <f>'Turnout Restoration'!AT69</f>
        <v>58</v>
      </c>
      <c r="Q69" s="39">
        <f t="shared" si="6"/>
        <v>0.2213114754</v>
      </c>
      <c r="R69" s="40">
        <f t="shared" si="7"/>
        <v>0.496124031</v>
      </c>
      <c r="S69" s="54">
        <f t="shared" si="8"/>
        <v>0.5639097744</v>
      </c>
      <c r="T69" s="40">
        <f t="shared" si="9"/>
        <v>0.4678463451</v>
      </c>
      <c r="U69" s="54">
        <f t="shared" si="10"/>
        <v>0.5641317522</v>
      </c>
      <c r="V69" s="39">
        <f t="shared" ref="V69:X69" si="360">Q69</f>
        <v>0.2213114754</v>
      </c>
      <c r="W69" s="40">
        <f t="shared" si="360"/>
        <v>0.496124031</v>
      </c>
      <c r="X69" s="54">
        <f t="shared" si="360"/>
        <v>0.5639097744</v>
      </c>
      <c r="Y69" s="39">
        <f t="shared" si="12"/>
        <v>0.2213114754</v>
      </c>
      <c r="Z69" s="40">
        <f t="shared" si="13"/>
        <v>-0.05787596899</v>
      </c>
      <c r="AA69" s="54">
        <f t="shared" si="14"/>
        <v>-0.06809022556</v>
      </c>
      <c r="AB69" s="55">
        <f t="shared" si="15"/>
        <v>-0.2557853299</v>
      </c>
      <c r="AC69" s="55">
        <f t="shared" si="16"/>
        <v>1.041183493</v>
      </c>
      <c r="AD69" s="39">
        <f t="shared" si="17"/>
        <v>0.1617535115</v>
      </c>
      <c r="AE69" s="40">
        <f t="shared" si="18"/>
        <v>0.1617535115</v>
      </c>
      <c r="AF69" s="54">
        <f t="shared" si="19"/>
        <v>-0.06809022556</v>
      </c>
      <c r="AG69" s="56">
        <f t="shared" si="20"/>
        <v>-0.398435712</v>
      </c>
      <c r="AH69" s="56">
        <f t="shared" si="21"/>
        <v>1.183833875</v>
      </c>
      <c r="AI69" s="39">
        <f t="shared" si="22"/>
        <v>0.124097698</v>
      </c>
      <c r="AJ69" s="40">
        <f t="shared" si="23"/>
        <v>0.124097698</v>
      </c>
      <c r="AK69" s="54">
        <f t="shared" si="24"/>
        <v>0.124097698</v>
      </c>
      <c r="AL69" s="57">
        <f t="shared" ref="AL69:AM69" si="361">R69-T69</f>
        <v>0.02827768594</v>
      </c>
      <c r="AM69" s="57">
        <f t="shared" si="361"/>
        <v>-0.0002219777811</v>
      </c>
      <c r="AN69" s="58">
        <f t="shared" si="26"/>
        <v>0.01381948629</v>
      </c>
      <c r="AO69" s="58">
        <f t="shared" si="27"/>
        <v>-0.0001564229824</v>
      </c>
      <c r="AP69" s="39">
        <f t="shared" si="28"/>
        <v>0.124097698</v>
      </c>
      <c r="AQ69" s="40">
        <f t="shared" ref="AQ69:AR69" si="362">AJ69+AN69</f>
        <v>0.1379171843</v>
      </c>
      <c r="AR69" s="54">
        <f t="shared" si="362"/>
        <v>0.123941275</v>
      </c>
      <c r="AS69" s="59">
        <f t="shared" si="30"/>
        <v>1.783364873</v>
      </c>
      <c r="AT69" s="39">
        <f t="shared" ref="AT69:AV69" si="363">AP69*$AS69</f>
        <v>0.2213114754</v>
      </c>
      <c r="AU69" s="40">
        <f t="shared" si="363"/>
        <v>0.2459566618</v>
      </c>
      <c r="AV69" s="54">
        <f t="shared" si="363"/>
        <v>0.2210325162</v>
      </c>
      <c r="AW69" s="39">
        <f t="shared" ref="AW69:AY69" si="364">IF(AT69&lt;0,0,IF(AT69&gt;1,1,AT69))</f>
        <v>0.2213114754</v>
      </c>
      <c r="AX69" s="40">
        <f t="shared" si="364"/>
        <v>0.2459566618</v>
      </c>
      <c r="AY69" s="54">
        <f t="shared" si="364"/>
        <v>0.2210325162</v>
      </c>
      <c r="AZ69" s="38"/>
      <c r="BA69" s="38"/>
      <c r="BB69" s="38"/>
      <c r="BC69" s="38"/>
      <c r="BD69" s="38"/>
      <c r="BE69" s="38"/>
      <c r="BF69" s="38"/>
    </row>
    <row r="70">
      <c r="A70" s="1"/>
      <c r="B70" s="1"/>
      <c r="C70" s="53">
        <v>0.0</v>
      </c>
      <c r="D70" s="42"/>
      <c r="E70" s="42"/>
      <c r="F70" s="2">
        <v>1669.0</v>
      </c>
      <c r="G70" s="75">
        <v>3241.0</v>
      </c>
      <c r="H70" s="43">
        <v>17.0</v>
      </c>
      <c r="I70" s="43">
        <v>46.0</v>
      </c>
      <c r="J70" s="43">
        <v>28.0</v>
      </c>
      <c r="K70" s="44">
        <v>67.0</v>
      </c>
      <c r="L70" s="44">
        <v>137.0</v>
      </c>
      <c r="M70" s="44">
        <v>51.0</v>
      </c>
      <c r="N70" s="76">
        <f>'Turnout Restoration'!AR70</f>
        <v>21</v>
      </c>
      <c r="O70" s="45">
        <v>12.0</v>
      </c>
      <c r="P70" s="76">
        <f>'Turnout Restoration'!AT70</f>
        <v>54</v>
      </c>
      <c r="Q70" s="39">
        <f t="shared" si="6"/>
        <v>0.1379310345</v>
      </c>
      <c r="R70" s="40">
        <f t="shared" si="7"/>
        <v>0.5054945055</v>
      </c>
      <c r="S70" s="54">
        <f t="shared" si="8"/>
        <v>0.537254902</v>
      </c>
      <c r="T70" s="40">
        <f t="shared" si="9"/>
        <v>0.4924732461</v>
      </c>
      <c r="U70" s="54">
        <f t="shared" si="10"/>
        <v>0.5855267539</v>
      </c>
      <c r="V70" s="39">
        <f t="shared" ref="V70:X70" si="365">Q70</f>
        <v>0.1379310345</v>
      </c>
      <c r="W70" s="40">
        <f t="shared" si="365"/>
        <v>0.5054945055</v>
      </c>
      <c r="X70" s="54">
        <f t="shared" si="365"/>
        <v>0.537254902</v>
      </c>
      <c r="Y70" s="39">
        <f t="shared" si="12"/>
        <v>0.1379310345</v>
      </c>
      <c r="Z70" s="40">
        <f t="shared" si="13"/>
        <v>-0.04850549451</v>
      </c>
      <c r="AA70" s="54">
        <f t="shared" si="14"/>
        <v>-0.09474509804</v>
      </c>
      <c r="AB70" s="55">
        <f t="shared" si="15"/>
        <v>-0.3381571982</v>
      </c>
      <c r="AC70" s="55">
        <f t="shared" si="16"/>
        <v>1.123555362</v>
      </c>
      <c r="AD70" s="39">
        <f t="shared" si="17"/>
        <v>0.1033870235</v>
      </c>
      <c r="AE70" s="40">
        <f t="shared" si="18"/>
        <v>0.1033870235</v>
      </c>
      <c r="AF70" s="54">
        <f t="shared" si="19"/>
        <v>-0.09474509804</v>
      </c>
      <c r="AG70" s="56">
        <f t="shared" si="20"/>
        <v>-0.7418088079</v>
      </c>
      <c r="AH70" s="56">
        <f t="shared" si="21"/>
        <v>1.527206971</v>
      </c>
      <c r="AI70" s="39">
        <f t="shared" si="22"/>
        <v>0.09916024969</v>
      </c>
      <c r="AJ70" s="40">
        <f t="shared" si="23"/>
        <v>0.09916024969</v>
      </c>
      <c r="AK70" s="54">
        <f t="shared" si="24"/>
        <v>0.09916024969</v>
      </c>
      <c r="AL70" s="57">
        <f t="shared" ref="AL70:AM70" si="366">R70-T70</f>
        <v>0.01302125936</v>
      </c>
      <c r="AM70" s="57">
        <f t="shared" si="366"/>
        <v>-0.0482718519</v>
      </c>
      <c r="AN70" s="58">
        <f t="shared" si="26"/>
        <v>0.006363572876</v>
      </c>
      <c r="AO70" s="58">
        <f t="shared" si="27"/>
        <v>-0.03401613893</v>
      </c>
      <c r="AP70" s="39">
        <f t="shared" si="28"/>
        <v>0.09916024969</v>
      </c>
      <c r="AQ70" s="40">
        <f t="shared" ref="AQ70:AR70" si="367">AJ70+AN70</f>
        <v>0.1055238226</v>
      </c>
      <c r="AR70" s="54">
        <f t="shared" si="367"/>
        <v>0.06514411077</v>
      </c>
      <c r="AS70" s="59">
        <f t="shared" si="30"/>
        <v>1.390991198</v>
      </c>
      <c r="AT70" s="39">
        <f t="shared" ref="AT70:AV70" si="368">AP70*$AS70</f>
        <v>0.1379310345</v>
      </c>
      <c r="AU70" s="40">
        <f t="shared" si="368"/>
        <v>0.1467827083</v>
      </c>
      <c r="AV70" s="54">
        <f t="shared" si="368"/>
        <v>0.09061488466</v>
      </c>
      <c r="AW70" s="39">
        <f t="shared" ref="AW70:AY70" si="369">IF(AT70&lt;0,0,IF(AT70&gt;1,1,AT70))</f>
        <v>0.1379310345</v>
      </c>
      <c r="AX70" s="40">
        <f t="shared" si="369"/>
        <v>0.1467827083</v>
      </c>
      <c r="AY70" s="54">
        <f t="shared" si="369"/>
        <v>0.09061488466</v>
      </c>
      <c r="AZ70" s="38"/>
      <c r="BA70" s="38"/>
      <c r="BB70" s="38"/>
      <c r="BC70" s="38"/>
      <c r="BD70" s="38"/>
      <c r="BE70" s="38"/>
      <c r="BF70" s="38"/>
    </row>
    <row r="71">
      <c r="A71" s="1"/>
      <c r="B71" s="1"/>
      <c r="C71" s="53">
        <v>0.0</v>
      </c>
      <c r="D71" s="42"/>
      <c r="E71" s="42"/>
      <c r="F71" s="2">
        <v>1672.0</v>
      </c>
      <c r="G71" s="75">
        <v>3345.0</v>
      </c>
      <c r="H71" s="43">
        <v>35.0</v>
      </c>
      <c r="I71" s="43">
        <v>77.0</v>
      </c>
      <c r="J71" s="43">
        <v>36.0</v>
      </c>
      <c r="K71" s="44">
        <v>97.0</v>
      </c>
      <c r="L71" s="44">
        <v>247.0</v>
      </c>
      <c r="M71" s="44">
        <v>74.0</v>
      </c>
      <c r="N71" s="76">
        <f>'Turnout Restoration'!AR71</f>
        <v>26</v>
      </c>
      <c r="O71" s="45">
        <v>28.0</v>
      </c>
      <c r="P71" s="76">
        <f>'Turnout Restoration'!AT71</f>
        <v>43</v>
      </c>
      <c r="Q71" s="39">
        <f t="shared" si="6"/>
        <v>0.2886597938</v>
      </c>
      <c r="R71" s="40">
        <f t="shared" si="7"/>
        <v>0.5202702703</v>
      </c>
      <c r="S71" s="54">
        <f t="shared" si="8"/>
        <v>0.5909090909</v>
      </c>
      <c r="T71" s="40">
        <f t="shared" si="9"/>
        <v>0.4548676799</v>
      </c>
      <c r="U71" s="54">
        <f t="shared" si="10"/>
        <v>0.5505354448</v>
      </c>
      <c r="V71" s="39">
        <f t="shared" ref="V71:X71" si="370">Q71</f>
        <v>0.2886597938</v>
      </c>
      <c r="W71" s="40">
        <f t="shared" si="370"/>
        <v>0.5202702703</v>
      </c>
      <c r="X71" s="54">
        <f t="shared" si="370"/>
        <v>0.5909090909</v>
      </c>
      <c r="Y71" s="39">
        <f t="shared" si="12"/>
        <v>0.2886597938</v>
      </c>
      <c r="Z71" s="40">
        <f t="shared" si="13"/>
        <v>-0.03372972973</v>
      </c>
      <c r="AA71" s="54">
        <f t="shared" si="14"/>
        <v>-0.04109090909</v>
      </c>
      <c r="AB71" s="55">
        <f t="shared" si="15"/>
        <v>-0.1163219232</v>
      </c>
      <c r="AC71" s="55">
        <f t="shared" si="16"/>
        <v>0.9017200866</v>
      </c>
      <c r="AD71" s="39">
        <f t="shared" si="17"/>
        <v>0.2055020331</v>
      </c>
      <c r="AE71" s="40">
        <f t="shared" si="18"/>
        <v>0.2055020331</v>
      </c>
      <c r="AF71" s="54">
        <f t="shared" si="19"/>
        <v>-0.04109090909</v>
      </c>
      <c r="AG71" s="56">
        <f t="shared" si="20"/>
        <v>-0.1973511208</v>
      </c>
      <c r="AH71" s="56">
        <f t="shared" si="21"/>
        <v>0.9827492842</v>
      </c>
      <c r="AI71" s="39">
        <f t="shared" si="22"/>
        <v>0.1481883066</v>
      </c>
      <c r="AJ71" s="40">
        <f t="shared" si="23"/>
        <v>0.1481883066</v>
      </c>
      <c r="AK71" s="54">
        <f t="shared" si="24"/>
        <v>0.1481883066</v>
      </c>
      <c r="AL71" s="57">
        <f t="shared" ref="AL71:AM71" si="371">R71-T71</f>
        <v>0.06540259039</v>
      </c>
      <c r="AM71" s="57">
        <f t="shared" si="371"/>
        <v>0.04037364612</v>
      </c>
      <c r="AN71" s="58">
        <f t="shared" si="26"/>
        <v>0.03196266496</v>
      </c>
      <c r="AO71" s="58">
        <f t="shared" si="27"/>
        <v>0.02845044268</v>
      </c>
      <c r="AP71" s="39">
        <f t="shared" si="28"/>
        <v>0.1481883066</v>
      </c>
      <c r="AQ71" s="40">
        <f t="shared" ref="AQ71:AR71" si="372">AJ71+AN71</f>
        <v>0.1801509716</v>
      </c>
      <c r="AR71" s="54">
        <f t="shared" si="372"/>
        <v>0.1766387493</v>
      </c>
      <c r="AS71" s="59">
        <f t="shared" si="30"/>
        <v>1.947925585</v>
      </c>
      <c r="AT71" s="39">
        <f t="shared" ref="AT71:AV71" si="373">AP71*$AS71</f>
        <v>0.2886597938</v>
      </c>
      <c r="AU71" s="40">
        <f t="shared" si="373"/>
        <v>0.3509206867</v>
      </c>
      <c r="AV71" s="54">
        <f t="shared" si="373"/>
        <v>0.344079139</v>
      </c>
      <c r="AW71" s="39">
        <f t="shared" ref="AW71:AY71" si="374">IF(AT71&lt;0,0,IF(AT71&gt;1,1,AT71))</f>
        <v>0.2886597938</v>
      </c>
      <c r="AX71" s="40">
        <f t="shared" si="374"/>
        <v>0.3509206867</v>
      </c>
      <c r="AY71" s="54">
        <f t="shared" si="374"/>
        <v>0.344079139</v>
      </c>
      <c r="AZ71" s="38"/>
      <c r="BA71" s="38"/>
      <c r="BB71" s="38"/>
      <c r="BC71" s="38"/>
      <c r="BD71" s="38"/>
      <c r="BE71" s="38"/>
      <c r="BF71" s="38"/>
    </row>
    <row r="72">
      <c r="A72" s="1"/>
      <c r="B72" s="1"/>
      <c r="C72" s="53">
        <v>0.0</v>
      </c>
      <c r="D72" s="42"/>
      <c r="E72" s="42"/>
      <c r="F72" s="2">
        <v>1674.0</v>
      </c>
      <c r="G72" s="75">
        <v>1645.0</v>
      </c>
      <c r="H72" s="43">
        <v>21.0</v>
      </c>
      <c r="I72" s="43">
        <v>42.0</v>
      </c>
      <c r="J72" s="43">
        <v>23.0</v>
      </c>
      <c r="K72" s="44">
        <v>103.0</v>
      </c>
      <c r="L72" s="44">
        <v>251.0</v>
      </c>
      <c r="M72" s="44">
        <v>68.0</v>
      </c>
      <c r="N72" s="76">
        <f>'Turnout Restoration'!AR72</f>
        <v>24</v>
      </c>
      <c r="O72" s="45">
        <v>20.0</v>
      </c>
      <c r="P72" s="76">
        <f>'Turnout Restoration'!AT72</f>
        <v>34</v>
      </c>
      <c r="Q72" s="39">
        <f t="shared" si="6"/>
        <v>0.2564102564</v>
      </c>
      <c r="R72" s="40">
        <f t="shared" si="7"/>
        <v>0.488372093</v>
      </c>
      <c r="S72" s="54">
        <f t="shared" si="8"/>
        <v>0.5947867299</v>
      </c>
      <c r="T72" s="40">
        <f t="shared" si="9"/>
        <v>0.4603116371</v>
      </c>
      <c r="U72" s="54">
        <f t="shared" si="10"/>
        <v>0.5566351085</v>
      </c>
      <c r="V72" s="39">
        <f t="shared" ref="V72:X72" si="375">Q72</f>
        <v>0.2564102564</v>
      </c>
      <c r="W72" s="40">
        <f t="shared" si="375"/>
        <v>0.488372093</v>
      </c>
      <c r="X72" s="54">
        <f t="shared" si="375"/>
        <v>0.5947867299</v>
      </c>
      <c r="Y72" s="39">
        <f t="shared" si="12"/>
        <v>0.2564102564</v>
      </c>
      <c r="Z72" s="40">
        <f t="shared" si="13"/>
        <v>-0.06562790698</v>
      </c>
      <c r="AA72" s="54">
        <f t="shared" si="14"/>
        <v>-0.03721327014</v>
      </c>
      <c r="AB72" s="55">
        <f t="shared" si="15"/>
        <v>-0.2505696845</v>
      </c>
      <c r="AC72" s="55">
        <f t="shared" si="16"/>
        <v>1.035967848</v>
      </c>
      <c r="AD72" s="39">
        <f t="shared" si="17"/>
        <v>0.1871540031</v>
      </c>
      <c r="AE72" s="40">
        <f t="shared" si="18"/>
        <v>0.1871540031</v>
      </c>
      <c r="AF72" s="54">
        <f t="shared" si="19"/>
        <v>-0.03721327014</v>
      </c>
      <c r="AG72" s="56">
        <f t="shared" si="20"/>
        <v>-0.1962777072</v>
      </c>
      <c r="AH72" s="56">
        <f t="shared" si="21"/>
        <v>0.9816758706</v>
      </c>
      <c r="AI72" s="39">
        <f t="shared" si="22"/>
        <v>0.1349285892</v>
      </c>
      <c r="AJ72" s="40">
        <f t="shared" si="23"/>
        <v>0.1349285892</v>
      </c>
      <c r="AK72" s="54">
        <f t="shared" si="24"/>
        <v>0.1349285892</v>
      </c>
      <c r="AL72" s="57">
        <f t="shared" ref="AL72:AM72" si="376">R72-T72</f>
        <v>0.02806045594</v>
      </c>
      <c r="AM72" s="57">
        <f t="shared" si="376"/>
        <v>0.03815162138</v>
      </c>
      <c r="AN72" s="58">
        <f t="shared" si="26"/>
        <v>0.0137133246</v>
      </c>
      <c r="AO72" s="58">
        <f t="shared" si="27"/>
        <v>0.02688462949</v>
      </c>
      <c r="AP72" s="39">
        <f t="shared" si="28"/>
        <v>0.1349285892</v>
      </c>
      <c r="AQ72" s="40">
        <f t="shared" ref="AQ72:AR72" si="377">AJ72+AN72</f>
        <v>0.1486419138</v>
      </c>
      <c r="AR72" s="54">
        <f t="shared" si="377"/>
        <v>0.1618132187</v>
      </c>
      <c r="AS72" s="59">
        <f t="shared" si="30"/>
        <v>1.900340454</v>
      </c>
      <c r="AT72" s="39">
        <f t="shared" ref="AT72:AV72" si="378">AP72*$AS72</f>
        <v>0.2564102564</v>
      </c>
      <c r="AU72" s="40">
        <f t="shared" si="378"/>
        <v>0.2824702419</v>
      </c>
      <c r="AV72" s="54">
        <f t="shared" si="378"/>
        <v>0.3075002054</v>
      </c>
      <c r="AW72" s="39">
        <f t="shared" ref="AW72:AY72" si="379">IF(AT72&lt;0,0,IF(AT72&gt;1,1,AT72))</f>
        <v>0.2564102564</v>
      </c>
      <c r="AX72" s="40">
        <f t="shared" si="379"/>
        <v>0.2824702419</v>
      </c>
      <c r="AY72" s="54">
        <f t="shared" si="379"/>
        <v>0.3075002054</v>
      </c>
      <c r="AZ72" s="38"/>
      <c r="BA72" s="38"/>
      <c r="BB72" s="38"/>
      <c r="BC72" s="38"/>
      <c r="BD72" s="38"/>
      <c r="BE72" s="38"/>
      <c r="BF72" s="38"/>
    </row>
    <row r="73">
      <c r="A73" s="1"/>
      <c r="B73" s="1"/>
      <c r="C73" s="53">
        <v>0.0</v>
      </c>
      <c r="D73" s="42"/>
      <c r="E73" s="42"/>
      <c r="F73" s="2">
        <v>1677.0</v>
      </c>
      <c r="G73" s="75">
        <v>2639.0</v>
      </c>
      <c r="H73" s="43">
        <v>24.0</v>
      </c>
      <c r="I73" s="43">
        <v>53.0</v>
      </c>
      <c r="J73" s="43">
        <v>31.0</v>
      </c>
      <c r="K73" s="44">
        <v>76.0</v>
      </c>
      <c r="L73" s="44">
        <v>178.0</v>
      </c>
      <c r="M73" s="44">
        <v>55.0</v>
      </c>
      <c r="N73" s="76">
        <f>'Turnout Restoration'!AR73</f>
        <v>33</v>
      </c>
      <c r="O73" s="45">
        <v>26.0</v>
      </c>
      <c r="P73" s="76">
        <f>'Turnout Restoration'!AT73</f>
        <v>35</v>
      </c>
      <c r="Q73" s="39">
        <f t="shared" si="6"/>
        <v>0.2765957447</v>
      </c>
      <c r="R73" s="40">
        <f t="shared" si="7"/>
        <v>0.4907407407</v>
      </c>
      <c r="S73" s="54">
        <f t="shared" si="8"/>
        <v>0.5760517799</v>
      </c>
      <c r="T73" s="40">
        <f t="shared" si="9"/>
        <v>0.4567383431</v>
      </c>
      <c r="U73" s="54">
        <f t="shared" si="10"/>
        <v>0.5527288366</v>
      </c>
      <c r="V73" s="39">
        <f t="shared" ref="V73:X73" si="380">Q73</f>
        <v>0.2765957447</v>
      </c>
      <c r="W73" s="40">
        <f t="shared" si="380"/>
        <v>0.4907407407</v>
      </c>
      <c r="X73" s="54">
        <f t="shared" si="380"/>
        <v>0.5760517799</v>
      </c>
      <c r="Y73" s="39">
        <f t="shared" si="12"/>
        <v>0.2765957447</v>
      </c>
      <c r="Z73" s="40">
        <f t="shared" si="13"/>
        <v>-0.06325925926</v>
      </c>
      <c r="AA73" s="54">
        <f t="shared" si="14"/>
        <v>-0.05594822006</v>
      </c>
      <c r="AB73" s="55">
        <f t="shared" si="15"/>
        <v>-0.2248395797</v>
      </c>
      <c r="AC73" s="55">
        <f t="shared" si="16"/>
        <v>1.010237743</v>
      </c>
      <c r="AD73" s="39">
        <f t="shared" si="17"/>
        <v>0.2006326741</v>
      </c>
      <c r="AE73" s="40">
        <f t="shared" si="18"/>
        <v>0.2006326741</v>
      </c>
      <c r="AF73" s="54">
        <f t="shared" si="19"/>
        <v>-0.05594822006</v>
      </c>
      <c r="AG73" s="56">
        <f t="shared" si="20"/>
        <v>-0.2719503095</v>
      </c>
      <c r="AH73" s="56">
        <f t="shared" si="21"/>
        <v>1.057348473</v>
      </c>
      <c r="AI73" s="39">
        <f t="shared" si="22"/>
        <v>0.1472814877</v>
      </c>
      <c r="AJ73" s="40">
        <f t="shared" si="23"/>
        <v>0.1472814877</v>
      </c>
      <c r="AK73" s="54">
        <f t="shared" si="24"/>
        <v>0.1472814877</v>
      </c>
      <c r="AL73" s="57">
        <f t="shared" ref="AL73:AM73" si="381">R73-T73</f>
        <v>0.0340023976</v>
      </c>
      <c r="AM73" s="57">
        <f t="shared" si="381"/>
        <v>0.02332294336</v>
      </c>
      <c r="AN73" s="58">
        <f t="shared" si="26"/>
        <v>0.01661718956</v>
      </c>
      <c r="AO73" s="58">
        <f t="shared" si="27"/>
        <v>0.01643517806</v>
      </c>
      <c r="AP73" s="39">
        <f t="shared" si="28"/>
        <v>0.1472814877</v>
      </c>
      <c r="AQ73" s="40">
        <f t="shared" ref="AQ73:AR73" si="382">AJ73+AN73</f>
        <v>0.1638986773</v>
      </c>
      <c r="AR73" s="54">
        <f t="shared" si="382"/>
        <v>0.1637166658</v>
      </c>
      <c r="AS73" s="59">
        <f t="shared" si="30"/>
        <v>1.878007541</v>
      </c>
      <c r="AT73" s="39">
        <f t="shared" ref="AT73:AV73" si="383">AP73*$AS73</f>
        <v>0.2765957447</v>
      </c>
      <c r="AU73" s="40">
        <f t="shared" si="383"/>
        <v>0.307802952</v>
      </c>
      <c r="AV73" s="54">
        <f t="shared" si="383"/>
        <v>0.307461133</v>
      </c>
      <c r="AW73" s="39">
        <f t="shared" ref="AW73:AY73" si="384">IF(AT73&lt;0,0,IF(AT73&gt;1,1,AT73))</f>
        <v>0.2765957447</v>
      </c>
      <c r="AX73" s="40">
        <f t="shared" si="384"/>
        <v>0.307802952</v>
      </c>
      <c r="AY73" s="54">
        <f t="shared" si="384"/>
        <v>0.307461133</v>
      </c>
      <c r="AZ73" s="38"/>
      <c r="BA73" s="38"/>
      <c r="BB73" s="38"/>
      <c r="BC73" s="38"/>
      <c r="BD73" s="38"/>
      <c r="BE73" s="38"/>
      <c r="BF73" s="38"/>
    </row>
    <row r="74">
      <c r="A74" s="1"/>
      <c r="B74" s="1"/>
      <c r="C74" s="53">
        <v>0.0</v>
      </c>
      <c r="D74" s="42"/>
      <c r="E74" s="42"/>
      <c r="F74" s="2">
        <v>1679.0</v>
      </c>
      <c r="G74" s="75">
        <v>998.0</v>
      </c>
      <c r="H74" s="43">
        <v>12.0</v>
      </c>
      <c r="I74" s="43">
        <v>29.0</v>
      </c>
      <c r="J74" s="43">
        <v>26.0</v>
      </c>
      <c r="K74" s="44">
        <v>35.0</v>
      </c>
      <c r="L74" s="44">
        <v>75.0</v>
      </c>
      <c r="M74" s="44">
        <v>44.0</v>
      </c>
      <c r="N74" s="76">
        <f>'Turnout Restoration'!AR74</f>
        <v>12</v>
      </c>
      <c r="O74" s="45">
        <v>17.0</v>
      </c>
      <c r="P74" s="76">
        <f>'Turnout Restoration'!AT74</f>
        <v>26</v>
      </c>
      <c r="Q74" s="39">
        <f t="shared" si="6"/>
        <v>0.3090909091</v>
      </c>
      <c r="R74" s="40">
        <f t="shared" si="7"/>
        <v>0.4328358209</v>
      </c>
      <c r="S74" s="54">
        <f t="shared" si="8"/>
        <v>0.487012987</v>
      </c>
      <c r="T74" s="40">
        <f t="shared" si="9"/>
        <v>0.4521517355</v>
      </c>
      <c r="U74" s="54">
        <f t="shared" si="10"/>
        <v>0.5470618182</v>
      </c>
      <c r="V74" s="39">
        <f t="shared" ref="V74:X74" si="385">Q74</f>
        <v>0.3090909091</v>
      </c>
      <c r="W74" s="40">
        <f t="shared" si="385"/>
        <v>0.4328358209</v>
      </c>
      <c r="X74" s="54">
        <f t="shared" si="385"/>
        <v>0.487012987</v>
      </c>
      <c r="Y74" s="39">
        <f t="shared" si="12"/>
        <v>0.3090909091</v>
      </c>
      <c r="Z74" s="40">
        <f t="shared" si="13"/>
        <v>-0.1211641791</v>
      </c>
      <c r="AA74" s="54">
        <f t="shared" si="14"/>
        <v>-0.144987013</v>
      </c>
      <c r="AB74" s="55">
        <f t="shared" si="15"/>
        <v>-0.3735923801</v>
      </c>
      <c r="AC74" s="55">
        <f t="shared" si="16"/>
        <v>1.158990543</v>
      </c>
      <c r="AD74" s="39">
        <f t="shared" si="17"/>
        <v>0.2347530068</v>
      </c>
      <c r="AE74" s="40">
        <f t="shared" si="18"/>
        <v>0.2347530068</v>
      </c>
      <c r="AF74" s="54">
        <f t="shared" si="19"/>
        <v>-0.144987013</v>
      </c>
      <c r="AG74" s="56">
        <f t="shared" si="20"/>
        <v>-0.553271226</v>
      </c>
      <c r="AH74" s="56">
        <f t="shared" si="21"/>
        <v>1.338669389</v>
      </c>
      <c r="AI74" s="39">
        <f t="shared" si="22"/>
        <v>0.1951028038</v>
      </c>
      <c r="AJ74" s="40">
        <f t="shared" si="23"/>
        <v>0.1951028038</v>
      </c>
      <c r="AK74" s="54">
        <f t="shared" si="24"/>
        <v>0.1951028038</v>
      </c>
      <c r="AL74" s="57">
        <f t="shared" ref="AL74:AM74" si="386">R74-T74</f>
        <v>-0.01931591464</v>
      </c>
      <c r="AM74" s="57">
        <f t="shared" si="386"/>
        <v>-0.06004883117</v>
      </c>
      <c r="AN74" s="58">
        <f t="shared" si="26"/>
        <v>-0.009439811243</v>
      </c>
      <c r="AO74" s="58">
        <f t="shared" si="27"/>
        <v>-0.04231512368</v>
      </c>
      <c r="AP74" s="39">
        <f t="shared" si="28"/>
        <v>0.1951028038</v>
      </c>
      <c r="AQ74" s="40">
        <f t="shared" ref="AQ74:AR74" si="387">AJ74+AN74</f>
        <v>0.1856629926</v>
      </c>
      <c r="AR74" s="54">
        <f t="shared" si="387"/>
        <v>0.1527876802</v>
      </c>
      <c r="AS74" s="59">
        <f t="shared" si="30"/>
        <v>1.584246372</v>
      </c>
      <c r="AT74" s="39">
        <f t="shared" ref="AT74:AV74" si="388">AP74*$AS74</f>
        <v>0.3090909091</v>
      </c>
      <c r="AU74" s="40">
        <f t="shared" si="388"/>
        <v>0.2941359224</v>
      </c>
      <c r="AV74" s="54">
        <f t="shared" si="388"/>
        <v>0.2420533279</v>
      </c>
      <c r="AW74" s="39">
        <f t="shared" ref="AW74:AY74" si="389">IF(AT74&lt;0,0,IF(AT74&gt;1,1,AT74))</f>
        <v>0.3090909091</v>
      </c>
      <c r="AX74" s="40">
        <f t="shared" si="389"/>
        <v>0.2941359224</v>
      </c>
      <c r="AY74" s="54">
        <f t="shared" si="389"/>
        <v>0.2420533279</v>
      </c>
      <c r="AZ74" s="38"/>
      <c r="BA74" s="38"/>
      <c r="BB74" s="38"/>
      <c r="BC74" s="38"/>
      <c r="BD74" s="38"/>
      <c r="BE74" s="38"/>
      <c r="BF74" s="38"/>
    </row>
    <row r="75">
      <c r="A75" s="1"/>
      <c r="B75" s="1"/>
      <c r="C75" s="53">
        <v>0.0</v>
      </c>
      <c r="D75" s="42"/>
      <c r="E75" s="42"/>
      <c r="F75" s="2">
        <v>1680.0</v>
      </c>
      <c r="G75" s="75">
        <v>1874.0</v>
      </c>
      <c r="H75" s="43">
        <v>40.0</v>
      </c>
      <c r="I75" s="43">
        <v>27.0</v>
      </c>
      <c r="J75" s="43">
        <v>22.0</v>
      </c>
      <c r="K75" s="44">
        <v>73.0</v>
      </c>
      <c r="L75" s="44">
        <v>142.0</v>
      </c>
      <c r="M75" s="44">
        <v>52.0</v>
      </c>
      <c r="N75" s="76">
        <f>'Turnout Restoration'!AR75</f>
        <v>23</v>
      </c>
      <c r="O75" s="45">
        <v>21.0</v>
      </c>
      <c r="P75" s="76">
        <f>'Turnout Restoration'!AT75</f>
        <v>9</v>
      </c>
      <c r="Q75" s="39">
        <f t="shared" si="6"/>
        <v>0.3962264151</v>
      </c>
      <c r="R75" s="40">
        <f t="shared" si="7"/>
        <v>0.3033707865</v>
      </c>
      <c r="S75" s="54">
        <f t="shared" si="8"/>
        <v>0.531835206</v>
      </c>
      <c r="T75" s="40">
        <f t="shared" si="9"/>
        <v>0.4469515842</v>
      </c>
      <c r="U75" s="54">
        <f t="shared" si="10"/>
        <v>0.5356496974</v>
      </c>
      <c r="V75" s="39">
        <f t="shared" ref="V75:X75" si="390">Q75</f>
        <v>0.3962264151</v>
      </c>
      <c r="W75" s="40">
        <f t="shared" si="390"/>
        <v>0.3033707865</v>
      </c>
      <c r="X75" s="54">
        <f t="shared" si="390"/>
        <v>0.531835206</v>
      </c>
      <c r="Y75" s="39">
        <f t="shared" si="12"/>
        <v>0.3962264151</v>
      </c>
      <c r="Z75" s="40">
        <f t="shared" si="13"/>
        <v>-0.2506292135</v>
      </c>
      <c r="AA75" s="54">
        <f t="shared" si="14"/>
        <v>-0.100164794</v>
      </c>
      <c r="AB75" s="55">
        <f t="shared" si="15"/>
        <v>-0.5640032561</v>
      </c>
      <c r="AC75" s="55">
        <f t="shared" si="16"/>
        <v>1.34940142</v>
      </c>
      <c r="AD75" s="39">
        <f t="shared" si="17"/>
        <v>0.3315195128</v>
      </c>
      <c r="AE75" s="40">
        <f t="shared" si="18"/>
        <v>0.3315195128</v>
      </c>
      <c r="AF75" s="54">
        <f t="shared" si="19"/>
        <v>-0.100164794</v>
      </c>
      <c r="AG75" s="56">
        <f t="shared" si="20"/>
        <v>-0.293417525</v>
      </c>
      <c r="AH75" s="56">
        <f t="shared" si="21"/>
        <v>1.078815688</v>
      </c>
      <c r="AI75" s="39">
        <f t="shared" si="22"/>
        <v>0.2448858645</v>
      </c>
      <c r="AJ75" s="40">
        <f t="shared" si="23"/>
        <v>0.2448858645</v>
      </c>
      <c r="AK75" s="54">
        <f t="shared" si="24"/>
        <v>0.2448858645</v>
      </c>
      <c r="AL75" s="57">
        <f t="shared" ref="AL75:AM75" si="391">R75-T75</f>
        <v>-0.1435807977</v>
      </c>
      <c r="AM75" s="57">
        <f t="shared" si="391"/>
        <v>-0.003814491409</v>
      </c>
      <c r="AN75" s="58">
        <f t="shared" si="26"/>
        <v>-0.07016885575</v>
      </c>
      <c r="AO75" s="58">
        <f t="shared" si="27"/>
        <v>-0.0026879903</v>
      </c>
      <c r="AP75" s="39">
        <f t="shared" si="28"/>
        <v>0.2448858645</v>
      </c>
      <c r="AQ75" s="40">
        <f t="shared" ref="AQ75:AR75" si="392">AJ75+AN75</f>
        <v>0.1747170088</v>
      </c>
      <c r="AR75" s="54">
        <f t="shared" si="392"/>
        <v>0.2421978742</v>
      </c>
      <c r="AS75" s="59">
        <f t="shared" si="30"/>
        <v>1.618004436</v>
      </c>
      <c r="AT75" s="39">
        <f t="shared" ref="AT75:AV75" si="393">AP75*$AS75</f>
        <v>0.3962264151</v>
      </c>
      <c r="AU75" s="40">
        <f t="shared" si="393"/>
        <v>0.2826928952</v>
      </c>
      <c r="AV75" s="54">
        <f t="shared" si="393"/>
        <v>0.3918772349</v>
      </c>
      <c r="AW75" s="39">
        <f t="shared" ref="AW75:AY75" si="394">IF(AT75&lt;0,0,IF(AT75&gt;1,1,AT75))</f>
        <v>0.3962264151</v>
      </c>
      <c r="AX75" s="40">
        <f t="shared" si="394"/>
        <v>0.2826928952</v>
      </c>
      <c r="AY75" s="54">
        <f t="shared" si="394"/>
        <v>0.3918772349</v>
      </c>
      <c r="AZ75" s="38"/>
      <c r="BA75" s="38"/>
      <c r="BB75" s="38"/>
      <c r="BC75" s="38"/>
      <c r="BD75" s="38"/>
      <c r="BE75" s="38"/>
      <c r="BF75" s="38"/>
    </row>
    <row r="76">
      <c r="A76" s="1"/>
      <c r="B76" s="1"/>
      <c r="C76" s="53">
        <v>0.0</v>
      </c>
      <c r="D76" s="42"/>
      <c r="E76" s="42"/>
      <c r="F76" s="2">
        <v>1682.0</v>
      </c>
      <c r="G76" s="75">
        <v>3241.0</v>
      </c>
      <c r="H76" s="43">
        <v>34.0</v>
      </c>
      <c r="I76" s="43">
        <v>45.0</v>
      </c>
      <c r="J76" s="43">
        <v>24.0</v>
      </c>
      <c r="K76" s="44">
        <v>92.0</v>
      </c>
      <c r="L76" s="44">
        <v>147.0</v>
      </c>
      <c r="M76" s="44">
        <v>59.0</v>
      </c>
      <c r="N76" s="76">
        <f>'Turnout Restoration'!AR76</f>
        <v>30</v>
      </c>
      <c r="O76" s="45">
        <v>18.0</v>
      </c>
      <c r="P76" s="76">
        <f>'Turnout Restoration'!AT76</f>
        <v>20</v>
      </c>
      <c r="Q76" s="39">
        <f t="shared" si="6"/>
        <v>0.2647058824</v>
      </c>
      <c r="R76" s="40">
        <f t="shared" si="7"/>
        <v>0.4368932039</v>
      </c>
      <c r="S76" s="54">
        <f t="shared" si="8"/>
        <v>0.4932885906</v>
      </c>
      <c r="T76" s="40">
        <f t="shared" si="9"/>
        <v>0.4587759516</v>
      </c>
      <c r="U76" s="54">
        <f t="shared" si="10"/>
        <v>0.5549939446</v>
      </c>
      <c r="V76" s="39">
        <f t="shared" ref="V76:X76" si="395">Q76</f>
        <v>0.2647058824</v>
      </c>
      <c r="W76" s="40">
        <f t="shared" si="395"/>
        <v>0.4368932039</v>
      </c>
      <c r="X76" s="54">
        <f t="shared" si="395"/>
        <v>0.4932885906</v>
      </c>
      <c r="Y76" s="39">
        <f t="shared" si="12"/>
        <v>0.2647058824</v>
      </c>
      <c r="Z76" s="40">
        <f t="shared" si="13"/>
        <v>-0.1171067961</v>
      </c>
      <c r="AA76" s="54">
        <f t="shared" si="14"/>
        <v>-0.1387114094</v>
      </c>
      <c r="AB76" s="55">
        <f t="shared" si="15"/>
        <v>-0.4165187054</v>
      </c>
      <c r="AC76" s="55">
        <f t="shared" si="16"/>
        <v>1.201916869</v>
      </c>
      <c r="AD76" s="39">
        <f t="shared" si="17"/>
        <v>0.2046743827</v>
      </c>
      <c r="AE76" s="40">
        <f t="shared" si="18"/>
        <v>0.2046743827</v>
      </c>
      <c r="AF76" s="54">
        <f t="shared" si="19"/>
        <v>-0.1387114094</v>
      </c>
      <c r="AG76" s="56">
        <f t="shared" si="20"/>
        <v>-0.5956142054</v>
      </c>
      <c r="AH76" s="56">
        <f t="shared" si="21"/>
        <v>1.381012369</v>
      </c>
      <c r="AI76" s="39">
        <f t="shared" si="22"/>
        <v>0.1748320022</v>
      </c>
      <c r="AJ76" s="40">
        <f t="shared" si="23"/>
        <v>0.1748320022</v>
      </c>
      <c r="AK76" s="54">
        <f t="shared" si="24"/>
        <v>0.1748320022</v>
      </c>
      <c r="AL76" s="57">
        <f t="shared" ref="AL76:AM76" si="396">R76-T76</f>
        <v>-0.02188274767</v>
      </c>
      <c r="AM76" s="57">
        <f t="shared" si="396"/>
        <v>-0.06170535403</v>
      </c>
      <c r="AN76" s="58">
        <f t="shared" si="26"/>
        <v>-0.01069423899</v>
      </c>
      <c r="AO76" s="58">
        <f t="shared" si="27"/>
        <v>-0.04348243982</v>
      </c>
      <c r="AP76" s="39">
        <f t="shared" si="28"/>
        <v>0.1748320022</v>
      </c>
      <c r="AQ76" s="40">
        <f t="shared" ref="AQ76:AR76" si="397">AJ76+AN76</f>
        <v>0.1641377633</v>
      </c>
      <c r="AR76" s="54">
        <f t="shared" si="397"/>
        <v>0.1313495624</v>
      </c>
      <c r="AS76" s="59">
        <f t="shared" si="30"/>
        <v>1.514058519</v>
      </c>
      <c r="AT76" s="39">
        <f t="shared" ref="AT76:AV76" si="398">AP76*$AS76</f>
        <v>0.2647058824</v>
      </c>
      <c r="AU76" s="40">
        <f t="shared" si="398"/>
        <v>0.2485141787</v>
      </c>
      <c r="AV76" s="54">
        <f t="shared" si="398"/>
        <v>0.1988709239</v>
      </c>
      <c r="AW76" s="39">
        <f t="shared" ref="AW76:AY76" si="399">IF(AT76&lt;0,0,IF(AT76&gt;1,1,AT76))</f>
        <v>0.2647058824</v>
      </c>
      <c r="AX76" s="40">
        <f t="shared" si="399"/>
        <v>0.2485141787</v>
      </c>
      <c r="AY76" s="54">
        <f t="shared" si="399"/>
        <v>0.1988709239</v>
      </c>
      <c r="AZ76" s="38"/>
      <c r="BA76" s="38"/>
      <c r="BB76" s="38"/>
      <c r="BC76" s="38"/>
      <c r="BD76" s="38"/>
      <c r="BE76" s="38"/>
      <c r="BF76" s="38"/>
    </row>
    <row r="77">
      <c r="A77" s="1"/>
      <c r="B77" s="1"/>
      <c r="C77" s="53">
        <v>0.0</v>
      </c>
      <c r="D77" s="42"/>
      <c r="E77" s="42"/>
      <c r="F77" s="2">
        <v>1685.0</v>
      </c>
      <c r="G77" s="75">
        <v>1084.0</v>
      </c>
      <c r="H77" s="43">
        <v>9.0</v>
      </c>
      <c r="I77" s="43">
        <v>23.0</v>
      </c>
      <c r="J77" s="43">
        <v>24.0</v>
      </c>
      <c r="K77" s="44">
        <v>52.0</v>
      </c>
      <c r="L77" s="44">
        <v>72.0</v>
      </c>
      <c r="M77" s="44">
        <v>36.0</v>
      </c>
      <c r="N77" s="76">
        <f>'Turnout Restoration'!AR77</f>
        <v>12</v>
      </c>
      <c r="O77" s="45">
        <v>7.0</v>
      </c>
      <c r="P77" s="76">
        <f>'Turnout Restoration'!AT77</f>
        <v>31</v>
      </c>
      <c r="Q77" s="39">
        <f t="shared" si="6"/>
        <v>0.14</v>
      </c>
      <c r="R77" s="40">
        <f t="shared" si="7"/>
        <v>0.4107142857</v>
      </c>
      <c r="S77" s="54">
        <f t="shared" si="8"/>
        <v>0.45</v>
      </c>
      <c r="T77" s="40">
        <f t="shared" si="9"/>
        <v>0.4917476</v>
      </c>
      <c r="U77" s="54">
        <f t="shared" si="10"/>
        <v>0.5849348</v>
      </c>
      <c r="V77" s="39">
        <f t="shared" ref="V77:X77" si="400">Q77</f>
        <v>0.14</v>
      </c>
      <c r="W77" s="40">
        <f t="shared" si="400"/>
        <v>0.4107142857</v>
      </c>
      <c r="X77" s="54">
        <f t="shared" si="400"/>
        <v>0.45</v>
      </c>
      <c r="Y77" s="39">
        <f t="shared" si="12"/>
        <v>0.14</v>
      </c>
      <c r="Z77" s="40">
        <f t="shared" si="13"/>
        <v>-0.1432857143</v>
      </c>
      <c r="AA77" s="54">
        <f t="shared" si="14"/>
        <v>-0.182</v>
      </c>
      <c r="AB77" s="55">
        <f t="shared" si="15"/>
        <v>-0.7969962313</v>
      </c>
      <c r="AC77" s="55">
        <f t="shared" si="16"/>
        <v>1.582394395</v>
      </c>
      <c r="AD77" s="39">
        <f t="shared" si="17"/>
        <v>0.1416523842</v>
      </c>
      <c r="AE77" s="40">
        <f t="shared" si="18"/>
        <v>0.1416523842</v>
      </c>
      <c r="AF77" s="54">
        <f t="shared" si="19"/>
        <v>-0.182</v>
      </c>
      <c r="AG77" s="56">
        <f t="shared" si="20"/>
        <v>-0.9094217505</v>
      </c>
      <c r="AH77" s="56">
        <f t="shared" si="21"/>
        <v>1.694819914</v>
      </c>
      <c r="AI77" s="39">
        <f t="shared" si="22"/>
        <v>0.1630788122</v>
      </c>
      <c r="AJ77" s="40">
        <f t="shared" si="23"/>
        <v>0.1630788122</v>
      </c>
      <c r="AK77" s="54">
        <f t="shared" si="24"/>
        <v>0.1630788122</v>
      </c>
      <c r="AL77" s="57">
        <f t="shared" ref="AL77:AM77" si="401">R77-T77</f>
        <v>-0.08103331429</v>
      </c>
      <c r="AM77" s="57">
        <f t="shared" si="401"/>
        <v>-0.1349348</v>
      </c>
      <c r="AN77" s="58">
        <f t="shared" si="26"/>
        <v>-0.03960149987</v>
      </c>
      <c r="AO77" s="58">
        <f t="shared" si="27"/>
        <v>-0.0950856601</v>
      </c>
      <c r="AP77" s="39">
        <f t="shared" si="28"/>
        <v>0.1630788122</v>
      </c>
      <c r="AQ77" s="40">
        <f t="shared" ref="AQ77:AR77" si="402">AJ77+AN77</f>
        <v>0.1234773123</v>
      </c>
      <c r="AR77" s="54">
        <f t="shared" si="402"/>
        <v>0.06799315207</v>
      </c>
      <c r="AS77" s="59">
        <f t="shared" si="30"/>
        <v>0.8584806213</v>
      </c>
      <c r="AT77" s="39">
        <f t="shared" ref="AT77:AV77" si="403">AP77*$AS77</f>
        <v>0.14</v>
      </c>
      <c r="AU77" s="40">
        <f t="shared" si="403"/>
        <v>0.1060028798</v>
      </c>
      <c r="AV77" s="54">
        <f t="shared" si="403"/>
        <v>0.05837080343</v>
      </c>
      <c r="AW77" s="39">
        <f t="shared" ref="AW77:AY77" si="404">IF(AT77&lt;0,0,IF(AT77&gt;1,1,AT77))</f>
        <v>0.14</v>
      </c>
      <c r="AX77" s="40">
        <f t="shared" si="404"/>
        <v>0.1060028798</v>
      </c>
      <c r="AY77" s="54">
        <f t="shared" si="404"/>
        <v>0.05837080343</v>
      </c>
      <c r="AZ77" s="38"/>
      <c r="BA77" s="38"/>
      <c r="BB77" s="38"/>
      <c r="BC77" s="38"/>
      <c r="BD77" s="38"/>
      <c r="BE77" s="38"/>
      <c r="BF77" s="38"/>
    </row>
    <row r="78">
      <c r="A78" s="1"/>
      <c r="B78" s="1"/>
      <c r="C78" s="53">
        <v>0.0</v>
      </c>
      <c r="D78" s="42"/>
      <c r="E78" s="42"/>
      <c r="F78" s="2">
        <v>1688.0</v>
      </c>
      <c r="G78" s="75">
        <v>1178.0</v>
      </c>
      <c r="H78" s="43">
        <v>11.0</v>
      </c>
      <c r="I78" s="43">
        <v>17.0</v>
      </c>
      <c r="J78" s="43">
        <v>12.0</v>
      </c>
      <c r="K78" s="44">
        <v>41.0</v>
      </c>
      <c r="L78" s="44">
        <v>94.0</v>
      </c>
      <c r="M78" s="44">
        <v>32.0</v>
      </c>
      <c r="N78" s="76">
        <f>'Turnout Restoration'!AR78</f>
        <v>17</v>
      </c>
      <c r="O78" s="45">
        <v>12.0</v>
      </c>
      <c r="P78" s="76">
        <f>'Turnout Restoration'!AT78</f>
        <v>16</v>
      </c>
      <c r="Q78" s="39">
        <f t="shared" si="6"/>
        <v>0.2666666667</v>
      </c>
      <c r="R78" s="40">
        <f t="shared" si="7"/>
        <v>0.425</v>
      </c>
      <c r="S78" s="54">
        <f t="shared" si="8"/>
        <v>0.5628742515</v>
      </c>
      <c r="T78" s="40">
        <f t="shared" si="9"/>
        <v>0.4584266667</v>
      </c>
      <c r="U78" s="54">
        <f t="shared" si="10"/>
        <v>0.5546133333</v>
      </c>
      <c r="V78" s="39">
        <f t="shared" ref="V78:X78" si="405">Q78</f>
        <v>0.2666666667</v>
      </c>
      <c r="W78" s="40">
        <f t="shared" si="405"/>
        <v>0.425</v>
      </c>
      <c r="X78" s="54">
        <f t="shared" si="405"/>
        <v>0.5628742515</v>
      </c>
      <c r="Y78" s="39">
        <f t="shared" si="12"/>
        <v>0.2666666667</v>
      </c>
      <c r="Z78" s="40">
        <f t="shared" si="13"/>
        <v>-0.129</v>
      </c>
      <c r="AA78" s="54">
        <f t="shared" si="14"/>
        <v>-0.0691257485</v>
      </c>
      <c r="AB78" s="55">
        <f t="shared" si="15"/>
        <v>-0.4505633029</v>
      </c>
      <c r="AC78" s="55">
        <f t="shared" si="16"/>
        <v>1.235961466</v>
      </c>
      <c r="AD78" s="39">
        <f t="shared" si="17"/>
        <v>0.2094661203</v>
      </c>
      <c r="AE78" s="40">
        <f t="shared" si="18"/>
        <v>0.2094661203</v>
      </c>
      <c r="AF78" s="54">
        <f t="shared" si="19"/>
        <v>-0.0691257485</v>
      </c>
      <c r="AG78" s="56">
        <f t="shared" si="20"/>
        <v>-0.3187558643</v>
      </c>
      <c r="AH78" s="56">
        <f t="shared" si="21"/>
        <v>1.104154028</v>
      </c>
      <c r="AI78" s="39">
        <f t="shared" si="22"/>
        <v>0.1559718319</v>
      </c>
      <c r="AJ78" s="40">
        <f t="shared" si="23"/>
        <v>0.1559718319</v>
      </c>
      <c r="AK78" s="54">
        <f t="shared" si="24"/>
        <v>0.1559718319</v>
      </c>
      <c r="AL78" s="57">
        <f t="shared" ref="AL78:AM78" si="406">R78-T78</f>
        <v>-0.03342666667</v>
      </c>
      <c r="AM78" s="57">
        <f t="shared" si="406"/>
        <v>0.008260918164</v>
      </c>
      <c r="AN78" s="58">
        <f t="shared" si="26"/>
        <v>-0.01633582617</v>
      </c>
      <c r="AO78" s="58">
        <f t="shared" si="27"/>
        <v>0.005821291888</v>
      </c>
      <c r="AP78" s="39">
        <f t="shared" si="28"/>
        <v>0.1559718319</v>
      </c>
      <c r="AQ78" s="40">
        <f t="shared" ref="AQ78:AR78" si="407">AJ78+AN78</f>
        <v>0.1396360057</v>
      </c>
      <c r="AR78" s="54">
        <f t="shared" si="407"/>
        <v>0.1617931237</v>
      </c>
      <c r="AS78" s="59">
        <f t="shared" si="30"/>
        <v>1.709710423</v>
      </c>
      <c r="AT78" s="39">
        <f t="shared" ref="AT78:AV78" si="408">AP78*$AS78</f>
        <v>0.2666666667</v>
      </c>
      <c r="AU78" s="40">
        <f t="shared" si="408"/>
        <v>0.2387371344</v>
      </c>
      <c r="AV78" s="54">
        <f t="shared" si="408"/>
        <v>0.2766193901</v>
      </c>
      <c r="AW78" s="39">
        <f t="shared" ref="AW78:AY78" si="409">IF(AT78&lt;0,0,IF(AT78&gt;1,1,AT78))</f>
        <v>0.2666666667</v>
      </c>
      <c r="AX78" s="40">
        <f t="shared" si="409"/>
        <v>0.2387371344</v>
      </c>
      <c r="AY78" s="54">
        <f t="shared" si="409"/>
        <v>0.2766193901</v>
      </c>
      <c r="AZ78" s="38"/>
      <c r="BA78" s="38"/>
      <c r="BB78" s="38"/>
      <c r="BC78" s="38"/>
      <c r="BD78" s="38"/>
      <c r="BE78" s="38"/>
      <c r="BF78" s="38"/>
    </row>
    <row r="79">
      <c r="A79" s="1"/>
      <c r="B79" s="1"/>
      <c r="C79" s="53">
        <v>0.0</v>
      </c>
      <c r="D79" s="42"/>
      <c r="E79" s="42"/>
      <c r="F79" s="2">
        <v>1689.0</v>
      </c>
      <c r="G79" s="75">
        <v>2021.0</v>
      </c>
      <c r="H79" s="43">
        <v>17.0</v>
      </c>
      <c r="I79" s="43">
        <v>50.0</v>
      </c>
      <c r="J79" s="43">
        <v>21.0</v>
      </c>
      <c r="K79" s="44">
        <v>34.0</v>
      </c>
      <c r="L79" s="44">
        <v>168.0</v>
      </c>
      <c r="M79" s="44">
        <v>36.0</v>
      </c>
      <c r="N79" s="76">
        <f>'Turnout Restoration'!AR79</f>
        <v>18</v>
      </c>
      <c r="O79" s="45">
        <v>14.0</v>
      </c>
      <c r="P79" s="76">
        <f>'Turnout Restoration'!AT79</f>
        <v>35</v>
      </c>
      <c r="Q79" s="39">
        <f t="shared" si="6"/>
        <v>0.2089552239</v>
      </c>
      <c r="R79" s="40">
        <f t="shared" si="7"/>
        <v>0.5681818182</v>
      </c>
      <c r="S79" s="54">
        <f t="shared" si="8"/>
        <v>0.7058823529</v>
      </c>
      <c r="T79" s="40">
        <f t="shared" si="9"/>
        <v>0.4708981956</v>
      </c>
      <c r="U79" s="54">
        <f t="shared" si="10"/>
        <v>0.566983738</v>
      </c>
      <c r="V79" s="39">
        <f t="shared" ref="V79:X79" si="410">Q79</f>
        <v>0.2089552239</v>
      </c>
      <c r="W79" s="40">
        <f t="shared" si="410"/>
        <v>0.5681818182</v>
      </c>
      <c r="X79" s="54">
        <f t="shared" si="410"/>
        <v>0.7058823529</v>
      </c>
      <c r="Y79" s="39">
        <f t="shared" si="12"/>
        <v>0.2089552239</v>
      </c>
      <c r="Z79" s="40">
        <f t="shared" si="13"/>
        <v>0.01418181818</v>
      </c>
      <c r="AA79" s="54">
        <f t="shared" si="14"/>
        <v>0.07388235294</v>
      </c>
      <c r="AB79" s="55">
        <f t="shared" si="15"/>
        <v>0.06776620565</v>
      </c>
      <c r="AC79" s="55">
        <f t="shared" si="16"/>
        <v>0.7176319577</v>
      </c>
      <c r="AD79" s="39">
        <f t="shared" si="17"/>
        <v>0.1480935676</v>
      </c>
      <c r="AE79" s="40">
        <f t="shared" si="18"/>
        <v>0.1480935676</v>
      </c>
      <c r="AF79" s="54">
        <f t="shared" si="19"/>
        <v>0.07388235294</v>
      </c>
      <c r="AG79" s="56">
        <f t="shared" si="20"/>
        <v>0.4627589606</v>
      </c>
      <c r="AH79" s="56">
        <f t="shared" si="21"/>
        <v>0.3226392028</v>
      </c>
      <c r="AI79" s="39">
        <f t="shared" si="22"/>
        <v>0.1170262937</v>
      </c>
      <c r="AJ79" s="40">
        <f t="shared" si="23"/>
        <v>0.1170262937</v>
      </c>
      <c r="AK79" s="54">
        <f t="shared" si="24"/>
        <v>0.1170262937</v>
      </c>
      <c r="AL79" s="57">
        <f t="shared" ref="AL79:AM79" si="411">R79-T79</f>
        <v>0.09728362259</v>
      </c>
      <c r="AM79" s="57">
        <f t="shared" si="411"/>
        <v>0.1388986149</v>
      </c>
      <c r="AN79" s="58">
        <f t="shared" si="26"/>
        <v>0.04754312966</v>
      </c>
      <c r="AO79" s="58">
        <f t="shared" si="27"/>
        <v>0.09787887548</v>
      </c>
      <c r="AP79" s="39">
        <f t="shared" si="28"/>
        <v>0.1170262937</v>
      </c>
      <c r="AQ79" s="40">
        <f t="shared" ref="AQ79:AR79" si="412">AJ79+AN79</f>
        <v>0.1645694234</v>
      </c>
      <c r="AR79" s="54">
        <f t="shared" si="412"/>
        <v>0.2149051692</v>
      </c>
      <c r="AS79" s="59">
        <f t="shared" si="30"/>
        <v>1.785540815</v>
      </c>
      <c r="AT79" s="39">
        <f t="shared" ref="AT79:AV79" si="413">AP79*$AS79</f>
        <v>0.2089552239</v>
      </c>
      <c r="AU79" s="40">
        <f t="shared" si="413"/>
        <v>0.2938454224</v>
      </c>
      <c r="AV79" s="54">
        <f t="shared" si="413"/>
        <v>0.383721951</v>
      </c>
      <c r="AW79" s="39">
        <f t="shared" ref="AW79:AY79" si="414">IF(AT79&lt;0,0,IF(AT79&gt;1,1,AT79))</f>
        <v>0.2089552239</v>
      </c>
      <c r="AX79" s="40">
        <f t="shared" si="414"/>
        <v>0.2938454224</v>
      </c>
      <c r="AY79" s="54">
        <f t="shared" si="414"/>
        <v>0.383721951</v>
      </c>
      <c r="AZ79" s="38"/>
      <c r="BA79" s="38"/>
      <c r="BB79" s="38"/>
      <c r="BC79" s="38"/>
      <c r="BD79" s="38"/>
      <c r="BE79" s="38"/>
      <c r="BF79" s="38"/>
    </row>
    <row r="80">
      <c r="A80" s="1"/>
      <c r="B80" s="1"/>
      <c r="C80" s="53">
        <v>0.0</v>
      </c>
      <c r="D80" s="42"/>
      <c r="E80" s="42"/>
      <c r="F80" s="2">
        <v>1695.0</v>
      </c>
      <c r="G80" s="75">
        <v>898.0</v>
      </c>
      <c r="H80" s="43">
        <v>20.0</v>
      </c>
      <c r="I80" s="43">
        <v>24.0</v>
      </c>
      <c r="J80" s="43">
        <v>17.0</v>
      </c>
      <c r="K80" s="44">
        <v>52.0</v>
      </c>
      <c r="L80" s="44">
        <v>89.0</v>
      </c>
      <c r="M80" s="44">
        <v>35.0</v>
      </c>
      <c r="N80" s="76">
        <f>'Turnout Restoration'!AR80</f>
        <v>16</v>
      </c>
      <c r="O80" s="45">
        <v>10.0</v>
      </c>
      <c r="P80" s="76">
        <f>'Turnout Restoration'!AT80</f>
        <v>5</v>
      </c>
      <c r="Q80" s="39">
        <f t="shared" si="6"/>
        <v>0.3225806452</v>
      </c>
      <c r="R80" s="40">
        <f t="shared" si="7"/>
        <v>0.393442623</v>
      </c>
      <c r="S80" s="54">
        <f t="shared" si="8"/>
        <v>0.5056818182</v>
      </c>
      <c r="T80" s="40">
        <f t="shared" si="9"/>
        <v>0.4506701353</v>
      </c>
      <c r="U80" s="54">
        <f t="shared" si="10"/>
        <v>0.5449344433</v>
      </c>
      <c r="V80" s="39">
        <f t="shared" ref="V80:X80" si="415">Q80</f>
        <v>0.3225806452</v>
      </c>
      <c r="W80" s="40">
        <f t="shared" si="415"/>
        <v>0.393442623</v>
      </c>
      <c r="X80" s="54">
        <f t="shared" si="415"/>
        <v>0.5056818182</v>
      </c>
      <c r="Y80" s="39">
        <f t="shared" si="12"/>
        <v>0.3225806452</v>
      </c>
      <c r="Z80" s="40">
        <f t="shared" si="13"/>
        <v>-0.160557377</v>
      </c>
      <c r="AA80" s="54">
        <f t="shared" si="14"/>
        <v>-0.1263181818</v>
      </c>
      <c r="AB80" s="55">
        <f t="shared" si="15"/>
        <v>-0.4618282526</v>
      </c>
      <c r="AC80" s="55">
        <f t="shared" si="16"/>
        <v>1.247226416</v>
      </c>
      <c r="AD80" s="39">
        <f t="shared" si="17"/>
        <v>0.2547910359</v>
      </c>
      <c r="AE80" s="40">
        <f t="shared" si="18"/>
        <v>0.2547910359</v>
      </c>
      <c r="AF80" s="54">
        <f t="shared" si="19"/>
        <v>-0.1263181818</v>
      </c>
      <c r="AG80" s="56">
        <f t="shared" si="20"/>
        <v>-0.4602592411</v>
      </c>
      <c r="AH80" s="56">
        <f t="shared" si="21"/>
        <v>1.245657404</v>
      </c>
      <c r="AI80" s="39">
        <f t="shared" si="22"/>
        <v>0.201090471</v>
      </c>
      <c r="AJ80" s="40">
        <f t="shared" si="23"/>
        <v>0.201090471</v>
      </c>
      <c r="AK80" s="54">
        <f t="shared" si="24"/>
        <v>0.201090471</v>
      </c>
      <c r="AL80" s="57">
        <f t="shared" ref="AL80:AM80" si="416">R80-T80</f>
        <v>-0.05722751232</v>
      </c>
      <c r="AM80" s="57">
        <f t="shared" si="416"/>
        <v>-0.03925262511</v>
      </c>
      <c r="AN80" s="58">
        <f t="shared" si="26"/>
        <v>-0.02796745193</v>
      </c>
      <c r="AO80" s="58">
        <f t="shared" si="27"/>
        <v>-0.0276604832</v>
      </c>
      <c r="AP80" s="39">
        <f t="shared" si="28"/>
        <v>0.201090471</v>
      </c>
      <c r="AQ80" s="40">
        <f t="shared" ref="AQ80:AR80" si="417">AJ80+AN80</f>
        <v>0.173123019</v>
      </c>
      <c r="AR80" s="54">
        <f t="shared" si="417"/>
        <v>0.1734299878</v>
      </c>
      <c r="AS80" s="59">
        <f t="shared" si="30"/>
        <v>1.604156794</v>
      </c>
      <c r="AT80" s="39">
        <f t="shared" ref="AT80:AV80" si="418">AP80*$AS80</f>
        <v>0.3225806452</v>
      </c>
      <c r="AU80" s="40">
        <f t="shared" si="418"/>
        <v>0.2777164671</v>
      </c>
      <c r="AV80" s="54">
        <f t="shared" si="418"/>
        <v>0.2782088931</v>
      </c>
      <c r="AW80" s="39">
        <f t="shared" ref="AW80:AY80" si="419">IF(AT80&lt;0,0,IF(AT80&gt;1,1,AT80))</f>
        <v>0.3225806452</v>
      </c>
      <c r="AX80" s="40">
        <f t="shared" si="419"/>
        <v>0.2777164671</v>
      </c>
      <c r="AY80" s="54">
        <f t="shared" si="419"/>
        <v>0.2782088931</v>
      </c>
      <c r="AZ80" s="38"/>
      <c r="BA80" s="38"/>
      <c r="BB80" s="38"/>
      <c r="BC80" s="38"/>
      <c r="BD80" s="38"/>
      <c r="BE80" s="38"/>
      <c r="BF80" s="38"/>
    </row>
    <row r="81">
      <c r="A81" s="1"/>
      <c r="B81" s="1"/>
      <c r="C81" s="53">
        <v>0.0</v>
      </c>
      <c r="D81" s="42"/>
      <c r="E81" s="42"/>
      <c r="F81" s="2">
        <v>1696.0</v>
      </c>
      <c r="G81" s="75">
        <v>2667.0</v>
      </c>
      <c r="H81" s="43">
        <v>52.0</v>
      </c>
      <c r="I81" s="43">
        <v>60.0</v>
      </c>
      <c r="J81" s="43">
        <v>43.0</v>
      </c>
      <c r="K81" s="44">
        <v>126.0</v>
      </c>
      <c r="L81" s="44">
        <v>190.0</v>
      </c>
      <c r="M81" s="44">
        <v>79.0</v>
      </c>
      <c r="N81" s="76">
        <f>'Turnout Restoration'!AR81</f>
        <v>43</v>
      </c>
      <c r="O81" s="45">
        <v>24.0</v>
      </c>
      <c r="P81" s="76">
        <f>'Turnout Restoration'!AT81</f>
        <v>32</v>
      </c>
      <c r="Q81" s="39">
        <f t="shared" si="6"/>
        <v>0.2424242424</v>
      </c>
      <c r="R81" s="40">
        <f t="shared" si="7"/>
        <v>0.3870967742</v>
      </c>
      <c r="S81" s="54">
        <f t="shared" si="8"/>
        <v>0.4810126582</v>
      </c>
      <c r="T81" s="40">
        <f t="shared" si="9"/>
        <v>0.4631129477</v>
      </c>
      <c r="U81" s="54">
        <f t="shared" si="10"/>
        <v>0.5595151515</v>
      </c>
      <c r="V81" s="39">
        <f t="shared" ref="V81:X81" si="420">Q81</f>
        <v>0.2424242424</v>
      </c>
      <c r="W81" s="40">
        <f t="shared" si="420"/>
        <v>0.3870967742</v>
      </c>
      <c r="X81" s="54">
        <f t="shared" si="420"/>
        <v>0.4810126582</v>
      </c>
      <c r="Y81" s="39">
        <f t="shared" si="12"/>
        <v>0.2424242424</v>
      </c>
      <c r="Z81" s="40">
        <f t="shared" si="13"/>
        <v>-0.1669032258</v>
      </c>
      <c r="AA81" s="54">
        <f t="shared" si="14"/>
        <v>-0.1509873418</v>
      </c>
      <c r="AB81" s="55">
        <f t="shared" si="15"/>
        <v>-0.6029496609</v>
      </c>
      <c r="AC81" s="55">
        <f t="shared" si="16"/>
        <v>1.388347824</v>
      </c>
      <c r="AD81" s="39">
        <f t="shared" si="17"/>
        <v>0.2081179955</v>
      </c>
      <c r="AE81" s="40">
        <f t="shared" si="18"/>
        <v>0.2081179955</v>
      </c>
      <c r="AF81" s="54">
        <f t="shared" si="19"/>
        <v>-0.1509873418</v>
      </c>
      <c r="AG81" s="56">
        <f t="shared" si="20"/>
        <v>-0.6276287219</v>
      </c>
      <c r="AH81" s="56">
        <f t="shared" si="21"/>
        <v>1.413026885</v>
      </c>
      <c r="AI81" s="39">
        <f t="shared" si="22"/>
        <v>0.1818107222</v>
      </c>
      <c r="AJ81" s="40">
        <f t="shared" si="23"/>
        <v>0.1818107222</v>
      </c>
      <c r="AK81" s="54">
        <f t="shared" si="24"/>
        <v>0.1818107222</v>
      </c>
      <c r="AL81" s="57">
        <f t="shared" ref="AL81:AM81" si="421">R81-T81</f>
        <v>-0.07601617346</v>
      </c>
      <c r="AM81" s="57">
        <f t="shared" si="421"/>
        <v>-0.07850249329</v>
      </c>
      <c r="AN81" s="58">
        <f t="shared" si="26"/>
        <v>-0.03714959101</v>
      </c>
      <c r="AO81" s="58">
        <f t="shared" si="27"/>
        <v>-0.05531902366</v>
      </c>
      <c r="AP81" s="39">
        <f t="shared" si="28"/>
        <v>0.1818107222</v>
      </c>
      <c r="AQ81" s="40">
        <f t="shared" ref="AQ81:AR81" si="422">AJ81+AN81</f>
        <v>0.1446611312</v>
      </c>
      <c r="AR81" s="54">
        <f t="shared" si="422"/>
        <v>0.1264916986</v>
      </c>
      <c r="AS81" s="59">
        <f t="shared" si="30"/>
        <v>1.333388039</v>
      </c>
      <c r="AT81" s="39">
        <f t="shared" ref="AT81:AV81" si="423">AP81*$AS81</f>
        <v>0.2424242424</v>
      </c>
      <c r="AU81" s="40">
        <f t="shared" si="423"/>
        <v>0.1928894221</v>
      </c>
      <c r="AV81" s="54">
        <f t="shared" si="423"/>
        <v>0.1686625179</v>
      </c>
      <c r="AW81" s="39">
        <f t="shared" ref="AW81:AY81" si="424">IF(AT81&lt;0,0,IF(AT81&gt;1,1,AT81))</f>
        <v>0.2424242424</v>
      </c>
      <c r="AX81" s="40">
        <f t="shared" si="424"/>
        <v>0.1928894221</v>
      </c>
      <c r="AY81" s="54">
        <f t="shared" si="424"/>
        <v>0.1686625179</v>
      </c>
      <c r="AZ81" s="38"/>
      <c r="BA81" s="38"/>
      <c r="BB81" s="38"/>
      <c r="BC81" s="38"/>
      <c r="BD81" s="38"/>
      <c r="BE81" s="38"/>
      <c r="BF81" s="38"/>
    </row>
    <row r="82">
      <c r="A82" s="1"/>
      <c r="B82" s="1"/>
      <c r="C82" s="53">
        <v>0.0</v>
      </c>
      <c r="D82" s="42"/>
      <c r="E82" s="42"/>
      <c r="F82" s="2">
        <v>1700.0</v>
      </c>
      <c r="G82" s="75">
        <v>3216.0</v>
      </c>
      <c r="H82" s="43">
        <v>26.0</v>
      </c>
      <c r="I82" s="43">
        <v>58.0</v>
      </c>
      <c r="J82" s="43">
        <v>44.0</v>
      </c>
      <c r="K82" s="44">
        <v>102.0</v>
      </c>
      <c r="L82" s="44">
        <v>265.0</v>
      </c>
      <c r="M82" s="44">
        <v>111.0</v>
      </c>
      <c r="N82" s="76">
        <f>'Turnout Restoration'!AR82</f>
        <v>37</v>
      </c>
      <c r="O82" s="45">
        <v>38.0</v>
      </c>
      <c r="P82" s="76">
        <f>'Turnout Restoration'!AT82</f>
        <v>55</v>
      </c>
      <c r="Q82" s="39">
        <f t="shared" si="6"/>
        <v>0.2923076923</v>
      </c>
      <c r="R82" s="40">
        <f t="shared" si="7"/>
        <v>0.453125</v>
      </c>
      <c r="S82" s="54">
        <f t="shared" si="8"/>
        <v>0.5543933054</v>
      </c>
      <c r="T82" s="40">
        <f t="shared" si="9"/>
        <v>0.4543410651</v>
      </c>
      <c r="U82" s="54">
        <f t="shared" si="10"/>
        <v>0.5498930178</v>
      </c>
      <c r="V82" s="39">
        <f t="shared" ref="V82:X82" si="425">Q82</f>
        <v>0.2923076923</v>
      </c>
      <c r="W82" s="40">
        <f t="shared" si="425"/>
        <v>0.453125</v>
      </c>
      <c r="X82" s="54">
        <f t="shared" si="425"/>
        <v>0.5543933054</v>
      </c>
      <c r="Y82" s="39">
        <f t="shared" si="12"/>
        <v>0.2923076923</v>
      </c>
      <c r="Z82" s="40">
        <f t="shared" si="13"/>
        <v>-0.100875</v>
      </c>
      <c r="AA82" s="54">
        <f t="shared" si="14"/>
        <v>-0.07760669456</v>
      </c>
      <c r="AB82" s="55">
        <f t="shared" si="15"/>
        <v>-0.3323017357</v>
      </c>
      <c r="AC82" s="55">
        <f t="shared" si="16"/>
        <v>1.117699899</v>
      </c>
      <c r="AD82" s="39">
        <f t="shared" si="17"/>
        <v>0.2186544678</v>
      </c>
      <c r="AE82" s="40">
        <f t="shared" si="18"/>
        <v>0.2186544678</v>
      </c>
      <c r="AF82" s="54">
        <f t="shared" si="19"/>
        <v>-0.07760669456</v>
      </c>
      <c r="AG82" s="56">
        <f t="shared" si="20"/>
        <v>-0.3410586689</v>
      </c>
      <c r="AH82" s="56">
        <f t="shared" si="21"/>
        <v>1.126456832</v>
      </c>
      <c r="AI82" s="39">
        <f t="shared" si="22"/>
        <v>0.164061841</v>
      </c>
      <c r="AJ82" s="40">
        <f t="shared" si="23"/>
        <v>0.164061841</v>
      </c>
      <c r="AK82" s="54">
        <f t="shared" si="24"/>
        <v>0.164061841</v>
      </c>
      <c r="AL82" s="57">
        <f t="shared" ref="AL82:AM82" si="426">R82-T82</f>
        <v>-0.001216065089</v>
      </c>
      <c r="AM82" s="57">
        <f t="shared" si="426"/>
        <v>0.004500287688</v>
      </c>
      <c r="AN82" s="58">
        <f t="shared" si="26"/>
        <v>-0.0005942988002</v>
      </c>
      <c r="AO82" s="58">
        <f t="shared" si="27"/>
        <v>0.003171256232</v>
      </c>
      <c r="AP82" s="39">
        <f t="shared" si="28"/>
        <v>0.164061841</v>
      </c>
      <c r="AQ82" s="40">
        <f t="shared" ref="AQ82:AR82" si="427">AJ82+AN82</f>
        <v>0.1634675422</v>
      </c>
      <c r="AR82" s="54">
        <f t="shared" si="427"/>
        <v>0.1672330972</v>
      </c>
      <c r="AS82" s="59">
        <f t="shared" si="30"/>
        <v>1.781692138</v>
      </c>
      <c r="AT82" s="39">
        <f t="shared" ref="AT82:AV82" si="428">AP82*$AS82</f>
        <v>0.2923076923</v>
      </c>
      <c r="AU82" s="40">
        <f t="shared" si="428"/>
        <v>0.2912488348</v>
      </c>
      <c r="AV82" s="54">
        <f t="shared" si="428"/>
        <v>0.2979578946</v>
      </c>
      <c r="AW82" s="39">
        <f t="shared" ref="AW82:AY82" si="429">IF(AT82&lt;0,0,IF(AT82&gt;1,1,AT82))</f>
        <v>0.2923076923</v>
      </c>
      <c r="AX82" s="40">
        <f t="shared" si="429"/>
        <v>0.2912488348</v>
      </c>
      <c r="AY82" s="54">
        <f t="shared" si="429"/>
        <v>0.2979578946</v>
      </c>
      <c r="AZ82" s="38"/>
      <c r="BA82" s="38"/>
      <c r="BB82" s="38"/>
      <c r="BC82" s="38"/>
      <c r="BD82" s="38"/>
      <c r="BE82" s="38"/>
      <c r="BF82" s="38"/>
    </row>
    <row r="83">
      <c r="A83" s="1"/>
      <c r="B83" s="1"/>
      <c r="C83" s="53">
        <v>0.0</v>
      </c>
      <c r="D83" s="42"/>
      <c r="E83" s="42"/>
      <c r="F83" s="2">
        <v>1702.0</v>
      </c>
      <c r="G83" s="75">
        <v>2145.0</v>
      </c>
      <c r="H83" s="43">
        <v>33.0</v>
      </c>
      <c r="I83" s="43">
        <v>24.0</v>
      </c>
      <c r="J83" s="43">
        <v>13.0</v>
      </c>
      <c r="K83" s="44">
        <v>70.0</v>
      </c>
      <c r="L83" s="44">
        <v>97.0</v>
      </c>
      <c r="M83" s="44">
        <v>48.0</v>
      </c>
      <c r="N83" s="76">
        <f>'Turnout Restoration'!AR83</f>
        <v>28</v>
      </c>
      <c r="O83" s="45">
        <v>23.0</v>
      </c>
      <c r="P83" s="76">
        <f>'Turnout Restoration'!AT83</f>
        <v>7</v>
      </c>
      <c r="Q83" s="39">
        <f t="shared" si="6"/>
        <v>0.3965517241</v>
      </c>
      <c r="R83" s="40">
        <f t="shared" si="7"/>
        <v>0.3428571429</v>
      </c>
      <c r="S83" s="54">
        <f t="shared" si="8"/>
        <v>0.4511627907</v>
      </c>
      <c r="T83" s="40">
        <f t="shared" si="9"/>
        <v>0.4469515458</v>
      </c>
      <c r="U83" s="54">
        <f t="shared" si="10"/>
        <v>0.5356174197</v>
      </c>
      <c r="V83" s="39">
        <f t="shared" ref="V83:X83" si="430">Q83</f>
        <v>0.3965517241</v>
      </c>
      <c r="W83" s="40">
        <f t="shared" si="430"/>
        <v>0.3428571429</v>
      </c>
      <c r="X83" s="54">
        <f t="shared" si="430"/>
        <v>0.4511627907</v>
      </c>
      <c r="Y83" s="39">
        <f t="shared" si="12"/>
        <v>0.3965517241</v>
      </c>
      <c r="Z83" s="40">
        <f t="shared" si="13"/>
        <v>-0.2111428571</v>
      </c>
      <c r="AA83" s="54">
        <f t="shared" si="14"/>
        <v>-0.1808372093</v>
      </c>
      <c r="AB83" s="55">
        <f t="shared" si="15"/>
        <v>-0.4892671801</v>
      </c>
      <c r="AC83" s="55">
        <f t="shared" si="16"/>
        <v>1.274665344</v>
      </c>
      <c r="AD83" s="39">
        <f t="shared" si="17"/>
        <v>0.3176748149</v>
      </c>
      <c r="AE83" s="40">
        <f t="shared" si="18"/>
        <v>0.3176748149</v>
      </c>
      <c r="AF83" s="54">
        <f t="shared" si="19"/>
        <v>-0.1808372093</v>
      </c>
      <c r="AG83" s="56">
        <f t="shared" si="20"/>
        <v>-0.5175042171</v>
      </c>
      <c r="AH83" s="56">
        <f t="shared" si="21"/>
        <v>1.30290238</v>
      </c>
      <c r="AI83" s="39">
        <f t="shared" si="22"/>
        <v>0.258475709</v>
      </c>
      <c r="AJ83" s="40">
        <f t="shared" si="23"/>
        <v>0.258475709</v>
      </c>
      <c r="AK83" s="54">
        <f t="shared" si="24"/>
        <v>0.258475709</v>
      </c>
      <c r="AL83" s="57">
        <f t="shared" ref="AL83:AM83" si="431">R83-T83</f>
        <v>-0.1040944029</v>
      </c>
      <c r="AM83" s="57">
        <f t="shared" si="431"/>
        <v>-0.08445462904</v>
      </c>
      <c r="AN83" s="58">
        <f t="shared" si="26"/>
        <v>-0.05087160164</v>
      </c>
      <c r="AO83" s="58">
        <f t="shared" si="27"/>
        <v>-0.05951336609</v>
      </c>
      <c r="AP83" s="39">
        <f t="shared" si="28"/>
        <v>0.258475709</v>
      </c>
      <c r="AQ83" s="40">
        <f t="shared" ref="AQ83:AR83" si="432">AJ83+AN83</f>
        <v>0.2076041074</v>
      </c>
      <c r="AR83" s="54">
        <f t="shared" si="432"/>
        <v>0.1989623429</v>
      </c>
      <c r="AS83" s="59">
        <f t="shared" si="30"/>
        <v>1.53419339</v>
      </c>
      <c r="AT83" s="39">
        <f t="shared" ref="AT83:AV83" si="433">AP83*$AS83</f>
        <v>0.3965517241</v>
      </c>
      <c r="AU83" s="40">
        <f t="shared" si="433"/>
        <v>0.3185048492</v>
      </c>
      <c r="AV83" s="54">
        <f t="shared" si="433"/>
        <v>0.3052467113</v>
      </c>
      <c r="AW83" s="39">
        <f t="shared" ref="AW83:AY83" si="434">IF(AT83&lt;0,0,IF(AT83&gt;1,1,AT83))</f>
        <v>0.3965517241</v>
      </c>
      <c r="AX83" s="40">
        <f t="shared" si="434"/>
        <v>0.3185048492</v>
      </c>
      <c r="AY83" s="54">
        <f t="shared" si="434"/>
        <v>0.3052467113</v>
      </c>
      <c r="AZ83" s="38"/>
      <c r="BA83" s="38"/>
      <c r="BB83" s="38"/>
      <c r="BC83" s="38"/>
      <c r="BD83" s="38"/>
      <c r="BE83" s="38"/>
      <c r="BF83" s="38"/>
    </row>
    <row r="84">
      <c r="A84" s="1"/>
      <c r="B84" s="1"/>
      <c r="C84" s="53">
        <v>0.0</v>
      </c>
      <c r="D84" s="42"/>
      <c r="E84" s="42"/>
      <c r="F84" s="2">
        <v>1712.0</v>
      </c>
      <c r="G84" s="75">
        <v>2557.0</v>
      </c>
      <c r="H84" s="43">
        <v>21.0</v>
      </c>
      <c r="I84" s="43">
        <v>69.0</v>
      </c>
      <c r="J84" s="43">
        <v>25.0</v>
      </c>
      <c r="K84" s="44">
        <v>110.0</v>
      </c>
      <c r="L84" s="44">
        <v>289.0</v>
      </c>
      <c r="M84" s="44">
        <v>73.0</v>
      </c>
      <c r="N84" s="76">
        <f>'Turnout Restoration'!AR84</f>
        <v>32</v>
      </c>
      <c r="O84" s="45">
        <v>12.0</v>
      </c>
      <c r="P84" s="76">
        <f>'Turnout Restoration'!AT84</f>
        <v>54</v>
      </c>
      <c r="Q84" s="39">
        <f t="shared" si="6"/>
        <v>0.1224489796</v>
      </c>
      <c r="R84" s="40">
        <f t="shared" si="7"/>
        <v>0.6</v>
      </c>
      <c r="S84" s="54">
        <f t="shared" si="8"/>
        <v>0.6122881356</v>
      </c>
      <c r="T84" s="40">
        <f t="shared" si="9"/>
        <v>0.4980882965</v>
      </c>
      <c r="U84" s="54">
        <f t="shared" si="10"/>
        <v>0.5900549771</v>
      </c>
      <c r="V84" s="39">
        <f t="shared" ref="V84:X84" si="435">Q84</f>
        <v>0.1224489796</v>
      </c>
      <c r="W84" s="40">
        <f t="shared" si="435"/>
        <v>0.6</v>
      </c>
      <c r="X84" s="54">
        <f t="shared" si="435"/>
        <v>0.6122881356</v>
      </c>
      <c r="Y84" s="39">
        <f t="shared" si="12"/>
        <v>0.1224489796</v>
      </c>
      <c r="Z84" s="40">
        <f t="shared" si="13"/>
        <v>0.046</v>
      </c>
      <c r="AA84" s="54">
        <f t="shared" si="14"/>
        <v>-0.01971186441</v>
      </c>
      <c r="AB84" s="55">
        <f t="shared" si="15"/>
        <v>0.359355017</v>
      </c>
      <c r="AC84" s="55">
        <f t="shared" si="16"/>
        <v>0.4260431464</v>
      </c>
      <c r="AD84" s="39">
        <f t="shared" si="17"/>
        <v>0.0924925743</v>
      </c>
      <c r="AE84" s="40">
        <f t="shared" si="18"/>
        <v>0.0924925743</v>
      </c>
      <c r="AF84" s="54">
        <f t="shared" si="19"/>
        <v>-0.01971186441</v>
      </c>
      <c r="AG84" s="56">
        <f t="shared" si="20"/>
        <v>-0.2099769482</v>
      </c>
      <c r="AH84" s="56">
        <f t="shared" si="21"/>
        <v>0.9953751116</v>
      </c>
      <c r="AI84" s="39">
        <f t="shared" si="22"/>
        <v>0.06687089763</v>
      </c>
      <c r="AJ84" s="40">
        <f t="shared" si="23"/>
        <v>0.06687089763</v>
      </c>
      <c r="AK84" s="54">
        <f t="shared" si="24"/>
        <v>0.06687089763</v>
      </c>
      <c r="AL84" s="57">
        <f t="shared" ref="AL84:AM84" si="436">R84-T84</f>
        <v>0.1019117035</v>
      </c>
      <c r="AM84" s="57">
        <f t="shared" si="436"/>
        <v>0.0222331585</v>
      </c>
      <c r="AN84" s="58">
        <f t="shared" si="26"/>
        <v>0.04980490243</v>
      </c>
      <c r="AO84" s="58">
        <f t="shared" si="27"/>
        <v>0.01566723004</v>
      </c>
      <c r="AP84" s="39">
        <f t="shared" si="28"/>
        <v>0.06687089763</v>
      </c>
      <c r="AQ84" s="40">
        <f t="shared" ref="AQ84:AR84" si="437">AJ84+AN84</f>
        <v>0.1166758001</v>
      </c>
      <c r="AR84" s="54">
        <f t="shared" si="437"/>
        <v>0.08253812767</v>
      </c>
      <c r="AS84" s="59">
        <f t="shared" si="30"/>
        <v>1.831125107</v>
      </c>
      <c r="AT84" s="39">
        <f t="shared" ref="AT84:AV84" si="438">AP84*$AS84</f>
        <v>0.1224489796</v>
      </c>
      <c r="AU84" s="40">
        <f t="shared" si="438"/>
        <v>0.2136479869</v>
      </c>
      <c r="AV84" s="54">
        <f t="shared" si="438"/>
        <v>0.1511376379</v>
      </c>
      <c r="AW84" s="39">
        <f t="shared" ref="AW84:AY84" si="439">IF(AT84&lt;0,0,IF(AT84&gt;1,1,AT84))</f>
        <v>0.1224489796</v>
      </c>
      <c r="AX84" s="40">
        <f t="shared" si="439"/>
        <v>0.2136479869</v>
      </c>
      <c r="AY84" s="54">
        <f t="shared" si="439"/>
        <v>0.1511376379</v>
      </c>
      <c r="AZ84" s="38"/>
      <c r="BA84" s="38"/>
      <c r="BB84" s="38"/>
      <c r="BC84" s="38"/>
      <c r="BD84" s="38"/>
      <c r="BE84" s="38"/>
      <c r="BF84" s="38"/>
    </row>
    <row r="85">
      <c r="A85" s="1"/>
      <c r="B85" s="1"/>
      <c r="C85" s="53">
        <v>0.0</v>
      </c>
      <c r="D85" s="42"/>
      <c r="E85" s="42"/>
      <c r="F85" s="2">
        <v>1715.0</v>
      </c>
      <c r="G85" s="75">
        <v>2589.0</v>
      </c>
      <c r="H85" s="43">
        <v>65.0</v>
      </c>
      <c r="I85" s="43">
        <v>110.0</v>
      </c>
      <c r="J85" s="43">
        <v>43.0</v>
      </c>
      <c r="K85" s="44">
        <v>235.0</v>
      </c>
      <c r="L85" s="44">
        <v>500.0</v>
      </c>
      <c r="M85" s="44">
        <v>106.0</v>
      </c>
      <c r="N85" s="76">
        <f>'Turnout Restoration'!AR85</f>
        <v>52</v>
      </c>
      <c r="O85" s="45">
        <v>23.0</v>
      </c>
      <c r="P85" s="76">
        <f>'Turnout Restoration'!AT85</f>
        <v>38</v>
      </c>
      <c r="Q85" s="39">
        <f t="shared" si="6"/>
        <v>0.203539823</v>
      </c>
      <c r="R85" s="40">
        <f t="shared" si="7"/>
        <v>0.504587156</v>
      </c>
      <c r="S85" s="54">
        <f t="shared" si="8"/>
        <v>0.594530321</v>
      </c>
      <c r="T85" s="40">
        <f t="shared" si="9"/>
        <v>0.4723012765</v>
      </c>
      <c r="U85" s="54">
        <f t="shared" si="10"/>
        <v>0.5682686193</v>
      </c>
      <c r="V85" s="39">
        <f t="shared" ref="V85:X85" si="440">Q85</f>
        <v>0.203539823</v>
      </c>
      <c r="W85" s="40">
        <f t="shared" si="440"/>
        <v>0.504587156</v>
      </c>
      <c r="X85" s="54">
        <f t="shared" si="440"/>
        <v>0.594530321</v>
      </c>
      <c r="Y85" s="39">
        <f t="shared" si="12"/>
        <v>0.203539823</v>
      </c>
      <c r="Z85" s="40">
        <f t="shared" si="13"/>
        <v>-0.04941284404</v>
      </c>
      <c r="AA85" s="54">
        <f t="shared" si="14"/>
        <v>-0.03746967895</v>
      </c>
      <c r="AB85" s="55">
        <f t="shared" si="15"/>
        <v>-0.2381600601</v>
      </c>
      <c r="AC85" s="55">
        <f t="shared" si="16"/>
        <v>1.023558223</v>
      </c>
      <c r="AD85" s="39">
        <f t="shared" si="17"/>
        <v>0.1481048424</v>
      </c>
      <c r="AE85" s="40">
        <f t="shared" si="18"/>
        <v>0.1481048424</v>
      </c>
      <c r="AF85" s="54">
        <f t="shared" si="19"/>
        <v>-0.03746967895</v>
      </c>
      <c r="AG85" s="56">
        <f t="shared" si="20"/>
        <v>-0.2477948237</v>
      </c>
      <c r="AH85" s="56">
        <f t="shared" si="21"/>
        <v>1.033192987</v>
      </c>
      <c r="AI85" s="39">
        <f t="shared" si="22"/>
        <v>0.108025509</v>
      </c>
      <c r="AJ85" s="40">
        <f t="shared" si="23"/>
        <v>0.108025509</v>
      </c>
      <c r="AK85" s="54">
        <f t="shared" si="24"/>
        <v>0.108025509</v>
      </c>
      <c r="AL85" s="57">
        <f t="shared" ref="AL85:AM85" si="441">R85-T85</f>
        <v>0.03228587943</v>
      </c>
      <c r="AM85" s="57">
        <f t="shared" si="441"/>
        <v>0.02626170173</v>
      </c>
      <c r="AN85" s="58">
        <f t="shared" si="26"/>
        <v>0.01577831614</v>
      </c>
      <c r="AO85" s="58">
        <f t="shared" si="27"/>
        <v>0.01850605807</v>
      </c>
      <c r="AP85" s="39">
        <f t="shared" si="28"/>
        <v>0.108025509</v>
      </c>
      <c r="AQ85" s="40">
        <f t="shared" ref="AQ85:AR85" si="442">AJ85+AN85</f>
        <v>0.1238038251</v>
      </c>
      <c r="AR85" s="54">
        <f t="shared" si="442"/>
        <v>0.1265315671</v>
      </c>
      <c r="AS85" s="59">
        <f t="shared" si="30"/>
        <v>1.884182957</v>
      </c>
      <c r="AT85" s="39">
        <f t="shared" ref="AT85:AV85" si="443">AP85*$AS85</f>
        <v>0.203539823</v>
      </c>
      <c r="AU85" s="40">
        <f t="shared" si="443"/>
        <v>0.2332690574</v>
      </c>
      <c r="AV85" s="54">
        <f t="shared" si="443"/>
        <v>0.2384086222</v>
      </c>
      <c r="AW85" s="39">
        <f t="shared" ref="AW85:AY85" si="444">IF(AT85&lt;0,0,IF(AT85&gt;1,1,AT85))</f>
        <v>0.203539823</v>
      </c>
      <c r="AX85" s="40">
        <f t="shared" si="444"/>
        <v>0.2332690574</v>
      </c>
      <c r="AY85" s="54">
        <f t="shared" si="444"/>
        <v>0.2384086222</v>
      </c>
      <c r="AZ85" s="38"/>
      <c r="BA85" s="38"/>
      <c r="BB85" s="38"/>
      <c r="BC85" s="38"/>
      <c r="BD85" s="38"/>
      <c r="BE85" s="38"/>
      <c r="BF85" s="38"/>
    </row>
    <row r="86">
      <c r="A86" s="1"/>
      <c r="B86" s="1"/>
      <c r="C86" s="53">
        <v>0.0</v>
      </c>
      <c r="D86" s="42"/>
      <c r="E86" s="42"/>
      <c r="F86" s="2">
        <v>1717.0</v>
      </c>
      <c r="G86" s="75">
        <v>2715.0</v>
      </c>
      <c r="H86" s="43">
        <v>44.0</v>
      </c>
      <c r="I86" s="43">
        <v>94.0</v>
      </c>
      <c r="J86" s="43">
        <v>29.0</v>
      </c>
      <c r="K86" s="44">
        <v>259.0</v>
      </c>
      <c r="L86" s="44">
        <v>578.0</v>
      </c>
      <c r="M86" s="44">
        <v>98.0</v>
      </c>
      <c r="N86" s="76">
        <f>'Turnout Restoration'!AR86</f>
        <v>61</v>
      </c>
      <c r="O86" s="45">
        <v>33.0</v>
      </c>
      <c r="P86" s="76">
        <f>'Turnout Restoration'!AT86</f>
        <v>41</v>
      </c>
      <c r="Q86" s="39">
        <f t="shared" si="6"/>
        <v>0.2444444444</v>
      </c>
      <c r="R86" s="40">
        <f t="shared" si="7"/>
        <v>0.5628742515</v>
      </c>
      <c r="S86" s="54">
        <f t="shared" si="8"/>
        <v>0.6181818182</v>
      </c>
      <c r="T86" s="40">
        <f t="shared" si="9"/>
        <v>0.4626918519</v>
      </c>
      <c r="U86" s="54">
        <f t="shared" si="10"/>
        <v>0.5590903704</v>
      </c>
      <c r="V86" s="39">
        <f t="shared" ref="V86:X86" si="445">Q86</f>
        <v>0.2444444444</v>
      </c>
      <c r="W86" s="40">
        <f t="shared" si="445"/>
        <v>0.5628742515</v>
      </c>
      <c r="X86" s="54">
        <f t="shared" si="445"/>
        <v>0.6181818182</v>
      </c>
      <c r="Y86" s="39">
        <f t="shared" si="12"/>
        <v>0.2444444444</v>
      </c>
      <c r="Z86" s="40">
        <f t="shared" si="13"/>
        <v>0.008874251497</v>
      </c>
      <c r="AA86" s="54">
        <f t="shared" si="14"/>
        <v>-0.01381818182</v>
      </c>
      <c r="AB86" s="55">
        <f t="shared" si="15"/>
        <v>0.03628781973</v>
      </c>
      <c r="AC86" s="55">
        <f t="shared" si="16"/>
        <v>0.7491103437</v>
      </c>
      <c r="AD86" s="39">
        <f t="shared" si="17"/>
        <v>0.1729621906</v>
      </c>
      <c r="AE86" s="40">
        <f t="shared" si="18"/>
        <v>0.1729621906</v>
      </c>
      <c r="AF86" s="54">
        <f t="shared" si="19"/>
        <v>-0.01381818182</v>
      </c>
      <c r="AG86" s="56">
        <f t="shared" si="20"/>
        <v>-0.07972201947</v>
      </c>
      <c r="AH86" s="56">
        <f t="shared" si="21"/>
        <v>0.8651201829</v>
      </c>
      <c r="AI86" s="39">
        <f t="shared" si="22"/>
        <v>0.1226924234</v>
      </c>
      <c r="AJ86" s="40">
        <f t="shared" si="23"/>
        <v>0.1226924234</v>
      </c>
      <c r="AK86" s="54">
        <f t="shared" si="24"/>
        <v>0.1226924234</v>
      </c>
      <c r="AL86" s="57">
        <f t="shared" ref="AL86:AM86" si="446">R86-T86</f>
        <v>0.1001823996</v>
      </c>
      <c r="AM86" s="57">
        <f t="shared" si="446"/>
        <v>0.05909144781</v>
      </c>
      <c r="AN86" s="58">
        <f t="shared" si="26"/>
        <v>0.04895978058</v>
      </c>
      <c r="AO86" s="58">
        <f t="shared" si="27"/>
        <v>0.04164047615</v>
      </c>
      <c r="AP86" s="39">
        <f t="shared" si="28"/>
        <v>0.1226924234</v>
      </c>
      <c r="AQ86" s="40">
        <f t="shared" ref="AQ86:AR86" si="447">AJ86+AN86</f>
        <v>0.171652204</v>
      </c>
      <c r="AR86" s="54">
        <f t="shared" si="447"/>
        <v>0.1643328996</v>
      </c>
      <c r="AS86" s="59">
        <f t="shared" si="30"/>
        <v>1.992335286</v>
      </c>
      <c r="AT86" s="39">
        <f t="shared" ref="AT86:AV86" si="448">AP86*$AS86</f>
        <v>0.2444444444</v>
      </c>
      <c r="AU86" s="40">
        <f t="shared" si="448"/>
        <v>0.3419887429</v>
      </c>
      <c r="AV86" s="54">
        <f t="shared" si="448"/>
        <v>0.3274062344</v>
      </c>
      <c r="AW86" s="39">
        <f t="shared" ref="AW86:AY86" si="449">IF(AT86&lt;0,0,IF(AT86&gt;1,1,AT86))</f>
        <v>0.2444444444</v>
      </c>
      <c r="AX86" s="40">
        <f t="shared" si="449"/>
        <v>0.3419887429</v>
      </c>
      <c r="AY86" s="54">
        <f t="shared" si="449"/>
        <v>0.3274062344</v>
      </c>
      <c r="AZ86" s="38"/>
      <c r="BA86" s="38"/>
      <c r="BB86" s="38"/>
      <c r="BC86" s="38"/>
      <c r="BD86" s="38"/>
      <c r="BE86" s="38"/>
      <c r="BF86" s="38"/>
    </row>
    <row r="87">
      <c r="A87" s="1"/>
      <c r="B87" s="1"/>
      <c r="C87" s="53">
        <v>0.0</v>
      </c>
      <c r="D87" s="42"/>
      <c r="E87" s="42"/>
      <c r="F87" s="2">
        <v>1719.0</v>
      </c>
      <c r="G87" s="75">
        <v>777.0</v>
      </c>
      <c r="H87" s="43">
        <v>10.0</v>
      </c>
      <c r="I87" s="43">
        <v>21.0</v>
      </c>
      <c r="J87" s="43">
        <v>8.0</v>
      </c>
      <c r="K87" s="44">
        <v>62.0</v>
      </c>
      <c r="L87" s="44">
        <v>157.0</v>
      </c>
      <c r="M87" s="44">
        <v>32.0</v>
      </c>
      <c r="N87" s="76">
        <f>'Turnout Restoration'!AR87</f>
        <v>14</v>
      </c>
      <c r="O87" s="45">
        <v>7.0</v>
      </c>
      <c r="P87" s="76">
        <f>'Turnout Restoration'!AT87</f>
        <v>14</v>
      </c>
      <c r="Q87" s="39">
        <f t="shared" si="6"/>
        <v>0.2</v>
      </c>
      <c r="R87" s="40">
        <f t="shared" si="7"/>
        <v>0.5384615385</v>
      </c>
      <c r="S87" s="54">
        <f t="shared" si="8"/>
        <v>0.625498008</v>
      </c>
      <c r="T87" s="40">
        <f t="shared" si="9"/>
        <v>0.47324</v>
      </c>
      <c r="U87" s="54">
        <f t="shared" si="10"/>
        <v>0.56912</v>
      </c>
      <c r="V87" s="39">
        <f t="shared" ref="V87:X87" si="450">Q87</f>
        <v>0.2</v>
      </c>
      <c r="W87" s="40">
        <f t="shared" si="450"/>
        <v>0.5384615385</v>
      </c>
      <c r="X87" s="54">
        <f t="shared" si="450"/>
        <v>0.625498008</v>
      </c>
      <c r="Y87" s="39">
        <f t="shared" si="12"/>
        <v>0.2</v>
      </c>
      <c r="Z87" s="40">
        <f t="shared" si="13"/>
        <v>-0.01553846154</v>
      </c>
      <c r="AA87" s="54">
        <f t="shared" si="14"/>
        <v>-0.006501992032</v>
      </c>
      <c r="AB87" s="55">
        <f t="shared" si="15"/>
        <v>-0.07753655202</v>
      </c>
      <c r="AC87" s="55">
        <f t="shared" si="16"/>
        <v>0.8629347154</v>
      </c>
      <c r="AD87" s="39">
        <f t="shared" si="17"/>
        <v>0.1418475304</v>
      </c>
      <c r="AE87" s="40">
        <f t="shared" si="18"/>
        <v>0.1418475304</v>
      </c>
      <c r="AF87" s="54">
        <f t="shared" si="19"/>
        <v>-0.006501992032</v>
      </c>
      <c r="AG87" s="56">
        <f t="shared" si="20"/>
        <v>-0.04580583066</v>
      </c>
      <c r="AH87" s="56">
        <f t="shared" si="21"/>
        <v>0.8312039941</v>
      </c>
      <c r="AI87" s="39">
        <f t="shared" si="22"/>
        <v>0.1004066676</v>
      </c>
      <c r="AJ87" s="40">
        <f t="shared" si="23"/>
        <v>0.1004066676</v>
      </c>
      <c r="AK87" s="54">
        <f t="shared" si="24"/>
        <v>0.1004066676</v>
      </c>
      <c r="AL87" s="57">
        <f t="shared" ref="AL87:AM87" si="451">R87-T87</f>
        <v>0.06522153846</v>
      </c>
      <c r="AM87" s="57">
        <f t="shared" si="451"/>
        <v>0.05637800797</v>
      </c>
      <c r="AN87" s="58">
        <f t="shared" si="26"/>
        <v>0.03187418372</v>
      </c>
      <c r="AO87" s="58">
        <f t="shared" si="27"/>
        <v>0.03972837328</v>
      </c>
      <c r="AP87" s="39">
        <f t="shared" si="28"/>
        <v>0.1004066676</v>
      </c>
      <c r="AQ87" s="40">
        <f t="shared" ref="AQ87:AR87" si="452">AJ87+AN87</f>
        <v>0.1322808513</v>
      </c>
      <c r="AR87" s="54">
        <f t="shared" si="452"/>
        <v>0.1401350409</v>
      </c>
      <c r="AS87" s="59">
        <f t="shared" si="30"/>
        <v>1.99189959</v>
      </c>
      <c r="AT87" s="39">
        <f t="shared" ref="AT87:AV87" si="453">AP87*$AS87</f>
        <v>0.2</v>
      </c>
      <c r="AU87" s="40">
        <f t="shared" si="453"/>
        <v>0.2634901735</v>
      </c>
      <c r="AV87" s="54">
        <f t="shared" si="453"/>
        <v>0.2791349304</v>
      </c>
      <c r="AW87" s="39">
        <f t="shared" ref="AW87:AY87" si="454">IF(AT87&lt;0,0,IF(AT87&gt;1,1,AT87))</f>
        <v>0.2</v>
      </c>
      <c r="AX87" s="40">
        <f t="shared" si="454"/>
        <v>0.2634901735</v>
      </c>
      <c r="AY87" s="54">
        <f t="shared" si="454"/>
        <v>0.2791349304</v>
      </c>
      <c r="AZ87" s="38"/>
      <c r="BA87" s="38"/>
      <c r="BB87" s="38"/>
      <c r="BC87" s="38"/>
      <c r="BD87" s="38"/>
      <c r="BE87" s="38"/>
      <c r="BF87" s="38"/>
    </row>
    <row r="88">
      <c r="A88" s="1"/>
      <c r="B88" s="1"/>
      <c r="C88" s="53">
        <v>0.0</v>
      </c>
      <c r="D88" s="42"/>
      <c r="E88" s="42"/>
      <c r="F88" s="2">
        <v>1750.0</v>
      </c>
      <c r="G88" s="75">
        <v>1554.0</v>
      </c>
      <c r="H88" s="43">
        <v>9.0</v>
      </c>
      <c r="I88" s="43">
        <v>30.0</v>
      </c>
      <c r="J88" s="43">
        <v>21.0</v>
      </c>
      <c r="K88" s="44">
        <v>29.0</v>
      </c>
      <c r="L88" s="44">
        <v>198.0</v>
      </c>
      <c r="M88" s="44">
        <v>73.0</v>
      </c>
      <c r="N88" s="76">
        <f>'Turnout Restoration'!AR88</f>
        <v>8</v>
      </c>
      <c r="O88" s="45">
        <v>17.0</v>
      </c>
      <c r="P88" s="76">
        <f>'Turnout Restoration'!AT88</f>
        <v>53</v>
      </c>
      <c r="Q88" s="39">
        <f t="shared" si="6"/>
        <v>0.2179487179</v>
      </c>
      <c r="R88" s="40">
        <f t="shared" si="7"/>
        <v>0.5</v>
      </c>
      <c r="S88" s="54">
        <f t="shared" si="8"/>
        <v>0.66</v>
      </c>
      <c r="T88" s="40">
        <f t="shared" si="9"/>
        <v>0.4686563116</v>
      </c>
      <c r="U88" s="54">
        <f t="shared" si="10"/>
        <v>0.5648969428</v>
      </c>
      <c r="V88" s="39">
        <f t="shared" ref="V88:X88" si="455">Q88</f>
        <v>0.2179487179</v>
      </c>
      <c r="W88" s="40">
        <f t="shared" si="455"/>
        <v>0.5</v>
      </c>
      <c r="X88" s="54">
        <f t="shared" si="455"/>
        <v>0.66</v>
      </c>
      <c r="Y88" s="39">
        <f t="shared" si="12"/>
        <v>0.2179487179</v>
      </c>
      <c r="Z88" s="40">
        <f t="shared" si="13"/>
        <v>-0.054</v>
      </c>
      <c r="AA88" s="54">
        <f t="shared" si="14"/>
        <v>0.028</v>
      </c>
      <c r="AB88" s="55">
        <f t="shared" si="15"/>
        <v>-0.2428737529</v>
      </c>
      <c r="AC88" s="55">
        <f t="shared" si="16"/>
        <v>1.028271916</v>
      </c>
      <c r="AD88" s="39">
        <f t="shared" si="17"/>
        <v>0.1587728624</v>
      </c>
      <c r="AE88" s="40">
        <f t="shared" si="18"/>
        <v>0.1587728624</v>
      </c>
      <c r="AF88" s="54">
        <f t="shared" si="19"/>
        <v>0.028</v>
      </c>
      <c r="AG88" s="56">
        <f t="shared" si="20"/>
        <v>0.1745577286</v>
      </c>
      <c r="AH88" s="56">
        <f t="shared" si="21"/>
        <v>0.6108404348</v>
      </c>
      <c r="AI88" s="39">
        <f t="shared" si="22"/>
        <v>0.1140018022</v>
      </c>
      <c r="AJ88" s="40">
        <f t="shared" si="23"/>
        <v>0.1140018022</v>
      </c>
      <c r="AK88" s="54">
        <f t="shared" si="24"/>
        <v>0.1140018022</v>
      </c>
      <c r="AL88" s="57">
        <f t="shared" ref="AL88:AM88" si="456">R88-T88</f>
        <v>0.03134368836</v>
      </c>
      <c r="AM88" s="57">
        <f t="shared" si="456"/>
        <v>0.0951030572</v>
      </c>
      <c r="AN88" s="58">
        <f t="shared" si="26"/>
        <v>0.01531786132</v>
      </c>
      <c r="AO88" s="58">
        <f t="shared" si="27"/>
        <v>0.06701708508</v>
      </c>
      <c r="AP88" s="39">
        <f t="shared" si="28"/>
        <v>0.1140018022</v>
      </c>
      <c r="AQ88" s="40">
        <f t="shared" ref="AQ88:AR88" si="457">AJ88+AN88</f>
        <v>0.1293196636</v>
      </c>
      <c r="AR88" s="54">
        <f t="shared" si="457"/>
        <v>0.1810188873</v>
      </c>
      <c r="AS88" s="59">
        <f t="shared" si="30"/>
        <v>1.911800635</v>
      </c>
      <c r="AT88" s="39">
        <f t="shared" ref="AT88:AV88" si="458">AP88*$AS88</f>
        <v>0.2179487179</v>
      </c>
      <c r="AU88" s="40">
        <f t="shared" si="458"/>
        <v>0.247233415</v>
      </c>
      <c r="AV88" s="54">
        <f t="shared" si="458"/>
        <v>0.3460720238</v>
      </c>
      <c r="AW88" s="39">
        <f t="shared" ref="AW88:AY88" si="459">IF(AT88&lt;0,0,IF(AT88&gt;1,1,AT88))</f>
        <v>0.2179487179</v>
      </c>
      <c r="AX88" s="40">
        <f t="shared" si="459"/>
        <v>0.247233415</v>
      </c>
      <c r="AY88" s="54">
        <f t="shared" si="459"/>
        <v>0.3460720238</v>
      </c>
      <c r="AZ88" s="38"/>
      <c r="BA88" s="38"/>
      <c r="BB88" s="38"/>
      <c r="BC88" s="38"/>
      <c r="BD88" s="38"/>
      <c r="BE88" s="38"/>
      <c r="BF88" s="38"/>
    </row>
    <row r="89">
      <c r="A89" s="1"/>
      <c r="B89" s="1"/>
      <c r="C89" s="53">
        <v>0.0</v>
      </c>
      <c r="D89" s="42"/>
      <c r="E89" s="42"/>
      <c r="F89" s="2">
        <v>1751.0</v>
      </c>
      <c r="G89" s="75">
        <v>1396.0</v>
      </c>
      <c r="H89" s="43">
        <v>13.0</v>
      </c>
      <c r="I89" s="43">
        <v>40.0</v>
      </c>
      <c r="J89" s="43">
        <v>25.0</v>
      </c>
      <c r="K89" s="44">
        <v>40.0</v>
      </c>
      <c r="L89" s="44">
        <v>216.0</v>
      </c>
      <c r="M89" s="44">
        <v>67.0</v>
      </c>
      <c r="N89" s="76">
        <f>'Turnout Restoration'!AR89</f>
        <v>12</v>
      </c>
      <c r="O89" s="45">
        <v>27.0</v>
      </c>
      <c r="P89" s="76">
        <f>'Turnout Restoration'!AT89</f>
        <v>53</v>
      </c>
      <c r="Q89" s="39">
        <f t="shared" si="6"/>
        <v>0.2934782609</v>
      </c>
      <c r="R89" s="40">
        <f t="shared" si="7"/>
        <v>0.5128205128</v>
      </c>
      <c r="S89" s="54">
        <f t="shared" si="8"/>
        <v>0.6687306502</v>
      </c>
      <c r="T89" s="40">
        <f t="shared" si="9"/>
        <v>0.4541759216</v>
      </c>
      <c r="U89" s="54">
        <f t="shared" si="10"/>
        <v>0.5496889178</v>
      </c>
      <c r="V89" s="39">
        <f t="shared" ref="V89:X89" si="460">Q89</f>
        <v>0.2934782609</v>
      </c>
      <c r="W89" s="40">
        <f t="shared" si="460"/>
        <v>0.5128205128</v>
      </c>
      <c r="X89" s="54">
        <f t="shared" si="460"/>
        <v>0.6687306502</v>
      </c>
      <c r="Y89" s="39">
        <f t="shared" si="12"/>
        <v>0.2934782609</v>
      </c>
      <c r="Z89" s="40">
        <f t="shared" si="13"/>
        <v>-0.04117948718</v>
      </c>
      <c r="AA89" s="54">
        <f t="shared" si="14"/>
        <v>0.03673065015</v>
      </c>
      <c r="AB89" s="55">
        <f t="shared" si="15"/>
        <v>-0.1394051569</v>
      </c>
      <c r="AC89" s="55">
        <f t="shared" si="16"/>
        <v>0.9248033202</v>
      </c>
      <c r="AD89" s="39">
        <f t="shared" si="17"/>
        <v>0.2095533819</v>
      </c>
      <c r="AE89" s="40">
        <f t="shared" si="18"/>
        <v>0.2095533819</v>
      </c>
      <c r="AF89" s="54">
        <f t="shared" si="19"/>
        <v>0.03673065015</v>
      </c>
      <c r="AG89" s="56">
        <f t="shared" si="20"/>
        <v>0.1735179508</v>
      </c>
      <c r="AH89" s="56">
        <f t="shared" si="21"/>
        <v>0.6118802126</v>
      </c>
      <c r="AI89" s="39">
        <f t="shared" si="22"/>
        <v>0.150435635</v>
      </c>
      <c r="AJ89" s="40">
        <f t="shared" si="23"/>
        <v>0.150435635</v>
      </c>
      <c r="AK89" s="54">
        <f t="shared" si="24"/>
        <v>0.150435635</v>
      </c>
      <c r="AL89" s="57">
        <f t="shared" ref="AL89:AM89" si="461">R89-T89</f>
        <v>0.05864459127</v>
      </c>
      <c r="AM89" s="57">
        <f t="shared" si="461"/>
        <v>0.1190417324</v>
      </c>
      <c r="AN89" s="58">
        <f t="shared" si="26"/>
        <v>0.02865998749</v>
      </c>
      <c r="AO89" s="58">
        <f t="shared" si="27"/>
        <v>0.08388615616</v>
      </c>
      <c r="AP89" s="39">
        <f t="shared" si="28"/>
        <v>0.150435635</v>
      </c>
      <c r="AQ89" s="40">
        <f t="shared" ref="AQ89:AR89" si="462">AJ89+AN89</f>
        <v>0.1790956225</v>
      </c>
      <c r="AR89" s="54">
        <f t="shared" si="462"/>
        <v>0.2343217911</v>
      </c>
      <c r="AS89" s="59">
        <f t="shared" si="30"/>
        <v>1.950855998</v>
      </c>
      <c r="AT89" s="39">
        <f t="shared" ref="AT89:AV89" si="463">AP89*$AS89</f>
        <v>0.2934782609</v>
      </c>
      <c r="AU89" s="40">
        <f t="shared" si="463"/>
        <v>0.3493897694</v>
      </c>
      <c r="AV89" s="54">
        <f t="shared" si="463"/>
        <v>0.4571280718</v>
      </c>
      <c r="AW89" s="39">
        <f t="shared" ref="AW89:AY89" si="464">IF(AT89&lt;0,0,IF(AT89&gt;1,1,AT89))</f>
        <v>0.2934782609</v>
      </c>
      <c r="AX89" s="40">
        <f t="shared" si="464"/>
        <v>0.3493897694</v>
      </c>
      <c r="AY89" s="54">
        <f t="shared" si="464"/>
        <v>0.4571280718</v>
      </c>
      <c r="AZ89" s="38"/>
      <c r="BA89" s="38"/>
      <c r="BB89" s="38"/>
      <c r="BC89" s="38"/>
      <c r="BD89" s="38"/>
      <c r="BE89" s="38"/>
      <c r="BF89" s="38"/>
    </row>
    <row r="90">
      <c r="A90" s="1"/>
      <c r="B90" s="1"/>
      <c r="C90" s="53">
        <v>0.0</v>
      </c>
      <c r="D90" s="42"/>
      <c r="E90" s="42"/>
      <c r="F90" s="2">
        <v>2003.0</v>
      </c>
      <c r="G90" s="75">
        <v>937.0</v>
      </c>
      <c r="H90" s="43">
        <v>12.0</v>
      </c>
      <c r="I90" s="43">
        <v>20.0</v>
      </c>
      <c r="J90" s="43">
        <v>20.0</v>
      </c>
      <c r="K90" s="44">
        <v>25.0</v>
      </c>
      <c r="L90" s="44">
        <v>42.0</v>
      </c>
      <c r="M90" s="44">
        <v>16.0</v>
      </c>
      <c r="N90" s="76">
        <f>'Turnout Restoration'!AR90</f>
        <v>7</v>
      </c>
      <c r="O90" s="45">
        <v>9.0</v>
      </c>
      <c r="P90" s="76">
        <f>'Turnout Restoration'!AT90</f>
        <v>17</v>
      </c>
      <c r="Q90" s="39">
        <f t="shared" si="6"/>
        <v>0.2727272727</v>
      </c>
      <c r="R90" s="40">
        <f t="shared" si="7"/>
        <v>0.3846153846</v>
      </c>
      <c r="S90" s="54">
        <f t="shared" si="8"/>
        <v>0.5060240964</v>
      </c>
      <c r="T90" s="40">
        <f t="shared" si="9"/>
        <v>0.4573801653</v>
      </c>
      <c r="U90" s="54">
        <f t="shared" si="10"/>
        <v>0.5534545455</v>
      </c>
      <c r="V90" s="39">
        <f t="shared" ref="V90:X90" si="465">Q90</f>
        <v>0.2727272727</v>
      </c>
      <c r="W90" s="40">
        <f t="shared" si="465"/>
        <v>0.3846153846</v>
      </c>
      <c r="X90" s="54">
        <f t="shared" si="465"/>
        <v>0.5060240964</v>
      </c>
      <c r="Y90" s="39">
        <f t="shared" si="12"/>
        <v>0.2727272727</v>
      </c>
      <c r="Z90" s="40">
        <f t="shared" si="13"/>
        <v>-0.1693846154</v>
      </c>
      <c r="AA90" s="54">
        <f t="shared" si="14"/>
        <v>-0.1259759036</v>
      </c>
      <c r="AB90" s="55">
        <f t="shared" si="15"/>
        <v>-0.555773251</v>
      </c>
      <c r="AC90" s="55">
        <f t="shared" si="16"/>
        <v>1.341171414</v>
      </c>
      <c r="AD90" s="39">
        <f t="shared" si="17"/>
        <v>0.2270146617</v>
      </c>
      <c r="AE90" s="40">
        <f t="shared" si="18"/>
        <v>0.2270146617</v>
      </c>
      <c r="AF90" s="54">
        <f t="shared" si="19"/>
        <v>-0.1259759036</v>
      </c>
      <c r="AG90" s="56">
        <f t="shared" si="20"/>
        <v>-0.5066158369</v>
      </c>
      <c r="AH90" s="56">
        <f t="shared" si="21"/>
        <v>1.292014</v>
      </c>
      <c r="AI90" s="39">
        <f t="shared" si="22"/>
        <v>0.1835832031</v>
      </c>
      <c r="AJ90" s="40">
        <f t="shared" si="23"/>
        <v>0.1835832031</v>
      </c>
      <c r="AK90" s="54">
        <f t="shared" si="24"/>
        <v>0.1835832031</v>
      </c>
      <c r="AL90" s="57">
        <f t="shared" ref="AL90:AM90" si="466">R90-T90</f>
        <v>-0.07276478067</v>
      </c>
      <c r="AM90" s="57">
        <f t="shared" si="466"/>
        <v>-0.04743044907</v>
      </c>
      <c r="AN90" s="58">
        <f t="shared" si="26"/>
        <v>-0.03556061452</v>
      </c>
      <c r="AO90" s="58">
        <f t="shared" si="27"/>
        <v>-0.03342322039</v>
      </c>
      <c r="AP90" s="39">
        <f t="shared" si="28"/>
        <v>0.1835832031</v>
      </c>
      <c r="AQ90" s="40">
        <f t="shared" ref="AQ90:AR90" si="467">AJ90+AN90</f>
        <v>0.1480225886</v>
      </c>
      <c r="AR90" s="54">
        <f t="shared" si="467"/>
        <v>0.1501599827</v>
      </c>
      <c r="AS90" s="59">
        <f t="shared" si="30"/>
        <v>1.485578572</v>
      </c>
      <c r="AT90" s="39">
        <f t="shared" ref="AT90:AV90" si="468">AP90*$AS90</f>
        <v>0.2727272727</v>
      </c>
      <c r="AU90" s="40">
        <f t="shared" si="468"/>
        <v>0.2198991858</v>
      </c>
      <c r="AV90" s="54">
        <f t="shared" si="468"/>
        <v>0.2230744527</v>
      </c>
      <c r="AW90" s="39">
        <f t="shared" ref="AW90:AY90" si="469">IF(AT90&lt;0,0,IF(AT90&gt;1,1,AT90))</f>
        <v>0.2727272727</v>
      </c>
      <c r="AX90" s="40">
        <f t="shared" si="469"/>
        <v>0.2198991858</v>
      </c>
      <c r="AY90" s="54">
        <f t="shared" si="469"/>
        <v>0.2230744527</v>
      </c>
      <c r="AZ90" s="38"/>
      <c r="BA90" s="38"/>
      <c r="BB90" s="38"/>
      <c r="BC90" s="38"/>
      <c r="BD90" s="38"/>
      <c r="BE90" s="38"/>
      <c r="BF90" s="38"/>
    </row>
    <row r="91">
      <c r="A91" s="1"/>
      <c r="B91" s="1"/>
      <c r="C91" s="53">
        <v>0.0</v>
      </c>
      <c r="D91" s="42"/>
      <c r="E91" s="42"/>
      <c r="F91" s="2">
        <v>2004.0</v>
      </c>
      <c r="G91" s="75">
        <v>1302.0</v>
      </c>
      <c r="H91" s="43">
        <v>18.0</v>
      </c>
      <c r="I91" s="43">
        <v>34.0</v>
      </c>
      <c r="J91" s="43">
        <v>11.0</v>
      </c>
      <c r="K91" s="44">
        <v>47.0</v>
      </c>
      <c r="L91" s="44">
        <v>72.0</v>
      </c>
      <c r="M91" s="44">
        <v>25.0</v>
      </c>
      <c r="N91" s="76">
        <f>'Turnout Restoration'!AR91</f>
        <v>14</v>
      </c>
      <c r="O91" s="45">
        <v>7.0</v>
      </c>
      <c r="P91" s="76">
        <f>'Turnout Restoration'!AT91</f>
        <v>11</v>
      </c>
      <c r="Q91" s="39">
        <f t="shared" si="6"/>
        <v>0.21875</v>
      </c>
      <c r="R91" s="40">
        <f t="shared" si="7"/>
        <v>0.5396825397</v>
      </c>
      <c r="S91" s="54">
        <f t="shared" si="8"/>
        <v>0.5</v>
      </c>
      <c r="T91" s="40">
        <f t="shared" si="9"/>
        <v>0.4684619141</v>
      </c>
      <c r="U91" s="54">
        <f t="shared" si="10"/>
        <v>0.5647138672</v>
      </c>
      <c r="V91" s="39">
        <f t="shared" ref="V91:X91" si="470">Q91</f>
        <v>0.21875</v>
      </c>
      <c r="W91" s="40">
        <f t="shared" si="470"/>
        <v>0.5396825397</v>
      </c>
      <c r="X91" s="54">
        <f t="shared" si="470"/>
        <v>0.5</v>
      </c>
      <c r="Y91" s="39">
        <f t="shared" si="12"/>
        <v>0.21875</v>
      </c>
      <c r="Z91" s="40">
        <f t="shared" si="13"/>
        <v>-0.01431746032</v>
      </c>
      <c r="AA91" s="54">
        <f t="shared" si="14"/>
        <v>-0.132</v>
      </c>
      <c r="AB91" s="55">
        <f t="shared" si="15"/>
        <v>-0.06535802521</v>
      </c>
      <c r="AC91" s="55">
        <f t="shared" si="16"/>
        <v>0.8507561886</v>
      </c>
      <c r="AD91" s="39">
        <f t="shared" si="17"/>
        <v>0.1550105677</v>
      </c>
      <c r="AE91" s="40">
        <f t="shared" si="18"/>
        <v>0.1550105677</v>
      </c>
      <c r="AF91" s="54">
        <f t="shared" si="19"/>
        <v>-0.132</v>
      </c>
      <c r="AG91" s="56">
        <f t="shared" si="20"/>
        <v>-0.7053960399</v>
      </c>
      <c r="AH91" s="56">
        <f t="shared" si="21"/>
        <v>1.490794203</v>
      </c>
      <c r="AI91" s="39">
        <f t="shared" si="22"/>
        <v>0.143965753</v>
      </c>
      <c r="AJ91" s="40">
        <f t="shared" si="23"/>
        <v>0.143965753</v>
      </c>
      <c r="AK91" s="54">
        <f t="shared" si="24"/>
        <v>0.143965753</v>
      </c>
      <c r="AL91" s="57">
        <f t="shared" ref="AL91:AM91" si="471">R91-T91</f>
        <v>0.07122062562</v>
      </c>
      <c r="AM91" s="57">
        <f t="shared" si="471"/>
        <v>-0.06471386719</v>
      </c>
      <c r="AN91" s="58">
        <f t="shared" si="26"/>
        <v>0.03480597605</v>
      </c>
      <c r="AO91" s="58">
        <f t="shared" si="27"/>
        <v>-0.04560247452</v>
      </c>
      <c r="AP91" s="39">
        <f t="shared" si="28"/>
        <v>0.143965753</v>
      </c>
      <c r="AQ91" s="40">
        <f t="shared" ref="AQ91:AR91" si="472">AJ91+AN91</f>
        <v>0.1787717291</v>
      </c>
      <c r="AR91" s="54">
        <f t="shared" si="472"/>
        <v>0.0983632785</v>
      </c>
      <c r="AS91" s="59">
        <f t="shared" si="30"/>
        <v>1.519458589</v>
      </c>
      <c r="AT91" s="39">
        <f t="shared" ref="AT91:AV91" si="473">AP91*$AS91</f>
        <v>0.21875</v>
      </c>
      <c r="AU91" s="40">
        <f t="shared" si="473"/>
        <v>0.2716362393</v>
      </c>
      <c r="AV91" s="54">
        <f t="shared" si="473"/>
        <v>0.1494589284</v>
      </c>
      <c r="AW91" s="39">
        <f t="shared" ref="AW91:AY91" si="474">IF(AT91&lt;0,0,IF(AT91&gt;1,1,AT91))</f>
        <v>0.21875</v>
      </c>
      <c r="AX91" s="40">
        <f t="shared" si="474"/>
        <v>0.2716362393</v>
      </c>
      <c r="AY91" s="54">
        <f t="shared" si="474"/>
        <v>0.1494589284</v>
      </c>
      <c r="AZ91" s="38"/>
      <c r="BA91" s="38"/>
      <c r="BB91" s="38"/>
      <c r="BC91" s="38"/>
      <c r="BD91" s="38"/>
      <c r="BE91" s="38"/>
      <c r="BF91" s="38"/>
    </row>
    <row r="92">
      <c r="A92" s="1"/>
      <c r="B92" s="1"/>
      <c r="C92" s="53">
        <v>0.0</v>
      </c>
      <c r="D92" s="42"/>
      <c r="E92" s="42"/>
      <c r="F92" s="2">
        <v>2005.0</v>
      </c>
      <c r="G92" s="75">
        <v>2026.0</v>
      </c>
      <c r="H92" s="43">
        <v>21.0</v>
      </c>
      <c r="I92" s="43">
        <v>56.0</v>
      </c>
      <c r="J92" s="43">
        <v>47.0</v>
      </c>
      <c r="K92" s="44">
        <v>78.0</v>
      </c>
      <c r="L92" s="44">
        <v>114.0</v>
      </c>
      <c r="M92" s="44">
        <v>69.0</v>
      </c>
      <c r="N92" s="76">
        <f>'Turnout Restoration'!AR92</f>
        <v>28</v>
      </c>
      <c r="O92" s="45">
        <v>21.0</v>
      </c>
      <c r="P92" s="76">
        <f>'Turnout Restoration'!AT92</f>
        <v>54</v>
      </c>
      <c r="Q92" s="39">
        <f t="shared" si="6"/>
        <v>0.2038834951</v>
      </c>
      <c r="R92" s="40">
        <f t="shared" si="7"/>
        <v>0.4516129032</v>
      </c>
      <c r="S92" s="54">
        <f t="shared" si="8"/>
        <v>0.4367816092</v>
      </c>
      <c r="T92" s="40">
        <f t="shared" si="9"/>
        <v>0.4722110472</v>
      </c>
      <c r="U92" s="54">
        <f t="shared" si="10"/>
        <v>0.5681864455</v>
      </c>
      <c r="V92" s="39">
        <f t="shared" ref="V92:X92" si="475">Q92</f>
        <v>0.2038834951</v>
      </c>
      <c r="W92" s="40">
        <f t="shared" si="475"/>
        <v>0.4516129032</v>
      </c>
      <c r="X92" s="54">
        <f t="shared" si="475"/>
        <v>0.4367816092</v>
      </c>
      <c r="Y92" s="39">
        <f t="shared" si="12"/>
        <v>0.2038834951</v>
      </c>
      <c r="Z92" s="40">
        <f t="shared" si="13"/>
        <v>-0.1023870968</v>
      </c>
      <c r="AA92" s="54">
        <f t="shared" si="14"/>
        <v>-0.1952183908</v>
      </c>
      <c r="AB92" s="55">
        <f t="shared" si="15"/>
        <v>-0.4653935472</v>
      </c>
      <c r="AC92" s="55">
        <f t="shared" si="16"/>
        <v>1.250791711</v>
      </c>
      <c r="AD92" s="39">
        <f t="shared" si="17"/>
        <v>0.1613251332</v>
      </c>
      <c r="AE92" s="40">
        <f t="shared" si="18"/>
        <v>0.1613251332</v>
      </c>
      <c r="AF92" s="54">
        <f t="shared" si="19"/>
        <v>-0.1952183908</v>
      </c>
      <c r="AG92" s="56">
        <f t="shared" si="20"/>
        <v>-0.8801740124</v>
      </c>
      <c r="AH92" s="56">
        <f t="shared" si="21"/>
        <v>1.665572176</v>
      </c>
      <c r="AI92" s="39">
        <f t="shared" si="22"/>
        <v>0.1790754292</v>
      </c>
      <c r="AJ92" s="40">
        <f t="shared" si="23"/>
        <v>0.1790754292</v>
      </c>
      <c r="AK92" s="54">
        <f t="shared" si="24"/>
        <v>0.1790754292</v>
      </c>
      <c r="AL92" s="57">
        <f t="shared" ref="AL92:AM92" si="476">R92-T92</f>
        <v>-0.020598144</v>
      </c>
      <c r="AM92" s="57">
        <f t="shared" si="476"/>
        <v>-0.1314048363</v>
      </c>
      <c r="AN92" s="58">
        <f t="shared" si="26"/>
        <v>-0.01006644494</v>
      </c>
      <c r="AO92" s="58">
        <f t="shared" si="27"/>
        <v>-0.09259817036</v>
      </c>
      <c r="AP92" s="39">
        <f t="shared" si="28"/>
        <v>0.1790754292</v>
      </c>
      <c r="AQ92" s="40">
        <f t="shared" ref="AQ92:AR92" si="477">AJ92+AN92</f>
        <v>0.1690089843</v>
      </c>
      <c r="AR92" s="54">
        <f t="shared" si="477"/>
        <v>0.08647725885</v>
      </c>
      <c r="AS92" s="59">
        <f t="shared" si="30"/>
        <v>1.13853417</v>
      </c>
      <c r="AT92" s="39">
        <f t="shared" ref="AT92:AV92" si="478">AP92*$AS92</f>
        <v>0.2038834951</v>
      </c>
      <c r="AU92" s="40">
        <f t="shared" si="478"/>
        <v>0.1924225036</v>
      </c>
      <c r="AV92" s="54">
        <f t="shared" si="478"/>
        <v>0.09845731412</v>
      </c>
      <c r="AW92" s="39">
        <f t="shared" ref="AW92:AY92" si="479">IF(AT92&lt;0,0,IF(AT92&gt;1,1,AT92))</f>
        <v>0.2038834951</v>
      </c>
      <c r="AX92" s="40">
        <f t="shared" si="479"/>
        <v>0.1924225036</v>
      </c>
      <c r="AY92" s="54">
        <f t="shared" si="479"/>
        <v>0.09845731412</v>
      </c>
      <c r="AZ92" s="38"/>
      <c r="BA92" s="38"/>
      <c r="BB92" s="38"/>
      <c r="BC92" s="38"/>
      <c r="BD92" s="38"/>
      <c r="BE92" s="38"/>
      <c r="BF92" s="38"/>
    </row>
    <row r="93">
      <c r="A93" s="1"/>
      <c r="B93" s="1"/>
      <c r="C93" s="53">
        <v>0.0</v>
      </c>
      <c r="D93" s="42"/>
      <c r="E93" s="42"/>
      <c r="F93" s="2">
        <v>2007.0</v>
      </c>
      <c r="G93" s="75">
        <v>592.0</v>
      </c>
      <c r="H93" s="43">
        <v>10.0</v>
      </c>
      <c r="I93" s="43">
        <v>9.0</v>
      </c>
      <c r="J93" s="43">
        <v>17.0</v>
      </c>
      <c r="K93" s="44">
        <v>31.0</v>
      </c>
      <c r="L93" s="44">
        <v>39.0</v>
      </c>
      <c r="M93" s="44">
        <v>31.0</v>
      </c>
      <c r="N93" s="76">
        <f>'Turnout Restoration'!AR93</f>
        <v>8</v>
      </c>
      <c r="O93" s="45">
        <v>2.0</v>
      </c>
      <c r="P93" s="76">
        <f>'Turnout Restoration'!AT93</f>
        <v>8</v>
      </c>
      <c r="Q93" s="39">
        <f t="shared" si="6"/>
        <v>0.1111111111</v>
      </c>
      <c r="R93" s="40">
        <f t="shared" si="7"/>
        <v>0.25</v>
      </c>
      <c r="S93" s="54">
        <f t="shared" si="8"/>
        <v>0.3861386139</v>
      </c>
      <c r="T93" s="40">
        <f t="shared" si="9"/>
        <v>0.5024074074</v>
      </c>
      <c r="U93" s="54">
        <f t="shared" si="10"/>
        <v>0.5934814815</v>
      </c>
      <c r="V93" s="39">
        <f t="shared" ref="V93:X93" si="480">Q93</f>
        <v>0.1111111111</v>
      </c>
      <c r="W93" s="40">
        <f t="shared" si="480"/>
        <v>0.25</v>
      </c>
      <c r="X93" s="54">
        <f t="shared" si="480"/>
        <v>0.3861386139</v>
      </c>
      <c r="Y93" s="39">
        <f t="shared" si="12"/>
        <v>0.1111111111</v>
      </c>
      <c r="Z93" s="40">
        <f t="shared" si="13"/>
        <v>-0.304</v>
      </c>
      <c r="AA93" s="54">
        <f t="shared" si="14"/>
        <v>-0.2458613861</v>
      </c>
      <c r="AB93" s="55">
        <f t="shared" si="15"/>
        <v>-1.220382903</v>
      </c>
      <c r="AC93" s="55">
        <f t="shared" si="16"/>
        <v>2.005781067</v>
      </c>
      <c r="AD93" s="39">
        <f t="shared" si="17"/>
        <v>0.2288686075</v>
      </c>
      <c r="AE93" s="40">
        <f t="shared" si="18"/>
        <v>0.2288686075</v>
      </c>
      <c r="AF93" s="54">
        <f t="shared" si="19"/>
        <v>-0.2458613861</v>
      </c>
      <c r="AG93" s="56">
        <f t="shared" si="20"/>
        <v>-0.8211775055</v>
      </c>
      <c r="AH93" s="56">
        <f t="shared" si="21"/>
        <v>1.606575669</v>
      </c>
      <c r="AI93" s="39">
        <f t="shared" si="22"/>
        <v>0.2375170107</v>
      </c>
      <c r="AJ93" s="40">
        <f t="shared" si="23"/>
        <v>0.2375170107</v>
      </c>
      <c r="AK93" s="54">
        <f t="shared" si="24"/>
        <v>0.2375170107</v>
      </c>
      <c r="AL93" s="57">
        <f t="shared" ref="AL93:AM93" si="481">R93-T93</f>
        <v>-0.2524074074</v>
      </c>
      <c r="AM93" s="57">
        <f t="shared" si="481"/>
        <v>-0.2073428676</v>
      </c>
      <c r="AN93" s="58">
        <f t="shared" si="26"/>
        <v>-0.1233531172</v>
      </c>
      <c r="AO93" s="58">
        <f t="shared" si="27"/>
        <v>-0.1461100727</v>
      </c>
      <c r="AP93" s="39">
        <f t="shared" si="28"/>
        <v>0.2375170107</v>
      </c>
      <c r="AQ93" s="40">
        <f t="shared" ref="AQ93:AR93" si="482">AJ93+AN93</f>
        <v>0.1141638935</v>
      </c>
      <c r="AR93" s="54">
        <f t="shared" si="482"/>
        <v>0.09140693797</v>
      </c>
      <c r="AS93" s="59">
        <f t="shared" si="30"/>
        <v>0.4678027515</v>
      </c>
      <c r="AT93" s="39">
        <f t="shared" ref="AT93:AV93" si="483">AP93*$AS93</f>
        <v>0.1111111111</v>
      </c>
      <c r="AU93" s="40">
        <f t="shared" si="483"/>
        <v>0.05340618349</v>
      </c>
      <c r="AV93" s="54">
        <f t="shared" si="483"/>
        <v>0.04276041709</v>
      </c>
      <c r="AW93" s="39">
        <f t="shared" ref="AW93:AY93" si="484">IF(AT93&lt;0,0,IF(AT93&gt;1,1,AT93))</f>
        <v>0.1111111111</v>
      </c>
      <c r="AX93" s="40">
        <f t="shared" si="484"/>
        <v>0.05340618349</v>
      </c>
      <c r="AY93" s="54">
        <f t="shared" si="484"/>
        <v>0.04276041709</v>
      </c>
      <c r="AZ93" s="38"/>
      <c r="BA93" s="38"/>
      <c r="BB93" s="38"/>
      <c r="BC93" s="38"/>
      <c r="BD93" s="38"/>
      <c r="BE93" s="38"/>
      <c r="BF93" s="38"/>
    </row>
    <row r="94">
      <c r="A94" s="1"/>
      <c r="B94" s="1"/>
      <c r="C94" s="53">
        <v>0.0</v>
      </c>
      <c r="D94" s="42"/>
      <c r="E94" s="42"/>
      <c r="F94" s="2">
        <v>2008.0</v>
      </c>
      <c r="G94" s="75">
        <v>3166.0</v>
      </c>
      <c r="H94" s="43">
        <v>43.0</v>
      </c>
      <c r="I94" s="43">
        <v>43.0</v>
      </c>
      <c r="J94" s="43">
        <v>39.0</v>
      </c>
      <c r="K94" s="44">
        <v>106.0</v>
      </c>
      <c r="L94" s="44">
        <v>213.0</v>
      </c>
      <c r="M94" s="44">
        <v>70.0</v>
      </c>
      <c r="N94" s="76">
        <f>'Turnout Restoration'!AR94</f>
        <v>45</v>
      </c>
      <c r="O94" s="45">
        <v>34.0</v>
      </c>
      <c r="P94" s="76">
        <f>'Turnout Restoration'!AT94</f>
        <v>23</v>
      </c>
      <c r="Q94" s="39">
        <f t="shared" si="6"/>
        <v>0.3333333333</v>
      </c>
      <c r="R94" s="40">
        <f t="shared" si="7"/>
        <v>0.344</v>
      </c>
      <c r="S94" s="54">
        <f t="shared" si="8"/>
        <v>0.5475578406</v>
      </c>
      <c r="T94" s="40">
        <f t="shared" si="9"/>
        <v>0.4496666667</v>
      </c>
      <c r="U94" s="54">
        <f t="shared" si="10"/>
        <v>0.5433333333</v>
      </c>
      <c r="V94" s="39">
        <f t="shared" ref="V94:X94" si="485">Q94</f>
        <v>0.3333333333</v>
      </c>
      <c r="W94" s="40">
        <f t="shared" si="485"/>
        <v>0.344</v>
      </c>
      <c r="X94" s="54">
        <f t="shared" si="485"/>
        <v>0.5475578406</v>
      </c>
      <c r="Y94" s="39">
        <f t="shared" si="12"/>
        <v>0.3333333333</v>
      </c>
      <c r="Z94" s="40">
        <f t="shared" si="13"/>
        <v>-0.21</v>
      </c>
      <c r="AA94" s="54">
        <f t="shared" si="14"/>
        <v>-0.08444215938</v>
      </c>
      <c r="AB94" s="55">
        <f t="shared" si="15"/>
        <v>-0.5621867439</v>
      </c>
      <c r="AC94" s="55">
        <f t="shared" si="16"/>
        <v>1.347584907</v>
      </c>
      <c r="AD94" s="39">
        <f t="shared" si="17"/>
        <v>0.278577737</v>
      </c>
      <c r="AE94" s="40">
        <f t="shared" si="18"/>
        <v>0.278577737</v>
      </c>
      <c r="AF94" s="54">
        <f t="shared" si="19"/>
        <v>-0.08444215938</v>
      </c>
      <c r="AG94" s="56">
        <f t="shared" si="20"/>
        <v>-0.2943156501</v>
      </c>
      <c r="AH94" s="56">
        <f t="shared" si="21"/>
        <v>1.079713814</v>
      </c>
      <c r="AI94" s="39">
        <f t="shared" si="22"/>
        <v>0.2058349264</v>
      </c>
      <c r="AJ94" s="40">
        <f t="shared" si="23"/>
        <v>0.2058349264</v>
      </c>
      <c r="AK94" s="54">
        <f t="shared" si="24"/>
        <v>0.2058349264</v>
      </c>
      <c r="AL94" s="57">
        <f t="shared" ref="AL94:AM94" si="486">R94-T94</f>
        <v>-0.1056666667</v>
      </c>
      <c r="AM94" s="57">
        <f t="shared" si="486"/>
        <v>0.004224507284</v>
      </c>
      <c r="AN94" s="58">
        <f t="shared" si="26"/>
        <v>-0.05163997701</v>
      </c>
      <c r="AO94" s="58">
        <f t="shared" si="27"/>
        <v>0.002976919695</v>
      </c>
      <c r="AP94" s="39">
        <f t="shared" si="28"/>
        <v>0.2058349264</v>
      </c>
      <c r="AQ94" s="40">
        <f t="shared" ref="AQ94:AR94" si="487">AJ94+AN94</f>
        <v>0.1541949494</v>
      </c>
      <c r="AR94" s="54">
        <f t="shared" si="487"/>
        <v>0.2088118461</v>
      </c>
      <c r="AS94" s="59">
        <f t="shared" si="30"/>
        <v>1.619420665</v>
      </c>
      <c r="AT94" s="39">
        <f t="shared" ref="AT94:AV94" si="488">AP94*$AS94</f>
        <v>0.3333333333</v>
      </c>
      <c r="AU94" s="40">
        <f t="shared" si="488"/>
        <v>0.2497064874</v>
      </c>
      <c r="AV94" s="54">
        <f t="shared" si="488"/>
        <v>0.3381542186</v>
      </c>
      <c r="AW94" s="39">
        <f t="shared" ref="AW94:AY94" si="489">IF(AT94&lt;0,0,IF(AT94&gt;1,1,AT94))</f>
        <v>0.3333333333</v>
      </c>
      <c r="AX94" s="40">
        <f t="shared" si="489"/>
        <v>0.2497064874</v>
      </c>
      <c r="AY94" s="54">
        <f t="shared" si="489"/>
        <v>0.3381542186</v>
      </c>
      <c r="AZ94" s="38"/>
      <c r="BA94" s="38"/>
      <c r="BB94" s="38"/>
      <c r="BC94" s="38"/>
      <c r="BD94" s="38"/>
      <c r="BE94" s="38"/>
      <c r="BF94" s="38"/>
    </row>
    <row r="95">
      <c r="A95" s="1"/>
      <c r="B95" s="1"/>
      <c r="C95" s="53">
        <v>0.0</v>
      </c>
      <c r="D95" s="42"/>
      <c r="E95" s="42"/>
      <c r="F95" s="2">
        <v>2009.0</v>
      </c>
      <c r="G95" s="75">
        <v>1664.0</v>
      </c>
      <c r="H95" s="43">
        <v>15.0</v>
      </c>
      <c r="I95" s="43">
        <v>23.0</v>
      </c>
      <c r="J95" s="43">
        <v>15.0</v>
      </c>
      <c r="K95" s="44">
        <v>20.0</v>
      </c>
      <c r="L95" s="44">
        <v>71.0</v>
      </c>
      <c r="M95" s="44">
        <v>29.0</v>
      </c>
      <c r="N95" s="76">
        <f>'Turnout Restoration'!AR95</f>
        <v>10</v>
      </c>
      <c r="O95" s="45">
        <v>4.0</v>
      </c>
      <c r="P95" s="76">
        <f>'Turnout Restoration'!AT95</f>
        <v>15</v>
      </c>
      <c r="Q95" s="39">
        <f t="shared" si="6"/>
        <v>0.1379310345</v>
      </c>
      <c r="R95" s="40">
        <f t="shared" si="7"/>
        <v>0.4339622642</v>
      </c>
      <c r="S95" s="54">
        <f t="shared" si="8"/>
        <v>0.5916666667</v>
      </c>
      <c r="T95" s="40">
        <f t="shared" si="9"/>
        <v>0.4924732461</v>
      </c>
      <c r="U95" s="54">
        <f t="shared" si="10"/>
        <v>0.5855267539</v>
      </c>
      <c r="V95" s="39">
        <f t="shared" ref="V95:X95" si="490">Q95</f>
        <v>0.1379310345</v>
      </c>
      <c r="W95" s="40">
        <f t="shared" si="490"/>
        <v>0.4339622642</v>
      </c>
      <c r="X95" s="54">
        <f t="shared" si="490"/>
        <v>0.5916666667</v>
      </c>
      <c r="Y95" s="39">
        <f t="shared" si="12"/>
        <v>0.1379310345</v>
      </c>
      <c r="Z95" s="40">
        <f t="shared" si="13"/>
        <v>-0.1200377358</v>
      </c>
      <c r="AA95" s="54">
        <f t="shared" si="14"/>
        <v>-0.04033333333</v>
      </c>
      <c r="AB95" s="55">
        <f t="shared" si="15"/>
        <v>-0.7161468136</v>
      </c>
      <c r="AC95" s="55">
        <f t="shared" si="16"/>
        <v>1.501544977</v>
      </c>
      <c r="AD95" s="39">
        <f t="shared" si="17"/>
        <v>0.1292942928</v>
      </c>
      <c r="AE95" s="40">
        <f t="shared" si="18"/>
        <v>0.1292942928</v>
      </c>
      <c r="AF95" s="54">
        <f t="shared" si="19"/>
        <v>-0.04033333333</v>
      </c>
      <c r="AG95" s="56">
        <f t="shared" si="20"/>
        <v>-0.3023835722</v>
      </c>
      <c r="AH95" s="56">
        <f t="shared" si="21"/>
        <v>1.087781736</v>
      </c>
      <c r="AI95" s="39">
        <f t="shared" si="22"/>
        <v>0.095770016</v>
      </c>
      <c r="AJ95" s="40">
        <f t="shared" si="23"/>
        <v>0.095770016</v>
      </c>
      <c r="AK95" s="54">
        <f t="shared" si="24"/>
        <v>0.095770016</v>
      </c>
      <c r="AL95" s="57">
        <f t="shared" ref="AL95:AM95" si="491">R95-T95</f>
        <v>-0.05851098198</v>
      </c>
      <c r="AM95" s="57">
        <f t="shared" si="491"/>
        <v>0.006139912802</v>
      </c>
      <c r="AN95" s="58">
        <f t="shared" si="26"/>
        <v>-0.02859469178</v>
      </c>
      <c r="AO95" s="58">
        <f t="shared" si="27"/>
        <v>0.004326664891</v>
      </c>
      <c r="AP95" s="39">
        <f t="shared" si="28"/>
        <v>0.095770016</v>
      </c>
      <c r="AQ95" s="40">
        <f t="shared" ref="AQ95:AR95" si="492">AJ95+AN95</f>
        <v>0.06717532422</v>
      </c>
      <c r="AR95" s="54">
        <f t="shared" si="492"/>
        <v>0.1000966809</v>
      </c>
      <c r="AS95" s="59">
        <f t="shared" si="30"/>
        <v>1.440231925</v>
      </c>
      <c r="AT95" s="39">
        <f t="shared" ref="AT95:AV95" si="493">AP95*$AS95</f>
        <v>0.1379310345</v>
      </c>
      <c r="AU95" s="40">
        <f t="shared" si="493"/>
        <v>0.0967480465</v>
      </c>
      <c r="AV95" s="54">
        <f t="shared" si="493"/>
        <v>0.1441624354</v>
      </c>
      <c r="AW95" s="39">
        <f t="shared" ref="AW95:AY95" si="494">IF(AT95&lt;0,0,IF(AT95&gt;1,1,AT95))</f>
        <v>0.1379310345</v>
      </c>
      <c r="AX95" s="40">
        <f t="shared" si="494"/>
        <v>0.0967480465</v>
      </c>
      <c r="AY95" s="54">
        <f t="shared" si="494"/>
        <v>0.1441624354</v>
      </c>
      <c r="AZ95" s="38"/>
      <c r="BA95" s="38"/>
      <c r="BB95" s="38"/>
      <c r="BC95" s="38"/>
      <c r="BD95" s="38"/>
      <c r="BE95" s="38"/>
      <c r="BF95" s="38"/>
    </row>
    <row r="96">
      <c r="A96" s="1"/>
      <c r="B96" s="1"/>
      <c r="C96" s="53">
        <v>0.0</v>
      </c>
      <c r="D96" s="42"/>
      <c r="E96" s="42"/>
      <c r="F96" s="2">
        <v>2011.0</v>
      </c>
      <c r="G96" s="75">
        <v>1367.0</v>
      </c>
      <c r="H96" s="43">
        <v>7.0</v>
      </c>
      <c r="I96" s="43">
        <v>21.0</v>
      </c>
      <c r="J96" s="43">
        <v>22.0</v>
      </c>
      <c r="K96" s="44">
        <v>25.0</v>
      </c>
      <c r="L96" s="44">
        <v>102.0</v>
      </c>
      <c r="M96" s="44">
        <v>27.0</v>
      </c>
      <c r="N96" s="76">
        <f>'Turnout Restoration'!AR96</f>
        <v>17</v>
      </c>
      <c r="O96" s="45">
        <v>11.0</v>
      </c>
      <c r="P96" s="76">
        <f>'Turnout Restoration'!AT96</f>
        <v>46</v>
      </c>
      <c r="Q96" s="39">
        <f t="shared" si="6"/>
        <v>0.1486486486</v>
      </c>
      <c r="R96" s="40">
        <f t="shared" si="7"/>
        <v>0.42</v>
      </c>
      <c r="S96" s="54">
        <f t="shared" si="8"/>
        <v>0.6623376623</v>
      </c>
      <c r="T96" s="40">
        <f t="shared" si="9"/>
        <v>0.4887773923</v>
      </c>
      <c r="U96" s="54">
        <f t="shared" si="10"/>
        <v>0.5824939737</v>
      </c>
      <c r="V96" s="39">
        <f t="shared" ref="V96:X96" si="495">Q96</f>
        <v>0.1486486486</v>
      </c>
      <c r="W96" s="40">
        <f t="shared" si="495"/>
        <v>0.42</v>
      </c>
      <c r="X96" s="54">
        <f t="shared" si="495"/>
        <v>0.6623376623</v>
      </c>
      <c r="Y96" s="39">
        <f t="shared" si="12"/>
        <v>0.1486486486</v>
      </c>
      <c r="Z96" s="40">
        <f t="shared" si="13"/>
        <v>-0.134</v>
      </c>
      <c r="AA96" s="54">
        <f t="shared" si="14"/>
        <v>0.03033766234</v>
      </c>
      <c r="AB96" s="55">
        <f t="shared" si="15"/>
        <v>-0.7336181371</v>
      </c>
      <c r="AC96" s="55">
        <f t="shared" si="16"/>
        <v>1.5190163</v>
      </c>
      <c r="AD96" s="39">
        <f t="shared" si="17"/>
        <v>0.1415139936</v>
      </c>
      <c r="AE96" s="40">
        <f t="shared" si="18"/>
        <v>0.1415139936</v>
      </c>
      <c r="AF96" s="54">
        <f t="shared" si="19"/>
        <v>0.03033766234</v>
      </c>
      <c r="AG96" s="56">
        <f t="shared" si="20"/>
        <v>0.2111827509</v>
      </c>
      <c r="AH96" s="56">
        <f t="shared" si="21"/>
        <v>0.5742154125</v>
      </c>
      <c r="AI96" s="39">
        <f t="shared" si="22"/>
        <v>0.1023391033</v>
      </c>
      <c r="AJ96" s="40">
        <f t="shared" si="23"/>
        <v>0.1023391033</v>
      </c>
      <c r="AK96" s="54">
        <f t="shared" si="24"/>
        <v>0.1023391033</v>
      </c>
      <c r="AL96" s="57">
        <f t="shared" ref="AL96:AM96" si="496">R96-T96</f>
        <v>-0.06877739226</v>
      </c>
      <c r="AM96" s="57">
        <f t="shared" si="496"/>
        <v>0.07984368863</v>
      </c>
      <c r="AN96" s="58">
        <f t="shared" si="26"/>
        <v>-0.03361195225</v>
      </c>
      <c r="AO96" s="58">
        <f t="shared" si="27"/>
        <v>0.05626413526</v>
      </c>
      <c r="AP96" s="39">
        <f t="shared" si="28"/>
        <v>0.1023391033</v>
      </c>
      <c r="AQ96" s="40">
        <f t="shared" ref="AQ96:AR96" si="497">AJ96+AN96</f>
        <v>0.06872715105</v>
      </c>
      <c r="AR96" s="54">
        <f t="shared" si="497"/>
        <v>0.1586032386</v>
      </c>
      <c r="AS96" s="59">
        <f t="shared" si="30"/>
        <v>1.452510759</v>
      </c>
      <c r="AT96" s="39">
        <f t="shared" ref="AT96:AV96" si="498">AP96*$AS96</f>
        <v>0.1486486486</v>
      </c>
      <c r="AU96" s="40">
        <f t="shared" si="498"/>
        <v>0.09982692635</v>
      </c>
      <c r="AV96" s="54">
        <f t="shared" si="498"/>
        <v>0.2303729105</v>
      </c>
      <c r="AW96" s="39">
        <f t="shared" ref="AW96:AY96" si="499">IF(AT96&lt;0,0,IF(AT96&gt;1,1,AT96))</f>
        <v>0.1486486486</v>
      </c>
      <c r="AX96" s="40">
        <f t="shared" si="499"/>
        <v>0.09982692635</v>
      </c>
      <c r="AY96" s="54">
        <f t="shared" si="499"/>
        <v>0.2303729105</v>
      </c>
      <c r="AZ96" s="38"/>
      <c r="BA96" s="38"/>
      <c r="BB96" s="38"/>
      <c r="BC96" s="38"/>
      <c r="BD96" s="38"/>
      <c r="BE96" s="38"/>
      <c r="BF96" s="38"/>
    </row>
    <row r="97">
      <c r="A97" s="1"/>
      <c r="B97" s="1"/>
      <c r="C97" s="53">
        <v>0.0</v>
      </c>
      <c r="D97" s="42"/>
      <c r="E97" s="42"/>
      <c r="F97" s="2">
        <v>2013.0</v>
      </c>
      <c r="G97" s="75">
        <v>1064.0</v>
      </c>
      <c r="H97" s="43">
        <v>5.0</v>
      </c>
      <c r="I97" s="43">
        <v>17.0</v>
      </c>
      <c r="J97" s="43">
        <v>4.0</v>
      </c>
      <c r="K97" s="44">
        <v>15.0</v>
      </c>
      <c r="L97" s="44">
        <v>35.0</v>
      </c>
      <c r="M97" s="44">
        <v>6.0</v>
      </c>
      <c r="N97" s="76">
        <f>'Turnout Restoration'!AR97</f>
        <v>7</v>
      </c>
      <c r="O97" s="45">
        <v>4.0</v>
      </c>
      <c r="P97" s="76">
        <f>'Turnout Restoration'!AT97</f>
        <v>8</v>
      </c>
      <c r="Q97" s="39">
        <f t="shared" si="6"/>
        <v>0.2105263158</v>
      </c>
      <c r="R97" s="40">
        <f t="shared" si="7"/>
        <v>0.6538461538</v>
      </c>
      <c r="S97" s="54">
        <f t="shared" si="8"/>
        <v>0.625</v>
      </c>
      <c r="T97" s="40">
        <f t="shared" si="9"/>
        <v>0.470498615</v>
      </c>
      <c r="U97" s="54">
        <f t="shared" si="10"/>
        <v>0.5666149584</v>
      </c>
      <c r="V97" s="39">
        <f t="shared" ref="V97:X97" si="500">Q97</f>
        <v>0.2105263158</v>
      </c>
      <c r="W97" s="40">
        <f t="shared" si="500"/>
        <v>0.6538461538</v>
      </c>
      <c r="X97" s="54">
        <f t="shared" si="500"/>
        <v>0.625</v>
      </c>
      <c r="Y97" s="39">
        <f t="shared" si="12"/>
        <v>0.2105263158</v>
      </c>
      <c r="Z97" s="40">
        <f t="shared" si="13"/>
        <v>0.09984615385</v>
      </c>
      <c r="AA97" s="54">
        <f t="shared" si="14"/>
        <v>-0.007</v>
      </c>
      <c r="AB97" s="55">
        <f t="shared" si="15"/>
        <v>0.4428519255</v>
      </c>
      <c r="AC97" s="55">
        <f t="shared" si="16"/>
        <v>0.3425462379</v>
      </c>
      <c r="AD97" s="39">
        <f t="shared" si="17"/>
        <v>0.1647582837</v>
      </c>
      <c r="AE97" s="40">
        <f t="shared" si="18"/>
        <v>0.1647582837</v>
      </c>
      <c r="AF97" s="54">
        <f t="shared" si="19"/>
        <v>-0.007</v>
      </c>
      <c r="AG97" s="56">
        <f t="shared" si="20"/>
        <v>-0.04246094641</v>
      </c>
      <c r="AH97" s="56">
        <f t="shared" si="21"/>
        <v>0.8278591098</v>
      </c>
      <c r="AI97" s="39">
        <f t="shared" si="22"/>
        <v>0.1166068009</v>
      </c>
      <c r="AJ97" s="40">
        <f t="shared" si="23"/>
        <v>0.1166068009</v>
      </c>
      <c r="AK97" s="54">
        <f t="shared" si="24"/>
        <v>0.1166068009</v>
      </c>
      <c r="AL97" s="57">
        <f t="shared" ref="AL97:AM97" si="501">R97-T97</f>
        <v>0.1833475389</v>
      </c>
      <c r="AM97" s="57">
        <f t="shared" si="501"/>
        <v>0.05838504155</v>
      </c>
      <c r="AN97" s="58">
        <f t="shared" si="26"/>
        <v>0.08960311697</v>
      </c>
      <c r="AO97" s="58">
        <f t="shared" si="27"/>
        <v>0.04114268681</v>
      </c>
      <c r="AP97" s="39">
        <f t="shared" si="28"/>
        <v>0.1166068009</v>
      </c>
      <c r="AQ97" s="40">
        <f t="shared" ref="AQ97:AR97" si="502">AJ97+AN97</f>
        <v>0.2062099179</v>
      </c>
      <c r="AR97" s="54">
        <f t="shared" si="502"/>
        <v>0.1577494877</v>
      </c>
      <c r="AS97" s="59">
        <f t="shared" si="30"/>
        <v>1.805437712</v>
      </c>
      <c r="AT97" s="39">
        <f t="shared" ref="AT97:AV97" si="503">AP97*$AS97</f>
        <v>0.2105263158</v>
      </c>
      <c r="AU97" s="40">
        <f t="shared" si="503"/>
        <v>0.3722991622</v>
      </c>
      <c r="AV97" s="54">
        <f t="shared" si="503"/>
        <v>0.2848068741</v>
      </c>
      <c r="AW97" s="39">
        <f t="shared" ref="AW97:AY97" si="504">IF(AT97&lt;0,0,IF(AT97&gt;1,1,AT97))</f>
        <v>0.2105263158</v>
      </c>
      <c r="AX97" s="40">
        <f t="shared" si="504"/>
        <v>0.3722991622</v>
      </c>
      <c r="AY97" s="54">
        <f t="shared" si="504"/>
        <v>0.2848068741</v>
      </c>
      <c r="AZ97" s="38"/>
      <c r="BA97" s="38"/>
      <c r="BB97" s="38"/>
      <c r="BC97" s="38"/>
      <c r="BD97" s="38"/>
      <c r="BE97" s="38"/>
      <c r="BF97" s="38"/>
    </row>
    <row r="98">
      <c r="A98" s="1"/>
      <c r="B98" s="1"/>
      <c r="C98" s="53">
        <v>0.0</v>
      </c>
      <c r="D98" s="42"/>
      <c r="E98" s="42"/>
      <c r="F98" s="2">
        <v>2014.0</v>
      </c>
      <c r="G98" s="75">
        <v>2933.0</v>
      </c>
      <c r="H98" s="43">
        <v>19.0</v>
      </c>
      <c r="I98" s="43">
        <v>32.0</v>
      </c>
      <c r="J98" s="43">
        <v>20.0</v>
      </c>
      <c r="K98" s="44">
        <v>48.0</v>
      </c>
      <c r="L98" s="44">
        <v>133.0</v>
      </c>
      <c r="M98" s="44">
        <v>37.0</v>
      </c>
      <c r="N98" s="76">
        <f>'Turnout Restoration'!AR98</f>
        <v>21</v>
      </c>
      <c r="O98" s="45">
        <v>21.0</v>
      </c>
      <c r="P98" s="76">
        <f>'Turnout Restoration'!AT98</f>
        <v>33</v>
      </c>
      <c r="Q98" s="39">
        <f t="shared" si="6"/>
        <v>0.28</v>
      </c>
      <c r="R98" s="40">
        <f t="shared" si="7"/>
        <v>0.4507042254</v>
      </c>
      <c r="S98" s="54">
        <f t="shared" si="8"/>
        <v>0.6100917431</v>
      </c>
      <c r="T98" s="40">
        <f t="shared" si="9"/>
        <v>0.4561904</v>
      </c>
      <c r="U98" s="54">
        <f t="shared" si="10"/>
        <v>0.5520992</v>
      </c>
      <c r="V98" s="39">
        <f t="shared" ref="V98:X98" si="505">Q98</f>
        <v>0.28</v>
      </c>
      <c r="W98" s="40">
        <f t="shared" si="505"/>
        <v>0.4507042254</v>
      </c>
      <c r="X98" s="54">
        <f t="shared" si="505"/>
        <v>0.6100917431</v>
      </c>
      <c r="Y98" s="39">
        <f t="shared" si="12"/>
        <v>0.28</v>
      </c>
      <c r="Z98" s="40">
        <f t="shared" si="13"/>
        <v>-0.1032957746</v>
      </c>
      <c r="AA98" s="54">
        <f t="shared" si="14"/>
        <v>-0.02190825688</v>
      </c>
      <c r="AB98" s="55">
        <f t="shared" si="15"/>
        <v>-0.3534238956</v>
      </c>
      <c r="AC98" s="55">
        <f t="shared" si="16"/>
        <v>1.138822059</v>
      </c>
      <c r="AD98" s="39">
        <f t="shared" si="17"/>
        <v>0.211033193</v>
      </c>
      <c r="AE98" s="40">
        <f t="shared" si="18"/>
        <v>0.211033193</v>
      </c>
      <c r="AF98" s="54">
        <f t="shared" si="19"/>
        <v>-0.02190825688</v>
      </c>
      <c r="AG98" s="56">
        <f t="shared" si="20"/>
        <v>-0.1034437139</v>
      </c>
      <c r="AH98" s="56">
        <f t="shared" si="21"/>
        <v>0.8888418773</v>
      </c>
      <c r="AI98" s="39">
        <f t="shared" si="22"/>
        <v>0.150024965</v>
      </c>
      <c r="AJ98" s="40">
        <f t="shared" si="23"/>
        <v>0.150024965</v>
      </c>
      <c r="AK98" s="54">
        <f t="shared" si="24"/>
        <v>0.150024965</v>
      </c>
      <c r="AL98" s="57">
        <f t="shared" ref="AL98:AM98" si="506">R98-T98</f>
        <v>-0.005486174648</v>
      </c>
      <c r="AM98" s="57">
        <f t="shared" si="506"/>
        <v>0.05799254312</v>
      </c>
      <c r="AN98" s="58">
        <f t="shared" si="26"/>
        <v>-0.002681128701</v>
      </c>
      <c r="AO98" s="58">
        <f t="shared" si="27"/>
        <v>0.04086610158</v>
      </c>
      <c r="AP98" s="39">
        <f t="shared" si="28"/>
        <v>0.150024965</v>
      </c>
      <c r="AQ98" s="40">
        <f t="shared" ref="AQ98:AR98" si="507">AJ98+AN98</f>
        <v>0.1473438363</v>
      </c>
      <c r="AR98" s="54">
        <f t="shared" si="507"/>
        <v>0.1908910666</v>
      </c>
      <c r="AS98" s="59">
        <f t="shared" si="30"/>
        <v>1.866356043</v>
      </c>
      <c r="AT98" s="39">
        <f t="shared" ref="AT98:AV98" si="508">AP98*$AS98</f>
        <v>0.28</v>
      </c>
      <c r="AU98" s="40">
        <f t="shared" si="508"/>
        <v>0.2749960592</v>
      </c>
      <c r="AV98" s="54">
        <f t="shared" si="508"/>
        <v>0.3562706956</v>
      </c>
      <c r="AW98" s="39">
        <f t="shared" ref="AW98:AY98" si="509">IF(AT98&lt;0,0,IF(AT98&gt;1,1,AT98))</f>
        <v>0.28</v>
      </c>
      <c r="AX98" s="40">
        <f t="shared" si="509"/>
        <v>0.2749960592</v>
      </c>
      <c r="AY98" s="54">
        <f t="shared" si="509"/>
        <v>0.3562706956</v>
      </c>
      <c r="AZ98" s="38"/>
      <c r="BA98" s="38"/>
      <c r="BB98" s="38"/>
      <c r="BC98" s="38"/>
      <c r="BD98" s="38"/>
      <c r="BE98" s="38"/>
      <c r="BF98" s="38"/>
    </row>
    <row r="99">
      <c r="A99" s="1"/>
      <c r="B99" s="1"/>
      <c r="C99" s="53">
        <v>0.0</v>
      </c>
      <c r="D99" s="42"/>
      <c r="E99" s="42"/>
      <c r="F99" s="2">
        <v>2015.0</v>
      </c>
      <c r="G99" s="75">
        <v>2515.0</v>
      </c>
      <c r="H99" s="43">
        <v>8.0</v>
      </c>
      <c r="I99" s="43">
        <v>36.0</v>
      </c>
      <c r="J99" s="43">
        <v>19.0</v>
      </c>
      <c r="K99" s="44">
        <v>37.0</v>
      </c>
      <c r="L99" s="44">
        <v>106.0</v>
      </c>
      <c r="M99" s="44">
        <v>43.0</v>
      </c>
      <c r="N99" s="76">
        <f>'Turnout Restoration'!AR99</f>
        <v>20</v>
      </c>
      <c r="O99" s="45">
        <v>23.0</v>
      </c>
      <c r="P99" s="76">
        <f>'Turnout Restoration'!AT99</f>
        <v>36</v>
      </c>
      <c r="Q99" s="39">
        <f t="shared" si="6"/>
        <v>0.2911392405</v>
      </c>
      <c r="R99" s="40">
        <f t="shared" si="7"/>
        <v>0.5714285714</v>
      </c>
      <c r="S99" s="54">
        <f t="shared" si="8"/>
        <v>0.5698924731</v>
      </c>
      <c r="T99" s="40">
        <f t="shared" si="9"/>
        <v>0.4545077712</v>
      </c>
      <c r="U99" s="54">
        <f t="shared" si="10"/>
        <v>0.5500977407</v>
      </c>
      <c r="V99" s="39">
        <f t="shared" ref="V99:X99" si="510">Q99</f>
        <v>0.2911392405</v>
      </c>
      <c r="W99" s="40">
        <f t="shared" si="510"/>
        <v>0.5714285714</v>
      </c>
      <c r="X99" s="54">
        <f t="shared" si="510"/>
        <v>0.5698924731</v>
      </c>
      <c r="Y99" s="39">
        <f t="shared" si="12"/>
        <v>0.2911392405</v>
      </c>
      <c r="Z99" s="40">
        <f t="shared" si="13"/>
        <v>0.01742857143</v>
      </c>
      <c r="AA99" s="54">
        <f t="shared" si="14"/>
        <v>-0.06210752688</v>
      </c>
      <c r="AB99" s="55">
        <f t="shared" si="15"/>
        <v>0.05979199821</v>
      </c>
      <c r="AC99" s="55">
        <f t="shared" si="16"/>
        <v>0.7256061652</v>
      </c>
      <c r="AD99" s="39">
        <f t="shared" si="17"/>
        <v>0.2062350752</v>
      </c>
      <c r="AE99" s="40">
        <f t="shared" si="18"/>
        <v>0.2062350752</v>
      </c>
      <c r="AF99" s="54">
        <f t="shared" si="19"/>
        <v>-0.06210752688</v>
      </c>
      <c r="AG99" s="56">
        <f t="shared" si="20"/>
        <v>-0.2925107681</v>
      </c>
      <c r="AH99" s="56">
        <f t="shared" si="21"/>
        <v>1.077908932</v>
      </c>
      <c r="AI99" s="39">
        <f t="shared" si="22"/>
        <v>0.1522994602</v>
      </c>
      <c r="AJ99" s="40">
        <f t="shared" si="23"/>
        <v>0.1522994602</v>
      </c>
      <c r="AK99" s="54">
        <f t="shared" si="24"/>
        <v>0.1522994602</v>
      </c>
      <c r="AL99" s="57">
        <f t="shared" ref="AL99:AM99" si="511">R99-T99</f>
        <v>0.1169208002</v>
      </c>
      <c r="AM99" s="57">
        <f t="shared" si="511"/>
        <v>0.01979473237</v>
      </c>
      <c r="AN99" s="58">
        <f t="shared" si="26"/>
        <v>0.05713994419</v>
      </c>
      <c r="AO99" s="58">
        <f t="shared" si="27"/>
        <v>0.01394892344</v>
      </c>
      <c r="AP99" s="39">
        <f t="shared" si="28"/>
        <v>0.1522994602</v>
      </c>
      <c r="AQ99" s="40">
        <f t="shared" ref="AQ99:AR99" si="512">AJ99+AN99</f>
        <v>0.2094394043</v>
      </c>
      <c r="AR99" s="54">
        <f t="shared" si="512"/>
        <v>0.1662483836</v>
      </c>
      <c r="AS99" s="59">
        <f t="shared" si="30"/>
        <v>1.911623588</v>
      </c>
      <c r="AT99" s="39">
        <f t="shared" ref="AT99:AV99" si="513">AP99*$AS99</f>
        <v>0.2911392405</v>
      </c>
      <c r="AU99" s="40">
        <f t="shared" si="513"/>
        <v>0.4003693057</v>
      </c>
      <c r="AV99" s="54">
        <f t="shared" si="513"/>
        <v>0.3178043316</v>
      </c>
      <c r="AW99" s="39">
        <f t="shared" ref="AW99:AY99" si="514">IF(AT99&lt;0,0,IF(AT99&gt;1,1,AT99))</f>
        <v>0.2911392405</v>
      </c>
      <c r="AX99" s="40">
        <f t="shared" si="514"/>
        <v>0.4003693057</v>
      </c>
      <c r="AY99" s="54">
        <f t="shared" si="514"/>
        <v>0.3178043316</v>
      </c>
      <c r="AZ99" s="38"/>
      <c r="BA99" s="38"/>
      <c r="BB99" s="38"/>
      <c r="BC99" s="38"/>
      <c r="BD99" s="38"/>
      <c r="BE99" s="38"/>
      <c r="BF99" s="38"/>
    </row>
    <row r="100">
      <c r="A100" s="1"/>
      <c r="B100" s="1"/>
      <c r="C100" s="53">
        <v>0.0</v>
      </c>
      <c r="D100" s="42"/>
      <c r="E100" s="42"/>
      <c r="F100" s="2">
        <v>2021.0</v>
      </c>
      <c r="G100" s="75">
        <v>3158.0</v>
      </c>
      <c r="H100" s="43">
        <v>24.0</v>
      </c>
      <c r="I100" s="43">
        <v>41.0</v>
      </c>
      <c r="J100" s="43">
        <v>18.0</v>
      </c>
      <c r="K100" s="44">
        <v>47.0</v>
      </c>
      <c r="L100" s="44">
        <v>128.0</v>
      </c>
      <c r="M100" s="44">
        <v>42.0</v>
      </c>
      <c r="N100" s="76">
        <f>'Turnout Restoration'!AR100</f>
        <v>23</v>
      </c>
      <c r="O100" s="45">
        <v>17.0</v>
      </c>
      <c r="P100" s="76">
        <f>'Turnout Restoration'!AT100</f>
        <v>19</v>
      </c>
      <c r="Q100" s="39">
        <f t="shared" si="6"/>
        <v>0.2881355932</v>
      </c>
      <c r="R100" s="40">
        <f t="shared" si="7"/>
        <v>0.4939759036</v>
      </c>
      <c r="S100" s="54">
        <f t="shared" si="8"/>
        <v>0.5898617512</v>
      </c>
      <c r="T100" s="40">
        <f t="shared" si="9"/>
        <v>0.4549448434</v>
      </c>
      <c r="U100" s="54">
        <f t="shared" si="10"/>
        <v>0.550628555</v>
      </c>
      <c r="V100" s="39">
        <f t="shared" ref="V100:X100" si="515">Q100</f>
        <v>0.2881355932</v>
      </c>
      <c r="W100" s="40">
        <f t="shared" si="515"/>
        <v>0.4939759036</v>
      </c>
      <c r="X100" s="54">
        <f t="shared" si="515"/>
        <v>0.5898617512</v>
      </c>
      <c r="Y100" s="39">
        <f t="shared" si="12"/>
        <v>0.2881355932</v>
      </c>
      <c r="Z100" s="40">
        <f t="shared" si="13"/>
        <v>-0.06002409639</v>
      </c>
      <c r="AA100" s="54">
        <f t="shared" si="14"/>
        <v>-0.04213824885</v>
      </c>
      <c r="AB100" s="55">
        <f t="shared" si="15"/>
        <v>-0.205381578</v>
      </c>
      <c r="AC100" s="55">
        <f t="shared" si="16"/>
        <v>0.9907797414</v>
      </c>
      <c r="AD100" s="39">
        <f t="shared" si="17"/>
        <v>0.2081165686</v>
      </c>
      <c r="AE100" s="40">
        <f t="shared" si="18"/>
        <v>0.2081165686</v>
      </c>
      <c r="AF100" s="54">
        <f t="shared" si="19"/>
        <v>-0.04213824885</v>
      </c>
      <c r="AG100" s="56">
        <f t="shared" si="20"/>
        <v>-0.199773523</v>
      </c>
      <c r="AH100" s="56">
        <f t="shared" si="21"/>
        <v>0.9851716864</v>
      </c>
      <c r="AI100" s="39">
        <f t="shared" si="22"/>
        <v>0.150146825</v>
      </c>
      <c r="AJ100" s="40">
        <f t="shared" si="23"/>
        <v>0.150146825</v>
      </c>
      <c r="AK100" s="54">
        <f t="shared" si="24"/>
        <v>0.150146825</v>
      </c>
      <c r="AL100" s="57">
        <f t="shared" ref="AL100:AM100" si="516">R100-T100</f>
        <v>0.03903106018</v>
      </c>
      <c r="AM100" s="57">
        <f t="shared" si="516"/>
        <v>0.03923319614</v>
      </c>
      <c r="AN100" s="58">
        <f t="shared" si="26"/>
        <v>0.01907472918</v>
      </c>
      <c r="AO100" s="58">
        <f t="shared" si="27"/>
        <v>0.02764679203</v>
      </c>
      <c r="AP100" s="39">
        <f t="shared" si="28"/>
        <v>0.150146825</v>
      </c>
      <c r="AQ100" s="40">
        <f t="shared" ref="AQ100:AR100" si="517">AJ100+AN100</f>
        <v>0.1692215542</v>
      </c>
      <c r="AR100" s="54">
        <f t="shared" si="517"/>
        <v>0.1777936171</v>
      </c>
      <c r="AS100" s="59">
        <f t="shared" si="30"/>
        <v>1.919025548</v>
      </c>
      <c r="AT100" s="39">
        <f t="shared" ref="AT100:AV100" si="518">AP100*$AS100</f>
        <v>0.2881355932</v>
      </c>
      <c r="AU100" s="40">
        <f t="shared" si="518"/>
        <v>0.3247404858</v>
      </c>
      <c r="AV100" s="54">
        <f t="shared" si="518"/>
        <v>0.3411904935</v>
      </c>
      <c r="AW100" s="39">
        <f t="shared" ref="AW100:AY100" si="519">IF(AT100&lt;0,0,IF(AT100&gt;1,1,AT100))</f>
        <v>0.2881355932</v>
      </c>
      <c r="AX100" s="40">
        <f t="shared" si="519"/>
        <v>0.3247404858</v>
      </c>
      <c r="AY100" s="54">
        <f t="shared" si="519"/>
        <v>0.3411904935</v>
      </c>
      <c r="AZ100" s="38"/>
      <c r="BA100" s="38"/>
      <c r="BB100" s="38"/>
      <c r="BC100" s="38"/>
      <c r="BD100" s="38"/>
      <c r="BE100" s="38"/>
      <c r="BF100" s="38"/>
    </row>
    <row r="101">
      <c r="A101" s="1"/>
      <c r="B101" s="1"/>
      <c r="C101" s="53">
        <v>0.0</v>
      </c>
      <c r="D101" s="42"/>
      <c r="E101" s="42"/>
      <c r="F101" s="2">
        <v>2023.0</v>
      </c>
      <c r="G101" s="75">
        <v>1285.0</v>
      </c>
      <c r="H101" s="43">
        <v>16.0</v>
      </c>
      <c r="I101" s="43">
        <v>16.0</v>
      </c>
      <c r="J101" s="43">
        <v>6.0</v>
      </c>
      <c r="K101" s="44">
        <v>25.0</v>
      </c>
      <c r="L101" s="44">
        <v>63.0</v>
      </c>
      <c r="M101" s="44">
        <v>14.0</v>
      </c>
      <c r="N101" s="76">
        <f>'Turnout Restoration'!AR101</f>
        <v>16</v>
      </c>
      <c r="O101" s="45">
        <v>7.0</v>
      </c>
      <c r="P101" s="76">
        <f>'Turnout Restoration'!AT101</f>
        <v>2</v>
      </c>
      <c r="Q101" s="39">
        <f t="shared" si="6"/>
        <v>0.28</v>
      </c>
      <c r="R101" s="40">
        <f t="shared" si="7"/>
        <v>0.4210526316</v>
      </c>
      <c r="S101" s="54">
        <f t="shared" si="8"/>
        <v>0.6176470588</v>
      </c>
      <c r="T101" s="40">
        <f t="shared" si="9"/>
        <v>0.4561904</v>
      </c>
      <c r="U101" s="54">
        <f t="shared" si="10"/>
        <v>0.5520992</v>
      </c>
      <c r="V101" s="39">
        <f t="shared" ref="V101:X101" si="520">Q101</f>
        <v>0.28</v>
      </c>
      <c r="W101" s="40">
        <f t="shared" si="520"/>
        <v>0.4210526316</v>
      </c>
      <c r="X101" s="54">
        <f t="shared" si="520"/>
        <v>0.6176470588</v>
      </c>
      <c r="Y101" s="39">
        <f t="shared" si="12"/>
        <v>0.28</v>
      </c>
      <c r="Z101" s="40">
        <f t="shared" si="13"/>
        <v>-0.1329473684</v>
      </c>
      <c r="AA101" s="54">
        <f t="shared" si="14"/>
        <v>-0.01435294118</v>
      </c>
      <c r="AB101" s="55">
        <f t="shared" si="15"/>
        <v>-0.4432949587</v>
      </c>
      <c r="AC101" s="55">
        <f t="shared" si="16"/>
        <v>1.228693122</v>
      </c>
      <c r="AD101" s="39">
        <f t="shared" si="17"/>
        <v>0.2191745911</v>
      </c>
      <c r="AE101" s="40">
        <f t="shared" si="18"/>
        <v>0.2191745911</v>
      </c>
      <c r="AF101" s="54">
        <f t="shared" si="19"/>
        <v>-0.01435294118</v>
      </c>
      <c r="AG101" s="56">
        <f t="shared" si="20"/>
        <v>-0.06539296547</v>
      </c>
      <c r="AH101" s="56">
        <f t="shared" si="21"/>
        <v>0.8507911289</v>
      </c>
      <c r="AI101" s="39">
        <f t="shared" si="22"/>
        <v>0.1553117966</v>
      </c>
      <c r="AJ101" s="40">
        <f t="shared" si="23"/>
        <v>0.1553117966</v>
      </c>
      <c r="AK101" s="54">
        <f t="shared" si="24"/>
        <v>0.1553117966</v>
      </c>
      <c r="AL101" s="57">
        <f t="shared" ref="AL101:AM101" si="521">R101-T101</f>
        <v>-0.03513776842</v>
      </c>
      <c r="AM101" s="57">
        <f t="shared" si="521"/>
        <v>0.06554785882</v>
      </c>
      <c r="AN101" s="58">
        <f t="shared" si="26"/>
        <v>-0.01717205256</v>
      </c>
      <c r="AO101" s="58">
        <f t="shared" si="27"/>
        <v>0.04619017055</v>
      </c>
      <c r="AP101" s="39">
        <f t="shared" si="28"/>
        <v>0.1553117966</v>
      </c>
      <c r="AQ101" s="40">
        <f t="shared" ref="AQ101:AR101" si="522">AJ101+AN101</f>
        <v>0.138139744</v>
      </c>
      <c r="AR101" s="54">
        <f t="shared" si="522"/>
        <v>0.2015019671</v>
      </c>
      <c r="AS101" s="59">
        <f t="shared" si="30"/>
        <v>1.802825067</v>
      </c>
      <c r="AT101" s="39">
        <f t="shared" ref="AT101:AV101" si="523">AP101*$AS101</f>
        <v>0.28</v>
      </c>
      <c r="AU101" s="40">
        <f t="shared" si="523"/>
        <v>0.2490417932</v>
      </c>
      <c r="AV101" s="54">
        <f t="shared" si="523"/>
        <v>0.3632727973</v>
      </c>
      <c r="AW101" s="39">
        <f t="shared" ref="AW101:AY101" si="524">IF(AT101&lt;0,0,IF(AT101&gt;1,1,AT101))</f>
        <v>0.28</v>
      </c>
      <c r="AX101" s="40">
        <f t="shared" si="524"/>
        <v>0.2490417932</v>
      </c>
      <c r="AY101" s="54">
        <f t="shared" si="524"/>
        <v>0.3632727973</v>
      </c>
      <c r="AZ101" s="38"/>
      <c r="BA101" s="38"/>
      <c r="BB101" s="38"/>
      <c r="BC101" s="38"/>
      <c r="BD101" s="38"/>
      <c r="BE101" s="38"/>
      <c r="BF101" s="38"/>
    </row>
    <row r="102">
      <c r="A102" s="1"/>
      <c r="B102" s="1"/>
      <c r="C102" s="53">
        <v>0.0</v>
      </c>
      <c r="D102" s="42"/>
      <c r="E102" s="42"/>
      <c r="F102" s="2">
        <v>2025.0</v>
      </c>
      <c r="G102" s="75">
        <v>1855.0</v>
      </c>
      <c r="H102" s="43">
        <v>13.0</v>
      </c>
      <c r="I102" s="43">
        <v>24.0</v>
      </c>
      <c r="J102" s="43">
        <v>14.0</v>
      </c>
      <c r="K102" s="44">
        <v>38.0</v>
      </c>
      <c r="L102" s="44">
        <v>81.0</v>
      </c>
      <c r="M102" s="44">
        <v>16.0</v>
      </c>
      <c r="N102" s="76">
        <f>'Turnout Restoration'!AR102</f>
        <v>13</v>
      </c>
      <c r="O102" s="45">
        <v>12.0</v>
      </c>
      <c r="P102" s="76">
        <f>'Turnout Restoration'!AT102</f>
        <v>17</v>
      </c>
      <c r="Q102" s="39">
        <f t="shared" si="6"/>
        <v>0.2857142857</v>
      </c>
      <c r="R102" s="40">
        <f t="shared" si="7"/>
        <v>0.4705882353</v>
      </c>
      <c r="S102" s="54">
        <f t="shared" si="8"/>
        <v>0.6</v>
      </c>
      <c r="T102" s="40">
        <f t="shared" si="9"/>
        <v>0.4553061224</v>
      </c>
      <c r="U102" s="54">
        <f t="shared" si="10"/>
        <v>0.5510612245</v>
      </c>
      <c r="V102" s="39">
        <f t="shared" ref="V102:X102" si="525">Q102</f>
        <v>0.2857142857</v>
      </c>
      <c r="W102" s="40">
        <f t="shared" si="525"/>
        <v>0.4705882353</v>
      </c>
      <c r="X102" s="54">
        <f t="shared" si="525"/>
        <v>0.6</v>
      </c>
      <c r="Y102" s="39">
        <f t="shared" si="12"/>
        <v>0.2857142857</v>
      </c>
      <c r="Z102" s="40">
        <f t="shared" si="13"/>
        <v>-0.08341176471</v>
      </c>
      <c r="AA102" s="54">
        <f t="shared" si="14"/>
        <v>-0.032</v>
      </c>
      <c r="AB102" s="55">
        <f t="shared" si="15"/>
        <v>-0.2840470788</v>
      </c>
      <c r="AC102" s="55">
        <f t="shared" si="16"/>
        <v>1.069445242</v>
      </c>
      <c r="AD102" s="39">
        <f t="shared" si="17"/>
        <v>0.2104639821</v>
      </c>
      <c r="AE102" s="40">
        <f t="shared" si="18"/>
        <v>0.2104639821</v>
      </c>
      <c r="AF102" s="54">
        <f t="shared" si="19"/>
        <v>-0.032</v>
      </c>
      <c r="AG102" s="56">
        <f t="shared" si="20"/>
        <v>-0.1508893629</v>
      </c>
      <c r="AH102" s="56">
        <f t="shared" si="21"/>
        <v>0.9362875263</v>
      </c>
      <c r="AI102" s="39">
        <f t="shared" si="22"/>
        <v>0.1505308735</v>
      </c>
      <c r="AJ102" s="40">
        <f t="shared" si="23"/>
        <v>0.1505308735</v>
      </c>
      <c r="AK102" s="54">
        <f t="shared" si="24"/>
        <v>0.1505308735</v>
      </c>
      <c r="AL102" s="57">
        <f t="shared" ref="AL102:AM102" si="526">R102-T102</f>
        <v>0.01528211285</v>
      </c>
      <c r="AM102" s="57">
        <f t="shared" si="526"/>
        <v>0.04893877551</v>
      </c>
      <c r="AN102" s="58">
        <f t="shared" si="26"/>
        <v>0.00746846646</v>
      </c>
      <c r="AO102" s="58">
        <f t="shared" si="27"/>
        <v>0.03448610569</v>
      </c>
      <c r="AP102" s="39">
        <f t="shared" si="28"/>
        <v>0.1505308735</v>
      </c>
      <c r="AQ102" s="40">
        <f t="shared" ref="AQ102:AR102" si="527">AJ102+AN102</f>
        <v>0.15799934</v>
      </c>
      <c r="AR102" s="54">
        <f t="shared" si="527"/>
        <v>0.1850169792</v>
      </c>
      <c r="AS102" s="59">
        <f t="shared" si="30"/>
        <v>1.898044428</v>
      </c>
      <c r="AT102" s="39">
        <f t="shared" ref="AT102:AV102" si="528">AP102*$AS102</f>
        <v>0.2857142857</v>
      </c>
      <c r="AU102" s="40">
        <f t="shared" si="528"/>
        <v>0.2998897669</v>
      </c>
      <c r="AV102" s="54">
        <f t="shared" si="528"/>
        <v>0.3511704465</v>
      </c>
      <c r="AW102" s="39">
        <f t="shared" ref="AW102:AY102" si="529">IF(AT102&lt;0,0,IF(AT102&gt;1,1,AT102))</f>
        <v>0.2857142857</v>
      </c>
      <c r="AX102" s="40">
        <f t="shared" si="529"/>
        <v>0.2998897669</v>
      </c>
      <c r="AY102" s="54">
        <f t="shared" si="529"/>
        <v>0.3511704465</v>
      </c>
      <c r="AZ102" s="38"/>
      <c r="BA102" s="38"/>
      <c r="BB102" s="38"/>
      <c r="BC102" s="38"/>
      <c r="BD102" s="38"/>
      <c r="BE102" s="38"/>
      <c r="BF102" s="38"/>
    </row>
    <row r="103">
      <c r="A103" s="1"/>
      <c r="B103" s="1"/>
      <c r="C103" s="53">
        <v>0.0</v>
      </c>
      <c r="D103" s="42"/>
      <c r="E103" s="42"/>
      <c r="F103" s="2">
        <v>2028.0</v>
      </c>
      <c r="G103" s="75">
        <v>2598.0</v>
      </c>
      <c r="H103" s="43">
        <v>32.0</v>
      </c>
      <c r="I103" s="43">
        <v>35.0</v>
      </c>
      <c r="J103" s="43">
        <v>22.0</v>
      </c>
      <c r="K103" s="44">
        <v>62.0</v>
      </c>
      <c r="L103" s="44">
        <v>112.0</v>
      </c>
      <c r="M103" s="44">
        <v>40.0</v>
      </c>
      <c r="N103" s="76">
        <f>'Turnout Restoration'!AR103</f>
        <v>16</v>
      </c>
      <c r="O103" s="45">
        <v>14.0</v>
      </c>
      <c r="P103" s="76">
        <f>'Turnout Restoration'!AT103</f>
        <v>11</v>
      </c>
      <c r="Q103" s="39">
        <f t="shared" si="6"/>
        <v>0.3414634146</v>
      </c>
      <c r="R103" s="40">
        <f t="shared" si="7"/>
        <v>0.393258427</v>
      </c>
      <c r="S103" s="54">
        <f t="shared" si="8"/>
        <v>0.523364486</v>
      </c>
      <c r="T103" s="40">
        <f t="shared" si="9"/>
        <v>0.4490124926</v>
      </c>
      <c r="U103" s="54">
        <f t="shared" si="10"/>
        <v>0.5421784652</v>
      </c>
      <c r="V103" s="39">
        <f t="shared" ref="V103:X103" si="530">Q103</f>
        <v>0.3414634146</v>
      </c>
      <c r="W103" s="40">
        <f t="shared" si="530"/>
        <v>0.393258427</v>
      </c>
      <c r="X103" s="54">
        <f t="shared" si="530"/>
        <v>0.523364486</v>
      </c>
      <c r="Y103" s="39">
        <f t="shared" si="12"/>
        <v>0.3414634146</v>
      </c>
      <c r="Z103" s="40">
        <f t="shared" si="13"/>
        <v>-0.160741573</v>
      </c>
      <c r="AA103" s="54">
        <f t="shared" si="14"/>
        <v>-0.108635514</v>
      </c>
      <c r="AB103" s="55">
        <f t="shared" si="15"/>
        <v>-0.4399694265</v>
      </c>
      <c r="AC103" s="55">
        <f t="shared" si="16"/>
        <v>1.22536759</v>
      </c>
      <c r="AD103" s="39">
        <f t="shared" si="17"/>
        <v>0.2668661807</v>
      </c>
      <c r="AE103" s="40">
        <f t="shared" si="18"/>
        <v>0.2668661807</v>
      </c>
      <c r="AF103" s="54">
        <f t="shared" si="19"/>
        <v>-0.108635514</v>
      </c>
      <c r="AG103" s="56">
        <f t="shared" si="20"/>
        <v>-0.3865936936</v>
      </c>
      <c r="AH103" s="56">
        <f t="shared" si="21"/>
        <v>1.171991857</v>
      </c>
      <c r="AI103" s="39">
        <f t="shared" si="22"/>
        <v>0.2037390897</v>
      </c>
      <c r="AJ103" s="40">
        <f t="shared" si="23"/>
        <v>0.2037390897</v>
      </c>
      <c r="AK103" s="54">
        <f t="shared" si="24"/>
        <v>0.2037390897</v>
      </c>
      <c r="AL103" s="57">
        <f t="shared" ref="AL103:AM103" si="531">R103-T103</f>
        <v>-0.0557540656</v>
      </c>
      <c r="AM103" s="57">
        <f t="shared" si="531"/>
        <v>-0.01881397922</v>
      </c>
      <c r="AN103" s="58">
        <f t="shared" si="26"/>
        <v>-0.02724736908</v>
      </c>
      <c r="AO103" s="58">
        <f t="shared" si="27"/>
        <v>-0.01325780772</v>
      </c>
      <c r="AP103" s="39">
        <f t="shared" si="28"/>
        <v>0.2037390897</v>
      </c>
      <c r="AQ103" s="40">
        <f t="shared" ref="AQ103:AR103" si="532">AJ103+AN103</f>
        <v>0.1764917206</v>
      </c>
      <c r="AR103" s="54">
        <f t="shared" si="532"/>
        <v>0.190481282</v>
      </c>
      <c r="AS103" s="59">
        <f t="shared" si="30"/>
        <v>1.675983804</v>
      </c>
      <c r="AT103" s="39">
        <f t="shared" ref="AT103:AV103" si="533">AP103*$AS103</f>
        <v>0.3414634146</v>
      </c>
      <c r="AU103" s="40">
        <f t="shared" si="533"/>
        <v>0.2957972653</v>
      </c>
      <c r="AV103" s="54">
        <f t="shared" si="533"/>
        <v>0.3192435436</v>
      </c>
      <c r="AW103" s="39">
        <f t="shared" ref="AW103:AY103" si="534">IF(AT103&lt;0,0,IF(AT103&gt;1,1,AT103))</f>
        <v>0.3414634146</v>
      </c>
      <c r="AX103" s="40">
        <f t="shared" si="534"/>
        <v>0.2957972653</v>
      </c>
      <c r="AY103" s="54">
        <f t="shared" si="534"/>
        <v>0.3192435436</v>
      </c>
      <c r="AZ103" s="38"/>
      <c r="BA103" s="38"/>
      <c r="BB103" s="38"/>
      <c r="BC103" s="38"/>
      <c r="BD103" s="38"/>
      <c r="BE103" s="38"/>
      <c r="BF103" s="38"/>
    </row>
    <row r="104">
      <c r="A104" s="1"/>
      <c r="B104" s="1"/>
      <c r="C104" s="53">
        <v>0.0</v>
      </c>
      <c r="D104" s="42"/>
      <c r="E104" s="42"/>
      <c r="F104" s="2">
        <v>2030.0</v>
      </c>
      <c r="G104" s="75">
        <v>1415.0</v>
      </c>
      <c r="H104" s="43">
        <v>22.0</v>
      </c>
      <c r="I104" s="43">
        <v>17.0</v>
      </c>
      <c r="J104" s="43">
        <v>12.0</v>
      </c>
      <c r="K104" s="44">
        <v>24.0</v>
      </c>
      <c r="L104" s="44">
        <v>51.0</v>
      </c>
      <c r="M104" s="44">
        <v>15.0</v>
      </c>
      <c r="N104" s="76">
        <f>'Turnout Restoration'!AR104</f>
        <v>11</v>
      </c>
      <c r="O104" s="45">
        <v>12.0</v>
      </c>
      <c r="P104" s="76">
        <f>'Turnout Restoration'!AT104</f>
        <v>6</v>
      </c>
      <c r="Q104" s="39">
        <f t="shared" si="6"/>
        <v>0.4137931034</v>
      </c>
      <c r="R104" s="40">
        <f t="shared" si="7"/>
        <v>0.3333333333</v>
      </c>
      <c r="S104" s="54">
        <f t="shared" si="8"/>
        <v>0.5666666667</v>
      </c>
      <c r="T104" s="40">
        <f t="shared" si="9"/>
        <v>0.4471557669</v>
      </c>
      <c r="U104" s="54">
        <f t="shared" si="10"/>
        <v>0.5340166468</v>
      </c>
      <c r="V104" s="39">
        <f t="shared" ref="V104:X104" si="535">Q104</f>
        <v>0.4137931034</v>
      </c>
      <c r="W104" s="40">
        <f t="shared" si="535"/>
        <v>0.3333333333</v>
      </c>
      <c r="X104" s="54">
        <f t="shared" si="535"/>
        <v>0.5666666667</v>
      </c>
      <c r="Y104" s="39">
        <f t="shared" si="12"/>
        <v>0.4137931034</v>
      </c>
      <c r="Z104" s="40">
        <f t="shared" si="13"/>
        <v>-0.2206666667</v>
      </c>
      <c r="AA104" s="54">
        <f t="shared" si="14"/>
        <v>-0.06533333333</v>
      </c>
      <c r="AB104" s="55">
        <f t="shared" si="15"/>
        <v>-0.4899140727</v>
      </c>
      <c r="AC104" s="55">
        <f t="shared" si="16"/>
        <v>1.275312236</v>
      </c>
      <c r="AD104" s="39">
        <f t="shared" si="17"/>
        <v>0.3316010481</v>
      </c>
      <c r="AE104" s="40">
        <f t="shared" si="18"/>
        <v>0.3316010481</v>
      </c>
      <c r="AF104" s="54">
        <f t="shared" si="19"/>
        <v>-0.06533333333</v>
      </c>
      <c r="AG104" s="56">
        <f t="shared" si="20"/>
        <v>-0.1945322989</v>
      </c>
      <c r="AH104" s="56">
        <f t="shared" si="21"/>
        <v>0.9799304623</v>
      </c>
      <c r="AI104" s="39">
        <f t="shared" si="22"/>
        <v>0.2389850409</v>
      </c>
      <c r="AJ104" s="40">
        <f t="shared" si="23"/>
        <v>0.2389850409</v>
      </c>
      <c r="AK104" s="54">
        <f t="shared" si="24"/>
        <v>0.2389850409</v>
      </c>
      <c r="AL104" s="57">
        <f t="shared" ref="AL104:AM104" si="536">R104-T104</f>
        <v>-0.1138224336</v>
      </c>
      <c r="AM104" s="57">
        <f t="shared" si="536"/>
        <v>0.03265001982</v>
      </c>
      <c r="AN104" s="58">
        <f t="shared" si="26"/>
        <v>-0.05562575257</v>
      </c>
      <c r="AO104" s="58">
        <f t="shared" si="27"/>
        <v>0.02300776884</v>
      </c>
      <c r="AP104" s="39">
        <f t="shared" si="28"/>
        <v>0.2389850409</v>
      </c>
      <c r="AQ104" s="40">
        <f t="shared" ref="AQ104:AR104" si="537">AJ104+AN104</f>
        <v>0.1833592883</v>
      </c>
      <c r="AR104" s="54">
        <f t="shared" si="537"/>
        <v>0.2619928098</v>
      </c>
      <c r="AS104" s="59">
        <f t="shared" si="30"/>
        <v>1.73146027</v>
      </c>
      <c r="AT104" s="39">
        <f t="shared" ref="AT104:AV104" si="538">AP104*$AS104</f>
        <v>0.4137931034</v>
      </c>
      <c r="AU104" s="40">
        <f t="shared" si="538"/>
        <v>0.3174793229</v>
      </c>
      <c r="AV104" s="54">
        <f t="shared" si="538"/>
        <v>0.4536301411</v>
      </c>
      <c r="AW104" s="39">
        <f t="shared" ref="AW104:AY104" si="539">IF(AT104&lt;0,0,IF(AT104&gt;1,1,AT104))</f>
        <v>0.4137931034</v>
      </c>
      <c r="AX104" s="40">
        <f t="shared" si="539"/>
        <v>0.3174793229</v>
      </c>
      <c r="AY104" s="54">
        <f t="shared" si="539"/>
        <v>0.4536301411</v>
      </c>
      <c r="AZ104" s="38"/>
      <c r="BA104" s="38"/>
      <c r="BB104" s="38"/>
      <c r="BC104" s="38"/>
      <c r="BD104" s="38"/>
      <c r="BE104" s="38"/>
      <c r="BF104" s="38"/>
    </row>
    <row r="105">
      <c r="A105" s="1"/>
      <c r="B105" s="1"/>
      <c r="C105" s="53">
        <v>0.0</v>
      </c>
      <c r="D105" s="42"/>
      <c r="E105" s="42"/>
      <c r="F105" s="2">
        <v>2032.0</v>
      </c>
      <c r="G105" s="75">
        <v>1221.0</v>
      </c>
      <c r="H105" s="43">
        <v>10.0</v>
      </c>
      <c r="I105" s="43">
        <v>13.0</v>
      </c>
      <c r="J105" s="43">
        <v>9.0</v>
      </c>
      <c r="K105" s="44">
        <v>25.0</v>
      </c>
      <c r="L105" s="44">
        <v>44.0</v>
      </c>
      <c r="M105" s="44">
        <v>21.0</v>
      </c>
      <c r="N105" s="76">
        <f>'Turnout Restoration'!AR105</f>
        <v>7</v>
      </c>
      <c r="O105" s="45">
        <v>8.0</v>
      </c>
      <c r="P105" s="76">
        <f>'Turnout Restoration'!AT105</f>
        <v>12</v>
      </c>
      <c r="Q105" s="39">
        <f t="shared" si="6"/>
        <v>0.2962962963</v>
      </c>
      <c r="R105" s="40">
        <f t="shared" si="7"/>
        <v>0.40625</v>
      </c>
      <c r="S105" s="54">
        <f t="shared" si="8"/>
        <v>0.4888888889</v>
      </c>
      <c r="T105" s="40">
        <f t="shared" si="9"/>
        <v>0.4537860082</v>
      </c>
      <c r="U105" s="54">
        <f t="shared" si="10"/>
        <v>0.5492016461</v>
      </c>
      <c r="V105" s="39">
        <f t="shared" ref="V105:X105" si="540">Q105</f>
        <v>0.2962962963</v>
      </c>
      <c r="W105" s="40">
        <f t="shared" si="540"/>
        <v>0.40625</v>
      </c>
      <c r="X105" s="54">
        <f t="shared" si="540"/>
        <v>0.4888888889</v>
      </c>
      <c r="Y105" s="39">
        <f t="shared" si="12"/>
        <v>0.2962962963</v>
      </c>
      <c r="Z105" s="40">
        <f t="shared" si="13"/>
        <v>-0.14775</v>
      </c>
      <c r="AA105" s="54">
        <f t="shared" si="14"/>
        <v>-0.1431111111</v>
      </c>
      <c r="AB105" s="55">
        <f t="shared" si="15"/>
        <v>-0.4625720313</v>
      </c>
      <c r="AC105" s="55">
        <f t="shared" si="16"/>
        <v>1.247970195</v>
      </c>
      <c r="AD105" s="39">
        <f t="shared" si="17"/>
        <v>0.2341170196</v>
      </c>
      <c r="AE105" s="40">
        <f t="shared" si="18"/>
        <v>0.2341170196</v>
      </c>
      <c r="AF105" s="54">
        <f t="shared" si="19"/>
        <v>-0.1431111111</v>
      </c>
      <c r="AG105" s="56">
        <f t="shared" si="20"/>
        <v>-0.5486725442</v>
      </c>
      <c r="AH105" s="56">
        <f t="shared" si="21"/>
        <v>1.334070708</v>
      </c>
      <c r="AI105" s="39">
        <f t="shared" si="22"/>
        <v>0.1940252161</v>
      </c>
      <c r="AJ105" s="40">
        <f t="shared" si="23"/>
        <v>0.1940252161</v>
      </c>
      <c r="AK105" s="54">
        <f t="shared" si="24"/>
        <v>0.1940252161</v>
      </c>
      <c r="AL105" s="57">
        <f t="shared" ref="AL105:AM105" si="541">R105-T105</f>
        <v>-0.04753600823</v>
      </c>
      <c r="AM105" s="57">
        <f t="shared" si="541"/>
        <v>-0.0603127572</v>
      </c>
      <c r="AN105" s="58">
        <f t="shared" si="26"/>
        <v>-0.02323115179</v>
      </c>
      <c r="AO105" s="58">
        <f t="shared" si="27"/>
        <v>-0.04250110669</v>
      </c>
      <c r="AP105" s="39">
        <f t="shared" si="28"/>
        <v>0.1940252161</v>
      </c>
      <c r="AQ105" s="40">
        <f t="shared" ref="AQ105:AR105" si="542">AJ105+AN105</f>
        <v>0.1707940643</v>
      </c>
      <c r="AR105" s="54">
        <f t="shared" si="542"/>
        <v>0.1515241094</v>
      </c>
      <c r="AS105" s="59">
        <f t="shared" si="30"/>
        <v>1.527102004</v>
      </c>
      <c r="AT105" s="39">
        <f t="shared" ref="AT105:AV105" si="543">AP105*$AS105</f>
        <v>0.2962962963</v>
      </c>
      <c r="AU105" s="40">
        <f t="shared" si="543"/>
        <v>0.2608199579</v>
      </c>
      <c r="AV105" s="54">
        <f t="shared" si="543"/>
        <v>0.2313927711</v>
      </c>
      <c r="AW105" s="39">
        <f t="shared" ref="AW105:AY105" si="544">IF(AT105&lt;0,0,IF(AT105&gt;1,1,AT105))</f>
        <v>0.2962962963</v>
      </c>
      <c r="AX105" s="40">
        <f t="shared" si="544"/>
        <v>0.2608199579</v>
      </c>
      <c r="AY105" s="54">
        <f t="shared" si="544"/>
        <v>0.2313927711</v>
      </c>
      <c r="AZ105" s="38"/>
      <c r="BA105" s="38"/>
      <c r="BB105" s="38"/>
      <c r="BC105" s="38"/>
      <c r="BD105" s="38"/>
      <c r="BE105" s="38"/>
      <c r="BF105" s="38"/>
    </row>
    <row r="106">
      <c r="A106" s="1"/>
      <c r="B106" s="1"/>
      <c r="C106" s="53">
        <v>0.0</v>
      </c>
      <c r="D106" s="42"/>
      <c r="E106" s="42"/>
      <c r="F106" s="2">
        <v>2033.0</v>
      </c>
      <c r="G106" s="75">
        <v>2326.0</v>
      </c>
      <c r="H106" s="43">
        <v>25.0</v>
      </c>
      <c r="I106" s="43">
        <v>28.0</v>
      </c>
      <c r="J106" s="43">
        <v>30.0</v>
      </c>
      <c r="K106" s="44">
        <v>63.0</v>
      </c>
      <c r="L106" s="44">
        <v>127.0</v>
      </c>
      <c r="M106" s="44">
        <v>55.0</v>
      </c>
      <c r="N106" s="76">
        <f>'Turnout Restoration'!AR106</f>
        <v>22</v>
      </c>
      <c r="O106" s="45">
        <v>22.0</v>
      </c>
      <c r="P106" s="76">
        <f>'Turnout Restoration'!AT106</f>
        <v>36</v>
      </c>
      <c r="Q106" s="39">
        <f t="shared" si="6"/>
        <v>0.275</v>
      </c>
      <c r="R106" s="40">
        <f t="shared" si="7"/>
        <v>0.3373493976</v>
      </c>
      <c r="S106" s="54">
        <f t="shared" si="8"/>
        <v>0.5183673469</v>
      </c>
      <c r="T106" s="40">
        <f t="shared" si="9"/>
        <v>0.457000625</v>
      </c>
      <c r="U106" s="54">
        <f t="shared" si="10"/>
        <v>0.553026875</v>
      </c>
      <c r="V106" s="39">
        <f t="shared" ref="V106:X106" si="545">Q106</f>
        <v>0.275</v>
      </c>
      <c r="W106" s="40">
        <f t="shared" si="545"/>
        <v>0.3373493976</v>
      </c>
      <c r="X106" s="54">
        <f t="shared" si="545"/>
        <v>0.5183673469</v>
      </c>
      <c r="Y106" s="39">
        <f t="shared" si="12"/>
        <v>0.275</v>
      </c>
      <c r="Z106" s="40">
        <f t="shared" si="13"/>
        <v>-0.2166506024</v>
      </c>
      <c r="AA106" s="54">
        <f t="shared" si="14"/>
        <v>-0.1136326531</v>
      </c>
      <c r="AB106" s="55">
        <f t="shared" si="15"/>
        <v>-0.6672700918</v>
      </c>
      <c r="AC106" s="55">
        <f t="shared" si="16"/>
        <v>1.452668255</v>
      </c>
      <c r="AD106" s="39">
        <f t="shared" si="17"/>
        <v>0.2475504833</v>
      </c>
      <c r="AE106" s="40">
        <f t="shared" si="18"/>
        <v>0.2475504833</v>
      </c>
      <c r="AF106" s="54">
        <f t="shared" si="19"/>
        <v>-0.1136326531</v>
      </c>
      <c r="AG106" s="56">
        <f t="shared" si="20"/>
        <v>-0.430336366</v>
      </c>
      <c r="AH106" s="56">
        <f t="shared" si="21"/>
        <v>1.215734529</v>
      </c>
      <c r="AI106" s="39">
        <f t="shared" si="22"/>
        <v>0.1926053239</v>
      </c>
      <c r="AJ106" s="40">
        <f t="shared" si="23"/>
        <v>0.1926053239</v>
      </c>
      <c r="AK106" s="54">
        <f t="shared" si="24"/>
        <v>0.1926053239</v>
      </c>
      <c r="AL106" s="57">
        <f t="shared" ref="AL106:AM106" si="546">R106-T106</f>
        <v>-0.1196512274</v>
      </c>
      <c r="AM106" s="57">
        <f t="shared" si="546"/>
        <v>-0.03465952806</v>
      </c>
      <c r="AN106" s="58">
        <f t="shared" si="26"/>
        <v>-0.05847432144</v>
      </c>
      <c r="AO106" s="58">
        <f t="shared" si="27"/>
        <v>-0.02442382621</v>
      </c>
      <c r="AP106" s="39">
        <f t="shared" si="28"/>
        <v>0.1926053239</v>
      </c>
      <c r="AQ106" s="40">
        <f t="shared" ref="AQ106:AR106" si="547">AJ106+AN106</f>
        <v>0.1341310025</v>
      </c>
      <c r="AR106" s="54">
        <f t="shared" si="547"/>
        <v>0.1681814977</v>
      </c>
      <c r="AS106" s="59">
        <f t="shared" si="30"/>
        <v>1.427790231</v>
      </c>
      <c r="AT106" s="39">
        <f t="shared" ref="AT106:AV106" si="548">AP106*$AS106</f>
        <v>0.275</v>
      </c>
      <c r="AU106" s="40">
        <f t="shared" si="548"/>
        <v>0.1915109351</v>
      </c>
      <c r="AV106" s="54">
        <f t="shared" si="548"/>
        <v>0.2401278995</v>
      </c>
      <c r="AW106" s="39">
        <f t="shared" ref="AW106:AY106" si="549">IF(AT106&lt;0,0,IF(AT106&gt;1,1,AT106))</f>
        <v>0.275</v>
      </c>
      <c r="AX106" s="40">
        <f t="shared" si="549"/>
        <v>0.1915109351</v>
      </c>
      <c r="AY106" s="54">
        <f t="shared" si="549"/>
        <v>0.2401278995</v>
      </c>
      <c r="AZ106" s="38"/>
      <c r="BA106" s="38"/>
      <c r="BB106" s="38"/>
      <c r="BC106" s="38"/>
      <c r="BD106" s="38"/>
      <c r="BE106" s="38"/>
      <c r="BF106" s="38"/>
    </row>
    <row r="107">
      <c r="A107" s="1"/>
      <c r="B107" s="1"/>
      <c r="C107" s="53">
        <v>0.0</v>
      </c>
      <c r="D107" s="42"/>
      <c r="E107" s="42"/>
      <c r="F107" s="2">
        <v>2036.0</v>
      </c>
      <c r="G107" s="75">
        <v>2399.0</v>
      </c>
      <c r="H107" s="43">
        <v>17.0</v>
      </c>
      <c r="I107" s="43">
        <v>48.0</v>
      </c>
      <c r="J107" s="43">
        <v>19.0</v>
      </c>
      <c r="K107" s="44">
        <v>81.0</v>
      </c>
      <c r="L107" s="44">
        <v>175.0</v>
      </c>
      <c r="M107" s="44">
        <v>26.0</v>
      </c>
      <c r="N107" s="76">
        <f>'Turnout Restoration'!AR107</f>
        <v>27</v>
      </c>
      <c r="O107" s="45">
        <v>27.0</v>
      </c>
      <c r="P107" s="76">
        <f>'Turnout Restoration'!AT107</f>
        <v>29</v>
      </c>
      <c r="Q107" s="39">
        <f t="shared" si="6"/>
        <v>0.3253012048</v>
      </c>
      <c r="R107" s="40">
        <f t="shared" si="7"/>
        <v>0.5714285714</v>
      </c>
      <c r="S107" s="54">
        <f t="shared" si="8"/>
        <v>0.6205673759</v>
      </c>
      <c r="T107" s="40">
        <f t="shared" si="9"/>
        <v>0.4504013645</v>
      </c>
      <c r="U107" s="54">
        <f t="shared" si="10"/>
        <v>0.5445214109</v>
      </c>
      <c r="V107" s="39">
        <f t="shared" ref="V107:X107" si="550">Q107</f>
        <v>0.3253012048</v>
      </c>
      <c r="W107" s="40">
        <f t="shared" si="550"/>
        <v>0.5714285714</v>
      </c>
      <c r="X107" s="54">
        <f t="shared" si="550"/>
        <v>0.6205673759</v>
      </c>
      <c r="Y107" s="39">
        <f t="shared" si="12"/>
        <v>0.3253012048</v>
      </c>
      <c r="Z107" s="40">
        <f t="shared" si="13"/>
        <v>0.01742857143</v>
      </c>
      <c r="AA107" s="54">
        <f t="shared" si="14"/>
        <v>-0.01143262411</v>
      </c>
      <c r="AB107" s="55">
        <f t="shared" si="15"/>
        <v>0.05352554432</v>
      </c>
      <c r="AC107" s="55">
        <f t="shared" si="16"/>
        <v>0.7318726191</v>
      </c>
      <c r="AD107" s="39">
        <f t="shared" si="17"/>
        <v>0.2303525873</v>
      </c>
      <c r="AE107" s="40">
        <f t="shared" si="18"/>
        <v>0.2303525873</v>
      </c>
      <c r="AF107" s="54">
        <f t="shared" si="19"/>
        <v>-0.01143262411</v>
      </c>
      <c r="AG107" s="56">
        <f t="shared" si="20"/>
        <v>-0.04959028687</v>
      </c>
      <c r="AH107" s="56">
        <f t="shared" si="21"/>
        <v>0.8349884503</v>
      </c>
      <c r="AI107" s="39">
        <f t="shared" si="22"/>
        <v>0.1630843637</v>
      </c>
      <c r="AJ107" s="40">
        <f t="shared" si="23"/>
        <v>0.1630843637</v>
      </c>
      <c r="AK107" s="54">
        <f t="shared" si="24"/>
        <v>0.1630843637</v>
      </c>
      <c r="AL107" s="57">
        <f t="shared" ref="AL107:AM107" si="551">R107-T107</f>
        <v>0.1210272069</v>
      </c>
      <c r="AM107" s="57">
        <f t="shared" si="551"/>
        <v>0.07604596494</v>
      </c>
      <c r="AN107" s="58">
        <f t="shared" si="26"/>
        <v>0.05914677145</v>
      </c>
      <c r="AO107" s="58">
        <f t="shared" si="27"/>
        <v>0.05358796081</v>
      </c>
      <c r="AP107" s="39">
        <f t="shared" si="28"/>
        <v>0.1630843637</v>
      </c>
      <c r="AQ107" s="40">
        <f t="shared" ref="AQ107:AR107" si="552">AJ107+AN107</f>
        <v>0.2222311352</v>
      </c>
      <c r="AR107" s="54">
        <f t="shared" si="552"/>
        <v>0.2166723245</v>
      </c>
      <c r="AS107" s="59">
        <f t="shared" si="30"/>
        <v>1.994680529</v>
      </c>
      <c r="AT107" s="39">
        <f t="shared" ref="AT107:AV107" si="553">AP107*$AS107</f>
        <v>0.3253012048</v>
      </c>
      <c r="AU107" s="40">
        <f t="shared" si="553"/>
        <v>0.4432801182</v>
      </c>
      <c r="AV107" s="54">
        <f t="shared" si="553"/>
        <v>0.4321920668</v>
      </c>
      <c r="AW107" s="39">
        <f t="shared" ref="AW107:AY107" si="554">IF(AT107&lt;0,0,IF(AT107&gt;1,1,AT107))</f>
        <v>0.3253012048</v>
      </c>
      <c r="AX107" s="40">
        <f t="shared" si="554"/>
        <v>0.4432801182</v>
      </c>
      <c r="AY107" s="54">
        <f t="shared" si="554"/>
        <v>0.4321920668</v>
      </c>
      <c r="AZ107" s="38"/>
      <c r="BA107" s="38"/>
      <c r="BB107" s="38"/>
      <c r="BC107" s="38"/>
      <c r="BD107" s="38"/>
      <c r="BE107" s="38"/>
      <c r="BF107" s="38"/>
    </row>
    <row r="108">
      <c r="A108" s="1"/>
      <c r="B108" s="1"/>
      <c r="C108" s="53">
        <v>0.0</v>
      </c>
      <c r="D108" s="42"/>
      <c r="E108" s="42"/>
      <c r="F108" s="2">
        <v>2037.0</v>
      </c>
      <c r="G108" s="75">
        <v>3357.0</v>
      </c>
      <c r="H108" s="43">
        <v>84.0</v>
      </c>
      <c r="I108" s="43">
        <v>69.0</v>
      </c>
      <c r="J108" s="43">
        <v>68.0</v>
      </c>
      <c r="K108" s="44">
        <v>151.0</v>
      </c>
      <c r="L108" s="44">
        <v>250.0</v>
      </c>
      <c r="M108" s="44">
        <v>60.0</v>
      </c>
      <c r="N108" s="76">
        <f>'Turnout Restoration'!AR108</f>
        <v>47</v>
      </c>
      <c r="O108" s="45">
        <v>41.0</v>
      </c>
      <c r="P108" s="76">
        <f>'Turnout Restoration'!AT108</f>
        <v>32</v>
      </c>
      <c r="Q108" s="39">
        <f t="shared" si="6"/>
        <v>0.3416666667</v>
      </c>
      <c r="R108" s="40">
        <f t="shared" si="7"/>
        <v>0.3122171946</v>
      </c>
      <c r="S108" s="54">
        <f t="shared" si="8"/>
        <v>0.5422993492</v>
      </c>
      <c r="T108" s="40">
        <f t="shared" si="9"/>
        <v>0.4489972917</v>
      </c>
      <c r="U108" s="54">
        <f t="shared" si="10"/>
        <v>0.5421502083</v>
      </c>
      <c r="V108" s="39">
        <f t="shared" ref="V108:X108" si="555">Q108</f>
        <v>0.3416666667</v>
      </c>
      <c r="W108" s="40">
        <f t="shared" si="555"/>
        <v>0.3122171946</v>
      </c>
      <c r="X108" s="54">
        <f t="shared" si="555"/>
        <v>0.5422993492</v>
      </c>
      <c r="Y108" s="39">
        <f t="shared" si="12"/>
        <v>0.3416666667</v>
      </c>
      <c r="Z108" s="40">
        <f t="shared" si="13"/>
        <v>-0.2417828054</v>
      </c>
      <c r="AA108" s="54">
        <f t="shared" si="14"/>
        <v>-0.08970065076</v>
      </c>
      <c r="AB108" s="55">
        <f t="shared" si="15"/>
        <v>-0.6158464204</v>
      </c>
      <c r="AC108" s="55">
        <f t="shared" si="16"/>
        <v>1.401244584</v>
      </c>
      <c r="AD108" s="39">
        <f t="shared" si="17"/>
        <v>0.2959687789</v>
      </c>
      <c r="AE108" s="40">
        <f t="shared" si="18"/>
        <v>0.2959687789</v>
      </c>
      <c r="AF108" s="54">
        <f t="shared" si="19"/>
        <v>-0.08970065076</v>
      </c>
      <c r="AG108" s="56">
        <f t="shared" si="20"/>
        <v>-0.2942752335</v>
      </c>
      <c r="AH108" s="56">
        <f t="shared" si="21"/>
        <v>1.079673397</v>
      </c>
      <c r="AI108" s="39">
        <f t="shared" si="22"/>
        <v>0.2186821035</v>
      </c>
      <c r="AJ108" s="40">
        <f t="shared" si="23"/>
        <v>0.2186821035</v>
      </c>
      <c r="AK108" s="54">
        <f t="shared" si="24"/>
        <v>0.2186821035</v>
      </c>
      <c r="AL108" s="57">
        <f t="shared" ref="AL108:AM108" si="556">R108-T108</f>
        <v>-0.1367800971</v>
      </c>
      <c r="AM108" s="57">
        <f t="shared" si="556"/>
        <v>0.0001491409074</v>
      </c>
      <c r="AN108" s="58">
        <f t="shared" si="26"/>
        <v>-0.06684530981</v>
      </c>
      <c r="AO108" s="58">
        <f t="shared" si="27"/>
        <v>0.0001050963994</v>
      </c>
      <c r="AP108" s="39">
        <f t="shared" si="28"/>
        <v>0.2186821035</v>
      </c>
      <c r="AQ108" s="40">
        <f t="shared" ref="AQ108:AR108" si="557">AJ108+AN108</f>
        <v>0.1518367937</v>
      </c>
      <c r="AR108" s="54">
        <f t="shared" si="557"/>
        <v>0.2187871999</v>
      </c>
      <c r="AS108" s="59">
        <f t="shared" si="30"/>
        <v>1.562389703</v>
      </c>
      <c r="AT108" s="39">
        <f t="shared" ref="AT108:AV108" si="558">AP108*$AS108</f>
        <v>0.3416666667</v>
      </c>
      <c r="AU108" s="40">
        <f t="shared" si="558"/>
        <v>0.237228243</v>
      </c>
      <c r="AV108" s="54">
        <f t="shared" si="558"/>
        <v>0.3418308682</v>
      </c>
      <c r="AW108" s="39">
        <f t="shared" ref="AW108:AY108" si="559">IF(AT108&lt;0,0,IF(AT108&gt;1,1,AT108))</f>
        <v>0.3416666667</v>
      </c>
      <c r="AX108" s="40">
        <f t="shared" si="559"/>
        <v>0.237228243</v>
      </c>
      <c r="AY108" s="54">
        <f t="shared" si="559"/>
        <v>0.3418308682</v>
      </c>
      <c r="AZ108" s="38"/>
      <c r="BA108" s="38"/>
      <c r="BB108" s="38"/>
      <c r="BC108" s="38"/>
      <c r="BD108" s="38"/>
      <c r="BE108" s="38"/>
      <c r="BF108" s="38"/>
    </row>
    <row r="109">
      <c r="A109" s="1"/>
      <c r="B109" s="1"/>
      <c r="C109" s="53">
        <v>0.0</v>
      </c>
      <c r="D109" s="42"/>
      <c r="E109" s="42"/>
      <c r="F109" s="2">
        <v>2045.0</v>
      </c>
      <c r="G109" s="75">
        <v>454.0</v>
      </c>
      <c r="H109" s="43">
        <v>10.0</v>
      </c>
      <c r="I109" s="43">
        <v>5.0</v>
      </c>
      <c r="J109" s="43">
        <v>2.0</v>
      </c>
      <c r="K109" s="44">
        <v>18.0</v>
      </c>
      <c r="L109" s="44">
        <v>40.0</v>
      </c>
      <c r="M109" s="44">
        <v>16.0</v>
      </c>
      <c r="N109" s="76">
        <f>'Turnout Restoration'!AR109</f>
        <v>8</v>
      </c>
      <c r="O109" s="45">
        <v>0.0</v>
      </c>
      <c r="P109" s="76">
        <f>'Turnout Restoration'!AT109</f>
        <v>2</v>
      </c>
      <c r="Q109" s="39">
        <f t="shared" si="6"/>
        <v>0</v>
      </c>
      <c r="R109" s="40">
        <f t="shared" si="7"/>
        <v>0.2941176471</v>
      </c>
      <c r="S109" s="54">
        <f t="shared" si="8"/>
        <v>0.5405405405</v>
      </c>
      <c r="T109" s="40">
        <f t="shared" si="9"/>
        <v>0.554</v>
      </c>
      <c r="U109" s="54">
        <f t="shared" si="10"/>
        <v>0.632</v>
      </c>
      <c r="V109" s="39">
        <f t="shared" ref="V109:X109" si="560">Q109</f>
        <v>0</v>
      </c>
      <c r="W109" s="40">
        <f t="shared" si="560"/>
        <v>0.2941176471</v>
      </c>
      <c r="X109" s="54">
        <f t="shared" si="560"/>
        <v>0.5405405405</v>
      </c>
      <c r="Y109" s="39">
        <f t="shared" si="12"/>
        <v>0</v>
      </c>
      <c r="Z109" s="40">
        <f t="shared" si="13"/>
        <v>-0.2598823529</v>
      </c>
      <c r="AA109" s="54">
        <f t="shared" si="14"/>
        <v>-0.09145945946</v>
      </c>
      <c r="AB109" s="55">
        <f t="shared" si="15"/>
        <v>-1.570796327</v>
      </c>
      <c r="AC109" s="55">
        <f t="shared" si="16"/>
        <v>2.35619449</v>
      </c>
      <c r="AD109" s="39">
        <f t="shared" si="17"/>
        <v>0.1837645741</v>
      </c>
      <c r="AE109" s="40">
        <f t="shared" si="18"/>
        <v>0.1837645741</v>
      </c>
      <c r="AF109" s="54">
        <f t="shared" si="19"/>
        <v>-0.09145945946</v>
      </c>
      <c r="AG109" s="56">
        <f t="shared" si="20"/>
        <v>-0.4618051794</v>
      </c>
      <c r="AH109" s="56">
        <f t="shared" si="21"/>
        <v>1.247203343</v>
      </c>
      <c r="AI109" s="39">
        <f t="shared" si="22"/>
        <v>0.1451451884</v>
      </c>
      <c r="AJ109" s="40">
        <f t="shared" si="23"/>
        <v>0.1451451884</v>
      </c>
      <c r="AK109" s="54">
        <f t="shared" si="24"/>
        <v>0.1451451884</v>
      </c>
      <c r="AL109" s="57">
        <f t="shared" ref="AL109:AM109" si="561">R109-T109</f>
        <v>-0.2598823529</v>
      </c>
      <c r="AM109" s="57">
        <f t="shared" si="561"/>
        <v>-0.09145945946</v>
      </c>
      <c r="AN109" s="58">
        <f t="shared" si="26"/>
        <v>-0.127006171</v>
      </c>
      <c r="AO109" s="58">
        <f t="shared" si="27"/>
        <v>-0.06444951988</v>
      </c>
      <c r="AP109" s="39">
        <f t="shared" si="28"/>
        <v>0.1451451884</v>
      </c>
      <c r="AQ109" s="40">
        <f t="shared" ref="AQ109:AR109" si="562">AJ109+AN109</f>
        <v>0.01813901741</v>
      </c>
      <c r="AR109" s="54">
        <f t="shared" si="562"/>
        <v>0.08069566848</v>
      </c>
      <c r="AS109" s="59">
        <f t="shared" si="30"/>
        <v>0</v>
      </c>
      <c r="AT109" s="39">
        <f t="shared" ref="AT109:AV109" si="563">AP109*$AS109</f>
        <v>0</v>
      </c>
      <c r="AU109" s="40">
        <f t="shared" si="563"/>
        <v>0</v>
      </c>
      <c r="AV109" s="54">
        <f t="shared" si="563"/>
        <v>0</v>
      </c>
      <c r="AW109" s="39">
        <f t="shared" ref="AW109:AY109" si="564">IF(AT109&lt;0,0,IF(AT109&gt;1,1,AT109))</f>
        <v>0</v>
      </c>
      <c r="AX109" s="40">
        <f t="shared" si="564"/>
        <v>0</v>
      </c>
      <c r="AY109" s="54">
        <f t="shared" si="564"/>
        <v>0</v>
      </c>
      <c r="AZ109" s="38"/>
      <c r="BA109" s="38"/>
      <c r="BB109" s="38"/>
      <c r="BC109" s="38"/>
      <c r="BD109" s="38"/>
      <c r="BE109" s="38"/>
      <c r="BF109" s="38"/>
    </row>
    <row r="110">
      <c r="A110" s="1"/>
      <c r="B110" s="1"/>
      <c r="C110" s="53">
        <v>0.0</v>
      </c>
      <c r="D110" s="42"/>
      <c r="E110" s="42"/>
      <c r="F110" s="2">
        <v>2046.0</v>
      </c>
      <c r="G110" s="75">
        <v>2696.0</v>
      </c>
      <c r="H110" s="43">
        <v>16.0</v>
      </c>
      <c r="I110" s="43">
        <v>39.0</v>
      </c>
      <c r="J110" s="43">
        <v>16.0</v>
      </c>
      <c r="K110" s="44">
        <v>59.0</v>
      </c>
      <c r="L110" s="44">
        <v>157.0</v>
      </c>
      <c r="M110" s="44">
        <v>54.0</v>
      </c>
      <c r="N110" s="76">
        <f>'Turnout Restoration'!AR110</f>
        <v>18</v>
      </c>
      <c r="O110" s="45">
        <v>17.0</v>
      </c>
      <c r="P110" s="76">
        <f>'Turnout Restoration'!AT110</f>
        <v>28</v>
      </c>
      <c r="Q110" s="39">
        <f t="shared" si="6"/>
        <v>0.2698412698</v>
      </c>
      <c r="R110" s="40">
        <f t="shared" si="7"/>
        <v>0.5492957746</v>
      </c>
      <c r="S110" s="54">
        <f t="shared" si="8"/>
        <v>0.5814814815</v>
      </c>
      <c r="T110" s="40">
        <f t="shared" si="9"/>
        <v>0.45787226</v>
      </c>
      <c r="U110" s="54">
        <f t="shared" si="10"/>
        <v>0.5540030234</v>
      </c>
      <c r="V110" s="39">
        <f t="shared" ref="V110:X110" si="565">Q110</f>
        <v>0.2698412698</v>
      </c>
      <c r="W110" s="40">
        <f t="shared" si="565"/>
        <v>0.5492957746</v>
      </c>
      <c r="X110" s="54">
        <f t="shared" si="565"/>
        <v>0.5814814815</v>
      </c>
      <c r="Y110" s="39">
        <f t="shared" si="12"/>
        <v>0.2698412698</v>
      </c>
      <c r="Z110" s="40">
        <f t="shared" si="13"/>
        <v>-0.004704225352</v>
      </c>
      <c r="AA110" s="54">
        <f t="shared" si="14"/>
        <v>-0.05051851852</v>
      </c>
      <c r="AB110" s="55">
        <f t="shared" si="15"/>
        <v>-0.01743153993</v>
      </c>
      <c r="AC110" s="55">
        <f t="shared" si="16"/>
        <v>0.8028297033</v>
      </c>
      <c r="AD110" s="39">
        <f t="shared" si="17"/>
        <v>0.1908355845</v>
      </c>
      <c r="AE110" s="40">
        <f t="shared" si="18"/>
        <v>0.1908355845</v>
      </c>
      <c r="AF110" s="54">
        <f t="shared" si="19"/>
        <v>-0.05051851852</v>
      </c>
      <c r="AG110" s="56">
        <f t="shared" si="20"/>
        <v>-0.2587866442</v>
      </c>
      <c r="AH110" s="56">
        <f t="shared" si="21"/>
        <v>1.044184808</v>
      </c>
      <c r="AI110" s="39">
        <f t="shared" si="22"/>
        <v>0.1395892923</v>
      </c>
      <c r="AJ110" s="40">
        <f t="shared" si="23"/>
        <v>0.1395892923</v>
      </c>
      <c r="AK110" s="54">
        <f t="shared" si="24"/>
        <v>0.1395892923</v>
      </c>
      <c r="AL110" s="57">
        <f t="shared" ref="AL110:AM110" si="566">R110-T110</f>
        <v>0.09142351463</v>
      </c>
      <c r="AM110" s="57">
        <f t="shared" si="566"/>
        <v>0.02747845805</v>
      </c>
      <c r="AN110" s="58">
        <f t="shared" si="26"/>
        <v>0.04467925735</v>
      </c>
      <c r="AO110" s="58">
        <f t="shared" si="27"/>
        <v>0.01936348016</v>
      </c>
      <c r="AP110" s="39">
        <f t="shared" si="28"/>
        <v>0.1395892923</v>
      </c>
      <c r="AQ110" s="40">
        <f t="shared" ref="AQ110:AR110" si="567">AJ110+AN110</f>
        <v>0.1842685496</v>
      </c>
      <c r="AR110" s="54">
        <f t="shared" si="567"/>
        <v>0.1589527724</v>
      </c>
      <c r="AS110" s="59">
        <f t="shared" si="30"/>
        <v>1.933108661</v>
      </c>
      <c r="AT110" s="39">
        <f t="shared" ref="AT110:AV110" si="568">AP110*$AS110</f>
        <v>0.2698412698</v>
      </c>
      <c r="AU110" s="40">
        <f t="shared" si="568"/>
        <v>0.3562111292</v>
      </c>
      <c r="AV110" s="54">
        <f t="shared" si="568"/>
        <v>0.307272981</v>
      </c>
      <c r="AW110" s="39">
        <f t="shared" ref="AW110:AY110" si="569">IF(AT110&lt;0,0,IF(AT110&gt;1,1,AT110))</f>
        <v>0.2698412698</v>
      </c>
      <c r="AX110" s="40">
        <f t="shared" si="569"/>
        <v>0.3562111292</v>
      </c>
      <c r="AY110" s="54">
        <f t="shared" si="569"/>
        <v>0.307272981</v>
      </c>
      <c r="AZ110" s="38"/>
      <c r="BA110" s="38"/>
      <c r="BB110" s="38"/>
      <c r="BC110" s="38"/>
      <c r="BD110" s="38"/>
      <c r="BE110" s="38"/>
      <c r="BF110" s="38"/>
    </row>
    <row r="111">
      <c r="A111" s="1"/>
      <c r="B111" s="1"/>
      <c r="C111" s="53">
        <v>0.0</v>
      </c>
      <c r="D111" s="42"/>
      <c r="E111" s="42"/>
      <c r="F111" s="2">
        <v>2047.0</v>
      </c>
      <c r="G111" s="75">
        <v>1060.0</v>
      </c>
      <c r="H111" s="43">
        <v>8.0</v>
      </c>
      <c r="I111" s="43">
        <v>13.0</v>
      </c>
      <c r="J111" s="43">
        <v>4.0</v>
      </c>
      <c r="K111" s="44">
        <v>15.0</v>
      </c>
      <c r="L111" s="44">
        <v>37.0</v>
      </c>
      <c r="M111" s="44">
        <v>27.0</v>
      </c>
      <c r="N111" s="76">
        <f>'Turnout Restoration'!AR111</f>
        <v>9</v>
      </c>
      <c r="O111" s="45">
        <v>14.0</v>
      </c>
      <c r="P111" s="76">
        <f>'Turnout Restoration'!AT111</f>
        <v>5</v>
      </c>
      <c r="Q111" s="39">
        <f t="shared" si="6"/>
        <v>0.5</v>
      </c>
      <c r="R111" s="40">
        <f t="shared" si="7"/>
        <v>0.52</v>
      </c>
      <c r="S111" s="54">
        <f t="shared" si="8"/>
        <v>0.4683544304</v>
      </c>
      <c r="T111" s="40">
        <f t="shared" si="9"/>
        <v>0.45425</v>
      </c>
      <c r="U111" s="54">
        <f t="shared" si="10"/>
        <v>0.52925</v>
      </c>
      <c r="V111" s="39">
        <f t="shared" ref="V111:X111" si="570">Q111</f>
        <v>0.5</v>
      </c>
      <c r="W111" s="40">
        <f t="shared" si="570"/>
        <v>0.52</v>
      </c>
      <c r="X111" s="54">
        <f t="shared" si="570"/>
        <v>0.4683544304</v>
      </c>
      <c r="Y111" s="39">
        <f t="shared" si="12"/>
        <v>0.5</v>
      </c>
      <c r="Z111" s="40">
        <f t="shared" si="13"/>
        <v>-0.034</v>
      </c>
      <c r="AA111" s="54">
        <f t="shared" si="14"/>
        <v>-0.1636455696</v>
      </c>
      <c r="AB111" s="55">
        <f t="shared" si="15"/>
        <v>-0.06789547916</v>
      </c>
      <c r="AC111" s="55">
        <f t="shared" si="16"/>
        <v>0.8532936426</v>
      </c>
      <c r="AD111" s="39">
        <f t="shared" si="17"/>
        <v>0.3543698633</v>
      </c>
      <c r="AE111" s="40">
        <f t="shared" si="18"/>
        <v>0.3543698633</v>
      </c>
      <c r="AF111" s="54">
        <f t="shared" si="19"/>
        <v>-0.1636455696</v>
      </c>
      <c r="AG111" s="56">
        <f t="shared" si="20"/>
        <v>-0.4326177044</v>
      </c>
      <c r="AH111" s="56">
        <f t="shared" si="21"/>
        <v>1.218015868</v>
      </c>
      <c r="AI111" s="39">
        <f t="shared" si="22"/>
        <v>0.2760053192</v>
      </c>
      <c r="AJ111" s="40">
        <f t="shared" si="23"/>
        <v>0.2760053192</v>
      </c>
      <c r="AK111" s="54">
        <f t="shared" si="24"/>
        <v>0.2760053192</v>
      </c>
      <c r="AL111" s="57">
        <f t="shared" ref="AL111:AM111" si="571">R111-T111</f>
        <v>0.06575</v>
      </c>
      <c r="AM111" s="57">
        <f t="shared" si="571"/>
        <v>-0.06089556962</v>
      </c>
      <c r="AN111" s="58">
        <f t="shared" si="26"/>
        <v>0.03213244626</v>
      </c>
      <c r="AO111" s="58">
        <f t="shared" si="27"/>
        <v>-0.04291180211</v>
      </c>
      <c r="AP111" s="39">
        <f t="shared" si="28"/>
        <v>0.2760053192</v>
      </c>
      <c r="AQ111" s="40">
        <f t="shared" ref="AQ111:AR111" si="572">AJ111+AN111</f>
        <v>0.3081377655</v>
      </c>
      <c r="AR111" s="54">
        <f t="shared" si="572"/>
        <v>0.2330935171</v>
      </c>
      <c r="AS111" s="59">
        <f t="shared" si="30"/>
        <v>1.81155929</v>
      </c>
      <c r="AT111" s="39">
        <f t="shared" ref="AT111:AV111" si="573">AP111*$AS111</f>
        <v>0.5</v>
      </c>
      <c r="AU111" s="40">
        <f t="shared" si="573"/>
        <v>0.5582098315</v>
      </c>
      <c r="AV111" s="54">
        <f t="shared" si="573"/>
        <v>0.4222627263</v>
      </c>
      <c r="AW111" s="39">
        <f t="shared" ref="AW111:AY111" si="574">IF(AT111&lt;0,0,IF(AT111&gt;1,1,AT111))</f>
        <v>0.5</v>
      </c>
      <c r="AX111" s="40">
        <f t="shared" si="574"/>
        <v>0.5582098315</v>
      </c>
      <c r="AY111" s="54">
        <f t="shared" si="574"/>
        <v>0.4222627263</v>
      </c>
      <c r="AZ111" s="38"/>
      <c r="BA111" s="38"/>
      <c r="BB111" s="38"/>
      <c r="BC111" s="38"/>
      <c r="BD111" s="38"/>
      <c r="BE111" s="38"/>
      <c r="BF111" s="38"/>
    </row>
    <row r="112">
      <c r="A112" s="1"/>
      <c r="B112" s="1"/>
      <c r="C112" s="53">
        <v>0.0</v>
      </c>
      <c r="D112" s="42"/>
      <c r="E112" s="42"/>
      <c r="F112" s="2">
        <v>2048.0</v>
      </c>
      <c r="G112" s="75">
        <v>3013.0</v>
      </c>
      <c r="H112" s="43">
        <v>31.0</v>
      </c>
      <c r="I112" s="43">
        <v>55.0</v>
      </c>
      <c r="J112" s="43">
        <v>41.0</v>
      </c>
      <c r="K112" s="44">
        <v>103.0</v>
      </c>
      <c r="L112" s="44">
        <v>232.0</v>
      </c>
      <c r="M112" s="44">
        <v>71.0</v>
      </c>
      <c r="N112" s="76">
        <f>'Turnout Restoration'!AR112</f>
        <v>58</v>
      </c>
      <c r="O112" s="45">
        <v>36.0</v>
      </c>
      <c r="P112" s="76">
        <f>'Turnout Restoration'!AT112</f>
        <v>69</v>
      </c>
      <c r="Q112" s="39">
        <f t="shared" si="6"/>
        <v>0.2208588957</v>
      </c>
      <c r="R112" s="40">
        <f t="shared" si="7"/>
        <v>0.4330708661</v>
      </c>
      <c r="S112" s="54">
        <f t="shared" si="8"/>
        <v>0.5714285714</v>
      </c>
      <c r="T112" s="40">
        <f t="shared" si="9"/>
        <v>0.4679544582</v>
      </c>
      <c r="U112" s="54">
        <f t="shared" si="10"/>
        <v>0.564234258</v>
      </c>
      <c r="V112" s="39">
        <f t="shared" ref="V112:X112" si="575">Q112</f>
        <v>0.2208588957</v>
      </c>
      <c r="W112" s="40">
        <f t="shared" si="575"/>
        <v>0.4330708661</v>
      </c>
      <c r="X112" s="54">
        <f t="shared" si="575"/>
        <v>0.5714285714</v>
      </c>
      <c r="Y112" s="39">
        <f t="shared" si="12"/>
        <v>0.2208588957</v>
      </c>
      <c r="Z112" s="40">
        <f t="shared" si="13"/>
        <v>-0.1209291339</v>
      </c>
      <c r="AA112" s="54">
        <f t="shared" si="14"/>
        <v>-0.06057142857</v>
      </c>
      <c r="AB112" s="55">
        <f t="shared" si="15"/>
        <v>-0.5009527621</v>
      </c>
      <c r="AC112" s="55">
        <f t="shared" si="16"/>
        <v>1.286350925</v>
      </c>
      <c r="AD112" s="39">
        <f t="shared" si="17"/>
        <v>0.1780484586</v>
      </c>
      <c r="AE112" s="40">
        <f t="shared" si="18"/>
        <v>0.1780484586</v>
      </c>
      <c r="AF112" s="54">
        <f t="shared" si="19"/>
        <v>-0.06057142857</v>
      </c>
      <c r="AG112" s="56">
        <f t="shared" si="20"/>
        <v>-0.3279144641</v>
      </c>
      <c r="AH112" s="56">
        <f t="shared" si="21"/>
        <v>1.113312627</v>
      </c>
      <c r="AI112" s="39">
        <f t="shared" si="22"/>
        <v>0.1329852465</v>
      </c>
      <c r="AJ112" s="40">
        <f t="shared" si="23"/>
        <v>0.1329852465</v>
      </c>
      <c r="AK112" s="54">
        <f t="shared" si="24"/>
        <v>0.1329852465</v>
      </c>
      <c r="AL112" s="57">
        <f t="shared" ref="AL112:AM112" si="576">R112-T112</f>
        <v>-0.03488359206</v>
      </c>
      <c r="AM112" s="57">
        <f t="shared" si="576"/>
        <v>0.007194313459</v>
      </c>
      <c r="AN112" s="58">
        <f t="shared" si="26"/>
        <v>-0.01704783494</v>
      </c>
      <c r="AO112" s="58">
        <f t="shared" si="27"/>
        <v>0.005069678424</v>
      </c>
      <c r="AP112" s="39">
        <f t="shared" si="28"/>
        <v>0.1329852465</v>
      </c>
      <c r="AQ112" s="40">
        <f t="shared" ref="AQ112:AR112" si="577">AJ112+AN112</f>
        <v>0.1159374116</v>
      </c>
      <c r="AR112" s="54">
        <f t="shared" si="577"/>
        <v>0.1380549249</v>
      </c>
      <c r="AS112" s="59">
        <f t="shared" si="30"/>
        <v>1.660777428</v>
      </c>
      <c r="AT112" s="39">
        <f t="shared" ref="AT112:AV112" si="578">AP112*$AS112</f>
        <v>0.2208588957</v>
      </c>
      <c r="AU112" s="40">
        <f t="shared" si="578"/>
        <v>0.1925462362</v>
      </c>
      <c r="AV112" s="54">
        <f t="shared" si="578"/>
        <v>0.2292785032</v>
      </c>
      <c r="AW112" s="39">
        <f t="shared" ref="AW112:AY112" si="579">IF(AT112&lt;0,0,IF(AT112&gt;1,1,AT112))</f>
        <v>0.2208588957</v>
      </c>
      <c r="AX112" s="40">
        <f t="shared" si="579"/>
        <v>0.1925462362</v>
      </c>
      <c r="AY112" s="54">
        <f t="shared" si="579"/>
        <v>0.2292785032</v>
      </c>
      <c r="AZ112" s="38"/>
      <c r="BA112" s="38"/>
      <c r="BB112" s="38"/>
      <c r="BC112" s="38"/>
      <c r="BD112" s="38"/>
      <c r="BE112" s="38"/>
      <c r="BF112" s="38"/>
    </row>
    <row r="113">
      <c r="A113" s="1"/>
      <c r="B113" s="1"/>
      <c r="C113" s="53">
        <v>0.0</v>
      </c>
      <c r="D113" s="42"/>
      <c r="E113" s="42"/>
      <c r="F113" s="2">
        <v>2049.0</v>
      </c>
      <c r="G113" s="75">
        <v>2043.0</v>
      </c>
      <c r="H113" s="43">
        <v>31.0</v>
      </c>
      <c r="I113" s="43">
        <v>54.0</v>
      </c>
      <c r="J113" s="43">
        <v>18.0</v>
      </c>
      <c r="K113" s="44">
        <v>84.0</v>
      </c>
      <c r="L113" s="44">
        <v>137.0</v>
      </c>
      <c r="M113" s="44">
        <v>54.0</v>
      </c>
      <c r="N113" s="76">
        <f>'Turnout Restoration'!AR113</f>
        <v>41</v>
      </c>
      <c r="O113" s="45">
        <v>17.0</v>
      </c>
      <c r="P113" s="76">
        <f>'Turnout Restoration'!AT113</f>
        <v>13</v>
      </c>
      <c r="Q113" s="39">
        <f t="shared" si="6"/>
        <v>0.2394366197</v>
      </c>
      <c r="R113" s="40">
        <f t="shared" si="7"/>
        <v>0.5242718447</v>
      </c>
      <c r="S113" s="54">
        <f t="shared" si="8"/>
        <v>0.4981818182</v>
      </c>
      <c r="T113" s="40">
        <f t="shared" si="9"/>
        <v>0.4637458838</v>
      </c>
      <c r="U113" s="54">
        <f t="shared" si="10"/>
        <v>0.56014878</v>
      </c>
      <c r="V113" s="39">
        <f t="shared" ref="V113:X113" si="580">Q113</f>
        <v>0.2394366197</v>
      </c>
      <c r="W113" s="40">
        <f t="shared" si="580"/>
        <v>0.5242718447</v>
      </c>
      <c r="X113" s="54">
        <f t="shared" si="580"/>
        <v>0.4981818182</v>
      </c>
      <c r="Y113" s="39">
        <f t="shared" si="12"/>
        <v>0.2394366197</v>
      </c>
      <c r="Z113" s="40">
        <f t="shared" si="13"/>
        <v>-0.02972815534</v>
      </c>
      <c r="AA113" s="54">
        <f t="shared" si="14"/>
        <v>-0.1338181818</v>
      </c>
      <c r="AB113" s="55">
        <f t="shared" si="15"/>
        <v>-0.1235266174</v>
      </c>
      <c r="AC113" s="55">
        <f t="shared" si="16"/>
        <v>0.9089247808</v>
      </c>
      <c r="AD113" s="39">
        <f t="shared" si="17"/>
        <v>0.1706072362</v>
      </c>
      <c r="AE113" s="40">
        <f t="shared" si="18"/>
        <v>0.1706072362</v>
      </c>
      <c r="AF113" s="54">
        <f t="shared" si="19"/>
        <v>-0.1338181818</v>
      </c>
      <c r="AG113" s="56">
        <f t="shared" si="20"/>
        <v>-0.6651338402</v>
      </c>
      <c r="AH113" s="56">
        <f t="shared" si="21"/>
        <v>1.450532004</v>
      </c>
      <c r="AI113" s="39">
        <f t="shared" si="22"/>
        <v>0.1533201468</v>
      </c>
      <c r="AJ113" s="40">
        <f t="shared" si="23"/>
        <v>0.1533201468</v>
      </c>
      <c r="AK113" s="54">
        <f t="shared" si="24"/>
        <v>0.1533201468</v>
      </c>
      <c r="AL113" s="57">
        <f t="shared" ref="AL113:AM113" si="581">R113-T113</f>
        <v>0.06052596091</v>
      </c>
      <c r="AM113" s="57">
        <f t="shared" si="581"/>
        <v>-0.06196696182</v>
      </c>
      <c r="AN113" s="58">
        <f t="shared" si="26"/>
        <v>0.02957942489</v>
      </c>
      <c r="AO113" s="58">
        <f t="shared" si="27"/>
        <v>-0.04366678922</v>
      </c>
      <c r="AP113" s="39">
        <f t="shared" si="28"/>
        <v>0.1533201468</v>
      </c>
      <c r="AQ113" s="40">
        <f t="shared" ref="AQ113:AR113" si="582">AJ113+AN113</f>
        <v>0.1828995717</v>
      </c>
      <c r="AR113" s="54">
        <f t="shared" si="582"/>
        <v>0.1096533576</v>
      </c>
      <c r="AS113" s="59">
        <f t="shared" si="30"/>
        <v>1.561677475</v>
      </c>
      <c r="AT113" s="39">
        <f t="shared" ref="AT113:AV113" si="583">AP113*$AS113</f>
        <v>0.2394366197</v>
      </c>
      <c r="AU113" s="40">
        <f t="shared" si="583"/>
        <v>0.2856301413</v>
      </c>
      <c r="AV113" s="54">
        <f t="shared" si="583"/>
        <v>0.1712431786</v>
      </c>
      <c r="AW113" s="39">
        <f t="shared" ref="AW113:AY113" si="584">IF(AT113&lt;0,0,IF(AT113&gt;1,1,AT113))</f>
        <v>0.2394366197</v>
      </c>
      <c r="AX113" s="40">
        <f t="shared" si="584"/>
        <v>0.2856301413</v>
      </c>
      <c r="AY113" s="54">
        <f t="shared" si="584"/>
        <v>0.1712431786</v>
      </c>
      <c r="AZ113" s="38"/>
      <c r="BA113" s="38"/>
      <c r="BB113" s="38"/>
      <c r="BC113" s="38"/>
      <c r="BD113" s="38"/>
      <c r="BE113" s="38"/>
      <c r="BF113" s="38"/>
    </row>
    <row r="114">
      <c r="A114" s="1"/>
      <c r="B114" s="1"/>
      <c r="C114" s="53">
        <v>0.0</v>
      </c>
      <c r="D114" s="42"/>
      <c r="E114" s="42"/>
      <c r="F114" s="2">
        <v>2051.0</v>
      </c>
      <c r="G114" s="75">
        <v>1490.0</v>
      </c>
      <c r="H114" s="43">
        <v>10.0</v>
      </c>
      <c r="I114" s="43">
        <v>29.0</v>
      </c>
      <c r="J114" s="43">
        <v>21.0</v>
      </c>
      <c r="K114" s="44">
        <v>58.0</v>
      </c>
      <c r="L114" s="44">
        <v>88.0</v>
      </c>
      <c r="M114" s="44">
        <v>59.0</v>
      </c>
      <c r="N114" s="76">
        <f>'Turnout Restoration'!AR114</f>
        <v>20</v>
      </c>
      <c r="O114" s="45">
        <v>24.0</v>
      </c>
      <c r="P114" s="76">
        <f>'Turnout Restoration'!AT114</f>
        <v>31</v>
      </c>
      <c r="Q114" s="39">
        <f t="shared" si="6"/>
        <v>0.32</v>
      </c>
      <c r="R114" s="40">
        <f t="shared" si="7"/>
        <v>0.4833333333</v>
      </c>
      <c r="S114" s="54">
        <f t="shared" si="8"/>
        <v>0.4292682927</v>
      </c>
      <c r="T114" s="40">
        <f t="shared" si="9"/>
        <v>0.4509344</v>
      </c>
      <c r="U114" s="54">
        <f t="shared" si="10"/>
        <v>0.5453312</v>
      </c>
      <c r="V114" s="39">
        <f t="shared" ref="V114:X114" si="585">Q114</f>
        <v>0.32</v>
      </c>
      <c r="W114" s="40">
        <f t="shared" si="585"/>
        <v>0.4833333333</v>
      </c>
      <c r="X114" s="54">
        <f t="shared" si="585"/>
        <v>0.4292682927</v>
      </c>
      <c r="Y114" s="39">
        <f t="shared" si="12"/>
        <v>0.32</v>
      </c>
      <c r="Z114" s="40">
        <f t="shared" si="13"/>
        <v>-0.07066666667</v>
      </c>
      <c r="AA114" s="54">
        <f t="shared" si="14"/>
        <v>-0.2027317073</v>
      </c>
      <c r="AB114" s="55">
        <f t="shared" si="15"/>
        <v>-0.2173450278</v>
      </c>
      <c r="AC114" s="55">
        <f t="shared" si="16"/>
        <v>1.002743191</v>
      </c>
      <c r="AD114" s="39">
        <f t="shared" si="17"/>
        <v>0.2317258917</v>
      </c>
      <c r="AE114" s="40">
        <f t="shared" si="18"/>
        <v>0.2317258917</v>
      </c>
      <c r="AF114" s="54">
        <f t="shared" si="19"/>
        <v>-0.2027317073</v>
      </c>
      <c r="AG114" s="56">
        <f t="shared" si="20"/>
        <v>-0.7187604645</v>
      </c>
      <c r="AH114" s="56">
        <f t="shared" si="21"/>
        <v>1.504158628</v>
      </c>
      <c r="AI114" s="39">
        <f t="shared" si="22"/>
        <v>0.2177120048</v>
      </c>
      <c r="AJ114" s="40">
        <f t="shared" si="23"/>
        <v>0.2177120048</v>
      </c>
      <c r="AK114" s="54">
        <f t="shared" si="24"/>
        <v>0.2177120048</v>
      </c>
      <c r="AL114" s="57">
        <f t="shared" ref="AL114:AM114" si="586">R114-T114</f>
        <v>0.03239893333</v>
      </c>
      <c r="AM114" s="57">
        <f t="shared" si="586"/>
        <v>-0.1160629073</v>
      </c>
      <c r="AN114" s="58">
        <f t="shared" si="26"/>
        <v>0.0158335663</v>
      </c>
      <c r="AO114" s="58">
        <f t="shared" si="27"/>
        <v>-0.08178704201</v>
      </c>
      <c r="AP114" s="39">
        <f t="shared" si="28"/>
        <v>0.2177120048</v>
      </c>
      <c r="AQ114" s="40">
        <f t="shared" ref="AQ114:AR114" si="587">AJ114+AN114</f>
        <v>0.2335455711</v>
      </c>
      <c r="AR114" s="54">
        <f t="shared" si="587"/>
        <v>0.1359249628</v>
      </c>
      <c r="AS114" s="59">
        <f t="shared" si="30"/>
        <v>1.469831672</v>
      </c>
      <c r="AT114" s="39">
        <f t="shared" ref="AT114:AV114" si="588">AP114*$AS114</f>
        <v>0.32</v>
      </c>
      <c r="AU114" s="40">
        <f t="shared" si="588"/>
        <v>0.3432726772</v>
      </c>
      <c r="AV114" s="54">
        <f t="shared" si="588"/>
        <v>0.1997868153</v>
      </c>
      <c r="AW114" s="39">
        <f t="shared" ref="AW114:AY114" si="589">IF(AT114&lt;0,0,IF(AT114&gt;1,1,AT114))</f>
        <v>0.32</v>
      </c>
      <c r="AX114" s="40">
        <f t="shared" si="589"/>
        <v>0.3432726772</v>
      </c>
      <c r="AY114" s="54">
        <f t="shared" si="589"/>
        <v>0.1997868153</v>
      </c>
      <c r="AZ114" s="38"/>
      <c r="BA114" s="38"/>
      <c r="BB114" s="38"/>
      <c r="BC114" s="38"/>
      <c r="BD114" s="38"/>
      <c r="BE114" s="38"/>
      <c r="BF114" s="38"/>
    </row>
    <row r="115">
      <c r="A115" s="1"/>
      <c r="B115" s="1"/>
      <c r="C115" s="53">
        <v>0.0</v>
      </c>
      <c r="D115" s="42"/>
      <c r="E115" s="42"/>
      <c r="F115" s="2">
        <v>2053.0</v>
      </c>
      <c r="G115" s="75">
        <v>1123.0</v>
      </c>
      <c r="H115" s="43">
        <v>20.0</v>
      </c>
      <c r="I115" s="43">
        <v>14.0</v>
      </c>
      <c r="J115" s="43">
        <v>25.0</v>
      </c>
      <c r="K115" s="44">
        <v>52.0</v>
      </c>
      <c r="L115" s="44">
        <v>90.0</v>
      </c>
      <c r="M115" s="44">
        <v>62.0</v>
      </c>
      <c r="N115" s="76">
        <f>'Turnout Restoration'!AR115</f>
        <v>27</v>
      </c>
      <c r="O115" s="45">
        <v>41.0</v>
      </c>
      <c r="P115" s="76">
        <f>'Turnout Restoration'!AT115</f>
        <v>16</v>
      </c>
      <c r="Q115" s="39">
        <f t="shared" si="6"/>
        <v>0.4880952381</v>
      </c>
      <c r="R115" s="40">
        <f t="shared" si="7"/>
        <v>0.2372881356</v>
      </c>
      <c r="S115" s="54">
        <f t="shared" si="8"/>
        <v>0.4411764706</v>
      </c>
      <c r="T115" s="40">
        <f t="shared" si="9"/>
        <v>0.4526679422</v>
      </c>
      <c r="U115" s="54">
        <f t="shared" si="10"/>
        <v>0.5295871599</v>
      </c>
      <c r="V115" s="39">
        <f t="shared" ref="V115:X115" si="590">Q115</f>
        <v>0.4880952381</v>
      </c>
      <c r="W115" s="40">
        <f t="shared" si="590"/>
        <v>0.2372881356</v>
      </c>
      <c r="X115" s="54">
        <f t="shared" si="590"/>
        <v>0.4411764706</v>
      </c>
      <c r="Y115" s="39">
        <f t="shared" si="12"/>
        <v>0.4880952381</v>
      </c>
      <c r="Z115" s="40">
        <f t="shared" si="13"/>
        <v>-0.3167118644</v>
      </c>
      <c r="AA115" s="54">
        <f t="shared" si="14"/>
        <v>-0.1908235294</v>
      </c>
      <c r="AB115" s="55">
        <f t="shared" si="15"/>
        <v>-0.5755826074</v>
      </c>
      <c r="AC115" s="55">
        <f t="shared" si="16"/>
        <v>1.360980771</v>
      </c>
      <c r="AD115" s="39">
        <f t="shared" si="17"/>
        <v>0.4114264008</v>
      </c>
      <c r="AE115" s="40">
        <f t="shared" si="18"/>
        <v>0.4114264008</v>
      </c>
      <c r="AF115" s="54">
        <f t="shared" si="19"/>
        <v>-0.1908235294</v>
      </c>
      <c r="AG115" s="56">
        <f t="shared" si="20"/>
        <v>-0.4342784913</v>
      </c>
      <c r="AH115" s="56">
        <f t="shared" si="21"/>
        <v>1.219676655</v>
      </c>
      <c r="AI115" s="39">
        <f t="shared" si="22"/>
        <v>0.3206908968</v>
      </c>
      <c r="AJ115" s="40">
        <f t="shared" si="23"/>
        <v>0.3206908968</v>
      </c>
      <c r="AK115" s="54">
        <f t="shared" si="24"/>
        <v>0.3206908968</v>
      </c>
      <c r="AL115" s="57">
        <f t="shared" ref="AL115:AM115" si="591">R115-T115</f>
        <v>-0.2153798066</v>
      </c>
      <c r="AM115" s="57">
        <f t="shared" si="591"/>
        <v>-0.08841068928</v>
      </c>
      <c r="AN115" s="58">
        <f t="shared" si="26"/>
        <v>-0.1052574914</v>
      </c>
      <c r="AO115" s="58">
        <f t="shared" si="27"/>
        <v>-0.06230111691</v>
      </c>
      <c r="AP115" s="39">
        <f t="shared" si="28"/>
        <v>0.3206908968</v>
      </c>
      <c r="AQ115" s="40">
        <f t="shared" ref="AQ115:AR115" si="592">AJ115+AN115</f>
        <v>0.2154334054</v>
      </c>
      <c r="AR115" s="54">
        <f t="shared" si="592"/>
        <v>0.2583897799</v>
      </c>
      <c r="AS115" s="59">
        <f t="shared" si="30"/>
        <v>1.522011516</v>
      </c>
      <c r="AT115" s="39">
        <f t="shared" ref="AT115:AV115" si="593">AP115*$AS115</f>
        <v>0.4880952381</v>
      </c>
      <c r="AU115" s="40">
        <f t="shared" si="593"/>
        <v>0.327892124</v>
      </c>
      <c r="AV115" s="54">
        <f t="shared" si="593"/>
        <v>0.3932722207</v>
      </c>
      <c r="AW115" s="39">
        <f t="shared" ref="AW115:AY115" si="594">IF(AT115&lt;0,0,IF(AT115&gt;1,1,AT115))</f>
        <v>0.4880952381</v>
      </c>
      <c r="AX115" s="40">
        <f t="shared" si="594"/>
        <v>0.327892124</v>
      </c>
      <c r="AY115" s="54">
        <f t="shared" si="594"/>
        <v>0.3932722207</v>
      </c>
      <c r="AZ115" s="38"/>
      <c r="BA115" s="38"/>
      <c r="BB115" s="38"/>
      <c r="BC115" s="38"/>
      <c r="BD115" s="38"/>
      <c r="BE115" s="38"/>
      <c r="BF115" s="38"/>
    </row>
    <row r="116">
      <c r="A116" s="1"/>
      <c r="B116" s="1"/>
      <c r="C116" s="53">
        <v>0.0</v>
      </c>
      <c r="D116" s="42"/>
      <c r="E116" s="42"/>
      <c r="F116" s="2">
        <v>2054.0</v>
      </c>
      <c r="G116" s="75">
        <v>2040.0</v>
      </c>
      <c r="H116" s="43">
        <v>19.0</v>
      </c>
      <c r="I116" s="43">
        <v>29.0</v>
      </c>
      <c r="J116" s="43">
        <v>31.0</v>
      </c>
      <c r="K116" s="44">
        <v>50.0</v>
      </c>
      <c r="L116" s="44">
        <v>122.0</v>
      </c>
      <c r="M116" s="44">
        <v>81.0</v>
      </c>
      <c r="N116" s="76">
        <f>'Turnout Restoration'!AR116</f>
        <v>38</v>
      </c>
      <c r="O116" s="45">
        <v>38.0</v>
      </c>
      <c r="P116" s="76">
        <f>'Turnout Restoration'!AT116</f>
        <v>38</v>
      </c>
      <c r="Q116" s="39">
        <f t="shared" si="6"/>
        <v>0.3333333333</v>
      </c>
      <c r="R116" s="40">
        <f t="shared" si="7"/>
        <v>0.3670886076</v>
      </c>
      <c r="S116" s="54">
        <f t="shared" si="8"/>
        <v>0.4822134387</v>
      </c>
      <c r="T116" s="40">
        <f t="shared" si="9"/>
        <v>0.4496666667</v>
      </c>
      <c r="U116" s="54">
        <f t="shared" si="10"/>
        <v>0.5433333333</v>
      </c>
      <c r="V116" s="39">
        <f t="shared" ref="V116:X116" si="595">Q116</f>
        <v>0.3333333333</v>
      </c>
      <c r="W116" s="40">
        <f t="shared" si="595"/>
        <v>0.3670886076</v>
      </c>
      <c r="X116" s="54">
        <f t="shared" si="595"/>
        <v>0.4822134387</v>
      </c>
      <c r="Y116" s="39">
        <f t="shared" si="12"/>
        <v>0.3333333333</v>
      </c>
      <c r="Z116" s="40">
        <f t="shared" si="13"/>
        <v>-0.1869113924</v>
      </c>
      <c r="AA116" s="54">
        <f t="shared" si="14"/>
        <v>-0.1497865613</v>
      </c>
      <c r="AB116" s="55">
        <f t="shared" si="15"/>
        <v>-0.5110470517</v>
      </c>
      <c r="AC116" s="55">
        <f t="shared" si="16"/>
        <v>1.296445215</v>
      </c>
      <c r="AD116" s="39">
        <f t="shared" si="17"/>
        <v>0.2702285882</v>
      </c>
      <c r="AE116" s="40">
        <f t="shared" si="18"/>
        <v>0.2702285882</v>
      </c>
      <c r="AF116" s="54">
        <f t="shared" si="19"/>
        <v>-0.1497865613</v>
      </c>
      <c r="AG116" s="56">
        <f t="shared" si="20"/>
        <v>-0.5061353173</v>
      </c>
      <c r="AH116" s="56">
        <f t="shared" si="21"/>
        <v>1.291533481</v>
      </c>
      <c r="AI116" s="39">
        <f t="shared" si="22"/>
        <v>0.2184713984</v>
      </c>
      <c r="AJ116" s="40">
        <f t="shared" si="23"/>
        <v>0.2184713984</v>
      </c>
      <c r="AK116" s="54">
        <f t="shared" si="24"/>
        <v>0.2184713984</v>
      </c>
      <c r="AL116" s="57">
        <f t="shared" ref="AL116:AM116" si="596">R116-T116</f>
        <v>-0.08257805907</v>
      </c>
      <c r="AM116" s="57">
        <f t="shared" si="596"/>
        <v>-0.0611198946</v>
      </c>
      <c r="AN116" s="58">
        <f t="shared" si="26"/>
        <v>-0.04035642655</v>
      </c>
      <c r="AO116" s="58">
        <f t="shared" si="27"/>
        <v>-0.04306987911</v>
      </c>
      <c r="AP116" s="39">
        <f t="shared" si="28"/>
        <v>0.2184713984</v>
      </c>
      <c r="AQ116" s="40">
        <f t="shared" ref="AQ116:AR116" si="597">AJ116+AN116</f>
        <v>0.1781149718</v>
      </c>
      <c r="AR116" s="54">
        <f t="shared" si="597"/>
        <v>0.1754015192</v>
      </c>
      <c r="AS116" s="59">
        <f t="shared" si="30"/>
        <v>1.525752734</v>
      </c>
      <c r="AT116" s="39">
        <f t="shared" ref="AT116:AV116" si="598">AP116*$AS116</f>
        <v>0.3333333333</v>
      </c>
      <c r="AU116" s="40">
        <f t="shared" si="598"/>
        <v>0.2717594052</v>
      </c>
      <c r="AV116" s="54">
        <f t="shared" si="598"/>
        <v>0.2676193475</v>
      </c>
      <c r="AW116" s="39">
        <f t="shared" ref="AW116:AY116" si="599">IF(AT116&lt;0,0,IF(AT116&gt;1,1,AT116))</f>
        <v>0.3333333333</v>
      </c>
      <c r="AX116" s="40">
        <f t="shared" si="599"/>
        <v>0.2717594052</v>
      </c>
      <c r="AY116" s="54">
        <f t="shared" si="599"/>
        <v>0.2676193475</v>
      </c>
      <c r="AZ116" s="38"/>
      <c r="BA116" s="38"/>
      <c r="BB116" s="38"/>
      <c r="BC116" s="38"/>
      <c r="BD116" s="38"/>
      <c r="BE116" s="38"/>
      <c r="BF116" s="38"/>
    </row>
    <row r="117">
      <c r="A117" s="1"/>
      <c r="B117" s="1"/>
      <c r="C117" s="53">
        <v>0.0</v>
      </c>
      <c r="D117" s="42"/>
      <c r="E117" s="42"/>
      <c r="F117" s="2">
        <v>2055.0</v>
      </c>
      <c r="G117" s="75">
        <v>2873.0</v>
      </c>
      <c r="H117" s="43">
        <v>29.0</v>
      </c>
      <c r="I117" s="43">
        <v>37.0</v>
      </c>
      <c r="J117" s="43">
        <v>36.0</v>
      </c>
      <c r="K117" s="44">
        <v>123.0</v>
      </c>
      <c r="L117" s="44">
        <v>177.0</v>
      </c>
      <c r="M117" s="44">
        <v>122.0</v>
      </c>
      <c r="N117" s="76">
        <f>'Turnout Restoration'!AR117</f>
        <v>39</v>
      </c>
      <c r="O117" s="45">
        <v>54.0</v>
      </c>
      <c r="P117" s="76">
        <f>'Turnout Restoration'!AT117</f>
        <v>36</v>
      </c>
      <c r="Q117" s="39">
        <f t="shared" si="6"/>
        <v>0.4186046512</v>
      </c>
      <c r="R117" s="40">
        <f t="shared" si="7"/>
        <v>0.362745098</v>
      </c>
      <c r="S117" s="54">
        <f t="shared" si="8"/>
        <v>0.4194312796</v>
      </c>
      <c r="T117" s="40">
        <f t="shared" si="9"/>
        <v>0.4472850189</v>
      </c>
      <c r="U117" s="54">
        <f t="shared" si="10"/>
        <v>0.533608437</v>
      </c>
      <c r="V117" s="39">
        <f t="shared" ref="V117:X117" si="600">Q117</f>
        <v>0.4186046512</v>
      </c>
      <c r="W117" s="40">
        <f t="shared" si="600"/>
        <v>0.362745098</v>
      </c>
      <c r="X117" s="54">
        <f t="shared" si="600"/>
        <v>0.4194312796</v>
      </c>
      <c r="Y117" s="39">
        <f t="shared" si="12"/>
        <v>0.4186046512</v>
      </c>
      <c r="Z117" s="40">
        <f t="shared" si="13"/>
        <v>-0.191254902</v>
      </c>
      <c r="AA117" s="54">
        <f t="shared" si="14"/>
        <v>-0.2125687204</v>
      </c>
      <c r="AB117" s="55">
        <f t="shared" si="15"/>
        <v>-0.4285661366</v>
      </c>
      <c r="AC117" s="55">
        <f t="shared" si="16"/>
        <v>1.2139643</v>
      </c>
      <c r="AD117" s="39">
        <f t="shared" si="17"/>
        <v>0.3254291716</v>
      </c>
      <c r="AE117" s="40">
        <f t="shared" si="18"/>
        <v>0.3254291716</v>
      </c>
      <c r="AF117" s="54">
        <f t="shared" si="19"/>
        <v>-0.2125687204</v>
      </c>
      <c r="AG117" s="56">
        <f t="shared" si="20"/>
        <v>-0.5786180154</v>
      </c>
      <c r="AH117" s="56">
        <f t="shared" si="21"/>
        <v>1.364016179</v>
      </c>
      <c r="AI117" s="39">
        <f t="shared" si="22"/>
        <v>0.2748541492</v>
      </c>
      <c r="AJ117" s="40">
        <f t="shared" si="23"/>
        <v>0.2748541492</v>
      </c>
      <c r="AK117" s="54">
        <f t="shared" si="24"/>
        <v>0.2748541492</v>
      </c>
      <c r="AL117" s="57">
        <f t="shared" ref="AL117:AM117" si="601">R117-T117</f>
        <v>-0.08453992089</v>
      </c>
      <c r="AM117" s="57">
        <f t="shared" si="601"/>
        <v>-0.1141771574</v>
      </c>
      <c r="AN117" s="58">
        <f t="shared" si="26"/>
        <v>-0.04131520099</v>
      </c>
      <c r="AO117" s="58">
        <f t="shared" si="27"/>
        <v>-0.08045819446</v>
      </c>
      <c r="AP117" s="39">
        <f t="shared" si="28"/>
        <v>0.2748541492</v>
      </c>
      <c r="AQ117" s="40">
        <f t="shared" ref="AQ117:AR117" si="602">AJ117+AN117</f>
        <v>0.2335389482</v>
      </c>
      <c r="AR117" s="54">
        <f t="shared" si="602"/>
        <v>0.1943959547</v>
      </c>
      <c r="AS117" s="59">
        <f t="shared" si="30"/>
        <v>1.523006483</v>
      </c>
      <c r="AT117" s="39">
        <f t="shared" ref="AT117:AV117" si="603">AP117*$AS117</f>
        <v>0.4186046512</v>
      </c>
      <c r="AU117" s="40">
        <f t="shared" si="603"/>
        <v>0.3556813322</v>
      </c>
      <c r="AV117" s="54">
        <f t="shared" si="603"/>
        <v>0.2960662994</v>
      </c>
      <c r="AW117" s="39">
        <f t="shared" ref="AW117:AY117" si="604">IF(AT117&lt;0,0,IF(AT117&gt;1,1,AT117))</f>
        <v>0.4186046512</v>
      </c>
      <c r="AX117" s="40">
        <f t="shared" si="604"/>
        <v>0.3556813322</v>
      </c>
      <c r="AY117" s="54">
        <f t="shared" si="604"/>
        <v>0.2960662994</v>
      </c>
      <c r="AZ117" s="38"/>
      <c r="BA117" s="38"/>
      <c r="BB117" s="38"/>
      <c r="BC117" s="38"/>
      <c r="BD117" s="38"/>
      <c r="BE117" s="38"/>
      <c r="BF117" s="38"/>
    </row>
    <row r="118">
      <c r="A118" s="1"/>
      <c r="B118" s="1"/>
      <c r="C118" s="53">
        <v>0.0</v>
      </c>
      <c r="D118" s="42"/>
      <c r="E118" s="42"/>
      <c r="F118" s="2">
        <v>2063.0</v>
      </c>
      <c r="G118" s="75">
        <v>1006.0</v>
      </c>
      <c r="H118" s="43">
        <v>6.0</v>
      </c>
      <c r="I118" s="43">
        <v>12.0</v>
      </c>
      <c r="J118" s="43">
        <v>5.0</v>
      </c>
      <c r="K118" s="44">
        <v>13.0</v>
      </c>
      <c r="L118" s="44">
        <v>37.0</v>
      </c>
      <c r="M118" s="44">
        <v>10.0</v>
      </c>
      <c r="N118" s="76">
        <f>'Turnout Restoration'!AR118</f>
        <v>4</v>
      </c>
      <c r="O118" s="45">
        <v>4.0</v>
      </c>
      <c r="P118" s="76">
        <f>'Turnout Restoration'!AT118</f>
        <v>7</v>
      </c>
      <c r="Q118" s="39">
        <f t="shared" si="6"/>
        <v>0.2666666667</v>
      </c>
      <c r="R118" s="40">
        <f t="shared" si="7"/>
        <v>0.5217391304</v>
      </c>
      <c r="S118" s="54">
        <f t="shared" si="8"/>
        <v>0.6166666667</v>
      </c>
      <c r="T118" s="40">
        <f t="shared" si="9"/>
        <v>0.4584266667</v>
      </c>
      <c r="U118" s="54">
        <f t="shared" si="10"/>
        <v>0.5546133333</v>
      </c>
      <c r="V118" s="39">
        <f t="shared" ref="V118:X118" si="605">Q118</f>
        <v>0.2666666667</v>
      </c>
      <c r="W118" s="40">
        <f t="shared" si="605"/>
        <v>0.5217391304</v>
      </c>
      <c r="X118" s="54">
        <f t="shared" si="605"/>
        <v>0.6166666667</v>
      </c>
      <c r="Y118" s="39">
        <f t="shared" si="12"/>
        <v>0.2666666667</v>
      </c>
      <c r="Z118" s="40">
        <f t="shared" si="13"/>
        <v>-0.03226086957</v>
      </c>
      <c r="AA118" s="54">
        <f t="shared" si="14"/>
        <v>-0.01533333333</v>
      </c>
      <c r="AB118" s="55">
        <f t="shared" si="15"/>
        <v>-0.120393188</v>
      </c>
      <c r="AC118" s="55">
        <f t="shared" si="16"/>
        <v>0.9057913514</v>
      </c>
      <c r="AD118" s="39">
        <f t="shared" si="17"/>
        <v>0.1899366668</v>
      </c>
      <c r="AE118" s="40">
        <f t="shared" si="18"/>
        <v>0.1899366668</v>
      </c>
      <c r="AF118" s="54">
        <f t="shared" si="19"/>
        <v>-0.01533333333</v>
      </c>
      <c r="AG118" s="56">
        <f t="shared" si="20"/>
        <v>-0.08055397373</v>
      </c>
      <c r="AH118" s="56">
        <f t="shared" si="21"/>
        <v>0.8659521371</v>
      </c>
      <c r="AI118" s="39">
        <f t="shared" si="22"/>
        <v>0.1347424367</v>
      </c>
      <c r="AJ118" s="40">
        <f t="shared" si="23"/>
        <v>0.1347424367</v>
      </c>
      <c r="AK118" s="54">
        <f t="shared" si="24"/>
        <v>0.1347424367</v>
      </c>
      <c r="AL118" s="57">
        <f t="shared" ref="AL118:AM118" si="606">R118-T118</f>
        <v>0.06331246377</v>
      </c>
      <c r="AM118" s="57">
        <f t="shared" si="606"/>
        <v>0.06205333333</v>
      </c>
      <c r="AN118" s="58">
        <f t="shared" si="26"/>
        <v>0.03094120669</v>
      </c>
      <c r="AO118" s="58">
        <f t="shared" si="27"/>
        <v>0.04372765337</v>
      </c>
      <c r="AP118" s="39">
        <f t="shared" si="28"/>
        <v>0.1347424367</v>
      </c>
      <c r="AQ118" s="40">
        <f t="shared" ref="AQ118:AR118" si="607">AJ118+AN118</f>
        <v>0.1656836434</v>
      </c>
      <c r="AR118" s="54">
        <f t="shared" si="607"/>
        <v>0.1784700901</v>
      </c>
      <c r="AS118" s="59">
        <f t="shared" si="30"/>
        <v>1.97908449</v>
      </c>
      <c r="AT118" s="39">
        <f t="shared" ref="AT118:AV118" si="608">AP118*$AS118</f>
        <v>0.2666666667</v>
      </c>
      <c r="AU118" s="40">
        <f t="shared" si="608"/>
        <v>0.3279019289</v>
      </c>
      <c r="AV118" s="54">
        <f t="shared" si="608"/>
        <v>0.3532073872</v>
      </c>
      <c r="AW118" s="39">
        <f t="shared" ref="AW118:AY118" si="609">IF(AT118&lt;0,0,IF(AT118&gt;1,1,AT118))</f>
        <v>0.2666666667</v>
      </c>
      <c r="AX118" s="40">
        <f t="shared" si="609"/>
        <v>0.3279019289</v>
      </c>
      <c r="AY118" s="54">
        <f t="shared" si="609"/>
        <v>0.3532073872</v>
      </c>
      <c r="AZ118" s="38"/>
      <c r="BA118" s="38"/>
      <c r="BB118" s="38"/>
      <c r="BC118" s="38"/>
      <c r="BD118" s="38"/>
      <c r="BE118" s="38"/>
      <c r="BF118" s="38"/>
    </row>
    <row r="119">
      <c r="A119" s="1"/>
      <c r="B119" s="1"/>
      <c r="C119" s="53">
        <v>0.0</v>
      </c>
      <c r="D119" s="42"/>
      <c r="E119" s="42"/>
      <c r="F119" s="2">
        <v>2065.0</v>
      </c>
      <c r="G119" s="75">
        <v>1596.0</v>
      </c>
      <c r="H119" s="43">
        <v>21.0</v>
      </c>
      <c r="I119" s="43">
        <v>33.0</v>
      </c>
      <c r="J119" s="43">
        <v>20.0</v>
      </c>
      <c r="K119" s="44">
        <v>79.0</v>
      </c>
      <c r="L119" s="44">
        <v>100.0</v>
      </c>
      <c r="M119" s="44">
        <v>46.0</v>
      </c>
      <c r="N119" s="76">
        <f>'Turnout Restoration'!AR119</f>
        <v>24</v>
      </c>
      <c r="O119" s="45">
        <v>18.0</v>
      </c>
      <c r="P119" s="76">
        <f>'Turnout Restoration'!AT119</f>
        <v>14</v>
      </c>
      <c r="Q119" s="39">
        <f t="shared" si="6"/>
        <v>0.3214285714</v>
      </c>
      <c r="R119" s="40">
        <f t="shared" si="7"/>
        <v>0.4459459459</v>
      </c>
      <c r="S119" s="54">
        <f t="shared" si="8"/>
        <v>0.4444444444</v>
      </c>
      <c r="T119" s="40">
        <f t="shared" si="9"/>
        <v>0.4507869898</v>
      </c>
      <c r="U119" s="54">
        <f t="shared" si="10"/>
        <v>0.5451109694</v>
      </c>
      <c r="V119" s="39">
        <f t="shared" ref="V119:X119" si="610">Q119</f>
        <v>0.3214285714</v>
      </c>
      <c r="W119" s="40">
        <f t="shared" si="610"/>
        <v>0.4459459459</v>
      </c>
      <c r="X119" s="54">
        <f t="shared" si="610"/>
        <v>0.4444444444</v>
      </c>
      <c r="Y119" s="39">
        <f t="shared" si="12"/>
        <v>0.3214285714</v>
      </c>
      <c r="Z119" s="40">
        <f t="shared" si="13"/>
        <v>-0.1080540541</v>
      </c>
      <c r="AA119" s="54">
        <f t="shared" si="14"/>
        <v>-0.1875555556</v>
      </c>
      <c r="AB119" s="55">
        <f t="shared" si="15"/>
        <v>-0.3242997323</v>
      </c>
      <c r="AC119" s="55">
        <f t="shared" si="16"/>
        <v>1.109697896</v>
      </c>
      <c r="AD119" s="39">
        <f t="shared" si="17"/>
        <v>0.2397832408</v>
      </c>
      <c r="AE119" s="40">
        <f t="shared" si="18"/>
        <v>0.2397832408</v>
      </c>
      <c r="AF119" s="54">
        <f t="shared" si="19"/>
        <v>-0.1875555556</v>
      </c>
      <c r="AG119" s="56">
        <f t="shared" si="20"/>
        <v>-0.6637851626</v>
      </c>
      <c r="AH119" s="56">
        <f t="shared" si="21"/>
        <v>1.449183326</v>
      </c>
      <c r="AI119" s="39">
        <f t="shared" si="22"/>
        <v>0.2152592495</v>
      </c>
      <c r="AJ119" s="40">
        <f t="shared" si="23"/>
        <v>0.2152592495</v>
      </c>
      <c r="AK119" s="54">
        <f t="shared" si="24"/>
        <v>0.2152592495</v>
      </c>
      <c r="AL119" s="57">
        <f t="shared" ref="AL119:AM119" si="611">R119-T119</f>
        <v>-0.00484104385</v>
      </c>
      <c r="AM119" s="57">
        <f t="shared" si="611"/>
        <v>-0.1006665249</v>
      </c>
      <c r="AN119" s="58">
        <f t="shared" si="26"/>
        <v>-0.002365849146</v>
      </c>
      <c r="AO119" s="58">
        <f t="shared" si="27"/>
        <v>-0.0709375415</v>
      </c>
      <c r="AP119" s="39">
        <f t="shared" si="28"/>
        <v>0.2152592495</v>
      </c>
      <c r="AQ119" s="40">
        <f t="shared" ref="AQ119:AR119" si="612">AJ119+AN119</f>
        <v>0.2128934003</v>
      </c>
      <c r="AR119" s="54">
        <f t="shared" si="612"/>
        <v>0.144321708</v>
      </c>
      <c r="AS119" s="59">
        <f t="shared" si="30"/>
        <v>1.493216074</v>
      </c>
      <c r="AT119" s="39">
        <f t="shared" ref="AT119:AV119" si="613">AP119*$AS119</f>
        <v>0.3214285714</v>
      </c>
      <c r="AU119" s="40">
        <f t="shared" si="613"/>
        <v>0.3178958475</v>
      </c>
      <c r="AV119" s="54">
        <f t="shared" si="613"/>
        <v>0.2155034942</v>
      </c>
      <c r="AW119" s="39">
        <f t="shared" ref="AW119:AY119" si="614">IF(AT119&lt;0,0,IF(AT119&gt;1,1,AT119))</f>
        <v>0.3214285714</v>
      </c>
      <c r="AX119" s="40">
        <f t="shared" si="614"/>
        <v>0.3178958475</v>
      </c>
      <c r="AY119" s="54">
        <f t="shared" si="614"/>
        <v>0.2155034942</v>
      </c>
      <c r="AZ119" s="38"/>
      <c r="BA119" s="38"/>
      <c r="BB119" s="38"/>
      <c r="BC119" s="38"/>
      <c r="BD119" s="38"/>
      <c r="BE119" s="38"/>
      <c r="BF119" s="38"/>
    </row>
    <row r="120">
      <c r="A120" s="1"/>
      <c r="B120" s="1"/>
      <c r="C120" s="53">
        <v>0.0</v>
      </c>
      <c r="D120" s="42"/>
      <c r="E120" s="42"/>
      <c r="F120" s="2">
        <v>2067.0</v>
      </c>
      <c r="G120" s="75">
        <v>1563.0</v>
      </c>
      <c r="H120" s="43">
        <v>15.0</v>
      </c>
      <c r="I120" s="43">
        <v>20.0</v>
      </c>
      <c r="J120" s="43">
        <v>17.0</v>
      </c>
      <c r="K120" s="44">
        <v>51.0</v>
      </c>
      <c r="L120" s="44">
        <v>100.0</v>
      </c>
      <c r="M120" s="44">
        <v>40.0</v>
      </c>
      <c r="N120" s="76">
        <f>'Turnout Restoration'!AR120</f>
        <v>24</v>
      </c>
      <c r="O120" s="45">
        <v>20.0</v>
      </c>
      <c r="P120" s="76">
        <f>'Turnout Restoration'!AT120</f>
        <v>20</v>
      </c>
      <c r="Q120" s="39">
        <f t="shared" si="6"/>
        <v>0.3125</v>
      </c>
      <c r="R120" s="40">
        <f t="shared" si="7"/>
        <v>0.3846153846</v>
      </c>
      <c r="S120" s="54">
        <f t="shared" si="8"/>
        <v>0.5235602094</v>
      </c>
      <c r="T120" s="40">
        <f t="shared" si="9"/>
        <v>0.4517539063</v>
      </c>
      <c r="U120" s="54">
        <f t="shared" si="10"/>
        <v>0.5465117188</v>
      </c>
      <c r="V120" s="39">
        <f t="shared" ref="V120:X120" si="615">Q120</f>
        <v>0.3125</v>
      </c>
      <c r="W120" s="40">
        <f t="shared" si="615"/>
        <v>0.3846153846</v>
      </c>
      <c r="X120" s="54">
        <f t="shared" si="615"/>
        <v>0.5235602094</v>
      </c>
      <c r="Y120" s="39">
        <f t="shared" si="12"/>
        <v>0.3125</v>
      </c>
      <c r="Z120" s="40">
        <f t="shared" si="13"/>
        <v>-0.1693846154</v>
      </c>
      <c r="AA120" s="54">
        <f t="shared" si="14"/>
        <v>-0.1084397906</v>
      </c>
      <c r="AB120" s="55">
        <f t="shared" si="15"/>
        <v>-0.496704218</v>
      </c>
      <c r="AC120" s="55">
        <f t="shared" si="16"/>
        <v>1.282102381</v>
      </c>
      <c r="AD120" s="39">
        <f t="shared" si="17"/>
        <v>0.2513437864</v>
      </c>
      <c r="AE120" s="40">
        <f t="shared" si="18"/>
        <v>0.2513437864</v>
      </c>
      <c r="AF120" s="54">
        <f t="shared" si="19"/>
        <v>-0.1084397906</v>
      </c>
      <c r="AG120" s="56">
        <f t="shared" si="20"/>
        <v>-0.4073128072</v>
      </c>
      <c r="AH120" s="56">
        <f t="shared" si="21"/>
        <v>1.192710971</v>
      </c>
      <c r="AI120" s="39">
        <f t="shared" si="22"/>
        <v>0.1935625056</v>
      </c>
      <c r="AJ120" s="40">
        <f t="shared" si="23"/>
        <v>0.1935625056</v>
      </c>
      <c r="AK120" s="54">
        <f t="shared" si="24"/>
        <v>0.1935625056</v>
      </c>
      <c r="AL120" s="57">
        <f t="shared" ref="AL120:AM120" si="616">R120-T120</f>
        <v>-0.06713852163</v>
      </c>
      <c r="AM120" s="57">
        <f t="shared" si="616"/>
        <v>-0.02295150933</v>
      </c>
      <c r="AN120" s="58">
        <f t="shared" si="26"/>
        <v>-0.03281102568</v>
      </c>
      <c r="AO120" s="58">
        <f t="shared" si="27"/>
        <v>-0.01617343646</v>
      </c>
      <c r="AP120" s="39">
        <f t="shared" si="28"/>
        <v>0.1935625056</v>
      </c>
      <c r="AQ120" s="40">
        <f t="shared" ref="AQ120:AR120" si="617">AJ120+AN120</f>
        <v>0.1607514799</v>
      </c>
      <c r="AR120" s="54">
        <f t="shared" si="617"/>
        <v>0.1773890691</v>
      </c>
      <c r="AS120" s="59">
        <f t="shared" si="30"/>
        <v>1.614465565</v>
      </c>
      <c r="AT120" s="39">
        <f t="shared" ref="AT120:AV120" si="618">AP120*$AS120</f>
        <v>0.3125</v>
      </c>
      <c r="AU120" s="40">
        <f t="shared" si="618"/>
        <v>0.2595277289</v>
      </c>
      <c r="AV120" s="54">
        <f t="shared" si="618"/>
        <v>0.2863885438</v>
      </c>
      <c r="AW120" s="39">
        <f t="shared" ref="AW120:AY120" si="619">IF(AT120&lt;0,0,IF(AT120&gt;1,1,AT120))</f>
        <v>0.3125</v>
      </c>
      <c r="AX120" s="40">
        <f t="shared" si="619"/>
        <v>0.2595277289</v>
      </c>
      <c r="AY120" s="54">
        <f t="shared" si="619"/>
        <v>0.2863885438</v>
      </c>
      <c r="AZ120" s="38"/>
      <c r="BA120" s="38"/>
      <c r="BB120" s="38"/>
      <c r="BC120" s="38"/>
      <c r="BD120" s="38"/>
      <c r="BE120" s="38"/>
      <c r="BF120" s="38"/>
    </row>
    <row r="121">
      <c r="A121" s="1"/>
      <c r="B121" s="1"/>
      <c r="C121" s="53">
        <v>0.0</v>
      </c>
      <c r="D121" s="42"/>
      <c r="E121" s="42"/>
      <c r="F121" s="2">
        <v>2073.0</v>
      </c>
      <c r="G121" s="75">
        <v>1952.0</v>
      </c>
      <c r="H121" s="43">
        <v>11.0</v>
      </c>
      <c r="I121" s="43">
        <v>22.0</v>
      </c>
      <c r="J121" s="43">
        <v>21.0</v>
      </c>
      <c r="K121" s="44">
        <v>59.0</v>
      </c>
      <c r="L121" s="44">
        <v>82.0</v>
      </c>
      <c r="M121" s="44">
        <v>31.0</v>
      </c>
      <c r="N121" s="76">
        <f>'Turnout Restoration'!AR121</f>
        <v>19</v>
      </c>
      <c r="O121" s="45">
        <v>19.0</v>
      </c>
      <c r="P121" s="76">
        <f>'Turnout Restoration'!AT121</f>
        <v>30</v>
      </c>
      <c r="Q121" s="39">
        <f t="shared" si="6"/>
        <v>0.2794117647</v>
      </c>
      <c r="R121" s="40">
        <f t="shared" si="7"/>
        <v>0.4074074074</v>
      </c>
      <c r="S121" s="54">
        <f t="shared" si="8"/>
        <v>0.476744186</v>
      </c>
      <c r="T121" s="40">
        <f t="shared" si="9"/>
        <v>0.4562839533</v>
      </c>
      <c r="U121" s="54">
        <f t="shared" si="10"/>
        <v>0.5522073962</v>
      </c>
      <c r="V121" s="39">
        <f t="shared" ref="V121:X121" si="620">Q121</f>
        <v>0.2794117647</v>
      </c>
      <c r="W121" s="40">
        <f t="shared" si="620"/>
        <v>0.4074074074</v>
      </c>
      <c r="X121" s="54">
        <f t="shared" si="620"/>
        <v>0.476744186</v>
      </c>
      <c r="Y121" s="39">
        <f t="shared" si="12"/>
        <v>0.2794117647</v>
      </c>
      <c r="Z121" s="40">
        <f t="shared" si="13"/>
        <v>-0.1465925926</v>
      </c>
      <c r="AA121" s="54">
        <f t="shared" si="14"/>
        <v>-0.155255814</v>
      </c>
      <c r="AB121" s="55">
        <f t="shared" si="15"/>
        <v>-0.4831703703</v>
      </c>
      <c r="AC121" s="55">
        <f t="shared" si="16"/>
        <v>1.268568534</v>
      </c>
      <c r="AD121" s="39">
        <f t="shared" si="17"/>
        <v>0.2231146818</v>
      </c>
      <c r="AE121" s="40">
        <f t="shared" si="18"/>
        <v>0.2231146818</v>
      </c>
      <c r="AF121" s="54">
        <f t="shared" si="19"/>
        <v>-0.155255814</v>
      </c>
      <c r="AG121" s="56">
        <f t="shared" si="20"/>
        <v>-0.6079397127</v>
      </c>
      <c r="AH121" s="56">
        <f t="shared" si="21"/>
        <v>1.393337876</v>
      </c>
      <c r="AI121" s="39">
        <f t="shared" si="22"/>
        <v>0.1922037057</v>
      </c>
      <c r="AJ121" s="40">
        <f t="shared" si="23"/>
        <v>0.1922037057</v>
      </c>
      <c r="AK121" s="54">
        <f t="shared" si="24"/>
        <v>0.1922037057</v>
      </c>
      <c r="AL121" s="57">
        <f t="shared" ref="AL121:AM121" si="621">R121-T121</f>
        <v>-0.04887654588</v>
      </c>
      <c r="AM121" s="57">
        <f t="shared" si="621"/>
        <v>-0.07546321015</v>
      </c>
      <c r="AN121" s="58">
        <f t="shared" si="26"/>
        <v>-0.02388628113</v>
      </c>
      <c r="AO121" s="58">
        <f t="shared" si="27"/>
        <v>-0.05317730601</v>
      </c>
      <c r="AP121" s="39">
        <f t="shared" si="28"/>
        <v>0.1922037057</v>
      </c>
      <c r="AQ121" s="40">
        <f t="shared" ref="AQ121:AR121" si="622">AJ121+AN121</f>
        <v>0.1683174246</v>
      </c>
      <c r="AR121" s="54">
        <f t="shared" si="622"/>
        <v>0.1390263997</v>
      </c>
      <c r="AS121" s="59">
        <f t="shared" si="30"/>
        <v>1.453727251</v>
      </c>
      <c r="AT121" s="39">
        <f t="shared" ref="AT121:AV121" si="623">AP121*$AS121</f>
        <v>0.2794117647</v>
      </c>
      <c r="AU121" s="40">
        <f t="shared" si="623"/>
        <v>0.2446876269</v>
      </c>
      <c r="AV121" s="54">
        <f t="shared" si="623"/>
        <v>0.2021064658</v>
      </c>
      <c r="AW121" s="39">
        <f t="shared" ref="AW121:AY121" si="624">IF(AT121&lt;0,0,IF(AT121&gt;1,1,AT121))</f>
        <v>0.2794117647</v>
      </c>
      <c r="AX121" s="40">
        <f t="shared" si="624"/>
        <v>0.2446876269</v>
      </c>
      <c r="AY121" s="54">
        <f t="shared" si="624"/>
        <v>0.2021064658</v>
      </c>
      <c r="AZ121" s="38"/>
      <c r="BA121" s="38"/>
      <c r="BB121" s="38"/>
      <c r="BC121" s="38"/>
      <c r="BD121" s="38"/>
      <c r="BE121" s="38"/>
      <c r="BF121" s="38"/>
    </row>
    <row r="122">
      <c r="A122" s="1"/>
      <c r="B122" s="1"/>
      <c r="C122" s="53">
        <v>0.0</v>
      </c>
      <c r="D122" s="42"/>
      <c r="E122" s="42"/>
      <c r="F122" s="2">
        <v>2074.0</v>
      </c>
      <c r="G122" s="75">
        <v>1756.0</v>
      </c>
      <c r="H122" s="43">
        <v>26.0</v>
      </c>
      <c r="I122" s="43">
        <v>47.0</v>
      </c>
      <c r="J122" s="43">
        <v>14.0</v>
      </c>
      <c r="K122" s="44">
        <v>69.0</v>
      </c>
      <c r="L122" s="44">
        <v>135.0</v>
      </c>
      <c r="M122" s="44">
        <v>25.0</v>
      </c>
      <c r="N122" s="76">
        <f>'Turnout Restoration'!AR122</f>
        <v>30</v>
      </c>
      <c r="O122" s="45">
        <v>20.0</v>
      </c>
      <c r="P122" s="76">
        <f>'Turnout Restoration'!AT122</f>
        <v>16</v>
      </c>
      <c r="Q122" s="39">
        <f t="shared" si="6"/>
        <v>0.303030303</v>
      </c>
      <c r="R122" s="40">
        <f t="shared" si="7"/>
        <v>0.5402298851</v>
      </c>
      <c r="S122" s="54">
        <f t="shared" si="8"/>
        <v>0.5895196507</v>
      </c>
      <c r="T122" s="40">
        <f t="shared" si="9"/>
        <v>0.4528980716</v>
      </c>
      <c r="U122" s="54">
        <f t="shared" si="10"/>
        <v>0.5480606061</v>
      </c>
      <c r="V122" s="39">
        <f t="shared" ref="V122:X122" si="625">Q122</f>
        <v>0.303030303</v>
      </c>
      <c r="W122" s="40">
        <f t="shared" si="625"/>
        <v>0.5402298851</v>
      </c>
      <c r="X122" s="54">
        <f t="shared" si="625"/>
        <v>0.5895196507</v>
      </c>
      <c r="Y122" s="39">
        <f t="shared" si="12"/>
        <v>0.303030303</v>
      </c>
      <c r="Z122" s="40">
        <f t="shared" si="13"/>
        <v>-0.01377011494</v>
      </c>
      <c r="AA122" s="54">
        <f t="shared" si="14"/>
        <v>-0.04248034934</v>
      </c>
      <c r="AB122" s="55">
        <f t="shared" si="15"/>
        <v>-0.04541014042</v>
      </c>
      <c r="AC122" s="55">
        <f t="shared" si="16"/>
        <v>0.8308083038</v>
      </c>
      <c r="AD122" s="39">
        <f t="shared" si="17"/>
        <v>0.2144958981</v>
      </c>
      <c r="AE122" s="40">
        <f t="shared" si="18"/>
        <v>0.2144958981</v>
      </c>
      <c r="AF122" s="54">
        <f t="shared" si="19"/>
        <v>-0.04248034934</v>
      </c>
      <c r="AG122" s="56">
        <f t="shared" si="20"/>
        <v>-0.1955173317</v>
      </c>
      <c r="AH122" s="56">
        <f t="shared" si="21"/>
        <v>0.9809154951</v>
      </c>
      <c r="AI122" s="39">
        <f t="shared" si="22"/>
        <v>0.1546173832</v>
      </c>
      <c r="AJ122" s="40">
        <f t="shared" si="23"/>
        <v>0.1546173832</v>
      </c>
      <c r="AK122" s="54">
        <f t="shared" si="24"/>
        <v>0.1546173832</v>
      </c>
      <c r="AL122" s="57">
        <f t="shared" ref="AL122:AM122" si="626">R122-T122</f>
        <v>0.08733181343</v>
      </c>
      <c r="AM122" s="57">
        <f t="shared" si="626"/>
        <v>0.04145904459</v>
      </c>
      <c r="AN122" s="58">
        <f t="shared" si="26"/>
        <v>0.04267961676</v>
      </c>
      <c r="AO122" s="58">
        <f t="shared" si="27"/>
        <v>0.0292152997</v>
      </c>
      <c r="AP122" s="39">
        <f t="shared" si="28"/>
        <v>0.1546173832</v>
      </c>
      <c r="AQ122" s="40">
        <f t="shared" ref="AQ122:AR122" si="627">AJ122+AN122</f>
        <v>0.197297</v>
      </c>
      <c r="AR122" s="54">
        <f t="shared" si="627"/>
        <v>0.1838326829</v>
      </c>
      <c r="AS122" s="59">
        <f t="shared" si="30"/>
        <v>1.959872148</v>
      </c>
      <c r="AT122" s="39">
        <f t="shared" ref="AT122:AV122" si="628">AP122*$AS122</f>
        <v>0.303030303</v>
      </c>
      <c r="AU122" s="40">
        <f t="shared" si="628"/>
        <v>0.3866768952</v>
      </c>
      <c r="AV122" s="54">
        <f t="shared" si="628"/>
        <v>0.3602885552</v>
      </c>
      <c r="AW122" s="39">
        <f t="shared" ref="AW122:AY122" si="629">IF(AT122&lt;0,0,IF(AT122&gt;1,1,AT122))</f>
        <v>0.303030303</v>
      </c>
      <c r="AX122" s="40">
        <f t="shared" si="629"/>
        <v>0.3866768952</v>
      </c>
      <c r="AY122" s="54">
        <f t="shared" si="629"/>
        <v>0.3602885552</v>
      </c>
      <c r="AZ122" s="38"/>
      <c r="BA122" s="38"/>
      <c r="BB122" s="38"/>
      <c r="BC122" s="38"/>
      <c r="BD122" s="38"/>
      <c r="BE122" s="38"/>
      <c r="BF122" s="38"/>
    </row>
    <row r="123">
      <c r="A123" s="1"/>
      <c r="B123" s="1"/>
      <c r="C123" s="53">
        <v>0.0</v>
      </c>
      <c r="D123" s="42"/>
      <c r="E123" s="42"/>
      <c r="F123" s="2">
        <v>2082.0</v>
      </c>
      <c r="G123" s="75">
        <v>1903.0</v>
      </c>
      <c r="H123" s="43">
        <v>35.0</v>
      </c>
      <c r="I123" s="43">
        <v>47.0</v>
      </c>
      <c r="J123" s="43">
        <v>34.0</v>
      </c>
      <c r="K123" s="44">
        <v>93.0</v>
      </c>
      <c r="L123" s="44">
        <v>108.0</v>
      </c>
      <c r="M123" s="44">
        <v>46.0</v>
      </c>
      <c r="N123" s="76">
        <f>'Turnout Restoration'!AR123</f>
        <v>33</v>
      </c>
      <c r="O123" s="45">
        <v>34.0</v>
      </c>
      <c r="P123" s="76">
        <f>'Turnout Restoration'!AT123</f>
        <v>30</v>
      </c>
      <c r="Q123" s="39">
        <f t="shared" si="6"/>
        <v>0.3505154639</v>
      </c>
      <c r="R123" s="40">
        <f t="shared" si="7"/>
        <v>0.4051724138</v>
      </c>
      <c r="S123" s="54">
        <f t="shared" si="8"/>
        <v>0.4372469636</v>
      </c>
      <c r="T123" s="40">
        <f t="shared" si="9"/>
        <v>0.4483900521</v>
      </c>
      <c r="U123" s="54">
        <f t="shared" si="10"/>
        <v>0.5409490913</v>
      </c>
      <c r="V123" s="39">
        <f t="shared" ref="V123:X123" si="630">Q123</f>
        <v>0.3505154639</v>
      </c>
      <c r="W123" s="40">
        <f t="shared" si="630"/>
        <v>0.4051724138</v>
      </c>
      <c r="X123" s="54">
        <f t="shared" si="630"/>
        <v>0.4372469636</v>
      </c>
      <c r="Y123" s="39">
        <f t="shared" si="12"/>
        <v>0.3505154639</v>
      </c>
      <c r="Z123" s="40">
        <f t="shared" si="13"/>
        <v>-0.1488275862</v>
      </c>
      <c r="AA123" s="54">
        <f t="shared" si="14"/>
        <v>-0.1947530364</v>
      </c>
      <c r="AB123" s="55">
        <f t="shared" si="15"/>
        <v>-0.4015287016</v>
      </c>
      <c r="AC123" s="55">
        <f t="shared" si="16"/>
        <v>1.186926865</v>
      </c>
      <c r="AD123" s="39">
        <f t="shared" si="17"/>
        <v>0.2692682128</v>
      </c>
      <c r="AE123" s="40">
        <f t="shared" si="18"/>
        <v>0.2692682128</v>
      </c>
      <c r="AF123" s="54">
        <f t="shared" si="19"/>
        <v>-0.1947530364</v>
      </c>
      <c r="AG123" s="56">
        <f t="shared" si="20"/>
        <v>-0.6261718747</v>
      </c>
      <c r="AH123" s="56">
        <f t="shared" si="21"/>
        <v>1.411570038</v>
      </c>
      <c r="AI123" s="39">
        <f t="shared" si="22"/>
        <v>0.2349831011</v>
      </c>
      <c r="AJ123" s="40">
        <f t="shared" si="23"/>
        <v>0.2349831011</v>
      </c>
      <c r="AK123" s="54">
        <f t="shared" si="24"/>
        <v>0.2349831011</v>
      </c>
      <c r="AL123" s="57">
        <f t="shared" ref="AL123:AM123" si="631">R123-T123</f>
        <v>-0.04321763828</v>
      </c>
      <c r="AM123" s="57">
        <f t="shared" si="631"/>
        <v>-0.1037021277</v>
      </c>
      <c r="AN123" s="58">
        <f t="shared" si="26"/>
        <v>-0.02112073673</v>
      </c>
      <c r="AO123" s="58">
        <f t="shared" si="27"/>
        <v>-0.07307666569</v>
      </c>
      <c r="AP123" s="39">
        <f t="shared" si="28"/>
        <v>0.2349831011</v>
      </c>
      <c r="AQ123" s="40">
        <f t="shared" ref="AQ123:AR123" si="632">AJ123+AN123</f>
        <v>0.2138623644</v>
      </c>
      <c r="AR123" s="54">
        <f t="shared" si="632"/>
        <v>0.1619064354</v>
      </c>
      <c r="AS123" s="59">
        <f t="shared" si="30"/>
        <v>1.491662431</v>
      </c>
      <c r="AT123" s="39">
        <f t="shared" ref="AT123:AV123" si="633">AP123*$AS123</f>
        <v>0.3505154639</v>
      </c>
      <c r="AU123" s="40">
        <f t="shared" si="633"/>
        <v>0.3190104544</v>
      </c>
      <c r="AV123" s="54">
        <f t="shared" si="633"/>
        <v>0.2415097471</v>
      </c>
      <c r="AW123" s="39">
        <f t="shared" ref="AW123:AY123" si="634">IF(AT123&lt;0,0,IF(AT123&gt;1,1,AT123))</f>
        <v>0.3505154639</v>
      </c>
      <c r="AX123" s="40">
        <f t="shared" si="634"/>
        <v>0.3190104544</v>
      </c>
      <c r="AY123" s="54">
        <f t="shared" si="634"/>
        <v>0.2415097471</v>
      </c>
      <c r="AZ123" s="38"/>
      <c r="BA123" s="38"/>
      <c r="BB123" s="38"/>
      <c r="BC123" s="38"/>
      <c r="BD123" s="38"/>
      <c r="BE123" s="38"/>
      <c r="BF123" s="38"/>
    </row>
    <row r="124">
      <c r="A124" s="1"/>
      <c r="B124" s="1"/>
      <c r="C124" s="53">
        <v>0.0</v>
      </c>
      <c r="D124" s="42"/>
      <c r="E124" s="42"/>
      <c r="F124" s="2">
        <v>2086.0</v>
      </c>
      <c r="G124" s="75">
        <v>2283.0</v>
      </c>
      <c r="H124" s="43">
        <v>15.0</v>
      </c>
      <c r="I124" s="43">
        <v>18.0</v>
      </c>
      <c r="J124" s="43">
        <v>12.0</v>
      </c>
      <c r="K124" s="44">
        <v>21.0</v>
      </c>
      <c r="L124" s="44">
        <v>72.0</v>
      </c>
      <c r="M124" s="44">
        <v>22.0</v>
      </c>
      <c r="N124" s="76">
        <f>'Turnout Restoration'!AR124</f>
        <v>13</v>
      </c>
      <c r="O124" s="45">
        <v>11.0</v>
      </c>
      <c r="P124" s="76">
        <f>'Turnout Restoration'!AT124</f>
        <v>11</v>
      </c>
      <c r="Q124" s="39">
        <f t="shared" si="6"/>
        <v>0.3142857143</v>
      </c>
      <c r="R124" s="40">
        <f t="shared" si="7"/>
        <v>0.4</v>
      </c>
      <c r="S124" s="54">
        <f t="shared" si="8"/>
        <v>0.6260869565</v>
      </c>
      <c r="T124" s="40">
        <f t="shared" si="9"/>
        <v>0.4515518367</v>
      </c>
      <c r="U124" s="54">
        <f t="shared" si="10"/>
        <v>0.5462269388</v>
      </c>
      <c r="V124" s="39">
        <f t="shared" ref="V124:X124" si="635">Q124</f>
        <v>0.3142857143</v>
      </c>
      <c r="W124" s="40">
        <f t="shared" si="635"/>
        <v>0.4</v>
      </c>
      <c r="X124" s="54">
        <f t="shared" si="635"/>
        <v>0.6260869565</v>
      </c>
      <c r="Y124" s="39">
        <f t="shared" si="12"/>
        <v>0.3142857143</v>
      </c>
      <c r="Z124" s="40">
        <f t="shared" si="13"/>
        <v>-0.154</v>
      </c>
      <c r="AA124" s="54">
        <f t="shared" si="14"/>
        <v>-0.005913043478</v>
      </c>
      <c r="AB124" s="55">
        <f t="shared" si="15"/>
        <v>-0.4556156532</v>
      </c>
      <c r="AC124" s="55">
        <f t="shared" si="16"/>
        <v>1.241013817</v>
      </c>
      <c r="AD124" s="39">
        <f t="shared" si="17"/>
        <v>0.2474787973</v>
      </c>
      <c r="AE124" s="40">
        <f t="shared" si="18"/>
        <v>0.2474787973</v>
      </c>
      <c r="AF124" s="54">
        <f t="shared" si="19"/>
        <v>-0.005913043478</v>
      </c>
      <c r="AG124" s="56">
        <f t="shared" si="20"/>
        <v>-0.02388858647</v>
      </c>
      <c r="AH124" s="56">
        <f t="shared" si="21"/>
        <v>0.8092867499</v>
      </c>
      <c r="AI124" s="39">
        <f t="shared" si="22"/>
        <v>0.175043879</v>
      </c>
      <c r="AJ124" s="40">
        <f t="shared" si="23"/>
        <v>0.175043879</v>
      </c>
      <c r="AK124" s="54">
        <f t="shared" si="24"/>
        <v>0.175043879</v>
      </c>
      <c r="AL124" s="57">
        <f t="shared" ref="AL124:AM124" si="636">R124-T124</f>
        <v>-0.05155183673</v>
      </c>
      <c r="AM124" s="57">
        <f t="shared" si="636"/>
        <v>0.07986001775</v>
      </c>
      <c r="AN124" s="58">
        <f t="shared" si="26"/>
        <v>-0.02519371291</v>
      </c>
      <c r="AO124" s="58">
        <f t="shared" si="27"/>
        <v>0.05627564204</v>
      </c>
      <c r="AP124" s="39">
        <f t="shared" si="28"/>
        <v>0.175043879</v>
      </c>
      <c r="AQ124" s="40">
        <f t="shared" ref="AQ124:AR124" si="637">AJ124+AN124</f>
        <v>0.1498501661</v>
      </c>
      <c r="AR124" s="54">
        <f t="shared" si="637"/>
        <v>0.2313195211</v>
      </c>
      <c r="AS124" s="59">
        <f t="shared" si="30"/>
        <v>1.795468176</v>
      </c>
      <c r="AT124" s="39">
        <f t="shared" ref="AT124:AV124" si="638">AP124*$AS124</f>
        <v>0.3142857143</v>
      </c>
      <c r="AU124" s="40">
        <f t="shared" si="638"/>
        <v>0.2690512045</v>
      </c>
      <c r="AV124" s="54">
        <f t="shared" si="638"/>
        <v>0.4153268387</v>
      </c>
      <c r="AW124" s="39">
        <f t="shared" ref="AW124:AY124" si="639">IF(AT124&lt;0,0,IF(AT124&gt;1,1,AT124))</f>
        <v>0.3142857143</v>
      </c>
      <c r="AX124" s="40">
        <f t="shared" si="639"/>
        <v>0.2690512045</v>
      </c>
      <c r="AY124" s="54">
        <f t="shared" si="639"/>
        <v>0.4153268387</v>
      </c>
      <c r="AZ124" s="38"/>
      <c r="BA124" s="38"/>
      <c r="BB124" s="38"/>
      <c r="BC124" s="38"/>
      <c r="BD124" s="38"/>
      <c r="BE124" s="38"/>
      <c r="BF124" s="38"/>
    </row>
    <row r="125">
      <c r="A125" s="1"/>
      <c r="B125" s="1"/>
      <c r="C125" s="53">
        <v>0.0</v>
      </c>
      <c r="D125" s="42"/>
      <c r="E125" s="42"/>
      <c r="F125" s="2">
        <v>2087.0</v>
      </c>
      <c r="G125" s="75">
        <v>2996.0</v>
      </c>
      <c r="H125" s="43">
        <v>28.0</v>
      </c>
      <c r="I125" s="43">
        <v>34.0</v>
      </c>
      <c r="J125" s="43">
        <v>19.0</v>
      </c>
      <c r="K125" s="44">
        <v>66.0</v>
      </c>
      <c r="L125" s="44">
        <v>102.0</v>
      </c>
      <c r="M125" s="44">
        <v>25.0</v>
      </c>
      <c r="N125" s="76">
        <f>'Turnout Restoration'!AR125</f>
        <v>32</v>
      </c>
      <c r="O125" s="45">
        <v>27.0</v>
      </c>
      <c r="P125" s="76">
        <f>'Turnout Restoration'!AT125</f>
        <v>18</v>
      </c>
      <c r="Q125" s="39">
        <f t="shared" si="6"/>
        <v>0.3506493506</v>
      </c>
      <c r="R125" s="40">
        <f t="shared" si="7"/>
        <v>0.4197530864</v>
      </c>
      <c r="S125" s="54">
        <f t="shared" si="8"/>
        <v>0.5284974093</v>
      </c>
      <c r="T125" s="40">
        <f t="shared" si="9"/>
        <v>0.4483816833</v>
      </c>
      <c r="U125" s="54">
        <f t="shared" si="10"/>
        <v>0.5409313544</v>
      </c>
      <c r="V125" s="39">
        <f t="shared" ref="V125:X125" si="640">Q125</f>
        <v>0.3506493506</v>
      </c>
      <c r="W125" s="40">
        <f t="shared" si="640"/>
        <v>0.4197530864</v>
      </c>
      <c r="X125" s="54">
        <f t="shared" si="640"/>
        <v>0.5284974093</v>
      </c>
      <c r="Y125" s="39">
        <f t="shared" si="12"/>
        <v>0.3506493506</v>
      </c>
      <c r="Z125" s="40">
        <f t="shared" si="13"/>
        <v>-0.1342469136</v>
      </c>
      <c r="AA125" s="54">
        <f t="shared" si="14"/>
        <v>-0.1035025907</v>
      </c>
      <c r="AB125" s="55">
        <f t="shared" si="15"/>
        <v>-0.3656370522</v>
      </c>
      <c r="AC125" s="55">
        <f t="shared" si="16"/>
        <v>1.151035216</v>
      </c>
      <c r="AD125" s="39">
        <f t="shared" si="17"/>
        <v>0.2654968935</v>
      </c>
      <c r="AE125" s="40">
        <f t="shared" si="18"/>
        <v>0.2654968935</v>
      </c>
      <c r="AF125" s="54">
        <f t="shared" si="19"/>
        <v>-0.1035025907</v>
      </c>
      <c r="AG125" s="56">
        <f t="shared" si="20"/>
        <v>-0.3717213802</v>
      </c>
      <c r="AH125" s="56">
        <f t="shared" si="21"/>
        <v>1.157119544</v>
      </c>
      <c r="AI125" s="39">
        <f t="shared" si="22"/>
        <v>0.2014961374</v>
      </c>
      <c r="AJ125" s="40">
        <f t="shared" si="23"/>
        <v>0.2014961374</v>
      </c>
      <c r="AK125" s="54">
        <f t="shared" si="24"/>
        <v>0.2014961374</v>
      </c>
      <c r="AL125" s="57">
        <f t="shared" ref="AL125:AM125" si="641">R125-T125</f>
        <v>-0.02862859683</v>
      </c>
      <c r="AM125" s="57">
        <f t="shared" si="641"/>
        <v>-0.01243394503</v>
      </c>
      <c r="AN125" s="58">
        <f t="shared" si="26"/>
        <v>-0.0139909787</v>
      </c>
      <c r="AO125" s="58">
        <f t="shared" si="27"/>
        <v>-0.00876193444</v>
      </c>
      <c r="AP125" s="39">
        <f t="shared" si="28"/>
        <v>0.2014961374</v>
      </c>
      <c r="AQ125" s="40">
        <f t="shared" ref="AQ125:AR125" si="642">AJ125+AN125</f>
        <v>0.1875051587</v>
      </c>
      <c r="AR125" s="54">
        <f t="shared" si="642"/>
        <v>0.1927342029</v>
      </c>
      <c r="AS125" s="59">
        <f t="shared" si="30"/>
        <v>1.740228648</v>
      </c>
      <c r="AT125" s="39">
        <f t="shared" ref="AT125:AV125" si="643">AP125*$AS125</f>
        <v>0.3506493506</v>
      </c>
      <c r="AU125" s="40">
        <f t="shared" si="643"/>
        <v>0.3263018487</v>
      </c>
      <c r="AV125" s="54">
        <f t="shared" si="643"/>
        <v>0.3354015813</v>
      </c>
      <c r="AW125" s="39">
        <f t="shared" ref="AW125:AY125" si="644">IF(AT125&lt;0,0,IF(AT125&gt;1,1,AT125))</f>
        <v>0.3506493506</v>
      </c>
      <c r="AX125" s="40">
        <f t="shared" si="644"/>
        <v>0.3263018487</v>
      </c>
      <c r="AY125" s="54">
        <f t="shared" si="644"/>
        <v>0.3354015813</v>
      </c>
      <c r="AZ125" s="38"/>
      <c r="BA125" s="38"/>
      <c r="BB125" s="38"/>
      <c r="BC125" s="38"/>
      <c r="BD125" s="38"/>
      <c r="BE125" s="38"/>
      <c r="BF125" s="38"/>
    </row>
    <row r="126">
      <c r="A126" s="1"/>
      <c r="B126" s="1"/>
      <c r="C126" s="53">
        <v>0.0</v>
      </c>
      <c r="D126" s="42"/>
      <c r="E126" s="42"/>
      <c r="F126" s="2">
        <v>2126.0</v>
      </c>
      <c r="G126" s="75">
        <v>2337.0</v>
      </c>
      <c r="H126" s="43">
        <v>19.0</v>
      </c>
      <c r="I126" s="43">
        <v>16.0</v>
      </c>
      <c r="J126" s="43">
        <v>22.0</v>
      </c>
      <c r="K126" s="44">
        <v>66.0</v>
      </c>
      <c r="L126" s="44">
        <v>114.0</v>
      </c>
      <c r="M126" s="44">
        <v>47.0</v>
      </c>
      <c r="N126" s="76">
        <f>'Turnout Restoration'!AR126</f>
        <v>25</v>
      </c>
      <c r="O126" s="45">
        <v>23.0</v>
      </c>
      <c r="P126" s="76">
        <f>'Turnout Restoration'!AT126</f>
        <v>24</v>
      </c>
      <c r="Q126" s="39">
        <f t="shared" si="6"/>
        <v>0.3194444444</v>
      </c>
      <c r="R126" s="40">
        <f t="shared" si="7"/>
        <v>0.2807017544</v>
      </c>
      <c r="S126" s="54">
        <f t="shared" si="8"/>
        <v>0.5022026432</v>
      </c>
      <c r="T126" s="40">
        <f t="shared" si="9"/>
        <v>0.4509924769</v>
      </c>
      <c r="U126" s="54">
        <f t="shared" si="10"/>
        <v>0.5454172454</v>
      </c>
      <c r="V126" s="39">
        <f t="shared" ref="V126:X126" si="645">Q126</f>
        <v>0.3194444444</v>
      </c>
      <c r="W126" s="40">
        <f t="shared" si="645"/>
        <v>0.2807017544</v>
      </c>
      <c r="X126" s="54">
        <f t="shared" si="645"/>
        <v>0.5022026432</v>
      </c>
      <c r="Y126" s="39">
        <f t="shared" si="12"/>
        <v>0.3194444444</v>
      </c>
      <c r="Z126" s="40">
        <f t="shared" si="13"/>
        <v>-0.2732982456</v>
      </c>
      <c r="AA126" s="54">
        <f t="shared" si="14"/>
        <v>-0.1297973568</v>
      </c>
      <c r="AB126" s="55">
        <f t="shared" si="15"/>
        <v>-0.7077028877</v>
      </c>
      <c r="AC126" s="55">
        <f t="shared" si="16"/>
        <v>1.493101051</v>
      </c>
      <c r="AD126" s="39">
        <f t="shared" si="17"/>
        <v>0.2972681316</v>
      </c>
      <c r="AE126" s="40">
        <f t="shared" si="18"/>
        <v>0.2972681316</v>
      </c>
      <c r="AF126" s="54">
        <f t="shared" si="19"/>
        <v>-0.1297973568</v>
      </c>
      <c r="AG126" s="56">
        <f t="shared" si="20"/>
        <v>-0.4116832916</v>
      </c>
      <c r="AH126" s="56">
        <f t="shared" si="21"/>
        <v>1.197081455</v>
      </c>
      <c r="AI126" s="39">
        <f t="shared" si="22"/>
        <v>0.2293640075</v>
      </c>
      <c r="AJ126" s="40">
        <f t="shared" si="23"/>
        <v>0.2293640075</v>
      </c>
      <c r="AK126" s="54">
        <f t="shared" si="24"/>
        <v>0.2293640075</v>
      </c>
      <c r="AL126" s="57">
        <f t="shared" ref="AL126:AM126" si="646">R126-T126</f>
        <v>-0.1702907225</v>
      </c>
      <c r="AM126" s="57">
        <f t="shared" si="646"/>
        <v>-0.0432146022</v>
      </c>
      <c r="AN126" s="58">
        <f t="shared" si="26"/>
        <v>-0.08322216713</v>
      </c>
      <c r="AO126" s="58">
        <f t="shared" si="27"/>
        <v>-0.0304524035</v>
      </c>
      <c r="AP126" s="39">
        <f t="shared" si="28"/>
        <v>0.2293640075</v>
      </c>
      <c r="AQ126" s="40">
        <f t="shared" ref="AQ126:AR126" si="647">AJ126+AN126</f>
        <v>0.1461418404</v>
      </c>
      <c r="AR126" s="54">
        <f t="shared" si="647"/>
        <v>0.198911604</v>
      </c>
      <c r="AS126" s="59">
        <f t="shared" si="30"/>
        <v>1.392740072</v>
      </c>
      <c r="AT126" s="39">
        <f t="shared" ref="AT126:AV126" si="648">AP126*$AS126</f>
        <v>0.3194444444</v>
      </c>
      <c r="AU126" s="40">
        <f t="shared" si="648"/>
        <v>0.2035375974</v>
      </c>
      <c r="AV126" s="54">
        <f t="shared" si="648"/>
        <v>0.2770321618</v>
      </c>
      <c r="AW126" s="39">
        <f t="shared" ref="AW126:AY126" si="649">IF(AT126&lt;0,0,IF(AT126&gt;1,1,AT126))</f>
        <v>0.3194444444</v>
      </c>
      <c r="AX126" s="40">
        <f t="shared" si="649"/>
        <v>0.2035375974</v>
      </c>
      <c r="AY126" s="54">
        <f t="shared" si="649"/>
        <v>0.2770321618</v>
      </c>
      <c r="AZ126" s="38"/>
      <c r="BA126" s="38"/>
      <c r="BB126" s="38"/>
      <c r="BC126" s="38"/>
      <c r="BD126" s="38"/>
      <c r="BE126" s="38"/>
      <c r="BF126" s="38"/>
    </row>
    <row r="127">
      <c r="A127" s="1"/>
      <c r="B127" s="1"/>
      <c r="C127" s="53">
        <v>0.0</v>
      </c>
      <c r="D127" s="42"/>
      <c r="E127" s="42"/>
      <c r="F127" s="2">
        <v>2352.0</v>
      </c>
      <c r="G127" s="75">
        <v>3099.0</v>
      </c>
      <c r="H127" s="43">
        <v>50.0</v>
      </c>
      <c r="I127" s="43">
        <v>73.0</v>
      </c>
      <c r="J127" s="43">
        <v>47.0</v>
      </c>
      <c r="K127" s="44">
        <v>187.0</v>
      </c>
      <c r="L127" s="44">
        <v>385.0</v>
      </c>
      <c r="M127" s="44">
        <v>83.0</v>
      </c>
      <c r="N127" s="76">
        <f>'Turnout Restoration'!AR127</f>
        <v>60</v>
      </c>
      <c r="O127" s="45">
        <v>24.0</v>
      </c>
      <c r="P127" s="76">
        <f>'Turnout Restoration'!AT127</f>
        <v>45</v>
      </c>
      <c r="Q127" s="39">
        <f t="shared" si="6"/>
        <v>0.1860465116</v>
      </c>
      <c r="R127" s="40">
        <f t="shared" si="7"/>
        <v>0.4294117647</v>
      </c>
      <c r="S127" s="54">
        <f t="shared" si="8"/>
        <v>0.5877862595</v>
      </c>
      <c r="T127" s="40">
        <f t="shared" si="9"/>
        <v>0.4771065441</v>
      </c>
      <c r="U127" s="54">
        <f t="shared" si="10"/>
        <v>0.5725646295</v>
      </c>
      <c r="V127" s="39">
        <f t="shared" ref="V127:X127" si="650">Q127</f>
        <v>0.1860465116</v>
      </c>
      <c r="W127" s="40">
        <f t="shared" si="650"/>
        <v>0.4294117647</v>
      </c>
      <c r="X127" s="54">
        <f t="shared" si="650"/>
        <v>0.5877862595</v>
      </c>
      <c r="Y127" s="39">
        <f t="shared" si="12"/>
        <v>0.1860465116</v>
      </c>
      <c r="Z127" s="40">
        <f t="shared" si="13"/>
        <v>-0.1245882353</v>
      </c>
      <c r="AA127" s="54">
        <f t="shared" si="14"/>
        <v>-0.04421374046</v>
      </c>
      <c r="AB127" s="55">
        <f t="shared" si="15"/>
        <v>-0.5900732676</v>
      </c>
      <c r="AC127" s="55">
        <f t="shared" si="16"/>
        <v>1.375471431</v>
      </c>
      <c r="AD127" s="39">
        <f t="shared" si="17"/>
        <v>0.1583280343</v>
      </c>
      <c r="AE127" s="40">
        <f t="shared" si="18"/>
        <v>0.1583280343</v>
      </c>
      <c r="AF127" s="54">
        <f t="shared" si="19"/>
        <v>-0.04421374046</v>
      </c>
      <c r="AG127" s="56">
        <f t="shared" si="20"/>
        <v>-0.2723168246</v>
      </c>
      <c r="AH127" s="56">
        <f t="shared" si="21"/>
        <v>1.057714988</v>
      </c>
      <c r="AI127" s="39">
        <f t="shared" si="22"/>
        <v>0.1162381634</v>
      </c>
      <c r="AJ127" s="40">
        <f t="shared" si="23"/>
        <v>0.1162381634</v>
      </c>
      <c r="AK127" s="54">
        <f t="shared" si="24"/>
        <v>0.1162381634</v>
      </c>
      <c r="AL127" s="57">
        <f t="shared" ref="AL127:AM127" si="651">R127-T127</f>
        <v>-0.04769477937</v>
      </c>
      <c r="AM127" s="57">
        <f t="shared" si="651"/>
        <v>0.01522163001</v>
      </c>
      <c r="AN127" s="58">
        <f t="shared" si="26"/>
        <v>-0.02330874426</v>
      </c>
      <c r="AO127" s="58">
        <f t="shared" si="27"/>
        <v>0.01072635627</v>
      </c>
      <c r="AP127" s="39">
        <f t="shared" si="28"/>
        <v>0.1162381634</v>
      </c>
      <c r="AQ127" s="40">
        <f t="shared" ref="AQ127:AR127" si="652">AJ127+AN127</f>
        <v>0.09292941917</v>
      </c>
      <c r="AR127" s="54">
        <f t="shared" si="652"/>
        <v>0.1269645197</v>
      </c>
      <c r="AS127" s="59">
        <f t="shared" si="30"/>
        <v>1.600563069</v>
      </c>
      <c r="AT127" s="39">
        <f t="shared" ref="AT127:AV127" si="653">AP127*$AS127</f>
        <v>0.1860465116</v>
      </c>
      <c r="AU127" s="40">
        <f t="shared" si="653"/>
        <v>0.1487393964</v>
      </c>
      <c r="AV127" s="54">
        <f t="shared" si="653"/>
        <v>0.2032147213</v>
      </c>
      <c r="AW127" s="39">
        <f t="shared" ref="AW127:AY127" si="654">IF(AT127&lt;0,0,IF(AT127&gt;1,1,AT127))</f>
        <v>0.1860465116</v>
      </c>
      <c r="AX127" s="40">
        <f t="shared" si="654"/>
        <v>0.1487393964</v>
      </c>
      <c r="AY127" s="54">
        <f t="shared" si="654"/>
        <v>0.2032147213</v>
      </c>
      <c r="AZ127" s="38"/>
      <c r="BA127" s="38"/>
      <c r="BB127" s="38"/>
      <c r="BC127" s="38"/>
      <c r="BD127" s="38"/>
      <c r="BE127" s="38"/>
      <c r="BF127" s="38"/>
    </row>
    <row r="128">
      <c r="A128" s="1"/>
      <c r="B128" s="1"/>
      <c r="C128" s="53">
        <v>0.0</v>
      </c>
      <c r="D128" s="42"/>
      <c r="E128" s="42"/>
      <c r="F128" s="2">
        <v>2360.0</v>
      </c>
      <c r="G128" s="75">
        <v>2222.0</v>
      </c>
      <c r="H128" s="43">
        <v>20.0</v>
      </c>
      <c r="I128" s="43">
        <v>39.0</v>
      </c>
      <c r="J128" s="43">
        <v>22.0</v>
      </c>
      <c r="K128" s="44">
        <v>50.0</v>
      </c>
      <c r="L128" s="44">
        <v>145.0</v>
      </c>
      <c r="M128" s="44">
        <v>26.0</v>
      </c>
      <c r="N128" s="76">
        <f>'Turnout Restoration'!AR128</f>
        <v>27</v>
      </c>
      <c r="O128" s="45">
        <v>7.0</v>
      </c>
      <c r="P128" s="76">
        <f>'Turnout Restoration'!AT128</f>
        <v>20</v>
      </c>
      <c r="Q128" s="39">
        <f t="shared" si="6"/>
        <v>0.1296296296</v>
      </c>
      <c r="R128" s="40">
        <f t="shared" si="7"/>
        <v>0.4814814815</v>
      </c>
      <c r="S128" s="54">
        <f t="shared" si="8"/>
        <v>0.6561085973</v>
      </c>
      <c r="T128" s="40">
        <f t="shared" si="9"/>
        <v>0.4954434156</v>
      </c>
      <c r="U128" s="54">
        <f t="shared" si="10"/>
        <v>0.5879331276</v>
      </c>
      <c r="V128" s="39">
        <f t="shared" ref="V128:X128" si="655">Q128</f>
        <v>0.1296296296</v>
      </c>
      <c r="W128" s="40">
        <f t="shared" si="655"/>
        <v>0.4814814815</v>
      </c>
      <c r="X128" s="54">
        <f t="shared" si="655"/>
        <v>0.6561085973</v>
      </c>
      <c r="Y128" s="39">
        <f t="shared" si="12"/>
        <v>0.1296296296</v>
      </c>
      <c r="Z128" s="40">
        <f t="shared" si="13"/>
        <v>-0.07251851852</v>
      </c>
      <c r="AA128" s="54">
        <f t="shared" si="14"/>
        <v>0.02410859729</v>
      </c>
      <c r="AB128" s="55">
        <f t="shared" si="15"/>
        <v>-0.5100532064</v>
      </c>
      <c r="AC128" s="55">
        <f t="shared" si="16"/>
        <v>1.29545137</v>
      </c>
      <c r="AD128" s="39">
        <f t="shared" si="17"/>
        <v>0.1050304156</v>
      </c>
      <c r="AE128" s="40">
        <f t="shared" si="18"/>
        <v>0.1050304156</v>
      </c>
      <c r="AF128" s="54">
        <f t="shared" si="19"/>
        <v>0.02410859729</v>
      </c>
      <c r="AG128" s="56">
        <f t="shared" si="20"/>
        <v>0.2256306929</v>
      </c>
      <c r="AH128" s="56">
        <f t="shared" si="21"/>
        <v>0.5597674705</v>
      </c>
      <c r="AI128" s="39">
        <f t="shared" si="22"/>
        <v>0.07619912292</v>
      </c>
      <c r="AJ128" s="40">
        <f t="shared" si="23"/>
        <v>0.07619912292</v>
      </c>
      <c r="AK128" s="54">
        <f t="shared" si="24"/>
        <v>0.07619912292</v>
      </c>
      <c r="AL128" s="57">
        <f t="shared" ref="AL128:AM128" si="656">R128-T128</f>
        <v>-0.01396193416</v>
      </c>
      <c r="AM128" s="57">
        <f t="shared" si="656"/>
        <v>0.06817546971</v>
      </c>
      <c r="AN128" s="58">
        <f t="shared" si="26"/>
        <v>-0.006823286677</v>
      </c>
      <c r="AO128" s="58">
        <f t="shared" si="27"/>
        <v>0.0480417916</v>
      </c>
      <c r="AP128" s="39">
        <f t="shared" si="28"/>
        <v>0.07619912292</v>
      </c>
      <c r="AQ128" s="40">
        <f t="shared" ref="AQ128:AR128" si="657">AJ128+AN128</f>
        <v>0.06937583624</v>
      </c>
      <c r="AR128" s="54">
        <f t="shared" si="657"/>
        <v>0.1242409145</v>
      </c>
      <c r="AS128" s="59">
        <f t="shared" si="30"/>
        <v>1.701195823</v>
      </c>
      <c r="AT128" s="39">
        <f t="shared" ref="AT128:AV128" si="658">AP128*$AS128</f>
        <v>0.1296296296</v>
      </c>
      <c r="AU128" s="40">
        <f t="shared" si="658"/>
        <v>0.1180218828</v>
      </c>
      <c r="AV128" s="54">
        <f t="shared" si="658"/>
        <v>0.2113581248</v>
      </c>
      <c r="AW128" s="39">
        <f t="shared" ref="AW128:AY128" si="659">IF(AT128&lt;0,0,IF(AT128&gt;1,1,AT128))</f>
        <v>0.1296296296</v>
      </c>
      <c r="AX128" s="40">
        <f t="shared" si="659"/>
        <v>0.1180218828</v>
      </c>
      <c r="AY128" s="54">
        <f t="shared" si="659"/>
        <v>0.2113581248</v>
      </c>
      <c r="AZ128" s="38"/>
      <c r="BA128" s="38"/>
      <c r="BB128" s="38"/>
      <c r="BC128" s="38"/>
      <c r="BD128" s="38"/>
      <c r="BE128" s="38"/>
      <c r="BF128" s="38"/>
    </row>
    <row r="129">
      <c r="A129" s="1"/>
      <c r="B129" s="1"/>
      <c r="C129" s="53">
        <v>0.0</v>
      </c>
      <c r="D129" s="42"/>
      <c r="E129" s="42"/>
      <c r="F129" s="2">
        <v>2371.0</v>
      </c>
      <c r="G129" s="75">
        <v>1353.0</v>
      </c>
      <c r="H129" s="43">
        <v>24.0</v>
      </c>
      <c r="I129" s="43">
        <v>31.0</v>
      </c>
      <c r="J129" s="43">
        <v>27.0</v>
      </c>
      <c r="K129" s="44">
        <v>53.0</v>
      </c>
      <c r="L129" s="44">
        <v>72.0</v>
      </c>
      <c r="M129" s="44">
        <v>31.0</v>
      </c>
      <c r="N129" s="76">
        <f>'Turnout Restoration'!AR129</f>
        <v>25</v>
      </c>
      <c r="O129" s="45">
        <v>10.0</v>
      </c>
      <c r="P129" s="76">
        <f>'Turnout Restoration'!AT129</f>
        <v>15</v>
      </c>
      <c r="Q129" s="39">
        <f t="shared" si="6"/>
        <v>0.2</v>
      </c>
      <c r="R129" s="40">
        <f t="shared" si="7"/>
        <v>0.3780487805</v>
      </c>
      <c r="S129" s="54">
        <f t="shared" si="8"/>
        <v>0.4615384615</v>
      </c>
      <c r="T129" s="40">
        <f t="shared" si="9"/>
        <v>0.47324</v>
      </c>
      <c r="U129" s="54">
        <f t="shared" si="10"/>
        <v>0.56912</v>
      </c>
      <c r="V129" s="39">
        <f t="shared" ref="V129:X129" si="660">Q129</f>
        <v>0.2</v>
      </c>
      <c r="W129" s="40">
        <f t="shared" si="660"/>
        <v>0.3780487805</v>
      </c>
      <c r="X129" s="54">
        <f t="shared" si="660"/>
        <v>0.4615384615</v>
      </c>
      <c r="Y129" s="39">
        <f t="shared" si="12"/>
        <v>0.2</v>
      </c>
      <c r="Z129" s="40">
        <f t="shared" si="13"/>
        <v>-0.1759512195</v>
      </c>
      <c r="AA129" s="54">
        <f t="shared" si="14"/>
        <v>-0.1704615385</v>
      </c>
      <c r="AB129" s="55">
        <f t="shared" si="15"/>
        <v>-0.7215173779</v>
      </c>
      <c r="AC129" s="55">
        <f t="shared" si="16"/>
        <v>1.506915541</v>
      </c>
      <c r="AD129" s="39">
        <f t="shared" si="17"/>
        <v>0.1883598042</v>
      </c>
      <c r="AE129" s="40">
        <f t="shared" si="18"/>
        <v>0.1883598042</v>
      </c>
      <c r="AF129" s="54">
        <f t="shared" si="19"/>
        <v>-0.1704615385</v>
      </c>
      <c r="AG129" s="56">
        <f t="shared" si="20"/>
        <v>-0.7355587543</v>
      </c>
      <c r="AH129" s="56">
        <f t="shared" si="21"/>
        <v>1.520956918</v>
      </c>
      <c r="AI129" s="39">
        <f t="shared" si="22"/>
        <v>0.1796337272</v>
      </c>
      <c r="AJ129" s="40">
        <f t="shared" si="23"/>
        <v>0.1796337272</v>
      </c>
      <c r="AK129" s="54">
        <f t="shared" si="24"/>
        <v>0.1796337272</v>
      </c>
      <c r="AL129" s="57">
        <f t="shared" ref="AL129:AM129" si="661">R129-T129</f>
        <v>-0.09519121951</v>
      </c>
      <c r="AM129" s="57">
        <f t="shared" si="661"/>
        <v>-0.1075815385</v>
      </c>
      <c r="AN129" s="58">
        <f t="shared" si="26"/>
        <v>-0.04652055887</v>
      </c>
      <c r="AO129" s="58">
        <f t="shared" si="27"/>
        <v>-0.07581040324</v>
      </c>
      <c r="AP129" s="39">
        <f t="shared" si="28"/>
        <v>0.1796337272</v>
      </c>
      <c r="AQ129" s="40">
        <f t="shared" ref="AQ129:AR129" si="662">AJ129+AN129</f>
        <v>0.1331131684</v>
      </c>
      <c r="AR129" s="54">
        <f t="shared" si="662"/>
        <v>0.103823324</v>
      </c>
      <c r="AS129" s="59">
        <f t="shared" si="30"/>
        <v>1.113376664</v>
      </c>
      <c r="AT129" s="39">
        <f t="shared" ref="AT129:AV129" si="663">AP129*$AS129</f>
        <v>0.2</v>
      </c>
      <c r="AU129" s="40">
        <f t="shared" si="663"/>
        <v>0.1482050954</v>
      </c>
      <c r="AV129" s="54">
        <f t="shared" si="663"/>
        <v>0.1155944661</v>
      </c>
      <c r="AW129" s="39">
        <f t="shared" ref="AW129:AY129" si="664">IF(AT129&lt;0,0,IF(AT129&gt;1,1,AT129))</f>
        <v>0.2</v>
      </c>
      <c r="AX129" s="40">
        <f t="shared" si="664"/>
        <v>0.1482050954</v>
      </c>
      <c r="AY129" s="54">
        <f t="shared" si="664"/>
        <v>0.1155944661</v>
      </c>
      <c r="AZ129" s="38"/>
      <c r="BA129" s="38"/>
      <c r="BB129" s="38"/>
      <c r="BC129" s="38"/>
      <c r="BD129" s="38"/>
      <c r="BE129" s="38"/>
      <c r="BF129" s="38"/>
    </row>
    <row r="130">
      <c r="A130" s="1"/>
      <c r="B130" s="1"/>
      <c r="C130" s="53">
        <v>0.0</v>
      </c>
      <c r="D130" s="42"/>
      <c r="E130" s="42"/>
      <c r="F130" s="2">
        <v>2372.0</v>
      </c>
      <c r="G130" s="75">
        <v>2474.0</v>
      </c>
      <c r="H130" s="43">
        <v>32.0</v>
      </c>
      <c r="I130" s="43">
        <v>49.0</v>
      </c>
      <c r="J130" s="43">
        <v>27.0</v>
      </c>
      <c r="K130" s="44">
        <v>71.0</v>
      </c>
      <c r="L130" s="44">
        <v>134.0</v>
      </c>
      <c r="M130" s="44">
        <v>65.0</v>
      </c>
      <c r="N130" s="76">
        <f>'Turnout Restoration'!AR130</f>
        <v>25</v>
      </c>
      <c r="O130" s="45">
        <v>22.0</v>
      </c>
      <c r="P130" s="76">
        <f>'Turnout Restoration'!AT130</f>
        <v>21</v>
      </c>
      <c r="Q130" s="39">
        <f t="shared" si="6"/>
        <v>0.3235294118</v>
      </c>
      <c r="R130" s="40">
        <f t="shared" si="7"/>
        <v>0.4537037037</v>
      </c>
      <c r="S130" s="54">
        <f t="shared" si="8"/>
        <v>0.4962962963</v>
      </c>
      <c r="T130" s="40">
        <f t="shared" si="9"/>
        <v>0.4505752595</v>
      </c>
      <c r="U130" s="54">
        <f t="shared" si="10"/>
        <v>0.5447897924</v>
      </c>
      <c r="V130" s="39">
        <f t="shared" ref="V130:X130" si="665">Q130</f>
        <v>0.3235294118</v>
      </c>
      <c r="W130" s="40">
        <f t="shared" si="665"/>
        <v>0.4537037037</v>
      </c>
      <c r="X130" s="54">
        <f t="shared" si="665"/>
        <v>0.4962962963</v>
      </c>
      <c r="Y130" s="39">
        <f t="shared" si="12"/>
        <v>0.3235294118</v>
      </c>
      <c r="Z130" s="40">
        <f t="shared" si="13"/>
        <v>-0.1002962963</v>
      </c>
      <c r="AA130" s="54">
        <f t="shared" si="14"/>
        <v>-0.1357037037</v>
      </c>
      <c r="AB130" s="55">
        <f t="shared" si="15"/>
        <v>-0.3006118136</v>
      </c>
      <c r="AC130" s="55">
        <f t="shared" si="16"/>
        <v>1.086009977</v>
      </c>
      <c r="AD130" s="39">
        <f t="shared" si="17"/>
        <v>0.2395105711</v>
      </c>
      <c r="AE130" s="40">
        <f t="shared" si="18"/>
        <v>0.2395105711</v>
      </c>
      <c r="AF130" s="54">
        <f t="shared" si="19"/>
        <v>-0.1357037037</v>
      </c>
      <c r="AG130" s="56">
        <f t="shared" si="20"/>
        <v>-0.5154891064</v>
      </c>
      <c r="AH130" s="56">
        <f t="shared" si="21"/>
        <v>1.30088727</v>
      </c>
      <c r="AI130" s="39">
        <f t="shared" si="22"/>
        <v>0.1946545772</v>
      </c>
      <c r="AJ130" s="40">
        <f t="shared" si="23"/>
        <v>0.1946545772</v>
      </c>
      <c r="AK130" s="54">
        <f t="shared" si="24"/>
        <v>0.1946545772</v>
      </c>
      <c r="AL130" s="57">
        <f t="shared" ref="AL130:AM130" si="666">R130-T130</f>
        <v>0.003128444188</v>
      </c>
      <c r="AM130" s="57">
        <f t="shared" si="666"/>
        <v>-0.04849349609</v>
      </c>
      <c r="AN130" s="58">
        <f t="shared" si="26"/>
        <v>0.001528890719</v>
      </c>
      <c r="AO130" s="58">
        <f t="shared" si="27"/>
        <v>-0.03417232683</v>
      </c>
      <c r="AP130" s="39">
        <f t="shared" si="28"/>
        <v>0.1946545772</v>
      </c>
      <c r="AQ130" s="40">
        <f t="shared" ref="AQ130:AR130" si="667">AJ130+AN130</f>
        <v>0.1961834679</v>
      </c>
      <c r="AR130" s="54">
        <f t="shared" si="667"/>
        <v>0.1604822504</v>
      </c>
      <c r="AS130" s="59">
        <f t="shared" si="30"/>
        <v>1.662069376</v>
      </c>
      <c r="AT130" s="39">
        <f t="shared" ref="AT130:AV130" si="668">AP130*$AS130</f>
        <v>0.3235294118</v>
      </c>
      <c r="AU130" s="40">
        <f t="shared" si="668"/>
        <v>0.3260705342</v>
      </c>
      <c r="AV130" s="54">
        <f t="shared" si="668"/>
        <v>0.2667326338</v>
      </c>
      <c r="AW130" s="39">
        <f t="shared" ref="AW130:AY130" si="669">IF(AT130&lt;0,0,IF(AT130&gt;1,1,AT130))</f>
        <v>0.3235294118</v>
      </c>
      <c r="AX130" s="40">
        <f t="shared" si="669"/>
        <v>0.3260705342</v>
      </c>
      <c r="AY130" s="54">
        <f t="shared" si="669"/>
        <v>0.2667326338</v>
      </c>
      <c r="AZ130" s="38"/>
      <c r="BA130" s="38"/>
      <c r="BB130" s="38"/>
      <c r="BC130" s="38"/>
      <c r="BD130" s="38"/>
      <c r="BE130" s="38"/>
      <c r="BF130" s="38"/>
    </row>
    <row r="131">
      <c r="A131" s="1"/>
      <c r="B131" s="1"/>
      <c r="C131" s="53">
        <v>0.0</v>
      </c>
      <c r="D131" s="42"/>
      <c r="E131" s="42"/>
      <c r="F131" s="2">
        <v>2387.0</v>
      </c>
      <c r="G131" s="75">
        <v>2474.0</v>
      </c>
      <c r="H131" s="43">
        <v>20.0</v>
      </c>
      <c r="I131" s="43">
        <v>46.0</v>
      </c>
      <c r="J131" s="43">
        <v>14.0</v>
      </c>
      <c r="K131" s="44">
        <v>78.0</v>
      </c>
      <c r="L131" s="44">
        <v>121.0</v>
      </c>
      <c r="M131" s="44">
        <v>45.0</v>
      </c>
      <c r="N131" s="76">
        <f>'Turnout Restoration'!AR131</f>
        <v>29</v>
      </c>
      <c r="O131" s="45">
        <v>27.0</v>
      </c>
      <c r="P131" s="76">
        <f>'Turnout Restoration'!AT131</f>
        <v>16</v>
      </c>
      <c r="Q131" s="39">
        <f t="shared" si="6"/>
        <v>0.375</v>
      </c>
      <c r="R131" s="40">
        <f t="shared" si="7"/>
        <v>0.575</v>
      </c>
      <c r="S131" s="54">
        <f t="shared" si="8"/>
        <v>0.4959016393</v>
      </c>
      <c r="T131" s="40">
        <f t="shared" si="9"/>
        <v>0.447265625</v>
      </c>
      <c r="U131" s="54">
        <f t="shared" si="10"/>
        <v>0.537921875</v>
      </c>
      <c r="V131" s="39">
        <f t="shared" ref="V131:X131" si="670">Q131</f>
        <v>0.375</v>
      </c>
      <c r="W131" s="40">
        <f t="shared" si="670"/>
        <v>0.575</v>
      </c>
      <c r="X131" s="54">
        <f t="shared" si="670"/>
        <v>0.4959016393</v>
      </c>
      <c r="Y131" s="39">
        <f t="shared" si="12"/>
        <v>0.375</v>
      </c>
      <c r="Z131" s="40">
        <f t="shared" si="13"/>
        <v>0.021</v>
      </c>
      <c r="AA131" s="54">
        <f t="shared" si="14"/>
        <v>-0.1360983607</v>
      </c>
      <c r="AB131" s="55">
        <f t="shared" si="15"/>
        <v>0.05594157123</v>
      </c>
      <c r="AC131" s="55">
        <f t="shared" si="16"/>
        <v>0.7294565922</v>
      </c>
      <c r="AD131" s="39">
        <f t="shared" si="17"/>
        <v>0.2655804963</v>
      </c>
      <c r="AE131" s="40">
        <f t="shared" si="18"/>
        <v>0.2655804963</v>
      </c>
      <c r="AF131" s="54">
        <f t="shared" si="19"/>
        <v>-0.1360983607</v>
      </c>
      <c r="AG131" s="56">
        <f t="shared" si="20"/>
        <v>-0.4735628064</v>
      </c>
      <c r="AH131" s="56">
        <f t="shared" si="21"/>
        <v>1.25896097</v>
      </c>
      <c r="AI131" s="39">
        <f t="shared" si="22"/>
        <v>0.2110163072</v>
      </c>
      <c r="AJ131" s="40">
        <f t="shared" si="23"/>
        <v>0.2110163072</v>
      </c>
      <c r="AK131" s="54">
        <f t="shared" si="24"/>
        <v>0.2110163072</v>
      </c>
      <c r="AL131" s="57">
        <f t="shared" ref="AL131:AM131" si="671">R131-T131</f>
        <v>0.127734375</v>
      </c>
      <c r="AM131" s="57">
        <f t="shared" si="671"/>
        <v>-0.04202023566</v>
      </c>
      <c r="AN131" s="58">
        <f t="shared" si="26"/>
        <v>0.06242460746</v>
      </c>
      <c r="AO131" s="58">
        <f t="shared" si="27"/>
        <v>-0.02961075901</v>
      </c>
      <c r="AP131" s="39">
        <f t="shared" si="28"/>
        <v>0.2110163072</v>
      </c>
      <c r="AQ131" s="40">
        <f t="shared" ref="AQ131:AR131" si="672">AJ131+AN131</f>
        <v>0.2734409146</v>
      </c>
      <c r="AR131" s="54">
        <f t="shared" si="672"/>
        <v>0.1814055481</v>
      </c>
      <c r="AS131" s="59">
        <f t="shared" si="30"/>
        <v>1.77711384</v>
      </c>
      <c r="AT131" s="39">
        <f t="shared" ref="AT131:AV131" si="673">AP131*$AS131</f>
        <v>0.375</v>
      </c>
      <c r="AU131" s="40">
        <f t="shared" si="673"/>
        <v>0.4859356339</v>
      </c>
      <c r="AV131" s="54">
        <f t="shared" si="673"/>
        <v>0.3223783103</v>
      </c>
      <c r="AW131" s="39">
        <f t="shared" ref="AW131:AY131" si="674">IF(AT131&lt;0,0,IF(AT131&gt;1,1,AT131))</f>
        <v>0.375</v>
      </c>
      <c r="AX131" s="40">
        <f t="shared" si="674"/>
        <v>0.4859356339</v>
      </c>
      <c r="AY131" s="54">
        <f t="shared" si="674"/>
        <v>0.3223783103</v>
      </c>
      <c r="AZ131" s="38"/>
      <c r="BA131" s="38"/>
      <c r="BB131" s="38"/>
      <c r="BC131" s="38"/>
      <c r="BD131" s="38"/>
      <c r="BE131" s="38"/>
      <c r="BF131" s="38"/>
    </row>
    <row r="132">
      <c r="A132" s="1"/>
      <c r="B132" s="1"/>
      <c r="C132" s="53">
        <v>0.0</v>
      </c>
      <c r="D132" s="42"/>
      <c r="E132" s="42"/>
      <c r="F132" s="2">
        <v>2399.0</v>
      </c>
      <c r="G132" s="75">
        <v>1496.0</v>
      </c>
      <c r="H132" s="43">
        <v>5.0</v>
      </c>
      <c r="I132" s="43">
        <v>38.0</v>
      </c>
      <c r="J132" s="43">
        <v>13.0</v>
      </c>
      <c r="K132" s="44">
        <v>44.0</v>
      </c>
      <c r="L132" s="44">
        <v>110.0</v>
      </c>
      <c r="M132" s="44">
        <v>26.0</v>
      </c>
      <c r="N132" s="76">
        <f>'Turnout Restoration'!AR132</f>
        <v>15</v>
      </c>
      <c r="O132" s="45">
        <v>14.0</v>
      </c>
      <c r="P132" s="76">
        <f>'Turnout Restoration'!AT132</f>
        <v>49</v>
      </c>
      <c r="Q132" s="39">
        <f t="shared" si="6"/>
        <v>0.1794871795</v>
      </c>
      <c r="R132" s="40">
        <f t="shared" si="7"/>
        <v>0.6785714286</v>
      </c>
      <c r="S132" s="54">
        <f t="shared" si="8"/>
        <v>0.6111111111</v>
      </c>
      <c r="T132" s="40">
        <f t="shared" si="9"/>
        <v>0.4790157791</v>
      </c>
      <c r="U132" s="54">
        <f t="shared" si="10"/>
        <v>0.5742327416</v>
      </c>
      <c r="V132" s="39">
        <f t="shared" ref="V132:X132" si="675">Q132</f>
        <v>0.1794871795</v>
      </c>
      <c r="W132" s="40">
        <f t="shared" si="675"/>
        <v>0.6785714286</v>
      </c>
      <c r="X132" s="54">
        <f t="shared" si="675"/>
        <v>0.6111111111</v>
      </c>
      <c r="Y132" s="39">
        <f t="shared" si="12"/>
        <v>0.1794871795</v>
      </c>
      <c r="Z132" s="40">
        <f t="shared" si="13"/>
        <v>0.1245714286</v>
      </c>
      <c r="AA132" s="54">
        <f t="shared" si="14"/>
        <v>-0.02088888889</v>
      </c>
      <c r="AB132" s="55">
        <f t="shared" si="15"/>
        <v>0.6067153054</v>
      </c>
      <c r="AC132" s="55">
        <f t="shared" si="16"/>
        <v>0.178682858</v>
      </c>
      <c r="AD132" s="39">
        <f t="shared" si="17"/>
        <v>0.1544889776</v>
      </c>
      <c r="AE132" s="40">
        <f t="shared" si="18"/>
        <v>0.1544889776</v>
      </c>
      <c r="AF132" s="54">
        <f t="shared" si="19"/>
        <v>-0.02088888889</v>
      </c>
      <c r="AG132" s="56">
        <f t="shared" si="20"/>
        <v>-0.1343977237</v>
      </c>
      <c r="AH132" s="56">
        <f t="shared" si="21"/>
        <v>0.9197958871</v>
      </c>
      <c r="AI132" s="39">
        <f t="shared" si="22"/>
        <v>0.110234273</v>
      </c>
      <c r="AJ132" s="40">
        <f t="shared" si="23"/>
        <v>0.110234273</v>
      </c>
      <c r="AK132" s="54">
        <f t="shared" si="24"/>
        <v>0.110234273</v>
      </c>
      <c r="AL132" s="57">
        <f t="shared" ref="AL132:AM132" si="676">R132-T132</f>
        <v>0.1995556495</v>
      </c>
      <c r="AM132" s="57">
        <f t="shared" si="676"/>
        <v>0.03687836949</v>
      </c>
      <c r="AN132" s="58">
        <f t="shared" si="26"/>
        <v>0.09752412446</v>
      </c>
      <c r="AO132" s="58">
        <f t="shared" si="27"/>
        <v>0.02598739619</v>
      </c>
      <c r="AP132" s="39">
        <f t="shared" si="28"/>
        <v>0.110234273</v>
      </c>
      <c r="AQ132" s="40">
        <f t="shared" ref="AQ132:AR132" si="677">AJ132+AN132</f>
        <v>0.2077583975</v>
      </c>
      <c r="AR132" s="54">
        <f t="shared" si="677"/>
        <v>0.1362216692</v>
      </c>
      <c r="AS132" s="59">
        <f t="shared" si="30"/>
        <v>1.628233893</v>
      </c>
      <c r="AT132" s="39">
        <f t="shared" ref="AT132:AV132" si="678">AP132*$AS132</f>
        <v>0.1794871795</v>
      </c>
      <c r="AU132" s="40">
        <f t="shared" si="678"/>
        <v>0.3382792643</v>
      </c>
      <c r="AV132" s="54">
        <f t="shared" si="678"/>
        <v>0.2218007388</v>
      </c>
      <c r="AW132" s="39">
        <f t="shared" ref="AW132:AY132" si="679">IF(AT132&lt;0,0,IF(AT132&gt;1,1,AT132))</f>
        <v>0.1794871795</v>
      </c>
      <c r="AX132" s="40">
        <f t="shared" si="679"/>
        <v>0.3382792643</v>
      </c>
      <c r="AY132" s="54">
        <f t="shared" si="679"/>
        <v>0.2218007388</v>
      </c>
      <c r="AZ132" s="38"/>
      <c r="BA132" s="38"/>
      <c r="BB132" s="38"/>
      <c r="BC132" s="38"/>
      <c r="BD132" s="38"/>
      <c r="BE132" s="38"/>
      <c r="BF132" s="38"/>
    </row>
    <row r="133">
      <c r="A133" s="1"/>
      <c r="B133" s="1"/>
      <c r="C133" s="53">
        <v>0.0</v>
      </c>
      <c r="D133" s="42"/>
      <c r="E133" s="42"/>
      <c r="F133" s="2">
        <v>2430.0</v>
      </c>
      <c r="G133" s="75">
        <v>1227.0</v>
      </c>
      <c r="H133" s="43">
        <v>8.0</v>
      </c>
      <c r="I133" s="43">
        <v>22.0</v>
      </c>
      <c r="J133" s="43">
        <v>9.0</v>
      </c>
      <c r="K133" s="44">
        <v>28.0</v>
      </c>
      <c r="L133" s="44">
        <v>50.0</v>
      </c>
      <c r="M133" s="44">
        <v>28.0</v>
      </c>
      <c r="N133" s="76">
        <f>'Turnout Restoration'!AR133</f>
        <v>8</v>
      </c>
      <c r="O133" s="45">
        <v>7.0</v>
      </c>
      <c r="P133" s="76">
        <f>'Turnout Restoration'!AT133</f>
        <v>8</v>
      </c>
      <c r="Q133" s="39">
        <f t="shared" si="6"/>
        <v>0.3043478261</v>
      </c>
      <c r="R133" s="40">
        <f t="shared" si="7"/>
        <v>0.5641025641</v>
      </c>
      <c r="S133" s="54">
        <f t="shared" si="8"/>
        <v>0.4716981132</v>
      </c>
      <c r="T133" s="40">
        <f t="shared" si="9"/>
        <v>0.452731569</v>
      </c>
      <c r="U133" s="54">
        <f t="shared" si="10"/>
        <v>0.5478412098</v>
      </c>
      <c r="V133" s="39">
        <f t="shared" ref="V133:X133" si="680">Q133</f>
        <v>0.3043478261</v>
      </c>
      <c r="W133" s="40">
        <f t="shared" si="680"/>
        <v>0.5641025641</v>
      </c>
      <c r="X133" s="54">
        <f t="shared" si="680"/>
        <v>0.4716981132</v>
      </c>
      <c r="Y133" s="39">
        <f t="shared" si="12"/>
        <v>0.3043478261</v>
      </c>
      <c r="Z133" s="40">
        <f t="shared" si="13"/>
        <v>0.0101025641</v>
      </c>
      <c r="AA133" s="54">
        <f t="shared" si="14"/>
        <v>-0.1603018868</v>
      </c>
      <c r="AB133" s="55">
        <f t="shared" si="15"/>
        <v>0.03318195558</v>
      </c>
      <c r="AC133" s="55">
        <f t="shared" si="16"/>
        <v>0.7522162078</v>
      </c>
      <c r="AD133" s="39">
        <f t="shared" si="17"/>
        <v>0.2153249417</v>
      </c>
      <c r="AE133" s="40">
        <f t="shared" si="18"/>
        <v>0.2153249417</v>
      </c>
      <c r="AF133" s="54">
        <f t="shared" si="19"/>
        <v>-0.1603018868</v>
      </c>
      <c r="AG133" s="56">
        <f t="shared" si="20"/>
        <v>-0.6399492993</v>
      </c>
      <c r="AH133" s="56">
        <f t="shared" si="21"/>
        <v>1.425347463</v>
      </c>
      <c r="AI133" s="39">
        <f t="shared" si="22"/>
        <v>0.1898177092</v>
      </c>
      <c r="AJ133" s="40">
        <f t="shared" si="23"/>
        <v>0.1898177092</v>
      </c>
      <c r="AK133" s="54">
        <f t="shared" si="24"/>
        <v>0.1898177092</v>
      </c>
      <c r="AL133" s="57">
        <f t="shared" ref="AL133:AM133" si="681">R133-T133</f>
        <v>0.1113709951</v>
      </c>
      <c r="AM133" s="57">
        <f t="shared" si="681"/>
        <v>-0.07614309662</v>
      </c>
      <c r="AN133" s="58">
        <f t="shared" si="26"/>
        <v>0.05442771886</v>
      </c>
      <c r="AO133" s="58">
        <f t="shared" si="27"/>
        <v>-0.05365640743</v>
      </c>
      <c r="AP133" s="39">
        <f t="shared" si="28"/>
        <v>0.1898177092</v>
      </c>
      <c r="AQ133" s="40">
        <f t="shared" ref="AQ133:AR133" si="682">AJ133+AN133</f>
        <v>0.244245428</v>
      </c>
      <c r="AR133" s="54">
        <f t="shared" si="682"/>
        <v>0.1361613017</v>
      </c>
      <c r="AS133" s="59">
        <f t="shared" si="30"/>
        <v>1.603368977</v>
      </c>
      <c r="AT133" s="39">
        <f t="shared" ref="AT133:AV133" si="683">AP133*$AS133</f>
        <v>0.3043478261</v>
      </c>
      <c r="AU133" s="40">
        <f t="shared" si="683"/>
        <v>0.391615542</v>
      </c>
      <c r="AV133" s="54">
        <f t="shared" si="683"/>
        <v>0.218316807</v>
      </c>
      <c r="AW133" s="39">
        <f t="shared" ref="AW133:AY133" si="684">IF(AT133&lt;0,0,IF(AT133&gt;1,1,AT133))</f>
        <v>0.3043478261</v>
      </c>
      <c r="AX133" s="40">
        <f t="shared" si="684"/>
        <v>0.391615542</v>
      </c>
      <c r="AY133" s="54">
        <f t="shared" si="684"/>
        <v>0.218316807</v>
      </c>
      <c r="AZ133" s="38"/>
      <c r="BA133" s="38"/>
      <c r="BB133" s="38"/>
      <c r="BC133" s="38"/>
      <c r="BD133" s="38"/>
      <c r="BE133" s="38"/>
      <c r="BF133" s="38"/>
    </row>
    <row r="134">
      <c r="A134" s="1"/>
      <c r="B134" s="1"/>
      <c r="C134" s="53">
        <v>0.0</v>
      </c>
      <c r="D134" s="42"/>
      <c r="E134" s="42"/>
      <c r="F134" s="2">
        <v>2440.0</v>
      </c>
      <c r="G134" s="75">
        <v>1603.0</v>
      </c>
      <c r="H134" s="43">
        <v>60.0</v>
      </c>
      <c r="I134" s="43">
        <v>47.0</v>
      </c>
      <c r="J134" s="43">
        <v>13.0</v>
      </c>
      <c r="K134" s="44">
        <v>186.0</v>
      </c>
      <c r="L134" s="44">
        <v>286.0</v>
      </c>
      <c r="M134" s="44">
        <v>34.0</v>
      </c>
      <c r="N134" s="76">
        <f>'Turnout Restoration'!AR134</f>
        <v>46</v>
      </c>
      <c r="O134" s="45">
        <v>11.0</v>
      </c>
      <c r="P134" s="76">
        <f>'Turnout Restoration'!AT134</f>
        <v>8</v>
      </c>
      <c r="Q134" s="39">
        <f t="shared" si="6"/>
        <v>0.1692307692</v>
      </c>
      <c r="R134" s="40">
        <f t="shared" si="7"/>
        <v>0.3916666667</v>
      </c>
      <c r="S134" s="54">
        <f t="shared" si="8"/>
        <v>0.5652173913</v>
      </c>
      <c r="T134" s="40">
        <f t="shared" si="9"/>
        <v>0.4821185799</v>
      </c>
      <c r="U134" s="54">
        <f t="shared" si="10"/>
        <v>0.5769036686</v>
      </c>
      <c r="V134" s="39">
        <f t="shared" ref="V134:X134" si="685">Q134</f>
        <v>0.1692307692</v>
      </c>
      <c r="W134" s="40">
        <f t="shared" si="685"/>
        <v>0.3916666667</v>
      </c>
      <c r="X134" s="54">
        <f t="shared" si="685"/>
        <v>0.5652173913</v>
      </c>
      <c r="Y134" s="39">
        <f t="shared" si="12"/>
        <v>0.1692307692</v>
      </c>
      <c r="Z134" s="40">
        <f t="shared" si="13"/>
        <v>-0.1623333333</v>
      </c>
      <c r="AA134" s="54">
        <f t="shared" si="14"/>
        <v>-0.0667826087</v>
      </c>
      <c r="AB134" s="55">
        <f t="shared" si="15"/>
        <v>-0.7645984413</v>
      </c>
      <c r="AC134" s="55">
        <f t="shared" si="16"/>
        <v>1.549996605</v>
      </c>
      <c r="AD134" s="39">
        <f t="shared" si="17"/>
        <v>0.1658179188</v>
      </c>
      <c r="AE134" s="40">
        <f t="shared" si="18"/>
        <v>0.1658179188</v>
      </c>
      <c r="AF134" s="54">
        <f t="shared" si="19"/>
        <v>-0.0667826087</v>
      </c>
      <c r="AG134" s="56">
        <f t="shared" si="20"/>
        <v>-0.3828719205</v>
      </c>
      <c r="AH134" s="56">
        <f t="shared" si="21"/>
        <v>1.168270084</v>
      </c>
      <c r="AI134" s="39">
        <f t="shared" si="22"/>
        <v>0.126403123</v>
      </c>
      <c r="AJ134" s="40">
        <f t="shared" si="23"/>
        <v>0.126403123</v>
      </c>
      <c r="AK134" s="54">
        <f t="shared" si="24"/>
        <v>0.126403123</v>
      </c>
      <c r="AL134" s="57">
        <f t="shared" ref="AL134:AM134" si="686">R134-T134</f>
        <v>-0.09045191321</v>
      </c>
      <c r="AM134" s="57">
        <f t="shared" si="686"/>
        <v>-0.01168627733</v>
      </c>
      <c r="AN134" s="58">
        <f t="shared" si="26"/>
        <v>-0.04420442952</v>
      </c>
      <c r="AO134" s="58">
        <f t="shared" si="27"/>
        <v>-0.008235069045</v>
      </c>
      <c r="AP134" s="39">
        <f t="shared" si="28"/>
        <v>0.126403123</v>
      </c>
      <c r="AQ134" s="40">
        <f t="shared" ref="AQ134:AR134" si="687">AJ134+AN134</f>
        <v>0.08219869348</v>
      </c>
      <c r="AR134" s="54">
        <f t="shared" si="687"/>
        <v>0.118168054</v>
      </c>
      <c r="AS134" s="59">
        <f t="shared" si="30"/>
        <v>1.338817944</v>
      </c>
      <c r="AT134" s="39">
        <f t="shared" ref="AT134:AV134" si="688">AP134*$AS134</f>
        <v>0.1692307692</v>
      </c>
      <c r="AU134" s="40">
        <f t="shared" si="688"/>
        <v>0.1100490858</v>
      </c>
      <c r="AV134" s="54">
        <f t="shared" si="688"/>
        <v>0.158205511</v>
      </c>
      <c r="AW134" s="39">
        <f t="shared" ref="AW134:AY134" si="689">IF(AT134&lt;0,0,IF(AT134&gt;1,1,AT134))</f>
        <v>0.1692307692</v>
      </c>
      <c r="AX134" s="40">
        <f t="shared" si="689"/>
        <v>0.1100490858</v>
      </c>
      <c r="AY134" s="54">
        <f t="shared" si="689"/>
        <v>0.158205511</v>
      </c>
      <c r="AZ134" s="38"/>
      <c r="BA134" s="38"/>
      <c r="BB134" s="38"/>
      <c r="BC134" s="38"/>
      <c r="BD134" s="38"/>
      <c r="BE134" s="38"/>
      <c r="BF134" s="38"/>
    </row>
    <row r="135">
      <c r="A135" s="1"/>
      <c r="B135" s="1"/>
      <c r="C135" s="53">
        <v>0.0</v>
      </c>
      <c r="D135" s="42"/>
      <c r="E135" s="42"/>
      <c r="F135" s="2">
        <v>2449.0</v>
      </c>
      <c r="G135" s="75">
        <v>2289.0</v>
      </c>
      <c r="H135" s="43">
        <v>53.0</v>
      </c>
      <c r="I135" s="43">
        <v>64.0</v>
      </c>
      <c r="J135" s="43">
        <v>38.0</v>
      </c>
      <c r="K135" s="44">
        <v>198.0</v>
      </c>
      <c r="L135" s="44">
        <v>320.0</v>
      </c>
      <c r="M135" s="44">
        <v>71.0</v>
      </c>
      <c r="N135" s="76">
        <f>'Turnout Restoration'!AR135</f>
        <v>54</v>
      </c>
      <c r="O135" s="45">
        <v>19.0</v>
      </c>
      <c r="P135" s="76">
        <f>'Turnout Restoration'!AT135</f>
        <v>34</v>
      </c>
      <c r="Q135" s="39">
        <f t="shared" si="6"/>
        <v>0.1775700935</v>
      </c>
      <c r="R135" s="40">
        <f t="shared" si="7"/>
        <v>0.4129032258</v>
      </c>
      <c r="S135" s="54">
        <f t="shared" si="8"/>
        <v>0.5432937182</v>
      </c>
      <c r="T135" s="40">
        <f t="shared" si="9"/>
        <v>0.4795848546</v>
      </c>
      <c r="U135" s="54">
        <f t="shared" si="10"/>
        <v>0.574726177</v>
      </c>
      <c r="V135" s="39">
        <f t="shared" ref="V135:X135" si="690">Q135</f>
        <v>0.1775700935</v>
      </c>
      <c r="W135" s="40">
        <f t="shared" si="690"/>
        <v>0.4129032258</v>
      </c>
      <c r="X135" s="54">
        <f t="shared" si="690"/>
        <v>0.5432937182</v>
      </c>
      <c r="Y135" s="39">
        <f t="shared" si="12"/>
        <v>0.1775700935</v>
      </c>
      <c r="Z135" s="40">
        <f t="shared" si="13"/>
        <v>-0.1410967742</v>
      </c>
      <c r="AA135" s="54">
        <f t="shared" si="14"/>
        <v>-0.08870628183</v>
      </c>
      <c r="AB135" s="55">
        <f t="shared" si="15"/>
        <v>-0.671438118</v>
      </c>
      <c r="AC135" s="55">
        <f t="shared" si="16"/>
        <v>1.456836281</v>
      </c>
      <c r="AD135" s="39">
        <f t="shared" si="17"/>
        <v>0.1603736852</v>
      </c>
      <c r="AE135" s="40">
        <f t="shared" si="18"/>
        <v>0.1603736852</v>
      </c>
      <c r="AF135" s="54">
        <f t="shared" si="19"/>
        <v>-0.08870628183</v>
      </c>
      <c r="AG135" s="56">
        <f t="shared" si="20"/>
        <v>-0.505237306</v>
      </c>
      <c r="AH135" s="56">
        <f t="shared" si="21"/>
        <v>1.290635469</v>
      </c>
      <c r="AI135" s="39">
        <f t="shared" si="22"/>
        <v>0.129592676</v>
      </c>
      <c r="AJ135" s="40">
        <f t="shared" si="23"/>
        <v>0.129592676</v>
      </c>
      <c r="AK135" s="54">
        <f t="shared" si="24"/>
        <v>0.129592676</v>
      </c>
      <c r="AL135" s="57">
        <f t="shared" ref="AL135:AM135" si="691">R135-T135</f>
        <v>-0.06668162877</v>
      </c>
      <c r="AM135" s="57">
        <f t="shared" si="691"/>
        <v>-0.03143245879</v>
      </c>
      <c r="AN135" s="58">
        <f t="shared" si="26"/>
        <v>-0.03258773921</v>
      </c>
      <c r="AO135" s="58">
        <f t="shared" si="27"/>
        <v>-0.02214977969</v>
      </c>
      <c r="AP135" s="39">
        <f t="shared" si="28"/>
        <v>0.129592676</v>
      </c>
      <c r="AQ135" s="40">
        <f t="shared" ref="AQ135:AR135" si="692">AJ135+AN135</f>
        <v>0.09700493675</v>
      </c>
      <c r="AR135" s="54">
        <f t="shared" si="692"/>
        <v>0.1074428963</v>
      </c>
      <c r="AS135" s="59">
        <f t="shared" si="30"/>
        <v>1.370217045</v>
      </c>
      <c r="AT135" s="39">
        <f t="shared" ref="AT135:AV135" si="693">AP135*$AS135</f>
        <v>0.1775700935</v>
      </c>
      <c r="AU135" s="40">
        <f t="shared" si="693"/>
        <v>0.1329178177</v>
      </c>
      <c r="AV135" s="54">
        <f t="shared" si="693"/>
        <v>0.1472200878</v>
      </c>
      <c r="AW135" s="39">
        <f t="shared" ref="AW135:AY135" si="694">IF(AT135&lt;0,0,IF(AT135&gt;1,1,AT135))</f>
        <v>0.1775700935</v>
      </c>
      <c r="AX135" s="40">
        <f t="shared" si="694"/>
        <v>0.1329178177</v>
      </c>
      <c r="AY135" s="54">
        <f t="shared" si="694"/>
        <v>0.1472200878</v>
      </c>
      <c r="AZ135" s="38"/>
      <c r="BA135" s="38"/>
      <c r="BB135" s="38"/>
      <c r="BC135" s="38"/>
      <c r="BD135" s="38"/>
      <c r="BE135" s="38"/>
      <c r="BF135" s="38"/>
    </row>
    <row r="136">
      <c r="A136" s="1"/>
      <c r="B136" s="1"/>
      <c r="C136" s="53">
        <v>0.0</v>
      </c>
      <c r="D136" s="42"/>
      <c r="E136" s="42"/>
      <c r="F136" s="2">
        <v>2457.0</v>
      </c>
      <c r="G136" s="75">
        <v>2601.0</v>
      </c>
      <c r="H136" s="43">
        <v>28.0</v>
      </c>
      <c r="I136" s="43">
        <v>55.0</v>
      </c>
      <c r="J136" s="43">
        <v>40.0</v>
      </c>
      <c r="K136" s="44">
        <v>88.0</v>
      </c>
      <c r="L136" s="44">
        <v>167.0</v>
      </c>
      <c r="M136" s="44">
        <v>69.0</v>
      </c>
      <c r="N136" s="76">
        <f>'Turnout Restoration'!AR136</f>
        <v>36</v>
      </c>
      <c r="O136" s="45">
        <v>39.0</v>
      </c>
      <c r="P136" s="76">
        <f>'Turnout Restoration'!AT136</f>
        <v>44</v>
      </c>
      <c r="Q136" s="39">
        <f t="shared" si="6"/>
        <v>0.3277310924</v>
      </c>
      <c r="R136" s="40">
        <f t="shared" si="7"/>
        <v>0.4471544715</v>
      </c>
      <c r="S136" s="54">
        <f t="shared" si="8"/>
        <v>0.5154320988</v>
      </c>
      <c r="T136" s="40">
        <f t="shared" si="9"/>
        <v>0.4501698326</v>
      </c>
      <c r="U136" s="54">
        <f t="shared" si="10"/>
        <v>0.5441570511</v>
      </c>
      <c r="V136" s="39">
        <f t="shared" ref="V136:X136" si="695">Q136</f>
        <v>0.3277310924</v>
      </c>
      <c r="W136" s="40">
        <f t="shared" si="695"/>
        <v>0.4471544715</v>
      </c>
      <c r="X136" s="54">
        <f t="shared" si="695"/>
        <v>0.5154320988</v>
      </c>
      <c r="Y136" s="39">
        <f t="shared" si="12"/>
        <v>0.3277310924</v>
      </c>
      <c r="Z136" s="40">
        <f t="shared" si="13"/>
        <v>-0.1068455285</v>
      </c>
      <c r="AA136" s="54">
        <f t="shared" si="14"/>
        <v>-0.1165679012</v>
      </c>
      <c r="AB136" s="55">
        <f t="shared" si="15"/>
        <v>-0.31515042</v>
      </c>
      <c r="AC136" s="55">
        <f t="shared" si="16"/>
        <v>1.100548583</v>
      </c>
      <c r="AD136" s="39">
        <f t="shared" si="17"/>
        <v>0.2437453958</v>
      </c>
      <c r="AE136" s="40">
        <f t="shared" si="18"/>
        <v>0.2437453958</v>
      </c>
      <c r="AF136" s="54">
        <f t="shared" si="19"/>
        <v>-0.1165679012</v>
      </c>
      <c r="AG136" s="56">
        <f t="shared" si="20"/>
        <v>-0.4460855697</v>
      </c>
      <c r="AH136" s="56">
        <f t="shared" si="21"/>
        <v>1.231483733</v>
      </c>
      <c r="AI136" s="39">
        <f t="shared" si="22"/>
        <v>0.1910495924</v>
      </c>
      <c r="AJ136" s="40">
        <f t="shared" si="23"/>
        <v>0.1910495924</v>
      </c>
      <c r="AK136" s="54">
        <f t="shared" si="24"/>
        <v>0.1910495924</v>
      </c>
      <c r="AL136" s="57">
        <f t="shared" ref="AL136:AM136" si="696">R136-T136</f>
        <v>-0.003015361094</v>
      </c>
      <c r="AM136" s="57">
        <f t="shared" si="696"/>
        <v>-0.02872495229</v>
      </c>
      <c r="AN136" s="58">
        <f t="shared" si="26"/>
        <v>-0.001473626286</v>
      </c>
      <c r="AO136" s="58">
        <f t="shared" si="27"/>
        <v>-0.02024185792</v>
      </c>
      <c r="AP136" s="39">
        <f t="shared" si="28"/>
        <v>0.1910495924</v>
      </c>
      <c r="AQ136" s="40">
        <f t="shared" ref="AQ136:AR136" si="697">AJ136+AN136</f>
        <v>0.1895759662</v>
      </c>
      <c r="AR136" s="54">
        <f t="shared" si="697"/>
        <v>0.1708077345</v>
      </c>
      <c r="AS136" s="59">
        <f t="shared" si="30"/>
        <v>1.71542419</v>
      </c>
      <c r="AT136" s="39">
        <f t="shared" ref="AT136:AV136" si="698">AP136*$AS136</f>
        <v>0.3277310924</v>
      </c>
      <c r="AU136" s="40">
        <f t="shared" si="698"/>
        <v>0.3252031983</v>
      </c>
      <c r="AV136" s="54">
        <f t="shared" si="698"/>
        <v>0.2930077197</v>
      </c>
      <c r="AW136" s="39">
        <f t="shared" ref="AW136:AY136" si="699">IF(AT136&lt;0,0,IF(AT136&gt;1,1,AT136))</f>
        <v>0.3277310924</v>
      </c>
      <c r="AX136" s="40">
        <f t="shared" si="699"/>
        <v>0.3252031983</v>
      </c>
      <c r="AY136" s="54">
        <f t="shared" si="699"/>
        <v>0.2930077197</v>
      </c>
      <c r="AZ136" s="38"/>
      <c r="BA136" s="38"/>
      <c r="BB136" s="38"/>
      <c r="BC136" s="38"/>
      <c r="BD136" s="38"/>
      <c r="BE136" s="38"/>
      <c r="BF136" s="38"/>
    </row>
    <row r="137">
      <c r="A137" s="1"/>
      <c r="B137" s="1"/>
      <c r="C137" s="53">
        <v>0.0</v>
      </c>
      <c r="D137" s="42"/>
      <c r="E137" s="42"/>
      <c r="F137" s="2">
        <v>2464.0</v>
      </c>
      <c r="G137" s="75">
        <v>2592.0</v>
      </c>
      <c r="H137" s="43">
        <v>47.0</v>
      </c>
      <c r="I137" s="43">
        <v>88.0</v>
      </c>
      <c r="J137" s="43">
        <v>19.0</v>
      </c>
      <c r="K137" s="44">
        <v>152.0</v>
      </c>
      <c r="L137" s="44">
        <v>355.0</v>
      </c>
      <c r="M137" s="44">
        <v>48.0</v>
      </c>
      <c r="N137" s="76">
        <f>'Turnout Restoration'!AR137</f>
        <v>59</v>
      </c>
      <c r="O137" s="45">
        <v>21.0</v>
      </c>
      <c r="P137" s="76">
        <f>'Turnout Restoration'!AT137</f>
        <v>24</v>
      </c>
      <c r="Q137" s="39">
        <f t="shared" si="6"/>
        <v>0.2019230769</v>
      </c>
      <c r="R137" s="40">
        <f t="shared" si="7"/>
        <v>0.5714285714</v>
      </c>
      <c r="S137" s="54">
        <f t="shared" si="8"/>
        <v>0.6396396396</v>
      </c>
      <c r="T137" s="40">
        <f t="shared" si="9"/>
        <v>0.4727279031</v>
      </c>
      <c r="U137" s="54">
        <f t="shared" si="10"/>
        <v>0.5686563425</v>
      </c>
      <c r="V137" s="39">
        <f t="shared" ref="V137:X137" si="700">Q137</f>
        <v>0.2019230769</v>
      </c>
      <c r="W137" s="40">
        <f t="shared" si="700"/>
        <v>0.5714285714</v>
      </c>
      <c r="X137" s="54">
        <f t="shared" si="700"/>
        <v>0.6396396396</v>
      </c>
      <c r="Y137" s="39">
        <f t="shared" si="12"/>
        <v>0.2019230769</v>
      </c>
      <c r="Z137" s="40">
        <f t="shared" si="13"/>
        <v>0.01742857143</v>
      </c>
      <c r="AA137" s="54">
        <f t="shared" si="14"/>
        <v>0.00763963964</v>
      </c>
      <c r="AB137" s="55">
        <f t="shared" si="15"/>
        <v>0.0860995367</v>
      </c>
      <c r="AC137" s="55">
        <f t="shared" si="16"/>
        <v>0.6992986267</v>
      </c>
      <c r="AD137" s="39">
        <f t="shared" si="17"/>
        <v>0.1433120443</v>
      </c>
      <c r="AE137" s="40">
        <f t="shared" si="18"/>
        <v>0.1433120443</v>
      </c>
      <c r="AF137" s="54">
        <f t="shared" si="19"/>
        <v>0.00763963964</v>
      </c>
      <c r="AG137" s="56">
        <f t="shared" si="20"/>
        <v>0.05325731994</v>
      </c>
      <c r="AH137" s="56">
        <f t="shared" si="21"/>
        <v>0.7321408435</v>
      </c>
      <c r="AI137" s="39">
        <f t="shared" si="22"/>
        <v>0.1014808015</v>
      </c>
      <c r="AJ137" s="40">
        <f t="shared" si="23"/>
        <v>0.1014808015</v>
      </c>
      <c r="AK137" s="54">
        <f t="shared" si="24"/>
        <v>0.1014808015</v>
      </c>
      <c r="AL137" s="57">
        <f t="shared" ref="AL137:AM137" si="701">R137-T137</f>
        <v>0.09870066832</v>
      </c>
      <c r="AM137" s="57">
        <f t="shared" si="701"/>
        <v>0.07098329718</v>
      </c>
      <c r="AN137" s="58">
        <f t="shared" si="26"/>
        <v>0.04823564899</v>
      </c>
      <c r="AO137" s="58">
        <f t="shared" si="27"/>
        <v>0.05002040741</v>
      </c>
      <c r="AP137" s="39">
        <f t="shared" si="28"/>
        <v>0.1014808015</v>
      </c>
      <c r="AQ137" s="40">
        <f t="shared" ref="AQ137:AR137" si="702">AJ137+AN137</f>
        <v>0.1497164505</v>
      </c>
      <c r="AR137" s="54">
        <f t="shared" si="702"/>
        <v>0.1515012089</v>
      </c>
      <c r="AS137" s="59">
        <f t="shared" si="30"/>
        <v>1.989766281</v>
      </c>
      <c r="AT137" s="39">
        <f t="shared" ref="AT137:AV137" si="703">AP137*$AS137</f>
        <v>0.2019230769</v>
      </c>
      <c r="AU137" s="40">
        <f t="shared" si="703"/>
        <v>0.2979007448</v>
      </c>
      <c r="AV137" s="54">
        <f t="shared" si="703"/>
        <v>0.3014519969</v>
      </c>
      <c r="AW137" s="39">
        <f t="shared" ref="AW137:AY137" si="704">IF(AT137&lt;0,0,IF(AT137&gt;1,1,AT137))</f>
        <v>0.2019230769</v>
      </c>
      <c r="AX137" s="40">
        <f t="shared" si="704"/>
        <v>0.2979007448</v>
      </c>
      <c r="AY137" s="54">
        <f t="shared" si="704"/>
        <v>0.3014519969</v>
      </c>
      <c r="AZ137" s="38"/>
      <c r="BA137" s="38"/>
      <c r="BB137" s="38"/>
      <c r="BC137" s="38"/>
      <c r="BD137" s="38"/>
      <c r="BE137" s="38"/>
      <c r="BF137" s="38"/>
    </row>
    <row r="138">
      <c r="A138" s="1"/>
      <c r="B138" s="1"/>
      <c r="C138" s="53">
        <v>0.0</v>
      </c>
      <c r="D138" s="42"/>
      <c r="E138" s="42"/>
      <c r="F138" s="2">
        <v>2465.0</v>
      </c>
      <c r="G138" s="75">
        <v>3192.0</v>
      </c>
      <c r="H138" s="43">
        <v>17.0</v>
      </c>
      <c r="I138" s="43">
        <v>82.0</v>
      </c>
      <c r="J138" s="43">
        <v>44.0</v>
      </c>
      <c r="K138" s="44">
        <v>56.0</v>
      </c>
      <c r="L138" s="44">
        <v>336.0</v>
      </c>
      <c r="M138" s="44">
        <v>117.0</v>
      </c>
      <c r="N138" s="76">
        <f>'Turnout Restoration'!AR138</f>
        <v>17</v>
      </c>
      <c r="O138" s="45">
        <v>36.0</v>
      </c>
      <c r="P138" s="76">
        <f>'Turnout Restoration'!AT138</f>
        <v>127</v>
      </c>
      <c r="Q138" s="39">
        <f t="shared" si="6"/>
        <v>0.2</v>
      </c>
      <c r="R138" s="40">
        <f t="shared" si="7"/>
        <v>0.5734265734</v>
      </c>
      <c r="S138" s="54">
        <f t="shared" si="8"/>
        <v>0.6601178782</v>
      </c>
      <c r="T138" s="40">
        <f t="shared" si="9"/>
        <v>0.47324</v>
      </c>
      <c r="U138" s="54">
        <f t="shared" si="10"/>
        <v>0.56912</v>
      </c>
      <c r="V138" s="39">
        <f t="shared" ref="V138:X138" si="705">Q138</f>
        <v>0.2</v>
      </c>
      <c r="W138" s="40">
        <f t="shared" si="705"/>
        <v>0.5734265734</v>
      </c>
      <c r="X138" s="54">
        <f t="shared" si="705"/>
        <v>0.6601178782</v>
      </c>
      <c r="Y138" s="39">
        <f t="shared" si="12"/>
        <v>0.2</v>
      </c>
      <c r="Z138" s="40">
        <f t="shared" si="13"/>
        <v>0.01942657343</v>
      </c>
      <c r="AA138" s="54">
        <f t="shared" si="14"/>
        <v>0.02811787819</v>
      </c>
      <c r="AB138" s="55">
        <f t="shared" si="15"/>
        <v>0.09682910863</v>
      </c>
      <c r="AC138" s="55">
        <f t="shared" si="16"/>
        <v>0.6885690548</v>
      </c>
      <c r="AD138" s="39">
        <f t="shared" si="17"/>
        <v>0.1420869307</v>
      </c>
      <c r="AE138" s="40">
        <f t="shared" si="18"/>
        <v>0.1420869307</v>
      </c>
      <c r="AF138" s="54">
        <f t="shared" si="19"/>
        <v>0.02811787819</v>
      </c>
      <c r="AG138" s="56">
        <f t="shared" si="20"/>
        <v>0.1953678941</v>
      </c>
      <c r="AH138" s="56">
        <f t="shared" si="21"/>
        <v>0.5900302693</v>
      </c>
      <c r="AI138" s="39">
        <f t="shared" si="22"/>
        <v>0.1024190191</v>
      </c>
      <c r="AJ138" s="40">
        <f t="shared" si="23"/>
        <v>0.1024190191</v>
      </c>
      <c r="AK138" s="54">
        <f t="shared" si="24"/>
        <v>0.1024190191</v>
      </c>
      <c r="AL138" s="57">
        <f t="shared" ref="AL138:AM138" si="706">R138-T138</f>
        <v>0.1001865734</v>
      </c>
      <c r="AM138" s="57">
        <f t="shared" si="706"/>
        <v>0.09099787819</v>
      </c>
      <c r="AN138" s="58">
        <f t="shared" si="26"/>
        <v>0.04896182033</v>
      </c>
      <c r="AO138" s="58">
        <f t="shared" si="27"/>
        <v>0.06412425346</v>
      </c>
      <c r="AP138" s="39">
        <f t="shared" si="28"/>
        <v>0.1024190191</v>
      </c>
      <c r="AQ138" s="40">
        <f t="shared" ref="AQ138:AR138" si="707">AJ138+AN138</f>
        <v>0.1513808394</v>
      </c>
      <c r="AR138" s="54">
        <f t="shared" si="707"/>
        <v>0.1665432726</v>
      </c>
      <c r="AS138" s="59">
        <f t="shared" si="30"/>
        <v>1.952762307</v>
      </c>
      <c r="AT138" s="39">
        <f t="shared" ref="AT138:AV138" si="708">AP138*$AS138</f>
        <v>0.2</v>
      </c>
      <c r="AU138" s="40">
        <f t="shared" si="708"/>
        <v>0.2956107972</v>
      </c>
      <c r="AV138" s="54">
        <f t="shared" si="708"/>
        <v>0.3252194251</v>
      </c>
      <c r="AW138" s="39">
        <f t="shared" ref="AW138:AY138" si="709">IF(AT138&lt;0,0,IF(AT138&gt;1,1,AT138))</f>
        <v>0.2</v>
      </c>
      <c r="AX138" s="40">
        <f t="shared" si="709"/>
        <v>0.2956107972</v>
      </c>
      <c r="AY138" s="54">
        <f t="shared" si="709"/>
        <v>0.3252194251</v>
      </c>
      <c r="AZ138" s="38"/>
      <c r="BA138" s="38"/>
      <c r="BB138" s="38"/>
      <c r="BC138" s="38"/>
      <c r="BD138" s="38"/>
      <c r="BE138" s="38"/>
      <c r="BF138" s="38"/>
    </row>
    <row r="139">
      <c r="A139" s="1"/>
      <c r="B139" s="1"/>
      <c r="C139" s="53">
        <v>0.0</v>
      </c>
      <c r="D139" s="42"/>
      <c r="E139" s="42"/>
      <c r="F139" s="2">
        <v>2466.0</v>
      </c>
      <c r="G139" s="75">
        <v>1701.0</v>
      </c>
      <c r="H139" s="43">
        <v>19.0</v>
      </c>
      <c r="I139" s="43">
        <v>62.0</v>
      </c>
      <c r="J139" s="43">
        <v>41.0</v>
      </c>
      <c r="K139" s="44">
        <v>40.0</v>
      </c>
      <c r="L139" s="44">
        <v>279.0</v>
      </c>
      <c r="M139" s="44">
        <v>72.0</v>
      </c>
      <c r="N139" s="76">
        <f>'Turnout Restoration'!AR139</f>
        <v>15</v>
      </c>
      <c r="O139" s="45">
        <v>18.0</v>
      </c>
      <c r="P139" s="76">
        <f>'Turnout Restoration'!AT139</f>
        <v>70</v>
      </c>
      <c r="Q139" s="39">
        <f t="shared" si="6"/>
        <v>0.1747572816</v>
      </c>
      <c r="R139" s="40">
        <f t="shared" si="7"/>
        <v>0.5081967213</v>
      </c>
      <c r="S139" s="54">
        <f t="shared" si="8"/>
        <v>0.7135549872</v>
      </c>
      <c r="T139" s="40">
        <f t="shared" si="9"/>
        <v>0.4804288811</v>
      </c>
      <c r="U139" s="54">
        <f t="shared" si="10"/>
        <v>0.575454991</v>
      </c>
      <c r="V139" s="39">
        <f t="shared" ref="V139:X139" si="710">Q139</f>
        <v>0.1747572816</v>
      </c>
      <c r="W139" s="40">
        <f t="shared" si="710"/>
        <v>0.5081967213</v>
      </c>
      <c r="X139" s="54">
        <f t="shared" si="710"/>
        <v>0.7135549872</v>
      </c>
      <c r="Y139" s="39">
        <f t="shared" si="12"/>
        <v>0.1747572816</v>
      </c>
      <c r="Z139" s="40">
        <f t="shared" si="13"/>
        <v>-0.04580327869</v>
      </c>
      <c r="AA139" s="54">
        <f t="shared" si="14"/>
        <v>0.08155498721</v>
      </c>
      <c r="AB139" s="55">
        <f t="shared" si="15"/>
        <v>-0.256330841</v>
      </c>
      <c r="AC139" s="55">
        <f t="shared" si="16"/>
        <v>1.041729004</v>
      </c>
      <c r="AD139" s="39">
        <f t="shared" si="17"/>
        <v>0.127745935</v>
      </c>
      <c r="AE139" s="40">
        <f t="shared" si="18"/>
        <v>0.127745935</v>
      </c>
      <c r="AF139" s="54">
        <f t="shared" si="19"/>
        <v>0.08155498721</v>
      </c>
      <c r="AG139" s="56">
        <f t="shared" si="20"/>
        <v>0.5681883172</v>
      </c>
      <c r="AH139" s="56">
        <f t="shared" si="21"/>
        <v>0.2172098462</v>
      </c>
      <c r="AI139" s="39">
        <f t="shared" si="22"/>
        <v>0.1071686518</v>
      </c>
      <c r="AJ139" s="40">
        <f t="shared" si="23"/>
        <v>0.1071686518</v>
      </c>
      <c r="AK139" s="54">
        <f t="shared" si="24"/>
        <v>0.1071686518</v>
      </c>
      <c r="AL139" s="57">
        <f t="shared" ref="AL139:AM139" si="711">R139-T139</f>
        <v>0.02776784017</v>
      </c>
      <c r="AM139" s="57">
        <f t="shared" si="711"/>
        <v>0.1380999962</v>
      </c>
      <c r="AN139" s="58">
        <f t="shared" si="26"/>
        <v>0.0135703214</v>
      </c>
      <c r="AO139" s="58">
        <f t="shared" si="27"/>
        <v>0.09731610597</v>
      </c>
      <c r="AP139" s="39">
        <f t="shared" si="28"/>
        <v>0.1071686518</v>
      </c>
      <c r="AQ139" s="40">
        <f t="shared" ref="AQ139:AR139" si="712">AJ139+AN139</f>
        <v>0.1207389732</v>
      </c>
      <c r="AR139" s="54">
        <f t="shared" si="712"/>
        <v>0.2044847577</v>
      </c>
      <c r="AS139" s="59">
        <f t="shared" si="30"/>
        <v>1.630675377</v>
      </c>
      <c r="AT139" s="39">
        <f t="shared" ref="AT139:AV139" si="713">AP139*$AS139</f>
        <v>0.1747572816</v>
      </c>
      <c r="AU139" s="40">
        <f t="shared" si="713"/>
        <v>0.1968860705</v>
      </c>
      <c r="AV139" s="54">
        <f t="shared" si="713"/>
        <v>0.3334482593</v>
      </c>
      <c r="AW139" s="39">
        <f t="shared" ref="AW139:AY139" si="714">IF(AT139&lt;0,0,IF(AT139&gt;1,1,AT139))</f>
        <v>0.1747572816</v>
      </c>
      <c r="AX139" s="40">
        <f t="shared" si="714"/>
        <v>0.1968860705</v>
      </c>
      <c r="AY139" s="54">
        <f t="shared" si="714"/>
        <v>0.3334482593</v>
      </c>
      <c r="AZ139" s="38"/>
      <c r="BA139" s="38"/>
      <c r="BB139" s="38"/>
      <c r="BC139" s="38"/>
      <c r="BD139" s="38"/>
      <c r="BE139" s="38"/>
      <c r="BF139" s="38"/>
    </row>
    <row r="140">
      <c r="A140" s="1"/>
      <c r="B140" s="1"/>
      <c r="C140" s="53">
        <v>0.0</v>
      </c>
      <c r="D140" s="42"/>
      <c r="E140" s="42"/>
      <c r="F140" s="2">
        <v>2477.0</v>
      </c>
      <c r="G140" s="75">
        <v>1096.0</v>
      </c>
      <c r="H140" s="43">
        <v>22.0</v>
      </c>
      <c r="I140" s="43">
        <v>85.0</v>
      </c>
      <c r="J140" s="43">
        <v>38.0</v>
      </c>
      <c r="K140" s="44">
        <v>28.0</v>
      </c>
      <c r="L140" s="44">
        <v>227.0</v>
      </c>
      <c r="M140" s="44">
        <v>65.0</v>
      </c>
      <c r="N140" s="76">
        <f>'Turnout Restoration'!AR140</f>
        <v>8</v>
      </c>
      <c r="O140" s="45">
        <v>5.0</v>
      </c>
      <c r="P140" s="76">
        <f>'Turnout Restoration'!AT140</f>
        <v>35</v>
      </c>
      <c r="Q140" s="39">
        <f t="shared" si="6"/>
        <v>0.1041666667</v>
      </c>
      <c r="R140" s="40">
        <f t="shared" si="7"/>
        <v>0.5862068966</v>
      </c>
      <c r="S140" s="54">
        <f t="shared" si="8"/>
        <v>0.709375</v>
      </c>
      <c r="T140" s="40">
        <f t="shared" si="9"/>
        <v>0.5051393229</v>
      </c>
      <c r="U140" s="54">
        <f t="shared" si="10"/>
        <v>0.5956263021</v>
      </c>
      <c r="V140" s="39">
        <f t="shared" ref="V140:X140" si="715">Q140</f>
        <v>0.1041666667</v>
      </c>
      <c r="W140" s="40">
        <f t="shared" si="715"/>
        <v>0.5862068966</v>
      </c>
      <c r="X140" s="54">
        <f t="shared" si="715"/>
        <v>0.709375</v>
      </c>
      <c r="Y140" s="39">
        <f t="shared" si="12"/>
        <v>0.1041666667</v>
      </c>
      <c r="Z140" s="40">
        <f t="shared" si="13"/>
        <v>0.03220689655</v>
      </c>
      <c r="AA140" s="54">
        <f t="shared" si="14"/>
        <v>0.077375</v>
      </c>
      <c r="AB140" s="55">
        <f t="shared" si="15"/>
        <v>0.299863055</v>
      </c>
      <c r="AC140" s="55">
        <f t="shared" si="16"/>
        <v>0.4855351084</v>
      </c>
      <c r="AD140" s="39">
        <f t="shared" si="17"/>
        <v>0.07709727177</v>
      </c>
      <c r="AE140" s="40">
        <f t="shared" si="18"/>
        <v>0.07709727177</v>
      </c>
      <c r="AF140" s="54">
        <f t="shared" si="19"/>
        <v>0.077375</v>
      </c>
      <c r="AG140" s="56">
        <f t="shared" si="20"/>
        <v>0.7871960778</v>
      </c>
      <c r="AH140" s="56">
        <f t="shared" si="21"/>
        <v>-0.001797914433</v>
      </c>
      <c r="AI140" s="39">
        <f t="shared" si="22"/>
        <v>0.07723626072</v>
      </c>
      <c r="AJ140" s="40">
        <f t="shared" si="23"/>
        <v>0.07723626072</v>
      </c>
      <c r="AK140" s="54">
        <f t="shared" si="24"/>
        <v>0.07723626072</v>
      </c>
      <c r="AL140" s="57">
        <f t="shared" ref="AL140:AM140" si="716">R140-T140</f>
        <v>0.08106757364</v>
      </c>
      <c r="AM140" s="57">
        <f t="shared" si="716"/>
        <v>0.1137486979</v>
      </c>
      <c r="AN140" s="58">
        <f t="shared" si="26"/>
        <v>0.03961824264</v>
      </c>
      <c r="AO140" s="58">
        <f t="shared" si="27"/>
        <v>0.08015626827</v>
      </c>
      <c r="AP140" s="39">
        <f t="shared" si="28"/>
        <v>0.07723626072</v>
      </c>
      <c r="AQ140" s="40">
        <f t="shared" ref="AQ140:AR140" si="717">AJ140+AN140</f>
        <v>0.1168545034</v>
      </c>
      <c r="AR140" s="54">
        <f t="shared" si="717"/>
        <v>0.157392529</v>
      </c>
      <c r="AS140" s="59">
        <f t="shared" si="30"/>
        <v>1.348675683</v>
      </c>
      <c r="AT140" s="39">
        <f t="shared" ref="AT140:AV140" si="718">AP140*$AS140</f>
        <v>0.1041666667</v>
      </c>
      <c r="AU140" s="40">
        <f t="shared" si="718"/>
        <v>0.1575988271</v>
      </c>
      <c r="AV140" s="54">
        <f t="shared" si="718"/>
        <v>0.2122714765</v>
      </c>
      <c r="AW140" s="39">
        <f t="shared" ref="AW140:AY140" si="719">IF(AT140&lt;0,0,IF(AT140&gt;1,1,AT140))</f>
        <v>0.1041666667</v>
      </c>
      <c r="AX140" s="40">
        <f t="shared" si="719"/>
        <v>0.1575988271</v>
      </c>
      <c r="AY140" s="54">
        <f t="shared" si="719"/>
        <v>0.2122714765</v>
      </c>
      <c r="AZ140" s="38"/>
      <c r="BA140" s="38"/>
      <c r="BB140" s="38"/>
      <c r="BC140" s="38"/>
      <c r="BD140" s="38"/>
      <c r="BE140" s="38"/>
      <c r="BF140" s="38"/>
    </row>
    <row r="141">
      <c r="A141" s="1"/>
      <c r="B141" s="1"/>
      <c r="C141" s="53">
        <v>0.0</v>
      </c>
      <c r="D141" s="42"/>
      <c r="E141" s="42"/>
      <c r="F141" s="2">
        <v>2479.0</v>
      </c>
      <c r="G141" s="75">
        <v>2373.0</v>
      </c>
      <c r="H141" s="43">
        <v>23.0</v>
      </c>
      <c r="I141" s="43">
        <v>54.0</v>
      </c>
      <c r="J141" s="43">
        <v>17.0</v>
      </c>
      <c r="K141" s="44">
        <v>34.0</v>
      </c>
      <c r="L141" s="44">
        <v>116.0</v>
      </c>
      <c r="M141" s="44">
        <v>35.0</v>
      </c>
      <c r="N141" s="76">
        <f>'Turnout Restoration'!AR141</f>
        <v>35</v>
      </c>
      <c r="O141" s="45">
        <v>19.0</v>
      </c>
      <c r="P141" s="76">
        <f>'Turnout Restoration'!AT141</f>
        <v>15</v>
      </c>
      <c r="Q141" s="39">
        <f t="shared" si="6"/>
        <v>0.2753623188</v>
      </c>
      <c r="R141" s="40">
        <f t="shared" si="7"/>
        <v>0.5744680851</v>
      </c>
      <c r="S141" s="54">
        <f t="shared" si="8"/>
        <v>0.627027027</v>
      </c>
      <c r="T141" s="40">
        <f t="shared" si="9"/>
        <v>0.4569407687</v>
      </c>
      <c r="U141" s="54">
        <f t="shared" si="10"/>
        <v>0.5529590422</v>
      </c>
      <c r="V141" s="39">
        <f t="shared" ref="V141:X141" si="720">Q141</f>
        <v>0.2753623188</v>
      </c>
      <c r="W141" s="40">
        <f t="shared" si="720"/>
        <v>0.5744680851</v>
      </c>
      <c r="X141" s="54">
        <f t="shared" si="720"/>
        <v>0.627027027</v>
      </c>
      <c r="Y141" s="39">
        <f t="shared" si="12"/>
        <v>0.2753623188</v>
      </c>
      <c r="Z141" s="40">
        <f t="shared" si="13"/>
        <v>0.02046808511</v>
      </c>
      <c r="AA141" s="54">
        <f t="shared" si="14"/>
        <v>-0.004972972973</v>
      </c>
      <c r="AB141" s="55">
        <f t="shared" si="15"/>
        <v>0.07419502109</v>
      </c>
      <c r="AC141" s="55">
        <f t="shared" si="16"/>
        <v>0.7112031423</v>
      </c>
      <c r="AD141" s="39">
        <f t="shared" si="17"/>
        <v>0.1952477262</v>
      </c>
      <c r="AE141" s="40">
        <f t="shared" si="18"/>
        <v>0.1952477262</v>
      </c>
      <c r="AF141" s="54">
        <f t="shared" si="19"/>
        <v>-0.004972972973</v>
      </c>
      <c r="AG141" s="56">
        <f t="shared" si="20"/>
        <v>-0.02546456302</v>
      </c>
      <c r="AH141" s="56">
        <f t="shared" si="21"/>
        <v>0.8108627264</v>
      </c>
      <c r="AI141" s="39">
        <f t="shared" si="22"/>
        <v>0.1381057657</v>
      </c>
      <c r="AJ141" s="40">
        <f t="shared" si="23"/>
        <v>0.1381057657</v>
      </c>
      <c r="AK141" s="54">
        <f t="shared" si="24"/>
        <v>0.1381057657</v>
      </c>
      <c r="AL141" s="57">
        <f t="shared" ref="AL141:AM141" si="721">R141-T141</f>
        <v>0.1175273164</v>
      </c>
      <c r="AM141" s="57">
        <f t="shared" si="721"/>
        <v>0.07406798481</v>
      </c>
      <c r="AN141" s="58">
        <f t="shared" si="26"/>
        <v>0.05743635251</v>
      </c>
      <c r="AO141" s="58">
        <f t="shared" si="27"/>
        <v>0.05219412063</v>
      </c>
      <c r="AP141" s="39">
        <f t="shared" si="28"/>
        <v>0.1381057657</v>
      </c>
      <c r="AQ141" s="40">
        <f t="shared" ref="AQ141:AR141" si="722">AJ141+AN141</f>
        <v>0.1955421182</v>
      </c>
      <c r="AR141" s="54">
        <f t="shared" si="722"/>
        <v>0.1902998863</v>
      </c>
      <c r="AS141" s="59">
        <f t="shared" si="30"/>
        <v>1.993850999</v>
      </c>
      <c r="AT141" s="39">
        <f t="shared" ref="AT141:AV141" si="723">AP141*$AS141</f>
        <v>0.2753623188</v>
      </c>
      <c r="AU141" s="40">
        <f t="shared" si="723"/>
        <v>0.3898818476</v>
      </c>
      <c r="AV141" s="54">
        <f t="shared" si="723"/>
        <v>0.3794296184</v>
      </c>
      <c r="AW141" s="39">
        <f t="shared" ref="AW141:AY141" si="724">IF(AT141&lt;0,0,IF(AT141&gt;1,1,AT141))</f>
        <v>0.2753623188</v>
      </c>
      <c r="AX141" s="40">
        <f t="shared" si="724"/>
        <v>0.3898818476</v>
      </c>
      <c r="AY141" s="54">
        <f t="shared" si="724"/>
        <v>0.3794296184</v>
      </c>
      <c r="AZ141" s="38"/>
      <c r="BA141" s="38"/>
      <c r="BB141" s="38"/>
      <c r="BC141" s="38"/>
      <c r="BD141" s="38"/>
      <c r="BE141" s="38"/>
      <c r="BF141" s="38"/>
    </row>
    <row r="142">
      <c r="A142" s="1"/>
      <c r="B142" s="1"/>
      <c r="C142" s="53">
        <v>0.0</v>
      </c>
      <c r="D142" s="42"/>
      <c r="E142" s="42"/>
      <c r="F142" s="2">
        <v>2480.0</v>
      </c>
      <c r="G142" s="75">
        <v>977.0</v>
      </c>
      <c r="H142" s="43">
        <v>7.0</v>
      </c>
      <c r="I142" s="43">
        <v>18.0</v>
      </c>
      <c r="J142" s="43">
        <v>16.0</v>
      </c>
      <c r="K142" s="44">
        <v>33.0</v>
      </c>
      <c r="L142" s="44">
        <v>85.0</v>
      </c>
      <c r="M142" s="44">
        <v>23.0</v>
      </c>
      <c r="N142" s="76">
        <f>'Turnout Restoration'!AR142</f>
        <v>15</v>
      </c>
      <c r="O142" s="45">
        <v>9.0</v>
      </c>
      <c r="P142" s="76">
        <f>'Turnout Restoration'!AT142</f>
        <v>23</v>
      </c>
      <c r="Q142" s="39">
        <f t="shared" si="6"/>
        <v>0.1914893617</v>
      </c>
      <c r="R142" s="40">
        <f t="shared" si="7"/>
        <v>0.4390243902</v>
      </c>
      <c r="S142" s="54">
        <f t="shared" si="8"/>
        <v>0.6028368794</v>
      </c>
      <c r="T142" s="40">
        <f t="shared" si="9"/>
        <v>0.4755667723</v>
      </c>
      <c r="U142" s="54">
        <f t="shared" si="10"/>
        <v>0.5712041648</v>
      </c>
      <c r="V142" s="39">
        <f t="shared" ref="V142:X142" si="725">Q142</f>
        <v>0.1914893617</v>
      </c>
      <c r="W142" s="40">
        <f t="shared" si="725"/>
        <v>0.4390243902</v>
      </c>
      <c r="X142" s="54">
        <f t="shared" si="725"/>
        <v>0.6028368794</v>
      </c>
      <c r="Y142" s="39">
        <f t="shared" si="12"/>
        <v>0.1914893617</v>
      </c>
      <c r="Z142" s="40">
        <f t="shared" si="13"/>
        <v>-0.1149756098</v>
      </c>
      <c r="AA142" s="54">
        <f t="shared" si="14"/>
        <v>-0.02916312057</v>
      </c>
      <c r="AB142" s="55">
        <f t="shared" si="15"/>
        <v>-0.5407342822</v>
      </c>
      <c r="AC142" s="55">
        <f t="shared" si="16"/>
        <v>1.326132446</v>
      </c>
      <c r="AD142" s="39">
        <f t="shared" si="17"/>
        <v>0.15793601</v>
      </c>
      <c r="AE142" s="40">
        <f t="shared" si="18"/>
        <v>0.15793601</v>
      </c>
      <c r="AF142" s="54">
        <f t="shared" si="19"/>
        <v>-0.02916312057</v>
      </c>
      <c r="AG142" s="56">
        <f t="shared" si="20"/>
        <v>-0.1825947744</v>
      </c>
      <c r="AH142" s="56">
        <f t="shared" si="21"/>
        <v>0.9679929378</v>
      </c>
      <c r="AI142" s="39">
        <f t="shared" si="22"/>
        <v>0.1135655556</v>
      </c>
      <c r="AJ142" s="40">
        <f t="shared" si="23"/>
        <v>0.1135655556</v>
      </c>
      <c r="AK142" s="54">
        <f t="shared" si="24"/>
        <v>0.1135655556</v>
      </c>
      <c r="AL142" s="57">
        <f t="shared" ref="AL142:AM142" si="726">R142-T142</f>
        <v>-0.03654238205</v>
      </c>
      <c r="AM142" s="57">
        <f t="shared" si="726"/>
        <v>0.03163271465</v>
      </c>
      <c r="AN142" s="58">
        <f t="shared" si="26"/>
        <v>-0.01785849624</v>
      </c>
      <c r="AO142" s="58">
        <f t="shared" si="27"/>
        <v>0.0222908957</v>
      </c>
      <c r="AP142" s="39">
        <f t="shared" si="28"/>
        <v>0.1135655556</v>
      </c>
      <c r="AQ142" s="40">
        <f t="shared" ref="AQ142:AR142" si="727">AJ142+AN142</f>
        <v>0.09570705938</v>
      </c>
      <c r="AR142" s="54">
        <f t="shared" si="727"/>
        <v>0.1358564513</v>
      </c>
      <c r="AS142" s="59">
        <f t="shared" si="30"/>
        <v>1.686157045</v>
      </c>
      <c r="AT142" s="39">
        <f t="shared" ref="AT142:AV142" si="728">AP142*$AS142</f>
        <v>0.1914893617</v>
      </c>
      <c r="AU142" s="40">
        <f t="shared" si="728"/>
        <v>0.1613771325</v>
      </c>
      <c r="AV142" s="54">
        <f t="shared" si="728"/>
        <v>0.2290753125</v>
      </c>
      <c r="AW142" s="39">
        <f t="shared" ref="AW142:AY142" si="729">IF(AT142&lt;0,0,IF(AT142&gt;1,1,AT142))</f>
        <v>0.1914893617</v>
      </c>
      <c r="AX142" s="40">
        <f t="shared" si="729"/>
        <v>0.1613771325</v>
      </c>
      <c r="AY142" s="54">
        <f t="shared" si="729"/>
        <v>0.2290753125</v>
      </c>
      <c r="AZ142" s="38"/>
      <c r="BA142" s="38"/>
      <c r="BB142" s="38"/>
      <c r="BC142" s="38"/>
      <c r="BD142" s="38"/>
      <c r="BE142" s="38"/>
      <c r="BF142" s="38"/>
    </row>
    <row r="143">
      <c r="A143" s="1"/>
      <c r="B143" s="1"/>
      <c r="C143" s="53">
        <v>0.0</v>
      </c>
      <c r="D143" s="42"/>
      <c r="E143" s="42"/>
      <c r="F143" s="2">
        <v>2600.0</v>
      </c>
      <c r="G143" s="75">
        <v>2809.0</v>
      </c>
      <c r="H143" s="43">
        <v>25.0</v>
      </c>
      <c r="I143" s="43">
        <v>39.0</v>
      </c>
      <c r="J143" s="43">
        <v>22.0</v>
      </c>
      <c r="K143" s="44">
        <v>105.0</v>
      </c>
      <c r="L143" s="44">
        <v>152.0</v>
      </c>
      <c r="M143" s="44">
        <v>77.0</v>
      </c>
      <c r="N143" s="76">
        <f>'Turnout Restoration'!AR143</f>
        <v>50</v>
      </c>
      <c r="O143" s="45">
        <v>39.0</v>
      </c>
      <c r="P143" s="76">
        <f>'Turnout Restoration'!AT143</f>
        <v>27</v>
      </c>
      <c r="Q143" s="39">
        <f t="shared" si="6"/>
        <v>0.3362068966</v>
      </c>
      <c r="R143" s="40">
        <f t="shared" si="7"/>
        <v>0.4534883721</v>
      </c>
      <c r="S143" s="54">
        <f t="shared" si="8"/>
        <v>0.4550898204</v>
      </c>
      <c r="T143" s="40">
        <f t="shared" si="9"/>
        <v>0.4494251635</v>
      </c>
      <c r="U143" s="54">
        <f t="shared" si="10"/>
        <v>0.5429196641</v>
      </c>
      <c r="V143" s="39">
        <f t="shared" ref="V143:X143" si="730">Q143</f>
        <v>0.3362068966</v>
      </c>
      <c r="W143" s="40">
        <f t="shared" si="730"/>
        <v>0.4534883721</v>
      </c>
      <c r="X143" s="54">
        <f t="shared" si="730"/>
        <v>0.4550898204</v>
      </c>
      <c r="Y143" s="39">
        <f t="shared" si="12"/>
        <v>0.3362068966</v>
      </c>
      <c r="Z143" s="40">
        <f t="shared" si="13"/>
        <v>-0.1005116279</v>
      </c>
      <c r="AA143" s="54">
        <f t="shared" si="14"/>
        <v>-0.1769101796</v>
      </c>
      <c r="AB143" s="55">
        <f t="shared" si="15"/>
        <v>-0.2905002474</v>
      </c>
      <c r="AC143" s="55">
        <f t="shared" si="16"/>
        <v>1.075898411</v>
      </c>
      <c r="AD143" s="39">
        <f t="shared" si="17"/>
        <v>0.2481306759</v>
      </c>
      <c r="AE143" s="40">
        <f t="shared" si="18"/>
        <v>0.2481306759</v>
      </c>
      <c r="AF143" s="54">
        <f t="shared" si="19"/>
        <v>-0.1769101796</v>
      </c>
      <c r="AG143" s="56">
        <f t="shared" si="20"/>
        <v>-0.6193789343</v>
      </c>
      <c r="AH143" s="56">
        <f t="shared" si="21"/>
        <v>1.404777098</v>
      </c>
      <c r="AI143" s="39">
        <f t="shared" si="22"/>
        <v>0.215483229</v>
      </c>
      <c r="AJ143" s="40">
        <f t="shared" si="23"/>
        <v>0.215483229</v>
      </c>
      <c r="AK143" s="54">
        <f t="shared" si="24"/>
        <v>0.215483229</v>
      </c>
      <c r="AL143" s="57">
        <f t="shared" ref="AL143:AM143" si="731">R143-T143</f>
        <v>0.004063208597</v>
      </c>
      <c r="AM143" s="57">
        <f t="shared" si="731"/>
        <v>-0.08782984373</v>
      </c>
      <c r="AN143" s="58">
        <f t="shared" si="26"/>
        <v>0.001985716075</v>
      </c>
      <c r="AO143" s="58">
        <f t="shared" si="27"/>
        <v>-0.06189180751</v>
      </c>
      <c r="AP143" s="39">
        <f t="shared" si="28"/>
        <v>0.215483229</v>
      </c>
      <c r="AQ143" s="40">
        <f t="shared" ref="AQ143:AR143" si="732">AJ143+AN143</f>
        <v>0.2174689451</v>
      </c>
      <c r="AR143" s="54">
        <f t="shared" si="732"/>
        <v>0.1535914215</v>
      </c>
      <c r="AS143" s="59">
        <f t="shared" si="30"/>
        <v>1.560246234</v>
      </c>
      <c r="AT143" s="39">
        <f t="shared" ref="AT143:AV143" si="733">AP143*$AS143</f>
        <v>0.3362068966</v>
      </c>
      <c r="AU143" s="40">
        <f t="shared" si="733"/>
        <v>0.3393051026</v>
      </c>
      <c r="AV143" s="54">
        <f t="shared" si="733"/>
        <v>0.239640437</v>
      </c>
      <c r="AW143" s="39">
        <f t="shared" ref="AW143:AY143" si="734">IF(AT143&lt;0,0,IF(AT143&gt;1,1,AT143))</f>
        <v>0.3362068966</v>
      </c>
      <c r="AX143" s="40">
        <f t="shared" si="734"/>
        <v>0.3393051026</v>
      </c>
      <c r="AY143" s="54">
        <f t="shared" si="734"/>
        <v>0.239640437</v>
      </c>
      <c r="AZ143" s="38"/>
      <c r="BA143" s="38"/>
      <c r="BB143" s="38"/>
      <c r="BC143" s="38"/>
      <c r="BD143" s="38"/>
      <c r="BE143" s="38"/>
      <c r="BF143" s="38"/>
    </row>
    <row r="144">
      <c r="A144" s="1"/>
      <c r="B144" s="1"/>
      <c r="C144" s="53">
        <v>0.0</v>
      </c>
      <c r="D144" s="42"/>
      <c r="E144" s="42"/>
      <c r="F144" s="2">
        <v>2605.0</v>
      </c>
      <c r="G144" s="75">
        <v>1250.0</v>
      </c>
      <c r="H144" s="43">
        <v>33.0</v>
      </c>
      <c r="I144" s="43">
        <v>19.0</v>
      </c>
      <c r="J144" s="43">
        <v>25.0</v>
      </c>
      <c r="K144" s="44">
        <v>63.0</v>
      </c>
      <c r="L144" s="44">
        <v>79.0</v>
      </c>
      <c r="M144" s="44">
        <v>40.0</v>
      </c>
      <c r="N144" s="76">
        <f>'Turnout Restoration'!AR144</f>
        <v>29</v>
      </c>
      <c r="O144" s="45">
        <v>17.0</v>
      </c>
      <c r="P144" s="76">
        <f>'Turnout Restoration'!AT144</f>
        <v>12</v>
      </c>
      <c r="Q144" s="39">
        <f t="shared" si="6"/>
        <v>0.2931034483</v>
      </c>
      <c r="R144" s="40">
        <f t="shared" si="7"/>
        <v>0.2467532468</v>
      </c>
      <c r="S144" s="54">
        <f t="shared" si="8"/>
        <v>0.4340659341</v>
      </c>
      <c r="T144" s="40">
        <f t="shared" si="9"/>
        <v>0.4542285969</v>
      </c>
      <c r="U144" s="54">
        <f t="shared" si="10"/>
        <v>0.5497541617</v>
      </c>
      <c r="V144" s="39">
        <f t="shared" ref="V144:X144" si="735">Q144</f>
        <v>0.2931034483</v>
      </c>
      <c r="W144" s="40">
        <f t="shared" si="735"/>
        <v>0.2467532468</v>
      </c>
      <c r="X144" s="54">
        <f t="shared" si="735"/>
        <v>0.4340659341</v>
      </c>
      <c r="Y144" s="39">
        <f t="shared" si="12"/>
        <v>0.2931034483</v>
      </c>
      <c r="Z144" s="40">
        <f t="shared" si="13"/>
        <v>-0.3072467532</v>
      </c>
      <c r="AA144" s="54">
        <f t="shared" si="14"/>
        <v>-0.1979340659</v>
      </c>
      <c r="AB144" s="55">
        <f t="shared" si="15"/>
        <v>-0.8089522312</v>
      </c>
      <c r="AC144" s="55">
        <f t="shared" si="16"/>
        <v>1.594350395</v>
      </c>
      <c r="AD144" s="39">
        <f t="shared" si="17"/>
        <v>0.3002583877</v>
      </c>
      <c r="AE144" s="40">
        <f t="shared" si="18"/>
        <v>0.3002583877</v>
      </c>
      <c r="AF144" s="54">
        <f t="shared" si="19"/>
        <v>-0.1979340659</v>
      </c>
      <c r="AG144" s="56">
        <f t="shared" si="20"/>
        <v>-0.582824219</v>
      </c>
      <c r="AH144" s="56">
        <f t="shared" si="21"/>
        <v>1.368222382</v>
      </c>
      <c r="AI144" s="39">
        <f t="shared" si="22"/>
        <v>0.2542960812</v>
      </c>
      <c r="AJ144" s="40">
        <f t="shared" si="23"/>
        <v>0.2542960812</v>
      </c>
      <c r="AK144" s="54">
        <f t="shared" si="24"/>
        <v>0.2542960812</v>
      </c>
      <c r="AL144" s="57">
        <f t="shared" ref="AL144:AM144" si="736">R144-T144</f>
        <v>-0.2074753502</v>
      </c>
      <c r="AM144" s="57">
        <f t="shared" si="736"/>
        <v>-0.1156882276</v>
      </c>
      <c r="AN144" s="58">
        <f t="shared" si="26"/>
        <v>-0.1013945329</v>
      </c>
      <c r="AO144" s="58">
        <f t="shared" si="27"/>
        <v>-0.08152301328</v>
      </c>
      <c r="AP144" s="39">
        <f t="shared" si="28"/>
        <v>0.2542960812</v>
      </c>
      <c r="AQ144" s="40">
        <f t="shared" ref="AQ144:AR144" si="737">AJ144+AN144</f>
        <v>0.1529015483</v>
      </c>
      <c r="AR144" s="54">
        <f t="shared" si="737"/>
        <v>0.1727730679</v>
      </c>
      <c r="AS144" s="59">
        <f t="shared" si="30"/>
        <v>1.15260702</v>
      </c>
      <c r="AT144" s="39">
        <f t="shared" ref="AT144:AV144" si="738">AP144*$AS144</f>
        <v>0.2931034483</v>
      </c>
      <c r="AU144" s="40">
        <f t="shared" si="738"/>
        <v>0.1762353979</v>
      </c>
      <c r="AV144" s="54">
        <f t="shared" si="738"/>
        <v>0.1991394509</v>
      </c>
      <c r="AW144" s="39">
        <f t="shared" ref="AW144:AY144" si="739">IF(AT144&lt;0,0,IF(AT144&gt;1,1,AT144))</f>
        <v>0.2931034483</v>
      </c>
      <c r="AX144" s="40">
        <f t="shared" si="739"/>
        <v>0.1762353979</v>
      </c>
      <c r="AY144" s="54">
        <f t="shared" si="739"/>
        <v>0.1991394509</v>
      </c>
      <c r="AZ144" s="38"/>
      <c r="BA144" s="38"/>
      <c r="BB144" s="38"/>
      <c r="BC144" s="38"/>
      <c r="BD144" s="38"/>
      <c r="BE144" s="38"/>
      <c r="BF144" s="38"/>
    </row>
    <row r="145">
      <c r="A145" s="1"/>
      <c r="B145" s="1"/>
      <c r="C145" s="53">
        <v>0.0</v>
      </c>
      <c r="D145" s="42"/>
      <c r="E145" s="42"/>
      <c r="F145" s="2">
        <v>2606.0</v>
      </c>
      <c r="G145" s="75">
        <v>2924.0</v>
      </c>
      <c r="H145" s="43">
        <v>35.0</v>
      </c>
      <c r="I145" s="43">
        <v>66.0</v>
      </c>
      <c r="J145" s="43">
        <v>33.0</v>
      </c>
      <c r="K145" s="44">
        <v>116.0</v>
      </c>
      <c r="L145" s="44">
        <v>228.0</v>
      </c>
      <c r="M145" s="44">
        <v>59.0</v>
      </c>
      <c r="N145" s="76">
        <f>'Turnout Restoration'!AR145</f>
        <v>42</v>
      </c>
      <c r="O145" s="45">
        <v>20.0</v>
      </c>
      <c r="P145" s="76">
        <f>'Turnout Restoration'!AT145</f>
        <v>35</v>
      </c>
      <c r="Q145" s="39">
        <f t="shared" si="6"/>
        <v>0.206185567</v>
      </c>
      <c r="R145" s="40">
        <f t="shared" si="7"/>
        <v>0.4925373134</v>
      </c>
      <c r="S145" s="54">
        <f t="shared" si="8"/>
        <v>0.5657568238</v>
      </c>
      <c r="T145" s="40">
        <f t="shared" si="9"/>
        <v>0.4716107982</v>
      </c>
      <c r="U145" s="54">
        <f t="shared" si="10"/>
        <v>0.5676382187</v>
      </c>
      <c r="V145" s="39">
        <f t="shared" ref="V145:X145" si="740">Q145</f>
        <v>0.206185567</v>
      </c>
      <c r="W145" s="40">
        <f t="shared" si="740"/>
        <v>0.4925373134</v>
      </c>
      <c r="X145" s="54">
        <f t="shared" si="740"/>
        <v>0.5657568238</v>
      </c>
      <c r="Y145" s="39">
        <f t="shared" si="12"/>
        <v>0.206185567</v>
      </c>
      <c r="Z145" s="40">
        <f t="shared" si="13"/>
        <v>-0.06146268657</v>
      </c>
      <c r="AA145" s="54">
        <f t="shared" si="14"/>
        <v>-0.06624317618</v>
      </c>
      <c r="AB145" s="55">
        <f t="shared" si="15"/>
        <v>-0.289707282</v>
      </c>
      <c r="AC145" s="55">
        <f t="shared" si="16"/>
        <v>1.075105445</v>
      </c>
      <c r="AD145" s="39">
        <f t="shared" si="17"/>
        <v>0.1521350549</v>
      </c>
      <c r="AE145" s="40">
        <f t="shared" si="18"/>
        <v>0.1521350549</v>
      </c>
      <c r="AF145" s="54">
        <f t="shared" si="19"/>
        <v>-0.06624317618</v>
      </c>
      <c r="AG145" s="56">
        <f t="shared" si="20"/>
        <v>-0.4106662044</v>
      </c>
      <c r="AH145" s="56">
        <f t="shared" si="21"/>
        <v>1.196064368</v>
      </c>
      <c r="AI145" s="39">
        <f t="shared" si="22"/>
        <v>0.1173312263</v>
      </c>
      <c r="AJ145" s="40">
        <f t="shared" si="23"/>
        <v>0.1173312263</v>
      </c>
      <c r="AK145" s="54">
        <f t="shared" si="24"/>
        <v>0.1173312263</v>
      </c>
      <c r="AL145" s="57">
        <f t="shared" ref="AL145:AM145" si="741">R145-T145</f>
        <v>0.02092651526</v>
      </c>
      <c r="AM145" s="57">
        <f t="shared" si="741"/>
        <v>-0.001881394905</v>
      </c>
      <c r="AN145" s="58">
        <f t="shared" si="26"/>
        <v>0.01022692208</v>
      </c>
      <c r="AO145" s="58">
        <f t="shared" si="27"/>
        <v>-0.001325778646</v>
      </c>
      <c r="AP145" s="39">
        <f t="shared" si="28"/>
        <v>0.1173312263</v>
      </c>
      <c r="AQ145" s="40">
        <f t="shared" ref="AQ145:AR145" si="742">AJ145+AN145</f>
        <v>0.1275581484</v>
      </c>
      <c r="AR145" s="54">
        <f t="shared" si="742"/>
        <v>0.1160054477</v>
      </c>
      <c r="AS145" s="59">
        <f t="shared" si="30"/>
        <v>1.757294912</v>
      </c>
      <c r="AT145" s="39">
        <f t="shared" ref="AT145:AV145" si="743">AP145*$AS145</f>
        <v>0.206185567</v>
      </c>
      <c r="AU145" s="40">
        <f t="shared" si="743"/>
        <v>0.2241572852</v>
      </c>
      <c r="AV145" s="54">
        <f t="shared" si="743"/>
        <v>0.2038557829</v>
      </c>
      <c r="AW145" s="39">
        <f t="shared" ref="AW145:AY145" si="744">IF(AT145&lt;0,0,IF(AT145&gt;1,1,AT145))</f>
        <v>0.206185567</v>
      </c>
      <c r="AX145" s="40">
        <f t="shared" si="744"/>
        <v>0.2241572852</v>
      </c>
      <c r="AY145" s="54">
        <f t="shared" si="744"/>
        <v>0.2038557829</v>
      </c>
      <c r="AZ145" s="38"/>
      <c r="BA145" s="38"/>
      <c r="BB145" s="38"/>
      <c r="BC145" s="38"/>
      <c r="BD145" s="38"/>
      <c r="BE145" s="38"/>
      <c r="BF145" s="38"/>
    </row>
    <row r="146">
      <c r="A146" s="1"/>
      <c r="B146" s="1"/>
      <c r="C146" s="53">
        <v>0.0</v>
      </c>
      <c r="D146" s="42"/>
      <c r="E146" s="42"/>
      <c r="F146" s="2">
        <v>2611.0</v>
      </c>
      <c r="G146" s="75">
        <v>1957.0</v>
      </c>
      <c r="H146" s="43">
        <v>21.0</v>
      </c>
      <c r="I146" s="43">
        <v>29.0</v>
      </c>
      <c r="J146" s="43">
        <v>26.0</v>
      </c>
      <c r="K146" s="44">
        <v>45.0</v>
      </c>
      <c r="L146" s="44">
        <v>102.0</v>
      </c>
      <c r="M146" s="44">
        <v>37.0</v>
      </c>
      <c r="N146" s="76">
        <f>'Turnout Restoration'!AR146</f>
        <v>26</v>
      </c>
      <c r="O146" s="45">
        <v>15.0</v>
      </c>
      <c r="P146" s="76">
        <f>'Turnout Restoration'!AT146</f>
        <v>20</v>
      </c>
      <c r="Q146" s="39">
        <f t="shared" si="6"/>
        <v>0.2459016393</v>
      </c>
      <c r="R146" s="40">
        <f t="shared" si="7"/>
        <v>0.3815789474</v>
      </c>
      <c r="S146" s="54">
        <f t="shared" si="8"/>
        <v>0.5543478261</v>
      </c>
      <c r="T146" s="40">
        <f t="shared" si="9"/>
        <v>0.4623915614</v>
      </c>
      <c r="U146" s="54">
        <f t="shared" si="10"/>
        <v>0.5587858103</v>
      </c>
      <c r="V146" s="39">
        <f t="shared" ref="V146:X146" si="745">Q146</f>
        <v>0.2459016393</v>
      </c>
      <c r="W146" s="40">
        <f t="shared" si="745"/>
        <v>0.3815789474</v>
      </c>
      <c r="X146" s="54">
        <f t="shared" si="745"/>
        <v>0.5543478261</v>
      </c>
      <c r="Y146" s="39">
        <f t="shared" si="12"/>
        <v>0.2459016393</v>
      </c>
      <c r="Z146" s="40">
        <f t="shared" si="13"/>
        <v>-0.1724210526</v>
      </c>
      <c r="AA146" s="54">
        <f t="shared" si="14"/>
        <v>-0.07765217391</v>
      </c>
      <c r="AB146" s="55">
        <f t="shared" si="15"/>
        <v>-0.6115167661</v>
      </c>
      <c r="AC146" s="55">
        <f t="shared" si="16"/>
        <v>1.396914929</v>
      </c>
      <c r="AD146" s="39">
        <f t="shared" si="17"/>
        <v>0.2123636452</v>
      </c>
      <c r="AE146" s="40">
        <f t="shared" si="18"/>
        <v>0.2123636452</v>
      </c>
      <c r="AF146" s="54">
        <f t="shared" si="19"/>
        <v>-0.07765217391</v>
      </c>
      <c r="AG146" s="56">
        <f t="shared" si="20"/>
        <v>-0.3505541637</v>
      </c>
      <c r="AH146" s="56">
        <f t="shared" si="21"/>
        <v>1.135952327</v>
      </c>
      <c r="AI146" s="39">
        <f t="shared" si="22"/>
        <v>0.1598877386</v>
      </c>
      <c r="AJ146" s="40">
        <f t="shared" si="23"/>
        <v>0.1598877386</v>
      </c>
      <c r="AK146" s="54">
        <f t="shared" si="24"/>
        <v>0.1598877386</v>
      </c>
      <c r="AL146" s="57">
        <f t="shared" ref="AL146:AM146" si="746">R146-T146</f>
        <v>-0.08081261404</v>
      </c>
      <c r="AM146" s="57">
        <f t="shared" si="746"/>
        <v>-0.004437984179</v>
      </c>
      <c r="AN146" s="58">
        <f t="shared" si="26"/>
        <v>-0.03949364225</v>
      </c>
      <c r="AO146" s="58">
        <f t="shared" si="27"/>
        <v>-0.003127352286</v>
      </c>
      <c r="AP146" s="39">
        <f t="shared" si="28"/>
        <v>0.1598877386</v>
      </c>
      <c r="AQ146" s="40">
        <f t="shared" ref="AQ146:AR146" si="747">AJ146+AN146</f>
        <v>0.1203940964</v>
      </c>
      <c r="AR146" s="54">
        <f t="shared" si="747"/>
        <v>0.1567603863</v>
      </c>
      <c r="AS146" s="59">
        <f t="shared" si="30"/>
        <v>1.537964333</v>
      </c>
      <c r="AT146" s="39">
        <f t="shared" ref="AT146:AV146" si="748">AP146*$AS146</f>
        <v>0.2459016393</v>
      </c>
      <c r="AU146" s="40">
        <f t="shared" si="748"/>
        <v>0.1851618262</v>
      </c>
      <c r="AV146" s="54">
        <f t="shared" si="748"/>
        <v>0.2410918831</v>
      </c>
      <c r="AW146" s="39">
        <f t="shared" ref="AW146:AY146" si="749">IF(AT146&lt;0,0,IF(AT146&gt;1,1,AT146))</f>
        <v>0.2459016393</v>
      </c>
      <c r="AX146" s="40">
        <f t="shared" si="749"/>
        <v>0.1851618262</v>
      </c>
      <c r="AY146" s="54">
        <f t="shared" si="749"/>
        <v>0.2410918831</v>
      </c>
      <c r="AZ146" s="38"/>
      <c r="BA146" s="38"/>
      <c r="BB146" s="38"/>
      <c r="BC146" s="38"/>
      <c r="BD146" s="38"/>
      <c r="BE146" s="38"/>
      <c r="BF146" s="38"/>
    </row>
    <row r="147">
      <c r="A147" s="1"/>
      <c r="B147" s="1"/>
      <c r="C147" s="53">
        <v>0.0</v>
      </c>
      <c r="D147" s="42"/>
      <c r="E147" s="42"/>
      <c r="F147" s="2">
        <v>2614.0</v>
      </c>
      <c r="G147" s="75">
        <v>2967.0</v>
      </c>
      <c r="H147" s="43">
        <v>43.0</v>
      </c>
      <c r="I147" s="43">
        <v>36.0</v>
      </c>
      <c r="J147" s="43">
        <v>36.0</v>
      </c>
      <c r="K147" s="44">
        <v>106.0</v>
      </c>
      <c r="L147" s="44">
        <v>140.0</v>
      </c>
      <c r="M147" s="44">
        <v>88.0</v>
      </c>
      <c r="N147" s="76">
        <f>'Turnout Restoration'!AR147</f>
        <v>61</v>
      </c>
      <c r="O147" s="45">
        <v>52.0</v>
      </c>
      <c r="P147" s="76">
        <f>'Turnout Restoration'!AT147</f>
        <v>23</v>
      </c>
      <c r="Q147" s="39">
        <f t="shared" si="6"/>
        <v>0.3823529412</v>
      </c>
      <c r="R147" s="40">
        <f t="shared" si="7"/>
        <v>0.3130434783</v>
      </c>
      <c r="S147" s="54">
        <f t="shared" si="8"/>
        <v>0.4191616766</v>
      </c>
      <c r="T147" s="40">
        <f t="shared" si="9"/>
        <v>0.4470873702</v>
      </c>
      <c r="U147" s="54">
        <f t="shared" si="10"/>
        <v>0.5370977509</v>
      </c>
      <c r="V147" s="39">
        <f t="shared" ref="V147:X147" si="750">Q147</f>
        <v>0.3823529412</v>
      </c>
      <c r="W147" s="40">
        <f t="shared" si="750"/>
        <v>0.3130434783</v>
      </c>
      <c r="X147" s="54">
        <f t="shared" si="750"/>
        <v>0.4191616766</v>
      </c>
      <c r="Y147" s="39">
        <f t="shared" si="12"/>
        <v>0.3823529412</v>
      </c>
      <c r="Z147" s="40">
        <f t="shared" si="13"/>
        <v>-0.2409565217</v>
      </c>
      <c r="AA147" s="54">
        <f t="shared" si="14"/>
        <v>-0.2128383234</v>
      </c>
      <c r="AB147" s="55">
        <f t="shared" si="15"/>
        <v>-0.5623255963</v>
      </c>
      <c r="AC147" s="55">
        <f t="shared" si="16"/>
        <v>1.34772376</v>
      </c>
      <c r="AD147" s="39">
        <f t="shared" si="17"/>
        <v>0.3195730097</v>
      </c>
      <c r="AE147" s="40">
        <f t="shared" si="18"/>
        <v>0.3195730097</v>
      </c>
      <c r="AF147" s="54">
        <f t="shared" si="19"/>
        <v>-0.2128383234</v>
      </c>
      <c r="AG147" s="56">
        <f t="shared" si="20"/>
        <v>-0.5875467735</v>
      </c>
      <c r="AH147" s="56">
        <f t="shared" si="21"/>
        <v>1.372944937</v>
      </c>
      <c r="AI147" s="39">
        <f t="shared" si="22"/>
        <v>0.2715023576</v>
      </c>
      <c r="AJ147" s="40">
        <f t="shared" si="23"/>
        <v>0.2715023576</v>
      </c>
      <c r="AK147" s="54">
        <f t="shared" si="24"/>
        <v>0.2715023576</v>
      </c>
      <c r="AL147" s="57">
        <f t="shared" ref="AL147:AM147" si="751">R147-T147</f>
        <v>-0.134043892</v>
      </c>
      <c r="AM147" s="57">
        <f t="shared" si="751"/>
        <v>-0.1179360742</v>
      </c>
      <c r="AN147" s="58">
        <f t="shared" si="26"/>
        <v>-0.06550810883</v>
      </c>
      <c r="AO147" s="58">
        <f t="shared" si="27"/>
        <v>-0.08310702256</v>
      </c>
      <c r="AP147" s="39">
        <f t="shared" si="28"/>
        <v>0.2715023576</v>
      </c>
      <c r="AQ147" s="40">
        <f t="shared" ref="AQ147:AR147" si="752">AJ147+AN147</f>
        <v>0.2059942488</v>
      </c>
      <c r="AR147" s="54">
        <f t="shared" si="752"/>
        <v>0.1883953351</v>
      </c>
      <c r="AS147" s="59">
        <f t="shared" si="30"/>
        <v>1.408285897</v>
      </c>
      <c r="AT147" s="39">
        <f t="shared" ref="AT147:AV147" si="753">AP147*$AS147</f>
        <v>0.3823529412</v>
      </c>
      <c r="AU147" s="40">
        <f t="shared" si="753"/>
        <v>0.2900987954</v>
      </c>
      <c r="AV147" s="54">
        <f t="shared" si="753"/>
        <v>0.2653144934</v>
      </c>
      <c r="AW147" s="39">
        <f t="shared" ref="AW147:AY147" si="754">IF(AT147&lt;0,0,IF(AT147&gt;1,1,AT147))</f>
        <v>0.3823529412</v>
      </c>
      <c r="AX147" s="40">
        <f t="shared" si="754"/>
        <v>0.2900987954</v>
      </c>
      <c r="AY147" s="54">
        <f t="shared" si="754"/>
        <v>0.2653144934</v>
      </c>
      <c r="AZ147" s="38"/>
      <c r="BA147" s="38"/>
      <c r="BB147" s="38"/>
      <c r="BC147" s="38"/>
      <c r="BD147" s="38"/>
      <c r="BE147" s="38"/>
      <c r="BF147" s="38"/>
    </row>
    <row r="148">
      <c r="A148" s="1"/>
      <c r="B148" s="1"/>
      <c r="C148" s="53">
        <v>0.0</v>
      </c>
      <c r="D148" s="42"/>
      <c r="E148" s="42"/>
      <c r="F148" s="2">
        <v>2622.0</v>
      </c>
      <c r="G148" s="75">
        <v>1666.0</v>
      </c>
      <c r="H148" s="43">
        <v>24.0</v>
      </c>
      <c r="I148" s="43">
        <v>24.0</v>
      </c>
      <c r="J148" s="43">
        <v>37.0</v>
      </c>
      <c r="K148" s="44">
        <v>119.0</v>
      </c>
      <c r="L148" s="44">
        <v>125.0</v>
      </c>
      <c r="M148" s="44">
        <v>59.0</v>
      </c>
      <c r="N148" s="76">
        <f>'Turnout Restoration'!AR148</f>
        <v>39</v>
      </c>
      <c r="O148" s="45">
        <v>37.0</v>
      </c>
      <c r="P148" s="76">
        <f>'Turnout Restoration'!AT148</f>
        <v>42</v>
      </c>
      <c r="Q148" s="39">
        <f t="shared" si="6"/>
        <v>0.313559322</v>
      </c>
      <c r="R148" s="40">
        <f t="shared" si="7"/>
        <v>0.2823529412</v>
      </c>
      <c r="S148" s="54">
        <f t="shared" si="8"/>
        <v>0.4125412541</v>
      </c>
      <c r="T148" s="40">
        <f t="shared" si="9"/>
        <v>0.4516335105</v>
      </c>
      <c r="U148" s="54">
        <f t="shared" si="10"/>
        <v>0.5463425022</v>
      </c>
      <c r="V148" s="39">
        <f t="shared" ref="V148:X148" si="755">Q148</f>
        <v>0.313559322</v>
      </c>
      <c r="W148" s="40">
        <f t="shared" si="755"/>
        <v>0.2823529412</v>
      </c>
      <c r="X148" s="54">
        <f t="shared" si="755"/>
        <v>0.4125412541</v>
      </c>
      <c r="Y148" s="39">
        <f t="shared" si="12"/>
        <v>0.313559322</v>
      </c>
      <c r="Z148" s="40">
        <f t="shared" si="13"/>
        <v>-0.2716470588</v>
      </c>
      <c r="AA148" s="54">
        <f t="shared" si="14"/>
        <v>-0.2194587459</v>
      </c>
      <c r="AB148" s="55">
        <f t="shared" si="15"/>
        <v>-0.7139006146</v>
      </c>
      <c r="AC148" s="55">
        <f t="shared" si="16"/>
        <v>1.499298778</v>
      </c>
      <c r="AD148" s="39">
        <f t="shared" si="17"/>
        <v>0.2933526657</v>
      </c>
      <c r="AE148" s="40">
        <f t="shared" si="18"/>
        <v>0.2933526657</v>
      </c>
      <c r="AF148" s="54">
        <f t="shared" si="19"/>
        <v>-0.2194587459</v>
      </c>
      <c r="AG148" s="56">
        <f t="shared" si="20"/>
        <v>-0.6422875328</v>
      </c>
      <c r="AH148" s="56">
        <f t="shared" si="21"/>
        <v>1.427685696</v>
      </c>
      <c r="AI148" s="39">
        <f t="shared" si="22"/>
        <v>0.2590539786</v>
      </c>
      <c r="AJ148" s="40">
        <f t="shared" si="23"/>
        <v>0.2590539786</v>
      </c>
      <c r="AK148" s="54">
        <f t="shared" si="24"/>
        <v>0.2590539786</v>
      </c>
      <c r="AL148" s="57">
        <f t="shared" ref="AL148:AM148" si="756">R148-T148</f>
        <v>-0.1692805693</v>
      </c>
      <c r="AM148" s="57">
        <f t="shared" si="756"/>
        <v>-0.133801248</v>
      </c>
      <c r="AN148" s="58">
        <f t="shared" si="26"/>
        <v>-0.08272849881</v>
      </c>
      <c r="AO148" s="58">
        <f t="shared" si="27"/>
        <v>-0.09428687034</v>
      </c>
      <c r="AP148" s="39">
        <f t="shared" si="28"/>
        <v>0.2590539786</v>
      </c>
      <c r="AQ148" s="40">
        <f t="shared" ref="AQ148:AR148" si="757">AJ148+AN148</f>
        <v>0.1763254798</v>
      </c>
      <c r="AR148" s="54">
        <f t="shared" si="757"/>
        <v>0.1647671082</v>
      </c>
      <c r="AS148" s="59">
        <f t="shared" si="30"/>
        <v>1.210401491</v>
      </c>
      <c r="AT148" s="39">
        <f t="shared" ref="AT148:AV148" si="758">AP148*$AS148</f>
        <v>0.313559322</v>
      </c>
      <c r="AU148" s="40">
        <f t="shared" si="758"/>
        <v>0.2134246237</v>
      </c>
      <c r="AV148" s="54">
        <f t="shared" si="758"/>
        <v>0.1994343536</v>
      </c>
      <c r="AW148" s="39">
        <f t="shared" ref="AW148:AY148" si="759">IF(AT148&lt;0,0,IF(AT148&gt;1,1,AT148))</f>
        <v>0.313559322</v>
      </c>
      <c r="AX148" s="40">
        <f t="shared" si="759"/>
        <v>0.2134246237</v>
      </c>
      <c r="AY148" s="54">
        <f t="shared" si="759"/>
        <v>0.1994343536</v>
      </c>
      <c r="AZ148" s="38"/>
      <c r="BA148" s="38"/>
      <c r="BB148" s="38"/>
      <c r="BC148" s="38"/>
      <c r="BD148" s="38"/>
      <c r="BE148" s="38"/>
      <c r="BF148" s="38"/>
    </row>
    <row r="149">
      <c r="A149" s="1"/>
      <c r="B149" s="1"/>
      <c r="C149" s="53">
        <v>0.0</v>
      </c>
      <c r="D149" s="42"/>
      <c r="E149" s="42"/>
      <c r="F149" s="2">
        <v>2633.0</v>
      </c>
      <c r="G149" s="75">
        <v>2528.0</v>
      </c>
      <c r="H149" s="43">
        <v>36.0</v>
      </c>
      <c r="I149" s="43">
        <v>65.0</v>
      </c>
      <c r="J149" s="43">
        <v>26.0</v>
      </c>
      <c r="K149" s="44">
        <v>120.0</v>
      </c>
      <c r="L149" s="44">
        <v>263.0</v>
      </c>
      <c r="M149" s="44">
        <v>74.0</v>
      </c>
      <c r="N149" s="76">
        <f>'Turnout Restoration'!AR149</f>
        <v>60</v>
      </c>
      <c r="O149" s="45">
        <v>21.0</v>
      </c>
      <c r="P149" s="76">
        <f>'Turnout Restoration'!AT149</f>
        <v>39</v>
      </c>
      <c r="Q149" s="39">
        <f t="shared" si="6"/>
        <v>0.175</v>
      </c>
      <c r="R149" s="40">
        <f t="shared" si="7"/>
        <v>0.5118110236</v>
      </c>
      <c r="S149" s="54">
        <f t="shared" si="8"/>
        <v>0.5754923414</v>
      </c>
      <c r="T149" s="40">
        <f t="shared" si="9"/>
        <v>0.480355625</v>
      </c>
      <c r="U149" s="54">
        <f t="shared" si="10"/>
        <v>0.575391875</v>
      </c>
      <c r="V149" s="39">
        <f t="shared" ref="V149:X149" si="760">Q149</f>
        <v>0.175</v>
      </c>
      <c r="W149" s="40">
        <f t="shared" si="760"/>
        <v>0.5118110236</v>
      </c>
      <c r="X149" s="54">
        <f t="shared" si="760"/>
        <v>0.5754923414</v>
      </c>
      <c r="Y149" s="39">
        <f t="shared" si="12"/>
        <v>0.175</v>
      </c>
      <c r="Z149" s="40">
        <f t="shared" si="13"/>
        <v>-0.04218897638</v>
      </c>
      <c r="AA149" s="54">
        <f t="shared" si="14"/>
        <v>-0.05650765864</v>
      </c>
      <c r="AB149" s="55">
        <f t="shared" si="15"/>
        <v>-0.2365657826</v>
      </c>
      <c r="AC149" s="55">
        <f t="shared" si="16"/>
        <v>1.021963946</v>
      </c>
      <c r="AD149" s="39">
        <f t="shared" si="17"/>
        <v>0.1272888639</v>
      </c>
      <c r="AE149" s="40">
        <f t="shared" si="18"/>
        <v>0.1272888639</v>
      </c>
      <c r="AF149" s="54">
        <f t="shared" si="19"/>
        <v>-0.05650765864</v>
      </c>
      <c r="AG149" s="56">
        <f t="shared" si="20"/>
        <v>-0.4177967161</v>
      </c>
      <c r="AH149" s="56">
        <f t="shared" si="21"/>
        <v>1.20319488</v>
      </c>
      <c r="AI149" s="39">
        <f t="shared" si="22"/>
        <v>0.0984773333</v>
      </c>
      <c r="AJ149" s="40">
        <f t="shared" si="23"/>
        <v>0.0984773333</v>
      </c>
      <c r="AK149" s="54">
        <f t="shared" si="24"/>
        <v>0.0984773333</v>
      </c>
      <c r="AL149" s="57">
        <f t="shared" ref="AL149:AM149" si="761">R149-T149</f>
        <v>0.03145539862</v>
      </c>
      <c r="AM149" s="57">
        <f t="shared" si="761"/>
        <v>0.0001004663567</v>
      </c>
      <c r="AN149" s="58">
        <f t="shared" si="26"/>
        <v>0.01537245484</v>
      </c>
      <c r="AO149" s="58">
        <f t="shared" si="27"/>
        <v>0.00007079648721</v>
      </c>
      <c r="AP149" s="39">
        <f t="shared" si="28"/>
        <v>0.0984773333</v>
      </c>
      <c r="AQ149" s="40">
        <f t="shared" ref="AQ149:AR149" si="762">AJ149+AN149</f>
        <v>0.1138497881</v>
      </c>
      <c r="AR149" s="54">
        <f t="shared" si="762"/>
        <v>0.09854812979</v>
      </c>
      <c r="AS149" s="59">
        <f t="shared" si="30"/>
        <v>1.777058681</v>
      </c>
      <c r="AT149" s="39">
        <f t="shared" ref="AT149:AV149" si="763">AP149*$AS149</f>
        <v>0.175</v>
      </c>
      <c r="AU149" s="40">
        <f t="shared" si="763"/>
        <v>0.2023177543</v>
      </c>
      <c r="AV149" s="54">
        <f t="shared" si="763"/>
        <v>0.1751258095</v>
      </c>
      <c r="AW149" s="39">
        <f t="shared" ref="AW149:AY149" si="764">IF(AT149&lt;0,0,IF(AT149&gt;1,1,AT149))</f>
        <v>0.175</v>
      </c>
      <c r="AX149" s="40">
        <f t="shared" si="764"/>
        <v>0.2023177543</v>
      </c>
      <c r="AY149" s="54">
        <f t="shared" si="764"/>
        <v>0.1751258095</v>
      </c>
      <c r="AZ149" s="38"/>
      <c r="BA149" s="38"/>
      <c r="BB149" s="38"/>
      <c r="BC149" s="38"/>
      <c r="BD149" s="38"/>
      <c r="BE149" s="38"/>
      <c r="BF149" s="38"/>
    </row>
    <row r="150">
      <c r="A150" s="1"/>
      <c r="B150" s="1"/>
      <c r="C150" s="53">
        <v>0.0</v>
      </c>
      <c r="D150" s="42"/>
      <c r="E150" s="42"/>
      <c r="F150" s="2">
        <v>2643.0</v>
      </c>
      <c r="G150" s="75">
        <v>1922.0</v>
      </c>
      <c r="H150" s="43">
        <v>38.0</v>
      </c>
      <c r="I150" s="43">
        <v>44.0</v>
      </c>
      <c r="J150" s="43">
        <v>28.0</v>
      </c>
      <c r="K150" s="44">
        <v>161.0</v>
      </c>
      <c r="L150" s="44">
        <v>178.0</v>
      </c>
      <c r="M150" s="44">
        <v>78.0</v>
      </c>
      <c r="N150" s="76">
        <f>'Turnout Restoration'!AR150</f>
        <v>47</v>
      </c>
      <c r="O150" s="45">
        <v>34.0</v>
      </c>
      <c r="P150" s="76">
        <f>'Turnout Restoration'!AT150</f>
        <v>32</v>
      </c>
      <c r="Q150" s="39">
        <f t="shared" si="6"/>
        <v>0.3008849558</v>
      </c>
      <c r="R150" s="40">
        <f t="shared" si="7"/>
        <v>0.4</v>
      </c>
      <c r="S150" s="54">
        <f t="shared" si="8"/>
        <v>0.4268585132</v>
      </c>
      <c r="T150" s="40">
        <f t="shared" si="9"/>
        <v>0.4531742501</v>
      </c>
      <c r="U150" s="54">
        <f t="shared" si="10"/>
        <v>0.5484205498</v>
      </c>
      <c r="V150" s="39">
        <f t="shared" ref="V150:X150" si="765">Q150</f>
        <v>0.3008849558</v>
      </c>
      <c r="W150" s="40">
        <f t="shared" si="765"/>
        <v>0.4</v>
      </c>
      <c r="X150" s="54">
        <f t="shared" si="765"/>
        <v>0.4268585132</v>
      </c>
      <c r="Y150" s="39">
        <f t="shared" si="12"/>
        <v>0.3008849558</v>
      </c>
      <c r="Z150" s="40">
        <f t="shared" si="13"/>
        <v>-0.154</v>
      </c>
      <c r="AA150" s="54">
        <f t="shared" si="14"/>
        <v>-0.2051414868</v>
      </c>
      <c r="AB150" s="55">
        <f t="shared" si="15"/>
        <v>-0.4730616303</v>
      </c>
      <c r="AC150" s="55">
        <f t="shared" si="16"/>
        <v>1.258459794</v>
      </c>
      <c r="AD150" s="39">
        <f t="shared" si="17"/>
        <v>0.2390060215</v>
      </c>
      <c r="AE150" s="40">
        <f t="shared" si="18"/>
        <v>0.2390060215</v>
      </c>
      <c r="AF150" s="54">
        <f t="shared" si="19"/>
        <v>-0.2051414868</v>
      </c>
      <c r="AG150" s="56">
        <f t="shared" si="20"/>
        <v>-0.7092992583</v>
      </c>
      <c r="AH150" s="56">
        <f t="shared" si="21"/>
        <v>1.494697422</v>
      </c>
      <c r="AI150" s="39">
        <f t="shared" si="22"/>
        <v>0.2227183287</v>
      </c>
      <c r="AJ150" s="40">
        <f t="shared" si="23"/>
        <v>0.2227183287</v>
      </c>
      <c r="AK150" s="54">
        <f t="shared" si="24"/>
        <v>0.2227183287</v>
      </c>
      <c r="AL150" s="57">
        <f t="shared" ref="AL150:AM150" si="766">R150-T150</f>
        <v>-0.05317425014</v>
      </c>
      <c r="AM150" s="57">
        <f t="shared" si="766"/>
        <v>-0.1215620366</v>
      </c>
      <c r="AN150" s="58">
        <f t="shared" si="26"/>
        <v>-0.02598659673</v>
      </c>
      <c r="AO150" s="58">
        <f t="shared" si="27"/>
        <v>-0.08566216048</v>
      </c>
      <c r="AP150" s="39">
        <f t="shared" si="28"/>
        <v>0.2227183287</v>
      </c>
      <c r="AQ150" s="40">
        <f t="shared" ref="AQ150:AR150" si="767">AJ150+AN150</f>
        <v>0.196731732</v>
      </c>
      <c r="AR150" s="54">
        <f t="shared" si="767"/>
        <v>0.1370561683</v>
      </c>
      <c r="AS150" s="59">
        <f t="shared" si="30"/>
        <v>1.350966297</v>
      </c>
      <c r="AT150" s="39">
        <f t="shared" ref="AT150:AV150" si="768">AP150*$AS150</f>
        <v>0.3008849558</v>
      </c>
      <c r="AU150" s="40">
        <f t="shared" si="768"/>
        <v>0.2657779394</v>
      </c>
      <c r="AV150" s="54">
        <f t="shared" si="768"/>
        <v>0.1851582641</v>
      </c>
      <c r="AW150" s="39">
        <f t="shared" ref="AW150:AY150" si="769">IF(AT150&lt;0,0,IF(AT150&gt;1,1,AT150))</f>
        <v>0.3008849558</v>
      </c>
      <c r="AX150" s="40">
        <f t="shared" si="769"/>
        <v>0.2657779394</v>
      </c>
      <c r="AY150" s="54">
        <f t="shared" si="769"/>
        <v>0.1851582641</v>
      </c>
      <c r="AZ150" s="38"/>
      <c r="BA150" s="38"/>
      <c r="BB150" s="38"/>
      <c r="BC150" s="38"/>
      <c r="BD150" s="38"/>
      <c r="BE150" s="38"/>
      <c r="BF150" s="38"/>
    </row>
    <row r="151">
      <c r="A151" s="1"/>
      <c r="B151" s="1"/>
      <c r="C151" s="53">
        <v>0.0</v>
      </c>
      <c r="D151" s="42"/>
      <c r="E151" s="42"/>
      <c r="F151" s="2">
        <v>2644.0</v>
      </c>
      <c r="G151" s="75">
        <v>2616.0</v>
      </c>
      <c r="H151" s="43">
        <v>78.0</v>
      </c>
      <c r="I151" s="43">
        <v>40.0</v>
      </c>
      <c r="J151" s="43">
        <v>60.0</v>
      </c>
      <c r="K151" s="44">
        <v>200.0</v>
      </c>
      <c r="L151" s="44">
        <v>224.0</v>
      </c>
      <c r="M151" s="44">
        <v>96.0</v>
      </c>
      <c r="N151" s="76">
        <f>'Turnout Restoration'!AR151</f>
        <v>74</v>
      </c>
      <c r="O151" s="45">
        <v>51.0</v>
      </c>
      <c r="P151" s="76">
        <f>'Turnout Restoration'!AT151</f>
        <v>27</v>
      </c>
      <c r="Q151" s="39">
        <f t="shared" si="6"/>
        <v>0.3355263158</v>
      </c>
      <c r="R151" s="40">
        <f t="shared" si="7"/>
        <v>0.2247191011</v>
      </c>
      <c r="S151" s="54">
        <f t="shared" si="8"/>
        <v>0.4307692308</v>
      </c>
      <c r="T151" s="40">
        <f t="shared" si="9"/>
        <v>0.4494813452</v>
      </c>
      <c r="U151" s="54">
        <f t="shared" si="10"/>
        <v>0.5430170966</v>
      </c>
      <c r="V151" s="39">
        <f t="shared" ref="V151:X151" si="770">Q151</f>
        <v>0.3355263158</v>
      </c>
      <c r="W151" s="40">
        <f t="shared" si="770"/>
        <v>0.2247191011</v>
      </c>
      <c r="X151" s="54">
        <f t="shared" si="770"/>
        <v>0.4307692308</v>
      </c>
      <c r="Y151" s="39">
        <f t="shared" si="12"/>
        <v>0.3355263158</v>
      </c>
      <c r="Z151" s="40">
        <f t="shared" si="13"/>
        <v>-0.3292808989</v>
      </c>
      <c r="AA151" s="54">
        <f t="shared" si="14"/>
        <v>-0.2012307692</v>
      </c>
      <c r="AB151" s="55">
        <f t="shared" si="15"/>
        <v>-0.7760041119</v>
      </c>
      <c r="AC151" s="55">
        <f t="shared" si="16"/>
        <v>1.561402275</v>
      </c>
      <c r="AD151" s="39">
        <f t="shared" si="17"/>
        <v>0.3324182749</v>
      </c>
      <c r="AE151" s="40">
        <f t="shared" si="18"/>
        <v>0.3324182749</v>
      </c>
      <c r="AF151" s="54">
        <f t="shared" si="19"/>
        <v>-0.2012307692</v>
      </c>
      <c r="AG151" s="56">
        <f t="shared" si="20"/>
        <v>-0.544347049</v>
      </c>
      <c r="AH151" s="56">
        <f t="shared" si="21"/>
        <v>1.329745212</v>
      </c>
      <c r="AI151" s="39">
        <f t="shared" si="22"/>
        <v>0.27476875</v>
      </c>
      <c r="AJ151" s="40">
        <f t="shared" si="23"/>
        <v>0.27476875</v>
      </c>
      <c r="AK151" s="54">
        <f t="shared" si="24"/>
        <v>0.27476875</v>
      </c>
      <c r="AL151" s="57">
        <f t="shared" ref="AL151:AM151" si="771">R151-T151</f>
        <v>-0.2247622441</v>
      </c>
      <c r="AM151" s="57">
        <f t="shared" si="771"/>
        <v>-0.1122478658</v>
      </c>
      <c r="AN151" s="58">
        <f t="shared" si="26"/>
        <v>-0.1098427487</v>
      </c>
      <c r="AO151" s="58">
        <f t="shared" si="27"/>
        <v>-0.07909866408</v>
      </c>
      <c r="AP151" s="39">
        <f t="shared" si="28"/>
        <v>0.27476875</v>
      </c>
      <c r="AQ151" s="40">
        <f t="shared" ref="AQ151:AR151" si="772">AJ151+AN151</f>
        <v>0.1649260013</v>
      </c>
      <c r="AR151" s="54">
        <f t="shared" si="772"/>
        <v>0.1956700859</v>
      </c>
      <c r="AS151" s="59">
        <f t="shared" si="30"/>
        <v>1.221122547</v>
      </c>
      <c r="AT151" s="39">
        <f t="shared" ref="AT151:AV151" si="773">AP151*$AS151</f>
        <v>0.3355263158</v>
      </c>
      <c r="AU151" s="40">
        <f t="shared" si="773"/>
        <v>0.2013948587</v>
      </c>
      <c r="AV151" s="54">
        <f t="shared" si="773"/>
        <v>0.2389371537</v>
      </c>
      <c r="AW151" s="39">
        <f t="shared" ref="AW151:AY151" si="774">IF(AT151&lt;0,0,IF(AT151&gt;1,1,AT151))</f>
        <v>0.3355263158</v>
      </c>
      <c r="AX151" s="40">
        <f t="shared" si="774"/>
        <v>0.2013948587</v>
      </c>
      <c r="AY151" s="54">
        <f t="shared" si="774"/>
        <v>0.2389371537</v>
      </c>
      <c r="AZ151" s="38"/>
      <c r="BA151" s="38"/>
      <c r="BB151" s="38"/>
      <c r="BC151" s="38"/>
      <c r="BD151" s="38"/>
      <c r="BE151" s="38"/>
      <c r="BF151" s="38"/>
    </row>
    <row r="152">
      <c r="A152" s="1"/>
      <c r="B152" s="1"/>
      <c r="C152" s="53">
        <v>0.0</v>
      </c>
      <c r="D152" s="42"/>
      <c r="E152" s="42"/>
      <c r="F152" s="2">
        <v>2651.0</v>
      </c>
      <c r="G152" s="75">
        <v>2828.0</v>
      </c>
      <c r="H152" s="43">
        <v>39.0</v>
      </c>
      <c r="I152" s="43">
        <v>71.0</v>
      </c>
      <c r="J152" s="43">
        <v>34.0</v>
      </c>
      <c r="K152" s="44">
        <v>117.0</v>
      </c>
      <c r="L152" s="44">
        <v>224.0</v>
      </c>
      <c r="M152" s="44">
        <v>70.0</v>
      </c>
      <c r="N152" s="76">
        <f>'Turnout Restoration'!AR152</f>
        <v>49</v>
      </c>
      <c r="O152" s="45">
        <v>38.0</v>
      </c>
      <c r="P152" s="76">
        <f>'Turnout Restoration'!AT152</f>
        <v>23</v>
      </c>
      <c r="Q152" s="39">
        <f t="shared" si="6"/>
        <v>0.3454545455</v>
      </c>
      <c r="R152" s="40">
        <f t="shared" si="7"/>
        <v>0.4930555556</v>
      </c>
      <c r="S152" s="54">
        <f t="shared" si="8"/>
        <v>0.5450121655</v>
      </c>
      <c r="T152" s="40">
        <f t="shared" si="9"/>
        <v>0.4487242975</v>
      </c>
      <c r="U152" s="54">
        <f t="shared" si="10"/>
        <v>0.5416290909</v>
      </c>
      <c r="V152" s="39">
        <f t="shared" ref="V152:X152" si="775">Q152</f>
        <v>0.3454545455</v>
      </c>
      <c r="W152" s="40">
        <f t="shared" si="775"/>
        <v>0.4930555556</v>
      </c>
      <c r="X152" s="54">
        <f t="shared" si="775"/>
        <v>0.5450121655</v>
      </c>
      <c r="Y152" s="39">
        <f t="shared" si="12"/>
        <v>0.3454545455</v>
      </c>
      <c r="Z152" s="40">
        <f t="shared" si="13"/>
        <v>-0.06094444444</v>
      </c>
      <c r="AA152" s="54">
        <f t="shared" si="14"/>
        <v>-0.08698783455</v>
      </c>
      <c r="AB152" s="55">
        <f t="shared" si="15"/>
        <v>-0.1746213233</v>
      </c>
      <c r="AC152" s="55">
        <f t="shared" si="16"/>
        <v>0.9600194867</v>
      </c>
      <c r="AD152" s="39">
        <f t="shared" si="17"/>
        <v>0.2480454276</v>
      </c>
      <c r="AE152" s="40">
        <f t="shared" si="18"/>
        <v>0.2480454276</v>
      </c>
      <c r="AF152" s="54">
        <f t="shared" si="19"/>
        <v>-0.08698783455</v>
      </c>
      <c r="AG152" s="56">
        <f t="shared" si="20"/>
        <v>-0.3372921994</v>
      </c>
      <c r="AH152" s="56">
        <f t="shared" si="21"/>
        <v>1.122690363</v>
      </c>
      <c r="AI152" s="39">
        <f t="shared" si="22"/>
        <v>0.1858674494</v>
      </c>
      <c r="AJ152" s="40">
        <f t="shared" si="23"/>
        <v>0.1858674494</v>
      </c>
      <c r="AK152" s="54">
        <f t="shared" si="24"/>
        <v>0.1858674494</v>
      </c>
      <c r="AL152" s="57">
        <f t="shared" ref="AL152:AM152" si="776">R152-T152</f>
        <v>0.04433125803</v>
      </c>
      <c r="AM152" s="57">
        <f t="shared" si="776"/>
        <v>0.003383074541</v>
      </c>
      <c r="AN152" s="58">
        <f t="shared" si="26"/>
        <v>0.02166496983</v>
      </c>
      <c r="AO152" s="58">
        <f t="shared" si="27"/>
        <v>0.002383980085</v>
      </c>
      <c r="AP152" s="39">
        <f t="shared" si="28"/>
        <v>0.1858674494</v>
      </c>
      <c r="AQ152" s="40">
        <f t="shared" ref="AQ152:AR152" si="777">AJ152+AN152</f>
        <v>0.2075324192</v>
      </c>
      <c r="AR152" s="54">
        <f t="shared" si="777"/>
        <v>0.1882514295</v>
      </c>
      <c r="AS152" s="59">
        <f t="shared" si="30"/>
        <v>1.858607016</v>
      </c>
      <c r="AT152" s="39">
        <f t="shared" ref="AT152:AV152" si="778">AP152*$AS152</f>
        <v>0.3454545455</v>
      </c>
      <c r="AU152" s="40">
        <f t="shared" si="778"/>
        <v>0.3857212104</v>
      </c>
      <c r="AV152" s="54">
        <f t="shared" si="778"/>
        <v>0.3498854276</v>
      </c>
      <c r="AW152" s="39">
        <f t="shared" ref="AW152:AY152" si="779">IF(AT152&lt;0,0,IF(AT152&gt;1,1,AT152))</f>
        <v>0.3454545455</v>
      </c>
      <c r="AX152" s="40">
        <f t="shared" si="779"/>
        <v>0.3857212104</v>
      </c>
      <c r="AY152" s="54">
        <f t="shared" si="779"/>
        <v>0.3498854276</v>
      </c>
      <c r="AZ152" s="38"/>
      <c r="BA152" s="38"/>
      <c r="BB152" s="38"/>
      <c r="BC152" s="38"/>
      <c r="BD152" s="38"/>
      <c r="BE152" s="38"/>
      <c r="BF152" s="38"/>
    </row>
    <row r="153">
      <c r="A153" s="1"/>
      <c r="B153" s="1"/>
      <c r="C153" s="53">
        <v>0.0</v>
      </c>
      <c r="D153" s="42"/>
      <c r="E153" s="42"/>
      <c r="F153" s="2">
        <v>2654.0</v>
      </c>
      <c r="G153" s="75">
        <v>2303.0</v>
      </c>
      <c r="H153" s="43">
        <v>41.0</v>
      </c>
      <c r="I153" s="43">
        <v>60.0</v>
      </c>
      <c r="J153" s="43">
        <v>27.0</v>
      </c>
      <c r="K153" s="44">
        <v>168.0</v>
      </c>
      <c r="L153" s="44">
        <v>223.0</v>
      </c>
      <c r="M153" s="44">
        <v>95.0</v>
      </c>
      <c r="N153" s="76">
        <f>'Turnout Restoration'!AR153</f>
        <v>63</v>
      </c>
      <c r="O153" s="45">
        <v>24.0</v>
      </c>
      <c r="P153" s="76">
        <f>'Turnout Restoration'!AT153</f>
        <v>23</v>
      </c>
      <c r="Q153" s="39">
        <f t="shared" si="6"/>
        <v>0.2181818182</v>
      </c>
      <c r="R153" s="40">
        <f t="shared" si="7"/>
        <v>0.46875</v>
      </c>
      <c r="S153" s="54">
        <f t="shared" si="8"/>
        <v>0.4588477366</v>
      </c>
      <c r="T153" s="40">
        <f t="shared" si="9"/>
        <v>0.4685996694</v>
      </c>
      <c r="U153" s="54">
        <f t="shared" si="10"/>
        <v>0.5648436364</v>
      </c>
      <c r="V153" s="39">
        <f t="shared" ref="V153:X153" si="780">Q153</f>
        <v>0.2181818182</v>
      </c>
      <c r="W153" s="40">
        <f t="shared" si="780"/>
        <v>0.46875</v>
      </c>
      <c r="X153" s="54">
        <f t="shared" si="780"/>
        <v>0.4588477366</v>
      </c>
      <c r="Y153" s="39">
        <f t="shared" si="12"/>
        <v>0.2181818182</v>
      </c>
      <c r="Z153" s="40">
        <f t="shared" si="13"/>
        <v>-0.08525</v>
      </c>
      <c r="AA153" s="54">
        <f t="shared" si="14"/>
        <v>-0.1731522634</v>
      </c>
      <c r="AB153" s="55">
        <f t="shared" si="15"/>
        <v>-0.3724888198</v>
      </c>
      <c r="AC153" s="55">
        <f t="shared" si="16"/>
        <v>1.157886983</v>
      </c>
      <c r="AD153" s="39">
        <f t="shared" si="17"/>
        <v>0.1656364517</v>
      </c>
      <c r="AE153" s="40">
        <f t="shared" si="18"/>
        <v>0.1656364517</v>
      </c>
      <c r="AF153" s="54">
        <f t="shared" si="19"/>
        <v>-0.1731522634</v>
      </c>
      <c r="AG153" s="56">
        <f t="shared" si="20"/>
        <v>-0.8075788876</v>
      </c>
      <c r="AH153" s="56">
        <f t="shared" si="21"/>
        <v>1.592977051</v>
      </c>
      <c r="AI153" s="39">
        <f t="shared" si="22"/>
        <v>0.1694360358</v>
      </c>
      <c r="AJ153" s="40">
        <f t="shared" si="23"/>
        <v>0.1694360358</v>
      </c>
      <c r="AK153" s="54">
        <f t="shared" si="24"/>
        <v>0.1694360358</v>
      </c>
      <c r="AL153" s="57">
        <f t="shared" ref="AL153:AM153" si="781">R153-T153</f>
        <v>0.0001503305785</v>
      </c>
      <c r="AM153" s="57">
        <f t="shared" si="781"/>
        <v>-0.1059958997</v>
      </c>
      <c r="AN153" s="58">
        <f t="shared" si="26"/>
        <v>0.00007346751689</v>
      </c>
      <c r="AO153" s="58">
        <f t="shared" si="27"/>
        <v>-0.07469303764</v>
      </c>
      <c r="AP153" s="39">
        <f t="shared" si="28"/>
        <v>0.1694360358</v>
      </c>
      <c r="AQ153" s="40">
        <f t="shared" ref="AQ153:AR153" si="782">AJ153+AN153</f>
        <v>0.1695095033</v>
      </c>
      <c r="AR153" s="54">
        <f t="shared" si="782"/>
        <v>0.09474299816</v>
      </c>
      <c r="AS153" s="59">
        <f t="shared" si="30"/>
        <v>1.287694304</v>
      </c>
      <c r="AT153" s="39">
        <f t="shared" ref="AT153:AV153" si="783">AP153*$AS153</f>
        <v>0.2181818182</v>
      </c>
      <c r="AU153" s="40">
        <f t="shared" si="783"/>
        <v>0.2182764219</v>
      </c>
      <c r="AV153" s="54">
        <f t="shared" si="783"/>
        <v>0.1220000191</v>
      </c>
      <c r="AW153" s="39">
        <f t="shared" ref="AW153:AY153" si="784">IF(AT153&lt;0,0,IF(AT153&gt;1,1,AT153))</f>
        <v>0.2181818182</v>
      </c>
      <c r="AX153" s="40">
        <f t="shared" si="784"/>
        <v>0.2182764219</v>
      </c>
      <c r="AY153" s="54">
        <f t="shared" si="784"/>
        <v>0.1220000191</v>
      </c>
      <c r="AZ153" s="38"/>
      <c r="BA153" s="38"/>
      <c r="BB153" s="38"/>
      <c r="BC153" s="38"/>
      <c r="BD153" s="38"/>
      <c r="BE153" s="38"/>
      <c r="BF153" s="38"/>
    </row>
    <row r="154">
      <c r="A154" s="1"/>
      <c r="B154" s="1"/>
      <c r="C154" s="53">
        <v>0.0</v>
      </c>
      <c r="D154" s="42"/>
      <c r="E154" s="42"/>
      <c r="F154" s="2">
        <v>2662.0</v>
      </c>
      <c r="G154" s="75">
        <v>2347.0</v>
      </c>
      <c r="H154" s="43">
        <v>26.0</v>
      </c>
      <c r="I154" s="43">
        <v>39.0</v>
      </c>
      <c r="J154" s="43">
        <v>32.0</v>
      </c>
      <c r="K154" s="44">
        <v>83.0</v>
      </c>
      <c r="L154" s="44">
        <v>157.0</v>
      </c>
      <c r="M154" s="44">
        <v>72.0</v>
      </c>
      <c r="N154" s="76">
        <f>'Turnout Restoration'!AR154</f>
        <v>32</v>
      </c>
      <c r="O154" s="45">
        <v>18.0</v>
      </c>
      <c r="P154" s="76">
        <f>'Turnout Restoration'!AT154</f>
        <v>26</v>
      </c>
      <c r="Q154" s="39">
        <f t="shared" si="6"/>
        <v>0.2368421053</v>
      </c>
      <c r="R154" s="40">
        <f t="shared" si="7"/>
        <v>0.4020618557</v>
      </c>
      <c r="S154" s="54">
        <f t="shared" si="8"/>
        <v>0.5032051282</v>
      </c>
      <c r="T154" s="40">
        <f t="shared" si="9"/>
        <v>0.4643054017</v>
      </c>
      <c r="U154" s="54">
        <f t="shared" si="10"/>
        <v>0.5607042936</v>
      </c>
      <c r="V154" s="39">
        <f t="shared" ref="V154:X154" si="785">Q154</f>
        <v>0.2368421053</v>
      </c>
      <c r="W154" s="40">
        <f t="shared" si="785"/>
        <v>0.4020618557</v>
      </c>
      <c r="X154" s="54">
        <f t="shared" si="785"/>
        <v>0.5032051282</v>
      </c>
      <c r="Y154" s="39">
        <f t="shared" si="12"/>
        <v>0.2368421053</v>
      </c>
      <c r="Z154" s="40">
        <f t="shared" si="13"/>
        <v>-0.1519381443</v>
      </c>
      <c r="AA154" s="54">
        <f t="shared" si="14"/>
        <v>-0.1287948718</v>
      </c>
      <c r="AB154" s="55">
        <f t="shared" si="15"/>
        <v>-0.5703883651</v>
      </c>
      <c r="AC154" s="55">
        <f t="shared" si="16"/>
        <v>1.355786528</v>
      </c>
      <c r="AD154" s="39">
        <f t="shared" si="17"/>
        <v>0.1989715841</v>
      </c>
      <c r="AE154" s="40">
        <f t="shared" si="18"/>
        <v>0.1989715841</v>
      </c>
      <c r="AF154" s="54">
        <f t="shared" si="19"/>
        <v>-0.1287948718</v>
      </c>
      <c r="AG154" s="56">
        <f t="shared" si="20"/>
        <v>-0.5744768141</v>
      </c>
      <c r="AH154" s="56">
        <f t="shared" si="21"/>
        <v>1.359874978</v>
      </c>
      <c r="AI154" s="39">
        <f t="shared" si="22"/>
        <v>0.1675974497</v>
      </c>
      <c r="AJ154" s="40">
        <f t="shared" si="23"/>
        <v>0.1675974497</v>
      </c>
      <c r="AK154" s="54">
        <f t="shared" si="24"/>
        <v>0.1675974497</v>
      </c>
      <c r="AL154" s="57">
        <f t="shared" ref="AL154:AM154" si="786">R154-T154</f>
        <v>-0.06224354599</v>
      </c>
      <c r="AM154" s="57">
        <f t="shared" si="786"/>
        <v>-0.05749916542</v>
      </c>
      <c r="AN154" s="58">
        <f t="shared" si="26"/>
        <v>-0.03041881972</v>
      </c>
      <c r="AO154" s="58">
        <f t="shared" si="27"/>
        <v>-0.0405184289</v>
      </c>
      <c r="AP154" s="39">
        <f t="shared" si="28"/>
        <v>0.1675974497</v>
      </c>
      <c r="AQ154" s="40">
        <f t="shared" ref="AQ154:AR154" si="787">AJ154+AN154</f>
        <v>0.1371786299</v>
      </c>
      <c r="AR154" s="54">
        <f t="shared" si="787"/>
        <v>0.1270790208</v>
      </c>
      <c r="AS154" s="59">
        <f t="shared" si="30"/>
        <v>1.413160557</v>
      </c>
      <c r="AT154" s="39">
        <f t="shared" ref="AT154:AV154" si="788">AP154*$AS154</f>
        <v>0.2368421053</v>
      </c>
      <c r="AU154" s="40">
        <f t="shared" si="788"/>
        <v>0.193855429</v>
      </c>
      <c r="AV154" s="54">
        <f t="shared" si="788"/>
        <v>0.1795830597</v>
      </c>
      <c r="AW154" s="39">
        <f t="shared" ref="AW154:AY154" si="789">IF(AT154&lt;0,0,IF(AT154&gt;1,1,AT154))</f>
        <v>0.2368421053</v>
      </c>
      <c r="AX154" s="40">
        <f t="shared" si="789"/>
        <v>0.193855429</v>
      </c>
      <c r="AY154" s="54">
        <f t="shared" si="789"/>
        <v>0.1795830597</v>
      </c>
      <c r="AZ154" s="38"/>
      <c r="BA154" s="38"/>
      <c r="BB154" s="38"/>
      <c r="BC154" s="38"/>
      <c r="BD154" s="38"/>
      <c r="BE154" s="38"/>
      <c r="BF154" s="38"/>
    </row>
    <row r="155">
      <c r="A155" s="1"/>
      <c r="B155" s="1"/>
      <c r="C155" s="53">
        <v>0.0</v>
      </c>
      <c r="D155" s="42"/>
      <c r="E155" s="42"/>
      <c r="F155" s="2">
        <v>2663.0</v>
      </c>
      <c r="G155" s="75">
        <v>2253.0</v>
      </c>
      <c r="H155" s="43">
        <v>36.0</v>
      </c>
      <c r="I155" s="43">
        <v>44.0</v>
      </c>
      <c r="J155" s="43">
        <v>43.0</v>
      </c>
      <c r="K155" s="44">
        <v>150.0</v>
      </c>
      <c r="L155" s="44">
        <v>169.0</v>
      </c>
      <c r="M155" s="44">
        <v>105.0</v>
      </c>
      <c r="N155" s="76">
        <f>'Turnout Restoration'!AR155</f>
        <v>71</v>
      </c>
      <c r="O155" s="45">
        <v>41.0</v>
      </c>
      <c r="P155" s="76">
        <f>'Turnout Restoration'!AT155</f>
        <v>46</v>
      </c>
      <c r="Q155" s="39">
        <f t="shared" si="6"/>
        <v>0.2594936709</v>
      </c>
      <c r="R155" s="40">
        <f t="shared" si="7"/>
        <v>0.3577235772</v>
      </c>
      <c r="S155" s="54">
        <f t="shared" si="8"/>
        <v>0.3985849057</v>
      </c>
      <c r="T155" s="40">
        <f t="shared" si="9"/>
        <v>0.459729891</v>
      </c>
      <c r="U155" s="54">
        <f t="shared" si="10"/>
        <v>0.5560192677</v>
      </c>
      <c r="V155" s="39">
        <f t="shared" ref="V155:X155" si="790">Q155</f>
        <v>0.2594936709</v>
      </c>
      <c r="W155" s="40">
        <f t="shared" si="790"/>
        <v>0.3577235772</v>
      </c>
      <c r="X155" s="54">
        <f t="shared" si="790"/>
        <v>0.3985849057</v>
      </c>
      <c r="Y155" s="39">
        <f t="shared" si="12"/>
        <v>0.2594936709</v>
      </c>
      <c r="Z155" s="40">
        <f t="shared" si="13"/>
        <v>-0.1962764228</v>
      </c>
      <c r="AA155" s="54">
        <f t="shared" si="14"/>
        <v>-0.2334150943</v>
      </c>
      <c r="AB155" s="55">
        <f t="shared" si="15"/>
        <v>-0.6475732908</v>
      </c>
      <c r="AC155" s="55">
        <f t="shared" si="16"/>
        <v>1.432971454</v>
      </c>
      <c r="AD155" s="39">
        <f t="shared" si="17"/>
        <v>0.2300667288</v>
      </c>
      <c r="AE155" s="40">
        <f t="shared" si="18"/>
        <v>0.2300667288</v>
      </c>
      <c r="AF155" s="54">
        <f t="shared" si="19"/>
        <v>-0.2334150943</v>
      </c>
      <c r="AG155" s="56">
        <f t="shared" si="20"/>
        <v>-0.7926224107</v>
      </c>
      <c r="AH155" s="56">
        <f t="shared" si="21"/>
        <v>1.578020574</v>
      </c>
      <c r="AI155" s="39">
        <f t="shared" si="22"/>
        <v>0.2317469589</v>
      </c>
      <c r="AJ155" s="40">
        <f t="shared" si="23"/>
        <v>0.2317469589</v>
      </c>
      <c r="AK155" s="54">
        <f t="shared" si="24"/>
        <v>0.2317469589</v>
      </c>
      <c r="AL155" s="57">
        <f t="shared" ref="AL155:AM155" si="791">R155-T155</f>
        <v>-0.1020063138</v>
      </c>
      <c r="AM155" s="57">
        <f t="shared" si="791"/>
        <v>-0.1574343621</v>
      </c>
      <c r="AN155" s="58">
        <f t="shared" si="26"/>
        <v>-0.04985113912</v>
      </c>
      <c r="AO155" s="58">
        <f t="shared" si="27"/>
        <v>-0.110940619</v>
      </c>
      <c r="AP155" s="39">
        <f t="shared" si="28"/>
        <v>0.2317469589</v>
      </c>
      <c r="AQ155" s="40">
        <f t="shared" ref="AQ155:AR155" si="792">AJ155+AN155</f>
        <v>0.1818958198</v>
      </c>
      <c r="AR155" s="54">
        <f t="shared" si="792"/>
        <v>0.1208063399</v>
      </c>
      <c r="AS155" s="59">
        <f t="shared" si="30"/>
        <v>1.119728484</v>
      </c>
      <c r="AT155" s="39">
        <f t="shared" ref="AT155:AV155" si="793">AP155*$AS155</f>
        <v>0.2594936709</v>
      </c>
      <c r="AU155" s="40">
        <f t="shared" si="793"/>
        <v>0.2036739305</v>
      </c>
      <c r="AV155" s="54">
        <f t="shared" si="793"/>
        <v>0.1352702998</v>
      </c>
      <c r="AW155" s="39">
        <f t="shared" ref="AW155:AY155" si="794">IF(AT155&lt;0,0,IF(AT155&gt;1,1,AT155))</f>
        <v>0.2594936709</v>
      </c>
      <c r="AX155" s="40">
        <f t="shared" si="794"/>
        <v>0.2036739305</v>
      </c>
      <c r="AY155" s="54">
        <f t="shared" si="794"/>
        <v>0.1352702998</v>
      </c>
      <c r="AZ155" s="38"/>
      <c r="BA155" s="38"/>
      <c r="BB155" s="38"/>
      <c r="BC155" s="38"/>
      <c r="BD155" s="38"/>
      <c r="BE155" s="38"/>
      <c r="BF155" s="38"/>
    </row>
    <row r="156">
      <c r="A156" s="1"/>
      <c r="B156" s="1"/>
      <c r="C156" s="53">
        <v>0.0</v>
      </c>
      <c r="D156" s="42"/>
      <c r="E156" s="42"/>
      <c r="F156" s="2">
        <v>2666.0</v>
      </c>
      <c r="G156" s="75">
        <v>2169.0</v>
      </c>
      <c r="H156" s="43">
        <v>22.0</v>
      </c>
      <c r="I156" s="43">
        <v>47.0</v>
      </c>
      <c r="J156" s="43">
        <v>30.0</v>
      </c>
      <c r="K156" s="44">
        <v>64.0</v>
      </c>
      <c r="L156" s="44">
        <v>116.0</v>
      </c>
      <c r="M156" s="44">
        <v>47.0</v>
      </c>
      <c r="N156" s="76">
        <f>'Turnout Restoration'!AR156</f>
        <v>21</v>
      </c>
      <c r="O156" s="45">
        <v>24.0</v>
      </c>
      <c r="P156" s="76">
        <f>'Turnout Restoration'!AT156</f>
        <v>37</v>
      </c>
      <c r="Q156" s="39">
        <f t="shared" si="6"/>
        <v>0.2926829268</v>
      </c>
      <c r="R156" s="40">
        <f t="shared" si="7"/>
        <v>0.4747474747</v>
      </c>
      <c r="S156" s="54">
        <f t="shared" si="8"/>
        <v>0.5110132159</v>
      </c>
      <c r="T156" s="40">
        <f t="shared" si="9"/>
        <v>0.4542879239</v>
      </c>
      <c r="U156" s="54">
        <f t="shared" si="10"/>
        <v>0.5498274836</v>
      </c>
      <c r="V156" s="39">
        <f t="shared" ref="V156:X156" si="795">Q156</f>
        <v>0.2926829268</v>
      </c>
      <c r="W156" s="40">
        <f t="shared" si="795"/>
        <v>0.4747474747</v>
      </c>
      <c r="X156" s="54">
        <f t="shared" si="795"/>
        <v>0.5110132159</v>
      </c>
      <c r="Y156" s="39">
        <f t="shared" si="12"/>
        <v>0.2926829268</v>
      </c>
      <c r="Z156" s="40">
        <f t="shared" si="13"/>
        <v>-0.07925252525</v>
      </c>
      <c r="AA156" s="54">
        <f t="shared" si="14"/>
        <v>-0.1209867841</v>
      </c>
      <c r="AB156" s="55">
        <f t="shared" si="15"/>
        <v>-0.2644381913</v>
      </c>
      <c r="AC156" s="55">
        <f t="shared" si="16"/>
        <v>1.049836355</v>
      </c>
      <c r="AD156" s="39">
        <f t="shared" si="17"/>
        <v>0.2144111219</v>
      </c>
      <c r="AE156" s="40">
        <f t="shared" si="18"/>
        <v>0.2144111219</v>
      </c>
      <c r="AF156" s="54">
        <f t="shared" si="19"/>
        <v>-0.1209867841</v>
      </c>
      <c r="AG156" s="56">
        <f t="shared" si="20"/>
        <v>-0.5137366227</v>
      </c>
      <c r="AH156" s="56">
        <f t="shared" si="21"/>
        <v>1.299134786</v>
      </c>
      <c r="AI156" s="39">
        <f t="shared" si="22"/>
        <v>0.1740832145</v>
      </c>
      <c r="AJ156" s="40">
        <f t="shared" si="23"/>
        <v>0.1740832145</v>
      </c>
      <c r="AK156" s="54">
        <f t="shared" si="24"/>
        <v>0.1740832145</v>
      </c>
      <c r="AL156" s="57">
        <f t="shared" ref="AL156:AM156" si="796">R156-T156</f>
        <v>0.02045955089</v>
      </c>
      <c r="AM156" s="57">
        <f t="shared" si="796"/>
        <v>-0.03881426778</v>
      </c>
      <c r="AN156" s="58">
        <f t="shared" si="26"/>
        <v>0.009998713606</v>
      </c>
      <c r="AO156" s="58">
        <f t="shared" si="27"/>
        <v>-0.0273515822</v>
      </c>
      <c r="AP156" s="39">
        <f t="shared" si="28"/>
        <v>0.1740832145</v>
      </c>
      <c r="AQ156" s="40">
        <f t="shared" ref="AQ156:AR156" si="797">AJ156+AN156</f>
        <v>0.1840819281</v>
      </c>
      <c r="AR156" s="54">
        <f t="shared" si="797"/>
        <v>0.1467316323</v>
      </c>
      <c r="AS156" s="59">
        <f t="shared" si="30"/>
        <v>1.681281723</v>
      </c>
      <c r="AT156" s="39">
        <f t="shared" ref="AT156:AV156" si="798">AP156*$AS156</f>
        <v>0.2926829268</v>
      </c>
      <c r="AU156" s="40">
        <f t="shared" si="798"/>
        <v>0.3094935813</v>
      </c>
      <c r="AV156" s="54">
        <f t="shared" si="798"/>
        <v>0.2466972116</v>
      </c>
      <c r="AW156" s="39">
        <f t="shared" ref="AW156:AY156" si="799">IF(AT156&lt;0,0,IF(AT156&gt;1,1,AT156))</f>
        <v>0.2926829268</v>
      </c>
      <c r="AX156" s="40">
        <f t="shared" si="799"/>
        <v>0.3094935813</v>
      </c>
      <c r="AY156" s="54">
        <f t="shared" si="799"/>
        <v>0.2466972116</v>
      </c>
      <c r="AZ156" s="38"/>
      <c r="BA156" s="38"/>
      <c r="BB156" s="38"/>
      <c r="BC156" s="38"/>
      <c r="BD156" s="38"/>
      <c r="BE156" s="38"/>
      <c r="BF156" s="38"/>
    </row>
    <row r="157">
      <c r="A157" s="1"/>
      <c r="B157" s="1"/>
      <c r="C157" s="53">
        <v>0.0</v>
      </c>
      <c r="D157" s="42"/>
      <c r="E157" s="42"/>
      <c r="F157" s="2">
        <v>2682.0</v>
      </c>
      <c r="G157" s="75">
        <v>2336.0</v>
      </c>
      <c r="H157" s="43">
        <v>42.0</v>
      </c>
      <c r="I157" s="43">
        <v>43.0</v>
      </c>
      <c r="J157" s="43">
        <v>27.0</v>
      </c>
      <c r="K157" s="44">
        <v>142.0</v>
      </c>
      <c r="L157" s="44">
        <v>135.0</v>
      </c>
      <c r="M157" s="44">
        <v>67.0</v>
      </c>
      <c r="N157" s="76">
        <f>'Turnout Restoration'!AR157</f>
        <v>82</v>
      </c>
      <c r="O157" s="45">
        <v>26.0</v>
      </c>
      <c r="P157" s="76">
        <f>'Turnout Restoration'!AT157</f>
        <v>12</v>
      </c>
      <c r="Q157" s="39">
        <f t="shared" si="6"/>
        <v>0.2166666667</v>
      </c>
      <c r="R157" s="40">
        <f t="shared" si="7"/>
        <v>0.3839285714</v>
      </c>
      <c r="S157" s="54">
        <f t="shared" si="8"/>
        <v>0.3924418605</v>
      </c>
      <c r="T157" s="40">
        <f t="shared" si="9"/>
        <v>0.4689691667</v>
      </c>
      <c r="U157" s="54">
        <f t="shared" si="10"/>
        <v>0.5651908333</v>
      </c>
      <c r="V157" s="39">
        <f t="shared" ref="V157:X157" si="800">Q157</f>
        <v>0.2166666667</v>
      </c>
      <c r="W157" s="40">
        <f t="shared" si="800"/>
        <v>0.3839285714</v>
      </c>
      <c r="X157" s="54">
        <f t="shared" si="800"/>
        <v>0.3924418605</v>
      </c>
      <c r="Y157" s="39">
        <f t="shared" si="12"/>
        <v>0.2166666667</v>
      </c>
      <c r="Z157" s="40">
        <f t="shared" si="13"/>
        <v>-0.1700714286</v>
      </c>
      <c r="AA157" s="54">
        <f t="shared" si="14"/>
        <v>-0.2395581395</v>
      </c>
      <c r="AB157" s="55">
        <f t="shared" si="15"/>
        <v>-0.6654934469</v>
      </c>
      <c r="AC157" s="55">
        <f t="shared" si="16"/>
        <v>1.45089161</v>
      </c>
      <c r="AD157" s="39">
        <f t="shared" si="17"/>
        <v>0.1947674707</v>
      </c>
      <c r="AE157" s="40">
        <f t="shared" si="18"/>
        <v>0.1947674707</v>
      </c>
      <c r="AF157" s="54">
        <f t="shared" si="19"/>
        <v>-0.2395581395</v>
      </c>
      <c r="AG157" s="56">
        <f t="shared" si="20"/>
        <v>-0.8881618228</v>
      </c>
      <c r="AH157" s="56">
        <f t="shared" si="21"/>
        <v>1.673559986</v>
      </c>
      <c r="AI157" s="39">
        <f t="shared" si="22"/>
        <v>0.2183145321</v>
      </c>
      <c r="AJ157" s="40">
        <f t="shared" si="23"/>
        <v>0.2183145321</v>
      </c>
      <c r="AK157" s="54">
        <f t="shared" si="24"/>
        <v>0.2183145321</v>
      </c>
      <c r="AL157" s="57">
        <f t="shared" ref="AL157:AM157" si="801">R157-T157</f>
        <v>-0.08504059524</v>
      </c>
      <c r="AM157" s="57">
        <f t="shared" si="801"/>
        <v>-0.1727489729</v>
      </c>
      <c r="AN157" s="58">
        <f t="shared" si="26"/>
        <v>-0.04155988375</v>
      </c>
      <c r="AO157" s="58">
        <f t="shared" si="27"/>
        <v>-0.1217324969</v>
      </c>
      <c r="AP157" s="39">
        <f t="shared" si="28"/>
        <v>0.2183145321</v>
      </c>
      <c r="AQ157" s="40">
        <f t="shared" ref="AQ157:AR157" si="802">AJ157+AN157</f>
        <v>0.1767546483</v>
      </c>
      <c r="AR157" s="54">
        <f t="shared" si="802"/>
        <v>0.09658203523</v>
      </c>
      <c r="AS157" s="59">
        <f t="shared" si="30"/>
        <v>0.9924518748</v>
      </c>
      <c r="AT157" s="39">
        <f t="shared" ref="AT157:AV157" si="803">AP157*$AS157</f>
        <v>0.2166666667</v>
      </c>
      <c r="AU157" s="40">
        <f t="shared" si="803"/>
        <v>0.1754204821</v>
      </c>
      <c r="AV157" s="54">
        <f t="shared" si="803"/>
        <v>0.09585302194</v>
      </c>
      <c r="AW157" s="39">
        <f t="shared" ref="AW157:AY157" si="804">IF(AT157&lt;0,0,IF(AT157&gt;1,1,AT157))</f>
        <v>0.2166666667</v>
      </c>
      <c r="AX157" s="40">
        <f t="shared" si="804"/>
        <v>0.1754204821</v>
      </c>
      <c r="AY157" s="54">
        <f t="shared" si="804"/>
        <v>0.09585302194</v>
      </c>
      <c r="AZ157" s="38"/>
      <c r="BA157" s="38"/>
      <c r="BB157" s="38"/>
      <c r="BC157" s="38"/>
      <c r="BD157" s="38"/>
      <c r="BE157" s="38"/>
      <c r="BF157" s="38"/>
    </row>
    <row r="158">
      <c r="A158" s="1"/>
      <c r="B158" s="1"/>
      <c r="C158" s="53">
        <v>0.0</v>
      </c>
      <c r="D158" s="42"/>
      <c r="E158" s="42"/>
      <c r="F158" s="2">
        <v>2695.0</v>
      </c>
      <c r="G158" s="75">
        <v>2438.0</v>
      </c>
      <c r="H158" s="43">
        <v>44.0</v>
      </c>
      <c r="I158" s="43">
        <v>46.0</v>
      </c>
      <c r="J158" s="43">
        <v>41.0</v>
      </c>
      <c r="K158" s="44">
        <v>108.0</v>
      </c>
      <c r="L158" s="44">
        <v>171.0</v>
      </c>
      <c r="M158" s="44">
        <v>79.0</v>
      </c>
      <c r="N158" s="76">
        <f>'Turnout Restoration'!AR158</f>
        <v>44</v>
      </c>
      <c r="O158" s="45">
        <v>19.0</v>
      </c>
      <c r="P158" s="76">
        <f>'Turnout Restoration'!AT158</f>
        <v>29</v>
      </c>
      <c r="Q158" s="39">
        <f t="shared" si="6"/>
        <v>0.2065217391</v>
      </c>
      <c r="R158" s="40">
        <f t="shared" si="7"/>
        <v>0.3511450382</v>
      </c>
      <c r="S158" s="54">
        <f t="shared" si="8"/>
        <v>0.4776536313</v>
      </c>
      <c r="T158" s="40">
        <f t="shared" si="9"/>
        <v>0.4715237476</v>
      </c>
      <c r="U158" s="54">
        <f t="shared" si="10"/>
        <v>0.567558483</v>
      </c>
      <c r="V158" s="39">
        <f t="shared" ref="V158:X158" si="805">Q158</f>
        <v>0.2065217391</v>
      </c>
      <c r="W158" s="40">
        <f t="shared" si="805"/>
        <v>0.3511450382</v>
      </c>
      <c r="X158" s="54">
        <f t="shared" si="805"/>
        <v>0.4776536313</v>
      </c>
      <c r="Y158" s="39">
        <f t="shared" si="12"/>
        <v>0.2065217391</v>
      </c>
      <c r="Z158" s="40">
        <f t="shared" si="13"/>
        <v>-0.2028549618</v>
      </c>
      <c r="AA158" s="54">
        <f t="shared" si="14"/>
        <v>-0.1543463687</v>
      </c>
      <c r="AB158" s="55">
        <f t="shared" si="15"/>
        <v>-0.7764414269</v>
      </c>
      <c r="AC158" s="55">
        <f t="shared" si="16"/>
        <v>1.56183959</v>
      </c>
      <c r="AD158" s="39">
        <f t="shared" si="17"/>
        <v>0.2046965611</v>
      </c>
      <c r="AE158" s="40">
        <f t="shared" si="18"/>
        <v>0.2046965611</v>
      </c>
      <c r="AF158" s="54">
        <f t="shared" si="19"/>
        <v>-0.1543463687</v>
      </c>
      <c r="AG158" s="56">
        <f t="shared" si="20"/>
        <v>-0.6460722736</v>
      </c>
      <c r="AH158" s="56">
        <f t="shared" si="21"/>
        <v>1.431470437</v>
      </c>
      <c r="AI158" s="39">
        <f t="shared" si="22"/>
        <v>0.1812780788</v>
      </c>
      <c r="AJ158" s="40">
        <f t="shared" si="23"/>
        <v>0.1812780788</v>
      </c>
      <c r="AK158" s="54">
        <f t="shared" si="24"/>
        <v>0.1812780788</v>
      </c>
      <c r="AL158" s="57">
        <f t="shared" ref="AL158:AM158" si="806">R158-T158</f>
        <v>-0.1203787095</v>
      </c>
      <c r="AM158" s="57">
        <f t="shared" si="806"/>
        <v>-0.0899048517</v>
      </c>
      <c r="AN158" s="58">
        <f t="shared" si="26"/>
        <v>-0.05882984659</v>
      </c>
      <c r="AO158" s="58">
        <f t="shared" si="27"/>
        <v>-0.06335402113</v>
      </c>
      <c r="AP158" s="39">
        <f t="shared" si="28"/>
        <v>0.1812780788</v>
      </c>
      <c r="AQ158" s="40">
        <f t="shared" ref="AQ158:AR158" si="807">AJ158+AN158</f>
        <v>0.1224482322</v>
      </c>
      <c r="AR158" s="54">
        <f t="shared" si="807"/>
        <v>0.1179240576</v>
      </c>
      <c r="AS158" s="59">
        <f t="shared" si="30"/>
        <v>1.139253795</v>
      </c>
      <c r="AT158" s="39">
        <f t="shared" ref="AT158:AV158" si="808">AP158*$AS158</f>
        <v>0.2065217391</v>
      </c>
      <c r="AU158" s="40">
        <f t="shared" si="808"/>
        <v>0.1394996132</v>
      </c>
      <c r="AV158" s="54">
        <f t="shared" si="808"/>
        <v>0.1343454301</v>
      </c>
      <c r="AW158" s="39">
        <f t="shared" ref="AW158:AY158" si="809">IF(AT158&lt;0,0,IF(AT158&gt;1,1,AT158))</f>
        <v>0.2065217391</v>
      </c>
      <c r="AX158" s="40">
        <f t="shared" si="809"/>
        <v>0.1394996132</v>
      </c>
      <c r="AY158" s="54">
        <f t="shared" si="809"/>
        <v>0.1343454301</v>
      </c>
      <c r="AZ158" s="38"/>
      <c r="BA158" s="38"/>
      <c r="BB158" s="38"/>
      <c r="BC158" s="38"/>
      <c r="BD158" s="38"/>
      <c r="BE158" s="38"/>
      <c r="BF158" s="38"/>
    </row>
    <row r="159">
      <c r="A159" s="1"/>
      <c r="B159" s="1"/>
      <c r="C159" s="53">
        <v>0.0</v>
      </c>
      <c r="D159" s="42"/>
      <c r="E159" s="42"/>
      <c r="F159" s="2">
        <v>2700.0</v>
      </c>
      <c r="G159" s="75">
        <v>2023.0</v>
      </c>
      <c r="H159" s="43">
        <v>36.0</v>
      </c>
      <c r="I159" s="43">
        <v>38.0</v>
      </c>
      <c r="J159" s="43">
        <v>22.0</v>
      </c>
      <c r="K159" s="44">
        <v>80.0</v>
      </c>
      <c r="L159" s="44">
        <v>178.0</v>
      </c>
      <c r="M159" s="44">
        <v>62.0</v>
      </c>
      <c r="N159" s="76">
        <f>'Turnout Restoration'!AR159</f>
        <v>35</v>
      </c>
      <c r="O159" s="45">
        <v>21.0</v>
      </c>
      <c r="P159" s="76">
        <f>'Turnout Restoration'!AT159</f>
        <v>12</v>
      </c>
      <c r="Q159" s="39">
        <f t="shared" si="6"/>
        <v>0.3088235294</v>
      </c>
      <c r="R159" s="40">
        <f t="shared" si="7"/>
        <v>0.3958333333</v>
      </c>
      <c r="S159" s="54">
        <f t="shared" si="8"/>
        <v>0.55625</v>
      </c>
      <c r="T159" s="40">
        <f t="shared" si="9"/>
        <v>0.4521836073</v>
      </c>
      <c r="U159" s="54">
        <f t="shared" si="10"/>
        <v>0.5471053201</v>
      </c>
      <c r="V159" s="39">
        <f t="shared" ref="V159:X159" si="810">Q159</f>
        <v>0.3088235294</v>
      </c>
      <c r="W159" s="40">
        <f t="shared" si="810"/>
        <v>0.3958333333</v>
      </c>
      <c r="X159" s="54">
        <f t="shared" si="810"/>
        <v>0.55625</v>
      </c>
      <c r="Y159" s="39">
        <f t="shared" si="12"/>
        <v>0.3088235294</v>
      </c>
      <c r="Z159" s="40">
        <f t="shared" si="13"/>
        <v>-0.1581666667</v>
      </c>
      <c r="AA159" s="54">
        <f t="shared" si="14"/>
        <v>-0.07575</v>
      </c>
      <c r="AB159" s="55">
        <f t="shared" si="15"/>
        <v>-0.4733272127</v>
      </c>
      <c r="AC159" s="55">
        <f t="shared" si="16"/>
        <v>1.258725376</v>
      </c>
      <c r="AD159" s="39">
        <f t="shared" si="17"/>
        <v>0.2453453349</v>
      </c>
      <c r="AE159" s="40">
        <f t="shared" si="18"/>
        <v>0.2453453349</v>
      </c>
      <c r="AF159" s="54">
        <f t="shared" si="19"/>
        <v>-0.07575</v>
      </c>
      <c r="AG159" s="56">
        <f t="shared" si="20"/>
        <v>-0.2994634754</v>
      </c>
      <c r="AH159" s="56">
        <f t="shared" si="21"/>
        <v>1.084861639</v>
      </c>
      <c r="AI159" s="39">
        <f t="shared" si="22"/>
        <v>0.1815659603</v>
      </c>
      <c r="AJ159" s="40">
        <f t="shared" si="23"/>
        <v>0.1815659603</v>
      </c>
      <c r="AK159" s="54">
        <f t="shared" si="24"/>
        <v>0.1815659603</v>
      </c>
      <c r="AL159" s="57">
        <f t="shared" ref="AL159:AM159" si="811">R159-T159</f>
        <v>-0.05635027393</v>
      </c>
      <c r="AM159" s="57">
        <f t="shared" si="811"/>
        <v>0.009144679931</v>
      </c>
      <c r="AN159" s="58">
        <f t="shared" si="26"/>
        <v>-0.02753873991</v>
      </c>
      <c r="AO159" s="58">
        <f t="shared" si="27"/>
        <v>0.006444059855</v>
      </c>
      <c r="AP159" s="39">
        <f t="shared" si="28"/>
        <v>0.1815659603</v>
      </c>
      <c r="AQ159" s="40">
        <f t="shared" ref="AQ159:AR159" si="812">AJ159+AN159</f>
        <v>0.1540272204</v>
      </c>
      <c r="AR159" s="54">
        <f t="shared" si="812"/>
        <v>0.1880100202</v>
      </c>
      <c r="AS159" s="59">
        <f t="shared" si="30"/>
        <v>1.700888916</v>
      </c>
      <c r="AT159" s="39">
        <f t="shared" ref="AT159:AV159" si="813">AP159*$AS159</f>
        <v>0.3088235294</v>
      </c>
      <c r="AU159" s="40">
        <f t="shared" si="813"/>
        <v>0.2619831919</v>
      </c>
      <c r="AV159" s="54">
        <f t="shared" si="813"/>
        <v>0.3197841594</v>
      </c>
      <c r="AW159" s="39">
        <f t="shared" ref="AW159:AY159" si="814">IF(AT159&lt;0,0,IF(AT159&gt;1,1,AT159))</f>
        <v>0.3088235294</v>
      </c>
      <c r="AX159" s="40">
        <f t="shared" si="814"/>
        <v>0.2619831919</v>
      </c>
      <c r="AY159" s="54">
        <f t="shared" si="814"/>
        <v>0.3197841594</v>
      </c>
      <c r="AZ159" s="38"/>
      <c r="BA159" s="38"/>
      <c r="BB159" s="38"/>
      <c r="BC159" s="38"/>
      <c r="BD159" s="38"/>
      <c r="BE159" s="38"/>
      <c r="BF159" s="38"/>
    </row>
    <row r="160">
      <c r="A160" s="1"/>
      <c r="B160" s="1"/>
      <c r="C160" s="53">
        <v>0.0</v>
      </c>
      <c r="D160" s="42"/>
      <c r="E160" s="42"/>
      <c r="F160" s="2">
        <v>2709.0</v>
      </c>
      <c r="G160" s="75">
        <v>848.0</v>
      </c>
      <c r="H160" s="43">
        <v>10.0</v>
      </c>
      <c r="I160" s="43">
        <v>13.0</v>
      </c>
      <c r="J160" s="43">
        <v>13.0</v>
      </c>
      <c r="K160" s="44">
        <v>41.0</v>
      </c>
      <c r="L160" s="44">
        <v>69.0</v>
      </c>
      <c r="M160" s="44">
        <v>23.0</v>
      </c>
      <c r="N160" s="76">
        <f>'Turnout Restoration'!AR160</f>
        <v>9</v>
      </c>
      <c r="O160" s="45">
        <v>12.0</v>
      </c>
      <c r="P160" s="76">
        <f>'Turnout Restoration'!AT160</f>
        <v>17</v>
      </c>
      <c r="Q160" s="39">
        <f t="shared" si="6"/>
        <v>0.3157894737</v>
      </c>
      <c r="R160" s="40">
        <f t="shared" si="7"/>
        <v>0.3611111111</v>
      </c>
      <c r="S160" s="54">
        <f t="shared" si="8"/>
        <v>0.5187969925</v>
      </c>
      <c r="T160" s="40">
        <f t="shared" si="9"/>
        <v>0.4513850416</v>
      </c>
      <c r="U160" s="54">
        <f t="shared" si="10"/>
        <v>0.5459889197</v>
      </c>
      <c r="V160" s="39">
        <f t="shared" ref="V160:X160" si="815">Q160</f>
        <v>0.3157894737</v>
      </c>
      <c r="W160" s="40">
        <f t="shared" si="815"/>
        <v>0.3611111111</v>
      </c>
      <c r="X160" s="54">
        <f t="shared" si="815"/>
        <v>0.5187969925</v>
      </c>
      <c r="Y160" s="39">
        <f t="shared" si="12"/>
        <v>0.3157894737</v>
      </c>
      <c r="Z160" s="40">
        <f t="shared" si="13"/>
        <v>-0.1928888889</v>
      </c>
      <c r="AA160" s="54">
        <f t="shared" si="14"/>
        <v>-0.1132030075</v>
      </c>
      <c r="AB160" s="55">
        <f t="shared" si="15"/>
        <v>-0.5483336437</v>
      </c>
      <c r="AC160" s="55">
        <f t="shared" si="16"/>
        <v>1.333731807</v>
      </c>
      <c r="AD160" s="39">
        <f t="shared" si="17"/>
        <v>0.2616573285</v>
      </c>
      <c r="AE160" s="40">
        <f t="shared" si="18"/>
        <v>0.2616573285</v>
      </c>
      <c r="AF160" s="54">
        <f t="shared" si="19"/>
        <v>-0.1132030075</v>
      </c>
      <c r="AG160" s="56">
        <f t="shared" si="20"/>
        <v>-0.4083226091</v>
      </c>
      <c r="AH160" s="56">
        <f t="shared" si="21"/>
        <v>1.193720772</v>
      </c>
      <c r="AI160" s="39">
        <f t="shared" si="22"/>
        <v>0.201593004</v>
      </c>
      <c r="AJ160" s="40">
        <f t="shared" si="23"/>
        <v>0.201593004</v>
      </c>
      <c r="AK160" s="54">
        <f t="shared" si="24"/>
        <v>0.201593004</v>
      </c>
      <c r="AL160" s="57">
        <f t="shared" ref="AL160:AM160" si="816">R160-T160</f>
        <v>-0.09027393044</v>
      </c>
      <c r="AM160" s="57">
        <f t="shared" si="816"/>
        <v>-0.02719192719</v>
      </c>
      <c r="AN160" s="58">
        <f t="shared" si="26"/>
        <v>-0.04411744819</v>
      </c>
      <c r="AO160" s="58">
        <f t="shared" si="27"/>
        <v>-0.019161568</v>
      </c>
      <c r="AP160" s="39">
        <f t="shared" si="28"/>
        <v>0.201593004</v>
      </c>
      <c r="AQ160" s="40">
        <f t="shared" ref="AQ160:AR160" si="817">AJ160+AN160</f>
        <v>0.1574755558</v>
      </c>
      <c r="AR160" s="54">
        <f t="shared" si="817"/>
        <v>0.1824314359</v>
      </c>
      <c r="AS160" s="59">
        <f t="shared" si="30"/>
        <v>1.566470401</v>
      </c>
      <c r="AT160" s="39">
        <f t="shared" ref="AT160:AV160" si="818">AP160*$AS160</f>
        <v>0.3157894737</v>
      </c>
      <c r="AU160" s="40">
        <f t="shared" si="818"/>
        <v>0.2466807969</v>
      </c>
      <c r="AV160" s="54">
        <f t="shared" si="818"/>
        <v>0.2857734446</v>
      </c>
      <c r="AW160" s="39">
        <f t="shared" ref="AW160:AY160" si="819">IF(AT160&lt;0,0,IF(AT160&gt;1,1,AT160))</f>
        <v>0.3157894737</v>
      </c>
      <c r="AX160" s="40">
        <f t="shared" si="819"/>
        <v>0.2466807969</v>
      </c>
      <c r="AY160" s="54">
        <f t="shared" si="819"/>
        <v>0.2857734446</v>
      </c>
      <c r="AZ160" s="38"/>
      <c r="BA160" s="38"/>
      <c r="BB160" s="38"/>
      <c r="BC160" s="38"/>
      <c r="BD160" s="38"/>
      <c r="BE160" s="38"/>
      <c r="BF160" s="38"/>
    </row>
    <row r="161">
      <c r="A161" s="1"/>
      <c r="B161" s="1"/>
      <c r="C161" s="53">
        <v>0.0</v>
      </c>
      <c r="D161" s="42"/>
      <c r="E161" s="42"/>
      <c r="F161" s="2">
        <v>2710.0</v>
      </c>
      <c r="G161" s="75">
        <v>3071.0</v>
      </c>
      <c r="H161" s="43">
        <v>37.0</v>
      </c>
      <c r="I161" s="43">
        <v>74.0</v>
      </c>
      <c r="J161" s="43">
        <v>21.0</v>
      </c>
      <c r="K161" s="44">
        <v>97.0</v>
      </c>
      <c r="L161" s="44">
        <v>231.0</v>
      </c>
      <c r="M161" s="44">
        <v>72.0</v>
      </c>
      <c r="N161" s="76">
        <f>'Turnout Restoration'!AR161</f>
        <v>36</v>
      </c>
      <c r="O161" s="45">
        <v>26.0</v>
      </c>
      <c r="P161" s="76">
        <f>'Turnout Restoration'!AT161</f>
        <v>20</v>
      </c>
      <c r="Q161" s="39">
        <f t="shared" si="6"/>
        <v>0.3170731707</v>
      </c>
      <c r="R161" s="40">
        <f t="shared" si="7"/>
        <v>0.5606060606</v>
      </c>
      <c r="S161" s="54">
        <f t="shared" si="8"/>
        <v>0.5775</v>
      </c>
      <c r="T161" s="40">
        <f t="shared" si="9"/>
        <v>0.4512450922</v>
      </c>
      <c r="U161" s="54">
        <f t="shared" si="10"/>
        <v>0.5457870315</v>
      </c>
      <c r="V161" s="39">
        <f t="shared" ref="V161:X161" si="820">Q161</f>
        <v>0.3170731707</v>
      </c>
      <c r="W161" s="40">
        <f t="shared" si="820"/>
        <v>0.5606060606</v>
      </c>
      <c r="X161" s="54">
        <f t="shared" si="820"/>
        <v>0.5775</v>
      </c>
      <c r="Y161" s="39">
        <f t="shared" si="12"/>
        <v>0.3170731707</v>
      </c>
      <c r="Z161" s="40">
        <f t="shared" si="13"/>
        <v>0.006606060606</v>
      </c>
      <c r="AA161" s="54">
        <f t="shared" si="14"/>
        <v>-0.0545</v>
      </c>
      <c r="AB161" s="55">
        <f t="shared" si="15"/>
        <v>0.02083148503</v>
      </c>
      <c r="AC161" s="55">
        <f t="shared" si="16"/>
        <v>0.7645666784</v>
      </c>
      <c r="AD161" s="39">
        <f t="shared" si="17"/>
        <v>0.2242532448</v>
      </c>
      <c r="AE161" s="40">
        <f t="shared" si="18"/>
        <v>0.2242532448</v>
      </c>
      <c r="AF161" s="54">
        <f t="shared" si="19"/>
        <v>-0.0545</v>
      </c>
      <c r="AG161" s="56">
        <f t="shared" si="20"/>
        <v>-0.2384068612</v>
      </c>
      <c r="AH161" s="56">
        <f t="shared" si="21"/>
        <v>1.023805025</v>
      </c>
      <c r="AI161" s="39">
        <f t="shared" si="22"/>
        <v>0.1631866536</v>
      </c>
      <c r="AJ161" s="40">
        <f t="shared" si="23"/>
        <v>0.1631866536</v>
      </c>
      <c r="AK161" s="54">
        <f t="shared" si="24"/>
        <v>0.1631866536</v>
      </c>
      <c r="AL161" s="57">
        <f t="shared" ref="AL161:AM161" si="821">R161-T161</f>
        <v>0.1093609684</v>
      </c>
      <c r="AM161" s="57">
        <f t="shared" si="821"/>
        <v>0.03171296847</v>
      </c>
      <c r="AN161" s="58">
        <f t="shared" si="26"/>
        <v>0.05344540594</v>
      </c>
      <c r="AO161" s="58">
        <f t="shared" si="27"/>
        <v>0.02234744885</v>
      </c>
      <c r="AP161" s="39">
        <f t="shared" si="28"/>
        <v>0.1631866536</v>
      </c>
      <c r="AQ161" s="40">
        <f t="shared" ref="AQ161:AR161" si="822">AJ161+AN161</f>
        <v>0.2166320595</v>
      </c>
      <c r="AR161" s="54">
        <f t="shared" si="822"/>
        <v>0.1855341024</v>
      </c>
      <c r="AS161" s="59">
        <f t="shared" si="30"/>
        <v>1.943009209</v>
      </c>
      <c r="AT161" s="39">
        <f t="shared" ref="AT161:AV161" si="823">AP161*$AS161</f>
        <v>0.3170731707</v>
      </c>
      <c r="AU161" s="40">
        <f t="shared" si="823"/>
        <v>0.4209180867</v>
      </c>
      <c r="AV161" s="54">
        <f t="shared" si="823"/>
        <v>0.3604944696</v>
      </c>
      <c r="AW161" s="39">
        <f t="shared" ref="AW161:AY161" si="824">IF(AT161&lt;0,0,IF(AT161&gt;1,1,AT161))</f>
        <v>0.3170731707</v>
      </c>
      <c r="AX161" s="40">
        <f t="shared" si="824"/>
        <v>0.4209180867</v>
      </c>
      <c r="AY161" s="54">
        <f t="shared" si="824"/>
        <v>0.3604944696</v>
      </c>
      <c r="AZ161" s="38"/>
      <c r="BA161" s="38"/>
      <c r="BB161" s="38"/>
      <c r="BC161" s="38"/>
      <c r="BD161" s="38"/>
      <c r="BE161" s="38"/>
      <c r="BF161" s="38"/>
    </row>
    <row r="162">
      <c r="A162" s="1"/>
      <c r="B162" s="1"/>
      <c r="C162" s="53">
        <v>0.0</v>
      </c>
      <c r="D162" s="42"/>
      <c r="E162" s="42"/>
      <c r="F162" s="2">
        <v>2711.0</v>
      </c>
      <c r="G162" s="75">
        <v>1531.0</v>
      </c>
      <c r="H162" s="43">
        <v>24.0</v>
      </c>
      <c r="I162" s="43">
        <v>34.0</v>
      </c>
      <c r="J162" s="43">
        <v>18.0</v>
      </c>
      <c r="K162" s="44">
        <v>80.0</v>
      </c>
      <c r="L162" s="44">
        <v>143.0</v>
      </c>
      <c r="M162" s="44">
        <v>53.0</v>
      </c>
      <c r="N162" s="76">
        <f>'Turnout Restoration'!AR162</f>
        <v>26</v>
      </c>
      <c r="O162" s="45">
        <v>19.0</v>
      </c>
      <c r="P162" s="76">
        <f>'Turnout Restoration'!AT162</f>
        <v>15</v>
      </c>
      <c r="Q162" s="39">
        <f t="shared" si="6"/>
        <v>0.3166666667</v>
      </c>
      <c r="R162" s="40">
        <f t="shared" si="7"/>
        <v>0.4473684211</v>
      </c>
      <c r="S162" s="54">
        <f t="shared" si="8"/>
        <v>0.518115942</v>
      </c>
      <c r="T162" s="40">
        <f t="shared" si="9"/>
        <v>0.4512891667</v>
      </c>
      <c r="U162" s="54">
        <f t="shared" si="10"/>
        <v>0.5458508333</v>
      </c>
      <c r="V162" s="39">
        <f t="shared" ref="V162:X162" si="825">Q162</f>
        <v>0.3166666667</v>
      </c>
      <c r="W162" s="40">
        <f t="shared" si="825"/>
        <v>0.4473684211</v>
      </c>
      <c r="X162" s="54">
        <f t="shared" si="825"/>
        <v>0.518115942</v>
      </c>
      <c r="Y162" s="39">
        <f t="shared" si="12"/>
        <v>0.3166666667</v>
      </c>
      <c r="Z162" s="40">
        <f t="shared" si="13"/>
        <v>-0.1066315789</v>
      </c>
      <c r="AA162" s="54">
        <f t="shared" si="14"/>
        <v>-0.113884058</v>
      </c>
      <c r="AB162" s="55">
        <f t="shared" si="15"/>
        <v>-0.3248056023</v>
      </c>
      <c r="AC162" s="55">
        <f t="shared" si="16"/>
        <v>1.110203766</v>
      </c>
      <c r="AD162" s="39">
        <f t="shared" si="17"/>
        <v>0.2362711064</v>
      </c>
      <c r="AE162" s="40">
        <f t="shared" si="18"/>
        <v>0.2362711064</v>
      </c>
      <c r="AF162" s="54">
        <f t="shared" si="19"/>
        <v>-0.113884058</v>
      </c>
      <c r="AG162" s="56">
        <f t="shared" si="20"/>
        <v>-0.4491489499</v>
      </c>
      <c r="AH162" s="56">
        <f t="shared" si="21"/>
        <v>1.234547113</v>
      </c>
      <c r="AI162" s="39">
        <f t="shared" si="22"/>
        <v>0.1854637624</v>
      </c>
      <c r="AJ162" s="40">
        <f t="shared" si="23"/>
        <v>0.1854637624</v>
      </c>
      <c r="AK162" s="54">
        <f t="shared" si="24"/>
        <v>0.1854637624</v>
      </c>
      <c r="AL162" s="57">
        <f t="shared" ref="AL162:AM162" si="826">R162-T162</f>
        <v>-0.003920745614</v>
      </c>
      <c r="AM162" s="57">
        <f t="shared" si="826"/>
        <v>-0.0277348913</v>
      </c>
      <c r="AN162" s="58">
        <f t="shared" si="26"/>
        <v>-0.001916093502</v>
      </c>
      <c r="AO162" s="58">
        <f t="shared" si="27"/>
        <v>-0.01954418317</v>
      </c>
      <c r="AP162" s="39">
        <f t="shared" si="28"/>
        <v>0.1854637624</v>
      </c>
      <c r="AQ162" s="40">
        <f t="shared" ref="AQ162:AR162" si="827">AJ162+AN162</f>
        <v>0.1835476689</v>
      </c>
      <c r="AR162" s="54">
        <f t="shared" si="827"/>
        <v>0.1659195793</v>
      </c>
      <c r="AS162" s="59">
        <f t="shared" si="30"/>
        <v>1.707431481</v>
      </c>
      <c r="AT162" s="39">
        <f t="shared" ref="AT162:AV162" si="828">AP162*$AS162</f>
        <v>0.3166666667</v>
      </c>
      <c r="AU162" s="40">
        <f t="shared" si="828"/>
        <v>0.3133950683</v>
      </c>
      <c r="AV162" s="54">
        <f t="shared" si="828"/>
        <v>0.283296313</v>
      </c>
      <c r="AW162" s="39">
        <f t="shared" ref="AW162:AY162" si="829">IF(AT162&lt;0,0,IF(AT162&gt;1,1,AT162))</f>
        <v>0.3166666667</v>
      </c>
      <c r="AX162" s="40">
        <f t="shared" si="829"/>
        <v>0.3133950683</v>
      </c>
      <c r="AY162" s="54">
        <f t="shared" si="829"/>
        <v>0.283296313</v>
      </c>
      <c r="AZ162" s="38"/>
      <c r="BA162" s="38"/>
      <c r="BB162" s="38"/>
      <c r="BC162" s="38"/>
      <c r="BD162" s="38"/>
      <c r="BE162" s="38"/>
      <c r="BF162" s="38"/>
    </row>
    <row r="163">
      <c r="A163" s="1"/>
      <c r="B163" s="1"/>
      <c r="C163" s="53">
        <v>0.0</v>
      </c>
      <c r="D163" s="42"/>
      <c r="E163" s="42"/>
      <c r="F163" s="2">
        <v>2715.0</v>
      </c>
      <c r="G163" s="75">
        <v>2341.0</v>
      </c>
      <c r="H163" s="43">
        <v>28.0</v>
      </c>
      <c r="I163" s="43">
        <v>28.0</v>
      </c>
      <c r="J163" s="43">
        <v>27.0</v>
      </c>
      <c r="K163" s="44">
        <v>62.0</v>
      </c>
      <c r="L163" s="44">
        <v>96.0</v>
      </c>
      <c r="M163" s="44">
        <v>59.0</v>
      </c>
      <c r="N163" s="76">
        <f>'Turnout Restoration'!AR163</f>
        <v>27</v>
      </c>
      <c r="O163" s="45">
        <v>21.0</v>
      </c>
      <c r="P163" s="76">
        <f>'Turnout Restoration'!AT163</f>
        <v>19</v>
      </c>
      <c r="Q163" s="39">
        <f t="shared" si="6"/>
        <v>0.3134328358</v>
      </c>
      <c r="R163" s="40">
        <f t="shared" si="7"/>
        <v>0.3373493976</v>
      </c>
      <c r="S163" s="54">
        <f t="shared" si="8"/>
        <v>0.4423963134</v>
      </c>
      <c r="T163" s="40">
        <f t="shared" si="9"/>
        <v>0.4516478057</v>
      </c>
      <c r="U163" s="54">
        <f t="shared" si="10"/>
        <v>0.5463626643</v>
      </c>
      <c r="V163" s="39">
        <f t="shared" ref="V163:X163" si="830">Q163</f>
        <v>0.3134328358</v>
      </c>
      <c r="W163" s="40">
        <f t="shared" si="830"/>
        <v>0.3373493976</v>
      </c>
      <c r="X163" s="54">
        <f t="shared" si="830"/>
        <v>0.4423963134</v>
      </c>
      <c r="Y163" s="39">
        <f t="shared" si="12"/>
        <v>0.3134328358</v>
      </c>
      <c r="Z163" s="40">
        <f t="shared" si="13"/>
        <v>-0.2166506024</v>
      </c>
      <c r="AA163" s="54">
        <f t="shared" si="14"/>
        <v>-0.1896036866</v>
      </c>
      <c r="AB163" s="55">
        <f t="shared" si="15"/>
        <v>-0.6048080542</v>
      </c>
      <c r="AC163" s="55">
        <f t="shared" si="16"/>
        <v>1.390206218</v>
      </c>
      <c r="AD163" s="39">
        <f t="shared" si="17"/>
        <v>0.2694231116</v>
      </c>
      <c r="AE163" s="40">
        <f t="shared" si="18"/>
        <v>0.2694231116</v>
      </c>
      <c r="AF163" s="54">
        <f t="shared" si="19"/>
        <v>-0.1896036866</v>
      </c>
      <c r="AG163" s="56">
        <f t="shared" si="20"/>
        <v>-0.6132312913</v>
      </c>
      <c r="AH163" s="56">
        <f t="shared" si="21"/>
        <v>1.398629455</v>
      </c>
      <c r="AI163" s="39">
        <f t="shared" si="22"/>
        <v>0.2329574758</v>
      </c>
      <c r="AJ163" s="40">
        <f t="shared" si="23"/>
        <v>0.2329574758</v>
      </c>
      <c r="AK163" s="54">
        <f t="shared" si="24"/>
        <v>0.2329574758</v>
      </c>
      <c r="AL163" s="57">
        <f t="shared" ref="AL163:AM163" si="831">R163-T163</f>
        <v>-0.1142984082</v>
      </c>
      <c r="AM163" s="57">
        <f t="shared" si="831"/>
        <v>-0.1039663509</v>
      </c>
      <c r="AN163" s="58">
        <f t="shared" si="26"/>
        <v>-0.05585836438</v>
      </c>
      <c r="AO163" s="58">
        <f t="shared" si="27"/>
        <v>-0.07326285811</v>
      </c>
      <c r="AP163" s="39">
        <f t="shared" si="28"/>
        <v>0.2329574758</v>
      </c>
      <c r="AQ163" s="40">
        <f t="shared" ref="AQ163:AR163" si="832">AJ163+AN163</f>
        <v>0.1770991114</v>
      </c>
      <c r="AR163" s="54">
        <f t="shared" si="832"/>
        <v>0.1596946177</v>
      </c>
      <c r="AS163" s="59">
        <f t="shared" si="30"/>
        <v>1.345450859</v>
      </c>
      <c r="AT163" s="39">
        <f t="shared" ref="AT163:AV163" si="833">AP163*$AS163</f>
        <v>0.3134328358</v>
      </c>
      <c r="AU163" s="40">
        <f t="shared" si="833"/>
        <v>0.2382781515</v>
      </c>
      <c r="AV163" s="54">
        <f t="shared" si="833"/>
        <v>0.2148612605</v>
      </c>
      <c r="AW163" s="39">
        <f t="shared" ref="AW163:AY163" si="834">IF(AT163&lt;0,0,IF(AT163&gt;1,1,AT163))</f>
        <v>0.3134328358</v>
      </c>
      <c r="AX163" s="40">
        <f t="shared" si="834"/>
        <v>0.2382781515</v>
      </c>
      <c r="AY163" s="54">
        <f t="shared" si="834"/>
        <v>0.2148612605</v>
      </c>
      <c r="AZ163" s="38"/>
      <c r="BA163" s="38"/>
      <c r="BB163" s="38"/>
      <c r="BC163" s="38"/>
      <c r="BD163" s="38"/>
      <c r="BE163" s="38"/>
      <c r="BF163" s="38"/>
    </row>
    <row r="164">
      <c r="A164" s="1"/>
      <c r="B164" s="1"/>
      <c r="C164" s="53">
        <v>0.0</v>
      </c>
      <c r="D164" s="42"/>
      <c r="E164" s="42"/>
      <c r="F164" s="2">
        <v>2717.0</v>
      </c>
      <c r="G164" s="75">
        <v>1524.0</v>
      </c>
      <c r="H164" s="43">
        <v>16.0</v>
      </c>
      <c r="I164" s="43">
        <v>19.0</v>
      </c>
      <c r="J164" s="43">
        <v>5.0</v>
      </c>
      <c r="K164" s="44">
        <v>25.0</v>
      </c>
      <c r="L164" s="44">
        <v>46.0</v>
      </c>
      <c r="M164" s="44">
        <v>16.0</v>
      </c>
      <c r="N164" s="76">
        <f>'Turnout Restoration'!AR164</f>
        <v>11</v>
      </c>
      <c r="O164" s="45">
        <v>8.0</v>
      </c>
      <c r="P164" s="76">
        <f>'Turnout Restoration'!AT164</f>
        <v>5</v>
      </c>
      <c r="Q164" s="39">
        <f t="shared" si="6"/>
        <v>0.3333333333</v>
      </c>
      <c r="R164" s="40">
        <f t="shared" si="7"/>
        <v>0.475</v>
      </c>
      <c r="S164" s="54">
        <f t="shared" si="8"/>
        <v>0.5287356322</v>
      </c>
      <c r="T164" s="40">
        <f t="shared" si="9"/>
        <v>0.4496666667</v>
      </c>
      <c r="U164" s="54">
        <f t="shared" si="10"/>
        <v>0.5433333333</v>
      </c>
      <c r="V164" s="39">
        <f t="shared" ref="V164:X164" si="835">Q164</f>
        <v>0.3333333333</v>
      </c>
      <c r="W164" s="40">
        <f t="shared" si="835"/>
        <v>0.475</v>
      </c>
      <c r="X164" s="54">
        <f t="shared" si="835"/>
        <v>0.5287356322</v>
      </c>
      <c r="Y164" s="39">
        <f t="shared" si="12"/>
        <v>0.3333333333</v>
      </c>
      <c r="Z164" s="40">
        <f t="shared" si="13"/>
        <v>-0.079</v>
      </c>
      <c r="AA164" s="54">
        <f t="shared" si="14"/>
        <v>-0.1032643678</v>
      </c>
      <c r="AB164" s="55">
        <f t="shared" si="15"/>
        <v>-0.2327064447</v>
      </c>
      <c r="AC164" s="55">
        <f t="shared" si="16"/>
        <v>1.018104608</v>
      </c>
      <c r="AD164" s="39">
        <f t="shared" si="17"/>
        <v>0.2422314091</v>
      </c>
      <c r="AE164" s="40">
        <f t="shared" si="18"/>
        <v>0.2422314091</v>
      </c>
      <c r="AF164" s="54">
        <f t="shared" si="19"/>
        <v>-0.1032643678</v>
      </c>
      <c r="AG164" s="56">
        <f t="shared" si="20"/>
        <v>-0.4029751497</v>
      </c>
      <c r="AH164" s="56">
        <f t="shared" si="21"/>
        <v>1.188373313</v>
      </c>
      <c r="AI164" s="39">
        <f t="shared" si="22"/>
        <v>0.1861982616</v>
      </c>
      <c r="AJ164" s="40">
        <f t="shared" si="23"/>
        <v>0.1861982616</v>
      </c>
      <c r="AK164" s="54">
        <f t="shared" si="24"/>
        <v>0.1861982616</v>
      </c>
      <c r="AL164" s="57">
        <f t="shared" ref="AL164:AM164" si="836">R164-T164</f>
        <v>0.02533333333</v>
      </c>
      <c r="AM164" s="57">
        <f t="shared" si="836"/>
        <v>-0.01459770115</v>
      </c>
      <c r="AN164" s="58">
        <f t="shared" si="26"/>
        <v>0.01238056231</v>
      </c>
      <c r="AO164" s="58">
        <f t="shared" si="27"/>
        <v>-0.01028668698</v>
      </c>
      <c r="AP164" s="39">
        <f t="shared" si="28"/>
        <v>0.1861982616</v>
      </c>
      <c r="AQ164" s="40">
        <f t="shared" ref="AQ164:AR164" si="837">AJ164+AN164</f>
        <v>0.1985788239</v>
      </c>
      <c r="AR164" s="54">
        <f t="shared" si="837"/>
        <v>0.1759115746</v>
      </c>
      <c r="AS164" s="59">
        <f t="shared" si="30"/>
        <v>1.790206474</v>
      </c>
      <c r="AT164" s="39">
        <f t="shared" ref="AT164:AV164" si="838">AP164*$AS164</f>
        <v>0.3333333333</v>
      </c>
      <c r="AU164" s="40">
        <f t="shared" si="838"/>
        <v>0.3554970961</v>
      </c>
      <c r="AV164" s="54">
        <f t="shared" si="838"/>
        <v>0.3149180397</v>
      </c>
      <c r="AW164" s="39">
        <f t="shared" ref="AW164:AY164" si="839">IF(AT164&lt;0,0,IF(AT164&gt;1,1,AT164))</f>
        <v>0.3333333333</v>
      </c>
      <c r="AX164" s="40">
        <f t="shared" si="839"/>
        <v>0.3554970961</v>
      </c>
      <c r="AY164" s="54">
        <f t="shared" si="839"/>
        <v>0.3149180397</v>
      </c>
      <c r="AZ164" s="38"/>
      <c r="BA164" s="38"/>
      <c r="BB164" s="38"/>
      <c r="BC164" s="38"/>
      <c r="BD164" s="38"/>
      <c r="BE164" s="38"/>
      <c r="BF164" s="38"/>
    </row>
    <row r="165">
      <c r="A165" s="1"/>
      <c r="B165" s="1"/>
      <c r="C165" s="53">
        <v>0.0</v>
      </c>
      <c r="D165" s="42"/>
      <c r="E165" s="42"/>
      <c r="F165" s="2">
        <v>2726.0</v>
      </c>
      <c r="G165" s="75">
        <v>2106.0</v>
      </c>
      <c r="H165" s="43">
        <v>30.0</v>
      </c>
      <c r="I165" s="43">
        <v>45.0</v>
      </c>
      <c r="J165" s="43">
        <v>72.0</v>
      </c>
      <c r="K165" s="44">
        <v>112.0</v>
      </c>
      <c r="L165" s="44">
        <v>143.0</v>
      </c>
      <c r="M165" s="44">
        <v>223.0</v>
      </c>
      <c r="N165" s="76">
        <f>'Turnout Restoration'!AR165</f>
        <v>33</v>
      </c>
      <c r="O165" s="45">
        <v>60.0</v>
      </c>
      <c r="P165" s="76">
        <f>'Turnout Restoration'!AT165</f>
        <v>50</v>
      </c>
      <c r="Q165" s="39">
        <f t="shared" si="6"/>
        <v>0.4195804196</v>
      </c>
      <c r="R165" s="40">
        <f t="shared" si="7"/>
        <v>0.306122449</v>
      </c>
      <c r="S165" s="54">
        <f t="shared" si="8"/>
        <v>0.2991631799</v>
      </c>
      <c r="T165" s="40">
        <f t="shared" si="9"/>
        <v>0.4473150765</v>
      </c>
      <c r="U165" s="54">
        <f t="shared" si="10"/>
        <v>0.5335277031</v>
      </c>
      <c r="V165" s="39">
        <f t="shared" ref="V165:X165" si="840">Q165</f>
        <v>0.4195804196</v>
      </c>
      <c r="W165" s="40">
        <f t="shared" si="840"/>
        <v>0.306122449</v>
      </c>
      <c r="X165" s="54">
        <f t="shared" si="840"/>
        <v>0.2991631799</v>
      </c>
      <c r="Y165" s="39">
        <f t="shared" si="12"/>
        <v>0.4195804196</v>
      </c>
      <c r="Z165" s="40">
        <f t="shared" si="13"/>
        <v>-0.247877551</v>
      </c>
      <c r="AA165" s="54">
        <f t="shared" si="14"/>
        <v>-0.3328368201</v>
      </c>
      <c r="AB165" s="55">
        <f t="shared" si="15"/>
        <v>-0.5336086723</v>
      </c>
      <c r="AC165" s="55">
        <f t="shared" si="16"/>
        <v>1.319006836</v>
      </c>
      <c r="AD165" s="39">
        <f t="shared" si="17"/>
        <v>0.3445946958</v>
      </c>
      <c r="AE165" s="40">
        <f t="shared" si="18"/>
        <v>0.3445946958</v>
      </c>
      <c r="AF165" s="54">
        <f t="shared" si="19"/>
        <v>-0.3328368201</v>
      </c>
      <c r="AG165" s="56">
        <f t="shared" si="20"/>
        <v>-0.7680433534</v>
      </c>
      <c r="AH165" s="56">
        <f t="shared" si="21"/>
        <v>1.553441517</v>
      </c>
      <c r="AI165" s="39">
        <f t="shared" si="22"/>
        <v>0.3387667732</v>
      </c>
      <c r="AJ165" s="40">
        <f t="shared" si="23"/>
        <v>0.3387667732</v>
      </c>
      <c r="AK165" s="54">
        <f t="shared" si="24"/>
        <v>0.3387667732</v>
      </c>
      <c r="AL165" s="57">
        <f t="shared" ref="AL165:AM165" si="841">R165-T165</f>
        <v>-0.1411926276</v>
      </c>
      <c r="AM165" s="57">
        <f t="shared" si="841"/>
        <v>-0.2343645231</v>
      </c>
      <c r="AN165" s="58">
        <f t="shared" si="26"/>
        <v>-0.06900174171</v>
      </c>
      <c r="AO165" s="58">
        <f t="shared" si="27"/>
        <v>-0.1651516539</v>
      </c>
      <c r="AP165" s="39">
        <f t="shared" si="28"/>
        <v>0.3387667732</v>
      </c>
      <c r="AQ165" s="40">
        <f t="shared" ref="AQ165:AR165" si="842">AJ165+AN165</f>
        <v>0.2697650315</v>
      </c>
      <c r="AR165" s="54">
        <f t="shared" si="842"/>
        <v>0.1736151193</v>
      </c>
      <c r="AS165" s="59">
        <f t="shared" si="30"/>
        <v>1.238552458</v>
      </c>
      <c r="AT165" s="39">
        <f t="shared" ref="AT165:AV165" si="843">AP165*$AS165</f>
        <v>0.4195804196</v>
      </c>
      <c r="AU165" s="40">
        <f t="shared" si="843"/>
        <v>0.3341181428</v>
      </c>
      <c r="AV165" s="54">
        <f t="shared" si="843"/>
        <v>0.2150314327</v>
      </c>
      <c r="AW165" s="39">
        <f t="shared" ref="AW165:AY165" si="844">IF(AT165&lt;0,0,IF(AT165&gt;1,1,AT165))</f>
        <v>0.4195804196</v>
      </c>
      <c r="AX165" s="40">
        <f t="shared" si="844"/>
        <v>0.3341181428</v>
      </c>
      <c r="AY165" s="54">
        <f t="shared" si="844"/>
        <v>0.2150314327</v>
      </c>
      <c r="AZ165" s="38"/>
      <c r="BA165" s="38"/>
      <c r="BB165" s="38"/>
      <c r="BC165" s="38"/>
      <c r="BD165" s="38"/>
      <c r="BE165" s="38"/>
      <c r="BF165" s="38"/>
    </row>
    <row r="166">
      <c r="A166" s="1"/>
      <c r="B166" s="1"/>
      <c r="C166" s="53">
        <v>0.0</v>
      </c>
      <c r="D166" s="42"/>
      <c r="E166" s="42"/>
      <c r="F166" s="2">
        <v>2730.0</v>
      </c>
      <c r="G166" s="75">
        <v>2458.0</v>
      </c>
      <c r="H166" s="43">
        <v>19.0</v>
      </c>
      <c r="I166" s="43">
        <v>39.0</v>
      </c>
      <c r="J166" s="43">
        <v>26.0</v>
      </c>
      <c r="K166" s="44">
        <v>40.0</v>
      </c>
      <c r="L166" s="44">
        <v>103.0</v>
      </c>
      <c r="M166" s="44">
        <v>34.0</v>
      </c>
      <c r="N166" s="76">
        <f>'Turnout Restoration'!AR166</f>
        <v>25</v>
      </c>
      <c r="O166" s="45">
        <v>12.0</v>
      </c>
      <c r="P166" s="76">
        <f>'Turnout Restoration'!AT166</f>
        <v>26</v>
      </c>
      <c r="Q166" s="39">
        <f t="shared" si="6"/>
        <v>0.1904761905</v>
      </c>
      <c r="R166" s="40">
        <f t="shared" si="7"/>
        <v>0.4642857143</v>
      </c>
      <c r="S166" s="54">
        <f t="shared" si="8"/>
        <v>0.581920904</v>
      </c>
      <c r="T166" s="40">
        <f t="shared" si="9"/>
        <v>0.4758503401</v>
      </c>
      <c r="U166" s="54">
        <f t="shared" si="10"/>
        <v>0.5714557823</v>
      </c>
      <c r="V166" s="39">
        <f t="shared" ref="V166:X166" si="845">Q166</f>
        <v>0.1904761905</v>
      </c>
      <c r="W166" s="40">
        <f t="shared" si="845"/>
        <v>0.4642857143</v>
      </c>
      <c r="X166" s="54">
        <f t="shared" si="845"/>
        <v>0.581920904</v>
      </c>
      <c r="Y166" s="39">
        <f t="shared" si="12"/>
        <v>0.1904761905</v>
      </c>
      <c r="Z166" s="40">
        <f t="shared" si="13"/>
        <v>-0.08971428571</v>
      </c>
      <c r="AA166" s="54">
        <f t="shared" si="14"/>
        <v>-0.05007909605</v>
      </c>
      <c r="AB166" s="55">
        <f t="shared" si="15"/>
        <v>-0.4401796398</v>
      </c>
      <c r="AC166" s="55">
        <f t="shared" si="16"/>
        <v>1.225577803</v>
      </c>
      <c r="AD166" s="39">
        <f t="shared" si="17"/>
        <v>0.1488788638</v>
      </c>
      <c r="AE166" s="40">
        <f t="shared" si="18"/>
        <v>0.1488788638</v>
      </c>
      <c r="AF166" s="54">
        <f t="shared" si="19"/>
        <v>-0.05007909605</v>
      </c>
      <c r="AG166" s="56">
        <f t="shared" si="20"/>
        <v>-0.3244853601</v>
      </c>
      <c r="AH166" s="56">
        <f t="shared" si="21"/>
        <v>1.109883524</v>
      </c>
      <c r="AI166" s="39">
        <f t="shared" si="22"/>
        <v>0.1110694196</v>
      </c>
      <c r="AJ166" s="40">
        <f t="shared" si="23"/>
        <v>0.1110694196</v>
      </c>
      <c r="AK166" s="54">
        <f t="shared" si="24"/>
        <v>0.1110694196</v>
      </c>
      <c r="AL166" s="57">
        <f t="shared" ref="AL166:AM166" si="846">R166-T166</f>
        <v>-0.01156462585</v>
      </c>
      <c r="AM166" s="57">
        <f t="shared" si="846"/>
        <v>0.01046512164</v>
      </c>
      <c r="AN166" s="58">
        <f t="shared" si="26"/>
        <v>-0.005651706748</v>
      </c>
      <c r="AO166" s="58">
        <f t="shared" si="27"/>
        <v>0.007374546814</v>
      </c>
      <c r="AP166" s="39">
        <f t="shared" si="28"/>
        <v>0.1110694196</v>
      </c>
      <c r="AQ166" s="40">
        <f t="shared" ref="AQ166:AR166" si="847">AJ166+AN166</f>
        <v>0.1054177129</v>
      </c>
      <c r="AR166" s="54">
        <f t="shared" si="847"/>
        <v>0.1184439665</v>
      </c>
      <c r="AS166" s="59">
        <f t="shared" si="30"/>
        <v>1.714929196</v>
      </c>
      <c r="AT166" s="39">
        <f t="shared" ref="AT166:AV166" si="848">AP166*$AS166</f>
        <v>0.1904761905</v>
      </c>
      <c r="AU166" s="40">
        <f t="shared" si="848"/>
        <v>0.1807839136</v>
      </c>
      <c r="AV166" s="54">
        <f t="shared" si="848"/>
        <v>0.2031230161</v>
      </c>
      <c r="AW166" s="39">
        <f t="shared" ref="AW166:AY166" si="849">IF(AT166&lt;0,0,IF(AT166&gt;1,1,AT166))</f>
        <v>0.1904761905</v>
      </c>
      <c r="AX166" s="40">
        <f t="shared" si="849"/>
        <v>0.1807839136</v>
      </c>
      <c r="AY166" s="54">
        <f t="shared" si="849"/>
        <v>0.2031230161</v>
      </c>
      <c r="AZ166" s="38"/>
      <c r="BA166" s="38"/>
      <c r="BB166" s="38"/>
      <c r="BC166" s="38"/>
      <c r="BD166" s="38"/>
      <c r="BE166" s="38"/>
      <c r="BF166" s="38"/>
    </row>
    <row r="167">
      <c r="A167" s="1"/>
      <c r="B167" s="1"/>
      <c r="C167" s="53">
        <v>0.0</v>
      </c>
      <c r="D167" s="42"/>
      <c r="E167" s="42"/>
      <c r="F167" s="2">
        <v>2731.0</v>
      </c>
      <c r="G167" s="75">
        <v>2336.0</v>
      </c>
      <c r="H167" s="43">
        <v>16.0</v>
      </c>
      <c r="I167" s="43">
        <v>94.0</v>
      </c>
      <c r="J167" s="43">
        <v>46.0</v>
      </c>
      <c r="K167" s="44">
        <v>39.0</v>
      </c>
      <c r="L167" s="44">
        <v>330.0</v>
      </c>
      <c r="M167" s="44">
        <v>84.0</v>
      </c>
      <c r="N167" s="76">
        <f>'Turnout Restoration'!AR167</f>
        <v>21</v>
      </c>
      <c r="O167" s="45">
        <v>27.0</v>
      </c>
      <c r="P167" s="76">
        <f>'Turnout Restoration'!AT167</f>
        <v>115</v>
      </c>
      <c r="Q167" s="39">
        <f t="shared" si="6"/>
        <v>0.1656441718</v>
      </c>
      <c r="R167" s="40">
        <f t="shared" si="7"/>
        <v>0.6025641026</v>
      </c>
      <c r="S167" s="54">
        <f t="shared" si="8"/>
        <v>0.7284768212</v>
      </c>
      <c r="T167" s="40">
        <f t="shared" si="9"/>
        <v>0.4832374195</v>
      </c>
      <c r="U167" s="54">
        <f t="shared" si="10"/>
        <v>0.5778556965</v>
      </c>
      <c r="V167" s="39">
        <f t="shared" ref="V167:X167" si="850">Q167</f>
        <v>0.1656441718</v>
      </c>
      <c r="W167" s="40">
        <f t="shared" si="850"/>
        <v>0.6025641026</v>
      </c>
      <c r="X167" s="54">
        <f t="shared" si="850"/>
        <v>0.7284768212</v>
      </c>
      <c r="Y167" s="39">
        <f t="shared" si="12"/>
        <v>0.1656441718</v>
      </c>
      <c r="Z167" s="40">
        <f t="shared" si="13"/>
        <v>0.04856410256</v>
      </c>
      <c r="AA167" s="54">
        <f t="shared" si="14"/>
        <v>0.09647682119</v>
      </c>
      <c r="AB167" s="55">
        <f t="shared" si="15"/>
        <v>0.285191255</v>
      </c>
      <c r="AC167" s="55">
        <f t="shared" si="16"/>
        <v>0.5002069084</v>
      </c>
      <c r="AD167" s="39">
        <f t="shared" si="17"/>
        <v>0.1220583133</v>
      </c>
      <c r="AE167" s="40">
        <f t="shared" si="18"/>
        <v>0.1220583133</v>
      </c>
      <c r="AF167" s="54">
        <f t="shared" si="19"/>
        <v>0.09647682119</v>
      </c>
      <c r="AG167" s="56">
        <f t="shared" si="20"/>
        <v>0.6688695441</v>
      </c>
      <c r="AH167" s="56">
        <f t="shared" si="21"/>
        <v>0.1165286193</v>
      </c>
      <c r="AI167" s="39">
        <f t="shared" si="22"/>
        <v>0.1100136557</v>
      </c>
      <c r="AJ167" s="40">
        <f t="shared" si="23"/>
        <v>0.1100136557</v>
      </c>
      <c r="AK167" s="54">
        <f t="shared" si="24"/>
        <v>0.1100136557</v>
      </c>
      <c r="AL167" s="57">
        <f t="shared" ref="AL167:AM167" si="851">R167-T167</f>
        <v>0.119326683</v>
      </c>
      <c r="AM167" s="57">
        <f t="shared" si="851"/>
        <v>0.1506211247</v>
      </c>
      <c r="AN167" s="58">
        <f t="shared" si="26"/>
        <v>0.05831571452</v>
      </c>
      <c r="AO167" s="58">
        <f t="shared" si="27"/>
        <v>0.1061394768</v>
      </c>
      <c r="AP167" s="39">
        <f t="shared" si="28"/>
        <v>0.1100136557</v>
      </c>
      <c r="AQ167" s="40">
        <f t="shared" ref="AQ167:AR167" si="852">AJ167+AN167</f>
        <v>0.1683293702</v>
      </c>
      <c r="AR167" s="54">
        <f t="shared" si="852"/>
        <v>0.2161531325</v>
      </c>
      <c r="AS167" s="59">
        <f t="shared" si="30"/>
        <v>1.505669189</v>
      </c>
      <c r="AT167" s="39">
        <f t="shared" ref="AT167:AV167" si="853">AP167*$AS167</f>
        <v>0.1656441718</v>
      </c>
      <c r="AU167" s="40">
        <f t="shared" si="853"/>
        <v>0.2534483464</v>
      </c>
      <c r="AV167" s="54">
        <f t="shared" si="853"/>
        <v>0.3254551117</v>
      </c>
      <c r="AW167" s="39">
        <f t="shared" ref="AW167:AY167" si="854">IF(AT167&lt;0,0,IF(AT167&gt;1,1,AT167))</f>
        <v>0.1656441718</v>
      </c>
      <c r="AX167" s="40">
        <f t="shared" si="854"/>
        <v>0.2534483464</v>
      </c>
      <c r="AY167" s="54">
        <f t="shared" si="854"/>
        <v>0.3254551117</v>
      </c>
      <c r="AZ167" s="38"/>
      <c r="BA167" s="38"/>
      <c r="BB167" s="38"/>
      <c r="BC167" s="38"/>
      <c r="BD167" s="38"/>
      <c r="BE167" s="38"/>
      <c r="BF167" s="38"/>
    </row>
    <row r="168">
      <c r="A168" s="1"/>
      <c r="B168" s="1"/>
      <c r="C168" s="53">
        <v>0.0</v>
      </c>
      <c r="D168" s="42"/>
      <c r="E168" s="42"/>
      <c r="F168" s="2">
        <v>2733.0</v>
      </c>
      <c r="G168" s="75">
        <v>2756.0</v>
      </c>
      <c r="H168" s="43">
        <v>20.0</v>
      </c>
      <c r="I168" s="43">
        <v>25.0</v>
      </c>
      <c r="J168" s="43">
        <v>19.0</v>
      </c>
      <c r="K168" s="44">
        <v>54.0</v>
      </c>
      <c r="L168" s="44">
        <v>101.0</v>
      </c>
      <c r="M168" s="44">
        <v>49.0</v>
      </c>
      <c r="N168" s="76">
        <f>'Turnout Restoration'!AR168</f>
        <v>20</v>
      </c>
      <c r="O168" s="45">
        <v>22.0</v>
      </c>
      <c r="P168" s="76">
        <f>'Turnout Restoration'!AT168</f>
        <v>14</v>
      </c>
      <c r="Q168" s="39">
        <f t="shared" si="6"/>
        <v>0.3928571429</v>
      </c>
      <c r="R168" s="40">
        <f t="shared" si="7"/>
        <v>0.390625</v>
      </c>
      <c r="S168" s="54">
        <f t="shared" si="8"/>
        <v>0.4950980392</v>
      </c>
      <c r="T168" s="40">
        <f t="shared" si="9"/>
        <v>0.4469604592</v>
      </c>
      <c r="U168" s="54">
        <f t="shared" si="10"/>
        <v>0.5359885204</v>
      </c>
      <c r="V168" s="39">
        <f t="shared" ref="V168:X168" si="855">Q168</f>
        <v>0.3928571429</v>
      </c>
      <c r="W168" s="40">
        <f t="shared" si="855"/>
        <v>0.390625</v>
      </c>
      <c r="X168" s="54">
        <f t="shared" si="855"/>
        <v>0.4950980392</v>
      </c>
      <c r="Y168" s="39">
        <f t="shared" si="12"/>
        <v>0.3928571429</v>
      </c>
      <c r="Z168" s="40">
        <f t="shared" si="13"/>
        <v>-0.163375</v>
      </c>
      <c r="AA168" s="54">
        <f t="shared" si="14"/>
        <v>-0.1369019608</v>
      </c>
      <c r="AB168" s="55">
        <f t="shared" si="15"/>
        <v>-0.3941066858</v>
      </c>
      <c r="AC168" s="55">
        <f t="shared" si="16"/>
        <v>1.179504849</v>
      </c>
      <c r="AD168" s="39">
        <f t="shared" si="17"/>
        <v>0.3008555512</v>
      </c>
      <c r="AE168" s="40">
        <f t="shared" si="18"/>
        <v>0.3008555512</v>
      </c>
      <c r="AF168" s="54">
        <f t="shared" si="19"/>
        <v>-0.1369019608</v>
      </c>
      <c r="AG168" s="56">
        <f t="shared" si="20"/>
        <v>-0.4270390718</v>
      </c>
      <c r="AH168" s="56">
        <f t="shared" si="21"/>
        <v>1.212437235</v>
      </c>
      <c r="AI168" s="39">
        <f t="shared" si="22"/>
        <v>0.2337265598</v>
      </c>
      <c r="AJ168" s="40">
        <f t="shared" si="23"/>
        <v>0.2337265598</v>
      </c>
      <c r="AK168" s="54">
        <f t="shared" si="24"/>
        <v>0.2337265598</v>
      </c>
      <c r="AL168" s="57">
        <f t="shared" ref="AL168:AM168" si="856">R168-T168</f>
        <v>-0.05633545918</v>
      </c>
      <c r="AM168" s="57">
        <f t="shared" si="856"/>
        <v>-0.04089048119</v>
      </c>
      <c r="AN168" s="58">
        <f t="shared" si="26"/>
        <v>-0.02753149985</v>
      </c>
      <c r="AO168" s="58">
        <f t="shared" si="27"/>
        <v>-0.02881464527</v>
      </c>
      <c r="AP168" s="39">
        <f t="shared" si="28"/>
        <v>0.2337265598</v>
      </c>
      <c r="AQ168" s="40">
        <f t="shared" ref="AQ168:AR168" si="857">AJ168+AN168</f>
        <v>0.20619506</v>
      </c>
      <c r="AR168" s="54">
        <f t="shared" si="857"/>
        <v>0.2049119145</v>
      </c>
      <c r="AS168" s="59">
        <f t="shared" si="30"/>
        <v>1.680840822</v>
      </c>
      <c r="AT168" s="39">
        <f t="shared" ref="AT168:AV168" si="858">AP168*$AS168</f>
        <v>0.3928571429</v>
      </c>
      <c r="AU168" s="40">
        <f t="shared" si="858"/>
        <v>0.346581074</v>
      </c>
      <c r="AV168" s="54">
        <f t="shared" si="858"/>
        <v>0.3444243108</v>
      </c>
      <c r="AW168" s="39">
        <f t="shared" ref="AW168:AY168" si="859">IF(AT168&lt;0,0,IF(AT168&gt;1,1,AT168))</f>
        <v>0.3928571429</v>
      </c>
      <c r="AX168" s="40">
        <f t="shared" si="859"/>
        <v>0.346581074</v>
      </c>
      <c r="AY168" s="54">
        <f t="shared" si="859"/>
        <v>0.3444243108</v>
      </c>
      <c r="AZ168" s="38"/>
      <c r="BA168" s="38"/>
      <c r="BB168" s="38"/>
      <c r="BC168" s="38"/>
      <c r="BD168" s="38"/>
      <c r="BE168" s="38"/>
      <c r="BF168" s="38"/>
    </row>
    <row r="169">
      <c r="A169" s="1"/>
      <c r="B169" s="1"/>
      <c r="C169" s="53">
        <v>0.0</v>
      </c>
      <c r="D169" s="42"/>
      <c r="E169" s="42"/>
      <c r="F169" s="2">
        <v>2737.0</v>
      </c>
      <c r="G169" s="75">
        <v>1198.0</v>
      </c>
      <c r="H169" s="43">
        <v>5.0</v>
      </c>
      <c r="I169" s="43">
        <v>7.0</v>
      </c>
      <c r="J169" s="43">
        <v>6.0</v>
      </c>
      <c r="K169" s="44">
        <v>19.0</v>
      </c>
      <c r="L169" s="44">
        <v>49.0</v>
      </c>
      <c r="M169" s="44">
        <v>13.0</v>
      </c>
      <c r="N169" s="76">
        <f>'Turnout Restoration'!AR169</f>
        <v>19</v>
      </c>
      <c r="O169" s="45">
        <v>5.0</v>
      </c>
      <c r="P169" s="76">
        <f>'Turnout Restoration'!AT169</f>
        <v>8</v>
      </c>
      <c r="Q169" s="39">
        <f t="shared" si="6"/>
        <v>0.15625</v>
      </c>
      <c r="R169" s="40">
        <f t="shared" si="7"/>
        <v>0.3888888889</v>
      </c>
      <c r="S169" s="54">
        <f t="shared" si="8"/>
        <v>0.6049382716</v>
      </c>
      <c r="T169" s="40">
        <f t="shared" si="9"/>
        <v>0.4862509766</v>
      </c>
      <c r="U169" s="54">
        <f t="shared" si="10"/>
        <v>0.5803935547</v>
      </c>
      <c r="V169" s="39">
        <f t="shared" ref="V169:X169" si="860">Q169</f>
        <v>0.15625</v>
      </c>
      <c r="W169" s="40">
        <f t="shared" si="860"/>
        <v>0.3888888889</v>
      </c>
      <c r="X169" s="54">
        <f t="shared" si="860"/>
        <v>0.6049382716</v>
      </c>
      <c r="Y169" s="39">
        <f t="shared" si="12"/>
        <v>0.15625</v>
      </c>
      <c r="Z169" s="40">
        <f t="shared" si="13"/>
        <v>-0.1651111111</v>
      </c>
      <c r="AA169" s="54">
        <f t="shared" si="14"/>
        <v>-0.0270617284</v>
      </c>
      <c r="AB169" s="55">
        <f t="shared" si="15"/>
        <v>-0.8129648667</v>
      </c>
      <c r="AC169" s="55">
        <f t="shared" si="16"/>
        <v>1.59836303</v>
      </c>
      <c r="AD169" s="39">
        <f t="shared" si="17"/>
        <v>0.1607416273</v>
      </c>
      <c r="AE169" s="40">
        <f t="shared" si="18"/>
        <v>0.1607416273</v>
      </c>
      <c r="AF169" s="54">
        <f t="shared" si="19"/>
        <v>-0.0270617284</v>
      </c>
      <c r="AG169" s="56">
        <f t="shared" si="20"/>
        <v>-0.1667913629</v>
      </c>
      <c r="AH169" s="56">
        <f t="shared" si="21"/>
        <v>0.9521895263</v>
      </c>
      <c r="AI169" s="39">
        <f t="shared" si="22"/>
        <v>0.1152610253</v>
      </c>
      <c r="AJ169" s="40">
        <f t="shared" si="23"/>
        <v>0.1152610253</v>
      </c>
      <c r="AK169" s="54">
        <f t="shared" si="24"/>
        <v>0.1152610253</v>
      </c>
      <c r="AL169" s="57">
        <f t="shared" ref="AL169:AM169" si="861">R169-T169</f>
        <v>-0.09736208767</v>
      </c>
      <c r="AM169" s="57">
        <f t="shared" si="861"/>
        <v>0.02454471692</v>
      </c>
      <c r="AN169" s="58">
        <f t="shared" si="26"/>
        <v>-0.04758147605</v>
      </c>
      <c r="AO169" s="58">
        <f t="shared" si="27"/>
        <v>0.01729613569</v>
      </c>
      <c r="AP169" s="39">
        <f t="shared" si="28"/>
        <v>0.1152610253</v>
      </c>
      <c r="AQ169" s="40">
        <f t="shared" ref="AQ169:AR169" si="862">AJ169+AN169</f>
        <v>0.06767954924</v>
      </c>
      <c r="AR169" s="54">
        <f t="shared" si="862"/>
        <v>0.132557161</v>
      </c>
      <c r="AS169" s="59">
        <f t="shared" si="30"/>
        <v>1.355618689</v>
      </c>
      <c r="AT169" s="39">
        <f t="shared" ref="AT169:AV169" si="863">AP169*$AS169</f>
        <v>0.15625</v>
      </c>
      <c r="AU169" s="40">
        <f t="shared" si="863"/>
        <v>0.09174766182</v>
      </c>
      <c r="AV169" s="54">
        <f t="shared" si="863"/>
        <v>0.1796969648</v>
      </c>
      <c r="AW169" s="39">
        <f t="shared" ref="AW169:AY169" si="864">IF(AT169&lt;0,0,IF(AT169&gt;1,1,AT169))</f>
        <v>0.15625</v>
      </c>
      <c r="AX169" s="40">
        <f t="shared" si="864"/>
        <v>0.09174766182</v>
      </c>
      <c r="AY169" s="54">
        <f t="shared" si="864"/>
        <v>0.1796969648</v>
      </c>
      <c r="AZ169" s="38"/>
      <c r="BA169" s="38"/>
      <c r="BB169" s="38"/>
      <c r="BC169" s="38"/>
      <c r="BD169" s="38"/>
      <c r="BE169" s="38"/>
      <c r="BF169" s="38"/>
    </row>
    <row r="170">
      <c r="A170" s="1"/>
      <c r="B170" s="1"/>
      <c r="C170" s="53">
        <v>0.0</v>
      </c>
      <c r="D170" s="42"/>
      <c r="E170" s="42"/>
      <c r="F170" s="2">
        <v>2740.0</v>
      </c>
      <c r="G170" s="75">
        <v>2389.0</v>
      </c>
      <c r="H170" s="43">
        <v>5.0</v>
      </c>
      <c r="I170" s="43">
        <v>19.0</v>
      </c>
      <c r="J170" s="43">
        <v>4.0</v>
      </c>
      <c r="K170" s="44">
        <v>17.0</v>
      </c>
      <c r="L170" s="44">
        <v>48.0</v>
      </c>
      <c r="M170" s="44">
        <v>16.0</v>
      </c>
      <c r="N170" s="76">
        <f>'Turnout Restoration'!AR170</f>
        <v>9</v>
      </c>
      <c r="O170" s="45">
        <v>7.0</v>
      </c>
      <c r="P170" s="76">
        <f>'Turnout Restoration'!AT170</f>
        <v>8</v>
      </c>
      <c r="Q170" s="39">
        <f t="shared" si="6"/>
        <v>0.2916666667</v>
      </c>
      <c r="R170" s="40">
        <f t="shared" si="7"/>
        <v>0.6785714286</v>
      </c>
      <c r="S170" s="54">
        <f t="shared" si="8"/>
        <v>0.5925925926</v>
      </c>
      <c r="T170" s="40">
        <f t="shared" si="9"/>
        <v>0.4544322917</v>
      </c>
      <c r="U170" s="54">
        <f t="shared" si="10"/>
        <v>0.5500052083</v>
      </c>
      <c r="V170" s="39">
        <f t="shared" ref="V170:X170" si="865">Q170</f>
        <v>0.2916666667</v>
      </c>
      <c r="W170" s="40">
        <f t="shared" si="865"/>
        <v>0.6785714286</v>
      </c>
      <c r="X170" s="54">
        <f t="shared" si="865"/>
        <v>0.5925925926</v>
      </c>
      <c r="Y170" s="39">
        <f t="shared" si="12"/>
        <v>0.2916666667</v>
      </c>
      <c r="Z170" s="40">
        <f t="shared" si="13"/>
        <v>0.1245714286</v>
      </c>
      <c r="AA170" s="54">
        <f t="shared" si="14"/>
        <v>-0.03940740741</v>
      </c>
      <c r="AB170" s="55">
        <f t="shared" si="15"/>
        <v>0.4036497468</v>
      </c>
      <c r="AC170" s="55">
        <f t="shared" si="16"/>
        <v>0.3817484166</v>
      </c>
      <c r="AD170" s="39">
        <f t="shared" si="17"/>
        <v>0.2242626644</v>
      </c>
      <c r="AE170" s="40">
        <f t="shared" si="18"/>
        <v>0.2242626644</v>
      </c>
      <c r="AF170" s="54">
        <f t="shared" si="19"/>
        <v>-0.03940740741</v>
      </c>
      <c r="AG170" s="56">
        <f t="shared" si="20"/>
        <v>-0.1739440651</v>
      </c>
      <c r="AH170" s="56">
        <f t="shared" si="21"/>
        <v>0.9593422285</v>
      </c>
      <c r="AI170" s="39">
        <f t="shared" si="22"/>
        <v>0.1610072768</v>
      </c>
      <c r="AJ170" s="40">
        <f t="shared" si="23"/>
        <v>0.1610072768</v>
      </c>
      <c r="AK170" s="54">
        <f t="shared" si="24"/>
        <v>0.1610072768</v>
      </c>
      <c r="AL170" s="57">
        <f t="shared" ref="AL170:AM170" si="866">R170-T170</f>
        <v>0.2241391369</v>
      </c>
      <c r="AM170" s="57">
        <f t="shared" si="866"/>
        <v>0.04258738426</v>
      </c>
      <c r="AN170" s="58">
        <f t="shared" si="26"/>
        <v>0.1095382323</v>
      </c>
      <c r="AO170" s="58">
        <f t="shared" si="27"/>
        <v>0.03001041647</v>
      </c>
      <c r="AP170" s="39">
        <f t="shared" si="28"/>
        <v>0.1610072768</v>
      </c>
      <c r="AQ170" s="40">
        <f t="shared" ref="AQ170:AR170" si="867">AJ170+AN170</f>
        <v>0.2705455091</v>
      </c>
      <c r="AR170" s="54">
        <f t="shared" si="867"/>
        <v>0.1910176933</v>
      </c>
      <c r="AS170" s="59">
        <f t="shared" si="30"/>
        <v>1.811512327</v>
      </c>
      <c r="AT170" s="39">
        <f t="shared" ref="AT170:AV170" si="868">AP170*$AS170</f>
        <v>0.2916666667</v>
      </c>
      <c r="AU170" s="40">
        <f t="shared" si="868"/>
        <v>0.4900965247</v>
      </c>
      <c r="AV170" s="54">
        <f t="shared" si="868"/>
        <v>0.346030906</v>
      </c>
      <c r="AW170" s="39">
        <f t="shared" ref="AW170:AY170" si="869">IF(AT170&lt;0,0,IF(AT170&gt;1,1,AT170))</f>
        <v>0.2916666667</v>
      </c>
      <c r="AX170" s="40">
        <f t="shared" si="869"/>
        <v>0.4900965247</v>
      </c>
      <c r="AY170" s="54">
        <f t="shared" si="869"/>
        <v>0.346030906</v>
      </c>
      <c r="AZ170" s="38"/>
      <c r="BA170" s="38"/>
      <c r="BB170" s="38"/>
      <c r="BC170" s="38"/>
      <c r="BD170" s="38"/>
      <c r="BE170" s="38"/>
      <c r="BF170" s="38"/>
    </row>
    <row r="171">
      <c r="A171" s="1"/>
      <c r="B171" s="1"/>
      <c r="C171" s="53">
        <v>0.0</v>
      </c>
      <c r="D171" s="42"/>
      <c r="E171" s="42"/>
      <c r="F171" s="2">
        <v>2743.0</v>
      </c>
      <c r="G171" s="75">
        <v>3042.0</v>
      </c>
      <c r="H171" s="43">
        <v>20.0</v>
      </c>
      <c r="I171" s="43">
        <v>30.0</v>
      </c>
      <c r="J171" s="43">
        <v>29.0</v>
      </c>
      <c r="K171" s="44">
        <v>89.0</v>
      </c>
      <c r="L171" s="44">
        <v>134.0</v>
      </c>
      <c r="M171" s="44">
        <v>73.0</v>
      </c>
      <c r="N171" s="76">
        <f>'Turnout Restoration'!AR171</f>
        <v>33</v>
      </c>
      <c r="O171" s="45">
        <v>24.0</v>
      </c>
      <c r="P171" s="76">
        <f>'Turnout Restoration'!AT171</f>
        <v>31</v>
      </c>
      <c r="Q171" s="39">
        <f t="shared" si="6"/>
        <v>0.2727272727</v>
      </c>
      <c r="R171" s="40">
        <f t="shared" si="7"/>
        <v>0.3797468354</v>
      </c>
      <c r="S171" s="54">
        <f t="shared" si="8"/>
        <v>0.4527027027</v>
      </c>
      <c r="T171" s="40">
        <f t="shared" si="9"/>
        <v>0.4573801653</v>
      </c>
      <c r="U171" s="54">
        <f t="shared" si="10"/>
        <v>0.5534545455</v>
      </c>
      <c r="V171" s="39">
        <f t="shared" ref="V171:X171" si="870">Q171</f>
        <v>0.2727272727</v>
      </c>
      <c r="W171" s="40">
        <f t="shared" si="870"/>
        <v>0.3797468354</v>
      </c>
      <c r="X171" s="54">
        <f t="shared" si="870"/>
        <v>0.4527027027</v>
      </c>
      <c r="Y171" s="39">
        <f t="shared" si="12"/>
        <v>0.2727272727</v>
      </c>
      <c r="Z171" s="40">
        <f t="shared" si="13"/>
        <v>-0.1742531646</v>
      </c>
      <c r="AA171" s="54">
        <f t="shared" si="14"/>
        <v>-0.1792972973</v>
      </c>
      <c r="AB171" s="55">
        <f t="shared" si="15"/>
        <v>-0.5685525132</v>
      </c>
      <c r="AC171" s="55">
        <f t="shared" si="16"/>
        <v>1.353950677</v>
      </c>
      <c r="AD171" s="39">
        <f t="shared" si="17"/>
        <v>0.2288496566</v>
      </c>
      <c r="AE171" s="40">
        <f t="shared" si="18"/>
        <v>0.2288496566</v>
      </c>
      <c r="AF171" s="54">
        <f t="shared" si="19"/>
        <v>-0.1792972973</v>
      </c>
      <c r="AG171" s="56">
        <f t="shared" si="20"/>
        <v>-0.6645813266</v>
      </c>
      <c r="AH171" s="56">
        <f t="shared" si="21"/>
        <v>1.44997949</v>
      </c>
      <c r="AI171" s="39">
        <f t="shared" si="22"/>
        <v>0.20557199</v>
      </c>
      <c r="AJ171" s="40">
        <f t="shared" si="23"/>
        <v>0.20557199</v>
      </c>
      <c r="AK171" s="54">
        <f t="shared" si="24"/>
        <v>0.20557199</v>
      </c>
      <c r="AL171" s="57">
        <f t="shared" ref="AL171:AM171" si="871">R171-T171</f>
        <v>-0.07763332985</v>
      </c>
      <c r="AM171" s="57">
        <f t="shared" si="871"/>
        <v>-0.1007518428</v>
      </c>
      <c r="AN171" s="58">
        <f t="shared" si="26"/>
        <v>-0.0379399057</v>
      </c>
      <c r="AO171" s="58">
        <f t="shared" si="27"/>
        <v>-0.07099766313</v>
      </c>
      <c r="AP171" s="39">
        <f t="shared" si="28"/>
        <v>0.20557199</v>
      </c>
      <c r="AQ171" s="40">
        <f t="shared" ref="AQ171:AR171" si="872">AJ171+AN171</f>
        <v>0.1676320843</v>
      </c>
      <c r="AR171" s="54">
        <f t="shared" si="872"/>
        <v>0.1345743269</v>
      </c>
      <c r="AS171" s="59">
        <f t="shared" si="30"/>
        <v>1.326675257</v>
      </c>
      <c r="AT171" s="39">
        <f t="shared" ref="AT171:AV171" si="873">AP171*$AS171</f>
        <v>0.2727272727</v>
      </c>
      <c r="AU171" s="40">
        <f t="shared" si="873"/>
        <v>0.2223933386</v>
      </c>
      <c r="AV171" s="54">
        <f t="shared" si="873"/>
        <v>0.1785364297</v>
      </c>
      <c r="AW171" s="39">
        <f t="shared" ref="AW171:AY171" si="874">IF(AT171&lt;0,0,IF(AT171&gt;1,1,AT171))</f>
        <v>0.2727272727</v>
      </c>
      <c r="AX171" s="40">
        <f t="shared" si="874"/>
        <v>0.2223933386</v>
      </c>
      <c r="AY171" s="54">
        <f t="shared" si="874"/>
        <v>0.1785364297</v>
      </c>
      <c r="AZ171" s="38"/>
      <c r="BA171" s="38"/>
      <c r="BB171" s="38"/>
      <c r="BC171" s="38"/>
      <c r="BD171" s="38"/>
      <c r="BE171" s="38"/>
      <c r="BF171" s="38"/>
    </row>
    <row r="172">
      <c r="A172" s="1"/>
      <c r="B172" s="1"/>
      <c r="C172" s="53">
        <v>0.0</v>
      </c>
      <c r="D172" s="42"/>
      <c r="E172" s="42"/>
      <c r="F172" s="2">
        <v>2746.0</v>
      </c>
      <c r="G172" s="75">
        <v>1220.0</v>
      </c>
      <c r="H172" s="43">
        <v>10.0</v>
      </c>
      <c r="I172" s="43">
        <v>11.0</v>
      </c>
      <c r="J172" s="43">
        <v>10.0</v>
      </c>
      <c r="K172" s="44">
        <v>23.0</v>
      </c>
      <c r="L172" s="44">
        <v>44.0</v>
      </c>
      <c r="M172" s="44">
        <v>16.0</v>
      </c>
      <c r="N172" s="76">
        <f>'Turnout Restoration'!AR172</f>
        <v>10</v>
      </c>
      <c r="O172" s="45">
        <v>8.0</v>
      </c>
      <c r="P172" s="76">
        <f>'Turnout Restoration'!AT172</f>
        <v>6</v>
      </c>
      <c r="Q172" s="39">
        <f t="shared" si="6"/>
        <v>0.3333333333</v>
      </c>
      <c r="R172" s="40">
        <f t="shared" si="7"/>
        <v>0.3548387097</v>
      </c>
      <c r="S172" s="54">
        <f t="shared" si="8"/>
        <v>0.5301204819</v>
      </c>
      <c r="T172" s="40">
        <f t="shared" si="9"/>
        <v>0.4496666667</v>
      </c>
      <c r="U172" s="54">
        <f t="shared" si="10"/>
        <v>0.5433333333</v>
      </c>
      <c r="V172" s="39">
        <f t="shared" ref="V172:X172" si="875">Q172</f>
        <v>0.3333333333</v>
      </c>
      <c r="W172" s="40">
        <f t="shared" si="875"/>
        <v>0.3548387097</v>
      </c>
      <c r="X172" s="54">
        <f t="shared" si="875"/>
        <v>0.5301204819</v>
      </c>
      <c r="Y172" s="39">
        <f t="shared" si="12"/>
        <v>0.3333333333</v>
      </c>
      <c r="Z172" s="40">
        <f t="shared" si="13"/>
        <v>-0.1991612903</v>
      </c>
      <c r="AA172" s="54">
        <f t="shared" si="14"/>
        <v>-0.1018795181</v>
      </c>
      <c r="AB172" s="55">
        <f t="shared" si="15"/>
        <v>-0.5385673515</v>
      </c>
      <c r="AC172" s="55">
        <f t="shared" si="16"/>
        <v>1.323965515</v>
      </c>
      <c r="AD172" s="39">
        <f t="shared" si="17"/>
        <v>0.2745690539</v>
      </c>
      <c r="AE172" s="40">
        <f t="shared" si="18"/>
        <v>0.2745690539</v>
      </c>
      <c r="AF172" s="54">
        <f t="shared" si="19"/>
        <v>-0.1018795181</v>
      </c>
      <c r="AG172" s="56">
        <f t="shared" si="20"/>
        <v>-0.3553053144</v>
      </c>
      <c r="AH172" s="56">
        <f t="shared" si="21"/>
        <v>1.140703478</v>
      </c>
      <c r="AI172" s="39">
        <f t="shared" si="22"/>
        <v>0.2070840428</v>
      </c>
      <c r="AJ172" s="40">
        <f t="shared" si="23"/>
        <v>0.2070840428</v>
      </c>
      <c r="AK172" s="54">
        <f t="shared" si="24"/>
        <v>0.2070840428</v>
      </c>
      <c r="AL172" s="57">
        <f t="shared" ref="AL172:AM172" si="876">R172-T172</f>
        <v>-0.09482795699</v>
      </c>
      <c r="AM172" s="57">
        <f t="shared" si="876"/>
        <v>-0.01321285141</v>
      </c>
      <c r="AN172" s="58">
        <f t="shared" si="26"/>
        <v>-0.04634303015</v>
      </c>
      <c r="AO172" s="58">
        <f t="shared" si="27"/>
        <v>-0.009310813058</v>
      </c>
      <c r="AP172" s="39">
        <f t="shared" si="28"/>
        <v>0.2070840428</v>
      </c>
      <c r="AQ172" s="40">
        <f t="shared" ref="AQ172:AR172" si="877">AJ172+AN172</f>
        <v>0.1607410126</v>
      </c>
      <c r="AR172" s="54">
        <f t="shared" si="877"/>
        <v>0.1977732297</v>
      </c>
      <c r="AS172" s="59">
        <f t="shared" si="30"/>
        <v>1.609652433</v>
      </c>
      <c r="AT172" s="39">
        <f t="shared" ref="AT172:AV172" si="878">AP172*$AS172</f>
        <v>0.3333333333</v>
      </c>
      <c r="AU172" s="40">
        <f t="shared" si="878"/>
        <v>0.2587371621</v>
      </c>
      <c r="AV172" s="54">
        <f t="shared" si="878"/>
        <v>0.3183461604</v>
      </c>
      <c r="AW172" s="39">
        <f t="shared" ref="AW172:AY172" si="879">IF(AT172&lt;0,0,IF(AT172&gt;1,1,AT172))</f>
        <v>0.3333333333</v>
      </c>
      <c r="AX172" s="40">
        <f t="shared" si="879"/>
        <v>0.2587371621</v>
      </c>
      <c r="AY172" s="54">
        <f t="shared" si="879"/>
        <v>0.3183461604</v>
      </c>
      <c r="AZ172" s="38"/>
      <c r="BA172" s="38"/>
      <c r="BB172" s="38"/>
      <c r="BC172" s="38"/>
      <c r="BD172" s="38"/>
      <c r="BE172" s="38"/>
      <c r="BF172" s="38"/>
    </row>
    <row r="173">
      <c r="A173" s="1"/>
      <c r="B173" s="1"/>
      <c r="C173" s="53">
        <v>0.0</v>
      </c>
      <c r="D173" s="42"/>
      <c r="E173" s="42"/>
      <c r="F173" s="2">
        <v>2752.0</v>
      </c>
      <c r="G173" s="75">
        <v>2509.0</v>
      </c>
      <c r="H173" s="43">
        <v>8.0</v>
      </c>
      <c r="I173" s="43">
        <v>15.0</v>
      </c>
      <c r="J173" s="43">
        <v>9.0</v>
      </c>
      <c r="K173" s="44">
        <v>29.0</v>
      </c>
      <c r="L173" s="44">
        <v>66.0</v>
      </c>
      <c r="M173" s="44">
        <v>22.0</v>
      </c>
      <c r="N173" s="76">
        <f>'Turnout Restoration'!AR173</f>
        <v>6</v>
      </c>
      <c r="O173" s="45">
        <v>10.0</v>
      </c>
      <c r="P173" s="76">
        <f>'Turnout Restoration'!AT173</f>
        <v>12</v>
      </c>
      <c r="Q173" s="39">
        <f t="shared" si="6"/>
        <v>0.3571428571</v>
      </c>
      <c r="R173" s="40">
        <f t="shared" si="7"/>
        <v>0.46875</v>
      </c>
      <c r="S173" s="54">
        <f t="shared" si="8"/>
        <v>0.5641025641</v>
      </c>
      <c r="T173" s="40">
        <f t="shared" si="9"/>
        <v>0.448005102</v>
      </c>
      <c r="U173" s="54">
        <f t="shared" si="10"/>
        <v>0.5400867347</v>
      </c>
      <c r="V173" s="39">
        <f t="shared" ref="V173:X173" si="880">Q173</f>
        <v>0.3571428571</v>
      </c>
      <c r="W173" s="40">
        <f t="shared" si="880"/>
        <v>0.46875</v>
      </c>
      <c r="X173" s="54">
        <f t="shared" si="880"/>
        <v>0.5641025641</v>
      </c>
      <c r="Y173" s="39">
        <f t="shared" si="12"/>
        <v>0.3571428571</v>
      </c>
      <c r="Z173" s="40">
        <f t="shared" si="13"/>
        <v>-0.08525</v>
      </c>
      <c r="AA173" s="54">
        <f t="shared" si="14"/>
        <v>-0.0678974359</v>
      </c>
      <c r="AB173" s="55">
        <f t="shared" si="15"/>
        <v>-0.2343154204</v>
      </c>
      <c r="AC173" s="55">
        <f t="shared" si="16"/>
        <v>1.019713584</v>
      </c>
      <c r="AD173" s="39">
        <f t="shared" si="17"/>
        <v>0.2596329938</v>
      </c>
      <c r="AE173" s="40">
        <f t="shared" si="18"/>
        <v>0.2596329938</v>
      </c>
      <c r="AF173" s="54">
        <f t="shared" si="19"/>
        <v>-0.0678974359</v>
      </c>
      <c r="AG173" s="56">
        <f t="shared" si="20"/>
        <v>-0.2557848513</v>
      </c>
      <c r="AH173" s="56">
        <f t="shared" si="21"/>
        <v>1.041183015</v>
      </c>
      <c r="AI173" s="39">
        <f t="shared" si="22"/>
        <v>0.189762158</v>
      </c>
      <c r="AJ173" s="40">
        <f t="shared" si="23"/>
        <v>0.189762158</v>
      </c>
      <c r="AK173" s="54">
        <f t="shared" si="24"/>
        <v>0.189762158</v>
      </c>
      <c r="AL173" s="57">
        <f t="shared" ref="AL173:AM173" si="881">R173-T173</f>
        <v>0.02074489796</v>
      </c>
      <c r="AM173" s="57">
        <f t="shared" si="881"/>
        <v>0.02401582941</v>
      </c>
      <c r="AN173" s="58">
        <f t="shared" si="26"/>
        <v>0.01013816455</v>
      </c>
      <c r="AO173" s="58">
        <f t="shared" si="27"/>
        <v>0.01692344</v>
      </c>
      <c r="AP173" s="39">
        <f t="shared" si="28"/>
        <v>0.189762158</v>
      </c>
      <c r="AQ173" s="40">
        <f t="shared" ref="AQ173:AR173" si="882">AJ173+AN173</f>
        <v>0.1999003226</v>
      </c>
      <c r="AR173" s="54">
        <f t="shared" si="882"/>
        <v>0.2066855981</v>
      </c>
      <c r="AS173" s="59">
        <f t="shared" si="30"/>
        <v>1.882055204</v>
      </c>
      <c r="AT173" s="39">
        <f t="shared" ref="AT173:AV173" si="883">AP173*$AS173</f>
        <v>0.3571428571</v>
      </c>
      <c r="AU173" s="40">
        <f t="shared" si="883"/>
        <v>0.3762234425</v>
      </c>
      <c r="AV173" s="54">
        <f t="shared" si="883"/>
        <v>0.3889937055</v>
      </c>
      <c r="AW173" s="39">
        <f t="shared" ref="AW173:AY173" si="884">IF(AT173&lt;0,0,IF(AT173&gt;1,1,AT173))</f>
        <v>0.3571428571</v>
      </c>
      <c r="AX173" s="40">
        <f t="shared" si="884"/>
        <v>0.3762234425</v>
      </c>
      <c r="AY173" s="54">
        <f t="shared" si="884"/>
        <v>0.3889937055</v>
      </c>
      <c r="AZ173" s="38"/>
      <c r="BA173" s="38"/>
      <c r="BB173" s="38"/>
      <c r="BC173" s="38"/>
      <c r="BD173" s="38"/>
      <c r="BE173" s="38"/>
      <c r="BF173" s="38"/>
    </row>
    <row r="174">
      <c r="A174" s="1"/>
      <c r="B174" s="1"/>
      <c r="C174" s="53">
        <v>0.0</v>
      </c>
      <c r="D174" s="42"/>
      <c r="E174" s="42"/>
      <c r="F174" s="2">
        <v>2775.0</v>
      </c>
      <c r="G174" s="75">
        <v>3006.0</v>
      </c>
      <c r="H174" s="43">
        <v>88.0</v>
      </c>
      <c r="I174" s="43">
        <v>210.0</v>
      </c>
      <c r="J174" s="43">
        <v>125.0</v>
      </c>
      <c r="K174" s="44">
        <v>122.0</v>
      </c>
      <c r="L174" s="44">
        <v>666.0</v>
      </c>
      <c r="M174" s="44">
        <v>145.0</v>
      </c>
      <c r="N174" s="76">
        <f>'Turnout Restoration'!AR174</f>
        <v>38</v>
      </c>
      <c r="O174" s="45">
        <v>23.0</v>
      </c>
      <c r="P174" s="76">
        <f>'Turnout Restoration'!AT174</f>
        <v>85</v>
      </c>
      <c r="Q174" s="39">
        <f t="shared" si="6"/>
        <v>0.1575342466</v>
      </c>
      <c r="R174" s="40">
        <f t="shared" si="7"/>
        <v>0.4964539007</v>
      </c>
      <c r="S174" s="54">
        <f t="shared" si="8"/>
        <v>0.7138263666</v>
      </c>
      <c r="T174" s="40">
        <f t="shared" si="9"/>
        <v>0.4858319103</v>
      </c>
      <c r="U174" s="54">
        <f t="shared" si="10"/>
        <v>0.5800428317</v>
      </c>
      <c r="V174" s="39">
        <f t="shared" ref="V174:X174" si="885">Q174</f>
        <v>0.1575342466</v>
      </c>
      <c r="W174" s="40">
        <f t="shared" si="885"/>
        <v>0.4964539007</v>
      </c>
      <c r="X174" s="54">
        <f t="shared" si="885"/>
        <v>0.7138263666</v>
      </c>
      <c r="Y174" s="39">
        <f t="shared" si="12"/>
        <v>0.1575342466</v>
      </c>
      <c r="Z174" s="40">
        <f t="shared" si="13"/>
        <v>-0.05754609929</v>
      </c>
      <c r="AA174" s="54">
        <f t="shared" si="14"/>
        <v>0.08182636656</v>
      </c>
      <c r="AB174" s="55">
        <f t="shared" si="15"/>
        <v>-0.3502330589</v>
      </c>
      <c r="AC174" s="55">
        <f t="shared" si="16"/>
        <v>1.135631222</v>
      </c>
      <c r="AD174" s="39">
        <f t="shared" si="17"/>
        <v>0.1185929854</v>
      </c>
      <c r="AE174" s="40">
        <f t="shared" si="18"/>
        <v>0.1185929854</v>
      </c>
      <c r="AF174" s="54">
        <f t="shared" si="19"/>
        <v>0.08182636656</v>
      </c>
      <c r="AG174" s="56">
        <f t="shared" si="20"/>
        <v>0.6039670209</v>
      </c>
      <c r="AH174" s="56">
        <f t="shared" si="21"/>
        <v>0.1814311425</v>
      </c>
      <c r="AI174" s="39">
        <f t="shared" si="22"/>
        <v>0.1018819181</v>
      </c>
      <c r="AJ174" s="40">
        <f t="shared" si="23"/>
        <v>0.1018819181</v>
      </c>
      <c r="AK174" s="54">
        <f t="shared" si="24"/>
        <v>0.1018819181</v>
      </c>
      <c r="AL174" s="57">
        <f t="shared" ref="AL174:AM174" si="886">R174-T174</f>
        <v>0.01062199041</v>
      </c>
      <c r="AM174" s="57">
        <f t="shared" si="886"/>
        <v>0.1337835349</v>
      </c>
      <c r="AN174" s="58">
        <f t="shared" si="26"/>
        <v>0.005191034767</v>
      </c>
      <c r="AO174" s="58">
        <f t="shared" si="27"/>
        <v>0.09427438826</v>
      </c>
      <c r="AP174" s="39">
        <f t="shared" si="28"/>
        <v>0.1018819181</v>
      </c>
      <c r="AQ174" s="40">
        <f t="shared" ref="AQ174:AR174" si="887">AJ174+AN174</f>
        <v>0.1070729528</v>
      </c>
      <c r="AR174" s="54">
        <f t="shared" si="887"/>
        <v>0.1961563063</v>
      </c>
      <c r="AS174" s="59">
        <f t="shared" si="30"/>
        <v>1.546243431</v>
      </c>
      <c r="AT174" s="39">
        <f t="shared" ref="AT174:AV174" si="888">AP174*$AS174</f>
        <v>0.1575342466</v>
      </c>
      <c r="AU174" s="40">
        <f t="shared" si="888"/>
        <v>0.16556085</v>
      </c>
      <c r="AV174" s="54">
        <f t="shared" si="888"/>
        <v>0.3033054002</v>
      </c>
      <c r="AW174" s="39">
        <f t="shared" ref="AW174:AY174" si="889">IF(AT174&lt;0,0,IF(AT174&gt;1,1,AT174))</f>
        <v>0.1575342466</v>
      </c>
      <c r="AX174" s="40">
        <f t="shared" si="889"/>
        <v>0.16556085</v>
      </c>
      <c r="AY174" s="54">
        <f t="shared" si="889"/>
        <v>0.3033054002</v>
      </c>
      <c r="AZ174" s="38"/>
      <c r="BA174" s="38"/>
      <c r="BB174" s="38"/>
      <c r="BC174" s="38"/>
      <c r="BD174" s="38"/>
      <c r="BE174" s="38"/>
      <c r="BF174" s="38"/>
    </row>
    <row r="175">
      <c r="A175" s="1"/>
      <c r="B175" s="1"/>
      <c r="C175" s="53">
        <v>0.0</v>
      </c>
      <c r="D175" s="42"/>
      <c r="E175" s="42"/>
      <c r="F175" s="2">
        <v>2776.0</v>
      </c>
      <c r="G175" s="75">
        <v>2761.0</v>
      </c>
      <c r="H175" s="43">
        <v>12.0</v>
      </c>
      <c r="I175" s="43">
        <v>179.0</v>
      </c>
      <c r="J175" s="43">
        <v>101.0</v>
      </c>
      <c r="K175" s="44">
        <v>72.0</v>
      </c>
      <c r="L175" s="44">
        <v>477.0</v>
      </c>
      <c r="M175" s="44">
        <v>109.0</v>
      </c>
      <c r="N175" s="76">
        <f>'Turnout Restoration'!AR175</f>
        <v>21</v>
      </c>
      <c r="O175" s="45">
        <v>31.0</v>
      </c>
      <c r="P175" s="76">
        <f>'Turnout Restoration'!AT175</f>
        <v>50</v>
      </c>
      <c r="Q175" s="39">
        <f t="shared" si="6"/>
        <v>0.3039215686</v>
      </c>
      <c r="R175" s="40">
        <f t="shared" si="7"/>
        <v>0.6130136986</v>
      </c>
      <c r="S175" s="54">
        <f t="shared" si="8"/>
        <v>0.7249240122</v>
      </c>
      <c r="T175" s="40">
        <f t="shared" si="9"/>
        <v>0.4527851788</v>
      </c>
      <c r="U175" s="54">
        <f t="shared" si="10"/>
        <v>0.5479120531</v>
      </c>
      <c r="V175" s="39">
        <f t="shared" ref="V175:X175" si="890">Q175</f>
        <v>0.3039215686</v>
      </c>
      <c r="W175" s="40">
        <f t="shared" si="890"/>
        <v>0.6130136986</v>
      </c>
      <c r="X175" s="54">
        <f t="shared" si="890"/>
        <v>0.7249240122</v>
      </c>
      <c r="Y175" s="39">
        <f t="shared" si="12"/>
        <v>0.3039215686</v>
      </c>
      <c r="Z175" s="40">
        <f t="shared" si="13"/>
        <v>0.05901369863</v>
      </c>
      <c r="AA175" s="54">
        <f t="shared" si="14"/>
        <v>0.09292401216</v>
      </c>
      <c r="AB175" s="55">
        <f t="shared" si="15"/>
        <v>0.1917875136</v>
      </c>
      <c r="AC175" s="55">
        <f t="shared" si="16"/>
        <v>0.5936106498</v>
      </c>
      <c r="AD175" s="39">
        <f t="shared" si="17"/>
        <v>0.2189188623</v>
      </c>
      <c r="AE175" s="40">
        <f t="shared" si="18"/>
        <v>0.2189188623</v>
      </c>
      <c r="AF175" s="54">
        <f t="shared" si="19"/>
        <v>0.09292401216</v>
      </c>
      <c r="AG175" s="56">
        <f t="shared" si="20"/>
        <v>0.4014197996</v>
      </c>
      <c r="AH175" s="56">
        <f t="shared" si="21"/>
        <v>0.3839783638</v>
      </c>
      <c r="AI175" s="39">
        <f t="shared" si="22"/>
        <v>0.16816709</v>
      </c>
      <c r="AJ175" s="40">
        <f t="shared" si="23"/>
        <v>0.16816709</v>
      </c>
      <c r="AK175" s="54">
        <f t="shared" si="24"/>
        <v>0.16816709</v>
      </c>
      <c r="AL175" s="57">
        <f t="shared" ref="AL175:AM175" si="891">R175-T175</f>
        <v>0.1602285199</v>
      </c>
      <c r="AM175" s="57">
        <f t="shared" si="891"/>
        <v>0.1770119591</v>
      </c>
      <c r="AN175" s="58">
        <f t="shared" si="26"/>
        <v>0.07830470424</v>
      </c>
      <c r="AO175" s="58">
        <f t="shared" si="27"/>
        <v>0.1247365318</v>
      </c>
      <c r="AP175" s="39">
        <f t="shared" si="28"/>
        <v>0.16816709</v>
      </c>
      <c r="AQ175" s="40">
        <f t="shared" ref="AQ175:AR175" si="892">AJ175+AN175</f>
        <v>0.2464717942</v>
      </c>
      <c r="AR175" s="54">
        <f t="shared" si="892"/>
        <v>0.2929036218</v>
      </c>
      <c r="AS175" s="59">
        <f t="shared" si="30"/>
        <v>1.807259486</v>
      </c>
      <c r="AT175" s="39">
        <f t="shared" ref="AT175:AV175" si="893">AP175*$AS175</f>
        <v>0.3039215686</v>
      </c>
      <c r="AU175" s="40">
        <f t="shared" si="893"/>
        <v>0.4454384882</v>
      </c>
      <c r="AV175" s="54">
        <f t="shared" si="893"/>
        <v>0.5293528491</v>
      </c>
      <c r="AW175" s="39">
        <f t="shared" ref="AW175:AY175" si="894">IF(AT175&lt;0,0,IF(AT175&gt;1,1,AT175))</f>
        <v>0.3039215686</v>
      </c>
      <c r="AX175" s="40">
        <f t="shared" si="894"/>
        <v>0.4454384882</v>
      </c>
      <c r="AY175" s="54">
        <f t="shared" si="894"/>
        <v>0.5293528491</v>
      </c>
      <c r="AZ175" s="38"/>
      <c r="BA175" s="38"/>
      <c r="BB175" s="38"/>
      <c r="BC175" s="38"/>
      <c r="BD175" s="38"/>
      <c r="BE175" s="38"/>
      <c r="BF175" s="38"/>
    </row>
    <row r="176">
      <c r="A176" s="1"/>
      <c r="B176" s="1"/>
      <c r="C176" s="53">
        <v>0.0</v>
      </c>
      <c r="D176" s="42"/>
      <c r="E176" s="42"/>
      <c r="F176" s="2">
        <v>3000.0</v>
      </c>
      <c r="G176" s="75">
        <v>2043.0</v>
      </c>
      <c r="H176" s="43">
        <v>11.0</v>
      </c>
      <c r="I176" s="43">
        <v>24.0</v>
      </c>
      <c r="J176" s="43">
        <v>18.0</v>
      </c>
      <c r="K176" s="44">
        <v>34.0</v>
      </c>
      <c r="L176" s="44">
        <v>85.0</v>
      </c>
      <c r="M176" s="44">
        <v>36.0</v>
      </c>
      <c r="N176" s="76">
        <f>'Turnout Restoration'!AR176</f>
        <v>21</v>
      </c>
      <c r="O176" s="45">
        <v>18.0</v>
      </c>
      <c r="P176" s="76">
        <f>'Turnout Restoration'!AT176</f>
        <v>26</v>
      </c>
      <c r="Q176" s="39">
        <f t="shared" si="6"/>
        <v>0.2769230769</v>
      </c>
      <c r="R176" s="40">
        <f t="shared" si="7"/>
        <v>0.4528301887</v>
      </c>
      <c r="S176" s="54">
        <f t="shared" si="8"/>
        <v>0.5483870968</v>
      </c>
      <c r="T176" s="40">
        <f t="shared" si="9"/>
        <v>0.4566849704</v>
      </c>
      <c r="U176" s="54">
        <f t="shared" si="10"/>
        <v>0.552667929</v>
      </c>
      <c r="V176" s="39">
        <f t="shared" ref="V176:X176" si="895">Q176</f>
        <v>0.2769230769</v>
      </c>
      <c r="W176" s="40">
        <f t="shared" si="895"/>
        <v>0.4528301887</v>
      </c>
      <c r="X176" s="54">
        <f t="shared" si="895"/>
        <v>0.5483870968</v>
      </c>
      <c r="Y176" s="39">
        <f t="shared" si="12"/>
        <v>0.2769230769</v>
      </c>
      <c r="Z176" s="40">
        <f t="shared" si="13"/>
        <v>-0.1011698113</v>
      </c>
      <c r="AA176" s="54">
        <f t="shared" si="14"/>
        <v>-0.08361290323</v>
      </c>
      <c r="AB176" s="55">
        <f t="shared" si="15"/>
        <v>-0.3502708191</v>
      </c>
      <c r="AC176" s="55">
        <f t="shared" si="16"/>
        <v>1.135668982</v>
      </c>
      <c r="AD176" s="39">
        <f t="shared" si="17"/>
        <v>0.2084726856</v>
      </c>
      <c r="AE176" s="40">
        <f t="shared" si="18"/>
        <v>0.2084726856</v>
      </c>
      <c r="AF176" s="54">
        <f t="shared" si="19"/>
        <v>-0.08361290323</v>
      </c>
      <c r="AG176" s="56">
        <f t="shared" si="20"/>
        <v>-0.3814316042</v>
      </c>
      <c r="AH176" s="56">
        <f t="shared" si="21"/>
        <v>1.166829768</v>
      </c>
      <c r="AI176" s="39">
        <f t="shared" si="22"/>
        <v>0.1588269156</v>
      </c>
      <c r="AJ176" s="40">
        <f t="shared" si="23"/>
        <v>0.1588269156</v>
      </c>
      <c r="AK176" s="54">
        <f t="shared" si="24"/>
        <v>0.1588269156</v>
      </c>
      <c r="AL176" s="57">
        <f t="shared" ref="AL176:AM176" si="896">R176-T176</f>
        <v>-0.003854781735</v>
      </c>
      <c r="AM176" s="57">
        <f t="shared" si="896"/>
        <v>-0.00428083222</v>
      </c>
      <c r="AN176" s="58">
        <f t="shared" si="26"/>
        <v>-0.001883856532</v>
      </c>
      <c r="AO176" s="58">
        <f t="shared" si="27"/>
        <v>-0.00301661067</v>
      </c>
      <c r="AP176" s="39">
        <f t="shared" si="28"/>
        <v>0.1588269156</v>
      </c>
      <c r="AQ176" s="40">
        <f t="shared" ref="AQ176:AR176" si="897">AJ176+AN176</f>
        <v>0.156943059</v>
      </c>
      <c r="AR176" s="54">
        <f t="shared" si="897"/>
        <v>0.1558103049</v>
      </c>
      <c r="AS176" s="59">
        <f t="shared" si="30"/>
        <v>1.743552571</v>
      </c>
      <c r="AT176" s="39">
        <f t="shared" ref="AT176:AV176" si="898">AP176*$AS176</f>
        <v>0.2769230769</v>
      </c>
      <c r="AU176" s="40">
        <f t="shared" si="898"/>
        <v>0.273638474</v>
      </c>
      <c r="AV176" s="54">
        <f t="shared" si="898"/>
        <v>0.2716634576</v>
      </c>
      <c r="AW176" s="39">
        <f t="shared" ref="AW176:AY176" si="899">IF(AT176&lt;0,0,IF(AT176&gt;1,1,AT176))</f>
        <v>0.2769230769</v>
      </c>
      <c r="AX176" s="40">
        <f t="shared" si="899"/>
        <v>0.273638474</v>
      </c>
      <c r="AY176" s="54">
        <f t="shared" si="899"/>
        <v>0.2716634576</v>
      </c>
      <c r="AZ176" s="38"/>
      <c r="BA176" s="38"/>
      <c r="BB176" s="38"/>
      <c r="BC176" s="38"/>
      <c r="BD176" s="38"/>
      <c r="BE176" s="38"/>
      <c r="BF176" s="38"/>
    </row>
    <row r="177">
      <c r="A177" s="1"/>
      <c r="B177" s="1"/>
      <c r="C177" s="53">
        <v>0.0</v>
      </c>
      <c r="D177" s="42"/>
      <c r="E177" s="42"/>
      <c r="F177" s="2">
        <v>3003.0</v>
      </c>
      <c r="G177" s="75">
        <v>1572.0</v>
      </c>
      <c r="H177" s="43">
        <v>6.0</v>
      </c>
      <c r="I177" s="43">
        <v>19.0</v>
      </c>
      <c r="J177" s="43">
        <v>15.0</v>
      </c>
      <c r="K177" s="44">
        <v>24.0</v>
      </c>
      <c r="L177" s="44">
        <v>77.0</v>
      </c>
      <c r="M177" s="44">
        <v>29.0</v>
      </c>
      <c r="N177" s="76">
        <f>'Turnout Restoration'!AR177</f>
        <v>13</v>
      </c>
      <c r="O177" s="45">
        <v>11.0</v>
      </c>
      <c r="P177" s="76">
        <f>'Turnout Restoration'!AT177</f>
        <v>42</v>
      </c>
      <c r="Q177" s="39">
        <f t="shared" si="6"/>
        <v>0.1666666667</v>
      </c>
      <c r="R177" s="40">
        <f t="shared" si="7"/>
        <v>0.475</v>
      </c>
      <c r="S177" s="54">
        <f t="shared" si="8"/>
        <v>0.5923076923</v>
      </c>
      <c r="T177" s="40">
        <f t="shared" si="9"/>
        <v>0.4829166667</v>
      </c>
      <c r="U177" s="54">
        <f t="shared" si="10"/>
        <v>0.5775833333</v>
      </c>
      <c r="V177" s="39">
        <f t="shared" ref="V177:X177" si="900">Q177</f>
        <v>0.1666666667</v>
      </c>
      <c r="W177" s="40">
        <f t="shared" si="900"/>
        <v>0.475</v>
      </c>
      <c r="X177" s="54">
        <f t="shared" si="900"/>
        <v>0.5923076923</v>
      </c>
      <c r="Y177" s="39">
        <f t="shared" si="12"/>
        <v>0.1666666667</v>
      </c>
      <c r="Z177" s="40">
        <f t="shared" si="13"/>
        <v>-0.079</v>
      </c>
      <c r="AA177" s="54">
        <f t="shared" si="14"/>
        <v>-0.03969230769</v>
      </c>
      <c r="AB177" s="55">
        <f t="shared" si="15"/>
        <v>-0.44263211</v>
      </c>
      <c r="AC177" s="55">
        <f t="shared" si="16"/>
        <v>1.228030273</v>
      </c>
      <c r="AD177" s="39">
        <f t="shared" si="17"/>
        <v>0.1304200479</v>
      </c>
      <c r="AE177" s="40">
        <f t="shared" si="18"/>
        <v>0.1304200479</v>
      </c>
      <c r="AF177" s="54">
        <f t="shared" si="19"/>
        <v>-0.03969230769</v>
      </c>
      <c r="AG177" s="56">
        <f t="shared" si="20"/>
        <v>-0.2954355715</v>
      </c>
      <c r="AH177" s="56">
        <f t="shared" si="21"/>
        <v>1.080833735</v>
      </c>
      <c r="AI177" s="39">
        <f t="shared" si="22"/>
        <v>0.09639727221</v>
      </c>
      <c r="AJ177" s="40">
        <f t="shared" si="23"/>
        <v>0.09639727221</v>
      </c>
      <c r="AK177" s="54">
        <f t="shared" si="24"/>
        <v>0.09639727221</v>
      </c>
      <c r="AL177" s="57">
        <f t="shared" ref="AL177:AM177" si="901">R177-T177</f>
        <v>-0.007916666667</v>
      </c>
      <c r="AM177" s="57">
        <f t="shared" si="901"/>
        <v>0.01472435897</v>
      </c>
      <c r="AN177" s="58">
        <f t="shared" si="26"/>
        <v>-0.003868925722</v>
      </c>
      <c r="AO177" s="58">
        <f t="shared" si="27"/>
        <v>0.01037594003</v>
      </c>
      <c r="AP177" s="39">
        <f t="shared" si="28"/>
        <v>0.09639727221</v>
      </c>
      <c r="AQ177" s="40">
        <f t="shared" ref="AQ177:AR177" si="902">AJ177+AN177</f>
        <v>0.09252834649</v>
      </c>
      <c r="AR177" s="54">
        <f t="shared" si="902"/>
        <v>0.1067732122</v>
      </c>
      <c r="AS177" s="59">
        <f t="shared" si="30"/>
        <v>1.728956254</v>
      </c>
      <c r="AT177" s="39">
        <f t="shared" ref="AT177:AV177" si="903">AP177*$AS177</f>
        <v>0.1666666667</v>
      </c>
      <c r="AU177" s="40">
        <f t="shared" si="903"/>
        <v>0.1599774633</v>
      </c>
      <c r="AV177" s="54">
        <f t="shared" si="903"/>
        <v>0.1846062131</v>
      </c>
      <c r="AW177" s="39">
        <f t="shared" ref="AW177:AY177" si="904">IF(AT177&lt;0,0,IF(AT177&gt;1,1,AT177))</f>
        <v>0.1666666667</v>
      </c>
      <c r="AX177" s="40">
        <f t="shared" si="904"/>
        <v>0.1599774633</v>
      </c>
      <c r="AY177" s="54">
        <f t="shared" si="904"/>
        <v>0.1846062131</v>
      </c>
      <c r="AZ177" s="38"/>
      <c r="BA177" s="38"/>
      <c r="BB177" s="38"/>
      <c r="BC177" s="38"/>
      <c r="BD177" s="38"/>
      <c r="BE177" s="38"/>
      <c r="BF177" s="38"/>
    </row>
    <row r="178">
      <c r="A178" s="1"/>
      <c r="B178" s="1"/>
      <c r="C178" s="53">
        <v>0.0</v>
      </c>
      <c r="D178" s="42"/>
      <c r="E178" s="42"/>
      <c r="F178" s="2">
        <v>3006.0</v>
      </c>
      <c r="G178" s="75">
        <v>505.0</v>
      </c>
      <c r="H178" s="43">
        <v>6.0</v>
      </c>
      <c r="I178" s="43">
        <v>2.0</v>
      </c>
      <c r="J178" s="43">
        <v>12.0</v>
      </c>
      <c r="K178" s="44">
        <v>23.0</v>
      </c>
      <c r="L178" s="44">
        <v>41.0</v>
      </c>
      <c r="M178" s="44">
        <v>21.0</v>
      </c>
      <c r="N178" s="76">
        <f>'Turnout Restoration'!AR178</f>
        <v>13</v>
      </c>
      <c r="O178" s="45">
        <v>3.0</v>
      </c>
      <c r="P178" s="76">
        <f>'Turnout Restoration'!AT178</f>
        <v>12</v>
      </c>
      <c r="Q178" s="39">
        <f t="shared" si="6"/>
        <v>0.1071428571</v>
      </c>
      <c r="R178" s="40">
        <f t="shared" si="7"/>
        <v>0.1</v>
      </c>
      <c r="S178" s="54">
        <f t="shared" si="8"/>
        <v>0.4823529412</v>
      </c>
      <c r="T178" s="40">
        <f t="shared" si="9"/>
        <v>0.5039604592</v>
      </c>
      <c r="U178" s="54">
        <f t="shared" si="10"/>
        <v>0.5947028061</v>
      </c>
      <c r="V178" s="39">
        <f t="shared" ref="V178:X178" si="905">Q178</f>
        <v>0.1071428571</v>
      </c>
      <c r="W178" s="40">
        <f t="shared" si="905"/>
        <v>0.1</v>
      </c>
      <c r="X178" s="54">
        <f t="shared" si="905"/>
        <v>0.4823529412</v>
      </c>
      <c r="Y178" s="39">
        <f t="shared" si="12"/>
        <v>0.1071428571</v>
      </c>
      <c r="Z178" s="40">
        <f t="shared" si="13"/>
        <v>-0.454</v>
      </c>
      <c r="AA178" s="54">
        <f t="shared" si="14"/>
        <v>-0.1496470588</v>
      </c>
      <c r="AB178" s="55">
        <f t="shared" si="15"/>
        <v>-1.339039297</v>
      </c>
      <c r="AC178" s="55">
        <f t="shared" si="16"/>
        <v>2.12443746</v>
      </c>
      <c r="AD178" s="39">
        <f t="shared" si="17"/>
        <v>0.329845109</v>
      </c>
      <c r="AE178" s="40">
        <f t="shared" si="18"/>
        <v>0.329845109</v>
      </c>
      <c r="AF178" s="54">
        <f t="shared" si="19"/>
        <v>-0.1496470588</v>
      </c>
      <c r="AG178" s="56">
        <f t="shared" si="20"/>
        <v>-0.4259173652</v>
      </c>
      <c r="AH178" s="56">
        <f t="shared" si="21"/>
        <v>1.211315529</v>
      </c>
      <c r="AI178" s="39">
        <f t="shared" si="22"/>
        <v>0.2561171979</v>
      </c>
      <c r="AJ178" s="40">
        <f t="shared" si="23"/>
        <v>0.2561171979</v>
      </c>
      <c r="AK178" s="54">
        <f t="shared" si="24"/>
        <v>0.2561171979</v>
      </c>
      <c r="AL178" s="57">
        <f t="shared" ref="AL178:AM178" si="906">R178-T178</f>
        <v>-0.4039604592</v>
      </c>
      <c r="AM178" s="57">
        <f t="shared" si="906"/>
        <v>-0.1123498649</v>
      </c>
      <c r="AN178" s="58">
        <f t="shared" si="26"/>
        <v>-0.1974180646</v>
      </c>
      <c r="AO178" s="58">
        <f t="shared" si="27"/>
        <v>-0.07917054067</v>
      </c>
      <c r="AP178" s="39">
        <f t="shared" si="28"/>
        <v>0.2561171979</v>
      </c>
      <c r="AQ178" s="40">
        <f t="shared" ref="AQ178:AR178" si="907">AJ178+AN178</f>
        <v>0.05869913332</v>
      </c>
      <c r="AR178" s="54">
        <f t="shared" si="907"/>
        <v>0.1769466572</v>
      </c>
      <c r="AS178" s="59">
        <f t="shared" si="30"/>
        <v>0.41833527</v>
      </c>
      <c r="AT178" s="39">
        <f t="shared" ref="AT178:AV178" si="908">AP178*$AS178</f>
        <v>0.1071428571</v>
      </c>
      <c r="AU178" s="40">
        <f t="shared" si="908"/>
        <v>0.02455591779</v>
      </c>
      <c r="AV178" s="54">
        <f t="shared" si="908"/>
        <v>0.07402302764</v>
      </c>
      <c r="AW178" s="39">
        <f t="shared" ref="AW178:AY178" si="909">IF(AT178&lt;0,0,IF(AT178&gt;1,1,AT178))</f>
        <v>0.1071428571</v>
      </c>
      <c r="AX178" s="40">
        <f t="shared" si="909"/>
        <v>0.02455591779</v>
      </c>
      <c r="AY178" s="54">
        <f t="shared" si="909"/>
        <v>0.07402302764</v>
      </c>
      <c r="AZ178" s="38"/>
      <c r="BA178" s="38"/>
      <c r="BB178" s="38"/>
      <c r="BC178" s="38"/>
      <c r="BD178" s="38"/>
      <c r="BE178" s="38"/>
      <c r="BF178" s="38"/>
    </row>
    <row r="179">
      <c r="A179" s="1"/>
      <c r="B179" s="1"/>
      <c r="C179" s="53">
        <v>0.0</v>
      </c>
      <c r="D179" s="42"/>
      <c r="E179" s="42"/>
      <c r="F179" s="2">
        <v>3007.0</v>
      </c>
      <c r="G179" s="75">
        <v>2877.0</v>
      </c>
      <c r="H179" s="43">
        <v>16.0</v>
      </c>
      <c r="I179" s="43">
        <v>30.0</v>
      </c>
      <c r="J179" s="43">
        <v>22.0</v>
      </c>
      <c r="K179" s="44">
        <v>47.0</v>
      </c>
      <c r="L179" s="44">
        <v>108.0</v>
      </c>
      <c r="M179" s="44">
        <v>32.0</v>
      </c>
      <c r="N179" s="76">
        <f>'Turnout Restoration'!AR179</f>
        <v>18</v>
      </c>
      <c r="O179" s="45">
        <v>21.0</v>
      </c>
      <c r="P179" s="76">
        <f>'Turnout Restoration'!AT179</f>
        <v>23</v>
      </c>
      <c r="Q179" s="39">
        <f t="shared" si="6"/>
        <v>0.3387096774</v>
      </c>
      <c r="R179" s="40">
        <f t="shared" si="7"/>
        <v>0.4411764706</v>
      </c>
      <c r="S179" s="54">
        <f t="shared" si="8"/>
        <v>0.577540107</v>
      </c>
      <c r="T179" s="40">
        <f t="shared" si="9"/>
        <v>0.4492239854</v>
      </c>
      <c r="U179" s="54">
        <f t="shared" si="10"/>
        <v>0.542564256</v>
      </c>
      <c r="V179" s="39">
        <f t="shared" ref="V179:X179" si="910">Q179</f>
        <v>0.3387096774</v>
      </c>
      <c r="W179" s="40">
        <f t="shared" si="910"/>
        <v>0.4411764706</v>
      </c>
      <c r="X179" s="54">
        <f t="shared" si="910"/>
        <v>0.577540107</v>
      </c>
      <c r="Y179" s="39">
        <f t="shared" si="12"/>
        <v>0.3387096774</v>
      </c>
      <c r="Z179" s="40">
        <f t="shared" si="13"/>
        <v>-0.1128235294</v>
      </c>
      <c r="AA179" s="54">
        <f t="shared" si="14"/>
        <v>-0.05445989305</v>
      </c>
      <c r="AB179" s="55">
        <f t="shared" si="15"/>
        <v>-0.3215387747</v>
      </c>
      <c r="AC179" s="55">
        <f t="shared" si="16"/>
        <v>1.106936938</v>
      </c>
      <c r="AD179" s="39">
        <f t="shared" si="17"/>
        <v>0.2524414728</v>
      </c>
      <c r="AE179" s="40">
        <f t="shared" si="18"/>
        <v>0.2524414728</v>
      </c>
      <c r="AF179" s="54">
        <f t="shared" si="19"/>
        <v>-0.05445989305</v>
      </c>
      <c r="AG179" s="56">
        <f t="shared" si="20"/>
        <v>-0.2124764293</v>
      </c>
      <c r="AH179" s="56">
        <f t="shared" si="21"/>
        <v>0.9978745927</v>
      </c>
      <c r="AI179" s="39">
        <f t="shared" si="22"/>
        <v>0.1826096618</v>
      </c>
      <c r="AJ179" s="40">
        <f t="shared" si="23"/>
        <v>0.1826096618</v>
      </c>
      <c r="AK179" s="54">
        <f t="shared" si="24"/>
        <v>0.1826096618</v>
      </c>
      <c r="AL179" s="57">
        <f t="shared" ref="AL179:AM179" si="911">R179-T179</f>
        <v>-0.008047514844</v>
      </c>
      <c r="AM179" s="57">
        <f t="shared" si="911"/>
        <v>0.03497585097</v>
      </c>
      <c r="AN179" s="58">
        <f t="shared" si="26"/>
        <v>-0.003932872065</v>
      </c>
      <c r="AO179" s="58">
        <f t="shared" si="27"/>
        <v>0.02464673218</v>
      </c>
      <c r="AP179" s="39">
        <f t="shared" si="28"/>
        <v>0.1826096618</v>
      </c>
      <c r="AQ179" s="40">
        <f t="shared" ref="AQ179:AR179" si="912">AJ179+AN179</f>
        <v>0.1786767897</v>
      </c>
      <c r="AR179" s="54">
        <f t="shared" si="912"/>
        <v>0.2072563939</v>
      </c>
      <c r="AS179" s="59">
        <f t="shared" si="30"/>
        <v>1.854828897</v>
      </c>
      <c r="AT179" s="39">
        <f t="shared" ref="AT179:AV179" si="913">AP179*$AS179</f>
        <v>0.3387096774</v>
      </c>
      <c r="AU179" s="40">
        <f t="shared" si="913"/>
        <v>0.3314148727</v>
      </c>
      <c r="AV179" s="54">
        <f t="shared" si="913"/>
        <v>0.3844251485</v>
      </c>
      <c r="AW179" s="39">
        <f t="shared" ref="AW179:AY179" si="914">IF(AT179&lt;0,0,IF(AT179&gt;1,1,AT179))</f>
        <v>0.3387096774</v>
      </c>
      <c r="AX179" s="40">
        <f t="shared" si="914"/>
        <v>0.3314148727</v>
      </c>
      <c r="AY179" s="54">
        <f t="shared" si="914"/>
        <v>0.3844251485</v>
      </c>
      <c r="AZ179" s="38"/>
      <c r="BA179" s="38"/>
      <c r="BB179" s="38"/>
      <c r="BC179" s="38"/>
      <c r="BD179" s="38"/>
      <c r="BE179" s="38"/>
      <c r="BF179" s="38"/>
    </row>
    <row r="180">
      <c r="A180" s="1"/>
      <c r="B180" s="1"/>
      <c r="C180" s="53">
        <v>0.0</v>
      </c>
      <c r="D180" s="42"/>
      <c r="E180" s="42"/>
      <c r="F180" s="2">
        <v>3009.0</v>
      </c>
      <c r="G180" s="75">
        <v>2664.0</v>
      </c>
      <c r="H180" s="43">
        <v>27.0</v>
      </c>
      <c r="I180" s="43">
        <v>52.0</v>
      </c>
      <c r="J180" s="43">
        <v>30.0</v>
      </c>
      <c r="K180" s="44">
        <v>65.0</v>
      </c>
      <c r="L180" s="44">
        <v>131.0</v>
      </c>
      <c r="M180" s="44">
        <v>38.0</v>
      </c>
      <c r="N180" s="76">
        <f>'Turnout Restoration'!AR180</f>
        <v>22</v>
      </c>
      <c r="O180" s="45">
        <v>19.0</v>
      </c>
      <c r="P180" s="76">
        <f>'Turnout Restoration'!AT180</f>
        <v>29</v>
      </c>
      <c r="Q180" s="39">
        <f t="shared" si="6"/>
        <v>0.2714285714</v>
      </c>
      <c r="R180" s="40">
        <f t="shared" si="7"/>
        <v>0.4770642202</v>
      </c>
      <c r="S180" s="54">
        <f t="shared" si="8"/>
        <v>0.5598290598</v>
      </c>
      <c r="T180" s="40">
        <f t="shared" si="9"/>
        <v>0.4576002041</v>
      </c>
      <c r="U180" s="54">
        <f t="shared" si="10"/>
        <v>0.5537006122</v>
      </c>
      <c r="V180" s="39">
        <f t="shared" ref="V180:X180" si="915">Q180</f>
        <v>0.2714285714</v>
      </c>
      <c r="W180" s="40">
        <f t="shared" si="915"/>
        <v>0.4770642202</v>
      </c>
      <c r="X180" s="54">
        <f t="shared" si="915"/>
        <v>0.5598290598</v>
      </c>
      <c r="Y180" s="39">
        <f t="shared" si="12"/>
        <v>0.2714285714</v>
      </c>
      <c r="Z180" s="40">
        <f t="shared" si="13"/>
        <v>-0.07693577982</v>
      </c>
      <c r="AA180" s="54">
        <f t="shared" si="14"/>
        <v>-0.07217094017</v>
      </c>
      <c r="AB180" s="55">
        <f t="shared" si="15"/>
        <v>-0.2762028006</v>
      </c>
      <c r="AC180" s="55">
        <f t="shared" si="16"/>
        <v>1.061600964</v>
      </c>
      <c r="AD180" s="39">
        <f t="shared" si="17"/>
        <v>0.1994900795</v>
      </c>
      <c r="AE180" s="40">
        <f t="shared" si="18"/>
        <v>0.1994900795</v>
      </c>
      <c r="AF180" s="54">
        <f t="shared" si="19"/>
        <v>-0.07217094017</v>
      </c>
      <c r="AG180" s="56">
        <f t="shared" si="20"/>
        <v>-0.3471278906</v>
      </c>
      <c r="AH180" s="56">
        <f t="shared" si="21"/>
        <v>1.132526054</v>
      </c>
      <c r="AI180" s="39">
        <f t="shared" si="22"/>
        <v>0.1500082271</v>
      </c>
      <c r="AJ180" s="40">
        <f t="shared" si="23"/>
        <v>0.1500082271</v>
      </c>
      <c r="AK180" s="54">
        <f t="shared" si="24"/>
        <v>0.1500082271</v>
      </c>
      <c r="AL180" s="57">
        <f t="shared" ref="AL180:AM180" si="916">R180-T180</f>
        <v>0.0194640161</v>
      </c>
      <c r="AM180" s="57">
        <f t="shared" si="916"/>
        <v>0.006128447584</v>
      </c>
      <c r="AN180" s="58">
        <f t="shared" si="26"/>
        <v>0.009512189376</v>
      </c>
      <c r="AO180" s="58">
        <f t="shared" si="27"/>
        <v>0.004318585598</v>
      </c>
      <c r="AP180" s="39">
        <f t="shared" si="28"/>
        <v>0.1500082271</v>
      </c>
      <c r="AQ180" s="40">
        <f t="shared" ref="AQ180:AR180" si="917">AJ180+AN180</f>
        <v>0.1595204165</v>
      </c>
      <c r="AR180" s="54">
        <f t="shared" si="917"/>
        <v>0.1543268127</v>
      </c>
      <c r="AS180" s="59">
        <f t="shared" si="30"/>
        <v>1.809424567</v>
      </c>
      <c r="AT180" s="39">
        <f t="shared" ref="AT180:AV180" si="918">AP180*$AS180</f>
        <v>0.2714285714</v>
      </c>
      <c r="AU180" s="40">
        <f t="shared" si="918"/>
        <v>0.2886401606</v>
      </c>
      <c r="AV180" s="54">
        <f t="shared" si="918"/>
        <v>0.2792427263</v>
      </c>
      <c r="AW180" s="39">
        <f t="shared" ref="AW180:AY180" si="919">IF(AT180&lt;0,0,IF(AT180&gt;1,1,AT180))</f>
        <v>0.2714285714</v>
      </c>
      <c r="AX180" s="40">
        <f t="shared" si="919"/>
        <v>0.2886401606</v>
      </c>
      <c r="AY180" s="54">
        <f t="shared" si="919"/>
        <v>0.2792427263</v>
      </c>
      <c r="AZ180" s="38"/>
      <c r="BA180" s="38"/>
      <c r="BB180" s="38"/>
      <c r="BC180" s="38"/>
      <c r="BD180" s="38"/>
      <c r="BE180" s="38"/>
      <c r="BF180" s="38"/>
    </row>
    <row r="181">
      <c r="A181" s="1"/>
      <c r="B181" s="1"/>
      <c r="C181" s="53">
        <v>0.0</v>
      </c>
      <c r="D181" s="42"/>
      <c r="E181" s="42"/>
      <c r="F181" s="2">
        <v>3011.0</v>
      </c>
      <c r="G181" s="75">
        <v>2469.0</v>
      </c>
      <c r="H181" s="43">
        <v>25.0</v>
      </c>
      <c r="I181" s="43">
        <v>31.0</v>
      </c>
      <c r="J181" s="43">
        <v>33.0</v>
      </c>
      <c r="K181" s="44">
        <v>49.0</v>
      </c>
      <c r="L181" s="44">
        <v>130.0</v>
      </c>
      <c r="M181" s="44">
        <v>48.0</v>
      </c>
      <c r="N181" s="76">
        <f>'Turnout Restoration'!AR181</f>
        <v>11</v>
      </c>
      <c r="O181" s="45">
        <v>16.0</v>
      </c>
      <c r="P181" s="76">
        <f>'Turnout Restoration'!AT181</f>
        <v>28</v>
      </c>
      <c r="Q181" s="39">
        <f t="shared" si="6"/>
        <v>0.2909090909</v>
      </c>
      <c r="R181" s="40">
        <f t="shared" si="7"/>
        <v>0.3483146067</v>
      </c>
      <c r="S181" s="54">
        <f t="shared" si="8"/>
        <v>0.5726872247</v>
      </c>
      <c r="T181" s="40">
        <f t="shared" si="9"/>
        <v>0.4545408264</v>
      </c>
      <c r="U181" s="54">
        <f t="shared" si="10"/>
        <v>0.5501381818</v>
      </c>
      <c r="V181" s="39">
        <f t="shared" ref="V181:X181" si="920">Q181</f>
        <v>0.2909090909</v>
      </c>
      <c r="W181" s="40">
        <f t="shared" si="920"/>
        <v>0.3483146067</v>
      </c>
      <c r="X181" s="54">
        <f t="shared" si="920"/>
        <v>0.5726872247</v>
      </c>
      <c r="Y181" s="39">
        <f t="shared" si="12"/>
        <v>0.2909090909</v>
      </c>
      <c r="Z181" s="40">
        <f t="shared" si="13"/>
        <v>-0.2056853933</v>
      </c>
      <c r="AA181" s="54">
        <f t="shared" si="14"/>
        <v>-0.05931277533</v>
      </c>
      <c r="AB181" s="55">
        <f t="shared" si="15"/>
        <v>-0.6154375462</v>
      </c>
      <c r="AC181" s="55">
        <f t="shared" si="16"/>
        <v>1.40083571</v>
      </c>
      <c r="AD181" s="39">
        <f t="shared" si="17"/>
        <v>0.2519271523</v>
      </c>
      <c r="AE181" s="40">
        <f t="shared" si="18"/>
        <v>0.2519271523</v>
      </c>
      <c r="AF181" s="54">
        <f t="shared" si="19"/>
        <v>-0.05931277533</v>
      </c>
      <c r="AG181" s="56">
        <f t="shared" si="20"/>
        <v>-0.2312253065</v>
      </c>
      <c r="AH181" s="56">
        <f t="shared" si="21"/>
        <v>1.01662347</v>
      </c>
      <c r="AI181" s="39">
        <f t="shared" si="22"/>
        <v>0.1830099661</v>
      </c>
      <c r="AJ181" s="40">
        <f t="shared" si="23"/>
        <v>0.1830099661</v>
      </c>
      <c r="AK181" s="54">
        <f t="shared" si="24"/>
        <v>0.1830099661</v>
      </c>
      <c r="AL181" s="57">
        <f t="shared" ref="AL181:AM181" si="921">R181-T181</f>
        <v>-0.1062262197</v>
      </c>
      <c r="AM181" s="57">
        <f t="shared" si="921"/>
        <v>0.02254904285</v>
      </c>
      <c r="AN181" s="58">
        <f t="shared" si="26"/>
        <v>-0.05191343416</v>
      </c>
      <c r="AO181" s="58">
        <f t="shared" si="27"/>
        <v>0.01588982697</v>
      </c>
      <c r="AP181" s="39">
        <f t="shared" si="28"/>
        <v>0.1830099661</v>
      </c>
      <c r="AQ181" s="40">
        <f t="shared" ref="AQ181:AR181" si="922">AJ181+AN181</f>
        <v>0.131096532</v>
      </c>
      <c r="AR181" s="54">
        <f t="shared" si="922"/>
        <v>0.1988997931</v>
      </c>
      <c r="AS181" s="59">
        <f t="shared" si="30"/>
        <v>1.589580595</v>
      </c>
      <c r="AT181" s="39">
        <f t="shared" ref="AT181:AV181" si="923">AP181*$AS181</f>
        <v>0.2909090909</v>
      </c>
      <c r="AU181" s="40">
        <f t="shared" si="923"/>
        <v>0.2083885033</v>
      </c>
      <c r="AV181" s="54">
        <f t="shared" si="923"/>
        <v>0.3161672515</v>
      </c>
      <c r="AW181" s="39">
        <f t="shared" ref="AW181:AY181" si="924">IF(AT181&lt;0,0,IF(AT181&gt;1,1,AT181))</f>
        <v>0.2909090909</v>
      </c>
      <c r="AX181" s="40">
        <f t="shared" si="924"/>
        <v>0.2083885033</v>
      </c>
      <c r="AY181" s="54">
        <f t="shared" si="924"/>
        <v>0.3161672515</v>
      </c>
      <c r="AZ181" s="38"/>
      <c r="BA181" s="38"/>
      <c r="BB181" s="38"/>
      <c r="BC181" s="38"/>
      <c r="BD181" s="38"/>
      <c r="BE181" s="38"/>
      <c r="BF181" s="38"/>
    </row>
    <row r="182">
      <c r="A182" s="1"/>
      <c r="B182" s="1"/>
      <c r="C182" s="53">
        <v>0.0</v>
      </c>
      <c r="D182" s="42"/>
      <c r="E182" s="42"/>
      <c r="F182" s="2">
        <v>3013.0</v>
      </c>
      <c r="G182" s="75">
        <v>1624.0</v>
      </c>
      <c r="H182" s="43">
        <v>14.0</v>
      </c>
      <c r="I182" s="43">
        <v>21.0</v>
      </c>
      <c r="J182" s="43">
        <v>17.0</v>
      </c>
      <c r="K182" s="44">
        <v>28.0</v>
      </c>
      <c r="L182" s="44">
        <v>76.0</v>
      </c>
      <c r="M182" s="44">
        <v>33.0</v>
      </c>
      <c r="N182" s="76">
        <f>'Turnout Restoration'!AR182</f>
        <v>13</v>
      </c>
      <c r="O182" s="45">
        <v>13.0</v>
      </c>
      <c r="P182" s="76">
        <f>'Turnout Restoration'!AT182</f>
        <v>20</v>
      </c>
      <c r="Q182" s="39">
        <f t="shared" si="6"/>
        <v>0.2826086957</v>
      </c>
      <c r="R182" s="40">
        <f t="shared" si="7"/>
        <v>0.4038461538</v>
      </c>
      <c r="S182" s="54">
        <f t="shared" si="8"/>
        <v>0.5547445255</v>
      </c>
      <c r="T182" s="40">
        <f t="shared" si="9"/>
        <v>0.4557811909</v>
      </c>
      <c r="U182" s="54">
        <f t="shared" si="10"/>
        <v>0.5516224008</v>
      </c>
      <c r="V182" s="39">
        <f t="shared" ref="V182:X182" si="925">Q182</f>
        <v>0.2826086957</v>
      </c>
      <c r="W182" s="40">
        <f t="shared" si="925"/>
        <v>0.4038461538</v>
      </c>
      <c r="X182" s="54">
        <f t="shared" si="925"/>
        <v>0.5547445255</v>
      </c>
      <c r="Y182" s="39">
        <f t="shared" si="12"/>
        <v>0.2826086957</v>
      </c>
      <c r="Z182" s="40">
        <f t="shared" si="13"/>
        <v>-0.1501538462</v>
      </c>
      <c r="AA182" s="54">
        <f t="shared" si="14"/>
        <v>-0.07725547445</v>
      </c>
      <c r="AB182" s="55">
        <f t="shared" si="15"/>
        <v>-0.4883835584</v>
      </c>
      <c r="AC182" s="55">
        <f t="shared" si="16"/>
        <v>1.273781722</v>
      </c>
      <c r="AD182" s="39">
        <f t="shared" si="17"/>
        <v>0.2262894743</v>
      </c>
      <c r="AE182" s="40">
        <f t="shared" si="18"/>
        <v>0.2262894743</v>
      </c>
      <c r="AF182" s="54">
        <f t="shared" si="19"/>
        <v>-0.07725547445</v>
      </c>
      <c r="AG182" s="56">
        <f t="shared" si="20"/>
        <v>-0.3289938822</v>
      </c>
      <c r="AH182" s="56">
        <f t="shared" si="21"/>
        <v>1.114392046</v>
      </c>
      <c r="AI182" s="39">
        <f t="shared" si="22"/>
        <v>0.1690788788</v>
      </c>
      <c r="AJ182" s="40">
        <f t="shared" si="23"/>
        <v>0.1690788788</v>
      </c>
      <c r="AK182" s="54">
        <f t="shared" si="24"/>
        <v>0.1690788788</v>
      </c>
      <c r="AL182" s="57">
        <f t="shared" ref="AL182:AM182" si="926">R182-T182</f>
        <v>-0.05193503708</v>
      </c>
      <c r="AM182" s="57">
        <f t="shared" si="926"/>
        <v>0.003122124791</v>
      </c>
      <c r="AN182" s="58">
        <f t="shared" si="26"/>
        <v>-0.02538098537</v>
      </c>
      <c r="AO182" s="58">
        <f t="shared" si="27"/>
        <v>0.002200094392</v>
      </c>
      <c r="AP182" s="39">
        <f t="shared" si="28"/>
        <v>0.1690788788</v>
      </c>
      <c r="AQ182" s="40">
        <f t="shared" ref="AQ182:AR182" si="927">AJ182+AN182</f>
        <v>0.1436978934</v>
      </c>
      <c r="AR182" s="54">
        <f t="shared" si="927"/>
        <v>0.1712789732</v>
      </c>
      <c r="AS182" s="59">
        <f t="shared" si="30"/>
        <v>1.671460668</v>
      </c>
      <c r="AT182" s="39">
        <f t="shared" ref="AT182:AV182" si="928">AP182*$AS182</f>
        <v>0.2826086957</v>
      </c>
      <c r="AU182" s="40">
        <f t="shared" si="928"/>
        <v>0.2401853769</v>
      </c>
      <c r="AV182" s="54">
        <f t="shared" si="928"/>
        <v>0.2862860669</v>
      </c>
      <c r="AW182" s="39">
        <f t="shared" ref="AW182:AY182" si="929">IF(AT182&lt;0,0,IF(AT182&gt;1,1,AT182))</f>
        <v>0.2826086957</v>
      </c>
      <c r="AX182" s="40">
        <f t="shared" si="929"/>
        <v>0.2401853769</v>
      </c>
      <c r="AY182" s="54">
        <f t="shared" si="929"/>
        <v>0.2862860669</v>
      </c>
      <c r="AZ182" s="38"/>
      <c r="BA182" s="38"/>
      <c r="BB182" s="38"/>
      <c r="BC182" s="38"/>
      <c r="BD182" s="38"/>
      <c r="BE182" s="38"/>
      <c r="BF182" s="38"/>
    </row>
    <row r="183">
      <c r="A183" s="1"/>
      <c r="B183" s="1"/>
      <c r="C183" s="53">
        <v>0.0</v>
      </c>
      <c r="D183" s="42"/>
      <c r="E183" s="42"/>
      <c r="F183" s="2">
        <v>3014.0</v>
      </c>
      <c r="G183" s="75">
        <v>2048.0</v>
      </c>
      <c r="H183" s="43">
        <v>34.0</v>
      </c>
      <c r="I183" s="43">
        <v>33.0</v>
      </c>
      <c r="J183" s="43">
        <v>26.0</v>
      </c>
      <c r="K183" s="44">
        <v>90.0</v>
      </c>
      <c r="L183" s="44">
        <v>166.0</v>
      </c>
      <c r="M183" s="44">
        <v>55.0</v>
      </c>
      <c r="N183" s="76">
        <f>'Turnout Restoration'!AR183</f>
        <v>29</v>
      </c>
      <c r="O183" s="45">
        <v>27.0</v>
      </c>
      <c r="P183" s="76">
        <f>'Turnout Restoration'!AT183</f>
        <v>26</v>
      </c>
      <c r="Q183" s="39">
        <f t="shared" si="6"/>
        <v>0.3292682927</v>
      </c>
      <c r="R183" s="40">
        <f t="shared" si="7"/>
        <v>0.3548387097</v>
      </c>
      <c r="S183" s="54">
        <f t="shared" si="8"/>
        <v>0.5337620579</v>
      </c>
      <c r="T183" s="40">
        <f t="shared" si="9"/>
        <v>0.4500275134</v>
      </c>
      <c r="U183" s="54">
        <f t="shared" si="10"/>
        <v>0.5439287626</v>
      </c>
      <c r="V183" s="39">
        <f t="shared" ref="V183:X183" si="930">Q183</f>
        <v>0.3292682927</v>
      </c>
      <c r="W183" s="40">
        <f t="shared" si="930"/>
        <v>0.3548387097</v>
      </c>
      <c r="X183" s="54">
        <f t="shared" si="930"/>
        <v>0.5337620579</v>
      </c>
      <c r="Y183" s="39">
        <f t="shared" si="12"/>
        <v>0.3292682927</v>
      </c>
      <c r="Z183" s="40">
        <f t="shared" si="13"/>
        <v>-0.1991612903</v>
      </c>
      <c r="AA183" s="54">
        <f t="shared" si="14"/>
        <v>-0.09823794212</v>
      </c>
      <c r="AB183" s="55">
        <f t="shared" si="15"/>
        <v>-0.5439855263</v>
      </c>
      <c r="AC183" s="55">
        <f t="shared" si="16"/>
        <v>1.32938369</v>
      </c>
      <c r="AD183" s="39">
        <f t="shared" si="17"/>
        <v>0.2721055201</v>
      </c>
      <c r="AE183" s="40">
        <f t="shared" si="18"/>
        <v>0.2721055201</v>
      </c>
      <c r="AF183" s="54">
        <f t="shared" si="19"/>
        <v>-0.09823794212</v>
      </c>
      <c r="AG183" s="56">
        <f t="shared" si="20"/>
        <v>-0.3464660881</v>
      </c>
      <c r="AH183" s="56">
        <f t="shared" si="21"/>
        <v>1.131864251</v>
      </c>
      <c r="AI183" s="39">
        <f t="shared" si="22"/>
        <v>0.2045630799</v>
      </c>
      <c r="AJ183" s="40">
        <f t="shared" si="23"/>
        <v>0.2045630799</v>
      </c>
      <c r="AK183" s="54">
        <f t="shared" si="24"/>
        <v>0.2045630799</v>
      </c>
      <c r="AL183" s="57">
        <f t="shared" ref="AL183:AM183" si="931">R183-T183</f>
        <v>-0.09518880371</v>
      </c>
      <c r="AM183" s="57">
        <f t="shared" si="931"/>
        <v>-0.01016670476</v>
      </c>
      <c r="AN183" s="58">
        <f t="shared" si="26"/>
        <v>-0.04651937825</v>
      </c>
      <c r="AO183" s="58">
        <f t="shared" si="27"/>
        <v>-0.007164258839</v>
      </c>
      <c r="AP183" s="39">
        <f t="shared" si="28"/>
        <v>0.2045630799</v>
      </c>
      <c r="AQ183" s="40">
        <f t="shared" ref="AQ183:AR183" si="932">AJ183+AN183</f>
        <v>0.1580437017</v>
      </c>
      <c r="AR183" s="54">
        <f t="shared" si="932"/>
        <v>0.1973988211</v>
      </c>
      <c r="AS183" s="59">
        <f t="shared" si="30"/>
        <v>1.609617399</v>
      </c>
      <c r="AT183" s="39">
        <f t="shared" ref="AT183:AV183" si="933">AP183*$AS183</f>
        <v>0.3292682927</v>
      </c>
      <c r="AU183" s="40">
        <f t="shared" si="933"/>
        <v>0.2543898921</v>
      </c>
      <c r="AV183" s="54">
        <f t="shared" si="933"/>
        <v>0.317736577</v>
      </c>
      <c r="AW183" s="39">
        <f t="shared" ref="AW183:AY183" si="934">IF(AT183&lt;0,0,IF(AT183&gt;1,1,AT183))</f>
        <v>0.3292682927</v>
      </c>
      <c r="AX183" s="40">
        <f t="shared" si="934"/>
        <v>0.2543898921</v>
      </c>
      <c r="AY183" s="54">
        <f t="shared" si="934"/>
        <v>0.317736577</v>
      </c>
      <c r="AZ183" s="38"/>
      <c r="BA183" s="38"/>
      <c r="BB183" s="38"/>
      <c r="BC183" s="38"/>
      <c r="BD183" s="38"/>
      <c r="BE183" s="38"/>
      <c r="BF183" s="38"/>
    </row>
    <row r="184">
      <c r="A184" s="1"/>
      <c r="B184" s="1"/>
      <c r="C184" s="53">
        <v>0.0</v>
      </c>
      <c r="D184" s="42"/>
      <c r="E184" s="42"/>
      <c r="F184" s="2">
        <v>3016.0</v>
      </c>
      <c r="G184" s="75">
        <v>2176.0</v>
      </c>
      <c r="H184" s="43">
        <v>32.0</v>
      </c>
      <c r="I184" s="43">
        <v>50.0</v>
      </c>
      <c r="J184" s="43">
        <v>17.0</v>
      </c>
      <c r="K184" s="44">
        <v>67.0</v>
      </c>
      <c r="L184" s="44">
        <v>162.0</v>
      </c>
      <c r="M184" s="44">
        <v>51.0</v>
      </c>
      <c r="N184" s="76">
        <f>'Turnout Restoration'!AR184</f>
        <v>21</v>
      </c>
      <c r="O184" s="45">
        <v>23.0</v>
      </c>
      <c r="P184" s="76">
        <f>'Turnout Restoration'!AT184</f>
        <v>12</v>
      </c>
      <c r="Q184" s="39">
        <f t="shared" si="6"/>
        <v>0.4107142857</v>
      </c>
      <c r="R184" s="40">
        <f t="shared" si="7"/>
        <v>0.5050505051</v>
      </c>
      <c r="S184" s="54">
        <f t="shared" si="8"/>
        <v>0.5785714286</v>
      </c>
      <c r="T184" s="40">
        <f t="shared" si="9"/>
        <v>0.4470896046</v>
      </c>
      <c r="U184" s="54">
        <f t="shared" si="10"/>
        <v>0.5342866709</v>
      </c>
      <c r="V184" s="39">
        <f t="shared" ref="V184:X184" si="935">Q184</f>
        <v>0.4107142857</v>
      </c>
      <c r="W184" s="40">
        <f t="shared" si="935"/>
        <v>0.5050505051</v>
      </c>
      <c r="X184" s="54">
        <f t="shared" si="935"/>
        <v>0.5785714286</v>
      </c>
      <c r="Y184" s="39">
        <f t="shared" si="12"/>
        <v>0.4107142857</v>
      </c>
      <c r="Z184" s="40">
        <f t="shared" si="13"/>
        <v>-0.04894949495</v>
      </c>
      <c r="AA184" s="54">
        <f t="shared" si="14"/>
        <v>-0.05342857143</v>
      </c>
      <c r="AB184" s="55">
        <f t="shared" si="15"/>
        <v>-0.1186218478</v>
      </c>
      <c r="AC184" s="55">
        <f t="shared" si="16"/>
        <v>0.9040200112</v>
      </c>
      <c r="AD184" s="39">
        <f t="shared" si="17"/>
        <v>0.2924741677</v>
      </c>
      <c r="AE184" s="40">
        <f t="shared" si="18"/>
        <v>0.2924741677</v>
      </c>
      <c r="AF184" s="54">
        <f t="shared" si="19"/>
        <v>-0.05342857143</v>
      </c>
      <c r="AG184" s="56">
        <f t="shared" si="20"/>
        <v>-0.1806855963</v>
      </c>
      <c r="AH184" s="56">
        <f t="shared" si="21"/>
        <v>0.9660837597</v>
      </c>
      <c r="AI184" s="39">
        <f t="shared" si="22"/>
        <v>0.2102329078</v>
      </c>
      <c r="AJ184" s="40">
        <f t="shared" si="23"/>
        <v>0.2102329078</v>
      </c>
      <c r="AK184" s="54">
        <f t="shared" si="24"/>
        <v>0.2102329078</v>
      </c>
      <c r="AL184" s="57">
        <f t="shared" ref="AL184:AM184" si="936">R184-T184</f>
        <v>0.05796090046</v>
      </c>
      <c r="AM184" s="57">
        <f t="shared" si="936"/>
        <v>0.04428475765</v>
      </c>
      <c r="AN184" s="58">
        <f t="shared" si="26"/>
        <v>0.02832586341</v>
      </c>
      <c r="AO184" s="58">
        <f t="shared" si="27"/>
        <v>0.0312065191</v>
      </c>
      <c r="AP184" s="39">
        <f t="shared" si="28"/>
        <v>0.2102329078</v>
      </c>
      <c r="AQ184" s="40">
        <f t="shared" ref="AQ184:AR184" si="937">AJ184+AN184</f>
        <v>0.2385587712</v>
      </c>
      <c r="AR184" s="54">
        <f t="shared" si="937"/>
        <v>0.2414394269</v>
      </c>
      <c r="AS184" s="59">
        <f t="shared" si="30"/>
        <v>1.953615588</v>
      </c>
      <c r="AT184" s="39">
        <f t="shared" ref="AT184:AV184" si="938">AP184*$AS184</f>
        <v>0.4107142857</v>
      </c>
      <c r="AU184" s="40">
        <f t="shared" si="938"/>
        <v>0.466052134</v>
      </c>
      <c r="AV184" s="54">
        <f t="shared" si="938"/>
        <v>0.4716798279</v>
      </c>
      <c r="AW184" s="39">
        <f t="shared" ref="AW184:AY184" si="939">IF(AT184&lt;0,0,IF(AT184&gt;1,1,AT184))</f>
        <v>0.4107142857</v>
      </c>
      <c r="AX184" s="40">
        <f t="shared" si="939"/>
        <v>0.466052134</v>
      </c>
      <c r="AY184" s="54">
        <f t="shared" si="939"/>
        <v>0.4716798279</v>
      </c>
      <c r="AZ184" s="38"/>
      <c r="BA184" s="38"/>
      <c r="BB184" s="38"/>
      <c r="BC184" s="38"/>
      <c r="BD184" s="38"/>
      <c r="BE184" s="38"/>
      <c r="BF184" s="38"/>
    </row>
    <row r="185">
      <c r="A185" s="1"/>
      <c r="B185" s="1"/>
      <c r="C185" s="53">
        <v>0.0</v>
      </c>
      <c r="D185" s="42"/>
      <c r="E185" s="42"/>
      <c r="F185" s="2">
        <v>3017.0</v>
      </c>
      <c r="G185" s="75">
        <v>2681.0</v>
      </c>
      <c r="H185" s="43">
        <v>31.0</v>
      </c>
      <c r="I185" s="43">
        <v>49.0</v>
      </c>
      <c r="J185" s="43">
        <v>30.0</v>
      </c>
      <c r="K185" s="44">
        <v>85.0</v>
      </c>
      <c r="L185" s="44">
        <v>185.0</v>
      </c>
      <c r="M185" s="44">
        <v>82.0</v>
      </c>
      <c r="N185" s="76">
        <f>'Turnout Restoration'!AR185</f>
        <v>33</v>
      </c>
      <c r="O185" s="45">
        <v>19.0</v>
      </c>
      <c r="P185" s="76">
        <f>'Turnout Restoration'!AT185</f>
        <v>31</v>
      </c>
      <c r="Q185" s="39">
        <f t="shared" si="6"/>
        <v>0.2289156627</v>
      </c>
      <c r="R185" s="40">
        <f t="shared" si="7"/>
        <v>0.4454545455</v>
      </c>
      <c r="S185" s="54">
        <f t="shared" si="8"/>
        <v>0.5255681818</v>
      </c>
      <c r="T185" s="40">
        <f t="shared" si="9"/>
        <v>0.4660715634</v>
      </c>
      <c r="U185" s="54">
        <f t="shared" si="10"/>
        <v>0.5624317027</v>
      </c>
      <c r="V185" s="39">
        <f t="shared" ref="V185:X185" si="940">Q185</f>
        <v>0.2289156627</v>
      </c>
      <c r="W185" s="40">
        <f t="shared" si="940"/>
        <v>0.4454545455</v>
      </c>
      <c r="X185" s="54">
        <f t="shared" si="940"/>
        <v>0.5255681818</v>
      </c>
      <c r="Y185" s="39">
        <f t="shared" si="12"/>
        <v>0.2289156627</v>
      </c>
      <c r="Z185" s="40">
        <f t="shared" si="13"/>
        <v>-0.1085454545</v>
      </c>
      <c r="AA185" s="54">
        <f t="shared" si="14"/>
        <v>-0.1064318182</v>
      </c>
      <c r="AB185" s="55">
        <f t="shared" si="15"/>
        <v>-0.4427727491</v>
      </c>
      <c r="AC185" s="55">
        <f t="shared" si="16"/>
        <v>1.228170913</v>
      </c>
      <c r="AD185" s="39">
        <f t="shared" si="17"/>
        <v>0.1791430941</v>
      </c>
      <c r="AE185" s="40">
        <f t="shared" si="18"/>
        <v>0.1791430941</v>
      </c>
      <c r="AF185" s="54">
        <f t="shared" si="19"/>
        <v>-0.1064318182</v>
      </c>
      <c r="AG185" s="56">
        <f t="shared" si="20"/>
        <v>-0.5360819605</v>
      </c>
      <c r="AH185" s="56">
        <f t="shared" si="21"/>
        <v>1.321480124</v>
      </c>
      <c r="AI185" s="39">
        <f t="shared" si="22"/>
        <v>0.1473431031</v>
      </c>
      <c r="AJ185" s="40">
        <f t="shared" si="23"/>
        <v>0.1473431031</v>
      </c>
      <c r="AK185" s="54">
        <f t="shared" si="24"/>
        <v>0.1473431031</v>
      </c>
      <c r="AL185" s="57">
        <f t="shared" ref="AL185:AM185" si="941">R185-T185</f>
        <v>-0.02061701791</v>
      </c>
      <c r="AM185" s="57">
        <f t="shared" si="941"/>
        <v>-0.0368635209</v>
      </c>
      <c r="AN185" s="58">
        <f t="shared" si="26"/>
        <v>-0.01007566875</v>
      </c>
      <c r="AO185" s="58">
        <f t="shared" si="27"/>
        <v>-0.0259769327</v>
      </c>
      <c r="AP185" s="39">
        <f t="shared" si="28"/>
        <v>0.1473431031</v>
      </c>
      <c r="AQ185" s="40">
        <f t="shared" ref="AQ185:AR185" si="942">AJ185+AN185</f>
        <v>0.1372674344</v>
      </c>
      <c r="AR185" s="54">
        <f t="shared" si="942"/>
        <v>0.1213661704</v>
      </c>
      <c r="AS185" s="59">
        <f t="shared" si="30"/>
        <v>1.553623195</v>
      </c>
      <c r="AT185" s="39">
        <f t="shared" ref="AT185:AV185" si="943">AP185*$AS185</f>
        <v>0.2289156627</v>
      </c>
      <c r="AU185" s="40">
        <f t="shared" si="943"/>
        <v>0.21326187</v>
      </c>
      <c r="AV185" s="54">
        <f t="shared" si="943"/>
        <v>0.1885572975</v>
      </c>
      <c r="AW185" s="39">
        <f t="shared" ref="AW185:AY185" si="944">IF(AT185&lt;0,0,IF(AT185&gt;1,1,AT185))</f>
        <v>0.2289156627</v>
      </c>
      <c r="AX185" s="40">
        <f t="shared" si="944"/>
        <v>0.21326187</v>
      </c>
      <c r="AY185" s="54">
        <f t="shared" si="944"/>
        <v>0.1885572975</v>
      </c>
      <c r="AZ185" s="38"/>
      <c r="BA185" s="38"/>
      <c r="BB185" s="38"/>
      <c r="BC185" s="38"/>
      <c r="BD185" s="38"/>
      <c r="BE185" s="38"/>
      <c r="BF185" s="38"/>
    </row>
    <row r="186">
      <c r="A186" s="1"/>
      <c r="B186" s="1"/>
      <c r="C186" s="53">
        <v>0.0</v>
      </c>
      <c r="D186" s="42"/>
      <c r="E186" s="42"/>
      <c r="F186" s="2">
        <v>3018.0</v>
      </c>
      <c r="G186" s="75">
        <v>2862.0</v>
      </c>
      <c r="H186" s="43">
        <v>37.0</v>
      </c>
      <c r="I186" s="43">
        <v>52.0</v>
      </c>
      <c r="J186" s="43">
        <v>33.0</v>
      </c>
      <c r="K186" s="44">
        <v>94.0</v>
      </c>
      <c r="L186" s="44">
        <v>192.0</v>
      </c>
      <c r="M186" s="44">
        <v>86.0</v>
      </c>
      <c r="N186" s="76">
        <f>'Turnout Restoration'!AR186</f>
        <v>36</v>
      </c>
      <c r="O186" s="45">
        <v>37.0</v>
      </c>
      <c r="P186" s="76">
        <f>'Turnout Restoration'!AT186</f>
        <v>32</v>
      </c>
      <c r="Q186" s="39">
        <f t="shared" si="6"/>
        <v>0.3523809524</v>
      </c>
      <c r="R186" s="40">
        <f t="shared" si="7"/>
        <v>0.4262295082</v>
      </c>
      <c r="S186" s="54">
        <f t="shared" si="8"/>
        <v>0.5161290323</v>
      </c>
      <c r="T186" s="40">
        <f t="shared" si="9"/>
        <v>0.4482756463</v>
      </c>
      <c r="U186" s="54">
        <f t="shared" si="10"/>
        <v>0.5407031293</v>
      </c>
      <c r="V186" s="39">
        <f t="shared" ref="V186:X186" si="945">Q186</f>
        <v>0.3523809524</v>
      </c>
      <c r="W186" s="40">
        <f t="shared" si="945"/>
        <v>0.4262295082</v>
      </c>
      <c r="X186" s="54">
        <f t="shared" si="945"/>
        <v>0.5161290323</v>
      </c>
      <c r="Y186" s="39">
        <f t="shared" si="12"/>
        <v>0.3523809524</v>
      </c>
      <c r="Z186" s="40">
        <f t="shared" si="13"/>
        <v>-0.1277704918</v>
      </c>
      <c r="AA186" s="54">
        <f t="shared" si="14"/>
        <v>-0.1158709677</v>
      </c>
      <c r="AB186" s="55">
        <f t="shared" si="15"/>
        <v>-0.3478482438</v>
      </c>
      <c r="AC186" s="55">
        <f t="shared" si="16"/>
        <v>1.133246407</v>
      </c>
      <c r="AD186" s="39">
        <f t="shared" si="17"/>
        <v>0.2650449341</v>
      </c>
      <c r="AE186" s="40">
        <f t="shared" si="18"/>
        <v>0.2650449341</v>
      </c>
      <c r="AF186" s="54">
        <f t="shared" si="19"/>
        <v>-0.1158709677</v>
      </c>
      <c r="AG186" s="56">
        <f t="shared" si="20"/>
        <v>-0.4121374596</v>
      </c>
      <c r="AH186" s="56">
        <f t="shared" si="21"/>
        <v>1.197535623</v>
      </c>
      <c r="AI186" s="39">
        <f t="shared" si="22"/>
        <v>0.2045420473</v>
      </c>
      <c r="AJ186" s="40">
        <f t="shared" si="23"/>
        <v>0.2045420473</v>
      </c>
      <c r="AK186" s="54">
        <f t="shared" si="24"/>
        <v>0.2045420473</v>
      </c>
      <c r="AL186" s="57">
        <f t="shared" ref="AL186:AM186" si="946">R186-T186</f>
        <v>-0.02204613806</v>
      </c>
      <c r="AM186" s="57">
        <f t="shared" si="946"/>
        <v>-0.02457409699</v>
      </c>
      <c r="AN186" s="58">
        <f t="shared" si="26"/>
        <v>-0.01077408892</v>
      </c>
      <c r="AO186" s="58">
        <f t="shared" si="27"/>
        <v>-0.0173168392</v>
      </c>
      <c r="AP186" s="39">
        <f t="shared" si="28"/>
        <v>0.2045420473</v>
      </c>
      <c r="AQ186" s="40">
        <f t="shared" ref="AQ186:AR186" si="947">AJ186+AN186</f>
        <v>0.1937679584</v>
      </c>
      <c r="AR186" s="54">
        <f t="shared" si="947"/>
        <v>0.1872252081</v>
      </c>
      <c r="AS186" s="59">
        <f t="shared" si="30"/>
        <v>1.72278002</v>
      </c>
      <c r="AT186" s="39">
        <f t="shared" ref="AT186:AV186" si="948">AP186*$AS186</f>
        <v>0.3523809524</v>
      </c>
      <c r="AU186" s="40">
        <f t="shared" si="948"/>
        <v>0.3338195673</v>
      </c>
      <c r="AV186" s="54">
        <f t="shared" si="948"/>
        <v>0.3225478478</v>
      </c>
      <c r="AW186" s="39">
        <f t="shared" ref="AW186:AY186" si="949">IF(AT186&lt;0,0,IF(AT186&gt;1,1,AT186))</f>
        <v>0.3523809524</v>
      </c>
      <c r="AX186" s="40">
        <f t="shared" si="949"/>
        <v>0.3338195673</v>
      </c>
      <c r="AY186" s="54">
        <f t="shared" si="949"/>
        <v>0.3225478478</v>
      </c>
      <c r="AZ186" s="38"/>
      <c r="BA186" s="38"/>
      <c r="BB186" s="38"/>
      <c r="BC186" s="38"/>
      <c r="BD186" s="38"/>
      <c r="BE186" s="38"/>
      <c r="BF186" s="38"/>
    </row>
    <row r="187">
      <c r="A187" s="1"/>
      <c r="B187" s="1"/>
      <c r="C187" s="53">
        <v>0.0</v>
      </c>
      <c r="D187" s="42"/>
      <c r="E187" s="42"/>
      <c r="F187" s="2">
        <v>3021.0</v>
      </c>
      <c r="G187" s="75">
        <v>2741.0</v>
      </c>
      <c r="H187" s="43">
        <v>35.0</v>
      </c>
      <c r="I187" s="43">
        <v>44.0</v>
      </c>
      <c r="J187" s="43">
        <v>48.0</v>
      </c>
      <c r="K187" s="44">
        <v>76.0</v>
      </c>
      <c r="L187" s="44">
        <v>194.0</v>
      </c>
      <c r="M187" s="44">
        <v>71.0</v>
      </c>
      <c r="N187" s="76">
        <f>'Turnout Restoration'!AR187</f>
        <v>37</v>
      </c>
      <c r="O187" s="45">
        <v>34.0</v>
      </c>
      <c r="P187" s="76">
        <f>'Turnout Restoration'!AT187</f>
        <v>43</v>
      </c>
      <c r="Q187" s="39">
        <f t="shared" si="6"/>
        <v>0.298245614</v>
      </c>
      <c r="R187" s="40">
        <f t="shared" si="7"/>
        <v>0.3464566929</v>
      </c>
      <c r="S187" s="54">
        <f t="shared" si="8"/>
        <v>0.568914956</v>
      </c>
      <c r="T187" s="40">
        <f t="shared" si="9"/>
        <v>0.4535226223</v>
      </c>
      <c r="U187" s="54">
        <f t="shared" si="10"/>
        <v>0.5488679594</v>
      </c>
      <c r="V187" s="39">
        <f t="shared" ref="V187:X187" si="950">Q187</f>
        <v>0.298245614</v>
      </c>
      <c r="W187" s="40">
        <f t="shared" si="950"/>
        <v>0.3464566929</v>
      </c>
      <c r="X187" s="54">
        <f t="shared" si="950"/>
        <v>0.568914956</v>
      </c>
      <c r="Y187" s="39">
        <f t="shared" si="12"/>
        <v>0.298245614</v>
      </c>
      <c r="Z187" s="40">
        <f t="shared" si="13"/>
        <v>-0.2075433071</v>
      </c>
      <c r="AA187" s="54">
        <f t="shared" si="14"/>
        <v>-0.06308504399</v>
      </c>
      <c r="AB187" s="55">
        <f t="shared" si="15"/>
        <v>-0.6079558454</v>
      </c>
      <c r="AC187" s="55">
        <f t="shared" si="16"/>
        <v>1.393354009</v>
      </c>
      <c r="AD187" s="39">
        <f t="shared" si="17"/>
        <v>0.256928658</v>
      </c>
      <c r="AE187" s="40">
        <f t="shared" si="18"/>
        <v>0.256928658</v>
      </c>
      <c r="AF187" s="54">
        <f t="shared" si="19"/>
        <v>-0.06308504399</v>
      </c>
      <c r="AG187" s="56">
        <f t="shared" si="20"/>
        <v>-0.2407721575</v>
      </c>
      <c r="AH187" s="56">
        <f t="shared" si="21"/>
        <v>1.026170321</v>
      </c>
      <c r="AI187" s="39">
        <f t="shared" si="22"/>
        <v>0.1870722562</v>
      </c>
      <c r="AJ187" s="40">
        <f t="shared" si="23"/>
        <v>0.1870722562</v>
      </c>
      <c r="AK187" s="54">
        <f t="shared" si="24"/>
        <v>0.1870722562</v>
      </c>
      <c r="AL187" s="57">
        <f t="shared" ref="AL187:AM187" si="951">R187-T187</f>
        <v>-0.1070659294</v>
      </c>
      <c r="AM187" s="57">
        <f t="shared" si="951"/>
        <v>0.02004699664</v>
      </c>
      <c r="AN187" s="58">
        <f t="shared" si="26"/>
        <v>-0.05232380569</v>
      </c>
      <c r="AO187" s="58">
        <f t="shared" si="27"/>
        <v>0.01412668866</v>
      </c>
      <c r="AP187" s="39">
        <f t="shared" si="28"/>
        <v>0.1870722562</v>
      </c>
      <c r="AQ187" s="40">
        <f t="shared" ref="AQ187:AR187" si="952">AJ187+AN187</f>
        <v>0.1347484505</v>
      </c>
      <c r="AR187" s="54">
        <f t="shared" si="952"/>
        <v>0.2011989449</v>
      </c>
      <c r="AS187" s="59">
        <f t="shared" si="30"/>
        <v>1.594280307</v>
      </c>
      <c r="AT187" s="39">
        <f t="shared" ref="AT187:AV187" si="953">AP187*$AS187</f>
        <v>0.298245614</v>
      </c>
      <c r="AU187" s="40">
        <f t="shared" si="953"/>
        <v>0.214826801</v>
      </c>
      <c r="AV187" s="54">
        <f t="shared" si="953"/>
        <v>0.3207675156</v>
      </c>
      <c r="AW187" s="39">
        <f t="shared" ref="AW187:AY187" si="954">IF(AT187&lt;0,0,IF(AT187&gt;1,1,AT187))</f>
        <v>0.298245614</v>
      </c>
      <c r="AX187" s="40">
        <f t="shared" si="954"/>
        <v>0.214826801</v>
      </c>
      <c r="AY187" s="54">
        <f t="shared" si="954"/>
        <v>0.3207675156</v>
      </c>
      <c r="AZ187" s="38"/>
      <c r="BA187" s="38"/>
      <c r="BB187" s="38"/>
      <c r="BC187" s="38"/>
      <c r="BD187" s="38"/>
      <c r="BE187" s="38"/>
      <c r="BF187" s="38"/>
    </row>
    <row r="188">
      <c r="A188" s="1"/>
      <c r="B188" s="1"/>
      <c r="C188" s="53">
        <v>0.0</v>
      </c>
      <c r="D188" s="42"/>
      <c r="E188" s="42"/>
      <c r="F188" s="2">
        <v>3022.0</v>
      </c>
      <c r="G188" s="75">
        <v>3116.0</v>
      </c>
      <c r="H188" s="43">
        <v>29.0</v>
      </c>
      <c r="I188" s="43">
        <v>67.0</v>
      </c>
      <c r="J188" s="43">
        <v>68.0</v>
      </c>
      <c r="K188" s="44">
        <v>103.0</v>
      </c>
      <c r="L188" s="44">
        <v>217.0</v>
      </c>
      <c r="M188" s="44">
        <v>88.0</v>
      </c>
      <c r="N188" s="76">
        <f>'Turnout Restoration'!AR188</f>
        <v>27</v>
      </c>
      <c r="O188" s="45">
        <v>26.0</v>
      </c>
      <c r="P188" s="76">
        <f>'Turnout Restoration'!AT188</f>
        <v>70</v>
      </c>
      <c r="Q188" s="39">
        <f t="shared" si="6"/>
        <v>0.2113821138</v>
      </c>
      <c r="R188" s="40">
        <f t="shared" si="7"/>
        <v>0.4085365854</v>
      </c>
      <c r="S188" s="54">
        <f t="shared" si="8"/>
        <v>0.5318627451</v>
      </c>
      <c r="T188" s="40">
        <f t="shared" si="9"/>
        <v>0.4702823716</v>
      </c>
      <c r="U188" s="54">
        <f t="shared" si="10"/>
        <v>0.5664148324</v>
      </c>
      <c r="V188" s="39">
        <f t="shared" ref="V188:X188" si="955">Q188</f>
        <v>0.2113821138</v>
      </c>
      <c r="W188" s="40">
        <f t="shared" si="955"/>
        <v>0.4085365854</v>
      </c>
      <c r="X188" s="54">
        <f t="shared" si="955"/>
        <v>0.5318627451</v>
      </c>
      <c r="Y188" s="39">
        <f t="shared" si="12"/>
        <v>0.2113821138</v>
      </c>
      <c r="Z188" s="40">
        <f t="shared" si="13"/>
        <v>-0.1454634146</v>
      </c>
      <c r="AA188" s="54">
        <f t="shared" si="14"/>
        <v>-0.1001372549</v>
      </c>
      <c r="AB188" s="55">
        <f t="shared" si="15"/>
        <v>-0.6027312016</v>
      </c>
      <c r="AC188" s="55">
        <f t="shared" si="16"/>
        <v>1.388129365</v>
      </c>
      <c r="AD188" s="39">
        <f t="shared" si="17"/>
        <v>0.1814414548</v>
      </c>
      <c r="AE188" s="40">
        <f t="shared" si="18"/>
        <v>0.1814414548</v>
      </c>
      <c r="AF188" s="54">
        <f t="shared" si="19"/>
        <v>-0.1001372549</v>
      </c>
      <c r="AG188" s="56">
        <f t="shared" si="20"/>
        <v>-0.5042995739</v>
      </c>
      <c r="AH188" s="56">
        <f t="shared" si="21"/>
        <v>1.289697737</v>
      </c>
      <c r="AI188" s="39">
        <f t="shared" si="22"/>
        <v>0.146540901</v>
      </c>
      <c r="AJ188" s="40">
        <f t="shared" si="23"/>
        <v>0.146540901</v>
      </c>
      <c r="AK188" s="54">
        <f t="shared" si="24"/>
        <v>0.146540901</v>
      </c>
      <c r="AL188" s="57">
        <f t="shared" ref="AL188:AM188" si="956">R188-T188</f>
        <v>-0.06174578624</v>
      </c>
      <c r="AM188" s="57">
        <f t="shared" si="956"/>
        <v>-0.03455208734</v>
      </c>
      <c r="AN188" s="58">
        <f t="shared" si="26"/>
        <v>-0.03017556134</v>
      </c>
      <c r="AO188" s="58">
        <f t="shared" si="27"/>
        <v>-0.02434811504</v>
      </c>
      <c r="AP188" s="39">
        <f t="shared" si="28"/>
        <v>0.146540901</v>
      </c>
      <c r="AQ188" s="40">
        <f t="shared" ref="AQ188:AR188" si="957">AJ188+AN188</f>
        <v>0.1163653397</v>
      </c>
      <c r="AR188" s="54">
        <f t="shared" si="957"/>
        <v>0.122192786</v>
      </c>
      <c r="AS188" s="59">
        <f t="shared" si="30"/>
        <v>1.442478601</v>
      </c>
      <c r="AT188" s="39">
        <f t="shared" ref="AT188:AV188" si="958">AP188*$AS188</f>
        <v>0.2113821138</v>
      </c>
      <c r="AU188" s="40">
        <f t="shared" si="958"/>
        <v>0.1678545123</v>
      </c>
      <c r="AV188" s="54">
        <f t="shared" si="958"/>
        <v>0.1762604789</v>
      </c>
      <c r="AW188" s="39">
        <f t="shared" ref="AW188:AY188" si="959">IF(AT188&lt;0,0,IF(AT188&gt;1,1,AT188))</f>
        <v>0.2113821138</v>
      </c>
      <c r="AX188" s="40">
        <f t="shared" si="959"/>
        <v>0.1678545123</v>
      </c>
      <c r="AY188" s="54">
        <f t="shared" si="959"/>
        <v>0.1762604789</v>
      </c>
      <c r="AZ188" s="38"/>
      <c r="BA188" s="38"/>
      <c r="BB188" s="38"/>
      <c r="BC188" s="38"/>
      <c r="BD188" s="38"/>
      <c r="BE188" s="38"/>
      <c r="BF188" s="38"/>
    </row>
    <row r="189">
      <c r="A189" s="1"/>
      <c r="B189" s="1"/>
      <c r="C189" s="53">
        <v>0.0</v>
      </c>
      <c r="D189" s="42"/>
      <c r="E189" s="42"/>
      <c r="F189" s="2">
        <v>3027.0</v>
      </c>
      <c r="G189" s="75">
        <v>3032.0</v>
      </c>
      <c r="H189" s="43">
        <v>33.0</v>
      </c>
      <c r="I189" s="43">
        <v>41.0</v>
      </c>
      <c r="J189" s="43">
        <v>26.0</v>
      </c>
      <c r="K189" s="44">
        <v>95.0</v>
      </c>
      <c r="L189" s="44">
        <v>173.0</v>
      </c>
      <c r="M189" s="44">
        <v>60.0</v>
      </c>
      <c r="N189" s="76">
        <f>'Turnout Restoration'!AR189</f>
        <v>24</v>
      </c>
      <c r="O189" s="45">
        <v>33.0</v>
      </c>
      <c r="P189" s="76">
        <f>'Turnout Restoration'!AT189</f>
        <v>28</v>
      </c>
      <c r="Q189" s="39">
        <f t="shared" si="6"/>
        <v>0.3882352941</v>
      </c>
      <c r="R189" s="40">
        <f t="shared" si="7"/>
        <v>0.41</v>
      </c>
      <c r="S189" s="54">
        <f t="shared" si="8"/>
        <v>0.5274390244</v>
      </c>
      <c r="T189" s="40">
        <f t="shared" si="9"/>
        <v>0.4469977855</v>
      </c>
      <c r="U189" s="54">
        <f t="shared" si="10"/>
        <v>0.5364667128</v>
      </c>
      <c r="V189" s="39">
        <f t="shared" ref="V189:X189" si="960">Q189</f>
        <v>0.3882352941</v>
      </c>
      <c r="W189" s="40">
        <f t="shared" si="960"/>
        <v>0.41</v>
      </c>
      <c r="X189" s="54">
        <f t="shared" si="960"/>
        <v>0.5274390244</v>
      </c>
      <c r="Y189" s="39">
        <f t="shared" si="12"/>
        <v>0.3882352941</v>
      </c>
      <c r="Z189" s="40">
        <f t="shared" si="13"/>
        <v>-0.144</v>
      </c>
      <c r="AA189" s="54">
        <f t="shared" si="14"/>
        <v>-0.1045609756</v>
      </c>
      <c r="AB189" s="55">
        <f t="shared" si="15"/>
        <v>-0.355179305</v>
      </c>
      <c r="AC189" s="55">
        <f t="shared" si="16"/>
        <v>1.140577468</v>
      </c>
      <c r="AD189" s="39">
        <f t="shared" si="17"/>
        <v>0.2927991151</v>
      </c>
      <c r="AE189" s="40">
        <f t="shared" si="18"/>
        <v>0.2927991151</v>
      </c>
      <c r="AF189" s="54">
        <f t="shared" si="19"/>
        <v>-0.1045609756</v>
      </c>
      <c r="AG189" s="56">
        <f t="shared" si="20"/>
        <v>-0.3429932357</v>
      </c>
      <c r="AH189" s="56">
        <f t="shared" si="21"/>
        <v>1.128391399</v>
      </c>
      <c r="AI189" s="39">
        <f t="shared" si="22"/>
        <v>0.2198457635</v>
      </c>
      <c r="AJ189" s="40">
        <f t="shared" si="23"/>
        <v>0.2198457635</v>
      </c>
      <c r="AK189" s="54">
        <f t="shared" si="24"/>
        <v>0.2198457635</v>
      </c>
      <c r="AL189" s="57">
        <f t="shared" ref="AL189:AM189" si="961">R189-T189</f>
        <v>-0.03699778547</v>
      </c>
      <c r="AM189" s="57">
        <f t="shared" si="961"/>
        <v>-0.009027688413</v>
      </c>
      <c r="AN189" s="58">
        <f t="shared" si="26"/>
        <v>-0.0180810548</v>
      </c>
      <c r="AO189" s="58">
        <f t="shared" si="27"/>
        <v>-0.00636161844</v>
      </c>
      <c r="AP189" s="39">
        <f t="shared" si="28"/>
        <v>0.2198457635</v>
      </c>
      <c r="AQ189" s="40">
        <f t="shared" ref="AQ189:AR189" si="962">AJ189+AN189</f>
        <v>0.2017647087</v>
      </c>
      <c r="AR189" s="54">
        <f t="shared" si="962"/>
        <v>0.213484145</v>
      </c>
      <c r="AS189" s="59">
        <f t="shared" si="30"/>
        <v>1.765943942</v>
      </c>
      <c r="AT189" s="39">
        <f t="shared" ref="AT189:AV189" si="963">AP189*$AS189</f>
        <v>0.3882352941</v>
      </c>
      <c r="AU189" s="40">
        <f t="shared" si="963"/>
        <v>0.3563051649</v>
      </c>
      <c r="AV189" s="54">
        <f t="shared" si="963"/>
        <v>0.3770010326</v>
      </c>
      <c r="AW189" s="39">
        <f t="shared" ref="AW189:AY189" si="964">IF(AT189&lt;0,0,IF(AT189&gt;1,1,AT189))</f>
        <v>0.3882352941</v>
      </c>
      <c r="AX189" s="40">
        <f t="shared" si="964"/>
        <v>0.3563051649</v>
      </c>
      <c r="AY189" s="54">
        <f t="shared" si="964"/>
        <v>0.3770010326</v>
      </c>
      <c r="AZ189" s="38"/>
      <c r="BA189" s="38"/>
      <c r="BB189" s="38"/>
      <c r="BC189" s="38"/>
      <c r="BD189" s="38"/>
      <c r="BE189" s="38"/>
      <c r="BF189" s="38"/>
    </row>
    <row r="190">
      <c r="A190" s="1"/>
      <c r="B190" s="1"/>
      <c r="C190" s="53">
        <v>0.0</v>
      </c>
      <c r="D190" s="42"/>
      <c r="E190" s="42"/>
      <c r="F190" s="2">
        <v>3030.0</v>
      </c>
      <c r="G190" s="75">
        <v>2762.0</v>
      </c>
      <c r="H190" s="43">
        <v>18.0</v>
      </c>
      <c r="I190" s="43">
        <v>38.0</v>
      </c>
      <c r="J190" s="43">
        <v>29.0</v>
      </c>
      <c r="K190" s="44">
        <v>55.0</v>
      </c>
      <c r="L190" s="44">
        <v>131.0</v>
      </c>
      <c r="M190" s="44">
        <v>31.0</v>
      </c>
      <c r="N190" s="76">
        <f>'Turnout Restoration'!AR190</f>
        <v>12</v>
      </c>
      <c r="O190" s="45">
        <v>18.0</v>
      </c>
      <c r="P190" s="76">
        <f>'Turnout Restoration'!AT190</f>
        <v>40</v>
      </c>
      <c r="Q190" s="39">
        <f t="shared" si="6"/>
        <v>0.2571428571</v>
      </c>
      <c r="R190" s="40">
        <f t="shared" si="7"/>
        <v>0.4470588235</v>
      </c>
      <c r="S190" s="54">
        <f t="shared" si="8"/>
        <v>0.6036866359</v>
      </c>
      <c r="T190" s="40">
        <f t="shared" si="9"/>
        <v>0.4601722449</v>
      </c>
      <c r="U190" s="54">
        <f t="shared" si="10"/>
        <v>0.5564881633</v>
      </c>
      <c r="V190" s="39">
        <f t="shared" ref="V190:X190" si="965">Q190</f>
        <v>0.2571428571</v>
      </c>
      <c r="W190" s="40">
        <f t="shared" si="965"/>
        <v>0.4470588235</v>
      </c>
      <c r="X190" s="54">
        <f t="shared" si="965"/>
        <v>0.6036866359</v>
      </c>
      <c r="Y190" s="39">
        <f t="shared" si="12"/>
        <v>0.2571428571</v>
      </c>
      <c r="Z190" s="40">
        <f t="shared" si="13"/>
        <v>-0.1069411765</v>
      </c>
      <c r="AA190" s="54">
        <f t="shared" si="14"/>
        <v>-0.02831336406</v>
      </c>
      <c r="AB190" s="55">
        <f t="shared" si="15"/>
        <v>-0.3941226427</v>
      </c>
      <c r="AC190" s="55">
        <f t="shared" si="16"/>
        <v>1.179520806</v>
      </c>
      <c r="AD190" s="39">
        <f t="shared" si="17"/>
        <v>0.1969249403</v>
      </c>
      <c r="AE190" s="40">
        <f t="shared" si="18"/>
        <v>0.1969249403</v>
      </c>
      <c r="AF190" s="54">
        <f t="shared" si="19"/>
        <v>-0.02831336406</v>
      </c>
      <c r="AG190" s="56">
        <f t="shared" si="20"/>
        <v>-0.1427988307</v>
      </c>
      <c r="AH190" s="56">
        <f t="shared" si="21"/>
        <v>0.9281969941</v>
      </c>
      <c r="AI190" s="39">
        <f t="shared" si="22"/>
        <v>0.1406788518</v>
      </c>
      <c r="AJ190" s="40">
        <f t="shared" si="23"/>
        <v>0.1406788518</v>
      </c>
      <c r="AK190" s="54">
        <f t="shared" si="24"/>
        <v>0.1406788518</v>
      </c>
      <c r="AL190" s="57">
        <f t="shared" ref="AL190:AM190" si="966">R190-T190</f>
        <v>-0.01311342137</v>
      </c>
      <c r="AM190" s="57">
        <f t="shared" si="966"/>
        <v>0.04719847268</v>
      </c>
      <c r="AN190" s="58">
        <f t="shared" si="26"/>
        <v>-0.006408613041</v>
      </c>
      <c r="AO190" s="58">
        <f t="shared" si="27"/>
        <v>0.0332597516</v>
      </c>
      <c r="AP190" s="39">
        <f t="shared" si="28"/>
        <v>0.1406788518</v>
      </c>
      <c r="AQ190" s="40">
        <f t="shared" ref="AQ190:AR190" si="967">AJ190+AN190</f>
        <v>0.1342702388</v>
      </c>
      <c r="AR190" s="54">
        <f t="shared" si="967"/>
        <v>0.1739386034</v>
      </c>
      <c r="AS190" s="59">
        <f t="shared" si="30"/>
        <v>1.827871452</v>
      </c>
      <c r="AT190" s="39">
        <f t="shared" ref="AT190:AV190" si="968">AP190*$AS190</f>
        <v>0.2571428571</v>
      </c>
      <c r="AU190" s="40">
        <f t="shared" si="968"/>
        <v>0.2454287363</v>
      </c>
      <c r="AV190" s="54">
        <f t="shared" si="968"/>
        <v>0.3179374076</v>
      </c>
      <c r="AW190" s="39">
        <f t="shared" ref="AW190:AY190" si="969">IF(AT190&lt;0,0,IF(AT190&gt;1,1,AT190))</f>
        <v>0.2571428571</v>
      </c>
      <c r="AX190" s="40">
        <f t="shared" si="969"/>
        <v>0.2454287363</v>
      </c>
      <c r="AY190" s="54">
        <f t="shared" si="969"/>
        <v>0.3179374076</v>
      </c>
      <c r="AZ190" s="38"/>
      <c r="BA190" s="38"/>
      <c r="BB190" s="38"/>
      <c r="BC190" s="38"/>
      <c r="BD190" s="38"/>
      <c r="BE190" s="38"/>
      <c r="BF190" s="38"/>
    </row>
    <row r="191">
      <c r="A191" s="1"/>
      <c r="B191" s="1"/>
      <c r="C191" s="53">
        <v>0.0</v>
      </c>
      <c r="D191" s="42"/>
      <c r="E191" s="42"/>
      <c r="F191" s="2">
        <v>3036.0</v>
      </c>
      <c r="G191" s="75">
        <v>1239.0</v>
      </c>
      <c r="H191" s="43">
        <v>30.0</v>
      </c>
      <c r="I191" s="43">
        <v>37.0</v>
      </c>
      <c r="J191" s="43">
        <v>17.0</v>
      </c>
      <c r="K191" s="44">
        <v>63.0</v>
      </c>
      <c r="L191" s="44">
        <v>175.0</v>
      </c>
      <c r="M191" s="44">
        <v>60.0</v>
      </c>
      <c r="N191" s="76">
        <f>'Turnout Restoration'!AR191</f>
        <v>18</v>
      </c>
      <c r="O191" s="45">
        <v>12.0</v>
      </c>
      <c r="P191" s="76">
        <f>'Turnout Restoration'!AT191</f>
        <v>15</v>
      </c>
      <c r="Q191" s="39">
        <f t="shared" si="6"/>
        <v>0.2666666667</v>
      </c>
      <c r="R191" s="40">
        <f t="shared" si="7"/>
        <v>0.4404761905</v>
      </c>
      <c r="S191" s="54">
        <f t="shared" si="8"/>
        <v>0.5872483221</v>
      </c>
      <c r="T191" s="40">
        <f t="shared" si="9"/>
        <v>0.4584266667</v>
      </c>
      <c r="U191" s="54">
        <f t="shared" si="10"/>
        <v>0.5546133333</v>
      </c>
      <c r="V191" s="39">
        <f t="shared" ref="V191:X191" si="970">Q191</f>
        <v>0.2666666667</v>
      </c>
      <c r="W191" s="40">
        <f t="shared" si="970"/>
        <v>0.4404761905</v>
      </c>
      <c r="X191" s="54">
        <f t="shared" si="970"/>
        <v>0.5872483221</v>
      </c>
      <c r="Y191" s="39">
        <f t="shared" si="12"/>
        <v>0.2666666667</v>
      </c>
      <c r="Z191" s="40">
        <f t="shared" si="13"/>
        <v>-0.1135238095</v>
      </c>
      <c r="AA191" s="54">
        <f t="shared" si="14"/>
        <v>-0.04475167785</v>
      </c>
      <c r="AB191" s="55">
        <f t="shared" si="15"/>
        <v>-0.4024754983</v>
      </c>
      <c r="AC191" s="55">
        <f t="shared" si="16"/>
        <v>1.187873662</v>
      </c>
      <c r="AD191" s="39">
        <f t="shared" si="17"/>
        <v>0.2049375105</v>
      </c>
      <c r="AE191" s="40">
        <f t="shared" si="18"/>
        <v>0.2049375105</v>
      </c>
      <c r="AF191" s="54">
        <f t="shared" si="19"/>
        <v>-0.04475167785</v>
      </c>
      <c r="AG191" s="56">
        <f t="shared" si="20"/>
        <v>-0.2149925728</v>
      </c>
      <c r="AH191" s="56">
        <f t="shared" si="21"/>
        <v>1.000390736</v>
      </c>
      <c r="AI191" s="39">
        <f t="shared" si="22"/>
        <v>0.1483275023</v>
      </c>
      <c r="AJ191" s="40">
        <f t="shared" si="23"/>
        <v>0.1483275023</v>
      </c>
      <c r="AK191" s="54">
        <f t="shared" si="24"/>
        <v>0.1483275023</v>
      </c>
      <c r="AL191" s="57">
        <f t="shared" ref="AL191:AM191" si="971">R191-T191</f>
        <v>-0.01795047619</v>
      </c>
      <c r="AM191" s="57">
        <f t="shared" si="971"/>
        <v>0.03263498881</v>
      </c>
      <c r="AN191" s="58">
        <f t="shared" si="26"/>
        <v>-0.008772512724</v>
      </c>
      <c r="AO191" s="58">
        <f t="shared" si="27"/>
        <v>0.02299717681</v>
      </c>
      <c r="AP191" s="39">
        <f t="shared" si="28"/>
        <v>0.1483275023</v>
      </c>
      <c r="AQ191" s="40">
        <f t="shared" ref="AQ191:AR191" si="972">AJ191+AN191</f>
        <v>0.1395549896</v>
      </c>
      <c r="AR191" s="54">
        <f t="shared" si="972"/>
        <v>0.1713246791</v>
      </c>
      <c r="AS191" s="59">
        <f t="shared" si="30"/>
        <v>1.797823482</v>
      </c>
      <c r="AT191" s="39">
        <f t="shared" ref="AT191:AV191" si="973">AP191*$AS191</f>
        <v>0.2666666667</v>
      </c>
      <c r="AU191" s="40">
        <f t="shared" si="973"/>
        <v>0.2508952373</v>
      </c>
      <c r="AV191" s="54">
        <f t="shared" si="973"/>
        <v>0.3080115312</v>
      </c>
      <c r="AW191" s="39">
        <f t="shared" ref="AW191:AY191" si="974">IF(AT191&lt;0,0,IF(AT191&gt;1,1,AT191))</f>
        <v>0.2666666667</v>
      </c>
      <c r="AX191" s="40">
        <f t="shared" si="974"/>
        <v>0.2508952373</v>
      </c>
      <c r="AY191" s="54">
        <f t="shared" si="974"/>
        <v>0.3080115312</v>
      </c>
      <c r="AZ191" s="38"/>
      <c r="BA191" s="38"/>
      <c r="BB191" s="38"/>
      <c r="BC191" s="38"/>
      <c r="BD191" s="38"/>
      <c r="BE191" s="38"/>
      <c r="BF191" s="38"/>
    </row>
    <row r="192">
      <c r="A192" s="1"/>
      <c r="B192" s="1"/>
      <c r="C192" s="53">
        <v>0.0</v>
      </c>
      <c r="D192" s="42"/>
      <c r="E192" s="42"/>
      <c r="F192" s="2">
        <v>3037.0</v>
      </c>
      <c r="G192" s="75">
        <v>2756.0</v>
      </c>
      <c r="H192" s="43">
        <v>41.0</v>
      </c>
      <c r="I192" s="43">
        <v>80.0</v>
      </c>
      <c r="J192" s="43">
        <v>33.0</v>
      </c>
      <c r="K192" s="44">
        <v>215.0</v>
      </c>
      <c r="L192" s="44">
        <v>560.0</v>
      </c>
      <c r="M192" s="44">
        <v>166.0</v>
      </c>
      <c r="N192" s="76">
        <f>'Turnout Restoration'!AR192</f>
        <v>51</v>
      </c>
      <c r="O192" s="45">
        <v>34.0</v>
      </c>
      <c r="P192" s="76">
        <f>'Turnout Restoration'!AT192</f>
        <v>48</v>
      </c>
      <c r="Q192" s="39">
        <f t="shared" si="6"/>
        <v>0.2556390977</v>
      </c>
      <c r="R192" s="40">
        <f t="shared" si="7"/>
        <v>0.5194805195</v>
      </c>
      <c r="S192" s="54">
        <f t="shared" si="8"/>
        <v>0.5951115834</v>
      </c>
      <c r="T192" s="40">
        <f t="shared" si="9"/>
        <v>0.4604591554</v>
      </c>
      <c r="U192" s="54">
        <f t="shared" si="10"/>
        <v>0.5567902086</v>
      </c>
      <c r="V192" s="39">
        <f t="shared" ref="V192:X192" si="975">Q192</f>
        <v>0.2556390977</v>
      </c>
      <c r="W192" s="40">
        <f t="shared" si="975"/>
        <v>0.5194805195</v>
      </c>
      <c r="X192" s="54">
        <f t="shared" si="975"/>
        <v>0.5951115834</v>
      </c>
      <c r="Y192" s="39">
        <f t="shared" si="12"/>
        <v>0.2556390977</v>
      </c>
      <c r="Z192" s="40">
        <f t="shared" si="13"/>
        <v>-0.03451948052</v>
      </c>
      <c r="AA192" s="54">
        <f t="shared" si="14"/>
        <v>-0.03688841658</v>
      </c>
      <c r="AB192" s="55">
        <f t="shared" si="15"/>
        <v>-0.1342202391</v>
      </c>
      <c r="AC192" s="55">
        <f t="shared" si="16"/>
        <v>0.9196184025</v>
      </c>
      <c r="AD192" s="39">
        <f t="shared" si="17"/>
        <v>0.1824046913</v>
      </c>
      <c r="AE192" s="40">
        <f t="shared" si="18"/>
        <v>0.1824046913</v>
      </c>
      <c r="AF192" s="54">
        <f t="shared" si="19"/>
        <v>-0.03688841658</v>
      </c>
      <c r="AG192" s="56">
        <f t="shared" si="20"/>
        <v>-0.1995426385</v>
      </c>
      <c r="AH192" s="56">
        <f t="shared" si="21"/>
        <v>0.9849408019</v>
      </c>
      <c r="AI192" s="39">
        <f t="shared" si="22"/>
        <v>0.1315907039</v>
      </c>
      <c r="AJ192" s="40">
        <f t="shared" si="23"/>
        <v>0.1315907039</v>
      </c>
      <c r="AK192" s="54">
        <f t="shared" si="24"/>
        <v>0.1315907039</v>
      </c>
      <c r="AL192" s="57">
        <f t="shared" ref="AL192:AM192" si="976">R192-T192</f>
        <v>0.05902136407</v>
      </c>
      <c r="AM192" s="57">
        <f t="shared" si="976"/>
        <v>0.03832137482</v>
      </c>
      <c r="AN192" s="58">
        <f t="shared" si="26"/>
        <v>0.02884411877</v>
      </c>
      <c r="AO192" s="58">
        <f t="shared" si="27"/>
        <v>0.0270042511</v>
      </c>
      <c r="AP192" s="39">
        <f t="shared" si="28"/>
        <v>0.1315907039</v>
      </c>
      <c r="AQ192" s="40">
        <f t="shared" ref="AQ192:AR192" si="977">AJ192+AN192</f>
        <v>0.1604348227</v>
      </c>
      <c r="AR192" s="54">
        <f t="shared" si="977"/>
        <v>0.158594955</v>
      </c>
      <c r="AS192" s="59">
        <f t="shared" si="30"/>
        <v>1.942683565</v>
      </c>
      <c r="AT192" s="39">
        <f t="shared" ref="AT192:AV192" si="978">AP192*$AS192</f>
        <v>0.2556390977</v>
      </c>
      <c r="AU192" s="40">
        <f t="shared" si="978"/>
        <v>0.3116740932</v>
      </c>
      <c r="AV192" s="54">
        <f t="shared" si="978"/>
        <v>0.3080998125</v>
      </c>
      <c r="AW192" s="39">
        <f t="shared" ref="AW192:AY192" si="979">IF(AT192&lt;0,0,IF(AT192&gt;1,1,AT192))</f>
        <v>0.2556390977</v>
      </c>
      <c r="AX192" s="40">
        <f t="shared" si="979"/>
        <v>0.3116740932</v>
      </c>
      <c r="AY192" s="54">
        <f t="shared" si="979"/>
        <v>0.3080998125</v>
      </c>
      <c r="AZ192" s="38"/>
      <c r="BA192" s="38"/>
      <c r="BB192" s="38"/>
      <c r="BC192" s="38"/>
      <c r="BD192" s="38"/>
      <c r="BE192" s="38"/>
      <c r="BF192" s="38"/>
    </row>
    <row r="193">
      <c r="A193" s="1"/>
      <c r="B193" s="1"/>
      <c r="C193" s="53">
        <v>0.0</v>
      </c>
      <c r="D193" s="42"/>
      <c r="E193" s="42"/>
      <c r="F193" s="2">
        <v>3039.0</v>
      </c>
      <c r="G193" s="75">
        <v>1508.0</v>
      </c>
      <c r="H193" s="43">
        <v>9.0</v>
      </c>
      <c r="I193" s="43">
        <v>22.0</v>
      </c>
      <c r="J193" s="43">
        <v>8.0</v>
      </c>
      <c r="K193" s="44">
        <v>34.0</v>
      </c>
      <c r="L193" s="44">
        <v>69.0</v>
      </c>
      <c r="M193" s="44">
        <v>24.0</v>
      </c>
      <c r="N193" s="76">
        <f>'Turnout Restoration'!AR193</f>
        <v>8</v>
      </c>
      <c r="O193" s="45">
        <v>8.0</v>
      </c>
      <c r="P193" s="76">
        <f>'Turnout Restoration'!AT193</f>
        <v>13</v>
      </c>
      <c r="Q193" s="39">
        <f t="shared" si="6"/>
        <v>0.275862069</v>
      </c>
      <c r="R193" s="40">
        <f t="shared" si="7"/>
        <v>0.5641025641</v>
      </c>
      <c r="S193" s="54">
        <f t="shared" si="8"/>
        <v>0.5433070866</v>
      </c>
      <c r="T193" s="40">
        <f t="shared" si="9"/>
        <v>0.4568585018</v>
      </c>
      <c r="U193" s="54">
        <f t="shared" si="10"/>
        <v>0.5528656361</v>
      </c>
      <c r="V193" s="39">
        <f t="shared" ref="V193:X193" si="980">Q193</f>
        <v>0.275862069</v>
      </c>
      <c r="W193" s="40">
        <f t="shared" si="980"/>
        <v>0.5641025641</v>
      </c>
      <c r="X193" s="54">
        <f t="shared" si="980"/>
        <v>0.5433070866</v>
      </c>
      <c r="Y193" s="39">
        <f t="shared" si="12"/>
        <v>0.275862069</v>
      </c>
      <c r="Z193" s="40">
        <f t="shared" si="13"/>
        <v>0.0101025641</v>
      </c>
      <c r="AA193" s="54">
        <f t="shared" si="14"/>
        <v>-0.08869291339</v>
      </c>
      <c r="AB193" s="55">
        <f t="shared" si="15"/>
        <v>0.03660543619</v>
      </c>
      <c r="AC193" s="55">
        <f t="shared" si="16"/>
        <v>0.7487927272</v>
      </c>
      <c r="AD193" s="39">
        <f t="shared" si="17"/>
        <v>0.1951947014</v>
      </c>
      <c r="AE193" s="40">
        <f t="shared" si="18"/>
        <v>0.1951947014</v>
      </c>
      <c r="AF193" s="54">
        <f t="shared" si="19"/>
        <v>-0.08869291339</v>
      </c>
      <c r="AG193" s="56">
        <f t="shared" si="20"/>
        <v>-0.4264918262</v>
      </c>
      <c r="AH193" s="56">
        <f t="shared" si="21"/>
        <v>1.21188999</v>
      </c>
      <c r="AI193" s="39">
        <f t="shared" si="22"/>
        <v>0.151603767</v>
      </c>
      <c r="AJ193" s="40">
        <f t="shared" si="23"/>
        <v>0.151603767</v>
      </c>
      <c r="AK193" s="54">
        <f t="shared" si="24"/>
        <v>0.151603767</v>
      </c>
      <c r="AL193" s="57">
        <f t="shared" ref="AL193:AM193" si="981">R193-T193</f>
        <v>0.1072440623</v>
      </c>
      <c r="AM193" s="57">
        <f t="shared" si="981"/>
        <v>-0.009558549533</v>
      </c>
      <c r="AN193" s="58">
        <f t="shared" si="26"/>
        <v>0.05241086037</v>
      </c>
      <c r="AO193" s="58">
        <f t="shared" si="27"/>
        <v>-0.006735704889</v>
      </c>
      <c r="AP193" s="39">
        <f t="shared" si="28"/>
        <v>0.151603767</v>
      </c>
      <c r="AQ193" s="40">
        <f t="shared" ref="AQ193:AR193" si="982">AJ193+AN193</f>
        <v>0.2040146274</v>
      </c>
      <c r="AR193" s="54">
        <f t="shared" si="982"/>
        <v>0.1448680621</v>
      </c>
      <c r="AS193" s="59">
        <f t="shared" si="30"/>
        <v>1.819625425</v>
      </c>
      <c r="AT193" s="39">
        <f t="shared" ref="AT193:AV193" si="983">AP193*$AS193</f>
        <v>0.275862069</v>
      </c>
      <c r="AU193" s="40">
        <f t="shared" si="983"/>
        <v>0.3712302031</v>
      </c>
      <c r="AV193" s="54">
        <f t="shared" si="983"/>
        <v>0.2636056091</v>
      </c>
      <c r="AW193" s="39">
        <f t="shared" ref="AW193:AY193" si="984">IF(AT193&lt;0,0,IF(AT193&gt;1,1,AT193))</f>
        <v>0.275862069</v>
      </c>
      <c r="AX193" s="40">
        <f t="shared" si="984"/>
        <v>0.3712302031</v>
      </c>
      <c r="AY193" s="54">
        <f t="shared" si="984"/>
        <v>0.2636056091</v>
      </c>
      <c r="AZ193" s="38"/>
      <c r="BA193" s="38"/>
      <c r="BB193" s="38"/>
      <c r="BC193" s="38"/>
      <c r="BD193" s="38"/>
      <c r="BE193" s="38"/>
      <c r="BF193" s="38"/>
    </row>
    <row r="194">
      <c r="A194" s="1"/>
      <c r="B194" s="1"/>
      <c r="C194" s="53">
        <v>0.0</v>
      </c>
      <c r="D194" s="42"/>
      <c r="E194" s="42"/>
      <c r="F194" s="2">
        <v>3040.0</v>
      </c>
      <c r="G194" s="75">
        <v>2253.0</v>
      </c>
      <c r="H194" s="43">
        <v>39.0</v>
      </c>
      <c r="I194" s="43">
        <v>51.0</v>
      </c>
      <c r="J194" s="43">
        <v>28.0</v>
      </c>
      <c r="K194" s="44">
        <v>182.0</v>
      </c>
      <c r="L194" s="44">
        <v>487.0</v>
      </c>
      <c r="M194" s="44">
        <v>110.0</v>
      </c>
      <c r="N194" s="76">
        <f>'Turnout Restoration'!AR194</f>
        <v>39</v>
      </c>
      <c r="O194" s="45">
        <v>36.0</v>
      </c>
      <c r="P194" s="76">
        <f>'Turnout Restoration'!AT194</f>
        <v>32</v>
      </c>
      <c r="Q194" s="39">
        <f t="shared" si="6"/>
        <v>0.3364485981</v>
      </c>
      <c r="R194" s="40">
        <f t="shared" si="7"/>
        <v>0.4322033898</v>
      </c>
      <c r="S194" s="54">
        <f t="shared" si="8"/>
        <v>0.6251604621</v>
      </c>
      <c r="T194" s="40">
        <f t="shared" si="9"/>
        <v>0.4494053629</v>
      </c>
      <c r="U194" s="54">
        <f t="shared" si="10"/>
        <v>0.5428851428</v>
      </c>
      <c r="V194" s="39">
        <f t="shared" ref="V194:X194" si="985">Q194</f>
        <v>0.3364485981</v>
      </c>
      <c r="W194" s="40">
        <f t="shared" si="985"/>
        <v>0.4322033898</v>
      </c>
      <c r="X194" s="54">
        <f t="shared" si="985"/>
        <v>0.6251604621</v>
      </c>
      <c r="Y194" s="39">
        <f t="shared" si="12"/>
        <v>0.3364485981</v>
      </c>
      <c r="Z194" s="40">
        <f t="shared" si="13"/>
        <v>-0.1217966102</v>
      </c>
      <c r="AA194" s="54">
        <f t="shared" si="14"/>
        <v>-0.006839537869</v>
      </c>
      <c r="AB194" s="55">
        <f t="shared" si="15"/>
        <v>-0.3473308168</v>
      </c>
      <c r="AC194" s="55">
        <f t="shared" si="16"/>
        <v>1.13272898</v>
      </c>
      <c r="AD194" s="39">
        <f t="shared" si="17"/>
        <v>0.2530139062</v>
      </c>
      <c r="AE194" s="40">
        <f t="shared" si="18"/>
        <v>0.2530139062</v>
      </c>
      <c r="AF194" s="54">
        <f t="shared" si="19"/>
        <v>-0.006839537869</v>
      </c>
      <c r="AG194" s="56">
        <f t="shared" si="20"/>
        <v>-0.02702567903</v>
      </c>
      <c r="AH194" s="56">
        <f t="shared" si="21"/>
        <v>0.8124238424</v>
      </c>
      <c r="AI194" s="39">
        <f t="shared" si="22"/>
        <v>0.1789732047</v>
      </c>
      <c r="AJ194" s="40">
        <f t="shared" si="23"/>
        <v>0.1789732047</v>
      </c>
      <c r="AK194" s="54">
        <f t="shared" si="24"/>
        <v>0.1789732047</v>
      </c>
      <c r="AL194" s="57">
        <f t="shared" ref="AL194:AM194" si="986">R194-T194</f>
        <v>-0.01720197308</v>
      </c>
      <c r="AM194" s="57">
        <f t="shared" si="986"/>
        <v>0.08227531932</v>
      </c>
      <c r="AN194" s="58">
        <f t="shared" si="26"/>
        <v>-0.008406714459</v>
      </c>
      <c r="AO194" s="58">
        <f t="shared" si="27"/>
        <v>0.05797765327</v>
      </c>
      <c r="AP194" s="39">
        <f t="shared" si="28"/>
        <v>0.1789732047</v>
      </c>
      <c r="AQ194" s="40">
        <f t="shared" ref="AQ194:AR194" si="987">AJ194+AN194</f>
        <v>0.1705664902</v>
      </c>
      <c r="AR194" s="54">
        <f t="shared" si="987"/>
        <v>0.236950858</v>
      </c>
      <c r="AS194" s="59">
        <f t="shared" si="30"/>
        <v>1.879882515</v>
      </c>
      <c r="AT194" s="39">
        <f t="shared" ref="AT194:AV194" si="988">AP194*$AS194</f>
        <v>0.3364485981</v>
      </c>
      <c r="AU194" s="40">
        <f t="shared" si="988"/>
        <v>0.3206449626</v>
      </c>
      <c r="AV194" s="54">
        <f t="shared" si="988"/>
        <v>0.4454397748</v>
      </c>
      <c r="AW194" s="39">
        <f t="shared" ref="AW194:AY194" si="989">IF(AT194&lt;0,0,IF(AT194&gt;1,1,AT194))</f>
        <v>0.3364485981</v>
      </c>
      <c r="AX194" s="40">
        <f t="shared" si="989"/>
        <v>0.3206449626</v>
      </c>
      <c r="AY194" s="54">
        <f t="shared" si="989"/>
        <v>0.4454397748</v>
      </c>
      <c r="AZ194" s="38"/>
      <c r="BA194" s="38"/>
      <c r="BB194" s="38"/>
      <c r="BC194" s="38"/>
      <c r="BD194" s="38"/>
      <c r="BE194" s="38"/>
      <c r="BF194" s="38"/>
    </row>
    <row r="195">
      <c r="A195" s="1"/>
      <c r="B195" s="1"/>
      <c r="C195" s="53">
        <v>0.0</v>
      </c>
      <c r="D195" s="42"/>
      <c r="E195" s="42"/>
      <c r="F195" s="2">
        <v>3043.0</v>
      </c>
      <c r="G195" s="75">
        <v>1553.0</v>
      </c>
      <c r="H195" s="43">
        <v>15.0</v>
      </c>
      <c r="I195" s="43">
        <v>26.0</v>
      </c>
      <c r="J195" s="43">
        <v>9.0</v>
      </c>
      <c r="K195" s="44">
        <v>37.0</v>
      </c>
      <c r="L195" s="44">
        <v>135.0</v>
      </c>
      <c r="M195" s="44">
        <v>28.0</v>
      </c>
      <c r="N195" s="76">
        <f>'Turnout Restoration'!AR195</f>
        <v>11</v>
      </c>
      <c r="O195" s="45">
        <v>18.0</v>
      </c>
      <c r="P195" s="76">
        <f>'Turnout Restoration'!AT195</f>
        <v>11</v>
      </c>
      <c r="Q195" s="39">
        <f t="shared" si="6"/>
        <v>0.45</v>
      </c>
      <c r="R195" s="40">
        <f t="shared" si="7"/>
        <v>0.52</v>
      </c>
      <c r="S195" s="54">
        <f t="shared" si="8"/>
        <v>0.675</v>
      </c>
      <c r="T195" s="40">
        <f t="shared" si="9"/>
        <v>0.4489025</v>
      </c>
      <c r="U195" s="54">
        <f t="shared" si="10"/>
        <v>0.5313575</v>
      </c>
      <c r="V195" s="39">
        <f t="shared" ref="V195:X195" si="990">Q195</f>
        <v>0.45</v>
      </c>
      <c r="W195" s="40">
        <f t="shared" si="990"/>
        <v>0.52</v>
      </c>
      <c r="X195" s="54">
        <f t="shared" si="990"/>
        <v>0.675</v>
      </c>
      <c r="Y195" s="39">
        <f t="shared" si="12"/>
        <v>0.45</v>
      </c>
      <c r="Z195" s="40">
        <f t="shared" si="13"/>
        <v>-0.034</v>
      </c>
      <c r="AA195" s="54">
        <f t="shared" si="14"/>
        <v>0.043</v>
      </c>
      <c r="AB195" s="55">
        <f t="shared" si="15"/>
        <v>-0.0754122728</v>
      </c>
      <c r="AC195" s="55">
        <f t="shared" si="16"/>
        <v>0.8608104362</v>
      </c>
      <c r="AD195" s="39">
        <f t="shared" si="17"/>
        <v>0.3191049984</v>
      </c>
      <c r="AE195" s="40">
        <f t="shared" si="18"/>
        <v>0.3191049984</v>
      </c>
      <c r="AF195" s="54">
        <f t="shared" si="19"/>
        <v>0.043</v>
      </c>
      <c r="AG195" s="56">
        <f t="shared" si="20"/>
        <v>0.1339450458</v>
      </c>
      <c r="AH195" s="56">
        <f t="shared" si="21"/>
        <v>0.6514531176</v>
      </c>
      <c r="AI195" s="39">
        <f t="shared" si="22"/>
        <v>0.2276806975</v>
      </c>
      <c r="AJ195" s="40">
        <f t="shared" si="23"/>
        <v>0.2276806975</v>
      </c>
      <c r="AK195" s="54">
        <f t="shared" si="24"/>
        <v>0.2276806975</v>
      </c>
      <c r="AL195" s="57">
        <f t="shared" ref="AL195:AM195" si="991">R195-T195</f>
        <v>0.0710975</v>
      </c>
      <c r="AM195" s="57">
        <f t="shared" si="991"/>
        <v>0.1436425</v>
      </c>
      <c r="AN195" s="58">
        <f t="shared" si="26"/>
        <v>0.03474580377</v>
      </c>
      <c r="AO195" s="58">
        <f t="shared" si="27"/>
        <v>0.1012217896</v>
      </c>
      <c r="AP195" s="39">
        <f t="shared" si="28"/>
        <v>0.2276806975</v>
      </c>
      <c r="AQ195" s="40">
        <f t="shared" ref="AQ195:AR195" si="992">AJ195+AN195</f>
        <v>0.2624265012</v>
      </c>
      <c r="AR195" s="54">
        <f t="shared" si="992"/>
        <v>0.328902487</v>
      </c>
      <c r="AS195" s="59">
        <f t="shared" si="30"/>
        <v>1.976452132</v>
      </c>
      <c r="AT195" s="39">
        <f t="shared" ref="AT195:AV195" si="993">AP195*$AS195</f>
        <v>0.45</v>
      </c>
      <c r="AU195" s="40">
        <f t="shared" si="993"/>
        <v>0.518673418</v>
      </c>
      <c r="AV195" s="54">
        <f t="shared" si="993"/>
        <v>0.6500600218</v>
      </c>
      <c r="AW195" s="39">
        <f t="shared" ref="AW195:AY195" si="994">IF(AT195&lt;0,0,IF(AT195&gt;1,1,AT195))</f>
        <v>0.45</v>
      </c>
      <c r="AX195" s="40">
        <f t="shared" si="994"/>
        <v>0.518673418</v>
      </c>
      <c r="AY195" s="54">
        <f t="shared" si="994"/>
        <v>0.6500600218</v>
      </c>
      <c r="AZ195" s="38"/>
      <c r="BA195" s="38"/>
      <c r="BB195" s="38"/>
      <c r="BC195" s="38"/>
      <c r="BD195" s="38"/>
      <c r="BE195" s="38"/>
      <c r="BF195" s="38"/>
    </row>
    <row r="196">
      <c r="A196" s="1"/>
      <c r="B196" s="1"/>
      <c r="C196" s="53">
        <v>0.0</v>
      </c>
      <c r="D196" s="42"/>
      <c r="E196" s="42"/>
      <c r="F196" s="2">
        <v>3045.0</v>
      </c>
      <c r="G196" s="75">
        <v>1297.0</v>
      </c>
      <c r="H196" s="43">
        <v>11.0</v>
      </c>
      <c r="I196" s="43">
        <v>16.0</v>
      </c>
      <c r="J196" s="43">
        <v>17.0</v>
      </c>
      <c r="K196" s="44">
        <v>27.0</v>
      </c>
      <c r="L196" s="44">
        <v>34.0</v>
      </c>
      <c r="M196" s="44">
        <v>20.0</v>
      </c>
      <c r="N196" s="76">
        <f>'Turnout Restoration'!AR196</f>
        <v>20</v>
      </c>
      <c r="O196" s="45">
        <v>7.0</v>
      </c>
      <c r="P196" s="76">
        <f>'Turnout Restoration'!AT196</f>
        <v>16</v>
      </c>
      <c r="Q196" s="39">
        <f t="shared" si="6"/>
        <v>0.1627906977</v>
      </c>
      <c r="R196" s="40">
        <f t="shared" si="7"/>
        <v>0.3636363636</v>
      </c>
      <c r="S196" s="54">
        <f t="shared" si="8"/>
        <v>0.4197530864</v>
      </c>
      <c r="T196" s="40">
        <f t="shared" si="9"/>
        <v>0.4841400757</v>
      </c>
      <c r="U196" s="54">
        <f t="shared" si="10"/>
        <v>0.5786197945</v>
      </c>
      <c r="V196" s="39">
        <f t="shared" ref="V196:X196" si="995">Q196</f>
        <v>0.1627906977</v>
      </c>
      <c r="W196" s="40">
        <f t="shared" si="995"/>
        <v>0.3636363636</v>
      </c>
      <c r="X196" s="54">
        <f t="shared" si="995"/>
        <v>0.4197530864</v>
      </c>
      <c r="Y196" s="39">
        <f t="shared" si="12"/>
        <v>0.1627906977</v>
      </c>
      <c r="Z196" s="40">
        <f t="shared" si="13"/>
        <v>-0.1903636364</v>
      </c>
      <c r="AA196" s="54">
        <f t="shared" si="14"/>
        <v>-0.2122469136</v>
      </c>
      <c r="AB196" s="55">
        <f t="shared" si="15"/>
        <v>-0.8633162657</v>
      </c>
      <c r="AC196" s="55">
        <f t="shared" si="16"/>
        <v>1.648714429</v>
      </c>
      <c r="AD196" s="39">
        <f t="shared" si="17"/>
        <v>0.1771145467</v>
      </c>
      <c r="AE196" s="40">
        <f t="shared" si="18"/>
        <v>0.1771145467</v>
      </c>
      <c r="AF196" s="54">
        <f t="shared" si="19"/>
        <v>-0.2122469136</v>
      </c>
      <c r="AG196" s="56">
        <f t="shared" si="20"/>
        <v>-0.8753852041</v>
      </c>
      <c r="AH196" s="56">
        <f t="shared" si="21"/>
        <v>1.660783368</v>
      </c>
      <c r="AI196" s="39">
        <f t="shared" si="22"/>
        <v>0.1954716283</v>
      </c>
      <c r="AJ196" s="40">
        <f t="shared" si="23"/>
        <v>0.1954716283</v>
      </c>
      <c r="AK196" s="54">
        <f t="shared" si="24"/>
        <v>0.1954716283</v>
      </c>
      <c r="AL196" s="57">
        <f t="shared" ref="AL196:AM196" si="996">R196-T196</f>
        <v>-0.1205037121</v>
      </c>
      <c r="AM196" s="57">
        <f t="shared" si="996"/>
        <v>-0.1588667081</v>
      </c>
      <c r="AN196" s="58">
        <f t="shared" si="26"/>
        <v>-0.05889093616</v>
      </c>
      <c r="AO196" s="58">
        <f t="shared" si="27"/>
        <v>-0.1119499625</v>
      </c>
      <c r="AP196" s="39">
        <f t="shared" si="28"/>
        <v>0.1954716283</v>
      </c>
      <c r="AQ196" s="40">
        <f t="shared" ref="AQ196:AR196" si="997">AJ196+AN196</f>
        <v>0.1365806922</v>
      </c>
      <c r="AR196" s="54">
        <f t="shared" si="997"/>
        <v>0.08352166581</v>
      </c>
      <c r="AS196" s="59">
        <f t="shared" si="30"/>
        <v>0.832809851</v>
      </c>
      <c r="AT196" s="39">
        <f t="shared" ref="AT196:AV196" si="998">AP196*$AS196</f>
        <v>0.1627906977</v>
      </c>
      <c r="AU196" s="40">
        <f t="shared" si="998"/>
        <v>0.1137457459</v>
      </c>
      <c r="AV196" s="54">
        <f t="shared" si="998"/>
        <v>0.06955766605</v>
      </c>
      <c r="AW196" s="39">
        <f t="shared" ref="AW196:AY196" si="999">IF(AT196&lt;0,0,IF(AT196&gt;1,1,AT196))</f>
        <v>0.1627906977</v>
      </c>
      <c r="AX196" s="40">
        <f t="shared" si="999"/>
        <v>0.1137457459</v>
      </c>
      <c r="AY196" s="54">
        <f t="shared" si="999"/>
        <v>0.06955766605</v>
      </c>
      <c r="AZ196" s="38"/>
      <c r="BA196" s="38"/>
      <c r="BB196" s="38"/>
      <c r="BC196" s="38"/>
      <c r="BD196" s="38"/>
      <c r="BE196" s="38"/>
      <c r="BF196" s="38"/>
    </row>
    <row r="197">
      <c r="A197" s="1"/>
      <c r="B197" s="1"/>
      <c r="C197" s="53">
        <v>0.0</v>
      </c>
      <c r="D197" s="42"/>
      <c r="E197" s="42"/>
      <c r="F197" s="2">
        <v>3050.0</v>
      </c>
      <c r="G197" s="75">
        <v>1413.0</v>
      </c>
      <c r="H197" s="43">
        <v>22.0</v>
      </c>
      <c r="I197" s="43">
        <v>31.0</v>
      </c>
      <c r="J197" s="43">
        <v>26.0</v>
      </c>
      <c r="K197" s="44">
        <v>117.0</v>
      </c>
      <c r="L197" s="44">
        <v>111.0</v>
      </c>
      <c r="M197" s="44">
        <v>53.0</v>
      </c>
      <c r="N197" s="76">
        <f>'Turnout Restoration'!AR197</f>
        <v>30</v>
      </c>
      <c r="O197" s="45">
        <v>16.0</v>
      </c>
      <c r="P197" s="76">
        <f>'Turnout Restoration'!AT197</f>
        <v>24</v>
      </c>
      <c r="Q197" s="39">
        <f t="shared" si="6"/>
        <v>0.2285714286</v>
      </c>
      <c r="R197" s="40">
        <f t="shared" si="7"/>
        <v>0.3924050633</v>
      </c>
      <c r="S197" s="54">
        <f t="shared" si="8"/>
        <v>0.3950177936</v>
      </c>
      <c r="T197" s="40">
        <f t="shared" si="9"/>
        <v>0.4661502041</v>
      </c>
      <c r="U197" s="54">
        <f t="shared" si="10"/>
        <v>0.5625077551</v>
      </c>
      <c r="V197" s="39">
        <f t="shared" ref="V197:X197" si="1000">Q197</f>
        <v>0.2285714286</v>
      </c>
      <c r="W197" s="40">
        <f t="shared" si="1000"/>
        <v>0.3924050633</v>
      </c>
      <c r="X197" s="54">
        <f t="shared" si="1000"/>
        <v>0.3950177936</v>
      </c>
      <c r="Y197" s="39">
        <f t="shared" si="12"/>
        <v>0.2285714286</v>
      </c>
      <c r="Z197" s="40">
        <f t="shared" si="13"/>
        <v>-0.1615949367</v>
      </c>
      <c r="AA197" s="54">
        <f t="shared" si="14"/>
        <v>-0.2369822064</v>
      </c>
      <c r="AB197" s="55">
        <f t="shared" si="15"/>
        <v>-0.6153937481</v>
      </c>
      <c r="AC197" s="55">
        <f t="shared" si="16"/>
        <v>1.400791911</v>
      </c>
      <c r="AD197" s="39">
        <f t="shared" si="17"/>
        <v>0.1979366332</v>
      </c>
      <c r="AE197" s="40">
        <f t="shared" si="18"/>
        <v>0.1979366332</v>
      </c>
      <c r="AF197" s="54">
        <f t="shared" si="19"/>
        <v>-0.2369822064</v>
      </c>
      <c r="AG197" s="56">
        <f t="shared" si="20"/>
        <v>-0.874934816</v>
      </c>
      <c r="AH197" s="56">
        <f t="shared" si="21"/>
        <v>1.660332979</v>
      </c>
      <c r="AI197" s="39">
        <f t="shared" si="22"/>
        <v>0.2183340066</v>
      </c>
      <c r="AJ197" s="40">
        <f t="shared" si="23"/>
        <v>0.2183340066</v>
      </c>
      <c r="AK197" s="54">
        <f t="shared" si="24"/>
        <v>0.2183340066</v>
      </c>
      <c r="AL197" s="57">
        <f t="shared" ref="AL197:AM197" si="1001">R197-T197</f>
        <v>-0.07374514079</v>
      </c>
      <c r="AM197" s="57">
        <f t="shared" si="1001"/>
        <v>-0.1674899615</v>
      </c>
      <c r="AN197" s="58">
        <f t="shared" si="26"/>
        <v>-0.03603972279</v>
      </c>
      <c r="AO197" s="58">
        <f t="shared" si="27"/>
        <v>-0.1180265843</v>
      </c>
      <c r="AP197" s="39">
        <f t="shared" si="28"/>
        <v>0.2183340066</v>
      </c>
      <c r="AQ197" s="40">
        <f t="shared" ref="AQ197:AR197" si="1002">AJ197+AN197</f>
        <v>0.1822942839</v>
      </c>
      <c r="AR197" s="54">
        <f t="shared" si="1002"/>
        <v>0.1003074223</v>
      </c>
      <c r="AS197" s="59">
        <f t="shared" si="30"/>
        <v>1.046888811</v>
      </c>
      <c r="AT197" s="39">
        <f t="shared" ref="AT197:AV197" si="1003">AP197*$AS197</f>
        <v>0.2285714286</v>
      </c>
      <c r="AU197" s="40">
        <f t="shared" si="1003"/>
        <v>0.190841846</v>
      </c>
      <c r="AV197" s="54">
        <f t="shared" si="1003"/>
        <v>0.1050107181</v>
      </c>
      <c r="AW197" s="39">
        <f t="shared" ref="AW197:AY197" si="1004">IF(AT197&lt;0,0,IF(AT197&gt;1,1,AT197))</f>
        <v>0.2285714286</v>
      </c>
      <c r="AX197" s="40">
        <f t="shared" si="1004"/>
        <v>0.190841846</v>
      </c>
      <c r="AY197" s="54">
        <f t="shared" si="1004"/>
        <v>0.1050107181</v>
      </c>
      <c r="AZ197" s="38"/>
      <c r="BA197" s="38"/>
      <c r="BB197" s="38"/>
      <c r="BC197" s="38"/>
      <c r="BD197" s="38"/>
      <c r="BE197" s="38"/>
      <c r="BF197" s="38"/>
    </row>
    <row r="198">
      <c r="A198" s="1"/>
      <c r="B198" s="1"/>
      <c r="C198" s="53">
        <v>0.0</v>
      </c>
      <c r="D198" s="42"/>
      <c r="E198" s="42"/>
      <c r="F198" s="2">
        <v>3055.0</v>
      </c>
      <c r="G198" s="75">
        <v>2378.0</v>
      </c>
      <c r="H198" s="43">
        <v>23.0</v>
      </c>
      <c r="I198" s="43">
        <v>40.0</v>
      </c>
      <c r="J198" s="43">
        <v>20.0</v>
      </c>
      <c r="K198" s="44">
        <v>59.0</v>
      </c>
      <c r="L198" s="44">
        <v>158.0</v>
      </c>
      <c r="M198" s="44">
        <v>48.0</v>
      </c>
      <c r="N198" s="76">
        <f>'Turnout Restoration'!AR198</f>
        <v>18</v>
      </c>
      <c r="O198" s="45">
        <v>11.0</v>
      </c>
      <c r="P198" s="76">
        <f>'Turnout Restoration'!AT198</f>
        <v>22</v>
      </c>
      <c r="Q198" s="39">
        <f t="shared" si="6"/>
        <v>0.2156862745</v>
      </c>
      <c r="R198" s="40">
        <f t="shared" si="7"/>
        <v>0.4819277108</v>
      </c>
      <c r="S198" s="54">
        <f t="shared" si="8"/>
        <v>0.5962264151</v>
      </c>
      <c r="T198" s="40">
        <f t="shared" si="9"/>
        <v>0.4692099193</v>
      </c>
      <c r="U198" s="54">
        <f t="shared" si="10"/>
        <v>0.5654163783</v>
      </c>
      <c r="V198" s="39">
        <f t="shared" ref="V198:X198" si="1005">Q198</f>
        <v>0.2156862745</v>
      </c>
      <c r="W198" s="40">
        <f t="shared" si="1005"/>
        <v>0.4819277108</v>
      </c>
      <c r="X198" s="54">
        <f t="shared" si="1005"/>
        <v>0.5962264151</v>
      </c>
      <c r="Y198" s="39">
        <f t="shared" si="12"/>
        <v>0.2156862745</v>
      </c>
      <c r="Z198" s="40">
        <f t="shared" si="13"/>
        <v>-0.07207228916</v>
      </c>
      <c r="AA198" s="54">
        <f t="shared" si="14"/>
        <v>-0.03577358491</v>
      </c>
      <c r="AB198" s="55">
        <f t="shared" si="15"/>
        <v>-0.3224883793</v>
      </c>
      <c r="AC198" s="55">
        <f t="shared" si="16"/>
        <v>1.107886543</v>
      </c>
      <c r="AD198" s="39">
        <f t="shared" si="17"/>
        <v>0.160802649</v>
      </c>
      <c r="AE198" s="40">
        <f t="shared" si="18"/>
        <v>0.160802649</v>
      </c>
      <c r="AF198" s="54">
        <f t="shared" si="19"/>
        <v>-0.03577358491</v>
      </c>
      <c r="AG198" s="56">
        <f t="shared" si="20"/>
        <v>-0.218903982</v>
      </c>
      <c r="AH198" s="56">
        <f t="shared" si="21"/>
        <v>1.004302145</v>
      </c>
      <c r="AI198" s="39">
        <f t="shared" si="22"/>
        <v>0.1164844224</v>
      </c>
      <c r="AJ198" s="40">
        <f t="shared" si="23"/>
        <v>0.1164844224</v>
      </c>
      <c r="AK198" s="54">
        <f t="shared" si="24"/>
        <v>0.1164844224</v>
      </c>
      <c r="AL198" s="57">
        <f t="shared" ref="AL198:AM198" si="1006">R198-T198</f>
        <v>0.01271779158</v>
      </c>
      <c r="AM198" s="57">
        <f t="shared" si="1006"/>
        <v>0.03081003678</v>
      </c>
      <c r="AN198" s="58">
        <f t="shared" si="26"/>
        <v>0.006215266229</v>
      </c>
      <c r="AO198" s="58">
        <f t="shared" si="27"/>
        <v>0.02171117225</v>
      </c>
      <c r="AP198" s="39">
        <f t="shared" si="28"/>
        <v>0.1164844224</v>
      </c>
      <c r="AQ198" s="40">
        <f t="shared" ref="AQ198:AR198" si="1007">AJ198+AN198</f>
        <v>0.1226996886</v>
      </c>
      <c r="AR198" s="54">
        <f t="shared" si="1007"/>
        <v>0.1381955946</v>
      </c>
      <c r="AS198" s="59">
        <f t="shared" si="30"/>
        <v>1.851631919</v>
      </c>
      <c r="AT198" s="39">
        <f t="shared" ref="AT198:AV198" si="1008">AP198*$AS198</f>
        <v>0.2156862745</v>
      </c>
      <c r="AU198" s="40">
        <f t="shared" si="1008"/>
        <v>0.2271946598</v>
      </c>
      <c r="AV198" s="54">
        <f t="shared" si="1008"/>
        <v>0.255887374</v>
      </c>
      <c r="AW198" s="39">
        <f t="shared" ref="AW198:AY198" si="1009">IF(AT198&lt;0,0,IF(AT198&gt;1,1,AT198))</f>
        <v>0.2156862745</v>
      </c>
      <c r="AX198" s="40">
        <f t="shared" si="1009"/>
        <v>0.2271946598</v>
      </c>
      <c r="AY198" s="54">
        <f t="shared" si="1009"/>
        <v>0.255887374</v>
      </c>
      <c r="AZ198" s="38"/>
      <c r="BA198" s="38"/>
      <c r="BB198" s="38"/>
      <c r="BC198" s="38"/>
      <c r="BD198" s="38"/>
      <c r="BE198" s="38"/>
      <c r="BF198" s="38"/>
    </row>
    <row r="199">
      <c r="A199" s="1"/>
      <c r="B199" s="1"/>
      <c r="C199" s="53">
        <v>0.0</v>
      </c>
      <c r="D199" s="42"/>
      <c r="E199" s="42"/>
      <c r="F199" s="2">
        <v>3057.0</v>
      </c>
      <c r="G199" s="75">
        <v>713.0</v>
      </c>
      <c r="H199" s="43">
        <v>18.0</v>
      </c>
      <c r="I199" s="43">
        <v>17.0</v>
      </c>
      <c r="J199" s="43">
        <v>12.0</v>
      </c>
      <c r="K199" s="44">
        <v>65.0</v>
      </c>
      <c r="L199" s="44">
        <v>109.0</v>
      </c>
      <c r="M199" s="44">
        <v>38.0</v>
      </c>
      <c r="N199" s="76">
        <f>'Turnout Restoration'!AR199</f>
        <v>12</v>
      </c>
      <c r="O199" s="45">
        <v>7.0</v>
      </c>
      <c r="P199" s="76">
        <f>'Turnout Restoration'!AT199</f>
        <v>7</v>
      </c>
      <c r="Q199" s="39">
        <f t="shared" si="6"/>
        <v>0.2692307692</v>
      </c>
      <c r="R199" s="40">
        <f t="shared" si="7"/>
        <v>0.3617021277</v>
      </c>
      <c r="S199" s="54">
        <f t="shared" si="8"/>
        <v>0.5141509434</v>
      </c>
      <c r="T199" s="40">
        <f t="shared" si="9"/>
        <v>0.4579778107</v>
      </c>
      <c r="U199" s="54">
        <f t="shared" si="10"/>
        <v>0.5541198225</v>
      </c>
      <c r="V199" s="39">
        <f t="shared" ref="V199:X199" si="1010">Q199</f>
        <v>0.2692307692</v>
      </c>
      <c r="W199" s="40">
        <f t="shared" si="1010"/>
        <v>0.3617021277</v>
      </c>
      <c r="X199" s="54">
        <f t="shared" si="1010"/>
        <v>0.5141509434</v>
      </c>
      <c r="Y199" s="39">
        <f t="shared" si="12"/>
        <v>0.2692307692</v>
      </c>
      <c r="Z199" s="40">
        <f t="shared" si="13"/>
        <v>-0.1922978723</v>
      </c>
      <c r="AA199" s="54">
        <f t="shared" si="14"/>
        <v>-0.1178490566</v>
      </c>
      <c r="AB199" s="55">
        <f t="shared" si="15"/>
        <v>-0.6202253338</v>
      </c>
      <c r="AC199" s="55">
        <f t="shared" si="16"/>
        <v>1.405623497</v>
      </c>
      <c r="AD199" s="39">
        <f t="shared" si="17"/>
        <v>0.2339483691</v>
      </c>
      <c r="AE199" s="40">
        <f t="shared" si="18"/>
        <v>0.2339483691</v>
      </c>
      <c r="AF199" s="54">
        <f t="shared" si="19"/>
        <v>-0.1178490566</v>
      </c>
      <c r="AG199" s="56">
        <f t="shared" si="20"/>
        <v>-0.4666348074</v>
      </c>
      <c r="AH199" s="56">
        <f t="shared" si="21"/>
        <v>1.252032971</v>
      </c>
      <c r="AI199" s="39">
        <f t="shared" si="22"/>
        <v>0.1852299106</v>
      </c>
      <c r="AJ199" s="40">
        <f t="shared" si="23"/>
        <v>0.1852299106</v>
      </c>
      <c r="AK199" s="54">
        <f t="shared" si="24"/>
        <v>0.1852299106</v>
      </c>
      <c r="AL199" s="57">
        <f t="shared" ref="AL199:AM199" si="1011">R199-T199</f>
        <v>-0.09627568299</v>
      </c>
      <c r="AM199" s="57">
        <f t="shared" si="1011"/>
        <v>-0.03996887909</v>
      </c>
      <c r="AN199" s="58">
        <f t="shared" si="26"/>
        <v>-0.04705054312</v>
      </c>
      <c r="AO199" s="58">
        <f t="shared" si="27"/>
        <v>-0.02816521203</v>
      </c>
      <c r="AP199" s="39">
        <f t="shared" si="28"/>
        <v>0.1852299106</v>
      </c>
      <c r="AQ199" s="40">
        <f t="shared" ref="AQ199:AR199" si="1012">AJ199+AN199</f>
        <v>0.1381793675</v>
      </c>
      <c r="AR199" s="54">
        <f t="shared" si="1012"/>
        <v>0.1570646986</v>
      </c>
      <c r="AS199" s="59">
        <f t="shared" si="30"/>
        <v>1.45349511</v>
      </c>
      <c r="AT199" s="39">
        <f t="shared" ref="AT199:AV199" si="1013">AP199*$AS199</f>
        <v>0.2692307692</v>
      </c>
      <c r="AU199" s="40">
        <f t="shared" si="1013"/>
        <v>0.2008430349</v>
      </c>
      <c r="AV199" s="54">
        <f t="shared" si="1013"/>
        <v>0.2282927713</v>
      </c>
      <c r="AW199" s="39">
        <f t="shared" ref="AW199:AY199" si="1014">IF(AT199&lt;0,0,IF(AT199&gt;1,1,AT199))</f>
        <v>0.2692307692</v>
      </c>
      <c r="AX199" s="40">
        <f t="shared" si="1014"/>
        <v>0.2008430349</v>
      </c>
      <c r="AY199" s="54">
        <f t="shared" si="1014"/>
        <v>0.2282927713</v>
      </c>
      <c r="AZ199" s="38"/>
      <c r="BA199" s="38"/>
      <c r="BB199" s="38"/>
      <c r="BC199" s="38"/>
      <c r="BD199" s="38"/>
      <c r="BE199" s="38"/>
      <c r="BF199" s="38"/>
    </row>
    <row r="200">
      <c r="A200" s="1"/>
      <c r="B200" s="1"/>
      <c r="C200" s="53">
        <v>0.0</v>
      </c>
      <c r="D200" s="42"/>
      <c r="E200" s="42"/>
      <c r="F200" s="2">
        <v>3058.0</v>
      </c>
      <c r="G200" s="75">
        <v>1919.0</v>
      </c>
      <c r="H200" s="43">
        <v>23.0</v>
      </c>
      <c r="I200" s="43">
        <v>33.0</v>
      </c>
      <c r="J200" s="43">
        <v>38.0</v>
      </c>
      <c r="K200" s="44">
        <v>51.0</v>
      </c>
      <c r="L200" s="44">
        <v>135.0</v>
      </c>
      <c r="M200" s="44">
        <v>72.0</v>
      </c>
      <c r="N200" s="76">
        <f>'Turnout Restoration'!AR200</f>
        <v>22</v>
      </c>
      <c r="O200" s="45">
        <v>23.0</v>
      </c>
      <c r="P200" s="76">
        <f>'Turnout Restoration'!AT200</f>
        <v>40</v>
      </c>
      <c r="Q200" s="39">
        <f t="shared" si="6"/>
        <v>0.2705882353</v>
      </c>
      <c r="R200" s="40">
        <f t="shared" si="7"/>
        <v>0.3510638298</v>
      </c>
      <c r="S200" s="54">
        <f t="shared" si="8"/>
        <v>0.523255814</v>
      </c>
      <c r="T200" s="40">
        <f t="shared" si="9"/>
        <v>0.4577438062</v>
      </c>
      <c r="U200" s="54">
        <f t="shared" si="10"/>
        <v>0.5538604844</v>
      </c>
      <c r="V200" s="39">
        <f t="shared" ref="V200:X200" si="1015">Q200</f>
        <v>0.2705882353</v>
      </c>
      <c r="W200" s="40">
        <f t="shared" si="1015"/>
        <v>0.3510638298</v>
      </c>
      <c r="X200" s="54">
        <f t="shared" si="1015"/>
        <v>0.523255814</v>
      </c>
      <c r="Y200" s="39">
        <f t="shared" si="12"/>
        <v>0.2705882353</v>
      </c>
      <c r="Z200" s="40">
        <f t="shared" si="13"/>
        <v>-0.2029361702</v>
      </c>
      <c r="AA200" s="54">
        <f t="shared" si="14"/>
        <v>-0.108744186</v>
      </c>
      <c r="AB200" s="55">
        <f t="shared" si="15"/>
        <v>-0.6434892678</v>
      </c>
      <c r="AC200" s="55">
        <f t="shared" si="16"/>
        <v>1.428887431</v>
      </c>
      <c r="AD200" s="39">
        <f t="shared" si="17"/>
        <v>0.2391663461</v>
      </c>
      <c r="AE200" s="40">
        <f t="shared" si="18"/>
        <v>0.2391663461</v>
      </c>
      <c r="AF200" s="54">
        <f t="shared" si="19"/>
        <v>-0.108744186</v>
      </c>
      <c r="AG200" s="56">
        <f t="shared" si="20"/>
        <v>-0.4267391044</v>
      </c>
      <c r="AH200" s="56">
        <f t="shared" si="21"/>
        <v>1.212137268</v>
      </c>
      <c r="AI200" s="39">
        <f t="shared" si="22"/>
        <v>0.1857765313</v>
      </c>
      <c r="AJ200" s="40">
        <f t="shared" si="23"/>
        <v>0.1857765313</v>
      </c>
      <c r="AK200" s="54">
        <f t="shared" si="24"/>
        <v>0.1857765313</v>
      </c>
      <c r="AL200" s="57">
        <f t="shared" ref="AL200:AM200" si="1016">R200-T200</f>
        <v>-0.1066799764</v>
      </c>
      <c r="AM200" s="57">
        <f t="shared" si="1016"/>
        <v>-0.03060467048</v>
      </c>
      <c r="AN200" s="58">
        <f t="shared" si="26"/>
        <v>-0.05213518799</v>
      </c>
      <c r="AO200" s="58">
        <f t="shared" si="27"/>
        <v>-0.02156645502</v>
      </c>
      <c r="AP200" s="39">
        <f t="shared" si="28"/>
        <v>0.1857765313</v>
      </c>
      <c r="AQ200" s="40">
        <f t="shared" ref="AQ200:AR200" si="1017">AJ200+AN200</f>
        <v>0.1336413433</v>
      </c>
      <c r="AR200" s="54">
        <f t="shared" si="1017"/>
        <v>0.1642100762</v>
      </c>
      <c r="AS200" s="59">
        <f t="shared" si="30"/>
        <v>1.456525394</v>
      </c>
      <c r="AT200" s="39">
        <f t="shared" ref="AT200:AV200" si="1018">AP200*$AS200</f>
        <v>0.2705882353</v>
      </c>
      <c r="AU200" s="40">
        <f t="shared" si="1018"/>
        <v>0.1946520101</v>
      </c>
      <c r="AV200" s="54">
        <f t="shared" si="1018"/>
        <v>0.2391761459</v>
      </c>
      <c r="AW200" s="39">
        <f t="shared" ref="AW200:AY200" si="1019">IF(AT200&lt;0,0,IF(AT200&gt;1,1,AT200))</f>
        <v>0.2705882353</v>
      </c>
      <c r="AX200" s="40">
        <f t="shared" si="1019"/>
        <v>0.1946520101</v>
      </c>
      <c r="AY200" s="54">
        <f t="shared" si="1019"/>
        <v>0.2391761459</v>
      </c>
      <c r="AZ200" s="38"/>
      <c r="BA200" s="38"/>
      <c r="BB200" s="38"/>
      <c r="BC200" s="38"/>
      <c r="BD200" s="38"/>
      <c r="BE200" s="38"/>
      <c r="BF200" s="38"/>
    </row>
    <row r="201">
      <c r="A201" s="1"/>
      <c r="B201" s="1"/>
      <c r="C201" s="53">
        <v>0.0</v>
      </c>
      <c r="D201" s="42"/>
      <c r="E201" s="42"/>
      <c r="F201" s="2">
        <v>3059.0</v>
      </c>
      <c r="G201" s="75">
        <v>2787.0</v>
      </c>
      <c r="H201" s="43">
        <v>34.0</v>
      </c>
      <c r="I201" s="43">
        <v>54.0</v>
      </c>
      <c r="J201" s="43">
        <v>32.0</v>
      </c>
      <c r="K201" s="44">
        <v>67.0</v>
      </c>
      <c r="L201" s="44">
        <v>188.0</v>
      </c>
      <c r="M201" s="44">
        <v>76.0</v>
      </c>
      <c r="N201" s="76">
        <f>'Turnout Restoration'!AR201</f>
        <v>30</v>
      </c>
      <c r="O201" s="45">
        <v>44.0</v>
      </c>
      <c r="P201" s="76">
        <f>'Turnout Restoration'!AT201</f>
        <v>36</v>
      </c>
      <c r="Q201" s="39">
        <f t="shared" si="6"/>
        <v>0.4</v>
      </c>
      <c r="R201" s="40">
        <f t="shared" si="7"/>
        <v>0.45</v>
      </c>
      <c r="S201" s="54">
        <f t="shared" si="8"/>
        <v>0.5679758308</v>
      </c>
      <c r="T201" s="40">
        <f t="shared" si="9"/>
        <v>0.44696</v>
      </c>
      <c r="U201" s="54">
        <f t="shared" si="10"/>
        <v>0.53528</v>
      </c>
      <c r="V201" s="39">
        <f t="shared" ref="V201:X201" si="1020">Q201</f>
        <v>0.4</v>
      </c>
      <c r="W201" s="40">
        <f t="shared" si="1020"/>
        <v>0.45</v>
      </c>
      <c r="X201" s="54">
        <f t="shared" si="1020"/>
        <v>0.5679758308</v>
      </c>
      <c r="Y201" s="39">
        <f t="shared" si="12"/>
        <v>0.4</v>
      </c>
      <c r="Z201" s="40">
        <f t="shared" si="13"/>
        <v>-0.104</v>
      </c>
      <c r="AA201" s="54">
        <f t="shared" si="14"/>
        <v>-0.06402416918</v>
      </c>
      <c r="AB201" s="55">
        <f t="shared" si="15"/>
        <v>-0.2543680586</v>
      </c>
      <c r="AC201" s="55">
        <f t="shared" si="16"/>
        <v>1.039766222</v>
      </c>
      <c r="AD201" s="39">
        <f t="shared" si="17"/>
        <v>0.2922464713</v>
      </c>
      <c r="AE201" s="40">
        <f t="shared" si="18"/>
        <v>0.2922464713</v>
      </c>
      <c r="AF201" s="54">
        <f t="shared" si="19"/>
        <v>-0.06402416918</v>
      </c>
      <c r="AG201" s="56">
        <f t="shared" si="20"/>
        <v>-0.21566873</v>
      </c>
      <c r="AH201" s="56">
        <f t="shared" si="21"/>
        <v>1.001066893</v>
      </c>
      <c r="AI201" s="39">
        <f t="shared" si="22"/>
        <v>0.2115503418</v>
      </c>
      <c r="AJ201" s="40">
        <f t="shared" si="23"/>
        <v>0.2115503418</v>
      </c>
      <c r="AK201" s="54">
        <f t="shared" si="24"/>
        <v>0.2115503418</v>
      </c>
      <c r="AL201" s="57">
        <f t="shared" ref="AL201:AM201" si="1021">R201-T201</f>
        <v>0.00304</v>
      </c>
      <c r="AM201" s="57">
        <f t="shared" si="1021"/>
        <v>0.03269583082</v>
      </c>
      <c r="AN201" s="58">
        <f t="shared" si="26"/>
        <v>0.001485667477</v>
      </c>
      <c r="AO201" s="58">
        <f t="shared" si="27"/>
        <v>0.02304005087</v>
      </c>
      <c r="AP201" s="39">
        <f t="shared" si="28"/>
        <v>0.2115503418</v>
      </c>
      <c r="AQ201" s="40">
        <f t="shared" ref="AQ201:AR201" si="1022">AJ201+AN201</f>
        <v>0.2130360093</v>
      </c>
      <c r="AR201" s="54">
        <f t="shared" si="1022"/>
        <v>0.2345903927</v>
      </c>
      <c r="AS201" s="59">
        <f t="shared" si="30"/>
        <v>1.890802901</v>
      </c>
      <c r="AT201" s="39">
        <f t="shared" ref="AT201:AV201" si="1023">AP201*$AS201</f>
        <v>0.4</v>
      </c>
      <c r="AU201" s="40">
        <f t="shared" si="1023"/>
        <v>0.4028091044</v>
      </c>
      <c r="AV201" s="54">
        <f t="shared" si="1023"/>
        <v>0.443564195</v>
      </c>
      <c r="AW201" s="39">
        <f t="shared" ref="AW201:AY201" si="1024">IF(AT201&lt;0,0,IF(AT201&gt;1,1,AT201))</f>
        <v>0.4</v>
      </c>
      <c r="AX201" s="40">
        <f t="shared" si="1024"/>
        <v>0.4028091044</v>
      </c>
      <c r="AY201" s="54">
        <f t="shared" si="1024"/>
        <v>0.443564195</v>
      </c>
      <c r="AZ201" s="38"/>
      <c r="BA201" s="38"/>
      <c r="BB201" s="38"/>
      <c r="BC201" s="38"/>
      <c r="BD201" s="38"/>
      <c r="BE201" s="38"/>
      <c r="BF201" s="38"/>
    </row>
    <row r="202">
      <c r="A202" s="1"/>
      <c r="B202" s="1"/>
      <c r="C202" s="53">
        <v>0.0</v>
      </c>
      <c r="D202" s="42"/>
      <c r="E202" s="42"/>
      <c r="F202" s="2">
        <v>3062.0</v>
      </c>
      <c r="G202" s="75">
        <v>2749.0</v>
      </c>
      <c r="H202" s="43">
        <v>27.0</v>
      </c>
      <c r="I202" s="43">
        <v>61.0</v>
      </c>
      <c r="J202" s="43">
        <v>51.0</v>
      </c>
      <c r="K202" s="44">
        <v>93.0</v>
      </c>
      <c r="L202" s="44">
        <v>167.0</v>
      </c>
      <c r="M202" s="44">
        <v>55.0</v>
      </c>
      <c r="N202" s="76">
        <f>'Turnout Restoration'!AR202</f>
        <v>35</v>
      </c>
      <c r="O202" s="45">
        <v>24.0</v>
      </c>
      <c r="P202" s="76">
        <f>'Turnout Restoration'!AT202</f>
        <v>56</v>
      </c>
      <c r="Q202" s="39">
        <f t="shared" si="6"/>
        <v>0.2086956522</v>
      </c>
      <c r="R202" s="40">
        <f t="shared" si="7"/>
        <v>0.4388489209</v>
      </c>
      <c r="S202" s="54">
        <f t="shared" si="8"/>
        <v>0.5301587302</v>
      </c>
      <c r="T202" s="40">
        <f t="shared" si="9"/>
        <v>0.4709645369</v>
      </c>
      <c r="U202" s="54">
        <f t="shared" si="10"/>
        <v>0.5670448393</v>
      </c>
      <c r="V202" s="39">
        <f t="shared" ref="V202:X202" si="1025">Q202</f>
        <v>0.2086956522</v>
      </c>
      <c r="W202" s="40">
        <f t="shared" si="1025"/>
        <v>0.4388489209</v>
      </c>
      <c r="X202" s="54">
        <f t="shared" si="1025"/>
        <v>0.5301587302</v>
      </c>
      <c r="Y202" s="39">
        <f t="shared" si="12"/>
        <v>0.2086956522</v>
      </c>
      <c r="Z202" s="40">
        <f t="shared" si="13"/>
        <v>-0.1151510791</v>
      </c>
      <c r="AA202" s="54">
        <f t="shared" si="14"/>
        <v>-0.1018412698</v>
      </c>
      <c r="AB202" s="55">
        <f t="shared" si="15"/>
        <v>-0.5041977377</v>
      </c>
      <c r="AC202" s="55">
        <f t="shared" si="16"/>
        <v>1.289595901</v>
      </c>
      <c r="AD202" s="39">
        <f t="shared" si="17"/>
        <v>0.1685432382</v>
      </c>
      <c r="AE202" s="40">
        <f t="shared" si="18"/>
        <v>0.1685432382</v>
      </c>
      <c r="AF202" s="54">
        <f t="shared" si="19"/>
        <v>-0.1018412698</v>
      </c>
      <c r="AG202" s="56">
        <f t="shared" si="20"/>
        <v>-0.5435343745</v>
      </c>
      <c r="AH202" s="56">
        <f t="shared" si="21"/>
        <v>1.328932538</v>
      </c>
      <c r="AI202" s="39">
        <f t="shared" si="22"/>
        <v>0.1392452286</v>
      </c>
      <c r="AJ202" s="40">
        <f t="shared" si="23"/>
        <v>0.1392452286</v>
      </c>
      <c r="AK202" s="54">
        <f t="shared" si="24"/>
        <v>0.1392452286</v>
      </c>
      <c r="AL202" s="57">
        <f t="shared" ref="AL202:AM202" si="1026">R202-T202</f>
        <v>-0.032115616</v>
      </c>
      <c r="AM202" s="57">
        <f t="shared" si="1026"/>
        <v>-0.03688610916</v>
      </c>
      <c r="AN202" s="58">
        <f t="shared" si="26"/>
        <v>-0.0156951073</v>
      </c>
      <c r="AO202" s="58">
        <f t="shared" si="27"/>
        <v>-0.02599285016</v>
      </c>
      <c r="AP202" s="39">
        <f t="shared" si="28"/>
        <v>0.1392452286</v>
      </c>
      <c r="AQ202" s="40">
        <f t="shared" ref="AQ202:AR202" si="1027">AJ202+AN202</f>
        <v>0.1235501213</v>
      </c>
      <c r="AR202" s="54">
        <f t="shared" si="1027"/>
        <v>0.1132523784</v>
      </c>
      <c r="AS202" s="59">
        <f t="shared" si="30"/>
        <v>1.498763399</v>
      </c>
      <c r="AT202" s="39">
        <f t="shared" ref="AT202:AV202" si="1028">AP202*$AS202</f>
        <v>0.2086956522</v>
      </c>
      <c r="AU202" s="40">
        <f t="shared" si="1028"/>
        <v>0.1851723998</v>
      </c>
      <c r="AV202" s="54">
        <f t="shared" si="1028"/>
        <v>0.1697385197</v>
      </c>
      <c r="AW202" s="39">
        <f t="shared" ref="AW202:AY202" si="1029">IF(AT202&lt;0,0,IF(AT202&gt;1,1,AT202))</f>
        <v>0.2086956522</v>
      </c>
      <c r="AX202" s="40">
        <f t="shared" si="1029"/>
        <v>0.1851723998</v>
      </c>
      <c r="AY202" s="54">
        <f t="shared" si="1029"/>
        <v>0.1697385197</v>
      </c>
      <c r="AZ202" s="38"/>
      <c r="BA202" s="38"/>
      <c r="BB202" s="38"/>
      <c r="BC202" s="38"/>
      <c r="BD202" s="38"/>
      <c r="BE202" s="38"/>
      <c r="BF202" s="38"/>
    </row>
    <row r="203">
      <c r="A203" s="1"/>
      <c r="B203" s="1"/>
      <c r="C203" s="53">
        <v>0.0</v>
      </c>
      <c r="D203" s="42"/>
      <c r="E203" s="42"/>
      <c r="F203" s="2">
        <v>3068.0</v>
      </c>
      <c r="G203" s="75">
        <v>1017.0</v>
      </c>
      <c r="H203" s="43">
        <v>11.0</v>
      </c>
      <c r="I203" s="43">
        <v>17.0</v>
      </c>
      <c r="J203" s="43">
        <v>18.0</v>
      </c>
      <c r="K203" s="44">
        <v>33.0</v>
      </c>
      <c r="L203" s="44">
        <v>75.0</v>
      </c>
      <c r="M203" s="44">
        <v>21.0</v>
      </c>
      <c r="N203" s="76">
        <f>'Turnout Restoration'!AR203</f>
        <v>13</v>
      </c>
      <c r="O203" s="45">
        <v>8.0</v>
      </c>
      <c r="P203" s="76">
        <f>'Turnout Restoration'!AT203</f>
        <v>15</v>
      </c>
      <c r="Q203" s="39">
        <f t="shared" si="6"/>
        <v>0.2222222222</v>
      </c>
      <c r="R203" s="40">
        <f t="shared" si="7"/>
        <v>0.3695652174</v>
      </c>
      <c r="S203" s="54">
        <f t="shared" si="8"/>
        <v>0.5813953488</v>
      </c>
      <c r="T203" s="40">
        <f t="shared" si="9"/>
        <v>0.4676296296</v>
      </c>
      <c r="U203" s="54">
        <f t="shared" si="10"/>
        <v>0.5639259259</v>
      </c>
      <c r="V203" s="39">
        <f t="shared" ref="V203:X203" si="1030">Q203</f>
        <v>0.2222222222</v>
      </c>
      <c r="W203" s="40">
        <f t="shared" si="1030"/>
        <v>0.3695652174</v>
      </c>
      <c r="X203" s="54">
        <f t="shared" si="1030"/>
        <v>0.5813953488</v>
      </c>
      <c r="Y203" s="39">
        <f t="shared" si="12"/>
        <v>0.2222222222</v>
      </c>
      <c r="Z203" s="40">
        <f t="shared" si="13"/>
        <v>-0.1844347826</v>
      </c>
      <c r="AA203" s="54">
        <f t="shared" si="14"/>
        <v>-0.05060465116</v>
      </c>
      <c r="AB203" s="55">
        <f t="shared" si="15"/>
        <v>-0.6927420913</v>
      </c>
      <c r="AC203" s="55">
        <f t="shared" si="16"/>
        <v>1.478140255</v>
      </c>
      <c r="AD203" s="39">
        <f t="shared" si="17"/>
        <v>0.2042044381</v>
      </c>
      <c r="AE203" s="40">
        <f t="shared" si="18"/>
        <v>0.2042044381</v>
      </c>
      <c r="AF203" s="54">
        <f t="shared" si="19"/>
        <v>-0.05060465116</v>
      </c>
      <c r="AG203" s="56">
        <f t="shared" si="20"/>
        <v>-0.2429198842</v>
      </c>
      <c r="AH203" s="56">
        <f t="shared" si="21"/>
        <v>1.028318048</v>
      </c>
      <c r="AI203" s="39">
        <f t="shared" si="22"/>
        <v>0.1487620302</v>
      </c>
      <c r="AJ203" s="40">
        <f t="shared" si="23"/>
        <v>0.1487620302</v>
      </c>
      <c r="AK203" s="54">
        <f t="shared" si="24"/>
        <v>0.1487620302</v>
      </c>
      <c r="AL203" s="57">
        <f t="shared" ref="AL203:AM203" si="1031">R203-T203</f>
        <v>-0.09806441224</v>
      </c>
      <c r="AM203" s="57">
        <f t="shared" si="1031"/>
        <v>0.01746942291</v>
      </c>
      <c r="AN203" s="58">
        <f t="shared" si="26"/>
        <v>-0.04792470656</v>
      </c>
      <c r="AO203" s="58">
        <f t="shared" si="27"/>
        <v>0.01231032772</v>
      </c>
      <c r="AP203" s="39">
        <f t="shared" si="28"/>
        <v>0.1487620302</v>
      </c>
      <c r="AQ203" s="40">
        <f t="shared" ref="AQ203:AR203" si="1032">AJ203+AN203</f>
        <v>0.1008373236</v>
      </c>
      <c r="AR203" s="54">
        <f t="shared" si="1032"/>
        <v>0.1610723579</v>
      </c>
      <c r="AS203" s="59">
        <f t="shared" si="30"/>
        <v>1.493810093</v>
      </c>
      <c r="AT203" s="39">
        <f t="shared" ref="AT203:AV203" si="1033">AP203*$AS203</f>
        <v>0.2222222222</v>
      </c>
      <c r="AU203" s="40">
        <f t="shared" si="1033"/>
        <v>0.1506318118</v>
      </c>
      <c r="AV203" s="54">
        <f t="shared" si="1033"/>
        <v>0.240611514</v>
      </c>
      <c r="AW203" s="39">
        <f t="shared" ref="AW203:AY203" si="1034">IF(AT203&lt;0,0,IF(AT203&gt;1,1,AT203))</f>
        <v>0.2222222222</v>
      </c>
      <c r="AX203" s="40">
        <f t="shared" si="1034"/>
        <v>0.1506318118</v>
      </c>
      <c r="AY203" s="54">
        <f t="shared" si="1034"/>
        <v>0.240611514</v>
      </c>
      <c r="AZ203" s="38"/>
      <c r="BA203" s="38"/>
      <c r="BB203" s="38"/>
      <c r="BC203" s="38"/>
      <c r="BD203" s="38"/>
      <c r="BE203" s="38"/>
      <c r="BF203" s="38"/>
    </row>
    <row r="204">
      <c r="A204" s="1"/>
      <c r="B204" s="1"/>
      <c r="C204" s="53">
        <v>0.0</v>
      </c>
      <c r="D204" s="42"/>
      <c r="E204" s="42"/>
      <c r="F204" s="2">
        <v>3071.0</v>
      </c>
      <c r="G204" s="75">
        <v>590.0</v>
      </c>
      <c r="H204" s="43">
        <v>15.0</v>
      </c>
      <c r="I204" s="43">
        <v>12.0</v>
      </c>
      <c r="J204" s="43">
        <v>10.0</v>
      </c>
      <c r="K204" s="44">
        <v>28.0</v>
      </c>
      <c r="L204" s="44">
        <v>50.0</v>
      </c>
      <c r="M204" s="44">
        <v>22.0</v>
      </c>
      <c r="N204" s="76">
        <f>'Turnout Restoration'!AR204</f>
        <v>15</v>
      </c>
      <c r="O204" s="45">
        <v>12.0</v>
      </c>
      <c r="P204" s="76">
        <f>'Turnout Restoration'!AT204</f>
        <v>7</v>
      </c>
      <c r="Q204" s="39">
        <f t="shared" si="6"/>
        <v>0.3529411765</v>
      </c>
      <c r="R204" s="40">
        <f t="shared" si="7"/>
        <v>0.3243243243</v>
      </c>
      <c r="S204" s="54">
        <f t="shared" si="8"/>
        <v>0.5</v>
      </c>
      <c r="T204" s="40">
        <f t="shared" si="9"/>
        <v>0.4482422145</v>
      </c>
      <c r="U204" s="54">
        <f t="shared" si="10"/>
        <v>0.5406297578</v>
      </c>
      <c r="V204" s="39">
        <f t="shared" ref="V204:X204" si="1035">Q204</f>
        <v>0.3529411765</v>
      </c>
      <c r="W204" s="40">
        <f t="shared" si="1035"/>
        <v>0.3243243243</v>
      </c>
      <c r="X204" s="54">
        <f t="shared" si="1035"/>
        <v>0.5</v>
      </c>
      <c r="Y204" s="39">
        <f t="shared" si="12"/>
        <v>0.3529411765</v>
      </c>
      <c r="Z204" s="40">
        <f t="shared" si="13"/>
        <v>-0.2296756757</v>
      </c>
      <c r="AA204" s="54">
        <f t="shared" si="14"/>
        <v>-0.132</v>
      </c>
      <c r="AB204" s="55">
        <f t="shared" si="15"/>
        <v>-0.5769006985</v>
      </c>
      <c r="AC204" s="55">
        <f t="shared" si="16"/>
        <v>1.362298862</v>
      </c>
      <c r="AD204" s="39">
        <f t="shared" si="17"/>
        <v>0.2977569395</v>
      </c>
      <c r="AE204" s="40">
        <f t="shared" si="18"/>
        <v>0.2977569395</v>
      </c>
      <c r="AF204" s="54">
        <f t="shared" si="19"/>
        <v>-0.132</v>
      </c>
      <c r="AG204" s="56">
        <f t="shared" si="20"/>
        <v>-0.4172804598</v>
      </c>
      <c r="AH204" s="56">
        <f t="shared" si="21"/>
        <v>1.202678623</v>
      </c>
      <c r="AI204" s="39">
        <f t="shared" si="22"/>
        <v>0.230307615</v>
      </c>
      <c r="AJ204" s="40">
        <f t="shared" si="23"/>
        <v>0.230307615</v>
      </c>
      <c r="AK204" s="54">
        <f t="shared" si="24"/>
        <v>0.230307615</v>
      </c>
      <c r="AL204" s="57">
        <f t="shared" ref="AL204:AM204" si="1036">R204-T204</f>
        <v>-0.1239178902</v>
      </c>
      <c r="AM204" s="57">
        <f t="shared" si="1036"/>
        <v>-0.04062975779</v>
      </c>
      <c r="AN204" s="58">
        <f t="shared" si="26"/>
        <v>-0.06055946689</v>
      </c>
      <c r="AO204" s="58">
        <f t="shared" si="27"/>
        <v>-0.02863091907</v>
      </c>
      <c r="AP204" s="39">
        <f t="shared" si="28"/>
        <v>0.230307615</v>
      </c>
      <c r="AQ204" s="40">
        <f t="shared" ref="AQ204:AR204" si="1037">AJ204+AN204</f>
        <v>0.1697481481</v>
      </c>
      <c r="AR204" s="54">
        <f t="shared" si="1037"/>
        <v>0.2016766959</v>
      </c>
      <c r="AS204" s="59">
        <f t="shared" si="30"/>
        <v>1.532477233</v>
      </c>
      <c r="AT204" s="39">
        <f t="shared" ref="AT204:AV204" si="1038">AP204*$AS204</f>
        <v>0.3529411765</v>
      </c>
      <c r="AU204" s="40">
        <f t="shared" si="1038"/>
        <v>0.2601351722</v>
      </c>
      <c r="AV204" s="54">
        <f t="shared" si="1038"/>
        <v>0.3090649448</v>
      </c>
      <c r="AW204" s="39">
        <f t="shared" ref="AW204:AY204" si="1039">IF(AT204&lt;0,0,IF(AT204&gt;1,1,AT204))</f>
        <v>0.3529411765</v>
      </c>
      <c r="AX204" s="40">
        <f t="shared" si="1039"/>
        <v>0.2601351722</v>
      </c>
      <c r="AY204" s="54">
        <f t="shared" si="1039"/>
        <v>0.3090649448</v>
      </c>
      <c r="AZ204" s="38"/>
      <c r="BA204" s="38"/>
      <c r="BB204" s="38"/>
      <c r="BC204" s="38"/>
      <c r="BD204" s="38"/>
      <c r="BE204" s="38"/>
      <c r="BF204" s="38"/>
    </row>
    <row r="205">
      <c r="A205" s="1"/>
      <c r="B205" s="1"/>
      <c r="C205" s="53">
        <v>0.0</v>
      </c>
      <c r="D205" s="42"/>
      <c r="E205" s="42"/>
      <c r="F205" s="2">
        <v>3074.0</v>
      </c>
      <c r="G205" s="75">
        <v>896.0</v>
      </c>
      <c r="H205" s="43">
        <v>11.0</v>
      </c>
      <c r="I205" s="43">
        <v>14.0</v>
      </c>
      <c r="J205" s="43">
        <v>11.0</v>
      </c>
      <c r="K205" s="44">
        <v>27.0</v>
      </c>
      <c r="L205" s="44">
        <v>68.0</v>
      </c>
      <c r="M205" s="44">
        <v>29.0</v>
      </c>
      <c r="N205" s="76">
        <f>'Turnout Restoration'!AR205</f>
        <v>10</v>
      </c>
      <c r="O205" s="45">
        <v>6.0</v>
      </c>
      <c r="P205" s="76">
        <f>'Turnout Restoration'!AT205</f>
        <v>13</v>
      </c>
      <c r="Q205" s="39">
        <f t="shared" si="6"/>
        <v>0.2068965517</v>
      </c>
      <c r="R205" s="40">
        <f t="shared" si="7"/>
        <v>0.3888888889</v>
      </c>
      <c r="S205" s="54">
        <f t="shared" si="8"/>
        <v>0.5483870968</v>
      </c>
      <c r="T205" s="40">
        <f t="shared" si="9"/>
        <v>0.4714268728</v>
      </c>
      <c r="U205" s="54">
        <f t="shared" si="10"/>
        <v>0.567469679</v>
      </c>
      <c r="V205" s="39">
        <f t="shared" ref="V205:X205" si="1040">Q205</f>
        <v>0.2068965517</v>
      </c>
      <c r="W205" s="40">
        <f t="shared" si="1040"/>
        <v>0.3888888889</v>
      </c>
      <c r="X205" s="54">
        <f t="shared" si="1040"/>
        <v>0.5483870968</v>
      </c>
      <c r="Y205" s="39">
        <f t="shared" si="12"/>
        <v>0.2068965517</v>
      </c>
      <c r="Z205" s="40">
        <f t="shared" si="13"/>
        <v>-0.1651111111</v>
      </c>
      <c r="AA205" s="54">
        <f t="shared" si="14"/>
        <v>-0.08361290323</v>
      </c>
      <c r="AB205" s="55">
        <f t="shared" si="15"/>
        <v>-0.673542867</v>
      </c>
      <c r="AC205" s="55">
        <f t="shared" si="16"/>
        <v>1.45894103</v>
      </c>
      <c r="AD205" s="39">
        <f t="shared" si="17"/>
        <v>0.187173532</v>
      </c>
      <c r="AE205" s="40">
        <f t="shared" si="18"/>
        <v>0.187173532</v>
      </c>
      <c r="AF205" s="54">
        <f t="shared" si="19"/>
        <v>-0.08361290323</v>
      </c>
      <c r="AG205" s="56">
        <f t="shared" si="20"/>
        <v>-0.4201173317</v>
      </c>
      <c r="AH205" s="56">
        <f t="shared" si="21"/>
        <v>1.205515495</v>
      </c>
      <c r="AI205" s="39">
        <f t="shared" si="22"/>
        <v>0.144956974</v>
      </c>
      <c r="AJ205" s="40">
        <f t="shared" si="23"/>
        <v>0.144956974</v>
      </c>
      <c r="AK205" s="54">
        <f t="shared" si="24"/>
        <v>0.144956974</v>
      </c>
      <c r="AL205" s="57">
        <f t="shared" ref="AL205:AM205" si="1041">R205-T205</f>
        <v>-0.08253798388</v>
      </c>
      <c r="AM205" s="57">
        <f t="shared" si="1041"/>
        <v>-0.01908258218</v>
      </c>
      <c r="AN205" s="58">
        <f t="shared" si="26"/>
        <v>-0.04033684155</v>
      </c>
      <c r="AO205" s="58">
        <f t="shared" si="27"/>
        <v>-0.01344708647</v>
      </c>
      <c r="AP205" s="39">
        <f t="shared" si="28"/>
        <v>0.144956974</v>
      </c>
      <c r="AQ205" s="40">
        <f t="shared" ref="AQ205:AR205" si="1042">AJ205+AN205</f>
        <v>0.1046201325</v>
      </c>
      <c r="AR205" s="54">
        <f t="shared" si="1042"/>
        <v>0.1315098876</v>
      </c>
      <c r="AS205" s="59">
        <f t="shared" si="30"/>
        <v>1.427296293</v>
      </c>
      <c r="AT205" s="39">
        <f t="shared" ref="AT205:AV205" si="1043">AP205*$AS205</f>
        <v>0.2068965517</v>
      </c>
      <c r="AU205" s="40">
        <f t="shared" si="1043"/>
        <v>0.1493239273</v>
      </c>
      <c r="AV205" s="54">
        <f t="shared" si="1043"/>
        <v>0.1877035751</v>
      </c>
      <c r="AW205" s="39">
        <f t="shared" ref="AW205:AY205" si="1044">IF(AT205&lt;0,0,IF(AT205&gt;1,1,AT205))</f>
        <v>0.2068965517</v>
      </c>
      <c r="AX205" s="40">
        <f t="shared" si="1044"/>
        <v>0.1493239273</v>
      </c>
      <c r="AY205" s="54">
        <f t="shared" si="1044"/>
        <v>0.1877035751</v>
      </c>
      <c r="AZ205" s="38"/>
      <c r="BA205" s="38"/>
      <c r="BB205" s="38"/>
      <c r="BC205" s="38"/>
      <c r="BD205" s="38"/>
      <c r="BE205" s="38"/>
      <c r="BF205" s="38"/>
    </row>
    <row r="206">
      <c r="A206" s="1"/>
      <c r="B206" s="1"/>
      <c r="C206" s="53">
        <v>0.0</v>
      </c>
      <c r="D206" s="42"/>
      <c r="E206" s="42"/>
      <c r="F206" s="2">
        <v>3217.0</v>
      </c>
      <c r="G206" s="75">
        <v>1825.0</v>
      </c>
      <c r="H206" s="43">
        <v>20.0</v>
      </c>
      <c r="I206" s="43">
        <v>26.0</v>
      </c>
      <c r="J206" s="43">
        <v>22.0</v>
      </c>
      <c r="K206" s="44">
        <v>72.0</v>
      </c>
      <c r="L206" s="44">
        <v>115.0</v>
      </c>
      <c r="M206" s="44">
        <v>44.0</v>
      </c>
      <c r="N206" s="76">
        <f>'Turnout Restoration'!AR206</f>
        <v>28</v>
      </c>
      <c r="O206" s="45">
        <v>23.0</v>
      </c>
      <c r="P206" s="76">
        <f>'Turnout Restoration'!AT206</f>
        <v>16</v>
      </c>
      <c r="Q206" s="39">
        <f t="shared" si="6"/>
        <v>0.3432835821</v>
      </c>
      <c r="R206" s="40">
        <f t="shared" si="7"/>
        <v>0.3823529412</v>
      </c>
      <c r="S206" s="54">
        <f t="shared" si="8"/>
        <v>0.4978354978</v>
      </c>
      <c r="T206" s="40">
        <f t="shared" si="9"/>
        <v>0.4488783693</v>
      </c>
      <c r="U206" s="54">
        <f t="shared" si="10"/>
        <v>0.541926487</v>
      </c>
      <c r="V206" s="39">
        <f t="shared" ref="V206:X206" si="1045">Q206</f>
        <v>0.3432835821</v>
      </c>
      <c r="W206" s="40">
        <f t="shared" si="1045"/>
        <v>0.3823529412</v>
      </c>
      <c r="X206" s="54">
        <f t="shared" si="1045"/>
        <v>0.4978354978</v>
      </c>
      <c r="Y206" s="39">
        <f t="shared" si="12"/>
        <v>0.3432835821</v>
      </c>
      <c r="Z206" s="40">
        <f t="shared" si="13"/>
        <v>-0.1716470588</v>
      </c>
      <c r="AA206" s="54">
        <f t="shared" si="14"/>
        <v>-0.1341645022</v>
      </c>
      <c r="AB206" s="55">
        <f t="shared" si="15"/>
        <v>-0.4636598851</v>
      </c>
      <c r="AC206" s="55">
        <f t="shared" si="16"/>
        <v>1.249058049</v>
      </c>
      <c r="AD206" s="39">
        <f t="shared" si="17"/>
        <v>0.2713911665</v>
      </c>
      <c r="AE206" s="40">
        <f t="shared" si="18"/>
        <v>0.2713911665</v>
      </c>
      <c r="AF206" s="54">
        <f t="shared" si="19"/>
        <v>-0.1341645022</v>
      </c>
      <c r="AG206" s="56">
        <f t="shared" si="20"/>
        <v>-0.4591241499</v>
      </c>
      <c r="AH206" s="56">
        <f t="shared" si="21"/>
        <v>1.244522313</v>
      </c>
      <c r="AI206" s="39">
        <f t="shared" si="22"/>
        <v>0.2140715755</v>
      </c>
      <c r="AJ206" s="40">
        <f t="shared" si="23"/>
        <v>0.2140715755</v>
      </c>
      <c r="AK206" s="54">
        <f t="shared" si="24"/>
        <v>0.2140715755</v>
      </c>
      <c r="AL206" s="57">
        <f t="shared" ref="AL206:AM206" si="1046">R206-T206</f>
        <v>-0.06652542817</v>
      </c>
      <c r="AM206" s="57">
        <f t="shared" si="1046"/>
        <v>-0.04409098913</v>
      </c>
      <c r="AN206" s="58">
        <f t="shared" si="26"/>
        <v>-0.03251140298</v>
      </c>
      <c r="AO206" s="58">
        <f t="shared" si="27"/>
        <v>-0.03106997458</v>
      </c>
      <c r="AP206" s="39">
        <f t="shared" si="28"/>
        <v>0.2140715755</v>
      </c>
      <c r="AQ206" s="40">
        <f t="shared" ref="AQ206:AR206" si="1047">AJ206+AN206</f>
        <v>0.1815601726</v>
      </c>
      <c r="AR206" s="54">
        <f t="shared" si="1047"/>
        <v>0.183001601</v>
      </c>
      <c r="AS206" s="59">
        <f t="shared" si="30"/>
        <v>1.603592542</v>
      </c>
      <c r="AT206" s="39">
        <f t="shared" ref="AT206:AV206" si="1048">AP206*$AS206</f>
        <v>0.3432835821</v>
      </c>
      <c r="AU206" s="40">
        <f t="shared" si="1048"/>
        <v>0.2911485387</v>
      </c>
      <c r="AV206" s="54">
        <f t="shared" si="1048"/>
        <v>0.2934600026</v>
      </c>
      <c r="AW206" s="39">
        <f t="shared" ref="AW206:AY206" si="1049">IF(AT206&lt;0,0,IF(AT206&gt;1,1,AT206))</f>
        <v>0.3432835821</v>
      </c>
      <c r="AX206" s="40">
        <f t="shared" si="1049"/>
        <v>0.2911485387</v>
      </c>
      <c r="AY206" s="54">
        <f t="shared" si="1049"/>
        <v>0.2934600026</v>
      </c>
      <c r="AZ206" s="38"/>
      <c r="BA206" s="38"/>
      <c r="BB206" s="38"/>
      <c r="BC206" s="38"/>
      <c r="BD206" s="38"/>
      <c r="BE206" s="38"/>
      <c r="BF206" s="38"/>
    </row>
    <row r="207">
      <c r="A207" s="1"/>
      <c r="B207" s="1"/>
      <c r="C207" s="53">
        <v>0.0</v>
      </c>
      <c r="D207" s="42"/>
      <c r="E207" s="42"/>
      <c r="F207" s="2">
        <v>3361.0</v>
      </c>
      <c r="G207" s="75">
        <v>1573.0</v>
      </c>
      <c r="H207" s="43">
        <v>15.0</v>
      </c>
      <c r="I207" s="43">
        <v>33.0</v>
      </c>
      <c r="J207" s="43">
        <v>19.0</v>
      </c>
      <c r="K207" s="44">
        <v>75.0</v>
      </c>
      <c r="L207" s="44">
        <v>112.0</v>
      </c>
      <c r="M207" s="44">
        <v>29.0</v>
      </c>
      <c r="N207" s="76">
        <f>'Turnout Restoration'!AR207</f>
        <v>26</v>
      </c>
      <c r="O207" s="45">
        <v>11.0</v>
      </c>
      <c r="P207" s="76">
        <f>'Turnout Restoration'!AT207</f>
        <v>27</v>
      </c>
      <c r="Q207" s="39">
        <f t="shared" si="6"/>
        <v>0.171875</v>
      </c>
      <c r="R207" s="40">
        <f t="shared" si="7"/>
        <v>0.4925373134</v>
      </c>
      <c r="S207" s="54">
        <f t="shared" si="8"/>
        <v>0.5185185185</v>
      </c>
      <c r="T207" s="40">
        <f t="shared" si="9"/>
        <v>0.4813049316</v>
      </c>
      <c r="U207" s="54">
        <f t="shared" si="10"/>
        <v>0.5762077637</v>
      </c>
      <c r="V207" s="39">
        <f t="shared" ref="V207:X207" si="1050">Q207</f>
        <v>0.171875</v>
      </c>
      <c r="W207" s="40">
        <f t="shared" si="1050"/>
        <v>0.4925373134</v>
      </c>
      <c r="X207" s="54">
        <f t="shared" si="1050"/>
        <v>0.5185185185</v>
      </c>
      <c r="Y207" s="39">
        <f t="shared" si="12"/>
        <v>0.171875</v>
      </c>
      <c r="Z207" s="40">
        <f t="shared" si="13"/>
        <v>-0.06146268657</v>
      </c>
      <c r="AA207" s="54">
        <f t="shared" si="14"/>
        <v>-0.1134814815</v>
      </c>
      <c r="AB207" s="55">
        <f t="shared" si="15"/>
        <v>-0.343430274</v>
      </c>
      <c r="AC207" s="55">
        <f t="shared" si="16"/>
        <v>1.128828437</v>
      </c>
      <c r="AD207" s="39">
        <f t="shared" si="17"/>
        <v>0.1290710608</v>
      </c>
      <c r="AE207" s="40">
        <f t="shared" si="18"/>
        <v>0.1290710608</v>
      </c>
      <c r="AF207" s="54">
        <f t="shared" si="19"/>
        <v>-0.1134814815</v>
      </c>
      <c r="AG207" s="56">
        <f t="shared" si="20"/>
        <v>-0.72121345</v>
      </c>
      <c r="AH207" s="56">
        <f t="shared" si="21"/>
        <v>1.506611613</v>
      </c>
      <c r="AI207" s="39">
        <f t="shared" si="22"/>
        <v>0.1215265102</v>
      </c>
      <c r="AJ207" s="40">
        <f t="shared" si="23"/>
        <v>0.1215265102</v>
      </c>
      <c r="AK207" s="54">
        <f t="shared" si="24"/>
        <v>0.1215265102</v>
      </c>
      <c r="AL207" s="57">
        <f t="shared" ref="AL207:AM207" si="1051">R207-T207</f>
        <v>0.01123238179</v>
      </c>
      <c r="AM207" s="57">
        <f t="shared" si="1051"/>
        <v>-0.05768924515</v>
      </c>
      <c r="AN207" s="58">
        <f t="shared" si="26"/>
        <v>0.005489336948</v>
      </c>
      <c r="AO207" s="58">
        <f t="shared" si="27"/>
        <v>-0.04065237401</v>
      </c>
      <c r="AP207" s="39">
        <f t="shared" si="28"/>
        <v>0.1215265102</v>
      </c>
      <c r="AQ207" s="40">
        <f t="shared" ref="AQ207:AR207" si="1052">AJ207+AN207</f>
        <v>0.1270158472</v>
      </c>
      <c r="AR207" s="54">
        <f t="shared" si="1052"/>
        <v>0.08087413621</v>
      </c>
      <c r="AS207" s="59">
        <f t="shared" si="30"/>
        <v>1.414300466</v>
      </c>
      <c r="AT207" s="39">
        <f t="shared" ref="AT207:AV207" si="1053">AP207*$AS207</f>
        <v>0.171875</v>
      </c>
      <c r="AU207" s="40">
        <f t="shared" si="1053"/>
        <v>0.1796385718</v>
      </c>
      <c r="AV207" s="54">
        <f t="shared" si="1053"/>
        <v>0.1143803285</v>
      </c>
      <c r="AW207" s="39">
        <f t="shared" ref="AW207:AY207" si="1054">IF(AT207&lt;0,0,IF(AT207&gt;1,1,AT207))</f>
        <v>0.171875</v>
      </c>
      <c r="AX207" s="40">
        <f t="shared" si="1054"/>
        <v>0.1796385718</v>
      </c>
      <c r="AY207" s="54">
        <f t="shared" si="1054"/>
        <v>0.1143803285</v>
      </c>
      <c r="AZ207" s="38"/>
      <c r="BA207" s="38"/>
      <c r="BB207" s="38"/>
      <c r="BC207" s="38"/>
      <c r="BD207" s="38"/>
      <c r="BE207" s="38"/>
      <c r="BF207" s="38"/>
    </row>
    <row r="208">
      <c r="A208" s="1"/>
      <c r="B208" s="1"/>
      <c r="C208" s="53">
        <v>0.0</v>
      </c>
      <c r="D208" s="42"/>
      <c r="E208" s="42"/>
      <c r="F208" s="2">
        <v>3363.0</v>
      </c>
      <c r="G208" s="75">
        <v>2588.0</v>
      </c>
      <c r="H208" s="43">
        <v>29.0</v>
      </c>
      <c r="I208" s="43">
        <v>53.0</v>
      </c>
      <c r="J208" s="43">
        <v>22.0</v>
      </c>
      <c r="K208" s="44">
        <v>133.0</v>
      </c>
      <c r="L208" s="44">
        <v>272.0</v>
      </c>
      <c r="M208" s="44">
        <v>62.0</v>
      </c>
      <c r="N208" s="76">
        <f>'Turnout Restoration'!AR208</f>
        <v>38</v>
      </c>
      <c r="O208" s="45">
        <v>21.0</v>
      </c>
      <c r="P208" s="76">
        <f>'Turnout Restoration'!AT208</f>
        <v>27</v>
      </c>
      <c r="Q208" s="39">
        <f t="shared" si="6"/>
        <v>0.2441860465</v>
      </c>
      <c r="R208" s="40">
        <f t="shared" si="7"/>
        <v>0.5096153846</v>
      </c>
      <c r="S208" s="54">
        <f t="shared" si="8"/>
        <v>0.5824411135</v>
      </c>
      <c r="T208" s="40">
        <f t="shared" si="9"/>
        <v>0.4627454029</v>
      </c>
      <c r="U208" s="54">
        <f t="shared" si="10"/>
        <v>0.5591445376</v>
      </c>
      <c r="V208" s="39">
        <f t="shared" ref="V208:X208" si="1055">Q208</f>
        <v>0.2441860465</v>
      </c>
      <c r="W208" s="40">
        <f t="shared" si="1055"/>
        <v>0.5096153846</v>
      </c>
      <c r="X208" s="54">
        <f t="shared" si="1055"/>
        <v>0.5824411135</v>
      </c>
      <c r="Y208" s="39">
        <f t="shared" si="12"/>
        <v>0.2441860465</v>
      </c>
      <c r="Z208" s="40">
        <f t="shared" si="13"/>
        <v>-0.04438461538</v>
      </c>
      <c r="AA208" s="54">
        <f t="shared" si="14"/>
        <v>-0.04955888651</v>
      </c>
      <c r="AB208" s="55">
        <f t="shared" si="15"/>
        <v>-0.1798025689</v>
      </c>
      <c r="AC208" s="55">
        <f t="shared" si="16"/>
        <v>0.9652007323</v>
      </c>
      <c r="AD208" s="39">
        <f t="shared" si="17"/>
        <v>0.1754947569</v>
      </c>
      <c r="AE208" s="40">
        <f t="shared" si="18"/>
        <v>0.1754947569</v>
      </c>
      <c r="AF208" s="54">
        <f t="shared" si="19"/>
        <v>-0.04955888651</v>
      </c>
      <c r="AG208" s="56">
        <f t="shared" si="20"/>
        <v>-0.2752284376</v>
      </c>
      <c r="AH208" s="56">
        <f t="shared" si="21"/>
        <v>1.060626601</v>
      </c>
      <c r="AI208" s="39">
        <f t="shared" si="22"/>
        <v>0.1289466807</v>
      </c>
      <c r="AJ208" s="40">
        <f t="shared" si="23"/>
        <v>0.1289466807</v>
      </c>
      <c r="AK208" s="54">
        <f t="shared" si="24"/>
        <v>0.1289466807</v>
      </c>
      <c r="AL208" s="57">
        <f t="shared" ref="AL208:AM208" si="1056">R208-T208</f>
        <v>0.04686998169</v>
      </c>
      <c r="AM208" s="57">
        <f t="shared" si="1056"/>
        <v>0.0232965759</v>
      </c>
      <c r="AN208" s="58">
        <f t="shared" si="26"/>
        <v>0.02290566035</v>
      </c>
      <c r="AO208" s="58">
        <f t="shared" si="27"/>
        <v>0.01641659748</v>
      </c>
      <c r="AP208" s="39">
        <f t="shared" si="28"/>
        <v>0.1289466807</v>
      </c>
      <c r="AQ208" s="40">
        <f t="shared" ref="AQ208:AR208" si="1057">AJ208+AN208</f>
        <v>0.1518523411</v>
      </c>
      <c r="AR208" s="54">
        <f t="shared" si="1057"/>
        <v>0.1453632782</v>
      </c>
      <c r="AS208" s="59">
        <f t="shared" si="30"/>
        <v>1.893697807</v>
      </c>
      <c r="AT208" s="39">
        <f t="shared" ref="AT208:AV208" si="1058">AP208*$AS208</f>
        <v>0.2441860465</v>
      </c>
      <c r="AU208" s="40">
        <f t="shared" si="1058"/>
        <v>0.2875624453</v>
      </c>
      <c r="AV208" s="54">
        <f t="shared" si="1058"/>
        <v>0.2752741212</v>
      </c>
      <c r="AW208" s="39">
        <f t="shared" ref="AW208:AY208" si="1059">IF(AT208&lt;0,0,IF(AT208&gt;1,1,AT208))</f>
        <v>0.2441860465</v>
      </c>
      <c r="AX208" s="40">
        <f t="shared" si="1059"/>
        <v>0.2875624453</v>
      </c>
      <c r="AY208" s="54">
        <f t="shared" si="1059"/>
        <v>0.2752741212</v>
      </c>
      <c r="AZ208" s="38"/>
      <c r="BA208" s="38"/>
      <c r="BB208" s="38"/>
      <c r="BC208" s="38"/>
      <c r="BD208" s="38"/>
      <c r="BE208" s="38"/>
      <c r="BF208" s="38"/>
    </row>
    <row r="209">
      <c r="A209" s="1"/>
      <c r="B209" s="1"/>
      <c r="C209" s="53">
        <v>0.0</v>
      </c>
      <c r="D209" s="42"/>
      <c r="E209" s="42"/>
      <c r="F209" s="2">
        <v>3364.0</v>
      </c>
      <c r="G209" s="75">
        <v>1766.0</v>
      </c>
      <c r="H209" s="43">
        <v>23.0</v>
      </c>
      <c r="I209" s="43">
        <v>24.0</v>
      </c>
      <c r="J209" s="43">
        <v>20.0</v>
      </c>
      <c r="K209" s="44">
        <v>92.0</v>
      </c>
      <c r="L209" s="44">
        <v>177.0</v>
      </c>
      <c r="M209" s="44">
        <v>50.0</v>
      </c>
      <c r="N209" s="76">
        <f>'Turnout Restoration'!AR209</f>
        <v>22</v>
      </c>
      <c r="O209" s="45">
        <v>21.0</v>
      </c>
      <c r="P209" s="76">
        <f>'Turnout Restoration'!AT209</f>
        <v>23</v>
      </c>
      <c r="Q209" s="39">
        <f t="shared" si="6"/>
        <v>0.3181818182</v>
      </c>
      <c r="R209" s="40">
        <f t="shared" si="7"/>
        <v>0.3582089552</v>
      </c>
      <c r="S209" s="54">
        <f t="shared" si="8"/>
        <v>0.5548589342</v>
      </c>
      <c r="T209" s="40">
        <f t="shared" si="9"/>
        <v>0.4511260331</v>
      </c>
      <c r="U209" s="54">
        <f t="shared" si="10"/>
        <v>0.5456136364</v>
      </c>
      <c r="V209" s="39">
        <f t="shared" ref="V209:X209" si="1060">Q209</f>
        <v>0.3181818182</v>
      </c>
      <c r="W209" s="40">
        <f t="shared" si="1060"/>
        <v>0.3582089552</v>
      </c>
      <c r="X209" s="54">
        <f t="shared" si="1060"/>
        <v>0.5548589342</v>
      </c>
      <c r="Y209" s="39">
        <f t="shared" si="12"/>
        <v>0.3181818182</v>
      </c>
      <c r="Z209" s="40">
        <f t="shared" si="13"/>
        <v>-0.1957910448</v>
      </c>
      <c r="AA209" s="54">
        <f t="shared" si="14"/>
        <v>-0.07714106583</v>
      </c>
      <c r="AB209" s="55">
        <f t="shared" si="15"/>
        <v>-0.5516250031</v>
      </c>
      <c r="AC209" s="55">
        <f t="shared" si="16"/>
        <v>1.337023167</v>
      </c>
      <c r="AD209" s="39">
        <f t="shared" si="17"/>
        <v>0.2641721055</v>
      </c>
      <c r="AE209" s="40">
        <f t="shared" si="18"/>
        <v>0.2641721055</v>
      </c>
      <c r="AF209" s="54">
        <f t="shared" si="19"/>
        <v>-0.07714106583</v>
      </c>
      <c r="AG209" s="56">
        <f t="shared" si="20"/>
        <v>-0.2841110865</v>
      </c>
      <c r="AH209" s="56">
        <f t="shared" si="21"/>
        <v>1.06950925</v>
      </c>
      <c r="AI209" s="39">
        <f t="shared" si="22"/>
        <v>0.1945991333</v>
      </c>
      <c r="AJ209" s="40">
        <f t="shared" si="23"/>
        <v>0.1945991333</v>
      </c>
      <c r="AK209" s="54">
        <f t="shared" si="24"/>
        <v>0.1945991333</v>
      </c>
      <c r="AL209" s="57">
        <f t="shared" ref="AL209:AM209" si="1061">R209-T209</f>
        <v>-0.09291707783</v>
      </c>
      <c r="AM209" s="57">
        <f t="shared" si="1061"/>
        <v>0.009245297806</v>
      </c>
      <c r="AN209" s="58">
        <f t="shared" si="26"/>
        <v>-0.04540917126</v>
      </c>
      <c r="AO209" s="58">
        <f t="shared" si="27"/>
        <v>0.006514963113</v>
      </c>
      <c r="AP209" s="39">
        <f t="shared" si="28"/>
        <v>0.1945991333</v>
      </c>
      <c r="AQ209" s="40">
        <f t="shared" ref="AQ209:AR209" si="1062">AJ209+AN209</f>
        <v>0.149189962</v>
      </c>
      <c r="AR209" s="54">
        <f t="shared" si="1062"/>
        <v>0.2011140964</v>
      </c>
      <c r="AS209" s="59">
        <f t="shared" si="30"/>
        <v>1.635062874</v>
      </c>
      <c r="AT209" s="39">
        <f t="shared" ref="AT209:AV209" si="1063">AP209*$AS209</f>
        <v>0.3181818182</v>
      </c>
      <c r="AU209" s="40">
        <f t="shared" si="1063"/>
        <v>0.2439349681</v>
      </c>
      <c r="AV209" s="54">
        <f t="shared" si="1063"/>
        <v>0.3288341925</v>
      </c>
      <c r="AW209" s="39">
        <f t="shared" ref="AW209:AY209" si="1064">IF(AT209&lt;0,0,IF(AT209&gt;1,1,AT209))</f>
        <v>0.3181818182</v>
      </c>
      <c r="AX209" s="40">
        <f t="shared" si="1064"/>
        <v>0.2439349681</v>
      </c>
      <c r="AY209" s="54">
        <f t="shared" si="1064"/>
        <v>0.3288341925</v>
      </c>
      <c r="AZ209" s="38"/>
      <c r="BA209" s="38"/>
      <c r="BB209" s="38"/>
      <c r="BC209" s="38"/>
      <c r="BD209" s="38"/>
      <c r="BE209" s="38"/>
      <c r="BF209" s="38"/>
    </row>
    <row r="210">
      <c r="A210" s="1"/>
      <c r="B210" s="1"/>
      <c r="C210" s="53">
        <v>0.0</v>
      </c>
      <c r="D210" s="42"/>
      <c r="E210" s="42"/>
      <c r="F210" s="2">
        <v>3366.0</v>
      </c>
      <c r="G210" s="75">
        <v>2937.0</v>
      </c>
      <c r="H210" s="43">
        <v>39.0</v>
      </c>
      <c r="I210" s="43">
        <v>54.0</v>
      </c>
      <c r="J210" s="43">
        <v>48.0</v>
      </c>
      <c r="K210" s="44">
        <v>139.0</v>
      </c>
      <c r="L210" s="44">
        <v>281.0</v>
      </c>
      <c r="M210" s="44">
        <v>90.0</v>
      </c>
      <c r="N210" s="76">
        <f>'Turnout Restoration'!AR210</f>
        <v>45</v>
      </c>
      <c r="O210" s="45">
        <v>40.0</v>
      </c>
      <c r="P210" s="76">
        <f>'Turnout Restoration'!AT210</f>
        <v>44</v>
      </c>
      <c r="Q210" s="39">
        <f t="shared" si="6"/>
        <v>0.3100775194</v>
      </c>
      <c r="R210" s="40">
        <f t="shared" si="7"/>
        <v>0.3829787234</v>
      </c>
      <c r="S210" s="54">
        <f t="shared" si="8"/>
        <v>0.5509803922</v>
      </c>
      <c r="T210" s="40">
        <f t="shared" si="9"/>
        <v>0.4520349739</v>
      </c>
      <c r="U210" s="54">
        <f t="shared" si="10"/>
        <v>0.5469017487</v>
      </c>
      <c r="V210" s="39">
        <f t="shared" ref="V210:X210" si="1065">Q210</f>
        <v>0.3100775194</v>
      </c>
      <c r="W210" s="40">
        <f t="shared" si="1065"/>
        <v>0.3829787234</v>
      </c>
      <c r="X210" s="54">
        <f t="shared" si="1065"/>
        <v>0.5509803922</v>
      </c>
      <c r="Y210" s="39">
        <f t="shared" si="12"/>
        <v>0.3100775194</v>
      </c>
      <c r="Z210" s="40">
        <f t="shared" si="13"/>
        <v>-0.1710212766</v>
      </c>
      <c r="AA210" s="54">
        <f t="shared" si="14"/>
        <v>-0.08101960784</v>
      </c>
      <c r="AB210" s="55">
        <f t="shared" si="15"/>
        <v>-0.504027557</v>
      </c>
      <c r="AC210" s="55">
        <f t="shared" si="16"/>
        <v>1.28942572</v>
      </c>
      <c r="AD210" s="39">
        <f t="shared" si="17"/>
        <v>0.2503960314</v>
      </c>
      <c r="AE210" s="40">
        <f t="shared" si="18"/>
        <v>0.2503960314</v>
      </c>
      <c r="AF210" s="54">
        <f t="shared" si="19"/>
        <v>-0.08101960784</v>
      </c>
      <c r="AG210" s="56">
        <f t="shared" si="20"/>
        <v>-0.3129342244</v>
      </c>
      <c r="AH210" s="56">
        <f t="shared" si="21"/>
        <v>1.098332388</v>
      </c>
      <c r="AI210" s="39">
        <f t="shared" si="22"/>
        <v>0.1860945316</v>
      </c>
      <c r="AJ210" s="40">
        <f t="shared" si="23"/>
        <v>0.1860945316</v>
      </c>
      <c r="AK210" s="54">
        <f t="shared" si="24"/>
        <v>0.1860945316</v>
      </c>
      <c r="AL210" s="57">
        <f t="shared" ref="AL210:AM210" si="1066">R210-T210</f>
        <v>-0.06905625046</v>
      </c>
      <c r="AM210" s="57">
        <f t="shared" si="1066"/>
        <v>0.004078643464</v>
      </c>
      <c r="AN210" s="58">
        <f t="shared" si="26"/>
        <v>-0.03374823204</v>
      </c>
      <c r="AO210" s="58">
        <f t="shared" si="27"/>
        <v>0.002874132589</v>
      </c>
      <c r="AP210" s="39">
        <f t="shared" si="28"/>
        <v>0.1860945316</v>
      </c>
      <c r="AQ210" s="40">
        <f t="shared" ref="AQ210:AR210" si="1067">AJ210+AN210</f>
        <v>0.1523462996</v>
      </c>
      <c r="AR210" s="54">
        <f t="shared" si="1067"/>
        <v>0.1889686642</v>
      </c>
      <c r="AS210" s="59">
        <f t="shared" si="30"/>
        <v>1.666236599</v>
      </c>
      <c r="AT210" s="39">
        <f t="shared" ref="AT210:AV210" si="1068">AP210*$AS210</f>
        <v>0.3100775194</v>
      </c>
      <c r="AU210" s="40">
        <f t="shared" si="1068"/>
        <v>0.25384498</v>
      </c>
      <c r="AV210" s="54">
        <f t="shared" si="1068"/>
        <v>0.3148665043</v>
      </c>
      <c r="AW210" s="39">
        <f t="shared" ref="AW210:AY210" si="1069">IF(AT210&lt;0,0,IF(AT210&gt;1,1,AT210))</f>
        <v>0.3100775194</v>
      </c>
      <c r="AX210" s="40">
        <f t="shared" si="1069"/>
        <v>0.25384498</v>
      </c>
      <c r="AY210" s="54">
        <f t="shared" si="1069"/>
        <v>0.3148665043</v>
      </c>
      <c r="AZ210" s="38"/>
      <c r="BA210" s="38"/>
      <c r="BB210" s="38"/>
      <c r="BC210" s="38"/>
      <c r="BD210" s="38"/>
      <c r="BE210" s="38"/>
      <c r="BF210" s="38"/>
    </row>
    <row r="211">
      <c r="A211" s="1"/>
      <c r="B211" s="1"/>
      <c r="C211" s="53">
        <v>0.0</v>
      </c>
      <c r="D211" s="42"/>
      <c r="E211" s="42"/>
      <c r="F211" s="2">
        <v>3370.0</v>
      </c>
      <c r="G211" s="75">
        <v>3024.0</v>
      </c>
      <c r="H211" s="43">
        <v>23.0</v>
      </c>
      <c r="I211" s="43">
        <v>67.0</v>
      </c>
      <c r="J211" s="43">
        <v>26.0</v>
      </c>
      <c r="K211" s="44">
        <v>110.0</v>
      </c>
      <c r="L211" s="44">
        <v>231.0</v>
      </c>
      <c r="M211" s="44">
        <v>96.0</v>
      </c>
      <c r="N211" s="76">
        <f>'Turnout Restoration'!AR211</f>
        <v>44</v>
      </c>
      <c r="O211" s="45">
        <v>30.0</v>
      </c>
      <c r="P211" s="76">
        <f>'Turnout Restoration'!AT211</f>
        <v>41</v>
      </c>
      <c r="Q211" s="39">
        <f t="shared" si="6"/>
        <v>0.2608695652</v>
      </c>
      <c r="R211" s="40">
        <f t="shared" si="7"/>
        <v>0.5775862069</v>
      </c>
      <c r="S211" s="54">
        <f t="shared" si="8"/>
        <v>0.528604119</v>
      </c>
      <c r="T211" s="40">
        <f t="shared" si="9"/>
        <v>0.4594744802</v>
      </c>
      <c r="U211" s="54">
        <f t="shared" si="10"/>
        <v>0.5557466919</v>
      </c>
      <c r="V211" s="39">
        <f t="shared" ref="V211:X211" si="1070">Q211</f>
        <v>0.2608695652</v>
      </c>
      <c r="W211" s="40">
        <f t="shared" si="1070"/>
        <v>0.5775862069</v>
      </c>
      <c r="X211" s="54">
        <f t="shared" si="1070"/>
        <v>0.528604119</v>
      </c>
      <c r="Y211" s="39">
        <f t="shared" si="12"/>
        <v>0.2608695652</v>
      </c>
      <c r="Z211" s="40">
        <f t="shared" si="13"/>
        <v>0.0235862069</v>
      </c>
      <c r="AA211" s="54">
        <f t="shared" si="14"/>
        <v>-0.103395881</v>
      </c>
      <c r="AB211" s="55">
        <f t="shared" si="15"/>
        <v>0.09016862731</v>
      </c>
      <c r="AC211" s="55">
        <f t="shared" si="16"/>
        <v>0.6952295361</v>
      </c>
      <c r="AD211" s="39">
        <f t="shared" si="17"/>
        <v>0.1852150631</v>
      </c>
      <c r="AE211" s="40">
        <f t="shared" si="18"/>
        <v>0.1852150631</v>
      </c>
      <c r="AF211" s="54">
        <f t="shared" si="19"/>
        <v>-0.103395881</v>
      </c>
      <c r="AG211" s="56">
        <f t="shared" si="20"/>
        <v>-0.5091533496</v>
      </c>
      <c r="AH211" s="56">
        <f t="shared" si="21"/>
        <v>1.294551513</v>
      </c>
      <c r="AI211" s="39">
        <f t="shared" si="22"/>
        <v>0.1499922128</v>
      </c>
      <c r="AJ211" s="40">
        <f t="shared" si="23"/>
        <v>0.1499922128</v>
      </c>
      <c r="AK211" s="54">
        <f t="shared" si="24"/>
        <v>0.1499922128</v>
      </c>
      <c r="AL211" s="57">
        <f t="shared" ref="AL211:AM211" si="1071">R211-T211</f>
        <v>0.1181117267</v>
      </c>
      <c r="AM211" s="57">
        <f t="shared" si="1071"/>
        <v>-0.02714257288</v>
      </c>
      <c r="AN211" s="58">
        <f t="shared" si="26"/>
        <v>0.05772195761</v>
      </c>
      <c r="AO211" s="58">
        <f t="shared" si="27"/>
        <v>-0.01912678908</v>
      </c>
      <c r="AP211" s="39">
        <f t="shared" si="28"/>
        <v>0.1499922128</v>
      </c>
      <c r="AQ211" s="40">
        <f t="shared" ref="AQ211:AR211" si="1072">AJ211+AN211</f>
        <v>0.2077141704</v>
      </c>
      <c r="AR211" s="54">
        <f t="shared" si="1072"/>
        <v>0.1308654237</v>
      </c>
      <c r="AS211" s="59">
        <f t="shared" si="30"/>
        <v>1.739220726</v>
      </c>
      <c r="AT211" s="39">
        <f t="shared" ref="AT211:AV211" si="1073">AP211*$AS211</f>
        <v>0.2608695652</v>
      </c>
      <c r="AU211" s="40">
        <f t="shared" si="1073"/>
        <v>0.3612607902</v>
      </c>
      <c r="AV211" s="54">
        <f t="shared" si="1073"/>
        <v>0.2276038572</v>
      </c>
      <c r="AW211" s="39">
        <f t="shared" ref="AW211:AY211" si="1074">IF(AT211&lt;0,0,IF(AT211&gt;1,1,AT211))</f>
        <v>0.2608695652</v>
      </c>
      <c r="AX211" s="40">
        <f t="shared" si="1074"/>
        <v>0.3612607902</v>
      </c>
      <c r="AY211" s="54">
        <f t="shared" si="1074"/>
        <v>0.2276038572</v>
      </c>
      <c r="AZ211" s="38"/>
      <c r="BA211" s="38"/>
      <c r="BB211" s="38"/>
      <c r="BC211" s="38"/>
      <c r="BD211" s="38"/>
      <c r="BE211" s="38"/>
      <c r="BF211" s="38"/>
    </row>
    <row r="212">
      <c r="A212" s="1"/>
      <c r="B212" s="1"/>
      <c r="C212" s="53">
        <v>0.0</v>
      </c>
      <c r="D212" s="42"/>
      <c r="E212" s="42"/>
      <c r="F212" s="2">
        <v>3373.0</v>
      </c>
      <c r="G212" s="75">
        <v>3887.0</v>
      </c>
      <c r="H212" s="43">
        <v>37.0</v>
      </c>
      <c r="I212" s="43">
        <v>70.0</v>
      </c>
      <c r="J212" s="43">
        <v>56.0</v>
      </c>
      <c r="K212" s="44">
        <v>168.0</v>
      </c>
      <c r="L212" s="44">
        <v>306.0</v>
      </c>
      <c r="M212" s="44">
        <v>131.0</v>
      </c>
      <c r="N212" s="76">
        <f>'Turnout Restoration'!AR212</f>
        <v>51</v>
      </c>
      <c r="O212" s="45">
        <v>56.0</v>
      </c>
      <c r="P212" s="76">
        <f>'Turnout Restoration'!AT212</f>
        <v>61</v>
      </c>
      <c r="Q212" s="39">
        <f t="shared" si="6"/>
        <v>0.3333333333</v>
      </c>
      <c r="R212" s="40">
        <f t="shared" si="7"/>
        <v>0.4294478528</v>
      </c>
      <c r="S212" s="54">
        <f t="shared" si="8"/>
        <v>0.505785124</v>
      </c>
      <c r="T212" s="40">
        <f t="shared" si="9"/>
        <v>0.4496666667</v>
      </c>
      <c r="U212" s="54">
        <f t="shared" si="10"/>
        <v>0.5433333333</v>
      </c>
      <c r="V212" s="39">
        <f t="shared" ref="V212:X212" si="1075">Q212</f>
        <v>0.3333333333</v>
      </c>
      <c r="W212" s="40">
        <f t="shared" si="1075"/>
        <v>0.4294478528</v>
      </c>
      <c r="X212" s="54">
        <f t="shared" si="1075"/>
        <v>0.505785124</v>
      </c>
      <c r="Y212" s="39">
        <f t="shared" si="12"/>
        <v>0.3333333333</v>
      </c>
      <c r="Z212" s="40">
        <f t="shared" si="13"/>
        <v>-0.1245521472</v>
      </c>
      <c r="AA212" s="54">
        <f t="shared" si="14"/>
        <v>-0.126214876</v>
      </c>
      <c r="AB212" s="55">
        <f t="shared" si="15"/>
        <v>-0.3575922362</v>
      </c>
      <c r="AC212" s="55">
        <f t="shared" si="16"/>
        <v>1.1429904</v>
      </c>
      <c r="AD212" s="39">
        <f t="shared" si="17"/>
        <v>0.2516191055</v>
      </c>
      <c r="AE212" s="40">
        <f t="shared" si="18"/>
        <v>0.2516191055</v>
      </c>
      <c r="AF212" s="54">
        <f t="shared" si="19"/>
        <v>-0.126214876</v>
      </c>
      <c r="AG212" s="56">
        <f t="shared" si="20"/>
        <v>-0.4649354669</v>
      </c>
      <c r="AH212" s="56">
        <f t="shared" si="21"/>
        <v>1.25033363</v>
      </c>
      <c r="AI212" s="39">
        <f t="shared" si="22"/>
        <v>0.1990507086</v>
      </c>
      <c r="AJ212" s="40">
        <f t="shared" si="23"/>
        <v>0.1990507086</v>
      </c>
      <c r="AK212" s="54">
        <f t="shared" si="24"/>
        <v>0.1990507086</v>
      </c>
      <c r="AL212" s="57">
        <f t="shared" ref="AL212:AM212" si="1076">R212-T212</f>
        <v>-0.02021881391</v>
      </c>
      <c r="AM212" s="57">
        <f t="shared" si="1076"/>
        <v>-0.03754820937</v>
      </c>
      <c r="AN212" s="58">
        <f t="shared" si="26"/>
        <v>-0.009881063898</v>
      </c>
      <c r="AO212" s="58">
        <f t="shared" si="27"/>
        <v>-0.02645941798</v>
      </c>
      <c r="AP212" s="39">
        <f t="shared" si="28"/>
        <v>0.1990507086</v>
      </c>
      <c r="AQ212" s="40">
        <f t="shared" ref="AQ212:AR212" si="1077">AJ212+AN212</f>
        <v>0.1891696447</v>
      </c>
      <c r="AR212" s="54">
        <f t="shared" si="1077"/>
        <v>0.1725912906</v>
      </c>
      <c r="AS212" s="59">
        <f t="shared" si="30"/>
        <v>1.674615156</v>
      </c>
      <c r="AT212" s="39">
        <f t="shared" ref="AT212:AV212" si="1078">AP212*$AS212</f>
        <v>0.3333333333</v>
      </c>
      <c r="AU212" s="40">
        <f t="shared" si="1078"/>
        <v>0.316786354</v>
      </c>
      <c r="AV212" s="54">
        <f t="shared" si="1078"/>
        <v>0.289023991</v>
      </c>
      <c r="AW212" s="39">
        <f t="shared" ref="AW212:AY212" si="1079">IF(AT212&lt;0,0,IF(AT212&gt;1,1,AT212))</f>
        <v>0.3333333333</v>
      </c>
      <c r="AX212" s="40">
        <f t="shared" si="1079"/>
        <v>0.316786354</v>
      </c>
      <c r="AY212" s="54">
        <f t="shared" si="1079"/>
        <v>0.289023991</v>
      </c>
      <c r="AZ212" s="38"/>
      <c r="BA212" s="38"/>
      <c r="BB212" s="38"/>
      <c r="BC212" s="38"/>
      <c r="BD212" s="38"/>
      <c r="BE212" s="38"/>
      <c r="BF212" s="38"/>
    </row>
    <row r="213">
      <c r="A213" s="1"/>
      <c r="B213" s="1"/>
      <c r="C213" s="53">
        <v>0.0</v>
      </c>
      <c r="D213" s="42"/>
      <c r="E213" s="42"/>
      <c r="F213" s="2">
        <v>3374.0</v>
      </c>
      <c r="G213" s="75">
        <v>2587.0</v>
      </c>
      <c r="H213" s="43">
        <v>30.0</v>
      </c>
      <c r="I213" s="43">
        <v>71.0</v>
      </c>
      <c r="J213" s="43">
        <v>30.0</v>
      </c>
      <c r="K213" s="44">
        <v>104.0</v>
      </c>
      <c r="L213" s="44">
        <v>204.0</v>
      </c>
      <c r="M213" s="44">
        <v>85.0</v>
      </c>
      <c r="N213" s="76">
        <f>'Turnout Restoration'!AR213</f>
        <v>40</v>
      </c>
      <c r="O213" s="45">
        <v>23.0</v>
      </c>
      <c r="P213" s="76">
        <f>'Turnout Restoration'!AT213</f>
        <v>36</v>
      </c>
      <c r="Q213" s="39">
        <f t="shared" si="6"/>
        <v>0.2323232323</v>
      </c>
      <c r="R213" s="40">
        <f t="shared" si="7"/>
        <v>0.5419847328</v>
      </c>
      <c r="S213" s="54">
        <f t="shared" si="8"/>
        <v>0.5190839695</v>
      </c>
      <c r="T213" s="40">
        <f t="shared" si="9"/>
        <v>0.4653018059</v>
      </c>
      <c r="U213" s="54">
        <f t="shared" si="10"/>
        <v>0.5616835017</v>
      </c>
      <c r="V213" s="39">
        <f t="shared" ref="V213:X213" si="1080">Q213</f>
        <v>0.2323232323</v>
      </c>
      <c r="W213" s="40">
        <f t="shared" si="1080"/>
        <v>0.5419847328</v>
      </c>
      <c r="X213" s="54">
        <f t="shared" si="1080"/>
        <v>0.5190839695</v>
      </c>
      <c r="Y213" s="39">
        <f t="shared" si="12"/>
        <v>0.2323232323</v>
      </c>
      <c r="Z213" s="40">
        <f t="shared" si="13"/>
        <v>-0.01201526718</v>
      </c>
      <c r="AA213" s="54">
        <f t="shared" si="14"/>
        <v>-0.1129160305</v>
      </c>
      <c r="AB213" s="55">
        <f t="shared" si="15"/>
        <v>-0.05167185237</v>
      </c>
      <c r="AC213" s="55">
        <f t="shared" si="16"/>
        <v>0.8370700158</v>
      </c>
      <c r="AD213" s="39">
        <f t="shared" si="17"/>
        <v>0.1644968859</v>
      </c>
      <c r="AE213" s="40">
        <f t="shared" si="18"/>
        <v>0.1644968859</v>
      </c>
      <c r="AF213" s="54">
        <f t="shared" si="19"/>
        <v>-0.1129160305</v>
      </c>
      <c r="AG213" s="56">
        <f t="shared" si="20"/>
        <v>-0.6015621948</v>
      </c>
      <c r="AH213" s="56">
        <f t="shared" si="21"/>
        <v>1.386960358</v>
      </c>
      <c r="AI213" s="39">
        <f t="shared" si="22"/>
        <v>0.1410837613</v>
      </c>
      <c r="AJ213" s="40">
        <f t="shared" si="23"/>
        <v>0.1410837613</v>
      </c>
      <c r="AK213" s="54">
        <f t="shared" si="24"/>
        <v>0.1410837613</v>
      </c>
      <c r="AL213" s="57">
        <f t="shared" ref="AL213:AM213" si="1081">R213-T213</f>
        <v>0.07668292689</v>
      </c>
      <c r="AM213" s="57">
        <f t="shared" si="1081"/>
        <v>-0.04259953222</v>
      </c>
      <c r="AN213" s="58">
        <f t="shared" si="26"/>
        <v>0.03747543768</v>
      </c>
      <c r="AO213" s="58">
        <f t="shared" si="27"/>
        <v>-0.03001897688</v>
      </c>
      <c r="AP213" s="39">
        <f t="shared" si="28"/>
        <v>0.1410837613</v>
      </c>
      <c r="AQ213" s="40">
        <f t="shared" ref="AQ213:AR213" si="1082">AJ213+AN213</f>
        <v>0.178559199</v>
      </c>
      <c r="AR213" s="54">
        <f t="shared" si="1082"/>
        <v>0.1110647844</v>
      </c>
      <c r="AS213" s="59">
        <f t="shared" si="30"/>
        <v>1.646704271</v>
      </c>
      <c r="AT213" s="39">
        <f t="shared" ref="AT213:AV213" si="1083">AP213*$AS213</f>
        <v>0.2323232323</v>
      </c>
      <c r="AU213" s="40">
        <f t="shared" si="1083"/>
        <v>0.2940341956</v>
      </c>
      <c r="AV213" s="54">
        <f t="shared" si="1083"/>
        <v>0.1828908549</v>
      </c>
      <c r="AW213" s="39">
        <f t="shared" ref="AW213:AY213" si="1084">IF(AT213&lt;0,0,IF(AT213&gt;1,1,AT213))</f>
        <v>0.2323232323</v>
      </c>
      <c r="AX213" s="40">
        <f t="shared" si="1084"/>
        <v>0.2940341956</v>
      </c>
      <c r="AY213" s="54">
        <f t="shared" si="1084"/>
        <v>0.1828908549</v>
      </c>
      <c r="AZ213" s="38"/>
      <c r="BA213" s="38"/>
      <c r="BB213" s="38"/>
      <c r="BC213" s="38"/>
      <c r="BD213" s="38"/>
      <c r="BE213" s="38"/>
      <c r="BF213" s="38"/>
    </row>
    <row r="214">
      <c r="A214" s="1"/>
      <c r="B214" s="1"/>
      <c r="C214" s="53">
        <v>0.0</v>
      </c>
      <c r="D214" s="42"/>
      <c r="E214" s="42"/>
      <c r="F214" s="2">
        <v>3382.0</v>
      </c>
      <c r="G214" s="75">
        <v>2189.0</v>
      </c>
      <c r="H214" s="43">
        <v>25.0</v>
      </c>
      <c r="I214" s="43">
        <v>27.0</v>
      </c>
      <c r="J214" s="43">
        <v>31.0</v>
      </c>
      <c r="K214" s="44">
        <v>93.0</v>
      </c>
      <c r="L214" s="44">
        <v>210.0</v>
      </c>
      <c r="M214" s="44">
        <v>73.0</v>
      </c>
      <c r="N214" s="76">
        <f>'Turnout Restoration'!AR214</f>
        <v>25</v>
      </c>
      <c r="O214" s="45">
        <v>29.0</v>
      </c>
      <c r="P214" s="76">
        <f>'Turnout Restoration'!AT214</f>
        <v>38</v>
      </c>
      <c r="Q214" s="39">
        <f t="shared" si="6"/>
        <v>0.3152173913</v>
      </c>
      <c r="R214" s="40">
        <f t="shared" si="7"/>
        <v>0.3253012048</v>
      </c>
      <c r="S214" s="54">
        <f t="shared" si="8"/>
        <v>0.5585106383</v>
      </c>
      <c r="T214" s="40">
        <f t="shared" si="9"/>
        <v>0.4514481333</v>
      </c>
      <c r="U214" s="54">
        <f t="shared" si="10"/>
        <v>0.5460792769</v>
      </c>
      <c r="V214" s="39">
        <f t="shared" ref="V214:X214" si="1085">Q214</f>
        <v>0.3152173913</v>
      </c>
      <c r="W214" s="40">
        <f t="shared" si="1085"/>
        <v>0.3253012048</v>
      </c>
      <c r="X214" s="54">
        <f t="shared" si="1085"/>
        <v>0.5585106383</v>
      </c>
      <c r="Y214" s="39">
        <f t="shared" si="12"/>
        <v>0.3152173913</v>
      </c>
      <c r="Z214" s="40">
        <f t="shared" si="13"/>
        <v>-0.2286987952</v>
      </c>
      <c r="AA214" s="54">
        <f t="shared" si="14"/>
        <v>-0.0734893617</v>
      </c>
      <c r="AB214" s="55">
        <f t="shared" si="15"/>
        <v>-0.6276536771</v>
      </c>
      <c r="AC214" s="55">
        <f t="shared" si="16"/>
        <v>1.41305184</v>
      </c>
      <c r="AD214" s="39">
        <f t="shared" si="17"/>
        <v>0.2753771438</v>
      </c>
      <c r="AE214" s="40">
        <f t="shared" si="18"/>
        <v>0.2753771438</v>
      </c>
      <c r="AF214" s="54">
        <f t="shared" si="19"/>
        <v>-0.0734893617</v>
      </c>
      <c r="AG214" s="56">
        <f t="shared" si="20"/>
        <v>-0.2607903969</v>
      </c>
      <c r="AH214" s="56">
        <f t="shared" si="21"/>
        <v>1.04618856</v>
      </c>
      <c r="AI214" s="39">
        <f t="shared" si="22"/>
        <v>0.2015356763</v>
      </c>
      <c r="AJ214" s="40">
        <f t="shared" si="23"/>
        <v>0.2015356763</v>
      </c>
      <c r="AK214" s="54">
        <f t="shared" si="24"/>
        <v>0.2015356763</v>
      </c>
      <c r="AL214" s="57">
        <f t="shared" ref="AL214:AM214" si="1086">R214-T214</f>
        <v>-0.1261469285</v>
      </c>
      <c r="AM214" s="57">
        <f t="shared" si="1086"/>
        <v>0.01243136136</v>
      </c>
      <c r="AN214" s="58">
        <f t="shared" si="26"/>
        <v>-0.06164881216</v>
      </c>
      <c r="AO214" s="58">
        <f t="shared" si="27"/>
        <v>0.00876011378</v>
      </c>
      <c r="AP214" s="39">
        <f t="shared" si="28"/>
        <v>0.2015356763</v>
      </c>
      <c r="AQ214" s="40">
        <f t="shared" ref="AQ214:AR214" si="1087">AJ214+AN214</f>
        <v>0.1398868641</v>
      </c>
      <c r="AR214" s="54">
        <f t="shared" si="1087"/>
        <v>0.2102957901</v>
      </c>
      <c r="AS214" s="59">
        <f t="shared" si="30"/>
        <v>1.564077374</v>
      </c>
      <c r="AT214" s="39">
        <f t="shared" ref="AT214:AV214" si="1088">AP214*$AS214</f>
        <v>0.3152173913</v>
      </c>
      <c r="AU214" s="40">
        <f t="shared" si="1088"/>
        <v>0.2187938791</v>
      </c>
      <c r="AV214" s="54">
        <f t="shared" si="1088"/>
        <v>0.3289188871</v>
      </c>
      <c r="AW214" s="39">
        <f t="shared" ref="AW214:AY214" si="1089">IF(AT214&lt;0,0,IF(AT214&gt;1,1,AT214))</f>
        <v>0.3152173913</v>
      </c>
      <c r="AX214" s="40">
        <f t="shared" si="1089"/>
        <v>0.2187938791</v>
      </c>
      <c r="AY214" s="54">
        <f t="shared" si="1089"/>
        <v>0.3289188871</v>
      </c>
      <c r="AZ214" s="38"/>
      <c r="BA214" s="38"/>
      <c r="BB214" s="38"/>
      <c r="BC214" s="38"/>
      <c r="BD214" s="38"/>
      <c r="BE214" s="38"/>
      <c r="BF214" s="38"/>
    </row>
    <row r="215">
      <c r="A215" s="1"/>
      <c r="B215" s="1"/>
      <c r="C215" s="53">
        <v>0.0</v>
      </c>
      <c r="D215" s="42"/>
      <c r="E215" s="42"/>
      <c r="F215" s="2">
        <v>3383.0</v>
      </c>
      <c r="G215" s="75">
        <v>2452.0</v>
      </c>
      <c r="H215" s="43">
        <v>38.0</v>
      </c>
      <c r="I215" s="43">
        <v>88.0</v>
      </c>
      <c r="J215" s="43">
        <v>34.0</v>
      </c>
      <c r="K215" s="44">
        <v>236.0</v>
      </c>
      <c r="L215" s="44">
        <v>506.0</v>
      </c>
      <c r="M215" s="44">
        <v>136.0</v>
      </c>
      <c r="N215" s="76">
        <f>'Turnout Restoration'!AR215</f>
        <v>32</v>
      </c>
      <c r="O215" s="45">
        <v>22.0</v>
      </c>
      <c r="P215" s="76">
        <f>'Turnout Restoration'!AT215</f>
        <v>42</v>
      </c>
      <c r="Q215" s="39">
        <f t="shared" si="6"/>
        <v>0.2291666667</v>
      </c>
      <c r="R215" s="40">
        <f t="shared" si="7"/>
        <v>0.55</v>
      </c>
      <c r="S215" s="54">
        <f t="shared" si="8"/>
        <v>0.576309795</v>
      </c>
      <c r="T215" s="40">
        <f t="shared" si="9"/>
        <v>0.4660143229</v>
      </c>
      <c r="U215" s="54">
        <f t="shared" si="10"/>
        <v>0.5623763021</v>
      </c>
      <c r="V215" s="39">
        <f t="shared" ref="V215:X215" si="1090">Q215</f>
        <v>0.2291666667</v>
      </c>
      <c r="W215" s="40">
        <f t="shared" si="1090"/>
        <v>0.55</v>
      </c>
      <c r="X215" s="54">
        <f t="shared" si="1090"/>
        <v>0.576309795</v>
      </c>
      <c r="Y215" s="39">
        <f t="shared" si="12"/>
        <v>0.2291666667</v>
      </c>
      <c r="Z215" s="40">
        <f t="shared" si="13"/>
        <v>-0.004</v>
      </c>
      <c r="AA215" s="54">
        <f t="shared" si="14"/>
        <v>-0.05569020501</v>
      </c>
      <c r="AB215" s="55">
        <f t="shared" si="15"/>
        <v>-0.0174527732</v>
      </c>
      <c r="AC215" s="55">
        <f t="shared" si="16"/>
        <v>0.8028509366</v>
      </c>
      <c r="AD215" s="39">
        <f t="shared" si="17"/>
        <v>0.1620699866</v>
      </c>
      <c r="AE215" s="40">
        <f t="shared" si="18"/>
        <v>0.1620699866</v>
      </c>
      <c r="AF215" s="54">
        <f t="shared" si="19"/>
        <v>-0.05569020501</v>
      </c>
      <c r="AG215" s="56">
        <f t="shared" si="20"/>
        <v>-0.330978244</v>
      </c>
      <c r="AH215" s="56">
        <f t="shared" si="21"/>
        <v>1.116376407</v>
      </c>
      <c r="AI215" s="39">
        <f t="shared" si="22"/>
        <v>0.1211777197</v>
      </c>
      <c r="AJ215" s="40">
        <f t="shared" si="23"/>
        <v>0.1211777197</v>
      </c>
      <c r="AK215" s="54">
        <f t="shared" si="24"/>
        <v>0.1211777197</v>
      </c>
      <c r="AL215" s="57">
        <f t="shared" ref="AL215:AM215" si="1091">R215-T215</f>
        <v>0.08398567708</v>
      </c>
      <c r="AM215" s="57">
        <f t="shared" si="1091"/>
        <v>0.01393349291</v>
      </c>
      <c r="AN215" s="58">
        <f t="shared" si="26"/>
        <v>0.04104433849</v>
      </c>
      <c r="AO215" s="58">
        <f t="shared" si="27"/>
        <v>0.009818633669</v>
      </c>
      <c r="AP215" s="39">
        <f t="shared" si="28"/>
        <v>0.1211777197</v>
      </c>
      <c r="AQ215" s="40">
        <f t="shared" ref="AQ215:AR215" si="1092">AJ215+AN215</f>
        <v>0.1622220582</v>
      </c>
      <c r="AR215" s="54">
        <f t="shared" si="1092"/>
        <v>0.1309963533</v>
      </c>
      <c r="AS215" s="59">
        <f t="shared" si="30"/>
        <v>1.891161736</v>
      </c>
      <c r="AT215" s="39">
        <f t="shared" ref="AT215:AV215" si="1093">AP215*$AS215</f>
        <v>0.2291666667</v>
      </c>
      <c r="AU215" s="40">
        <f t="shared" si="1093"/>
        <v>0.3067881491</v>
      </c>
      <c r="AV215" s="54">
        <f t="shared" si="1093"/>
        <v>0.247735291</v>
      </c>
      <c r="AW215" s="39">
        <f t="shared" ref="AW215:AY215" si="1094">IF(AT215&lt;0,0,IF(AT215&gt;1,1,AT215))</f>
        <v>0.2291666667</v>
      </c>
      <c r="AX215" s="40">
        <f t="shared" si="1094"/>
        <v>0.3067881491</v>
      </c>
      <c r="AY215" s="54">
        <f t="shared" si="1094"/>
        <v>0.247735291</v>
      </c>
      <c r="AZ215" s="38"/>
      <c r="BA215" s="38"/>
      <c r="BB215" s="38"/>
      <c r="BC215" s="38"/>
      <c r="BD215" s="38"/>
      <c r="BE215" s="38"/>
      <c r="BF215" s="38"/>
    </row>
    <row r="216">
      <c r="A216" s="1"/>
      <c r="B216" s="1"/>
      <c r="C216" s="53">
        <v>0.0</v>
      </c>
      <c r="D216" s="42"/>
      <c r="E216" s="42"/>
      <c r="F216" s="2">
        <v>3385.0</v>
      </c>
      <c r="G216" s="75">
        <v>1775.0</v>
      </c>
      <c r="H216" s="43">
        <v>22.0</v>
      </c>
      <c r="I216" s="43">
        <v>26.0</v>
      </c>
      <c r="J216" s="43">
        <v>24.0</v>
      </c>
      <c r="K216" s="44">
        <v>97.0</v>
      </c>
      <c r="L216" s="44">
        <v>157.0</v>
      </c>
      <c r="M216" s="44">
        <v>71.0</v>
      </c>
      <c r="N216" s="76">
        <f>'Turnout Restoration'!AR216</f>
        <v>30</v>
      </c>
      <c r="O216" s="45">
        <v>18.0</v>
      </c>
      <c r="P216" s="76">
        <f>'Turnout Restoration'!AT216</f>
        <v>27</v>
      </c>
      <c r="Q216" s="39">
        <f t="shared" si="6"/>
        <v>0.24</v>
      </c>
      <c r="R216" s="40">
        <f t="shared" si="7"/>
        <v>0.3611111111</v>
      </c>
      <c r="S216" s="54">
        <f t="shared" si="8"/>
        <v>0.4830769231</v>
      </c>
      <c r="T216" s="40">
        <f t="shared" si="9"/>
        <v>0.4636256</v>
      </c>
      <c r="U216" s="54">
        <f t="shared" si="10"/>
        <v>0.5600288</v>
      </c>
      <c r="V216" s="39">
        <f t="shared" ref="V216:X216" si="1095">Q216</f>
        <v>0.24</v>
      </c>
      <c r="W216" s="40">
        <f t="shared" si="1095"/>
        <v>0.3611111111</v>
      </c>
      <c r="X216" s="54">
        <f t="shared" si="1095"/>
        <v>0.4830769231</v>
      </c>
      <c r="Y216" s="39">
        <f t="shared" si="12"/>
        <v>0.24</v>
      </c>
      <c r="Z216" s="40">
        <f t="shared" si="13"/>
        <v>-0.1928888889</v>
      </c>
      <c r="AA216" s="54">
        <f t="shared" si="14"/>
        <v>-0.1489230769</v>
      </c>
      <c r="AB216" s="55">
        <f t="shared" si="15"/>
        <v>-0.6769952215</v>
      </c>
      <c r="AC216" s="55">
        <f t="shared" si="16"/>
        <v>1.462393385</v>
      </c>
      <c r="AD216" s="39">
        <f t="shared" si="17"/>
        <v>0.2177224419</v>
      </c>
      <c r="AE216" s="40">
        <f t="shared" si="18"/>
        <v>0.2177224419</v>
      </c>
      <c r="AF216" s="54">
        <f t="shared" si="19"/>
        <v>-0.1489230769</v>
      </c>
      <c r="AG216" s="56">
        <f t="shared" si="20"/>
        <v>-0.5999097026</v>
      </c>
      <c r="AH216" s="56">
        <f t="shared" si="21"/>
        <v>1.385307866</v>
      </c>
      <c r="AI216" s="39">
        <f t="shared" si="22"/>
        <v>0.1865223104</v>
      </c>
      <c r="AJ216" s="40">
        <f t="shared" si="23"/>
        <v>0.1865223104</v>
      </c>
      <c r="AK216" s="54">
        <f t="shared" si="24"/>
        <v>0.1865223104</v>
      </c>
      <c r="AL216" s="57">
        <f t="shared" ref="AL216:AM216" si="1096">R216-T216</f>
        <v>-0.1025144889</v>
      </c>
      <c r="AM216" s="57">
        <f t="shared" si="1096"/>
        <v>-0.07695187692</v>
      </c>
      <c r="AN216" s="58">
        <f t="shared" si="26"/>
        <v>-0.05009948753</v>
      </c>
      <c r="AO216" s="58">
        <f t="shared" si="27"/>
        <v>-0.05422633756</v>
      </c>
      <c r="AP216" s="39">
        <f t="shared" si="28"/>
        <v>0.1865223104</v>
      </c>
      <c r="AQ216" s="40">
        <f t="shared" ref="AQ216:AR216" si="1097">AJ216+AN216</f>
        <v>0.1364228229</v>
      </c>
      <c r="AR216" s="54">
        <f t="shared" si="1097"/>
        <v>0.1322959729</v>
      </c>
      <c r="AS216" s="59">
        <f t="shared" si="30"/>
        <v>1.286709346</v>
      </c>
      <c r="AT216" s="39">
        <f t="shared" ref="AT216:AV216" si="1098">AP216*$AS216</f>
        <v>0.24</v>
      </c>
      <c r="AU216" s="40">
        <f t="shared" si="1098"/>
        <v>0.1755365212</v>
      </c>
      <c r="AV216" s="54">
        <f t="shared" si="1098"/>
        <v>0.1702264647</v>
      </c>
      <c r="AW216" s="39">
        <f t="shared" ref="AW216:AY216" si="1099">IF(AT216&lt;0,0,IF(AT216&gt;1,1,AT216))</f>
        <v>0.24</v>
      </c>
      <c r="AX216" s="40">
        <f t="shared" si="1099"/>
        <v>0.1755365212</v>
      </c>
      <c r="AY216" s="54">
        <f t="shared" si="1099"/>
        <v>0.1702264647</v>
      </c>
      <c r="AZ216" s="38"/>
      <c r="BA216" s="38"/>
      <c r="BB216" s="38"/>
      <c r="BC216" s="38"/>
      <c r="BD216" s="38"/>
      <c r="BE216" s="38"/>
      <c r="BF216" s="38"/>
    </row>
    <row r="217">
      <c r="A217" s="1"/>
      <c r="B217" s="1"/>
      <c r="C217" s="53">
        <v>0.0</v>
      </c>
      <c r="D217" s="42"/>
      <c r="E217" s="42"/>
      <c r="F217" s="2">
        <v>3391.0</v>
      </c>
      <c r="G217" s="75">
        <v>2188.0</v>
      </c>
      <c r="H217" s="43">
        <v>33.0</v>
      </c>
      <c r="I217" s="43">
        <v>48.0</v>
      </c>
      <c r="J217" s="43">
        <v>34.0</v>
      </c>
      <c r="K217" s="44">
        <v>100.0</v>
      </c>
      <c r="L217" s="44">
        <v>239.0</v>
      </c>
      <c r="M217" s="44">
        <v>91.0</v>
      </c>
      <c r="N217" s="76">
        <f>'Turnout Restoration'!AR217</f>
        <v>24</v>
      </c>
      <c r="O217" s="45">
        <v>39.0</v>
      </c>
      <c r="P217" s="76">
        <f>'Turnout Restoration'!AT217</f>
        <v>37</v>
      </c>
      <c r="Q217" s="39">
        <f t="shared" si="6"/>
        <v>0.39</v>
      </c>
      <c r="R217" s="40">
        <f t="shared" si="7"/>
        <v>0.4173913043</v>
      </c>
      <c r="S217" s="54">
        <f t="shared" si="8"/>
        <v>0.5558139535</v>
      </c>
      <c r="T217" s="40">
        <f t="shared" si="9"/>
        <v>0.4469801</v>
      </c>
      <c r="U217" s="54">
        <f t="shared" si="10"/>
        <v>0.5362823</v>
      </c>
      <c r="V217" s="39">
        <f t="shared" ref="V217:X217" si="1100">Q217</f>
        <v>0.39</v>
      </c>
      <c r="W217" s="40">
        <f t="shared" si="1100"/>
        <v>0.4173913043</v>
      </c>
      <c r="X217" s="54">
        <f t="shared" si="1100"/>
        <v>0.5558139535</v>
      </c>
      <c r="Y217" s="39">
        <f t="shared" si="12"/>
        <v>0.39</v>
      </c>
      <c r="Z217" s="40">
        <f t="shared" si="13"/>
        <v>-0.1366086957</v>
      </c>
      <c r="AA217" s="54">
        <f t="shared" si="14"/>
        <v>-0.07618604651</v>
      </c>
      <c r="AB217" s="55">
        <f t="shared" si="15"/>
        <v>-0.3369230889</v>
      </c>
      <c r="AC217" s="55">
        <f t="shared" si="16"/>
        <v>1.122321252</v>
      </c>
      <c r="AD217" s="39">
        <f t="shared" si="17"/>
        <v>0.2922002188</v>
      </c>
      <c r="AE217" s="40">
        <f t="shared" si="18"/>
        <v>0.2922002188</v>
      </c>
      <c r="AF217" s="54">
        <f t="shared" si="19"/>
        <v>-0.07618604651</v>
      </c>
      <c r="AG217" s="56">
        <f t="shared" si="20"/>
        <v>-0.2550539037</v>
      </c>
      <c r="AH217" s="56">
        <f t="shared" si="21"/>
        <v>1.040452067</v>
      </c>
      <c r="AI217" s="39">
        <f t="shared" si="22"/>
        <v>0.213524333</v>
      </c>
      <c r="AJ217" s="40">
        <f t="shared" si="23"/>
        <v>0.213524333</v>
      </c>
      <c r="AK217" s="54">
        <f t="shared" si="24"/>
        <v>0.213524333</v>
      </c>
      <c r="AL217" s="57">
        <f t="shared" ref="AL217:AM217" si="1101">R217-T217</f>
        <v>-0.02958879565</v>
      </c>
      <c r="AM217" s="57">
        <f t="shared" si="1101"/>
        <v>0.01953165349</v>
      </c>
      <c r="AN217" s="58">
        <f t="shared" si="26"/>
        <v>-0.01446023401</v>
      </c>
      <c r="AO217" s="58">
        <f t="shared" si="27"/>
        <v>0.01376353739</v>
      </c>
      <c r="AP217" s="39">
        <f t="shared" si="28"/>
        <v>0.213524333</v>
      </c>
      <c r="AQ217" s="40">
        <f t="shared" ref="AQ217:AR217" si="1102">AJ217+AN217</f>
        <v>0.199064099</v>
      </c>
      <c r="AR217" s="54">
        <f t="shared" si="1102"/>
        <v>0.2272878704</v>
      </c>
      <c r="AS217" s="59">
        <f t="shared" si="30"/>
        <v>1.826489724</v>
      </c>
      <c r="AT217" s="39">
        <f t="shared" ref="AT217:AV217" si="1103">AP217*$AS217</f>
        <v>0.39</v>
      </c>
      <c r="AU217" s="40">
        <f t="shared" si="1103"/>
        <v>0.3635885312</v>
      </c>
      <c r="AV217" s="54">
        <f t="shared" si="1103"/>
        <v>0.4151389596</v>
      </c>
      <c r="AW217" s="39">
        <f t="shared" ref="AW217:AY217" si="1104">IF(AT217&lt;0,0,IF(AT217&gt;1,1,AT217))</f>
        <v>0.39</v>
      </c>
      <c r="AX217" s="40">
        <f t="shared" si="1104"/>
        <v>0.3635885312</v>
      </c>
      <c r="AY217" s="54">
        <f t="shared" si="1104"/>
        <v>0.4151389596</v>
      </c>
      <c r="AZ217" s="38"/>
      <c r="BA217" s="38"/>
      <c r="BB217" s="38"/>
      <c r="BC217" s="38"/>
      <c r="BD217" s="38"/>
      <c r="BE217" s="38"/>
      <c r="BF217" s="38"/>
    </row>
    <row r="218">
      <c r="A218" s="1"/>
      <c r="B218" s="1"/>
      <c r="C218" s="53">
        <v>0.0</v>
      </c>
      <c r="D218" s="42"/>
      <c r="E218" s="42"/>
      <c r="F218" s="2">
        <v>3392.0</v>
      </c>
      <c r="G218" s="75">
        <v>1601.0</v>
      </c>
      <c r="H218" s="43">
        <v>28.0</v>
      </c>
      <c r="I218" s="43">
        <v>35.0</v>
      </c>
      <c r="J218" s="43">
        <v>15.0</v>
      </c>
      <c r="K218" s="44">
        <v>73.0</v>
      </c>
      <c r="L218" s="44">
        <v>133.0</v>
      </c>
      <c r="M218" s="44">
        <v>47.0</v>
      </c>
      <c r="N218" s="76">
        <f>'Turnout Restoration'!AR218</f>
        <v>28</v>
      </c>
      <c r="O218" s="45">
        <v>20.0</v>
      </c>
      <c r="P218" s="76">
        <f>'Turnout Restoration'!AT218</f>
        <v>13</v>
      </c>
      <c r="Q218" s="39">
        <f t="shared" si="6"/>
        <v>0.3278688525</v>
      </c>
      <c r="R218" s="40">
        <f t="shared" si="7"/>
        <v>0.4487179487</v>
      </c>
      <c r="S218" s="54">
        <f t="shared" si="8"/>
        <v>0.5256916996</v>
      </c>
      <c r="T218" s="40">
        <f t="shared" si="9"/>
        <v>0.4501569471</v>
      </c>
      <c r="U218" s="54">
        <f t="shared" si="10"/>
        <v>0.5441365224</v>
      </c>
      <c r="V218" s="39">
        <f t="shared" ref="V218:X218" si="1105">Q218</f>
        <v>0.3278688525</v>
      </c>
      <c r="W218" s="40">
        <f t="shared" si="1105"/>
        <v>0.4487179487</v>
      </c>
      <c r="X218" s="54">
        <f t="shared" si="1105"/>
        <v>0.5256916996</v>
      </c>
      <c r="Y218" s="39">
        <f t="shared" si="12"/>
        <v>0.3278688525</v>
      </c>
      <c r="Z218" s="40">
        <f t="shared" si="13"/>
        <v>-0.1052820513</v>
      </c>
      <c r="AA218" s="54">
        <f t="shared" si="14"/>
        <v>-0.1063083004</v>
      </c>
      <c r="AB218" s="55">
        <f t="shared" si="15"/>
        <v>-0.3107097464</v>
      </c>
      <c r="AC218" s="55">
        <f t="shared" si="16"/>
        <v>1.09610791</v>
      </c>
      <c r="AD218" s="39">
        <f t="shared" si="17"/>
        <v>0.2434977359</v>
      </c>
      <c r="AE218" s="40">
        <f t="shared" si="18"/>
        <v>0.2434977359</v>
      </c>
      <c r="AF218" s="54">
        <f t="shared" si="19"/>
        <v>-0.1063083004</v>
      </c>
      <c r="AG218" s="56">
        <f t="shared" si="20"/>
        <v>-0.4116450858</v>
      </c>
      <c r="AH218" s="56">
        <f t="shared" si="21"/>
        <v>1.197043249</v>
      </c>
      <c r="AI218" s="39">
        <f t="shared" si="22"/>
        <v>0.1878730983</v>
      </c>
      <c r="AJ218" s="40">
        <f t="shared" si="23"/>
        <v>0.1878730983</v>
      </c>
      <c r="AK218" s="54">
        <f t="shared" si="24"/>
        <v>0.1878730983</v>
      </c>
      <c r="AL218" s="57">
        <f t="shared" ref="AL218:AM218" si="1106">R218-T218</f>
        <v>-0.001438998339</v>
      </c>
      <c r="AM218" s="57">
        <f t="shared" si="1106"/>
        <v>-0.01844482284</v>
      </c>
      <c r="AN218" s="58">
        <f t="shared" si="26"/>
        <v>-0.0007032477081</v>
      </c>
      <c r="AO218" s="58">
        <f t="shared" si="27"/>
        <v>-0.01299767113</v>
      </c>
      <c r="AP218" s="39">
        <f t="shared" si="28"/>
        <v>0.1878730983</v>
      </c>
      <c r="AQ218" s="40">
        <f t="shared" ref="AQ218:AR218" si="1107">AJ218+AN218</f>
        <v>0.1871698506</v>
      </c>
      <c r="AR218" s="54">
        <f t="shared" si="1107"/>
        <v>0.1748754271</v>
      </c>
      <c r="AS218" s="59">
        <f t="shared" si="30"/>
        <v>1.745161258</v>
      </c>
      <c r="AT218" s="39">
        <f t="shared" ref="AT218:AV218" si="1108">AP218*$AS218</f>
        <v>0.3278688525</v>
      </c>
      <c r="AU218" s="40">
        <f t="shared" si="1108"/>
        <v>0.3266415718</v>
      </c>
      <c r="AV218" s="54">
        <f t="shared" si="1108"/>
        <v>0.3051858204</v>
      </c>
      <c r="AW218" s="39">
        <f t="shared" ref="AW218:AY218" si="1109">IF(AT218&lt;0,0,IF(AT218&gt;1,1,AT218))</f>
        <v>0.3278688525</v>
      </c>
      <c r="AX218" s="40">
        <f t="shared" si="1109"/>
        <v>0.3266415718</v>
      </c>
      <c r="AY218" s="54">
        <f t="shared" si="1109"/>
        <v>0.3051858204</v>
      </c>
      <c r="AZ218" s="38"/>
      <c r="BA218" s="38"/>
      <c r="BB218" s="38"/>
      <c r="BC218" s="38"/>
      <c r="BD218" s="38"/>
      <c r="BE218" s="38"/>
      <c r="BF218" s="38"/>
    </row>
    <row r="219">
      <c r="A219" s="1"/>
      <c r="B219" s="1"/>
      <c r="C219" s="53">
        <v>0.0</v>
      </c>
      <c r="D219" s="42"/>
      <c r="E219" s="42"/>
      <c r="F219" s="2">
        <v>3414.0</v>
      </c>
      <c r="G219" s="75">
        <v>1087.0</v>
      </c>
      <c r="H219" s="43">
        <v>12.0</v>
      </c>
      <c r="I219" s="43">
        <v>26.0</v>
      </c>
      <c r="J219" s="43">
        <v>13.0</v>
      </c>
      <c r="K219" s="44">
        <v>34.0</v>
      </c>
      <c r="L219" s="44">
        <v>101.0</v>
      </c>
      <c r="M219" s="44">
        <v>34.0</v>
      </c>
      <c r="N219" s="76">
        <f>'Turnout Restoration'!AR219</f>
        <v>13</v>
      </c>
      <c r="O219" s="45">
        <v>10.0</v>
      </c>
      <c r="P219" s="76">
        <f>'Turnout Restoration'!AT219</f>
        <v>24</v>
      </c>
      <c r="Q219" s="39">
        <f t="shared" si="6"/>
        <v>0.2127659574</v>
      </c>
      <c r="R219" s="40">
        <f t="shared" si="7"/>
        <v>0.5098039216</v>
      </c>
      <c r="S219" s="54">
        <f t="shared" si="8"/>
        <v>0.5976331361</v>
      </c>
      <c r="T219" s="40">
        <f t="shared" si="9"/>
        <v>0.4699348121</v>
      </c>
      <c r="U219" s="54">
        <f t="shared" si="10"/>
        <v>0.5660923495</v>
      </c>
      <c r="V219" s="39">
        <f t="shared" ref="V219:X219" si="1110">Q219</f>
        <v>0.2127659574</v>
      </c>
      <c r="W219" s="40">
        <f t="shared" si="1110"/>
        <v>0.5098039216</v>
      </c>
      <c r="X219" s="54">
        <f t="shared" si="1110"/>
        <v>0.5976331361</v>
      </c>
      <c r="Y219" s="39">
        <f t="shared" si="12"/>
        <v>0.2127659574</v>
      </c>
      <c r="Z219" s="40">
        <f t="shared" si="13"/>
        <v>-0.04419607843</v>
      </c>
      <c r="AA219" s="54">
        <f t="shared" si="14"/>
        <v>-0.03436686391</v>
      </c>
      <c r="AB219" s="55">
        <f t="shared" si="15"/>
        <v>-0.2048090007</v>
      </c>
      <c r="AC219" s="55">
        <f t="shared" si="16"/>
        <v>0.9902071641</v>
      </c>
      <c r="AD219" s="39">
        <f t="shared" si="17"/>
        <v>0.1536597638</v>
      </c>
      <c r="AE219" s="40">
        <f t="shared" si="18"/>
        <v>0.1536597638</v>
      </c>
      <c r="AF219" s="54">
        <f t="shared" si="19"/>
        <v>-0.03436686391</v>
      </c>
      <c r="AG219" s="56">
        <f t="shared" si="20"/>
        <v>-0.2200344382</v>
      </c>
      <c r="AH219" s="56">
        <f t="shared" si="21"/>
        <v>1.005432602</v>
      </c>
      <c r="AI219" s="39">
        <f t="shared" si="22"/>
        <v>0.1113382332</v>
      </c>
      <c r="AJ219" s="40">
        <f t="shared" si="23"/>
        <v>0.1113382332</v>
      </c>
      <c r="AK219" s="54">
        <f t="shared" si="24"/>
        <v>0.1113382332</v>
      </c>
      <c r="AL219" s="57">
        <f t="shared" ref="AL219:AM219" si="1111">R219-T219</f>
        <v>0.03986910944</v>
      </c>
      <c r="AM219" s="57">
        <f t="shared" si="1111"/>
        <v>0.03154078662</v>
      </c>
      <c r="AN219" s="58">
        <f t="shared" si="26"/>
        <v>0.01948428922</v>
      </c>
      <c r="AO219" s="58">
        <f t="shared" si="27"/>
        <v>0.02222611599</v>
      </c>
      <c r="AP219" s="39">
        <f t="shared" si="28"/>
        <v>0.1113382332</v>
      </c>
      <c r="AQ219" s="40">
        <f t="shared" ref="AQ219:AR219" si="1112">AJ219+AN219</f>
        <v>0.1308225224</v>
      </c>
      <c r="AR219" s="54">
        <f t="shared" si="1112"/>
        <v>0.1335643492</v>
      </c>
      <c r="AS219" s="59">
        <f t="shared" si="30"/>
        <v>1.91098737</v>
      </c>
      <c r="AT219" s="39">
        <f t="shared" ref="AT219:AV219" si="1113">AP219*$AS219</f>
        <v>0.2127659574</v>
      </c>
      <c r="AU219" s="40">
        <f t="shared" si="1113"/>
        <v>0.2500001881</v>
      </c>
      <c r="AV219" s="54">
        <f t="shared" si="1113"/>
        <v>0.2552397844</v>
      </c>
      <c r="AW219" s="39">
        <f t="shared" ref="AW219:AY219" si="1114">IF(AT219&lt;0,0,IF(AT219&gt;1,1,AT219))</f>
        <v>0.2127659574</v>
      </c>
      <c r="AX219" s="40">
        <f t="shared" si="1114"/>
        <v>0.2500001881</v>
      </c>
      <c r="AY219" s="54">
        <f t="shared" si="1114"/>
        <v>0.2552397844</v>
      </c>
      <c r="AZ219" s="38"/>
      <c r="BA219" s="38"/>
      <c r="BB219" s="38"/>
      <c r="BC219" s="38"/>
      <c r="BD219" s="38"/>
      <c r="BE219" s="38"/>
      <c r="BF219" s="38"/>
    </row>
    <row r="220">
      <c r="A220" s="1"/>
      <c r="B220" s="1"/>
      <c r="C220" s="53">
        <v>0.0</v>
      </c>
      <c r="D220" s="42"/>
      <c r="E220" s="42"/>
      <c r="F220" s="2">
        <v>3417.0</v>
      </c>
      <c r="G220" s="75">
        <v>2146.0</v>
      </c>
      <c r="H220" s="43">
        <v>17.0</v>
      </c>
      <c r="I220" s="43">
        <v>30.0</v>
      </c>
      <c r="J220" s="43">
        <v>25.0</v>
      </c>
      <c r="K220" s="44">
        <v>59.0</v>
      </c>
      <c r="L220" s="44">
        <v>117.0</v>
      </c>
      <c r="M220" s="44">
        <v>41.0</v>
      </c>
      <c r="N220" s="76">
        <f>'Turnout Restoration'!AR220</f>
        <v>19</v>
      </c>
      <c r="O220" s="45">
        <v>15.0</v>
      </c>
      <c r="P220" s="76">
        <f>'Turnout Restoration'!AT220</f>
        <v>26</v>
      </c>
      <c r="Q220" s="39">
        <f t="shared" si="6"/>
        <v>0.25</v>
      </c>
      <c r="R220" s="40">
        <f t="shared" si="7"/>
        <v>0.4166666667</v>
      </c>
      <c r="S220" s="54">
        <f t="shared" si="8"/>
        <v>0.5391705069</v>
      </c>
      <c r="T220" s="40">
        <f t="shared" si="9"/>
        <v>0.4615625</v>
      </c>
      <c r="U220" s="54">
        <f t="shared" si="10"/>
        <v>0.5579375</v>
      </c>
      <c r="V220" s="39">
        <f t="shared" ref="V220:X220" si="1115">Q220</f>
        <v>0.25</v>
      </c>
      <c r="W220" s="40">
        <f t="shared" si="1115"/>
        <v>0.4166666667</v>
      </c>
      <c r="X220" s="54">
        <f t="shared" si="1115"/>
        <v>0.5391705069</v>
      </c>
      <c r="Y220" s="39">
        <f t="shared" si="12"/>
        <v>0.25</v>
      </c>
      <c r="Z220" s="40">
        <f t="shared" si="13"/>
        <v>-0.1373333333</v>
      </c>
      <c r="AA220" s="54">
        <f t="shared" si="14"/>
        <v>-0.09282949309</v>
      </c>
      <c r="AB220" s="55">
        <f t="shared" si="15"/>
        <v>-0.5023312306</v>
      </c>
      <c r="AC220" s="55">
        <f t="shared" si="16"/>
        <v>1.287729394</v>
      </c>
      <c r="AD220" s="39">
        <f t="shared" si="17"/>
        <v>0.2016933867</v>
      </c>
      <c r="AE220" s="40">
        <f t="shared" si="18"/>
        <v>0.2016933867</v>
      </c>
      <c r="AF220" s="54">
        <f t="shared" si="19"/>
        <v>-0.09282949309</v>
      </c>
      <c r="AG220" s="56">
        <f t="shared" si="20"/>
        <v>-0.4313455176</v>
      </c>
      <c r="AH220" s="56">
        <f t="shared" si="21"/>
        <v>1.216743681</v>
      </c>
      <c r="AI220" s="39">
        <f t="shared" si="22"/>
        <v>0.1569992628</v>
      </c>
      <c r="AJ220" s="40">
        <f t="shared" si="23"/>
        <v>0.1569992628</v>
      </c>
      <c r="AK220" s="54">
        <f t="shared" si="24"/>
        <v>0.1569992628</v>
      </c>
      <c r="AL220" s="57">
        <f t="shared" ref="AL220:AM220" si="1116">R220-T220</f>
        <v>-0.04489583333</v>
      </c>
      <c r="AM220" s="57">
        <f t="shared" si="1116"/>
        <v>-0.01876699309</v>
      </c>
      <c r="AN220" s="58">
        <f t="shared" si="26"/>
        <v>-0.0219408814</v>
      </c>
      <c r="AO220" s="58">
        <f t="shared" si="27"/>
        <v>-0.0132246976</v>
      </c>
      <c r="AP220" s="39">
        <f t="shared" si="28"/>
        <v>0.1569992628</v>
      </c>
      <c r="AQ220" s="40">
        <f t="shared" ref="AQ220:AR220" si="1117">AJ220+AN220</f>
        <v>0.1350583814</v>
      </c>
      <c r="AR220" s="54">
        <f t="shared" si="1117"/>
        <v>0.1437745652</v>
      </c>
      <c r="AS220" s="59">
        <f t="shared" si="30"/>
        <v>1.592364165</v>
      </c>
      <c r="AT220" s="39">
        <f t="shared" ref="AT220:AV220" si="1118">AP220*$AS220</f>
        <v>0.25</v>
      </c>
      <c r="AU220" s="40">
        <f t="shared" si="1118"/>
        <v>0.2150621267</v>
      </c>
      <c r="AV220" s="54">
        <f t="shared" si="1118"/>
        <v>0.2289414654</v>
      </c>
      <c r="AW220" s="39">
        <f t="shared" ref="AW220:AY220" si="1119">IF(AT220&lt;0,0,IF(AT220&gt;1,1,AT220))</f>
        <v>0.25</v>
      </c>
      <c r="AX220" s="40">
        <f t="shared" si="1119"/>
        <v>0.2150621267</v>
      </c>
      <c r="AY220" s="54">
        <f t="shared" si="1119"/>
        <v>0.2289414654</v>
      </c>
      <c r="AZ220" s="38"/>
      <c r="BA220" s="38"/>
      <c r="BB220" s="38"/>
      <c r="BC220" s="38"/>
      <c r="BD220" s="38"/>
      <c r="BE220" s="38"/>
      <c r="BF220" s="38"/>
    </row>
    <row r="221">
      <c r="A221" s="1"/>
      <c r="B221" s="1"/>
      <c r="C221" s="53">
        <v>0.0</v>
      </c>
      <c r="D221" s="42"/>
      <c r="E221" s="42"/>
      <c r="F221" s="2">
        <v>3418.0</v>
      </c>
      <c r="G221" s="75">
        <v>769.0</v>
      </c>
      <c r="H221" s="43">
        <v>6.0</v>
      </c>
      <c r="I221" s="43">
        <v>10.0</v>
      </c>
      <c r="J221" s="43">
        <v>7.0</v>
      </c>
      <c r="K221" s="44">
        <v>25.0</v>
      </c>
      <c r="L221" s="44">
        <v>60.0</v>
      </c>
      <c r="M221" s="44">
        <v>29.0</v>
      </c>
      <c r="N221" s="76">
        <f>'Turnout Restoration'!AR221</f>
        <v>9</v>
      </c>
      <c r="O221" s="45">
        <v>8.0</v>
      </c>
      <c r="P221" s="76">
        <f>'Turnout Restoration'!AT221</f>
        <v>12</v>
      </c>
      <c r="Q221" s="39">
        <f t="shared" si="6"/>
        <v>0.275862069</v>
      </c>
      <c r="R221" s="40">
        <f t="shared" si="7"/>
        <v>0.4347826087</v>
      </c>
      <c r="S221" s="54">
        <f t="shared" si="8"/>
        <v>0.5263157895</v>
      </c>
      <c r="T221" s="40">
        <f t="shared" si="9"/>
        <v>0.4568585018</v>
      </c>
      <c r="U221" s="54">
        <f t="shared" si="10"/>
        <v>0.5528656361</v>
      </c>
      <c r="V221" s="39">
        <f t="shared" ref="V221:X221" si="1120">Q221</f>
        <v>0.275862069</v>
      </c>
      <c r="W221" s="40">
        <f t="shared" si="1120"/>
        <v>0.4347826087</v>
      </c>
      <c r="X221" s="54">
        <f t="shared" si="1120"/>
        <v>0.5263157895</v>
      </c>
      <c r="Y221" s="39">
        <f t="shared" si="12"/>
        <v>0.275862069</v>
      </c>
      <c r="Z221" s="40">
        <f t="shared" si="13"/>
        <v>-0.1192173913</v>
      </c>
      <c r="AA221" s="54">
        <f t="shared" si="14"/>
        <v>-0.1056842105</v>
      </c>
      <c r="AB221" s="55">
        <f t="shared" si="15"/>
        <v>-0.4079221317</v>
      </c>
      <c r="AC221" s="55">
        <f t="shared" si="16"/>
        <v>1.193320295</v>
      </c>
      <c r="AD221" s="39">
        <f t="shared" si="17"/>
        <v>0.212500197</v>
      </c>
      <c r="AE221" s="40">
        <f t="shared" si="18"/>
        <v>0.212500197</v>
      </c>
      <c r="AF221" s="54">
        <f t="shared" si="19"/>
        <v>-0.1056842105</v>
      </c>
      <c r="AG221" s="56">
        <f t="shared" si="20"/>
        <v>-0.4615149406</v>
      </c>
      <c r="AH221" s="56">
        <f t="shared" si="21"/>
        <v>1.246913104</v>
      </c>
      <c r="AI221" s="39">
        <f t="shared" si="22"/>
        <v>0.1678175886</v>
      </c>
      <c r="AJ221" s="40">
        <f t="shared" si="23"/>
        <v>0.1678175886</v>
      </c>
      <c r="AK221" s="54">
        <f t="shared" si="24"/>
        <v>0.1678175886</v>
      </c>
      <c r="AL221" s="57">
        <f t="shared" ref="AL221:AM221" si="1121">R221-T221</f>
        <v>-0.02207589309</v>
      </c>
      <c r="AM221" s="57">
        <f t="shared" si="1121"/>
        <v>-0.02654984667</v>
      </c>
      <c r="AN221" s="58">
        <f t="shared" si="26"/>
        <v>-0.01078863039</v>
      </c>
      <c r="AO221" s="58">
        <f t="shared" si="27"/>
        <v>-0.01870910763</v>
      </c>
      <c r="AP221" s="39">
        <f t="shared" si="28"/>
        <v>0.1678175886</v>
      </c>
      <c r="AQ221" s="40">
        <f t="shared" ref="AQ221:AR221" si="1122">AJ221+AN221</f>
        <v>0.1570289582</v>
      </c>
      <c r="AR221" s="54">
        <f t="shared" si="1122"/>
        <v>0.149108481</v>
      </c>
      <c r="AS221" s="59">
        <f t="shared" si="30"/>
        <v>1.643820956</v>
      </c>
      <c r="AT221" s="39">
        <f t="shared" ref="AT221:AV221" si="1123">AP221*$AS221</f>
        <v>0.275862069</v>
      </c>
      <c r="AU221" s="40">
        <f t="shared" si="1123"/>
        <v>0.2581274922</v>
      </c>
      <c r="AV221" s="54">
        <f t="shared" si="1123"/>
        <v>0.2451076458</v>
      </c>
      <c r="AW221" s="39">
        <f t="shared" ref="AW221:AY221" si="1124">IF(AT221&lt;0,0,IF(AT221&gt;1,1,AT221))</f>
        <v>0.275862069</v>
      </c>
      <c r="AX221" s="40">
        <f t="shared" si="1124"/>
        <v>0.2581274922</v>
      </c>
      <c r="AY221" s="54">
        <f t="shared" si="1124"/>
        <v>0.2451076458</v>
      </c>
      <c r="AZ221" s="38"/>
      <c r="BA221" s="38"/>
      <c r="BB221" s="38"/>
      <c r="BC221" s="38"/>
      <c r="BD221" s="38"/>
      <c r="BE221" s="38"/>
      <c r="BF221" s="38"/>
    </row>
    <row r="222">
      <c r="A222" s="1"/>
      <c r="B222" s="1"/>
      <c r="C222" s="53">
        <v>0.0</v>
      </c>
      <c r="D222" s="42"/>
      <c r="E222" s="42"/>
      <c r="F222" s="2">
        <v>3435.0</v>
      </c>
      <c r="G222" s="75">
        <v>2794.0</v>
      </c>
      <c r="H222" s="43">
        <v>17.0</v>
      </c>
      <c r="I222" s="43">
        <v>40.0</v>
      </c>
      <c r="J222" s="43">
        <v>33.0</v>
      </c>
      <c r="K222" s="44">
        <v>81.0</v>
      </c>
      <c r="L222" s="44">
        <v>176.0</v>
      </c>
      <c r="M222" s="44">
        <v>90.0</v>
      </c>
      <c r="N222" s="76">
        <f>'Turnout Restoration'!AR222</f>
        <v>33</v>
      </c>
      <c r="O222" s="45">
        <v>24.0</v>
      </c>
      <c r="P222" s="76">
        <f>'Turnout Restoration'!AT222</f>
        <v>69</v>
      </c>
      <c r="Q222" s="39">
        <f t="shared" si="6"/>
        <v>0.1904761905</v>
      </c>
      <c r="R222" s="40">
        <f t="shared" si="7"/>
        <v>0.4444444444</v>
      </c>
      <c r="S222" s="54">
        <f t="shared" si="8"/>
        <v>0.507204611</v>
      </c>
      <c r="T222" s="40">
        <f t="shared" si="9"/>
        <v>0.4758503401</v>
      </c>
      <c r="U222" s="54">
        <f t="shared" si="10"/>
        <v>0.5714557823</v>
      </c>
      <c r="V222" s="39">
        <f t="shared" ref="V222:X222" si="1125">Q222</f>
        <v>0.1904761905</v>
      </c>
      <c r="W222" s="40">
        <f t="shared" si="1125"/>
        <v>0.4444444444</v>
      </c>
      <c r="X222" s="54">
        <f t="shared" si="1125"/>
        <v>0.507204611</v>
      </c>
      <c r="Y222" s="39">
        <f t="shared" si="12"/>
        <v>0.1904761905</v>
      </c>
      <c r="Z222" s="40">
        <f t="shared" si="13"/>
        <v>-0.1095555556</v>
      </c>
      <c r="AA222" s="54">
        <f t="shared" si="14"/>
        <v>-0.124795389</v>
      </c>
      <c r="AB222" s="55">
        <f t="shared" si="15"/>
        <v>-0.5219595252</v>
      </c>
      <c r="AC222" s="55">
        <f t="shared" si="16"/>
        <v>1.307357689</v>
      </c>
      <c r="AD222" s="39">
        <f t="shared" si="17"/>
        <v>0.1553763156</v>
      </c>
      <c r="AE222" s="40">
        <f t="shared" si="18"/>
        <v>0.1553763156</v>
      </c>
      <c r="AF222" s="54">
        <f t="shared" si="19"/>
        <v>-0.124795389</v>
      </c>
      <c r="AG222" s="56">
        <f t="shared" si="20"/>
        <v>-0.6766778995</v>
      </c>
      <c r="AH222" s="56">
        <f t="shared" si="21"/>
        <v>1.462076063</v>
      </c>
      <c r="AI222" s="39">
        <f t="shared" si="22"/>
        <v>0.1409178636</v>
      </c>
      <c r="AJ222" s="40">
        <f t="shared" si="23"/>
        <v>0.1409178636</v>
      </c>
      <c r="AK222" s="54">
        <f t="shared" si="24"/>
        <v>0.1409178636</v>
      </c>
      <c r="AL222" s="57">
        <f t="shared" ref="AL222:AM222" si="1126">R222-T222</f>
        <v>-0.03140589569</v>
      </c>
      <c r="AM222" s="57">
        <f t="shared" si="1126"/>
        <v>-0.06425117136</v>
      </c>
      <c r="AN222" s="58">
        <f t="shared" si="26"/>
        <v>-0.01534826244</v>
      </c>
      <c r="AO222" s="58">
        <f t="shared" si="27"/>
        <v>-0.0452764227</v>
      </c>
      <c r="AP222" s="39">
        <f t="shared" si="28"/>
        <v>0.1409178636</v>
      </c>
      <c r="AQ222" s="40">
        <f t="shared" ref="AQ222:AR222" si="1127">AJ222+AN222</f>
        <v>0.1255696012</v>
      </c>
      <c r="AR222" s="54">
        <f t="shared" si="1127"/>
        <v>0.09564144092</v>
      </c>
      <c r="AS222" s="59">
        <f t="shared" si="30"/>
        <v>1.35168236</v>
      </c>
      <c r="AT222" s="39">
        <f t="shared" ref="AT222:AV222" si="1128">AP222*$AS222</f>
        <v>0.1904761905</v>
      </c>
      <c r="AU222" s="40">
        <f t="shared" si="1128"/>
        <v>0.1697302149</v>
      </c>
      <c r="AV222" s="54">
        <f t="shared" si="1128"/>
        <v>0.1292768486</v>
      </c>
      <c r="AW222" s="39">
        <f t="shared" ref="AW222:AY222" si="1129">IF(AT222&lt;0,0,IF(AT222&gt;1,1,AT222))</f>
        <v>0.1904761905</v>
      </c>
      <c r="AX222" s="40">
        <f t="shared" si="1129"/>
        <v>0.1697302149</v>
      </c>
      <c r="AY222" s="54">
        <f t="shared" si="1129"/>
        <v>0.1292768486</v>
      </c>
      <c r="AZ222" s="38"/>
      <c r="BA222" s="38"/>
      <c r="BB222" s="38"/>
      <c r="BC222" s="38"/>
      <c r="BD222" s="38"/>
      <c r="BE222" s="38"/>
      <c r="BF222" s="38"/>
    </row>
    <row r="223">
      <c r="A223" s="1"/>
      <c r="B223" s="1"/>
      <c r="C223" s="53">
        <v>0.0</v>
      </c>
      <c r="D223" s="42"/>
      <c r="E223" s="42"/>
      <c r="F223" s="2">
        <v>3464.0</v>
      </c>
      <c r="G223" s="75">
        <v>2203.0</v>
      </c>
      <c r="H223" s="43">
        <v>53.0</v>
      </c>
      <c r="I223" s="43">
        <v>30.0</v>
      </c>
      <c r="J223" s="43">
        <v>25.0</v>
      </c>
      <c r="K223" s="44">
        <v>161.0</v>
      </c>
      <c r="L223" s="44">
        <v>243.0</v>
      </c>
      <c r="M223" s="44">
        <v>54.0</v>
      </c>
      <c r="N223" s="76">
        <f>'Turnout Restoration'!AR223</f>
        <v>53</v>
      </c>
      <c r="O223" s="45">
        <v>17.0</v>
      </c>
      <c r="P223" s="76">
        <f>'Turnout Restoration'!AT223</f>
        <v>14</v>
      </c>
      <c r="Q223" s="39">
        <f t="shared" si="6"/>
        <v>0.2023809524</v>
      </c>
      <c r="R223" s="40">
        <f t="shared" si="7"/>
        <v>0.2777777778</v>
      </c>
      <c r="S223" s="54">
        <f t="shared" si="8"/>
        <v>0.5305676856</v>
      </c>
      <c r="T223" s="40">
        <f t="shared" si="9"/>
        <v>0.4726067177</v>
      </c>
      <c r="U223" s="54">
        <f t="shared" si="10"/>
        <v>0.5685463435</v>
      </c>
      <c r="V223" s="39">
        <f t="shared" ref="V223:X223" si="1130">Q223</f>
        <v>0.2023809524</v>
      </c>
      <c r="W223" s="40">
        <f t="shared" si="1130"/>
        <v>0.2777777778</v>
      </c>
      <c r="X223" s="54">
        <f t="shared" si="1130"/>
        <v>0.5305676856</v>
      </c>
      <c r="Y223" s="39">
        <f t="shared" si="12"/>
        <v>0.2023809524</v>
      </c>
      <c r="Z223" s="40">
        <f t="shared" si="13"/>
        <v>-0.2762222222</v>
      </c>
      <c r="AA223" s="54">
        <f t="shared" si="14"/>
        <v>-0.1014323144</v>
      </c>
      <c r="AB223" s="55">
        <f t="shared" si="15"/>
        <v>-0.9384761202</v>
      </c>
      <c r="AC223" s="55">
        <f t="shared" si="16"/>
        <v>1.723874284</v>
      </c>
      <c r="AD223" s="39">
        <f t="shared" si="17"/>
        <v>0.2421329861</v>
      </c>
      <c r="AE223" s="40">
        <f t="shared" si="18"/>
        <v>0.2421329861</v>
      </c>
      <c r="AF223" s="54">
        <f t="shared" si="19"/>
        <v>-0.1014323144</v>
      </c>
      <c r="AG223" s="56">
        <f t="shared" si="20"/>
        <v>-0.3967024288</v>
      </c>
      <c r="AH223" s="56">
        <f t="shared" si="21"/>
        <v>1.182100592</v>
      </c>
      <c r="AI223" s="39">
        <f t="shared" si="22"/>
        <v>0.1856298701</v>
      </c>
      <c r="AJ223" s="40">
        <f t="shared" si="23"/>
        <v>0.1856298701</v>
      </c>
      <c r="AK223" s="54">
        <f t="shared" si="24"/>
        <v>0.1856298701</v>
      </c>
      <c r="AL223" s="57">
        <f t="shared" ref="AL223:AM223" si="1131">R223-T223</f>
        <v>-0.1948289399</v>
      </c>
      <c r="AM223" s="57">
        <f t="shared" si="1131"/>
        <v>-0.03797865795</v>
      </c>
      <c r="AN223" s="58">
        <f t="shared" si="26"/>
        <v>-0.09521415121</v>
      </c>
      <c r="AO223" s="58">
        <f t="shared" si="27"/>
        <v>-0.02676274587</v>
      </c>
      <c r="AP223" s="39">
        <f t="shared" si="28"/>
        <v>0.1856298701</v>
      </c>
      <c r="AQ223" s="40">
        <f t="shared" ref="AQ223:AR223" si="1132">AJ223+AN223</f>
        <v>0.09041571893</v>
      </c>
      <c r="AR223" s="54">
        <f t="shared" si="1132"/>
        <v>0.1588671243</v>
      </c>
      <c r="AS223" s="59">
        <f t="shared" si="30"/>
        <v>1.090239153</v>
      </c>
      <c r="AT223" s="39">
        <f t="shared" ref="AT223:AV223" si="1133">AP223*$AS223</f>
        <v>0.2023809524</v>
      </c>
      <c r="AU223" s="40">
        <f t="shared" si="1133"/>
        <v>0.09857475682</v>
      </c>
      <c r="AV223" s="54">
        <f t="shared" si="1133"/>
        <v>0.173203159</v>
      </c>
      <c r="AW223" s="39">
        <f t="shared" ref="AW223:AY223" si="1134">IF(AT223&lt;0,0,IF(AT223&gt;1,1,AT223))</f>
        <v>0.2023809524</v>
      </c>
      <c r="AX223" s="40">
        <f t="shared" si="1134"/>
        <v>0.09857475682</v>
      </c>
      <c r="AY223" s="54">
        <f t="shared" si="1134"/>
        <v>0.173203159</v>
      </c>
      <c r="AZ223" s="38"/>
      <c r="BA223" s="38"/>
      <c r="BB223" s="38"/>
      <c r="BC223" s="38"/>
      <c r="BD223" s="38"/>
      <c r="BE223" s="38"/>
      <c r="BF223" s="38"/>
    </row>
    <row r="224">
      <c r="A224" s="1"/>
      <c r="B224" s="1"/>
      <c r="C224" s="53">
        <v>0.0</v>
      </c>
      <c r="D224" s="42"/>
      <c r="E224" s="42"/>
      <c r="F224" s="2">
        <v>3540.0</v>
      </c>
      <c r="G224" s="75">
        <v>539.0</v>
      </c>
      <c r="H224" s="43">
        <v>11.0</v>
      </c>
      <c r="I224" s="43">
        <v>14.0</v>
      </c>
      <c r="J224" s="43">
        <v>8.0</v>
      </c>
      <c r="K224" s="44">
        <v>23.0</v>
      </c>
      <c r="L224" s="44">
        <v>77.0</v>
      </c>
      <c r="M224" s="44">
        <v>24.0</v>
      </c>
      <c r="N224" s="76">
        <f>'Turnout Restoration'!AR224</f>
        <v>4</v>
      </c>
      <c r="O224" s="45">
        <v>6.0</v>
      </c>
      <c r="P224" s="76">
        <f>'Turnout Restoration'!AT224</f>
        <v>5</v>
      </c>
      <c r="Q224" s="39">
        <f t="shared" si="6"/>
        <v>0.4</v>
      </c>
      <c r="R224" s="40">
        <f t="shared" si="7"/>
        <v>0.4242424242</v>
      </c>
      <c r="S224" s="54">
        <f t="shared" si="8"/>
        <v>0.6209677419</v>
      </c>
      <c r="T224" s="40">
        <f t="shared" si="9"/>
        <v>0.44696</v>
      </c>
      <c r="U224" s="54">
        <f t="shared" si="10"/>
        <v>0.53528</v>
      </c>
      <c r="V224" s="39">
        <f t="shared" ref="V224:X224" si="1135">Q224</f>
        <v>0.4</v>
      </c>
      <c r="W224" s="40">
        <f t="shared" si="1135"/>
        <v>0.4242424242</v>
      </c>
      <c r="X224" s="54">
        <f t="shared" si="1135"/>
        <v>0.6209677419</v>
      </c>
      <c r="Y224" s="39">
        <f t="shared" si="12"/>
        <v>0.4</v>
      </c>
      <c r="Z224" s="40">
        <f t="shared" si="13"/>
        <v>-0.1297575758</v>
      </c>
      <c r="AA224" s="54">
        <f t="shared" si="14"/>
        <v>-0.01103225806</v>
      </c>
      <c r="AB224" s="55">
        <f t="shared" si="15"/>
        <v>-0.3136836404</v>
      </c>
      <c r="AC224" s="55">
        <f t="shared" si="16"/>
        <v>1.099081804</v>
      </c>
      <c r="AD224" s="39">
        <f t="shared" si="17"/>
        <v>0.2973525084</v>
      </c>
      <c r="AE224" s="40">
        <f t="shared" si="18"/>
        <v>0.2973525084</v>
      </c>
      <c r="AF224" s="54">
        <f t="shared" si="19"/>
        <v>-0.01103225806</v>
      </c>
      <c r="AG224" s="56">
        <f t="shared" si="20"/>
        <v>-0.03708460448</v>
      </c>
      <c r="AH224" s="56">
        <f t="shared" si="21"/>
        <v>0.8224827679</v>
      </c>
      <c r="AI224" s="39">
        <f t="shared" si="22"/>
        <v>0.2104046399</v>
      </c>
      <c r="AJ224" s="40">
        <f t="shared" si="23"/>
        <v>0.2104046399</v>
      </c>
      <c r="AK224" s="54">
        <f t="shared" si="24"/>
        <v>0.2104046399</v>
      </c>
      <c r="AL224" s="57">
        <f t="shared" ref="AL224:AM224" si="1136">R224-T224</f>
        <v>-0.02271757576</v>
      </c>
      <c r="AM224" s="57">
        <f t="shared" si="1136"/>
        <v>0.08568774194</v>
      </c>
      <c r="AN224" s="58">
        <f t="shared" si="26"/>
        <v>-0.01110222482</v>
      </c>
      <c r="AO224" s="58">
        <f t="shared" si="27"/>
        <v>0.06038231431</v>
      </c>
      <c r="AP224" s="39">
        <f t="shared" si="28"/>
        <v>0.2104046399</v>
      </c>
      <c r="AQ224" s="40">
        <f t="shared" ref="AQ224:AR224" si="1137">AJ224+AN224</f>
        <v>0.199302415</v>
      </c>
      <c r="AR224" s="54">
        <f t="shared" si="1137"/>
        <v>0.2707869542</v>
      </c>
      <c r="AS224" s="59">
        <f t="shared" si="30"/>
        <v>1.90109876</v>
      </c>
      <c r="AT224" s="39">
        <f t="shared" ref="AT224:AV224" si="1138">AP224*$AS224</f>
        <v>0.4</v>
      </c>
      <c r="AU224" s="40">
        <f t="shared" si="1138"/>
        <v>0.3788935741</v>
      </c>
      <c r="AV224" s="54">
        <f t="shared" si="1138"/>
        <v>0.5147927429</v>
      </c>
      <c r="AW224" s="39">
        <f t="shared" ref="AW224:AY224" si="1139">IF(AT224&lt;0,0,IF(AT224&gt;1,1,AT224))</f>
        <v>0.4</v>
      </c>
      <c r="AX224" s="40">
        <f t="shared" si="1139"/>
        <v>0.3788935741</v>
      </c>
      <c r="AY224" s="54">
        <f t="shared" si="1139"/>
        <v>0.5147927429</v>
      </c>
      <c r="AZ224" s="38"/>
      <c r="BA224" s="38"/>
      <c r="BB224" s="38"/>
      <c r="BC224" s="38"/>
      <c r="BD224" s="38"/>
      <c r="BE224" s="38"/>
      <c r="BF224" s="38"/>
    </row>
    <row r="225">
      <c r="A225" s="1"/>
      <c r="B225" s="1"/>
      <c r="C225" s="53">
        <v>0.0</v>
      </c>
      <c r="D225" s="42"/>
      <c r="E225" s="42"/>
      <c r="F225" s="2">
        <v>3544.0</v>
      </c>
      <c r="G225" s="75">
        <v>1352.0</v>
      </c>
      <c r="H225" s="43">
        <v>12.0</v>
      </c>
      <c r="I225" s="43">
        <v>35.0</v>
      </c>
      <c r="J225" s="43">
        <v>24.0</v>
      </c>
      <c r="K225" s="44">
        <v>41.0</v>
      </c>
      <c r="L225" s="44">
        <v>123.0</v>
      </c>
      <c r="M225" s="44">
        <v>48.0</v>
      </c>
      <c r="N225" s="76">
        <f>'Turnout Restoration'!AR225</f>
        <v>11</v>
      </c>
      <c r="O225" s="45">
        <v>12.0</v>
      </c>
      <c r="P225" s="76">
        <f>'Turnout Restoration'!AT225</f>
        <v>23</v>
      </c>
      <c r="Q225" s="39">
        <f t="shared" si="6"/>
        <v>0.2608695652</v>
      </c>
      <c r="R225" s="40">
        <f t="shared" si="7"/>
        <v>0.4929577465</v>
      </c>
      <c r="S225" s="54">
        <f t="shared" si="8"/>
        <v>0.5801886792</v>
      </c>
      <c r="T225" s="40">
        <f t="shared" si="9"/>
        <v>0.4594744802</v>
      </c>
      <c r="U225" s="54">
        <f t="shared" si="10"/>
        <v>0.5557466919</v>
      </c>
      <c r="V225" s="39">
        <f t="shared" ref="V225:X225" si="1140">Q225</f>
        <v>0.2608695652</v>
      </c>
      <c r="W225" s="40">
        <f t="shared" si="1140"/>
        <v>0.4929577465</v>
      </c>
      <c r="X225" s="54">
        <f t="shared" si="1140"/>
        <v>0.5801886792</v>
      </c>
      <c r="Y225" s="39">
        <f t="shared" si="12"/>
        <v>0.2608695652</v>
      </c>
      <c r="Z225" s="40">
        <f t="shared" si="13"/>
        <v>-0.06104225352</v>
      </c>
      <c r="AA225" s="54">
        <f t="shared" si="14"/>
        <v>-0.05181132075</v>
      </c>
      <c r="AB225" s="55">
        <f t="shared" si="15"/>
        <v>-0.2298596333</v>
      </c>
      <c r="AC225" s="55">
        <f t="shared" si="16"/>
        <v>1.015257797</v>
      </c>
      <c r="AD225" s="39">
        <f t="shared" si="17"/>
        <v>0.1894453573</v>
      </c>
      <c r="AE225" s="40">
        <f t="shared" si="18"/>
        <v>0.1894453573</v>
      </c>
      <c r="AF225" s="54">
        <f t="shared" si="19"/>
        <v>-0.05181132075</v>
      </c>
      <c r="AG225" s="56">
        <f t="shared" si="20"/>
        <v>-0.2669613927</v>
      </c>
      <c r="AH225" s="56">
        <f t="shared" si="21"/>
        <v>1.052359556</v>
      </c>
      <c r="AI225" s="39">
        <f t="shared" si="22"/>
        <v>0.1388775654</v>
      </c>
      <c r="AJ225" s="40">
        <f t="shared" si="23"/>
        <v>0.1388775654</v>
      </c>
      <c r="AK225" s="54">
        <f t="shared" si="24"/>
        <v>0.1388775654</v>
      </c>
      <c r="AL225" s="57">
        <f t="shared" ref="AL225:AM225" si="1141">R225-T225</f>
        <v>0.03348326633</v>
      </c>
      <c r="AM225" s="57">
        <f t="shared" si="1141"/>
        <v>0.02444198737</v>
      </c>
      <c r="AN225" s="58">
        <f t="shared" si="26"/>
        <v>0.01636348678</v>
      </c>
      <c r="AO225" s="58">
        <f t="shared" si="27"/>
        <v>0.01722374438</v>
      </c>
      <c r="AP225" s="39">
        <f t="shared" si="28"/>
        <v>0.1388775654</v>
      </c>
      <c r="AQ225" s="40">
        <f t="shared" ref="AQ225:AR225" si="1142">AJ225+AN225</f>
        <v>0.1552410522</v>
      </c>
      <c r="AR225" s="54">
        <f t="shared" si="1142"/>
        <v>0.1561013098</v>
      </c>
      <c r="AS225" s="59">
        <f t="shared" si="30"/>
        <v>1.878414015</v>
      </c>
      <c r="AT225" s="39">
        <f t="shared" ref="AT225:AV225" si="1143">AP225*$AS225</f>
        <v>0.2608695652</v>
      </c>
      <c r="AU225" s="40">
        <f t="shared" si="1143"/>
        <v>0.2916069681</v>
      </c>
      <c r="AV225" s="54">
        <f t="shared" si="1143"/>
        <v>0.2932228881</v>
      </c>
      <c r="AW225" s="39">
        <f t="shared" ref="AW225:AY225" si="1144">IF(AT225&lt;0,0,IF(AT225&gt;1,1,AT225))</f>
        <v>0.2608695652</v>
      </c>
      <c r="AX225" s="40">
        <f t="shared" si="1144"/>
        <v>0.2916069681</v>
      </c>
      <c r="AY225" s="54">
        <f t="shared" si="1144"/>
        <v>0.2932228881</v>
      </c>
      <c r="AZ225" s="38"/>
      <c r="BA225" s="38"/>
      <c r="BB225" s="38"/>
      <c r="BC225" s="38"/>
      <c r="BD225" s="38"/>
      <c r="BE225" s="38"/>
      <c r="BF225" s="38"/>
    </row>
    <row r="226">
      <c r="A226" s="1"/>
      <c r="B226" s="1"/>
      <c r="C226" s="53">
        <v>0.0</v>
      </c>
      <c r="D226" s="42"/>
      <c r="E226" s="42"/>
      <c r="F226" s="2">
        <v>3546.0</v>
      </c>
      <c r="G226" s="75">
        <v>3305.0</v>
      </c>
      <c r="H226" s="43">
        <v>26.0</v>
      </c>
      <c r="I226" s="43">
        <v>47.0</v>
      </c>
      <c r="J226" s="43">
        <v>39.0</v>
      </c>
      <c r="K226" s="44">
        <v>112.0</v>
      </c>
      <c r="L226" s="44">
        <v>198.0</v>
      </c>
      <c r="M226" s="44">
        <v>69.0</v>
      </c>
      <c r="N226" s="76">
        <f>'Turnout Restoration'!AR226</f>
        <v>42</v>
      </c>
      <c r="O226" s="45">
        <v>25.0</v>
      </c>
      <c r="P226" s="76">
        <f>'Turnout Restoration'!AT226</f>
        <v>44</v>
      </c>
      <c r="Q226" s="39">
        <f t="shared" si="6"/>
        <v>0.2252252252</v>
      </c>
      <c r="R226" s="40">
        <f t="shared" si="7"/>
        <v>0.4196428571</v>
      </c>
      <c r="S226" s="54">
        <f t="shared" si="8"/>
        <v>0.5224274406</v>
      </c>
      <c r="T226" s="40">
        <f t="shared" si="9"/>
        <v>0.4669230582</v>
      </c>
      <c r="U226" s="54">
        <f t="shared" si="10"/>
        <v>0.5632515218</v>
      </c>
      <c r="V226" s="39">
        <f t="shared" ref="V226:X226" si="1145">Q226</f>
        <v>0.2252252252</v>
      </c>
      <c r="W226" s="40">
        <f t="shared" si="1145"/>
        <v>0.4196428571</v>
      </c>
      <c r="X226" s="54">
        <f t="shared" si="1145"/>
        <v>0.5224274406</v>
      </c>
      <c r="Y226" s="39">
        <f t="shared" si="12"/>
        <v>0.2252252252</v>
      </c>
      <c r="Z226" s="40">
        <f t="shared" si="13"/>
        <v>-0.1343571429</v>
      </c>
      <c r="AA226" s="54">
        <f t="shared" si="14"/>
        <v>-0.1095725594</v>
      </c>
      <c r="AB226" s="55">
        <f t="shared" si="15"/>
        <v>-0.5378757132</v>
      </c>
      <c r="AC226" s="55">
        <f t="shared" si="16"/>
        <v>1.323273877</v>
      </c>
      <c r="AD226" s="39">
        <f t="shared" si="17"/>
        <v>0.1854430424</v>
      </c>
      <c r="AE226" s="40">
        <f t="shared" si="18"/>
        <v>0.1854430424</v>
      </c>
      <c r="AF226" s="54">
        <f t="shared" si="19"/>
        <v>-0.1095725594</v>
      </c>
      <c r="AG226" s="56">
        <f t="shared" si="20"/>
        <v>-0.5336785334</v>
      </c>
      <c r="AH226" s="56">
        <f t="shared" si="21"/>
        <v>1.319076697</v>
      </c>
      <c r="AI226" s="39">
        <f t="shared" si="22"/>
        <v>0.1523076947</v>
      </c>
      <c r="AJ226" s="40">
        <f t="shared" si="23"/>
        <v>0.1523076947</v>
      </c>
      <c r="AK226" s="54">
        <f t="shared" si="24"/>
        <v>0.1523076947</v>
      </c>
      <c r="AL226" s="57">
        <f t="shared" ref="AL226:AM226" si="1146">R226-T226</f>
        <v>-0.04728020105</v>
      </c>
      <c r="AM226" s="57">
        <f t="shared" si="1146"/>
        <v>-0.04082408116</v>
      </c>
      <c r="AN226" s="58">
        <f t="shared" si="26"/>
        <v>-0.02310613718</v>
      </c>
      <c r="AO226" s="58">
        <f t="shared" si="27"/>
        <v>-0.02876785459</v>
      </c>
      <c r="AP226" s="39">
        <f t="shared" si="28"/>
        <v>0.1523076947</v>
      </c>
      <c r="AQ226" s="40">
        <f t="shared" ref="AQ226:AR226" si="1147">AJ226+AN226</f>
        <v>0.1292015575</v>
      </c>
      <c r="AR226" s="54">
        <f t="shared" si="1147"/>
        <v>0.1235398401</v>
      </c>
      <c r="AS226" s="59">
        <f t="shared" si="30"/>
        <v>1.478751456</v>
      </c>
      <c r="AT226" s="39">
        <f t="shared" ref="AT226:AV226" si="1148">AP226*$AS226</f>
        <v>0.2252252252</v>
      </c>
      <c r="AU226" s="40">
        <f t="shared" si="1148"/>
        <v>0.1910569912</v>
      </c>
      <c r="AV226" s="54">
        <f t="shared" si="1148"/>
        <v>0.1826847184</v>
      </c>
      <c r="AW226" s="39">
        <f t="shared" ref="AW226:AY226" si="1149">IF(AT226&lt;0,0,IF(AT226&gt;1,1,AT226))</f>
        <v>0.2252252252</v>
      </c>
      <c r="AX226" s="40">
        <f t="shared" si="1149"/>
        <v>0.1910569912</v>
      </c>
      <c r="AY226" s="54">
        <f t="shared" si="1149"/>
        <v>0.1826847184</v>
      </c>
      <c r="AZ226" s="38"/>
      <c r="BA226" s="38"/>
      <c r="BB226" s="38"/>
      <c r="BC226" s="38"/>
      <c r="BD226" s="38"/>
      <c r="BE226" s="38"/>
      <c r="BF226" s="38"/>
    </row>
    <row r="227">
      <c r="A227" s="1"/>
      <c r="B227" s="1"/>
      <c r="C227" s="53">
        <v>0.0</v>
      </c>
      <c r="D227" s="42"/>
      <c r="E227" s="42"/>
      <c r="F227" s="2">
        <v>3547.0</v>
      </c>
      <c r="G227" s="75">
        <v>2029.0</v>
      </c>
      <c r="H227" s="43">
        <v>26.0</v>
      </c>
      <c r="I227" s="43">
        <v>42.0</v>
      </c>
      <c r="J227" s="43">
        <v>21.0</v>
      </c>
      <c r="K227" s="44">
        <v>104.0</v>
      </c>
      <c r="L227" s="44">
        <v>173.0</v>
      </c>
      <c r="M227" s="44">
        <v>63.0</v>
      </c>
      <c r="N227" s="76">
        <f>'Turnout Restoration'!AR227</f>
        <v>38</v>
      </c>
      <c r="O227" s="45">
        <v>28.0</v>
      </c>
      <c r="P227" s="76">
        <f>'Turnout Restoration'!AT227</f>
        <v>20</v>
      </c>
      <c r="Q227" s="39">
        <f t="shared" si="6"/>
        <v>0.3255813953</v>
      </c>
      <c r="R227" s="40">
        <f t="shared" si="7"/>
        <v>0.4719101124</v>
      </c>
      <c r="S227" s="54">
        <f t="shared" si="8"/>
        <v>0.5088235294</v>
      </c>
      <c r="T227" s="40">
        <f t="shared" si="9"/>
        <v>0.4503742564</v>
      </c>
      <c r="U227" s="54">
        <f t="shared" si="10"/>
        <v>0.5444791779</v>
      </c>
      <c r="V227" s="39">
        <f t="shared" ref="V227:X227" si="1150">Q227</f>
        <v>0.3255813953</v>
      </c>
      <c r="W227" s="40">
        <f t="shared" si="1150"/>
        <v>0.4719101124</v>
      </c>
      <c r="X227" s="54">
        <f t="shared" si="1150"/>
        <v>0.5088235294</v>
      </c>
      <c r="Y227" s="39">
        <f t="shared" si="12"/>
        <v>0.3255813953</v>
      </c>
      <c r="Z227" s="40">
        <f t="shared" si="13"/>
        <v>-0.08208988764</v>
      </c>
      <c r="AA227" s="54">
        <f t="shared" si="14"/>
        <v>-0.1231764706</v>
      </c>
      <c r="AB227" s="55">
        <f t="shared" si="15"/>
        <v>-0.2469853956</v>
      </c>
      <c r="AC227" s="55">
        <f t="shared" si="16"/>
        <v>1.032383559</v>
      </c>
      <c r="AD227" s="39">
        <f t="shared" si="17"/>
        <v>0.2374257722</v>
      </c>
      <c r="AE227" s="40">
        <f t="shared" si="18"/>
        <v>0.2374257722</v>
      </c>
      <c r="AF227" s="54">
        <f t="shared" si="19"/>
        <v>-0.1231764706</v>
      </c>
      <c r="AG227" s="56">
        <f t="shared" si="20"/>
        <v>-0.4785741772</v>
      </c>
      <c r="AH227" s="56">
        <f t="shared" si="21"/>
        <v>1.263972341</v>
      </c>
      <c r="AI227" s="39">
        <f t="shared" si="22"/>
        <v>0.1891341326</v>
      </c>
      <c r="AJ227" s="40">
        <f t="shared" si="23"/>
        <v>0.1891341326</v>
      </c>
      <c r="AK227" s="54">
        <f t="shared" si="24"/>
        <v>0.1891341326</v>
      </c>
      <c r="AL227" s="57">
        <f t="shared" ref="AL227:AM227" si="1151">R227-T227</f>
        <v>0.021535856</v>
      </c>
      <c r="AM227" s="57">
        <f t="shared" si="1151"/>
        <v>-0.03565564852</v>
      </c>
      <c r="AN227" s="58">
        <f t="shared" si="26"/>
        <v>0.01052471081</v>
      </c>
      <c r="AO227" s="58">
        <f t="shared" si="27"/>
        <v>-0.02512577094</v>
      </c>
      <c r="AP227" s="39">
        <f t="shared" si="28"/>
        <v>0.1891341326</v>
      </c>
      <c r="AQ227" s="40">
        <f t="shared" ref="AQ227:AR227" si="1152">AJ227+AN227</f>
        <v>0.1996588434</v>
      </c>
      <c r="AR227" s="54">
        <f t="shared" si="1152"/>
        <v>0.1640083617</v>
      </c>
      <c r="AS227" s="59">
        <f t="shared" si="30"/>
        <v>1.721431192</v>
      </c>
      <c r="AT227" s="39">
        <f t="shared" ref="AT227:AV227" si="1153">AP227*$AS227</f>
        <v>0.3255813953</v>
      </c>
      <c r="AU227" s="40">
        <f t="shared" si="1153"/>
        <v>0.3436989608</v>
      </c>
      <c r="AV227" s="54">
        <f t="shared" si="1153"/>
        <v>0.2823291095</v>
      </c>
      <c r="AW227" s="39">
        <f t="shared" ref="AW227:AY227" si="1154">IF(AT227&lt;0,0,IF(AT227&gt;1,1,AT227))</f>
        <v>0.3255813953</v>
      </c>
      <c r="AX227" s="40">
        <f t="shared" si="1154"/>
        <v>0.3436989608</v>
      </c>
      <c r="AY227" s="54">
        <f t="shared" si="1154"/>
        <v>0.2823291095</v>
      </c>
      <c r="AZ227" s="38"/>
      <c r="BA227" s="38"/>
      <c r="BB227" s="38"/>
      <c r="BC227" s="38"/>
      <c r="BD227" s="38"/>
      <c r="BE227" s="38"/>
      <c r="BF227" s="38"/>
    </row>
    <row r="228">
      <c r="A228" s="1"/>
      <c r="B228" s="1"/>
      <c r="C228" s="53">
        <v>0.0</v>
      </c>
      <c r="D228" s="42"/>
      <c r="E228" s="42"/>
      <c r="F228" s="2">
        <v>3557.0</v>
      </c>
      <c r="G228" s="75">
        <v>2063.0</v>
      </c>
      <c r="H228" s="43">
        <v>15.0</v>
      </c>
      <c r="I228" s="43">
        <v>41.0</v>
      </c>
      <c r="J228" s="43">
        <v>23.0</v>
      </c>
      <c r="K228" s="44">
        <v>52.0</v>
      </c>
      <c r="L228" s="44">
        <v>170.0</v>
      </c>
      <c r="M228" s="44">
        <v>57.0</v>
      </c>
      <c r="N228" s="76">
        <f>'Turnout Restoration'!AR228</f>
        <v>26</v>
      </c>
      <c r="O228" s="45">
        <v>16.0</v>
      </c>
      <c r="P228" s="76">
        <f>'Turnout Restoration'!AT228</f>
        <v>36</v>
      </c>
      <c r="Q228" s="39">
        <f t="shared" si="6"/>
        <v>0.2051282051</v>
      </c>
      <c r="R228" s="40">
        <f t="shared" si="7"/>
        <v>0.5189873418</v>
      </c>
      <c r="S228" s="54">
        <f t="shared" si="8"/>
        <v>0.6093189964</v>
      </c>
      <c r="T228" s="40">
        <f t="shared" si="9"/>
        <v>0.4718856016</v>
      </c>
      <c r="U228" s="54">
        <f t="shared" si="10"/>
        <v>0.5678895464</v>
      </c>
      <c r="V228" s="39">
        <f t="shared" ref="V228:X228" si="1155">Q228</f>
        <v>0.2051282051</v>
      </c>
      <c r="W228" s="40">
        <f t="shared" si="1155"/>
        <v>0.5189873418</v>
      </c>
      <c r="X228" s="54">
        <f t="shared" si="1155"/>
        <v>0.6093189964</v>
      </c>
      <c r="Y228" s="39">
        <f t="shared" si="12"/>
        <v>0.2051282051</v>
      </c>
      <c r="Z228" s="40">
        <f t="shared" si="13"/>
        <v>-0.03501265823</v>
      </c>
      <c r="AA228" s="54">
        <f t="shared" si="14"/>
        <v>-0.02268100358</v>
      </c>
      <c r="AB228" s="55">
        <f t="shared" si="15"/>
        <v>-0.1690575017</v>
      </c>
      <c r="AC228" s="55">
        <f t="shared" si="16"/>
        <v>0.9544556651</v>
      </c>
      <c r="AD228" s="39">
        <f t="shared" si="17"/>
        <v>0.1471452799</v>
      </c>
      <c r="AE228" s="40">
        <f t="shared" si="18"/>
        <v>0.1471452799</v>
      </c>
      <c r="AF228" s="54">
        <f t="shared" si="19"/>
        <v>-0.02268100358</v>
      </c>
      <c r="AG228" s="56">
        <f t="shared" si="20"/>
        <v>-0.1529365678</v>
      </c>
      <c r="AH228" s="56">
        <f t="shared" si="21"/>
        <v>0.9383347312</v>
      </c>
      <c r="AI228" s="39">
        <f t="shared" si="22"/>
        <v>0.1052762113</v>
      </c>
      <c r="AJ228" s="40">
        <f t="shared" si="23"/>
        <v>0.1052762113</v>
      </c>
      <c r="AK228" s="54">
        <f t="shared" si="24"/>
        <v>0.1052762113</v>
      </c>
      <c r="AL228" s="57">
        <f t="shared" ref="AL228:AM228" si="1156">R228-T228</f>
        <v>0.04710174019</v>
      </c>
      <c r="AM228" s="57">
        <f t="shared" si="1156"/>
        <v>0.04142945006</v>
      </c>
      <c r="AN228" s="58">
        <f t="shared" si="26"/>
        <v>0.02301892222</v>
      </c>
      <c r="AO228" s="58">
        <f t="shared" si="27"/>
        <v>0.02919444507</v>
      </c>
      <c r="AP228" s="39">
        <f t="shared" si="28"/>
        <v>0.1052762113</v>
      </c>
      <c r="AQ228" s="40">
        <f t="shared" ref="AQ228:AR228" si="1157">AJ228+AN228</f>
        <v>0.1282951335</v>
      </c>
      <c r="AR228" s="54">
        <f t="shared" si="1157"/>
        <v>0.1344706563</v>
      </c>
      <c r="AS228" s="59">
        <f t="shared" si="30"/>
        <v>1.948476324</v>
      </c>
      <c r="AT228" s="39">
        <f t="shared" ref="AT228:AV228" si="1158">AP228*$AS228</f>
        <v>0.2051282051</v>
      </c>
      <c r="AU228" s="40">
        <f t="shared" si="1158"/>
        <v>0.2499800301</v>
      </c>
      <c r="AV228" s="54">
        <f t="shared" si="1158"/>
        <v>0.2620128902</v>
      </c>
      <c r="AW228" s="39">
        <f t="shared" ref="AW228:AY228" si="1159">IF(AT228&lt;0,0,IF(AT228&gt;1,1,AT228))</f>
        <v>0.2051282051</v>
      </c>
      <c r="AX228" s="40">
        <f t="shared" si="1159"/>
        <v>0.2499800301</v>
      </c>
      <c r="AY228" s="54">
        <f t="shared" si="1159"/>
        <v>0.2620128902</v>
      </c>
      <c r="AZ228" s="38"/>
      <c r="BA228" s="38"/>
      <c r="BB228" s="38"/>
      <c r="BC228" s="38"/>
      <c r="BD228" s="38"/>
      <c r="BE228" s="38"/>
      <c r="BF228" s="38"/>
    </row>
    <row r="229">
      <c r="A229" s="1"/>
      <c r="B229" s="1"/>
      <c r="C229" s="53">
        <v>0.0</v>
      </c>
      <c r="D229" s="42"/>
      <c r="E229" s="42"/>
      <c r="F229" s="2">
        <v>3565.0</v>
      </c>
      <c r="G229" s="75">
        <v>2787.0</v>
      </c>
      <c r="H229" s="43">
        <v>36.0</v>
      </c>
      <c r="I229" s="43">
        <v>36.0</v>
      </c>
      <c r="J229" s="43">
        <v>36.0</v>
      </c>
      <c r="K229" s="44">
        <v>58.0</v>
      </c>
      <c r="L229" s="44">
        <v>184.0</v>
      </c>
      <c r="M229" s="44">
        <v>91.0</v>
      </c>
      <c r="N229" s="76">
        <f>'Turnout Restoration'!AR229</f>
        <v>25</v>
      </c>
      <c r="O229" s="45">
        <v>32.0</v>
      </c>
      <c r="P229" s="76">
        <f>'Turnout Restoration'!AT229</f>
        <v>29</v>
      </c>
      <c r="Q229" s="39">
        <f t="shared" si="6"/>
        <v>0.3720930233</v>
      </c>
      <c r="R229" s="40">
        <f t="shared" si="7"/>
        <v>0.3333333333</v>
      </c>
      <c r="S229" s="54">
        <f t="shared" si="8"/>
        <v>0.5525525526</v>
      </c>
      <c r="T229" s="40">
        <f t="shared" si="9"/>
        <v>0.4473564089</v>
      </c>
      <c r="U229" s="54">
        <f t="shared" si="10"/>
        <v>0.5382585181</v>
      </c>
      <c r="V229" s="39">
        <f t="shared" ref="V229:X229" si="1160">Q229</f>
        <v>0.3720930233</v>
      </c>
      <c r="W229" s="40">
        <f t="shared" si="1160"/>
        <v>0.3333333333</v>
      </c>
      <c r="X229" s="54">
        <f t="shared" si="1160"/>
        <v>0.5525525526</v>
      </c>
      <c r="Y229" s="39">
        <f t="shared" si="12"/>
        <v>0.3720930233</v>
      </c>
      <c r="Z229" s="40">
        <f t="shared" si="13"/>
        <v>-0.2206666667</v>
      </c>
      <c r="AA229" s="54">
        <f t="shared" si="14"/>
        <v>-0.07944744745</v>
      </c>
      <c r="AB229" s="55">
        <f t="shared" si="15"/>
        <v>-0.5352873687</v>
      </c>
      <c r="AC229" s="55">
        <f t="shared" si="16"/>
        <v>1.320685532</v>
      </c>
      <c r="AD229" s="39">
        <f t="shared" si="17"/>
        <v>0.3058978553</v>
      </c>
      <c r="AE229" s="40">
        <f t="shared" si="18"/>
        <v>0.3058978553</v>
      </c>
      <c r="AF229" s="54">
        <f t="shared" si="19"/>
        <v>-0.07944744745</v>
      </c>
      <c r="AG229" s="56">
        <f t="shared" si="20"/>
        <v>-0.2541047181</v>
      </c>
      <c r="AH229" s="56">
        <f t="shared" si="21"/>
        <v>1.039502882</v>
      </c>
      <c r="AI229" s="39">
        <f t="shared" si="22"/>
        <v>0.2234786285</v>
      </c>
      <c r="AJ229" s="40">
        <f t="shared" si="23"/>
        <v>0.2234786285</v>
      </c>
      <c r="AK229" s="54">
        <f t="shared" si="24"/>
        <v>0.2234786285</v>
      </c>
      <c r="AL229" s="57">
        <f t="shared" ref="AL229:AM229" si="1161">R229-T229</f>
        <v>-0.1140230755</v>
      </c>
      <c r="AM229" s="57">
        <f t="shared" si="1161"/>
        <v>0.01429403443</v>
      </c>
      <c r="AN229" s="58">
        <f t="shared" si="26"/>
        <v>-0.05572380756</v>
      </c>
      <c r="AO229" s="58">
        <f t="shared" si="27"/>
        <v>0.01007269955</v>
      </c>
      <c r="AP229" s="39">
        <f t="shared" si="28"/>
        <v>0.2234786285</v>
      </c>
      <c r="AQ229" s="40">
        <f t="shared" ref="AQ229:AR229" si="1162">AJ229+AN229</f>
        <v>0.1677548209</v>
      </c>
      <c r="AR229" s="54">
        <f t="shared" si="1162"/>
        <v>0.233551328</v>
      </c>
      <c r="AS229" s="59">
        <f t="shared" si="30"/>
        <v>1.665004953</v>
      </c>
      <c r="AT229" s="39">
        <f t="shared" ref="AT229:AV229" si="1163">AP229*$AS229</f>
        <v>0.3720930233</v>
      </c>
      <c r="AU229" s="40">
        <f t="shared" si="1163"/>
        <v>0.2793126077</v>
      </c>
      <c r="AV229" s="54">
        <f t="shared" si="1163"/>
        <v>0.3888641179</v>
      </c>
      <c r="AW229" s="39">
        <f t="shared" ref="AW229:AY229" si="1164">IF(AT229&lt;0,0,IF(AT229&gt;1,1,AT229))</f>
        <v>0.3720930233</v>
      </c>
      <c r="AX229" s="40">
        <f t="shared" si="1164"/>
        <v>0.2793126077</v>
      </c>
      <c r="AY229" s="54">
        <f t="shared" si="1164"/>
        <v>0.3888641179</v>
      </c>
      <c r="AZ229" s="38"/>
      <c r="BA229" s="38"/>
      <c r="BB229" s="38"/>
      <c r="BC229" s="38"/>
      <c r="BD229" s="38"/>
      <c r="BE229" s="38"/>
      <c r="BF229" s="38"/>
    </row>
    <row r="230">
      <c r="A230" s="1"/>
      <c r="B230" s="1"/>
      <c r="C230" s="53">
        <v>0.0</v>
      </c>
      <c r="D230" s="42"/>
      <c r="E230" s="42"/>
      <c r="F230" s="2">
        <v>3576.0</v>
      </c>
      <c r="G230" s="75">
        <v>2447.0</v>
      </c>
      <c r="H230" s="43">
        <v>20.0</v>
      </c>
      <c r="I230" s="43">
        <v>58.0</v>
      </c>
      <c r="J230" s="43">
        <v>42.0</v>
      </c>
      <c r="K230" s="44">
        <v>101.0</v>
      </c>
      <c r="L230" s="44">
        <v>201.0</v>
      </c>
      <c r="M230" s="44">
        <v>92.0</v>
      </c>
      <c r="N230" s="76">
        <f>'Turnout Restoration'!AR230</f>
        <v>25</v>
      </c>
      <c r="O230" s="45">
        <v>34.0</v>
      </c>
      <c r="P230" s="76">
        <f>'Turnout Restoration'!AT230</f>
        <v>72</v>
      </c>
      <c r="Q230" s="39">
        <f t="shared" si="6"/>
        <v>0.2595419847</v>
      </c>
      <c r="R230" s="40">
        <f t="shared" si="7"/>
        <v>0.4833333333</v>
      </c>
      <c r="S230" s="54">
        <f t="shared" si="8"/>
        <v>0.5101522843</v>
      </c>
      <c r="T230" s="40">
        <f t="shared" si="9"/>
        <v>0.4597208787</v>
      </c>
      <c r="U230" s="54">
        <f t="shared" si="10"/>
        <v>0.5560096731</v>
      </c>
      <c r="V230" s="39">
        <f t="shared" ref="V230:X230" si="1165">Q230</f>
        <v>0.2595419847</v>
      </c>
      <c r="W230" s="40">
        <f t="shared" si="1165"/>
        <v>0.4833333333</v>
      </c>
      <c r="X230" s="54">
        <f t="shared" si="1165"/>
        <v>0.5101522843</v>
      </c>
      <c r="Y230" s="39">
        <f t="shared" si="12"/>
        <v>0.2595419847</v>
      </c>
      <c r="Z230" s="40">
        <f t="shared" si="13"/>
        <v>-0.07066666667</v>
      </c>
      <c r="AA230" s="54">
        <f t="shared" si="14"/>
        <v>-0.1218477157</v>
      </c>
      <c r="AB230" s="55">
        <f t="shared" si="15"/>
        <v>-0.2658305829</v>
      </c>
      <c r="AC230" s="55">
        <f t="shared" si="16"/>
        <v>1.051228746</v>
      </c>
      <c r="AD230" s="39">
        <f t="shared" si="17"/>
        <v>0.1902049153</v>
      </c>
      <c r="AE230" s="40">
        <f t="shared" si="18"/>
        <v>0.1902049153</v>
      </c>
      <c r="AF230" s="54">
        <f t="shared" si="19"/>
        <v>-0.1218477157</v>
      </c>
      <c r="AG230" s="56">
        <f t="shared" si="20"/>
        <v>-0.5697478495</v>
      </c>
      <c r="AH230" s="56">
        <f t="shared" si="21"/>
        <v>1.355146013</v>
      </c>
      <c r="AI230" s="39">
        <f t="shared" si="22"/>
        <v>0.1597259773</v>
      </c>
      <c r="AJ230" s="40">
        <f t="shared" si="23"/>
        <v>0.1597259773</v>
      </c>
      <c r="AK230" s="54">
        <f t="shared" si="24"/>
        <v>0.1597259773</v>
      </c>
      <c r="AL230" s="57">
        <f t="shared" ref="AL230:AM230" si="1166">R230-T230</f>
        <v>0.0236124546</v>
      </c>
      <c r="AM230" s="57">
        <f t="shared" si="1166"/>
        <v>-0.04585738883</v>
      </c>
      <c r="AN230" s="58">
        <f t="shared" si="26"/>
        <v>0.01153955785</v>
      </c>
      <c r="AO230" s="58">
        <f t="shared" si="27"/>
        <v>-0.03231471857</v>
      </c>
      <c r="AP230" s="39">
        <f t="shared" si="28"/>
        <v>0.1597259773</v>
      </c>
      <c r="AQ230" s="40">
        <f t="shared" ref="AQ230:AR230" si="1167">AJ230+AN230</f>
        <v>0.1712655351</v>
      </c>
      <c r="AR230" s="54">
        <f t="shared" si="1167"/>
        <v>0.1274112587</v>
      </c>
      <c r="AS230" s="59">
        <f t="shared" si="30"/>
        <v>1.624920311</v>
      </c>
      <c r="AT230" s="39">
        <f t="shared" ref="AT230:AV230" si="1168">AP230*$AS230</f>
        <v>0.2595419847</v>
      </c>
      <c r="AU230" s="40">
        <f t="shared" si="1168"/>
        <v>0.2782928467</v>
      </c>
      <c r="AV230" s="54">
        <f t="shared" si="1168"/>
        <v>0.2070331422</v>
      </c>
      <c r="AW230" s="39">
        <f t="shared" ref="AW230:AY230" si="1169">IF(AT230&lt;0,0,IF(AT230&gt;1,1,AT230))</f>
        <v>0.2595419847</v>
      </c>
      <c r="AX230" s="40">
        <f t="shared" si="1169"/>
        <v>0.2782928467</v>
      </c>
      <c r="AY230" s="54">
        <f t="shared" si="1169"/>
        <v>0.2070331422</v>
      </c>
      <c r="AZ230" s="38"/>
      <c r="BA230" s="38"/>
      <c r="BB230" s="38"/>
      <c r="BC230" s="38"/>
      <c r="BD230" s="38"/>
      <c r="BE230" s="38"/>
      <c r="BF230" s="38"/>
    </row>
    <row r="231">
      <c r="A231" s="1"/>
      <c r="B231" s="1"/>
      <c r="C231" s="53">
        <v>0.0</v>
      </c>
      <c r="D231" s="42"/>
      <c r="E231" s="42"/>
      <c r="F231" s="2">
        <v>3587.0</v>
      </c>
      <c r="G231" s="75">
        <v>2391.0</v>
      </c>
      <c r="H231" s="43">
        <v>22.0</v>
      </c>
      <c r="I231" s="43">
        <v>53.0</v>
      </c>
      <c r="J231" s="43">
        <v>27.0</v>
      </c>
      <c r="K231" s="44">
        <v>125.0</v>
      </c>
      <c r="L231" s="44">
        <v>205.0</v>
      </c>
      <c r="M231" s="44">
        <v>55.0</v>
      </c>
      <c r="N231" s="76">
        <f>'Turnout Restoration'!AR231</f>
        <v>44</v>
      </c>
      <c r="O231" s="45">
        <v>24.0</v>
      </c>
      <c r="P231" s="76">
        <f>'Turnout Restoration'!AT231</f>
        <v>38</v>
      </c>
      <c r="Q231" s="39">
        <f t="shared" si="6"/>
        <v>0.2264150943</v>
      </c>
      <c r="R231" s="40">
        <f t="shared" si="7"/>
        <v>0.5196078431</v>
      </c>
      <c r="S231" s="54">
        <f t="shared" si="8"/>
        <v>0.5324675325</v>
      </c>
      <c r="T231" s="40">
        <f t="shared" si="9"/>
        <v>0.4666464934</v>
      </c>
      <c r="U231" s="54">
        <f t="shared" si="10"/>
        <v>0.5629861161</v>
      </c>
      <c r="V231" s="39">
        <f t="shared" ref="V231:X231" si="1170">Q231</f>
        <v>0.2264150943</v>
      </c>
      <c r="W231" s="40">
        <f t="shared" si="1170"/>
        <v>0.5196078431</v>
      </c>
      <c r="X231" s="54">
        <f t="shared" si="1170"/>
        <v>0.5324675325</v>
      </c>
      <c r="Y231" s="39">
        <f t="shared" si="12"/>
        <v>0.2264150943</v>
      </c>
      <c r="Z231" s="40">
        <f t="shared" si="13"/>
        <v>-0.03439215686</v>
      </c>
      <c r="AA231" s="54">
        <f t="shared" si="14"/>
        <v>-0.09953246753</v>
      </c>
      <c r="AB231" s="55">
        <f t="shared" si="15"/>
        <v>-0.1507463407</v>
      </c>
      <c r="AC231" s="55">
        <f t="shared" si="16"/>
        <v>0.9361445041</v>
      </c>
      <c r="AD231" s="39">
        <f t="shared" si="17"/>
        <v>0.1619361223</v>
      </c>
      <c r="AE231" s="40">
        <f t="shared" si="18"/>
        <v>0.1619361223</v>
      </c>
      <c r="AF231" s="54">
        <f t="shared" si="19"/>
        <v>-0.09953246753</v>
      </c>
      <c r="AG231" s="56">
        <f t="shared" si="20"/>
        <v>-0.5511149383</v>
      </c>
      <c r="AH231" s="56">
        <f t="shared" si="21"/>
        <v>1.336513102</v>
      </c>
      <c r="AI231" s="39">
        <f t="shared" si="22"/>
        <v>0.1344061379</v>
      </c>
      <c r="AJ231" s="40">
        <f t="shared" si="23"/>
        <v>0.1344061379</v>
      </c>
      <c r="AK231" s="54">
        <f t="shared" si="24"/>
        <v>0.1344061379</v>
      </c>
      <c r="AL231" s="57">
        <f t="shared" ref="AL231:AM231" si="1171">R231-T231</f>
        <v>0.05296134972</v>
      </c>
      <c r="AM231" s="57">
        <f t="shared" si="1171"/>
        <v>-0.03051858359</v>
      </c>
      <c r="AN231" s="58">
        <f t="shared" si="26"/>
        <v>0.02588255093</v>
      </c>
      <c r="AO231" s="58">
        <f t="shared" si="27"/>
        <v>-0.02150579143</v>
      </c>
      <c r="AP231" s="39">
        <f t="shared" si="28"/>
        <v>0.1344061379</v>
      </c>
      <c r="AQ231" s="40">
        <f t="shared" ref="AQ231:AR231" si="1172">AJ231+AN231</f>
        <v>0.1602886888</v>
      </c>
      <c r="AR231" s="54">
        <f t="shared" si="1172"/>
        <v>0.1129003464</v>
      </c>
      <c r="AS231" s="59">
        <f t="shared" si="30"/>
        <v>1.684559187</v>
      </c>
      <c r="AT231" s="39">
        <f t="shared" ref="AT231:AV231" si="1173">AP231*$AS231</f>
        <v>0.2264150943</v>
      </c>
      <c r="AU231" s="40">
        <f t="shared" si="1173"/>
        <v>0.2700157833</v>
      </c>
      <c r="AV231" s="54">
        <f t="shared" si="1173"/>
        <v>0.1901873158</v>
      </c>
      <c r="AW231" s="39">
        <f t="shared" ref="AW231:AY231" si="1174">IF(AT231&lt;0,0,IF(AT231&gt;1,1,AT231))</f>
        <v>0.2264150943</v>
      </c>
      <c r="AX231" s="40">
        <f t="shared" si="1174"/>
        <v>0.2700157833</v>
      </c>
      <c r="AY231" s="54">
        <f t="shared" si="1174"/>
        <v>0.1901873158</v>
      </c>
      <c r="AZ231" s="38"/>
      <c r="BA231" s="38"/>
      <c r="BB231" s="38"/>
      <c r="BC231" s="38"/>
      <c r="BD231" s="38"/>
      <c r="BE231" s="38"/>
      <c r="BF231" s="38"/>
    </row>
    <row r="232">
      <c r="A232" s="1"/>
      <c r="B232" s="1"/>
      <c r="C232" s="53">
        <v>0.0</v>
      </c>
      <c r="D232" s="42"/>
      <c r="E232" s="42"/>
      <c r="F232" s="2">
        <v>3588.0</v>
      </c>
      <c r="G232" s="75">
        <v>2956.0</v>
      </c>
      <c r="H232" s="43">
        <v>24.0</v>
      </c>
      <c r="I232" s="43">
        <v>38.0</v>
      </c>
      <c r="J232" s="43">
        <v>45.0</v>
      </c>
      <c r="K232" s="44">
        <v>88.0</v>
      </c>
      <c r="L232" s="44">
        <v>208.0</v>
      </c>
      <c r="M232" s="44">
        <v>90.0</v>
      </c>
      <c r="N232" s="76">
        <f>'Turnout Restoration'!AR232</f>
        <v>45</v>
      </c>
      <c r="O232" s="45">
        <v>31.0</v>
      </c>
      <c r="P232" s="76">
        <f>'Turnout Restoration'!AT232</f>
        <v>60</v>
      </c>
      <c r="Q232" s="39">
        <f t="shared" si="6"/>
        <v>0.2279411765</v>
      </c>
      <c r="R232" s="40">
        <f t="shared" si="7"/>
        <v>0.3551401869</v>
      </c>
      <c r="S232" s="54">
        <f t="shared" si="8"/>
        <v>0.5388601036</v>
      </c>
      <c r="T232" s="40">
        <f t="shared" si="9"/>
        <v>0.4662946042</v>
      </c>
      <c r="U232" s="54">
        <f t="shared" si="10"/>
        <v>0.562647221</v>
      </c>
      <c r="V232" s="39">
        <f t="shared" ref="V232:X232" si="1175">Q232</f>
        <v>0.2279411765</v>
      </c>
      <c r="W232" s="40">
        <f t="shared" si="1175"/>
        <v>0.3551401869</v>
      </c>
      <c r="X232" s="54">
        <f t="shared" si="1175"/>
        <v>0.5388601036</v>
      </c>
      <c r="Y232" s="39">
        <f t="shared" si="12"/>
        <v>0.2279411765</v>
      </c>
      <c r="Z232" s="40">
        <f t="shared" si="13"/>
        <v>-0.1988598131</v>
      </c>
      <c r="AA232" s="54">
        <f t="shared" si="14"/>
        <v>-0.09313989637</v>
      </c>
      <c r="AB232" s="55">
        <f t="shared" si="15"/>
        <v>-0.7173653264</v>
      </c>
      <c r="AC232" s="55">
        <f t="shared" si="16"/>
        <v>1.50276349</v>
      </c>
      <c r="AD232" s="39">
        <f t="shared" si="17"/>
        <v>0.2138953076</v>
      </c>
      <c r="AE232" s="40">
        <f t="shared" si="18"/>
        <v>0.2138953076</v>
      </c>
      <c r="AF232" s="54">
        <f t="shared" si="19"/>
        <v>-0.09313989637</v>
      </c>
      <c r="AG232" s="56">
        <f t="shared" si="20"/>
        <v>-0.4106852872</v>
      </c>
      <c r="AH232" s="56">
        <f t="shared" si="21"/>
        <v>1.196083451</v>
      </c>
      <c r="AI232" s="39">
        <f t="shared" si="22"/>
        <v>0.1649640005</v>
      </c>
      <c r="AJ232" s="40">
        <f t="shared" si="23"/>
        <v>0.1649640005</v>
      </c>
      <c r="AK232" s="54">
        <f t="shared" si="24"/>
        <v>0.1649640005</v>
      </c>
      <c r="AL232" s="57">
        <f t="shared" ref="AL232:AM232" si="1176">R232-T232</f>
        <v>-0.1111544173</v>
      </c>
      <c r="AM232" s="57">
        <f t="shared" si="1176"/>
        <v>-0.02378711739</v>
      </c>
      <c r="AN232" s="58">
        <f t="shared" si="26"/>
        <v>-0.05432187592</v>
      </c>
      <c r="AO232" s="58">
        <f t="shared" si="27"/>
        <v>-0.01676227155</v>
      </c>
      <c r="AP232" s="39">
        <f t="shared" si="28"/>
        <v>0.1649640005</v>
      </c>
      <c r="AQ232" s="40">
        <f t="shared" ref="AQ232:AR232" si="1177">AJ232+AN232</f>
        <v>0.1106421245</v>
      </c>
      <c r="AR232" s="54">
        <f t="shared" si="1177"/>
        <v>0.1482017289</v>
      </c>
      <c r="AS232" s="59">
        <f t="shared" si="30"/>
        <v>1.381763147</v>
      </c>
      <c r="AT232" s="39">
        <f t="shared" ref="AT232:AV232" si="1178">AP232*$AS232</f>
        <v>0.2279411765</v>
      </c>
      <c r="AU232" s="40">
        <f t="shared" si="1178"/>
        <v>0.1528812102</v>
      </c>
      <c r="AV232" s="54">
        <f t="shared" si="1178"/>
        <v>0.2047796874</v>
      </c>
      <c r="AW232" s="39">
        <f t="shared" ref="AW232:AY232" si="1179">IF(AT232&lt;0,0,IF(AT232&gt;1,1,AT232))</f>
        <v>0.2279411765</v>
      </c>
      <c r="AX232" s="40">
        <f t="shared" si="1179"/>
        <v>0.1528812102</v>
      </c>
      <c r="AY232" s="54">
        <f t="shared" si="1179"/>
        <v>0.2047796874</v>
      </c>
      <c r="AZ232" s="38"/>
      <c r="BA232" s="38"/>
      <c r="BB232" s="38"/>
      <c r="BC232" s="38"/>
      <c r="BD232" s="38"/>
      <c r="BE232" s="38"/>
      <c r="BF232" s="38"/>
    </row>
    <row r="233">
      <c r="A233" s="1"/>
      <c r="B233" s="1"/>
      <c r="C233" s="53">
        <v>0.0</v>
      </c>
      <c r="D233" s="42"/>
      <c r="E233" s="42"/>
      <c r="F233" s="2">
        <v>3602.0</v>
      </c>
      <c r="G233" s="75">
        <v>2268.0</v>
      </c>
      <c r="H233" s="43">
        <v>38.0</v>
      </c>
      <c r="I233" s="43">
        <v>52.0</v>
      </c>
      <c r="J233" s="43">
        <v>30.0</v>
      </c>
      <c r="K233" s="44">
        <v>101.0</v>
      </c>
      <c r="L233" s="44">
        <v>143.0</v>
      </c>
      <c r="M233" s="44">
        <v>61.0</v>
      </c>
      <c r="N233" s="76">
        <f>'Turnout Restoration'!AR233</f>
        <v>35</v>
      </c>
      <c r="O233" s="45">
        <v>24.0</v>
      </c>
      <c r="P233" s="76">
        <f>'Turnout Restoration'!AT233</f>
        <v>17</v>
      </c>
      <c r="Q233" s="39">
        <f t="shared" si="6"/>
        <v>0.3157894737</v>
      </c>
      <c r="R233" s="40">
        <f t="shared" si="7"/>
        <v>0.4333333333</v>
      </c>
      <c r="S233" s="54">
        <f t="shared" si="8"/>
        <v>0.468852459</v>
      </c>
      <c r="T233" s="40">
        <f t="shared" si="9"/>
        <v>0.4513850416</v>
      </c>
      <c r="U233" s="54">
        <f t="shared" si="10"/>
        <v>0.5459889197</v>
      </c>
      <c r="V233" s="39">
        <f t="shared" ref="V233:X233" si="1180">Q233</f>
        <v>0.3157894737</v>
      </c>
      <c r="W233" s="40">
        <f t="shared" si="1180"/>
        <v>0.4333333333</v>
      </c>
      <c r="X233" s="54">
        <f t="shared" si="1180"/>
        <v>0.468852459</v>
      </c>
      <c r="Y233" s="39">
        <f t="shared" si="12"/>
        <v>0.3157894737</v>
      </c>
      <c r="Z233" s="40">
        <f t="shared" si="13"/>
        <v>-0.1206666667</v>
      </c>
      <c r="AA233" s="54">
        <f t="shared" si="14"/>
        <v>-0.163147541</v>
      </c>
      <c r="AB233" s="55">
        <f t="shared" si="15"/>
        <v>-0.3649904474</v>
      </c>
      <c r="AC233" s="55">
        <f t="shared" si="16"/>
        <v>1.150388611</v>
      </c>
      <c r="AD233" s="39">
        <f t="shared" si="17"/>
        <v>0.2390433393</v>
      </c>
      <c r="AE233" s="40">
        <f t="shared" si="18"/>
        <v>0.2390433393</v>
      </c>
      <c r="AF233" s="54">
        <f t="shared" si="19"/>
        <v>-0.163147541</v>
      </c>
      <c r="AG233" s="56">
        <f t="shared" si="20"/>
        <v>-0.5988855083</v>
      </c>
      <c r="AH233" s="56">
        <f t="shared" si="21"/>
        <v>1.384283672</v>
      </c>
      <c r="AI233" s="39">
        <f t="shared" si="22"/>
        <v>0.2046446166</v>
      </c>
      <c r="AJ233" s="40">
        <f t="shared" si="23"/>
        <v>0.2046446166</v>
      </c>
      <c r="AK233" s="54">
        <f t="shared" si="24"/>
        <v>0.2046446166</v>
      </c>
      <c r="AL233" s="57">
        <f t="shared" ref="AL233:AM233" si="1181">R233-T233</f>
        <v>-0.01805170822</v>
      </c>
      <c r="AM233" s="57">
        <f t="shared" si="1181"/>
        <v>-0.07713646065</v>
      </c>
      <c r="AN233" s="58">
        <f t="shared" si="26"/>
        <v>-0.008821985464</v>
      </c>
      <c r="AO233" s="58">
        <f t="shared" si="27"/>
        <v>-0.05435640976</v>
      </c>
      <c r="AP233" s="39">
        <f t="shared" si="28"/>
        <v>0.2046446166</v>
      </c>
      <c r="AQ233" s="40">
        <f t="shared" ref="AQ233:AR233" si="1182">AJ233+AN233</f>
        <v>0.1958226311</v>
      </c>
      <c r="AR233" s="54">
        <f t="shared" si="1182"/>
        <v>0.1502882068</v>
      </c>
      <c r="AS233" s="59">
        <f t="shared" si="30"/>
        <v>1.543111561</v>
      </c>
      <c r="AT233" s="39">
        <f t="shared" ref="AT233:AV233" si="1183">AP233*$AS233</f>
        <v>0.3157894737</v>
      </c>
      <c r="AU233" s="40">
        <f t="shared" si="1183"/>
        <v>0.3021761659</v>
      </c>
      <c r="AV233" s="54">
        <f t="shared" si="1183"/>
        <v>0.2319114694</v>
      </c>
      <c r="AW233" s="39">
        <f t="shared" ref="AW233:AY233" si="1184">IF(AT233&lt;0,0,IF(AT233&gt;1,1,AT233))</f>
        <v>0.3157894737</v>
      </c>
      <c r="AX233" s="40">
        <f t="shared" si="1184"/>
        <v>0.3021761659</v>
      </c>
      <c r="AY233" s="54">
        <f t="shared" si="1184"/>
        <v>0.2319114694</v>
      </c>
      <c r="AZ233" s="38"/>
      <c r="BA233" s="38"/>
      <c r="BB233" s="38"/>
      <c r="BC233" s="38"/>
      <c r="BD233" s="38"/>
      <c r="BE233" s="38"/>
      <c r="BF233" s="38"/>
    </row>
    <row r="234">
      <c r="A234" s="1"/>
      <c r="B234" s="1"/>
      <c r="C234" s="53">
        <v>0.0</v>
      </c>
      <c r="D234" s="42"/>
      <c r="E234" s="42"/>
      <c r="F234" s="2">
        <v>3604.0</v>
      </c>
      <c r="G234" s="75">
        <v>2505.0</v>
      </c>
      <c r="H234" s="43">
        <v>21.0</v>
      </c>
      <c r="I234" s="43">
        <v>48.0</v>
      </c>
      <c r="J234" s="43">
        <v>24.0</v>
      </c>
      <c r="K234" s="44">
        <v>53.0</v>
      </c>
      <c r="L234" s="44">
        <v>85.0</v>
      </c>
      <c r="M234" s="44">
        <v>32.0</v>
      </c>
      <c r="N234" s="76">
        <f>'Turnout Restoration'!AR234</f>
        <v>25</v>
      </c>
      <c r="O234" s="45">
        <v>18.0</v>
      </c>
      <c r="P234" s="76">
        <f>'Turnout Restoration'!AT234</f>
        <v>19</v>
      </c>
      <c r="Q234" s="39">
        <f t="shared" si="6"/>
        <v>0.2903225806</v>
      </c>
      <c r="R234" s="40">
        <f t="shared" si="7"/>
        <v>0.5161290323</v>
      </c>
      <c r="S234" s="54">
        <f t="shared" si="8"/>
        <v>0.5</v>
      </c>
      <c r="T234" s="40">
        <f t="shared" si="9"/>
        <v>0.4546253902</v>
      </c>
      <c r="U234" s="54">
        <f t="shared" si="10"/>
        <v>0.5502414152</v>
      </c>
      <c r="V234" s="39">
        <f t="shared" ref="V234:X234" si="1185">Q234</f>
        <v>0.2903225806</v>
      </c>
      <c r="W234" s="40">
        <f t="shared" si="1185"/>
        <v>0.5161290323</v>
      </c>
      <c r="X234" s="54">
        <f t="shared" si="1185"/>
        <v>0.5</v>
      </c>
      <c r="Y234" s="39">
        <f t="shared" si="12"/>
        <v>0.2903225806</v>
      </c>
      <c r="Z234" s="40">
        <f t="shared" si="13"/>
        <v>-0.03787096774</v>
      </c>
      <c r="AA234" s="54">
        <f t="shared" si="14"/>
        <v>-0.132</v>
      </c>
      <c r="AB234" s="55">
        <f t="shared" si="15"/>
        <v>-0.1297120374</v>
      </c>
      <c r="AC234" s="55">
        <f t="shared" si="16"/>
        <v>0.9151102007</v>
      </c>
      <c r="AD234" s="39">
        <f t="shared" si="17"/>
        <v>0.2070282723</v>
      </c>
      <c r="AE234" s="40">
        <f t="shared" si="18"/>
        <v>0.2070282723</v>
      </c>
      <c r="AF234" s="54">
        <f t="shared" si="19"/>
        <v>-0.132</v>
      </c>
      <c r="AG234" s="56">
        <f t="shared" si="20"/>
        <v>-0.5676045131</v>
      </c>
      <c r="AH234" s="56">
        <f t="shared" si="21"/>
        <v>1.353002677</v>
      </c>
      <c r="AI234" s="39">
        <f t="shared" si="22"/>
        <v>0.1736155314</v>
      </c>
      <c r="AJ234" s="40">
        <f t="shared" si="23"/>
        <v>0.1736155314</v>
      </c>
      <c r="AK234" s="54">
        <f t="shared" si="24"/>
        <v>0.1736155314</v>
      </c>
      <c r="AL234" s="57">
        <f t="shared" ref="AL234:AM234" si="1186">R234-T234</f>
        <v>0.06150364204</v>
      </c>
      <c r="AM234" s="57">
        <f t="shared" si="1186"/>
        <v>-0.05024141519</v>
      </c>
      <c r="AN234" s="58">
        <f t="shared" si="26"/>
        <v>0.03005722392</v>
      </c>
      <c r="AO234" s="58">
        <f t="shared" si="27"/>
        <v>-0.03540404794</v>
      </c>
      <c r="AP234" s="39">
        <f t="shared" si="28"/>
        <v>0.1736155314</v>
      </c>
      <c r="AQ234" s="40">
        <f t="shared" ref="AQ234:AR234" si="1187">AJ234+AN234</f>
        <v>0.2036727554</v>
      </c>
      <c r="AR234" s="54">
        <f t="shared" si="1187"/>
        <v>0.1382114835</v>
      </c>
      <c r="AS234" s="59">
        <f t="shared" si="30"/>
        <v>1.672215488</v>
      </c>
      <c r="AT234" s="39">
        <f t="shared" ref="AT234:AV234" si="1188">AP234*$AS234</f>
        <v>0.2903225806</v>
      </c>
      <c r="AU234" s="40">
        <f t="shared" si="1188"/>
        <v>0.340584736</v>
      </c>
      <c r="AV234" s="54">
        <f t="shared" si="1188"/>
        <v>0.2311193833</v>
      </c>
      <c r="AW234" s="39">
        <f t="shared" ref="AW234:AY234" si="1189">IF(AT234&lt;0,0,IF(AT234&gt;1,1,AT234))</f>
        <v>0.2903225806</v>
      </c>
      <c r="AX234" s="40">
        <f t="shared" si="1189"/>
        <v>0.340584736</v>
      </c>
      <c r="AY234" s="54">
        <f t="shared" si="1189"/>
        <v>0.2311193833</v>
      </c>
      <c r="AZ234" s="38"/>
      <c r="BA234" s="38"/>
      <c r="BB234" s="38"/>
      <c r="BC234" s="38"/>
      <c r="BD234" s="38"/>
      <c r="BE234" s="38"/>
      <c r="BF234" s="38"/>
    </row>
    <row r="235">
      <c r="A235" s="1"/>
      <c r="B235" s="1"/>
      <c r="C235" s="53">
        <v>0.0</v>
      </c>
      <c r="D235" s="42"/>
      <c r="E235" s="42"/>
      <c r="F235" s="2">
        <v>3606.0</v>
      </c>
      <c r="G235" s="75">
        <v>2948.0</v>
      </c>
      <c r="H235" s="43">
        <v>42.0</v>
      </c>
      <c r="I235" s="43">
        <v>77.0</v>
      </c>
      <c r="J235" s="43">
        <v>34.0</v>
      </c>
      <c r="K235" s="44">
        <v>135.0</v>
      </c>
      <c r="L235" s="44">
        <v>224.0</v>
      </c>
      <c r="M235" s="44">
        <v>72.0</v>
      </c>
      <c r="N235" s="76">
        <f>'Turnout Restoration'!AR235</f>
        <v>52</v>
      </c>
      <c r="O235" s="45">
        <v>28.0</v>
      </c>
      <c r="P235" s="76">
        <f>'Turnout Restoration'!AT235</f>
        <v>25</v>
      </c>
      <c r="Q235" s="39">
        <f t="shared" si="6"/>
        <v>0.2666666667</v>
      </c>
      <c r="R235" s="40">
        <f t="shared" si="7"/>
        <v>0.5032679739</v>
      </c>
      <c r="S235" s="54">
        <f t="shared" si="8"/>
        <v>0.5197215777</v>
      </c>
      <c r="T235" s="40">
        <f t="shared" si="9"/>
        <v>0.4584266667</v>
      </c>
      <c r="U235" s="54">
        <f t="shared" si="10"/>
        <v>0.5546133333</v>
      </c>
      <c r="V235" s="39">
        <f t="shared" ref="V235:X235" si="1190">Q235</f>
        <v>0.2666666667</v>
      </c>
      <c r="W235" s="40">
        <f t="shared" si="1190"/>
        <v>0.5032679739</v>
      </c>
      <c r="X235" s="54">
        <f t="shared" si="1190"/>
        <v>0.5197215777</v>
      </c>
      <c r="Y235" s="39">
        <f t="shared" si="12"/>
        <v>0.2666666667</v>
      </c>
      <c r="Z235" s="40">
        <f t="shared" si="13"/>
        <v>-0.05073202614</v>
      </c>
      <c r="AA235" s="54">
        <f t="shared" si="14"/>
        <v>-0.1122784223</v>
      </c>
      <c r="AB235" s="55">
        <f t="shared" si="15"/>
        <v>-0.1879984942</v>
      </c>
      <c r="AC235" s="55">
        <f t="shared" si="16"/>
        <v>0.9733966576</v>
      </c>
      <c r="AD235" s="39">
        <f t="shared" si="17"/>
        <v>0.1919438063</v>
      </c>
      <c r="AE235" s="40">
        <f t="shared" si="18"/>
        <v>0.1919438063</v>
      </c>
      <c r="AF235" s="54">
        <f t="shared" si="19"/>
        <v>-0.1122784223</v>
      </c>
      <c r="AG235" s="56">
        <f t="shared" si="20"/>
        <v>-0.5292832827</v>
      </c>
      <c r="AH235" s="56">
        <f t="shared" si="21"/>
        <v>1.314681446</v>
      </c>
      <c r="AI235" s="39">
        <f t="shared" si="22"/>
        <v>0.1572400536</v>
      </c>
      <c r="AJ235" s="40">
        <f t="shared" si="23"/>
        <v>0.1572400536</v>
      </c>
      <c r="AK235" s="54">
        <f t="shared" si="24"/>
        <v>0.1572400536</v>
      </c>
      <c r="AL235" s="57">
        <f t="shared" ref="AL235:AM235" si="1191">R235-T235</f>
        <v>0.04484130719</v>
      </c>
      <c r="AM235" s="57">
        <f t="shared" si="1191"/>
        <v>-0.03489175561</v>
      </c>
      <c r="AN235" s="58">
        <f t="shared" si="26"/>
        <v>0.02191423412</v>
      </c>
      <c r="AO235" s="58">
        <f t="shared" si="27"/>
        <v>-0.02458747198</v>
      </c>
      <c r="AP235" s="39">
        <f t="shared" si="28"/>
        <v>0.1572400536</v>
      </c>
      <c r="AQ235" s="40">
        <f t="shared" ref="AQ235:AR235" si="1192">AJ235+AN235</f>
        <v>0.1791542877</v>
      </c>
      <c r="AR235" s="54">
        <f t="shared" si="1192"/>
        <v>0.1326525816</v>
      </c>
      <c r="AS235" s="59">
        <f t="shared" si="30"/>
        <v>1.695920731</v>
      </c>
      <c r="AT235" s="39">
        <f t="shared" ref="AT235:AV235" si="1193">AP235*$AS235</f>
        <v>0.2666666667</v>
      </c>
      <c r="AU235" s="40">
        <f t="shared" si="1193"/>
        <v>0.3038314706</v>
      </c>
      <c r="AV235" s="54">
        <f t="shared" si="1193"/>
        <v>0.2249682632</v>
      </c>
      <c r="AW235" s="39">
        <f t="shared" ref="AW235:AY235" si="1194">IF(AT235&lt;0,0,IF(AT235&gt;1,1,AT235))</f>
        <v>0.2666666667</v>
      </c>
      <c r="AX235" s="40">
        <f t="shared" si="1194"/>
        <v>0.3038314706</v>
      </c>
      <c r="AY235" s="54">
        <f t="shared" si="1194"/>
        <v>0.2249682632</v>
      </c>
      <c r="AZ235" s="38"/>
      <c r="BA235" s="38"/>
      <c r="BB235" s="38"/>
      <c r="BC235" s="38"/>
      <c r="BD235" s="38"/>
      <c r="BE235" s="38"/>
      <c r="BF235" s="38"/>
    </row>
    <row r="236">
      <c r="A236" s="1"/>
      <c r="B236" s="1"/>
      <c r="C236" s="53">
        <v>0.0</v>
      </c>
      <c r="D236" s="42"/>
      <c r="E236" s="42"/>
      <c r="F236" s="2">
        <v>3607.0</v>
      </c>
      <c r="G236" s="75">
        <v>1734.0</v>
      </c>
      <c r="H236" s="43">
        <v>3.0</v>
      </c>
      <c r="I236" s="43">
        <v>28.0</v>
      </c>
      <c r="J236" s="43">
        <v>14.0</v>
      </c>
      <c r="K236" s="44">
        <v>30.0</v>
      </c>
      <c r="L236" s="44">
        <v>57.0</v>
      </c>
      <c r="M236" s="44">
        <v>20.0</v>
      </c>
      <c r="N236" s="76">
        <f>'Turnout Restoration'!AR236</f>
        <v>13</v>
      </c>
      <c r="O236" s="45">
        <v>13.0</v>
      </c>
      <c r="P236" s="76">
        <f>'Turnout Restoration'!AT236</f>
        <v>75</v>
      </c>
      <c r="Q236" s="39">
        <f t="shared" si="6"/>
        <v>0.1287128713</v>
      </c>
      <c r="R236" s="40">
        <f t="shared" si="7"/>
        <v>0.6222222222</v>
      </c>
      <c r="S236" s="54">
        <f t="shared" si="8"/>
        <v>0.5327102804</v>
      </c>
      <c r="T236" s="40">
        <f t="shared" si="9"/>
        <v>0.4957771787</v>
      </c>
      <c r="U236" s="54">
        <f t="shared" si="10"/>
        <v>0.588201941</v>
      </c>
      <c r="V236" s="39">
        <f t="shared" ref="V236:X236" si="1195">Q236</f>
        <v>0.1287128713</v>
      </c>
      <c r="W236" s="40">
        <f t="shared" si="1195"/>
        <v>0.6222222222</v>
      </c>
      <c r="X236" s="54">
        <f t="shared" si="1195"/>
        <v>0.5327102804</v>
      </c>
      <c r="Y236" s="39">
        <f t="shared" si="12"/>
        <v>0.1287128713</v>
      </c>
      <c r="Z236" s="40">
        <f t="shared" si="13"/>
        <v>0.06822222222</v>
      </c>
      <c r="AA236" s="54">
        <f t="shared" si="14"/>
        <v>-0.09928971963</v>
      </c>
      <c r="AB236" s="55">
        <f t="shared" si="15"/>
        <v>0.4873852698</v>
      </c>
      <c r="AC236" s="55">
        <f t="shared" si="16"/>
        <v>0.2980128936</v>
      </c>
      <c r="AD236" s="39">
        <f t="shared" si="17"/>
        <v>0.1030079483</v>
      </c>
      <c r="AE236" s="40">
        <f t="shared" si="18"/>
        <v>0.1030079483</v>
      </c>
      <c r="AF236" s="54">
        <f t="shared" si="19"/>
        <v>-0.09928971963</v>
      </c>
      <c r="AG236" s="56">
        <f t="shared" si="20"/>
        <v>-0.7670202447</v>
      </c>
      <c r="AH236" s="56">
        <f t="shared" si="21"/>
        <v>1.552418408</v>
      </c>
      <c r="AI236" s="39">
        <f t="shared" si="22"/>
        <v>0.1011659178</v>
      </c>
      <c r="AJ236" s="40">
        <f t="shared" si="23"/>
        <v>0.1011659178</v>
      </c>
      <c r="AK236" s="54">
        <f t="shared" si="24"/>
        <v>0.1011659178</v>
      </c>
      <c r="AL236" s="57">
        <f t="shared" ref="AL236:AM236" si="1196">R236-T236</f>
        <v>0.1264450435</v>
      </c>
      <c r="AM236" s="57">
        <f t="shared" si="1196"/>
        <v>-0.05549166061</v>
      </c>
      <c r="AN236" s="58">
        <f t="shared" si="26"/>
        <v>0.0617945029</v>
      </c>
      <c r="AO236" s="58">
        <f t="shared" si="27"/>
        <v>-0.03910378331</v>
      </c>
      <c r="AP236" s="39">
        <f t="shared" si="28"/>
        <v>0.1011659178</v>
      </c>
      <c r="AQ236" s="40">
        <f t="shared" ref="AQ236:AR236" si="1197">AJ236+AN236</f>
        <v>0.1629604207</v>
      </c>
      <c r="AR236" s="54">
        <f t="shared" si="1197"/>
        <v>0.06206213448</v>
      </c>
      <c r="AS236" s="59">
        <f t="shared" si="30"/>
        <v>1.272294801</v>
      </c>
      <c r="AT236" s="39">
        <f t="shared" ref="AT236:AV236" si="1198">AP236*$AS236</f>
        <v>0.1287128713</v>
      </c>
      <c r="AU236" s="40">
        <f t="shared" si="1198"/>
        <v>0.2073336961</v>
      </c>
      <c r="AV236" s="54">
        <f t="shared" si="1198"/>
        <v>0.07896133107</v>
      </c>
      <c r="AW236" s="39">
        <f t="shared" ref="AW236:AY236" si="1199">IF(AT236&lt;0,0,IF(AT236&gt;1,1,AT236))</f>
        <v>0.1287128713</v>
      </c>
      <c r="AX236" s="40">
        <f t="shared" si="1199"/>
        <v>0.2073336961</v>
      </c>
      <c r="AY236" s="54">
        <f t="shared" si="1199"/>
        <v>0.07896133107</v>
      </c>
      <c r="AZ236" s="38"/>
      <c r="BA236" s="38"/>
      <c r="BB236" s="38"/>
      <c r="BC236" s="38"/>
      <c r="BD236" s="38"/>
      <c r="BE236" s="38"/>
      <c r="BF236" s="38"/>
    </row>
    <row r="237">
      <c r="A237" s="1"/>
      <c r="B237" s="1"/>
      <c r="C237" s="53">
        <v>0.0</v>
      </c>
      <c r="D237" s="42"/>
      <c r="E237" s="42"/>
      <c r="F237" s="2">
        <v>3609.0</v>
      </c>
      <c r="G237" s="75">
        <v>1497.0</v>
      </c>
      <c r="H237" s="43">
        <v>37.0</v>
      </c>
      <c r="I237" s="43">
        <v>23.0</v>
      </c>
      <c r="J237" s="43">
        <v>31.0</v>
      </c>
      <c r="K237" s="44">
        <v>126.0</v>
      </c>
      <c r="L237" s="44">
        <v>131.0</v>
      </c>
      <c r="M237" s="44">
        <v>82.0</v>
      </c>
      <c r="N237" s="76">
        <f>'Turnout Restoration'!AR237</f>
        <v>21</v>
      </c>
      <c r="O237" s="45">
        <v>19.0</v>
      </c>
      <c r="P237" s="76">
        <f>'Turnout Restoration'!AT237</f>
        <v>10</v>
      </c>
      <c r="Q237" s="39">
        <f t="shared" si="6"/>
        <v>0.38</v>
      </c>
      <c r="R237" s="40">
        <f t="shared" si="7"/>
        <v>0.2527472527</v>
      </c>
      <c r="S237" s="54">
        <f t="shared" si="8"/>
        <v>0.3864306785</v>
      </c>
      <c r="T237" s="40">
        <f t="shared" si="9"/>
        <v>0.4471364</v>
      </c>
      <c r="U237" s="54">
        <f t="shared" si="10"/>
        <v>0.5373572</v>
      </c>
      <c r="V237" s="39">
        <f t="shared" ref="V237:X237" si="1200">Q237</f>
        <v>0.38</v>
      </c>
      <c r="W237" s="40">
        <f t="shared" si="1200"/>
        <v>0.2527472527</v>
      </c>
      <c r="X237" s="54">
        <f t="shared" si="1200"/>
        <v>0.3864306785</v>
      </c>
      <c r="Y237" s="39">
        <f t="shared" si="12"/>
        <v>0.38</v>
      </c>
      <c r="Z237" s="40">
        <f t="shared" si="13"/>
        <v>-0.3012527473</v>
      </c>
      <c r="AA237" s="54">
        <f t="shared" si="14"/>
        <v>-0.2455693215</v>
      </c>
      <c r="AB237" s="55">
        <f t="shared" si="15"/>
        <v>-0.6703170693</v>
      </c>
      <c r="AC237" s="55">
        <f t="shared" si="16"/>
        <v>1.455715233</v>
      </c>
      <c r="AD237" s="39">
        <f t="shared" si="17"/>
        <v>0.3428944573</v>
      </c>
      <c r="AE237" s="40">
        <f t="shared" si="18"/>
        <v>0.3428944573</v>
      </c>
      <c r="AF237" s="54">
        <f t="shared" si="19"/>
        <v>-0.2455693215</v>
      </c>
      <c r="AG237" s="56">
        <f t="shared" si="20"/>
        <v>-0.6214933745</v>
      </c>
      <c r="AH237" s="56">
        <f t="shared" si="21"/>
        <v>1.406891538</v>
      </c>
      <c r="AI237" s="39">
        <f t="shared" si="22"/>
        <v>0.2982288555</v>
      </c>
      <c r="AJ237" s="40">
        <f t="shared" si="23"/>
        <v>0.2982288555</v>
      </c>
      <c r="AK237" s="54">
        <f t="shared" si="24"/>
        <v>0.2982288555</v>
      </c>
      <c r="AL237" s="57">
        <f t="shared" ref="AL237:AM237" si="1201">R237-T237</f>
        <v>-0.1943891473</v>
      </c>
      <c r="AM237" s="57">
        <f t="shared" si="1201"/>
        <v>-0.1509265215</v>
      </c>
      <c r="AN237" s="58">
        <f t="shared" si="26"/>
        <v>-0.09499922172</v>
      </c>
      <c r="AO237" s="58">
        <f t="shared" si="27"/>
        <v>-0.1063546834</v>
      </c>
      <c r="AP237" s="39">
        <f t="shared" si="28"/>
        <v>0.2982288555</v>
      </c>
      <c r="AQ237" s="40">
        <f t="shared" ref="AQ237:AR237" si="1202">AJ237+AN237</f>
        <v>0.2032296338</v>
      </c>
      <c r="AR237" s="54">
        <f t="shared" si="1202"/>
        <v>0.1918741722</v>
      </c>
      <c r="AS237" s="59">
        <f t="shared" si="30"/>
        <v>1.274189244</v>
      </c>
      <c r="AT237" s="39">
        <f t="shared" ref="AT237:AV237" si="1203">AP237*$AS237</f>
        <v>0.38</v>
      </c>
      <c r="AU237" s="40">
        <f t="shared" si="1203"/>
        <v>0.2589530135</v>
      </c>
      <c r="AV237" s="54">
        <f t="shared" si="1203"/>
        <v>0.2444840064</v>
      </c>
      <c r="AW237" s="39">
        <f t="shared" ref="AW237:AY237" si="1204">IF(AT237&lt;0,0,IF(AT237&gt;1,1,AT237))</f>
        <v>0.38</v>
      </c>
      <c r="AX237" s="40">
        <f t="shared" si="1204"/>
        <v>0.2589530135</v>
      </c>
      <c r="AY237" s="54">
        <f t="shared" si="1204"/>
        <v>0.2444840064</v>
      </c>
      <c r="AZ237" s="38"/>
      <c r="BA237" s="38"/>
      <c r="BB237" s="38"/>
      <c r="BC237" s="38"/>
      <c r="BD237" s="38"/>
      <c r="BE237" s="38"/>
      <c r="BF237" s="38"/>
    </row>
    <row r="238">
      <c r="A238" s="1"/>
      <c r="B238" s="1"/>
      <c r="C238" s="53">
        <v>0.0</v>
      </c>
      <c r="D238" s="42"/>
      <c r="E238" s="42"/>
      <c r="F238" s="2">
        <v>3613.0</v>
      </c>
      <c r="G238" s="75">
        <v>1295.0</v>
      </c>
      <c r="H238" s="43">
        <v>17.0</v>
      </c>
      <c r="I238" s="43">
        <v>22.0</v>
      </c>
      <c r="J238" s="43">
        <v>8.0</v>
      </c>
      <c r="K238" s="44">
        <v>15.0</v>
      </c>
      <c r="L238" s="44">
        <v>66.0</v>
      </c>
      <c r="M238" s="44">
        <v>21.0</v>
      </c>
      <c r="N238" s="76">
        <f>'Turnout Restoration'!AR238</f>
        <v>10</v>
      </c>
      <c r="O238" s="45">
        <v>14.0</v>
      </c>
      <c r="P238" s="76">
        <f>'Turnout Restoration'!AT238</f>
        <v>7</v>
      </c>
      <c r="Q238" s="39">
        <f t="shared" si="6"/>
        <v>0.4516129032</v>
      </c>
      <c r="R238" s="40">
        <f t="shared" si="7"/>
        <v>0.4680851064</v>
      </c>
      <c r="S238" s="54">
        <f t="shared" si="8"/>
        <v>0.6470588235</v>
      </c>
      <c r="T238" s="40">
        <f t="shared" si="9"/>
        <v>0.4490218522</v>
      </c>
      <c r="U238" s="54">
        <f t="shared" si="10"/>
        <v>0.5312611863</v>
      </c>
      <c r="V238" s="39">
        <f t="shared" ref="V238:X238" si="1205">Q238</f>
        <v>0.4516129032</v>
      </c>
      <c r="W238" s="40">
        <f t="shared" si="1205"/>
        <v>0.4680851064</v>
      </c>
      <c r="X238" s="54">
        <f t="shared" si="1205"/>
        <v>0.6470588235</v>
      </c>
      <c r="Y238" s="39">
        <f t="shared" si="12"/>
        <v>0.4516129032</v>
      </c>
      <c r="Z238" s="40">
        <f t="shared" si="13"/>
        <v>-0.08591489362</v>
      </c>
      <c r="AA238" s="54">
        <f t="shared" si="14"/>
        <v>0.01505882353</v>
      </c>
      <c r="AB238" s="55">
        <f t="shared" si="15"/>
        <v>-0.1879936915</v>
      </c>
      <c r="AC238" s="55">
        <f t="shared" si="16"/>
        <v>0.9733918549</v>
      </c>
      <c r="AD238" s="39">
        <f t="shared" si="17"/>
        <v>0.3250658266</v>
      </c>
      <c r="AE238" s="40">
        <f t="shared" si="18"/>
        <v>0.3250658266</v>
      </c>
      <c r="AF238" s="54">
        <f t="shared" si="19"/>
        <v>0.01505882353</v>
      </c>
      <c r="AG238" s="56">
        <f t="shared" si="20"/>
        <v>0.04629236242</v>
      </c>
      <c r="AH238" s="56">
        <f t="shared" si="21"/>
        <v>0.739105801</v>
      </c>
      <c r="AI238" s="39">
        <f t="shared" si="22"/>
        <v>0.2301027595</v>
      </c>
      <c r="AJ238" s="40">
        <f t="shared" si="23"/>
        <v>0.2301027595</v>
      </c>
      <c r="AK238" s="54">
        <f t="shared" si="24"/>
        <v>0.2301027595</v>
      </c>
      <c r="AL238" s="57">
        <f t="shared" ref="AL238:AM238" si="1206">R238-T238</f>
        <v>0.01906325415</v>
      </c>
      <c r="AM238" s="57">
        <f t="shared" si="1206"/>
        <v>0.1157976373</v>
      </c>
      <c r="AN238" s="58">
        <f t="shared" si="26"/>
        <v>0.00931633444</v>
      </c>
      <c r="AO238" s="58">
        <f t="shared" si="27"/>
        <v>0.08160011189</v>
      </c>
      <c r="AP238" s="39">
        <f t="shared" si="28"/>
        <v>0.2301027595</v>
      </c>
      <c r="AQ238" s="40">
        <f t="shared" ref="AQ238:AR238" si="1207">AJ238+AN238</f>
        <v>0.2394190939</v>
      </c>
      <c r="AR238" s="54">
        <f t="shared" si="1207"/>
        <v>0.3117028713</v>
      </c>
      <c r="AS238" s="59">
        <f t="shared" si="30"/>
        <v>1.962657485</v>
      </c>
      <c r="AT238" s="39">
        <f t="shared" ref="AT238:AV238" si="1208">AP238*$AS238</f>
        <v>0.4516129032</v>
      </c>
      <c r="AU238" s="40">
        <f t="shared" si="1208"/>
        <v>0.4698976767</v>
      </c>
      <c r="AV238" s="54">
        <f t="shared" si="1208"/>
        <v>0.6117659736</v>
      </c>
      <c r="AW238" s="39">
        <f t="shared" ref="AW238:AY238" si="1209">IF(AT238&lt;0,0,IF(AT238&gt;1,1,AT238))</f>
        <v>0.4516129032</v>
      </c>
      <c r="AX238" s="40">
        <f t="shared" si="1209"/>
        <v>0.4698976767</v>
      </c>
      <c r="AY238" s="54">
        <f t="shared" si="1209"/>
        <v>0.6117659736</v>
      </c>
      <c r="AZ238" s="38"/>
      <c r="BA238" s="38"/>
      <c r="BB238" s="38"/>
      <c r="BC238" s="38"/>
      <c r="BD238" s="38"/>
      <c r="BE238" s="38"/>
      <c r="BF238" s="38"/>
    </row>
    <row r="239">
      <c r="A239" s="1"/>
      <c r="B239" s="1"/>
      <c r="C239" s="53">
        <v>0.0</v>
      </c>
      <c r="D239" s="42"/>
      <c r="E239" s="42"/>
      <c r="F239" s="2">
        <v>3705.0</v>
      </c>
      <c r="G239" s="75">
        <v>1153.0</v>
      </c>
      <c r="H239" s="43">
        <v>11.0</v>
      </c>
      <c r="I239" s="43">
        <v>21.0</v>
      </c>
      <c r="J239" s="43">
        <v>28.0</v>
      </c>
      <c r="K239" s="44">
        <v>45.0</v>
      </c>
      <c r="L239" s="44">
        <v>70.0</v>
      </c>
      <c r="M239" s="44">
        <v>33.0</v>
      </c>
      <c r="N239" s="76">
        <f>'Turnout Restoration'!AR239</f>
        <v>17</v>
      </c>
      <c r="O239" s="45">
        <v>15.0</v>
      </c>
      <c r="P239" s="76">
        <f>'Turnout Restoration'!AT239</f>
        <v>33</v>
      </c>
      <c r="Q239" s="39">
        <f t="shared" si="6"/>
        <v>0.2307692308</v>
      </c>
      <c r="R239" s="40">
        <f t="shared" si="7"/>
        <v>0.35</v>
      </c>
      <c r="S239" s="54">
        <f t="shared" si="8"/>
        <v>0.472972973</v>
      </c>
      <c r="T239" s="40">
        <f t="shared" si="9"/>
        <v>0.4656508876</v>
      </c>
      <c r="U239" s="54">
        <f t="shared" si="10"/>
        <v>0.5620236686</v>
      </c>
      <c r="V239" s="39">
        <f t="shared" ref="V239:X239" si="1210">Q239</f>
        <v>0.2307692308</v>
      </c>
      <c r="W239" s="40">
        <f t="shared" si="1210"/>
        <v>0.35</v>
      </c>
      <c r="X239" s="54">
        <f t="shared" si="1210"/>
        <v>0.472972973</v>
      </c>
      <c r="Y239" s="39">
        <f t="shared" si="12"/>
        <v>0.2307692308</v>
      </c>
      <c r="Z239" s="40">
        <f t="shared" si="13"/>
        <v>-0.204</v>
      </c>
      <c r="AA239" s="54">
        <f t="shared" si="14"/>
        <v>-0.159027027</v>
      </c>
      <c r="AB239" s="55">
        <f t="shared" si="15"/>
        <v>-0.7239046671</v>
      </c>
      <c r="AC239" s="55">
        <f t="shared" si="16"/>
        <v>1.50930283</v>
      </c>
      <c r="AD239" s="39">
        <f t="shared" si="17"/>
        <v>0.2177962785</v>
      </c>
      <c r="AE239" s="40">
        <f t="shared" si="18"/>
        <v>0.2177962785</v>
      </c>
      <c r="AF239" s="54">
        <f t="shared" si="19"/>
        <v>-0.159027027</v>
      </c>
      <c r="AG239" s="56">
        <f t="shared" si="20"/>
        <v>-0.6306848109</v>
      </c>
      <c r="AH239" s="56">
        <f t="shared" si="21"/>
        <v>1.416082974</v>
      </c>
      <c r="AI239" s="39">
        <f t="shared" si="22"/>
        <v>0.1906892947</v>
      </c>
      <c r="AJ239" s="40">
        <f t="shared" si="23"/>
        <v>0.1906892947</v>
      </c>
      <c r="AK239" s="54">
        <f t="shared" si="24"/>
        <v>0.1906892947</v>
      </c>
      <c r="AL239" s="57">
        <f t="shared" ref="AL239:AM239" si="1211">R239-T239</f>
        <v>-0.1156508876</v>
      </c>
      <c r="AM239" s="57">
        <f t="shared" si="1211"/>
        <v>-0.08905069567</v>
      </c>
      <c r="AN239" s="58">
        <f t="shared" si="26"/>
        <v>-0.05651932974</v>
      </c>
      <c r="AO239" s="58">
        <f t="shared" si="27"/>
        <v>-0.06275211569</v>
      </c>
      <c r="AP239" s="39">
        <f t="shared" si="28"/>
        <v>0.1906892947</v>
      </c>
      <c r="AQ239" s="40">
        <f t="shared" ref="AQ239:AR239" si="1212">AJ239+AN239</f>
        <v>0.134169965</v>
      </c>
      <c r="AR239" s="54">
        <f t="shared" si="1212"/>
        <v>0.1279371791</v>
      </c>
      <c r="AS239" s="59">
        <f t="shared" si="30"/>
        <v>1.21018451</v>
      </c>
      <c r="AT239" s="39">
        <f t="shared" ref="AT239:AV239" si="1213">AP239*$AS239</f>
        <v>0.2307692308</v>
      </c>
      <c r="AU239" s="40">
        <f t="shared" si="1213"/>
        <v>0.1623704134</v>
      </c>
      <c r="AV239" s="54">
        <f t="shared" si="1213"/>
        <v>0.1548275924</v>
      </c>
      <c r="AW239" s="39">
        <f t="shared" ref="AW239:AY239" si="1214">IF(AT239&lt;0,0,IF(AT239&gt;1,1,AT239))</f>
        <v>0.2307692308</v>
      </c>
      <c r="AX239" s="40">
        <f t="shared" si="1214"/>
        <v>0.1623704134</v>
      </c>
      <c r="AY239" s="54">
        <f t="shared" si="1214"/>
        <v>0.1548275924</v>
      </c>
      <c r="AZ239" s="38"/>
      <c r="BA239" s="38"/>
      <c r="BB239" s="38"/>
      <c r="BC239" s="38"/>
      <c r="BD239" s="38"/>
      <c r="BE239" s="38"/>
      <c r="BF239" s="38"/>
    </row>
    <row r="240">
      <c r="A240" s="1"/>
      <c r="B240" s="1"/>
      <c r="C240" s="53">
        <v>0.0</v>
      </c>
      <c r="D240" s="42"/>
      <c r="E240" s="42"/>
      <c r="F240" s="2">
        <v>3706.0</v>
      </c>
      <c r="G240" s="75">
        <v>1851.0</v>
      </c>
      <c r="H240" s="43">
        <v>27.0</v>
      </c>
      <c r="I240" s="43">
        <v>41.0</v>
      </c>
      <c r="J240" s="43">
        <v>22.0</v>
      </c>
      <c r="K240" s="44">
        <v>57.0</v>
      </c>
      <c r="L240" s="44">
        <v>130.0</v>
      </c>
      <c r="M240" s="44">
        <v>41.0</v>
      </c>
      <c r="N240" s="76">
        <f>'Turnout Restoration'!AR240</f>
        <v>29</v>
      </c>
      <c r="O240" s="45">
        <v>25.0</v>
      </c>
      <c r="P240" s="76">
        <f>'Turnout Restoration'!AT240</f>
        <v>20</v>
      </c>
      <c r="Q240" s="39">
        <f t="shared" si="6"/>
        <v>0.3378378378</v>
      </c>
      <c r="R240" s="40">
        <f t="shared" si="7"/>
        <v>0.4555555556</v>
      </c>
      <c r="S240" s="54">
        <f t="shared" si="8"/>
        <v>0.5701754386</v>
      </c>
      <c r="T240" s="40">
        <f t="shared" si="9"/>
        <v>0.4492930972</v>
      </c>
      <c r="U240" s="54">
        <f t="shared" si="10"/>
        <v>0.5426875457</v>
      </c>
      <c r="V240" s="39">
        <f t="shared" ref="V240:X240" si="1215">Q240</f>
        <v>0.3378378378</v>
      </c>
      <c r="W240" s="40">
        <f t="shared" si="1215"/>
        <v>0.4555555556</v>
      </c>
      <c r="X240" s="54">
        <f t="shared" si="1215"/>
        <v>0.5701754386</v>
      </c>
      <c r="Y240" s="39">
        <f t="shared" si="12"/>
        <v>0.3378378378</v>
      </c>
      <c r="Z240" s="40">
        <f t="shared" si="13"/>
        <v>-0.09844444444</v>
      </c>
      <c r="AA240" s="54">
        <f t="shared" si="14"/>
        <v>-0.0618245614</v>
      </c>
      <c r="AB240" s="55">
        <f t="shared" si="15"/>
        <v>-0.283544235</v>
      </c>
      <c r="AC240" s="55">
        <f t="shared" si="16"/>
        <v>1.068942398</v>
      </c>
      <c r="AD240" s="39">
        <f t="shared" si="17"/>
        <v>0.2488229424</v>
      </c>
      <c r="AE240" s="40">
        <f t="shared" si="18"/>
        <v>0.2488229424</v>
      </c>
      <c r="AF240" s="54">
        <f t="shared" si="19"/>
        <v>-0.0618245614</v>
      </c>
      <c r="AG240" s="56">
        <f t="shared" si="20"/>
        <v>-0.2435363472</v>
      </c>
      <c r="AH240" s="56">
        <f t="shared" si="21"/>
        <v>1.028934511</v>
      </c>
      <c r="AI240" s="39">
        <f t="shared" si="22"/>
        <v>0.1812941437</v>
      </c>
      <c r="AJ240" s="40">
        <f t="shared" si="23"/>
        <v>0.1812941437</v>
      </c>
      <c r="AK240" s="54">
        <f t="shared" si="24"/>
        <v>0.1812941437</v>
      </c>
      <c r="AL240" s="57">
        <f t="shared" ref="AL240:AM240" si="1216">R240-T240</f>
        <v>0.006262458404</v>
      </c>
      <c r="AM240" s="57">
        <f t="shared" si="1216"/>
        <v>0.02748789294</v>
      </c>
      <c r="AN240" s="58">
        <f t="shared" si="26"/>
        <v>0.003060503546</v>
      </c>
      <c r="AO240" s="58">
        <f t="shared" si="27"/>
        <v>0.01937012872</v>
      </c>
      <c r="AP240" s="39">
        <f t="shared" si="28"/>
        <v>0.1812941437</v>
      </c>
      <c r="AQ240" s="40">
        <f t="shared" ref="AQ240:AR240" si="1217">AJ240+AN240</f>
        <v>0.1843546472</v>
      </c>
      <c r="AR240" s="54">
        <f t="shared" si="1217"/>
        <v>0.2006642724</v>
      </c>
      <c r="AS240" s="59">
        <f t="shared" si="30"/>
        <v>1.863479046</v>
      </c>
      <c r="AT240" s="39">
        <f t="shared" ref="AT240:AV240" si="1218">AP240*$AS240</f>
        <v>0.3378378378</v>
      </c>
      <c r="AU240" s="40">
        <f t="shared" si="1218"/>
        <v>0.3435410221</v>
      </c>
      <c r="AV240" s="54">
        <f t="shared" si="1218"/>
        <v>0.3739336668</v>
      </c>
      <c r="AW240" s="39">
        <f t="shared" ref="AW240:AY240" si="1219">IF(AT240&lt;0,0,IF(AT240&gt;1,1,AT240))</f>
        <v>0.3378378378</v>
      </c>
      <c r="AX240" s="40">
        <f t="shared" si="1219"/>
        <v>0.3435410221</v>
      </c>
      <c r="AY240" s="54">
        <f t="shared" si="1219"/>
        <v>0.3739336668</v>
      </c>
      <c r="AZ240" s="38"/>
      <c r="BA240" s="38"/>
      <c r="BB240" s="38"/>
      <c r="BC240" s="38"/>
      <c r="BD240" s="38"/>
      <c r="BE240" s="38"/>
      <c r="BF240" s="38"/>
    </row>
    <row r="241">
      <c r="A241" s="1"/>
      <c r="B241" s="1"/>
      <c r="C241" s="53">
        <v>0.0</v>
      </c>
      <c r="D241" s="42"/>
      <c r="E241" s="42"/>
      <c r="F241" s="2">
        <v>3710.0</v>
      </c>
      <c r="G241" s="75">
        <v>571.0</v>
      </c>
      <c r="H241" s="43">
        <v>22.0</v>
      </c>
      <c r="I241" s="43">
        <v>15.0</v>
      </c>
      <c r="J241" s="43">
        <v>12.0</v>
      </c>
      <c r="K241" s="44">
        <v>34.0</v>
      </c>
      <c r="L241" s="44">
        <v>39.0</v>
      </c>
      <c r="M241" s="44">
        <v>25.0</v>
      </c>
      <c r="N241" s="76">
        <f>'Turnout Restoration'!AR241</f>
        <v>6</v>
      </c>
      <c r="O241" s="45">
        <v>7.0</v>
      </c>
      <c r="P241" s="76">
        <f>'Turnout Restoration'!AT241</f>
        <v>4</v>
      </c>
      <c r="Q241" s="39">
        <f t="shared" si="6"/>
        <v>0.4117647059</v>
      </c>
      <c r="R241" s="40">
        <f t="shared" si="7"/>
        <v>0.306122449</v>
      </c>
      <c r="S241" s="54">
        <f t="shared" si="8"/>
        <v>0.3979591837</v>
      </c>
      <c r="T241" s="40">
        <f t="shared" si="9"/>
        <v>0.4471107266</v>
      </c>
      <c r="U241" s="54">
        <f t="shared" si="10"/>
        <v>0.5341937716</v>
      </c>
      <c r="V241" s="39">
        <f t="shared" ref="V241:X241" si="1220">Q241</f>
        <v>0.4117647059</v>
      </c>
      <c r="W241" s="40">
        <f t="shared" si="1220"/>
        <v>0.306122449</v>
      </c>
      <c r="X241" s="54">
        <f t="shared" si="1220"/>
        <v>0.3979591837</v>
      </c>
      <c r="Y241" s="39">
        <f t="shared" si="12"/>
        <v>0.4117647059</v>
      </c>
      <c r="Z241" s="40">
        <f t="shared" si="13"/>
        <v>-0.247877551</v>
      </c>
      <c r="AA241" s="54">
        <f t="shared" si="14"/>
        <v>-0.2340408163</v>
      </c>
      <c r="AB241" s="55">
        <f t="shared" si="15"/>
        <v>-0.5418802312</v>
      </c>
      <c r="AC241" s="55">
        <f t="shared" si="16"/>
        <v>1.327278395</v>
      </c>
      <c r="AD241" s="39">
        <f t="shared" si="17"/>
        <v>0.3398480935</v>
      </c>
      <c r="AE241" s="40">
        <f t="shared" si="18"/>
        <v>0.3398480935</v>
      </c>
      <c r="AF241" s="54">
        <f t="shared" si="19"/>
        <v>-0.2340408163</v>
      </c>
      <c r="AG241" s="56">
        <f t="shared" si="20"/>
        <v>-0.6030766643</v>
      </c>
      <c r="AH241" s="56">
        <f t="shared" si="21"/>
        <v>1.388474828</v>
      </c>
      <c r="AI241" s="39">
        <f t="shared" si="22"/>
        <v>0.2917805943</v>
      </c>
      <c r="AJ241" s="40">
        <f t="shared" si="23"/>
        <v>0.2917805943</v>
      </c>
      <c r="AK241" s="54">
        <f t="shared" si="24"/>
        <v>0.2917805943</v>
      </c>
      <c r="AL241" s="57">
        <f t="shared" ref="AL241:AM241" si="1221">R241-T241</f>
        <v>-0.1409882777</v>
      </c>
      <c r="AM241" s="57">
        <f t="shared" si="1221"/>
        <v>-0.136234588</v>
      </c>
      <c r="AN241" s="58">
        <f t="shared" si="26"/>
        <v>-0.06890187461</v>
      </c>
      <c r="AO241" s="58">
        <f t="shared" si="27"/>
        <v>-0.0960015928</v>
      </c>
      <c r="AP241" s="39">
        <f t="shared" si="28"/>
        <v>0.2917805943</v>
      </c>
      <c r="AQ241" s="40">
        <f t="shared" ref="AQ241:AR241" si="1222">AJ241+AN241</f>
        <v>0.2228787196</v>
      </c>
      <c r="AR241" s="54">
        <f t="shared" si="1222"/>
        <v>0.1957790014</v>
      </c>
      <c r="AS241" s="59">
        <f t="shared" si="30"/>
        <v>1.411213473</v>
      </c>
      <c r="AT241" s="39">
        <f t="shared" ref="AT241:AV241" si="1223">AP241*$AS241</f>
        <v>0.4117647059</v>
      </c>
      <c r="AU241" s="40">
        <f t="shared" si="1223"/>
        <v>0.3145294521</v>
      </c>
      <c r="AV241" s="54">
        <f t="shared" si="1223"/>
        <v>0.2762859647</v>
      </c>
      <c r="AW241" s="39">
        <f t="shared" ref="AW241:AY241" si="1224">IF(AT241&lt;0,0,IF(AT241&gt;1,1,AT241))</f>
        <v>0.4117647059</v>
      </c>
      <c r="AX241" s="40">
        <f t="shared" si="1224"/>
        <v>0.3145294521</v>
      </c>
      <c r="AY241" s="54">
        <f t="shared" si="1224"/>
        <v>0.2762859647</v>
      </c>
      <c r="AZ241" s="38"/>
      <c r="BA241" s="38"/>
      <c r="BB241" s="38"/>
      <c r="BC241" s="38"/>
      <c r="BD241" s="38"/>
      <c r="BE241" s="38"/>
      <c r="BF241" s="38"/>
    </row>
    <row r="242">
      <c r="A242" s="1"/>
      <c r="B242" s="1"/>
      <c r="C242" s="53">
        <v>0.0</v>
      </c>
      <c r="D242" s="42"/>
      <c r="E242" s="42"/>
      <c r="F242" s="2">
        <v>3715.0</v>
      </c>
      <c r="G242" s="75">
        <v>1889.0</v>
      </c>
      <c r="H242" s="43">
        <v>60.0</v>
      </c>
      <c r="I242" s="43">
        <v>41.0</v>
      </c>
      <c r="J242" s="43">
        <v>44.0</v>
      </c>
      <c r="K242" s="44">
        <v>121.0</v>
      </c>
      <c r="L242" s="44">
        <v>159.0</v>
      </c>
      <c r="M242" s="44">
        <v>77.0</v>
      </c>
      <c r="N242" s="76">
        <f>'Turnout Restoration'!AR242</f>
        <v>39</v>
      </c>
      <c r="O242" s="45">
        <v>26.0</v>
      </c>
      <c r="P242" s="76">
        <f>'Turnout Restoration'!AT242</f>
        <v>20</v>
      </c>
      <c r="Q242" s="39">
        <f t="shared" si="6"/>
        <v>0.3058823529</v>
      </c>
      <c r="R242" s="40">
        <f t="shared" si="7"/>
        <v>0.2827586207</v>
      </c>
      <c r="S242" s="54">
        <f t="shared" si="8"/>
        <v>0.4453781513</v>
      </c>
      <c r="T242" s="40">
        <f t="shared" si="9"/>
        <v>0.4525406228</v>
      </c>
      <c r="U242" s="54">
        <f t="shared" si="10"/>
        <v>0.5475872664</v>
      </c>
      <c r="V242" s="39">
        <f t="shared" ref="V242:X242" si="1225">Q242</f>
        <v>0.3058823529</v>
      </c>
      <c r="W242" s="40">
        <f t="shared" si="1225"/>
        <v>0.2827586207</v>
      </c>
      <c r="X242" s="54">
        <f t="shared" si="1225"/>
        <v>0.4453781513</v>
      </c>
      <c r="Y242" s="39">
        <f t="shared" si="12"/>
        <v>0.3058823529</v>
      </c>
      <c r="Z242" s="40">
        <f t="shared" si="13"/>
        <v>-0.2712413793</v>
      </c>
      <c r="AA242" s="54">
        <f t="shared" si="14"/>
        <v>-0.1866218487</v>
      </c>
      <c r="AB242" s="55">
        <f t="shared" si="15"/>
        <v>-0.7254466146</v>
      </c>
      <c r="AC242" s="55">
        <f t="shared" si="16"/>
        <v>1.510844778</v>
      </c>
      <c r="AD242" s="39">
        <f t="shared" si="17"/>
        <v>0.2890812167</v>
      </c>
      <c r="AE242" s="40">
        <f t="shared" si="18"/>
        <v>0.2890812167</v>
      </c>
      <c r="AF242" s="54">
        <f t="shared" si="19"/>
        <v>-0.1866218487</v>
      </c>
      <c r="AG242" s="56">
        <f t="shared" si="20"/>
        <v>-0.5732539159</v>
      </c>
      <c r="AH242" s="56">
        <f t="shared" si="21"/>
        <v>1.358652079</v>
      </c>
      <c r="AI242" s="39">
        <f t="shared" si="22"/>
        <v>0.2433060462</v>
      </c>
      <c r="AJ242" s="40">
        <f t="shared" si="23"/>
        <v>0.2433060462</v>
      </c>
      <c r="AK242" s="54">
        <f t="shared" si="24"/>
        <v>0.2433060462</v>
      </c>
      <c r="AL242" s="57">
        <f t="shared" ref="AL242:AM242" si="1226">R242-T242</f>
        <v>-0.1697820021</v>
      </c>
      <c r="AM242" s="57">
        <f t="shared" si="1226"/>
        <v>-0.1022091152</v>
      </c>
      <c r="AN242" s="58">
        <f t="shared" si="26"/>
        <v>-0.08297355225</v>
      </c>
      <c r="AO242" s="58">
        <f t="shared" si="27"/>
        <v>-0.07202457176</v>
      </c>
      <c r="AP242" s="39">
        <f t="shared" si="28"/>
        <v>0.2433060462</v>
      </c>
      <c r="AQ242" s="40">
        <f t="shared" ref="AQ242:AR242" si="1227">AJ242+AN242</f>
        <v>0.160332494</v>
      </c>
      <c r="AR242" s="54">
        <f t="shared" si="1227"/>
        <v>0.1712814745</v>
      </c>
      <c r="AS242" s="59">
        <f t="shared" si="30"/>
        <v>1.257191745</v>
      </c>
      <c r="AT242" s="39">
        <f t="shared" ref="AT242:AV242" si="1228">AP242*$AS242</f>
        <v>0.3058823529</v>
      </c>
      <c r="AU242" s="40">
        <f t="shared" si="1228"/>
        <v>0.201568688</v>
      </c>
      <c r="AV242" s="54">
        <f t="shared" si="1228"/>
        <v>0.2153336559</v>
      </c>
      <c r="AW242" s="39">
        <f t="shared" ref="AW242:AY242" si="1229">IF(AT242&lt;0,0,IF(AT242&gt;1,1,AT242))</f>
        <v>0.3058823529</v>
      </c>
      <c r="AX242" s="40">
        <f t="shared" si="1229"/>
        <v>0.201568688</v>
      </c>
      <c r="AY242" s="54">
        <f t="shared" si="1229"/>
        <v>0.2153336559</v>
      </c>
      <c r="AZ242" s="38"/>
      <c r="BA242" s="38"/>
      <c r="BB242" s="38"/>
      <c r="BC242" s="38"/>
      <c r="BD242" s="38"/>
      <c r="BE242" s="38"/>
      <c r="BF242" s="38"/>
    </row>
    <row r="243">
      <c r="A243" s="1"/>
      <c r="B243" s="1"/>
      <c r="C243" s="53">
        <v>0.0</v>
      </c>
      <c r="D243" s="42"/>
      <c r="E243" s="42"/>
      <c r="F243" s="2">
        <v>3717.0</v>
      </c>
      <c r="G243" s="75">
        <v>1062.0</v>
      </c>
      <c r="H243" s="43">
        <v>41.0</v>
      </c>
      <c r="I243" s="43">
        <v>26.0</v>
      </c>
      <c r="J243" s="43">
        <v>22.0</v>
      </c>
      <c r="K243" s="44">
        <v>64.0</v>
      </c>
      <c r="L243" s="44">
        <v>94.0</v>
      </c>
      <c r="M243" s="44">
        <v>44.0</v>
      </c>
      <c r="N243" s="76">
        <f>'Turnout Restoration'!AR243</f>
        <v>21</v>
      </c>
      <c r="O243" s="45">
        <v>18.0</v>
      </c>
      <c r="P243" s="76">
        <f>'Turnout Restoration'!AT243</f>
        <v>5</v>
      </c>
      <c r="Q243" s="39">
        <f t="shared" si="6"/>
        <v>0.4090909091</v>
      </c>
      <c r="R243" s="40">
        <f t="shared" si="7"/>
        <v>0.2921348315</v>
      </c>
      <c r="S243" s="54">
        <f t="shared" si="8"/>
        <v>0.4653465347</v>
      </c>
      <c r="T243" s="40">
        <f t="shared" si="9"/>
        <v>0.4470599174</v>
      </c>
      <c r="U243" s="54">
        <f t="shared" si="10"/>
        <v>0.5344318182</v>
      </c>
      <c r="V243" s="39">
        <f t="shared" ref="V243:X243" si="1230">Q243</f>
        <v>0.4090909091</v>
      </c>
      <c r="W243" s="40">
        <f t="shared" si="1230"/>
        <v>0.2921348315</v>
      </c>
      <c r="X243" s="54">
        <f t="shared" si="1230"/>
        <v>0.4653465347</v>
      </c>
      <c r="Y243" s="39">
        <f t="shared" si="12"/>
        <v>0.4090909091</v>
      </c>
      <c r="Z243" s="40">
        <f t="shared" si="13"/>
        <v>-0.2618651685</v>
      </c>
      <c r="AA243" s="54">
        <f t="shared" si="14"/>
        <v>-0.1666534653</v>
      </c>
      <c r="AB243" s="55">
        <f t="shared" si="15"/>
        <v>-0.5693946684</v>
      </c>
      <c r="AC243" s="55">
        <f t="shared" si="16"/>
        <v>1.354792832</v>
      </c>
      <c r="AD243" s="39">
        <f t="shared" si="17"/>
        <v>0.3434594142</v>
      </c>
      <c r="AE243" s="40">
        <f t="shared" si="18"/>
        <v>0.3434594142</v>
      </c>
      <c r="AF243" s="54">
        <f t="shared" si="19"/>
        <v>-0.1666534653</v>
      </c>
      <c r="AG243" s="56">
        <f t="shared" si="20"/>
        <v>-0.451754059</v>
      </c>
      <c r="AH243" s="56">
        <f t="shared" si="21"/>
        <v>1.237152222</v>
      </c>
      <c r="AI243" s="39">
        <f t="shared" si="22"/>
        <v>0.2699423519</v>
      </c>
      <c r="AJ243" s="40">
        <f t="shared" si="23"/>
        <v>0.2699423519</v>
      </c>
      <c r="AK243" s="54">
        <f t="shared" si="24"/>
        <v>0.2699423519</v>
      </c>
      <c r="AL243" s="57">
        <f t="shared" ref="AL243:AM243" si="1231">R243-T243</f>
        <v>-0.1549250859</v>
      </c>
      <c r="AM243" s="57">
        <f t="shared" si="1231"/>
        <v>-0.06908528353</v>
      </c>
      <c r="AN243" s="58">
        <f t="shared" si="26"/>
        <v>-0.07571288209</v>
      </c>
      <c r="AO243" s="58">
        <f t="shared" si="27"/>
        <v>-0.04868291788</v>
      </c>
      <c r="AP243" s="39">
        <f t="shared" si="28"/>
        <v>0.2699423519</v>
      </c>
      <c r="AQ243" s="40">
        <f t="shared" ref="AQ243:AR243" si="1232">AJ243+AN243</f>
        <v>0.1942294698</v>
      </c>
      <c r="AR243" s="54">
        <f t="shared" si="1232"/>
        <v>0.221259434</v>
      </c>
      <c r="AS243" s="59">
        <f t="shared" si="30"/>
        <v>1.515475086</v>
      </c>
      <c r="AT243" s="39">
        <f t="shared" ref="AT243:AV243" si="1233">AP243*$AS243</f>
        <v>0.4090909091</v>
      </c>
      <c r="AU243" s="40">
        <f t="shared" si="1233"/>
        <v>0.2943499226</v>
      </c>
      <c r="AV243" s="54">
        <f t="shared" si="1233"/>
        <v>0.3353131599</v>
      </c>
      <c r="AW243" s="39">
        <f t="shared" ref="AW243:AY243" si="1234">IF(AT243&lt;0,0,IF(AT243&gt;1,1,AT243))</f>
        <v>0.4090909091</v>
      </c>
      <c r="AX243" s="40">
        <f t="shared" si="1234"/>
        <v>0.2943499226</v>
      </c>
      <c r="AY243" s="54">
        <f t="shared" si="1234"/>
        <v>0.3353131599</v>
      </c>
      <c r="AZ243" s="38"/>
      <c r="BA243" s="38"/>
      <c r="BB243" s="38"/>
      <c r="BC243" s="38"/>
      <c r="BD243" s="38"/>
      <c r="BE243" s="38"/>
      <c r="BF243" s="38"/>
    </row>
    <row r="244">
      <c r="A244" s="1"/>
      <c r="B244" s="1"/>
      <c r="C244" s="53">
        <v>0.0</v>
      </c>
      <c r="D244" s="42"/>
      <c r="E244" s="42"/>
      <c r="F244" s="2">
        <v>3719.0</v>
      </c>
      <c r="G244" s="75">
        <v>3325.0</v>
      </c>
      <c r="H244" s="43">
        <v>24.0</v>
      </c>
      <c r="I244" s="43">
        <v>48.0</v>
      </c>
      <c r="J244" s="43">
        <v>44.0</v>
      </c>
      <c r="K244" s="44">
        <v>105.0</v>
      </c>
      <c r="L244" s="44">
        <v>239.0</v>
      </c>
      <c r="M244" s="44">
        <v>94.0</v>
      </c>
      <c r="N244" s="76">
        <f>'Turnout Restoration'!AR244</f>
        <v>44</v>
      </c>
      <c r="O244" s="45">
        <v>32.0</v>
      </c>
      <c r="P244" s="76">
        <f>'Turnout Restoration'!AT244</f>
        <v>67</v>
      </c>
      <c r="Q244" s="39">
        <f t="shared" si="6"/>
        <v>0.2237762238</v>
      </c>
      <c r="R244" s="40">
        <f t="shared" si="7"/>
        <v>0.4137931034</v>
      </c>
      <c r="S244" s="54">
        <f t="shared" si="8"/>
        <v>0.5456621005</v>
      </c>
      <c r="T244" s="40">
        <f t="shared" si="9"/>
        <v>0.4672624578</v>
      </c>
      <c r="U244" s="54">
        <f t="shared" si="10"/>
        <v>0.5635761162</v>
      </c>
      <c r="V244" s="39">
        <f t="shared" ref="V244:X244" si="1235">Q244</f>
        <v>0.2237762238</v>
      </c>
      <c r="W244" s="40">
        <f t="shared" si="1235"/>
        <v>0.4137931034</v>
      </c>
      <c r="X244" s="54">
        <f t="shared" si="1235"/>
        <v>0.5456621005</v>
      </c>
      <c r="Y244" s="39">
        <f t="shared" si="12"/>
        <v>0.2237762238</v>
      </c>
      <c r="Z244" s="40">
        <f t="shared" si="13"/>
        <v>-0.1402068966</v>
      </c>
      <c r="AA244" s="54">
        <f t="shared" si="14"/>
        <v>-0.08633789954</v>
      </c>
      <c r="AB244" s="55">
        <f t="shared" si="15"/>
        <v>-0.5597128362</v>
      </c>
      <c r="AC244" s="55">
        <f t="shared" si="16"/>
        <v>1.345111</v>
      </c>
      <c r="AD244" s="39">
        <f t="shared" si="17"/>
        <v>0.1867267685</v>
      </c>
      <c r="AE244" s="40">
        <f t="shared" si="18"/>
        <v>0.1867267685</v>
      </c>
      <c r="AF244" s="54">
        <f t="shared" si="19"/>
        <v>-0.08633789954</v>
      </c>
      <c r="AG244" s="56">
        <f t="shared" si="20"/>
        <v>-0.4330976753</v>
      </c>
      <c r="AH244" s="56">
        <f t="shared" si="21"/>
        <v>1.218495839</v>
      </c>
      <c r="AI244" s="39">
        <f t="shared" si="22"/>
        <v>0.1454666955</v>
      </c>
      <c r="AJ244" s="40">
        <f t="shared" si="23"/>
        <v>0.1454666955</v>
      </c>
      <c r="AK244" s="54">
        <f t="shared" si="24"/>
        <v>0.1454666955</v>
      </c>
      <c r="AL244" s="57">
        <f t="shared" ref="AL244:AM244" si="1236">R244-T244</f>
        <v>-0.05346935437</v>
      </c>
      <c r="AM244" s="57">
        <f t="shared" si="1236"/>
        <v>-0.01791401573</v>
      </c>
      <c r="AN244" s="58">
        <f t="shared" si="26"/>
        <v>-0.02613081606</v>
      </c>
      <c r="AO244" s="58">
        <f t="shared" si="27"/>
        <v>-0.01262362275</v>
      </c>
      <c r="AP244" s="39">
        <f t="shared" si="28"/>
        <v>0.1454666955</v>
      </c>
      <c r="AQ244" s="40">
        <f t="shared" ref="AQ244:AR244" si="1237">AJ244+AN244</f>
        <v>0.1193358794</v>
      </c>
      <c r="AR244" s="54">
        <f t="shared" si="1237"/>
        <v>0.1328430727</v>
      </c>
      <c r="AS244" s="59">
        <f t="shared" si="30"/>
        <v>1.538333039</v>
      </c>
      <c r="AT244" s="39">
        <f t="shared" ref="AT244:AV244" si="1238">AP244*$AS244</f>
        <v>0.2237762238</v>
      </c>
      <c r="AU244" s="40">
        <f t="shared" si="1238"/>
        <v>0.1835783261</v>
      </c>
      <c r="AV244" s="54">
        <f t="shared" si="1238"/>
        <v>0.2043568878</v>
      </c>
      <c r="AW244" s="39">
        <f t="shared" ref="AW244:AY244" si="1239">IF(AT244&lt;0,0,IF(AT244&gt;1,1,AT244))</f>
        <v>0.2237762238</v>
      </c>
      <c r="AX244" s="40">
        <f t="shared" si="1239"/>
        <v>0.1835783261</v>
      </c>
      <c r="AY244" s="54">
        <f t="shared" si="1239"/>
        <v>0.2043568878</v>
      </c>
      <c r="AZ244" s="38"/>
      <c r="BA244" s="38"/>
      <c r="BB244" s="38"/>
      <c r="BC244" s="38"/>
      <c r="BD244" s="38"/>
      <c r="BE244" s="38"/>
      <c r="BF244" s="38"/>
    </row>
    <row r="245">
      <c r="A245" s="1"/>
      <c r="B245" s="1"/>
      <c r="C245" s="53">
        <v>0.0</v>
      </c>
      <c r="D245" s="42"/>
      <c r="E245" s="42"/>
      <c r="F245" s="2">
        <v>3724.0</v>
      </c>
      <c r="G245" s="75">
        <v>3182.0</v>
      </c>
      <c r="H245" s="43">
        <v>34.0</v>
      </c>
      <c r="I245" s="43">
        <v>52.0</v>
      </c>
      <c r="J245" s="43">
        <v>34.0</v>
      </c>
      <c r="K245" s="44">
        <v>108.0</v>
      </c>
      <c r="L245" s="44">
        <v>190.0</v>
      </c>
      <c r="M245" s="44">
        <v>75.0</v>
      </c>
      <c r="N245" s="76">
        <f>'Turnout Restoration'!AR245</f>
        <v>39</v>
      </c>
      <c r="O245" s="45">
        <v>24.0</v>
      </c>
      <c r="P245" s="76">
        <f>'Turnout Restoration'!AT245</f>
        <v>30</v>
      </c>
      <c r="Q245" s="39">
        <f t="shared" si="6"/>
        <v>0.2580645161</v>
      </c>
      <c r="R245" s="40">
        <f t="shared" si="7"/>
        <v>0.4333333333</v>
      </c>
      <c r="S245" s="54">
        <f t="shared" si="8"/>
        <v>0.509383378</v>
      </c>
      <c r="T245" s="40">
        <f t="shared" si="9"/>
        <v>0.4599979188</v>
      </c>
      <c r="U245" s="54">
        <f t="shared" si="10"/>
        <v>0.5563038502</v>
      </c>
      <c r="V245" s="39">
        <f t="shared" ref="V245:X245" si="1240">Q245</f>
        <v>0.2580645161</v>
      </c>
      <c r="W245" s="40">
        <f t="shared" si="1240"/>
        <v>0.4333333333</v>
      </c>
      <c r="X245" s="54">
        <f t="shared" si="1240"/>
        <v>0.509383378</v>
      </c>
      <c r="Y245" s="39">
        <f t="shared" si="12"/>
        <v>0.2580645161</v>
      </c>
      <c r="Z245" s="40">
        <f t="shared" si="13"/>
        <v>-0.1206666667</v>
      </c>
      <c r="AA245" s="54">
        <f t="shared" si="14"/>
        <v>-0.122616622</v>
      </c>
      <c r="AB245" s="55">
        <f t="shared" si="15"/>
        <v>-0.4373796326</v>
      </c>
      <c r="AC245" s="55">
        <f t="shared" si="16"/>
        <v>1.222777796</v>
      </c>
      <c r="AD245" s="39">
        <f t="shared" si="17"/>
        <v>0.2014419754</v>
      </c>
      <c r="AE245" s="40">
        <f t="shared" si="18"/>
        <v>0.2014419754</v>
      </c>
      <c r="AF245" s="54">
        <f t="shared" si="19"/>
        <v>-0.122616622</v>
      </c>
      <c r="AG245" s="56">
        <f t="shared" si="20"/>
        <v>-0.5467879983</v>
      </c>
      <c r="AH245" s="56">
        <f t="shared" si="21"/>
        <v>1.332186162</v>
      </c>
      <c r="AI245" s="39">
        <f t="shared" si="22"/>
        <v>0.1667538687</v>
      </c>
      <c r="AJ245" s="40">
        <f t="shared" si="23"/>
        <v>0.1667538687</v>
      </c>
      <c r="AK245" s="54">
        <f t="shared" si="24"/>
        <v>0.1667538687</v>
      </c>
      <c r="AL245" s="57">
        <f t="shared" ref="AL245:AM245" si="1241">R245-T245</f>
        <v>-0.0266645855</v>
      </c>
      <c r="AM245" s="57">
        <f t="shared" si="1241"/>
        <v>-0.04692047214</v>
      </c>
      <c r="AN245" s="58">
        <f t="shared" si="26"/>
        <v>-0.01303115378</v>
      </c>
      <c r="AO245" s="58">
        <f t="shared" si="27"/>
        <v>-0.03306385058</v>
      </c>
      <c r="AP245" s="39">
        <f t="shared" si="28"/>
        <v>0.1667538687</v>
      </c>
      <c r="AQ245" s="40">
        <f t="shared" ref="AQ245:AR245" si="1242">AJ245+AN245</f>
        <v>0.1537227149</v>
      </c>
      <c r="AR245" s="54">
        <f t="shared" si="1242"/>
        <v>0.1336900181</v>
      </c>
      <c r="AS245" s="59">
        <f t="shared" si="30"/>
        <v>1.547577385</v>
      </c>
      <c r="AT245" s="39">
        <f t="shared" ref="AT245:AV245" si="1243">AP245*$AS245</f>
        <v>0.2580645161</v>
      </c>
      <c r="AU245" s="40">
        <f t="shared" si="1243"/>
        <v>0.2378977972</v>
      </c>
      <c r="AV245" s="54">
        <f t="shared" si="1243"/>
        <v>0.2068956487</v>
      </c>
      <c r="AW245" s="39">
        <f t="shared" ref="AW245:AY245" si="1244">IF(AT245&lt;0,0,IF(AT245&gt;1,1,AT245))</f>
        <v>0.2580645161</v>
      </c>
      <c r="AX245" s="40">
        <f t="shared" si="1244"/>
        <v>0.2378977972</v>
      </c>
      <c r="AY245" s="54">
        <f t="shared" si="1244"/>
        <v>0.2068956487</v>
      </c>
      <c r="AZ245" s="38"/>
      <c r="BA245" s="38"/>
      <c r="BB245" s="38"/>
      <c r="BC245" s="38"/>
      <c r="BD245" s="38"/>
      <c r="BE245" s="38"/>
      <c r="BF245" s="38"/>
    </row>
    <row r="246">
      <c r="A246" s="1"/>
      <c r="B246" s="1"/>
      <c r="C246" s="53">
        <v>0.0</v>
      </c>
      <c r="D246" s="42"/>
      <c r="E246" s="42"/>
      <c r="F246" s="2">
        <v>3727.0</v>
      </c>
      <c r="G246" s="75">
        <v>2249.0</v>
      </c>
      <c r="H246" s="43">
        <v>26.0</v>
      </c>
      <c r="I246" s="43">
        <v>78.0</v>
      </c>
      <c r="J246" s="43">
        <v>42.0</v>
      </c>
      <c r="K246" s="44">
        <v>155.0</v>
      </c>
      <c r="L246" s="44">
        <v>488.0</v>
      </c>
      <c r="M246" s="44">
        <v>160.0</v>
      </c>
      <c r="N246" s="76">
        <f>'Turnout Restoration'!AR246</f>
        <v>34</v>
      </c>
      <c r="O246" s="45">
        <v>31.0</v>
      </c>
      <c r="P246" s="76">
        <f>'Turnout Restoration'!AT246</f>
        <v>58</v>
      </c>
      <c r="Q246" s="39">
        <f t="shared" si="6"/>
        <v>0.2520325203</v>
      </c>
      <c r="R246" s="40">
        <f t="shared" si="7"/>
        <v>0.5342465753</v>
      </c>
      <c r="S246" s="54">
        <f t="shared" si="8"/>
        <v>0.6077210461</v>
      </c>
      <c r="T246" s="40">
        <f t="shared" si="9"/>
        <v>0.4611598255</v>
      </c>
      <c r="U246" s="54">
        <f t="shared" si="10"/>
        <v>0.5575213167</v>
      </c>
      <c r="V246" s="39">
        <f t="shared" ref="V246:X246" si="1245">Q246</f>
        <v>0.2520325203</v>
      </c>
      <c r="W246" s="40">
        <f t="shared" si="1245"/>
        <v>0.5342465753</v>
      </c>
      <c r="X246" s="54">
        <f t="shared" si="1245"/>
        <v>0.6077210461</v>
      </c>
      <c r="Y246" s="39">
        <f t="shared" si="12"/>
        <v>0.2520325203</v>
      </c>
      <c r="Z246" s="40">
        <f t="shared" si="13"/>
        <v>-0.01975342466</v>
      </c>
      <c r="AA246" s="54">
        <f t="shared" si="14"/>
        <v>-0.02427895392</v>
      </c>
      <c r="AB246" s="55">
        <f t="shared" si="15"/>
        <v>-0.07821659466</v>
      </c>
      <c r="AC246" s="55">
        <f t="shared" si="16"/>
        <v>0.8636147581</v>
      </c>
      <c r="AD246" s="39">
        <f t="shared" si="17"/>
        <v>0.178760439</v>
      </c>
      <c r="AE246" s="40">
        <f t="shared" si="18"/>
        <v>0.178760439</v>
      </c>
      <c r="AF246" s="54">
        <f t="shared" si="19"/>
        <v>-0.02427895392</v>
      </c>
      <c r="AG246" s="56">
        <f t="shared" si="20"/>
        <v>-0.1349923764</v>
      </c>
      <c r="AH246" s="56">
        <f t="shared" si="21"/>
        <v>0.9203905398</v>
      </c>
      <c r="AI246" s="39">
        <f t="shared" si="22"/>
        <v>0.1275632434</v>
      </c>
      <c r="AJ246" s="40">
        <f t="shared" si="23"/>
        <v>0.1275632434</v>
      </c>
      <c r="AK246" s="54">
        <f t="shared" si="24"/>
        <v>0.1275632434</v>
      </c>
      <c r="AL246" s="57">
        <f t="shared" ref="AL246:AM246" si="1246">R246-T246</f>
        <v>0.07308674984</v>
      </c>
      <c r="AM246" s="57">
        <f t="shared" si="1246"/>
        <v>0.0501997294</v>
      </c>
      <c r="AN246" s="58">
        <f t="shared" si="26"/>
        <v>0.03571796292</v>
      </c>
      <c r="AO246" s="58">
        <f t="shared" si="27"/>
        <v>0.03537467286</v>
      </c>
      <c r="AP246" s="39">
        <f t="shared" si="28"/>
        <v>0.1275632434</v>
      </c>
      <c r="AQ246" s="40">
        <f t="shared" ref="AQ246:AR246" si="1247">AJ246+AN246</f>
        <v>0.1632812063</v>
      </c>
      <c r="AR246" s="54">
        <f t="shared" si="1247"/>
        <v>0.1629379163</v>
      </c>
      <c r="AS246" s="59">
        <f t="shared" si="30"/>
        <v>1.975745627</v>
      </c>
      <c r="AT246" s="39">
        <f t="shared" ref="AT246:AV246" si="1248">AP246*$AS246</f>
        <v>0.2520325203</v>
      </c>
      <c r="AU246" s="40">
        <f t="shared" si="1248"/>
        <v>0.3226021294</v>
      </c>
      <c r="AV246" s="54">
        <f t="shared" si="1248"/>
        <v>0.3219238755</v>
      </c>
      <c r="AW246" s="39">
        <f t="shared" ref="AW246:AY246" si="1249">IF(AT246&lt;0,0,IF(AT246&gt;1,1,AT246))</f>
        <v>0.2520325203</v>
      </c>
      <c r="AX246" s="40">
        <f t="shared" si="1249"/>
        <v>0.3226021294</v>
      </c>
      <c r="AY246" s="54">
        <f t="shared" si="1249"/>
        <v>0.3219238755</v>
      </c>
      <c r="AZ246" s="38"/>
      <c r="BA246" s="38"/>
      <c r="BB246" s="38"/>
      <c r="BC246" s="38"/>
      <c r="BD246" s="38"/>
      <c r="BE246" s="38"/>
      <c r="BF246" s="38"/>
    </row>
    <row r="247">
      <c r="A247" s="1"/>
      <c r="B247" s="1"/>
      <c r="C247" s="53">
        <v>0.0</v>
      </c>
      <c r="D247" s="42"/>
      <c r="E247" s="42"/>
      <c r="F247" s="2">
        <v>3729.0</v>
      </c>
      <c r="G247" s="75">
        <v>1147.0</v>
      </c>
      <c r="H247" s="43">
        <v>11.0</v>
      </c>
      <c r="I247" s="43">
        <v>18.0</v>
      </c>
      <c r="J247" s="43">
        <v>18.0</v>
      </c>
      <c r="K247" s="44">
        <v>40.0</v>
      </c>
      <c r="L247" s="44">
        <v>80.0</v>
      </c>
      <c r="M247" s="44">
        <v>27.0</v>
      </c>
      <c r="N247" s="76">
        <f>'Turnout Restoration'!AR247</f>
        <v>11</v>
      </c>
      <c r="O247" s="45">
        <v>24.0</v>
      </c>
      <c r="P247" s="76">
        <f>'Turnout Restoration'!AT247</f>
        <v>20</v>
      </c>
      <c r="Q247" s="39">
        <f t="shared" si="6"/>
        <v>0.4363636364</v>
      </c>
      <c r="R247" s="40">
        <f t="shared" si="7"/>
        <v>0.3829787234</v>
      </c>
      <c r="S247" s="54">
        <f t="shared" si="8"/>
        <v>0.5442176871</v>
      </c>
      <c r="T247" s="40">
        <f t="shared" si="9"/>
        <v>0.4480350413</v>
      </c>
      <c r="U247" s="54">
        <f t="shared" si="10"/>
        <v>0.5322472727</v>
      </c>
      <c r="V247" s="39">
        <f t="shared" ref="V247:X247" si="1250">Q247</f>
        <v>0.4363636364</v>
      </c>
      <c r="W247" s="40">
        <f t="shared" si="1250"/>
        <v>0.3829787234</v>
      </c>
      <c r="X247" s="54">
        <f t="shared" si="1250"/>
        <v>0.5442176871</v>
      </c>
      <c r="Y247" s="39">
        <f t="shared" si="12"/>
        <v>0.4363636364</v>
      </c>
      <c r="Z247" s="40">
        <f t="shared" si="13"/>
        <v>-0.1710212766</v>
      </c>
      <c r="AA247" s="54">
        <f t="shared" si="14"/>
        <v>-0.08778231293</v>
      </c>
      <c r="AB247" s="55">
        <f t="shared" si="15"/>
        <v>-0.3735247702</v>
      </c>
      <c r="AC247" s="55">
        <f t="shared" si="16"/>
        <v>1.158922934</v>
      </c>
      <c r="AD247" s="39">
        <f t="shared" si="17"/>
        <v>0.331407227</v>
      </c>
      <c r="AE247" s="40">
        <f t="shared" si="18"/>
        <v>0.331407227</v>
      </c>
      <c r="AF247" s="54">
        <f t="shared" si="19"/>
        <v>-0.08778231293</v>
      </c>
      <c r="AG247" s="56">
        <f t="shared" si="20"/>
        <v>-0.2589312515</v>
      </c>
      <c r="AH247" s="56">
        <f t="shared" si="21"/>
        <v>1.044329415</v>
      </c>
      <c r="AI247" s="39">
        <f t="shared" si="22"/>
        <v>0.2424216209</v>
      </c>
      <c r="AJ247" s="40">
        <f t="shared" si="23"/>
        <v>0.2424216209</v>
      </c>
      <c r="AK247" s="54">
        <f t="shared" si="24"/>
        <v>0.2424216209</v>
      </c>
      <c r="AL247" s="57">
        <f t="shared" ref="AL247:AM247" si="1251">R247-T247</f>
        <v>-0.06505631792</v>
      </c>
      <c r="AM247" s="57">
        <f t="shared" si="1251"/>
        <v>0.01197041435</v>
      </c>
      <c r="AN247" s="58">
        <f t="shared" si="26"/>
        <v>-0.03179343938</v>
      </c>
      <c r="AO247" s="58">
        <f t="shared" si="27"/>
        <v>0.008435294305</v>
      </c>
      <c r="AP247" s="39">
        <f t="shared" si="28"/>
        <v>0.2424216209</v>
      </c>
      <c r="AQ247" s="40">
        <f t="shared" ref="AQ247:AR247" si="1252">AJ247+AN247</f>
        <v>0.2106281815</v>
      </c>
      <c r="AR247" s="54">
        <f t="shared" si="1252"/>
        <v>0.2508569152</v>
      </c>
      <c r="AS247" s="59">
        <f t="shared" si="30"/>
        <v>1.800019465</v>
      </c>
      <c r="AT247" s="39">
        <f t="shared" ref="AT247:AV247" si="1253">AP247*$AS247</f>
        <v>0.4363636364</v>
      </c>
      <c r="AU247" s="40">
        <f t="shared" si="1253"/>
        <v>0.3791348266</v>
      </c>
      <c r="AV247" s="54">
        <f t="shared" si="1253"/>
        <v>0.4515473303</v>
      </c>
      <c r="AW247" s="39">
        <f t="shared" ref="AW247:AY247" si="1254">IF(AT247&lt;0,0,IF(AT247&gt;1,1,AT247))</f>
        <v>0.4363636364</v>
      </c>
      <c r="AX247" s="40">
        <f t="shared" si="1254"/>
        <v>0.3791348266</v>
      </c>
      <c r="AY247" s="54">
        <f t="shared" si="1254"/>
        <v>0.4515473303</v>
      </c>
      <c r="AZ247" s="38"/>
      <c r="BA247" s="38"/>
      <c r="BB247" s="38"/>
      <c r="BC247" s="38"/>
      <c r="BD247" s="38"/>
      <c r="BE247" s="38"/>
      <c r="BF247" s="38"/>
    </row>
    <row r="248">
      <c r="A248" s="1"/>
      <c r="B248" s="1"/>
      <c r="C248" s="53">
        <v>0.0</v>
      </c>
      <c r="D248" s="42"/>
      <c r="E248" s="42"/>
      <c r="F248" s="2">
        <v>3730.0</v>
      </c>
      <c r="G248" s="75">
        <v>1857.0</v>
      </c>
      <c r="H248" s="43">
        <v>17.0</v>
      </c>
      <c r="I248" s="43">
        <v>36.0</v>
      </c>
      <c r="J248" s="43">
        <v>20.0</v>
      </c>
      <c r="K248" s="44">
        <v>52.0</v>
      </c>
      <c r="L248" s="44">
        <v>108.0</v>
      </c>
      <c r="M248" s="44">
        <v>45.0</v>
      </c>
      <c r="N248" s="76">
        <f>'Turnout Restoration'!AR248</f>
        <v>22</v>
      </c>
      <c r="O248" s="45">
        <v>22.0</v>
      </c>
      <c r="P248" s="76">
        <f>'Turnout Restoration'!AT248</f>
        <v>20</v>
      </c>
      <c r="Q248" s="39">
        <f t="shared" si="6"/>
        <v>0.34375</v>
      </c>
      <c r="R248" s="40">
        <f t="shared" si="7"/>
        <v>0.4931506849</v>
      </c>
      <c r="S248" s="54">
        <f t="shared" si="8"/>
        <v>0.5268292683</v>
      </c>
      <c r="T248" s="40">
        <f t="shared" si="9"/>
        <v>0.4488447266</v>
      </c>
      <c r="U248" s="54">
        <f t="shared" si="10"/>
        <v>0.5418623047</v>
      </c>
      <c r="V248" s="39">
        <f t="shared" ref="V248:X248" si="1255">Q248</f>
        <v>0.34375</v>
      </c>
      <c r="W248" s="40">
        <f t="shared" si="1255"/>
        <v>0.4931506849</v>
      </c>
      <c r="X248" s="54">
        <f t="shared" si="1255"/>
        <v>0.5268292683</v>
      </c>
      <c r="Y248" s="39">
        <f t="shared" si="12"/>
        <v>0.34375</v>
      </c>
      <c r="Z248" s="40">
        <f t="shared" si="13"/>
        <v>-0.06084931507</v>
      </c>
      <c r="AA248" s="54">
        <f t="shared" si="14"/>
        <v>-0.1051707317</v>
      </c>
      <c r="AB248" s="55">
        <f t="shared" si="15"/>
        <v>-0.1752012727</v>
      </c>
      <c r="AC248" s="55">
        <f t="shared" si="16"/>
        <v>0.9605994361</v>
      </c>
      <c r="AD248" s="39">
        <f t="shared" si="17"/>
        <v>0.2468468165</v>
      </c>
      <c r="AE248" s="40">
        <f t="shared" si="18"/>
        <v>0.2468468165</v>
      </c>
      <c r="AF248" s="54">
        <f t="shared" si="19"/>
        <v>-0.1051707317</v>
      </c>
      <c r="AG248" s="56">
        <f t="shared" si="20"/>
        <v>-0.4027653127</v>
      </c>
      <c r="AH248" s="56">
        <f t="shared" si="21"/>
        <v>1.188163476</v>
      </c>
      <c r="AI248" s="39">
        <f t="shared" si="22"/>
        <v>0.1897290616</v>
      </c>
      <c r="AJ248" s="40">
        <f t="shared" si="23"/>
        <v>0.1897290616</v>
      </c>
      <c r="AK248" s="54">
        <f t="shared" si="24"/>
        <v>0.1897290616</v>
      </c>
      <c r="AL248" s="57">
        <f t="shared" ref="AL248:AM248" si="1256">R248-T248</f>
        <v>0.04430595837</v>
      </c>
      <c r="AM248" s="57">
        <f t="shared" si="1256"/>
        <v>-0.01503303639</v>
      </c>
      <c r="AN248" s="58">
        <f t="shared" si="26"/>
        <v>0.02165260572</v>
      </c>
      <c r="AO248" s="58">
        <f t="shared" si="27"/>
        <v>-0.01059345839</v>
      </c>
      <c r="AP248" s="39">
        <f t="shared" si="28"/>
        <v>0.1897290616</v>
      </c>
      <c r="AQ248" s="40">
        <f t="shared" ref="AQ248:AR248" si="1257">AJ248+AN248</f>
        <v>0.2113816673</v>
      </c>
      <c r="AR248" s="54">
        <f t="shared" si="1257"/>
        <v>0.1791356032</v>
      </c>
      <c r="AS248" s="59">
        <f t="shared" si="30"/>
        <v>1.81179413</v>
      </c>
      <c r="AT248" s="39">
        <f t="shared" ref="AT248:AV248" si="1258">AP248*$AS248</f>
        <v>0.34375</v>
      </c>
      <c r="AU248" s="40">
        <f t="shared" si="1258"/>
        <v>0.3829800639</v>
      </c>
      <c r="AV248" s="54">
        <f t="shared" si="1258"/>
        <v>0.3245568343</v>
      </c>
      <c r="AW248" s="39">
        <f t="shared" ref="AW248:AY248" si="1259">IF(AT248&lt;0,0,IF(AT248&gt;1,1,AT248))</f>
        <v>0.34375</v>
      </c>
      <c r="AX248" s="40">
        <f t="shared" si="1259"/>
        <v>0.3829800639</v>
      </c>
      <c r="AY248" s="54">
        <f t="shared" si="1259"/>
        <v>0.3245568343</v>
      </c>
      <c r="AZ248" s="38"/>
      <c r="BA248" s="38"/>
      <c r="BB248" s="38"/>
      <c r="BC248" s="38"/>
      <c r="BD248" s="38"/>
      <c r="BE248" s="38"/>
      <c r="BF248" s="38"/>
    </row>
    <row r="249">
      <c r="A249" s="1"/>
      <c r="B249" s="1"/>
      <c r="C249" s="53">
        <v>0.0</v>
      </c>
      <c r="D249" s="42"/>
      <c r="E249" s="42"/>
      <c r="F249" s="2">
        <v>3732.0</v>
      </c>
      <c r="G249" s="75">
        <v>2726.0</v>
      </c>
      <c r="H249" s="43">
        <v>43.0</v>
      </c>
      <c r="I249" s="43">
        <v>44.0</v>
      </c>
      <c r="J249" s="43">
        <v>30.0</v>
      </c>
      <c r="K249" s="44">
        <v>116.0</v>
      </c>
      <c r="L249" s="44">
        <v>192.0</v>
      </c>
      <c r="M249" s="44">
        <v>79.0</v>
      </c>
      <c r="N249" s="76">
        <f>'Turnout Restoration'!AR249</f>
        <v>42</v>
      </c>
      <c r="O249" s="45">
        <v>28.0</v>
      </c>
      <c r="P249" s="76">
        <f>'Turnout Restoration'!AT249</f>
        <v>31</v>
      </c>
      <c r="Q249" s="39">
        <f t="shared" si="6"/>
        <v>0.2772277228</v>
      </c>
      <c r="R249" s="40">
        <f t="shared" si="7"/>
        <v>0.3760683761</v>
      </c>
      <c r="S249" s="54">
        <f t="shared" si="8"/>
        <v>0.496124031</v>
      </c>
      <c r="T249" s="40">
        <f t="shared" si="9"/>
        <v>0.4566354279</v>
      </c>
      <c r="U249" s="54">
        <f t="shared" si="10"/>
        <v>0.5526113126</v>
      </c>
      <c r="V249" s="39">
        <f t="shared" ref="V249:X249" si="1260">Q249</f>
        <v>0.2772277228</v>
      </c>
      <c r="W249" s="40">
        <f t="shared" si="1260"/>
        <v>0.3760683761</v>
      </c>
      <c r="X249" s="54">
        <f t="shared" si="1260"/>
        <v>0.496124031</v>
      </c>
      <c r="Y249" s="39">
        <f t="shared" si="12"/>
        <v>0.2772277228</v>
      </c>
      <c r="Z249" s="40">
        <f t="shared" si="13"/>
        <v>-0.1779316239</v>
      </c>
      <c r="AA249" s="54">
        <f t="shared" si="14"/>
        <v>-0.135875969</v>
      </c>
      <c r="AB249" s="55">
        <f t="shared" si="15"/>
        <v>-0.5706066607</v>
      </c>
      <c r="AC249" s="55">
        <f t="shared" si="16"/>
        <v>1.356004824</v>
      </c>
      <c r="AD249" s="39">
        <f t="shared" si="17"/>
        <v>0.2329322574</v>
      </c>
      <c r="AE249" s="40">
        <f t="shared" si="18"/>
        <v>0.2329322574</v>
      </c>
      <c r="AF249" s="54">
        <f t="shared" si="19"/>
        <v>-0.135875969</v>
      </c>
      <c r="AG249" s="56">
        <f t="shared" si="20"/>
        <v>-0.528070665</v>
      </c>
      <c r="AH249" s="56">
        <f t="shared" si="21"/>
        <v>1.313468828</v>
      </c>
      <c r="AI249" s="39">
        <f t="shared" si="22"/>
        <v>0.19068261</v>
      </c>
      <c r="AJ249" s="40">
        <f t="shared" si="23"/>
        <v>0.19068261</v>
      </c>
      <c r="AK249" s="54">
        <f t="shared" si="24"/>
        <v>0.19068261</v>
      </c>
      <c r="AL249" s="57">
        <f t="shared" ref="AL249:AM249" si="1261">R249-T249</f>
        <v>-0.08056705183</v>
      </c>
      <c r="AM249" s="57">
        <f t="shared" si="1261"/>
        <v>-0.05648728161</v>
      </c>
      <c r="AN249" s="58">
        <f t="shared" si="26"/>
        <v>-0.03937363443</v>
      </c>
      <c r="AO249" s="58">
        <f t="shared" si="27"/>
        <v>-0.03980537607</v>
      </c>
      <c r="AP249" s="39">
        <f t="shared" si="28"/>
        <v>0.19068261</v>
      </c>
      <c r="AQ249" s="40">
        <f t="shared" ref="AQ249:AR249" si="1262">AJ249+AN249</f>
        <v>0.1513089755</v>
      </c>
      <c r="AR249" s="54">
        <f t="shared" si="1262"/>
        <v>0.1508772339</v>
      </c>
      <c r="AS249" s="59">
        <f t="shared" si="30"/>
        <v>1.453869982</v>
      </c>
      <c r="AT249" s="39">
        <f t="shared" ref="AT249:AV249" si="1263">AP249*$AS249</f>
        <v>0.2772277228</v>
      </c>
      <c r="AU249" s="40">
        <f t="shared" si="1263"/>
        <v>0.2199835776</v>
      </c>
      <c r="AV249" s="54">
        <f t="shared" si="1263"/>
        <v>0.2193558814</v>
      </c>
      <c r="AW249" s="39">
        <f t="shared" ref="AW249:AY249" si="1264">IF(AT249&lt;0,0,IF(AT249&gt;1,1,AT249))</f>
        <v>0.2772277228</v>
      </c>
      <c r="AX249" s="40">
        <f t="shared" si="1264"/>
        <v>0.2199835776</v>
      </c>
      <c r="AY249" s="54">
        <f t="shared" si="1264"/>
        <v>0.2193558814</v>
      </c>
      <c r="AZ249" s="38"/>
      <c r="BA249" s="38"/>
      <c r="BB249" s="38"/>
      <c r="BC249" s="38"/>
      <c r="BD249" s="38"/>
      <c r="BE249" s="38"/>
      <c r="BF249" s="38"/>
    </row>
    <row r="250">
      <c r="A250" s="1"/>
      <c r="B250" s="1"/>
      <c r="C250" s="53">
        <v>0.0</v>
      </c>
      <c r="D250" s="42"/>
      <c r="E250" s="42"/>
      <c r="F250" s="2">
        <v>3740.0</v>
      </c>
      <c r="G250" s="75">
        <v>3156.0</v>
      </c>
      <c r="H250" s="43">
        <v>23.0</v>
      </c>
      <c r="I250" s="43">
        <v>59.0</v>
      </c>
      <c r="J250" s="43">
        <v>38.0</v>
      </c>
      <c r="K250" s="44">
        <v>85.0</v>
      </c>
      <c r="L250" s="44">
        <v>270.0</v>
      </c>
      <c r="M250" s="44">
        <v>102.0</v>
      </c>
      <c r="N250" s="76">
        <f>'Turnout Restoration'!AR250</f>
        <v>30</v>
      </c>
      <c r="O250" s="45">
        <v>55.0</v>
      </c>
      <c r="P250" s="76">
        <f>'Turnout Restoration'!AT250</f>
        <v>83</v>
      </c>
      <c r="Q250" s="39">
        <f t="shared" si="6"/>
        <v>0.3273809524</v>
      </c>
      <c r="R250" s="40">
        <f t="shared" si="7"/>
        <v>0.4916666667</v>
      </c>
      <c r="S250" s="54">
        <f t="shared" si="8"/>
        <v>0.590809628</v>
      </c>
      <c r="T250" s="40">
        <f t="shared" si="9"/>
        <v>0.4502026998</v>
      </c>
      <c r="U250" s="54">
        <f t="shared" si="10"/>
        <v>0.54420929</v>
      </c>
      <c r="V250" s="39">
        <f t="shared" ref="V250:X250" si="1265">Q250</f>
        <v>0.3273809524</v>
      </c>
      <c r="W250" s="40">
        <f t="shared" si="1265"/>
        <v>0.4916666667</v>
      </c>
      <c r="X250" s="54">
        <f t="shared" si="1265"/>
        <v>0.590809628</v>
      </c>
      <c r="Y250" s="39">
        <f t="shared" si="12"/>
        <v>0.3273809524</v>
      </c>
      <c r="Z250" s="40">
        <f t="shared" si="13"/>
        <v>-0.06233333333</v>
      </c>
      <c r="AA250" s="54">
        <f t="shared" si="14"/>
        <v>-0.04119037199</v>
      </c>
      <c r="AB250" s="55">
        <f t="shared" si="15"/>
        <v>-0.1881479813</v>
      </c>
      <c r="AC250" s="55">
        <f t="shared" si="16"/>
        <v>0.9735461447</v>
      </c>
      <c r="AD250" s="39">
        <f t="shared" si="17"/>
        <v>0.2356520024</v>
      </c>
      <c r="AE250" s="40">
        <f t="shared" si="18"/>
        <v>0.2356520024</v>
      </c>
      <c r="AF250" s="54">
        <f t="shared" si="19"/>
        <v>-0.04119037199</v>
      </c>
      <c r="AG250" s="56">
        <f t="shared" si="20"/>
        <v>-0.1730450226</v>
      </c>
      <c r="AH250" s="56">
        <f t="shared" si="21"/>
        <v>0.958443186</v>
      </c>
      <c r="AI250" s="39">
        <f t="shared" si="22"/>
        <v>0.1691574902</v>
      </c>
      <c r="AJ250" s="40">
        <f t="shared" si="23"/>
        <v>0.1691574902</v>
      </c>
      <c r="AK250" s="54">
        <f t="shared" si="24"/>
        <v>0.1691574902</v>
      </c>
      <c r="AL250" s="57">
        <f t="shared" ref="AL250:AM250" si="1266">R250-T250</f>
        <v>0.04146396684</v>
      </c>
      <c r="AM250" s="57">
        <f t="shared" si="1266"/>
        <v>0.04660033804</v>
      </c>
      <c r="AN250" s="58">
        <f t="shared" si="26"/>
        <v>0.02026370625</v>
      </c>
      <c r="AO250" s="58">
        <f t="shared" si="27"/>
        <v>0.03283825895</v>
      </c>
      <c r="AP250" s="39">
        <f t="shared" si="28"/>
        <v>0.1691574902</v>
      </c>
      <c r="AQ250" s="40">
        <f t="shared" ref="AQ250:AR250" si="1267">AJ250+AN250</f>
        <v>0.1894211964</v>
      </c>
      <c r="AR250" s="54">
        <f t="shared" si="1267"/>
        <v>0.2019957491</v>
      </c>
      <c r="AS250" s="59">
        <f t="shared" si="30"/>
        <v>1.935361846</v>
      </c>
      <c r="AT250" s="39">
        <f t="shared" ref="AT250:AV250" si="1268">AP250*$AS250</f>
        <v>0.3273809524</v>
      </c>
      <c r="AU250" s="40">
        <f t="shared" si="1268"/>
        <v>0.3665985563</v>
      </c>
      <c r="AV250" s="54">
        <f t="shared" si="1268"/>
        <v>0.3909348658</v>
      </c>
      <c r="AW250" s="39">
        <f t="shared" ref="AW250:AY250" si="1269">IF(AT250&lt;0,0,IF(AT250&gt;1,1,AT250))</f>
        <v>0.3273809524</v>
      </c>
      <c r="AX250" s="40">
        <f t="shared" si="1269"/>
        <v>0.3665985563</v>
      </c>
      <c r="AY250" s="54">
        <f t="shared" si="1269"/>
        <v>0.3909348658</v>
      </c>
      <c r="AZ250" s="38"/>
      <c r="BA250" s="38"/>
      <c r="BB250" s="38"/>
      <c r="BC250" s="38"/>
      <c r="BD250" s="38"/>
      <c r="BE250" s="38"/>
      <c r="BF250" s="38"/>
    </row>
    <row r="251">
      <c r="A251" s="1"/>
      <c r="B251" s="1"/>
      <c r="C251" s="53">
        <v>0.0</v>
      </c>
      <c r="D251" s="42"/>
      <c r="E251" s="42"/>
      <c r="F251" s="2">
        <v>3747.0</v>
      </c>
      <c r="G251" s="75">
        <v>2205.0</v>
      </c>
      <c r="H251" s="43">
        <v>24.0</v>
      </c>
      <c r="I251" s="43">
        <v>55.0</v>
      </c>
      <c r="J251" s="43">
        <v>23.0</v>
      </c>
      <c r="K251" s="44">
        <v>84.0</v>
      </c>
      <c r="L251" s="44">
        <v>146.0</v>
      </c>
      <c r="M251" s="44">
        <v>68.0</v>
      </c>
      <c r="N251" s="76">
        <f>'Turnout Restoration'!AR251</f>
        <v>27</v>
      </c>
      <c r="O251" s="45">
        <v>28.0</v>
      </c>
      <c r="P251" s="76">
        <f>'Turnout Restoration'!AT251</f>
        <v>29</v>
      </c>
      <c r="Q251" s="39">
        <f t="shared" si="6"/>
        <v>0.3333333333</v>
      </c>
      <c r="R251" s="40">
        <f t="shared" si="7"/>
        <v>0.5392156863</v>
      </c>
      <c r="S251" s="54">
        <f t="shared" si="8"/>
        <v>0.4899328859</v>
      </c>
      <c r="T251" s="40">
        <f t="shared" si="9"/>
        <v>0.4496666667</v>
      </c>
      <c r="U251" s="54">
        <f t="shared" si="10"/>
        <v>0.5433333333</v>
      </c>
      <c r="V251" s="39">
        <f t="shared" ref="V251:X251" si="1270">Q251</f>
        <v>0.3333333333</v>
      </c>
      <c r="W251" s="40">
        <f t="shared" si="1270"/>
        <v>0.5392156863</v>
      </c>
      <c r="X251" s="54">
        <f t="shared" si="1270"/>
        <v>0.4899328859</v>
      </c>
      <c r="Y251" s="39">
        <f t="shared" si="12"/>
        <v>0.3333333333</v>
      </c>
      <c r="Z251" s="40">
        <f t="shared" si="13"/>
        <v>-0.01478431373</v>
      </c>
      <c r="AA251" s="54">
        <f t="shared" si="14"/>
        <v>-0.1420671141</v>
      </c>
      <c r="AB251" s="55">
        <f t="shared" si="15"/>
        <v>-0.044323892</v>
      </c>
      <c r="AC251" s="55">
        <f t="shared" si="16"/>
        <v>0.8297220554</v>
      </c>
      <c r="AD251" s="39">
        <f t="shared" si="17"/>
        <v>0.2359339813</v>
      </c>
      <c r="AE251" s="40">
        <f t="shared" si="18"/>
        <v>0.2359339813</v>
      </c>
      <c r="AF251" s="54">
        <f t="shared" si="19"/>
        <v>-0.1420671141</v>
      </c>
      <c r="AG251" s="56">
        <f t="shared" si="20"/>
        <v>-0.5419972261</v>
      </c>
      <c r="AH251" s="56">
        <f t="shared" si="21"/>
        <v>1.327395389</v>
      </c>
      <c r="AI251" s="39">
        <f t="shared" si="22"/>
        <v>0.1947407359</v>
      </c>
      <c r="AJ251" s="40">
        <f t="shared" si="23"/>
        <v>0.1947407359</v>
      </c>
      <c r="AK251" s="54">
        <f t="shared" si="24"/>
        <v>0.1947407359</v>
      </c>
      <c r="AL251" s="57">
        <f t="shared" ref="AL251:AM251" si="1271">R251-T251</f>
        <v>0.08954901961</v>
      </c>
      <c r="AM251" s="57">
        <f t="shared" si="1271"/>
        <v>-0.05340044743</v>
      </c>
      <c r="AN251" s="58">
        <f t="shared" si="26"/>
        <v>0.04376317963</v>
      </c>
      <c r="AO251" s="58">
        <f t="shared" si="27"/>
        <v>-0.03763015022</v>
      </c>
      <c r="AP251" s="39">
        <f t="shared" si="28"/>
        <v>0.1947407359</v>
      </c>
      <c r="AQ251" s="40">
        <f t="shared" ref="AQ251:AR251" si="1272">AJ251+AN251</f>
        <v>0.2385039155</v>
      </c>
      <c r="AR251" s="54">
        <f t="shared" si="1272"/>
        <v>0.1571105857</v>
      </c>
      <c r="AS251" s="59">
        <f t="shared" si="30"/>
        <v>1.711677487</v>
      </c>
      <c r="AT251" s="39">
        <f t="shared" ref="AT251:AV251" si="1273">AP251*$AS251</f>
        <v>0.3333333333</v>
      </c>
      <c r="AU251" s="40">
        <f t="shared" si="1273"/>
        <v>0.4082417826</v>
      </c>
      <c r="AV251" s="54">
        <f t="shared" si="1273"/>
        <v>0.2689226524</v>
      </c>
      <c r="AW251" s="39">
        <f t="shared" ref="AW251:AY251" si="1274">IF(AT251&lt;0,0,IF(AT251&gt;1,1,AT251))</f>
        <v>0.3333333333</v>
      </c>
      <c r="AX251" s="40">
        <f t="shared" si="1274"/>
        <v>0.4082417826</v>
      </c>
      <c r="AY251" s="54">
        <f t="shared" si="1274"/>
        <v>0.2689226524</v>
      </c>
      <c r="AZ251" s="38"/>
      <c r="BA251" s="38"/>
      <c r="BB251" s="38"/>
      <c r="BC251" s="38"/>
      <c r="BD251" s="38"/>
      <c r="BE251" s="38"/>
      <c r="BF251" s="38"/>
    </row>
    <row r="252">
      <c r="A252" s="1"/>
      <c r="B252" s="1"/>
      <c r="C252" s="53">
        <v>0.0</v>
      </c>
      <c r="D252" s="42"/>
      <c r="E252" s="42"/>
      <c r="F252" s="2">
        <v>3748.0</v>
      </c>
      <c r="G252" s="75">
        <v>2305.0</v>
      </c>
      <c r="H252" s="43">
        <v>47.0</v>
      </c>
      <c r="I252" s="43">
        <v>49.0</v>
      </c>
      <c r="J252" s="43">
        <v>33.0</v>
      </c>
      <c r="K252" s="44">
        <v>113.0</v>
      </c>
      <c r="L252" s="44">
        <v>225.0</v>
      </c>
      <c r="M252" s="44">
        <v>78.0</v>
      </c>
      <c r="N252" s="76">
        <f>'Turnout Restoration'!AR252</f>
        <v>43</v>
      </c>
      <c r="O252" s="45">
        <v>33.0</v>
      </c>
      <c r="P252" s="76">
        <f>'Turnout Restoration'!AT252</f>
        <v>24</v>
      </c>
      <c r="Q252" s="39">
        <f t="shared" si="6"/>
        <v>0.33</v>
      </c>
      <c r="R252" s="40">
        <f t="shared" si="7"/>
        <v>0.3798449612</v>
      </c>
      <c r="S252" s="54">
        <f t="shared" si="8"/>
        <v>0.5408653846</v>
      </c>
      <c r="T252" s="40">
        <f t="shared" si="9"/>
        <v>0.4499609</v>
      </c>
      <c r="U252" s="54">
        <f t="shared" si="10"/>
        <v>0.5438207</v>
      </c>
      <c r="V252" s="39">
        <f t="shared" ref="V252:X252" si="1275">Q252</f>
        <v>0.33</v>
      </c>
      <c r="W252" s="40">
        <f t="shared" si="1275"/>
        <v>0.3798449612</v>
      </c>
      <c r="X252" s="54">
        <f t="shared" si="1275"/>
        <v>0.5408653846</v>
      </c>
      <c r="Y252" s="39">
        <f t="shared" si="12"/>
        <v>0.33</v>
      </c>
      <c r="Z252" s="40">
        <f t="shared" si="13"/>
        <v>-0.1741550388</v>
      </c>
      <c r="AA252" s="54">
        <f t="shared" si="14"/>
        <v>-0.09113461538</v>
      </c>
      <c r="AB252" s="55">
        <f t="shared" si="15"/>
        <v>-0.4855945335</v>
      </c>
      <c r="AC252" s="55">
        <f t="shared" si="16"/>
        <v>1.270992697</v>
      </c>
      <c r="AD252" s="39">
        <f t="shared" si="17"/>
        <v>0.263846525</v>
      </c>
      <c r="AE252" s="40">
        <f t="shared" si="18"/>
        <v>0.263846525</v>
      </c>
      <c r="AF252" s="54">
        <f t="shared" si="19"/>
        <v>-0.09113461538</v>
      </c>
      <c r="AG252" s="56">
        <f t="shared" si="20"/>
        <v>-0.3325778197</v>
      </c>
      <c r="AH252" s="56">
        <f t="shared" si="21"/>
        <v>1.117975983</v>
      </c>
      <c r="AI252" s="39">
        <f t="shared" si="22"/>
        <v>0.1973835187</v>
      </c>
      <c r="AJ252" s="40">
        <f t="shared" si="23"/>
        <v>0.1973835187</v>
      </c>
      <c r="AK252" s="54">
        <f t="shared" si="24"/>
        <v>0.1973835187</v>
      </c>
      <c r="AL252" s="57">
        <f t="shared" ref="AL252:AM252" si="1276">R252-T252</f>
        <v>-0.07011593876</v>
      </c>
      <c r="AM252" s="57">
        <f t="shared" si="1276"/>
        <v>-0.002955315385</v>
      </c>
      <c r="AN252" s="58">
        <f t="shared" si="26"/>
        <v>-0.03426610851</v>
      </c>
      <c r="AO252" s="58">
        <f t="shared" si="27"/>
        <v>-0.00208254738</v>
      </c>
      <c r="AP252" s="39">
        <f t="shared" si="28"/>
        <v>0.1973835187</v>
      </c>
      <c r="AQ252" s="40">
        <f t="shared" ref="AQ252:AR252" si="1277">AJ252+AN252</f>
        <v>0.1631174102</v>
      </c>
      <c r="AR252" s="54">
        <f t="shared" si="1277"/>
        <v>0.1953009713</v>
      </c>
      <c r="AS252" s="59">
        <f t="shared" si="30"/>
        <v>1.671872111</v>
      </c>
      <c r="AT252" s="39">
        <f t="shared" ref="AT252:AV252" si="1278">AP252*$AS252</f>
        <v>0.33</v>
      </c>
      <c r="AU252" s="40">
        <f t="shared" si="1278"/>
        <v>0.2727114488</v>
      </c>
      <c r="AV252" s="54">
        <f t="shared" si="1278"/>
        <v>0.3265182471</v>
      </c>
      <c r="AW252" s="39">
        <f t="shared" ref="AW252:AY252" si="1279">IF(AT252&lt;0,0,IF(AT252&gt;1,1,AT252))</f>
        <v>0.33</v>
      </c>
      <c r="AX252" s="40">
        <f t="shared" si="1279"/>
        <v>0.2727114488</v>
      </c>
      <c r="AY252" s="54">
        <f t="shared" si="1279"/>
        <v>0.3265182471</v>
      </c>
      <c r="AZ252" s="38"/>
      <c r="BA252" s="38"/>
      <c r="BB252" s="38"/>
      <c r="BC252" s="38"/>
      <c r="BD252" s="38"/>
      <c r="BE252" s="38"/>
      <c r="BF252" s="38"/>
    </row>
    <row r="253">
      <c r="A253" s="1"/>
      <c r="B253" s="1"/>
      <c r="C253" s="53">
        <v>0.0</v>
      </c>
      <c r="D253" s="42"/>
      <c r="E253" s="42"/>
      <c r="F253" s="2">
        <v>3754.0</v>
      </c>
      <c r="G253" s="75">
        <v>2368.0</v>
      </c>
      <c r="H253" s="43">
        <v>17.0</v>
      </c>
      <c r="I253" s="43">
        <v>26.0</v>
      </c>
      <c r="J253" s="43">
        <v>21.0</v>
      </c>
      <c r="K253" s="44">
        <v>38.0</v>
      </c>
      <c r="L253" s="44">
        <v>93.0</v>
      </c>
      <c r="M253" s="44">
        <v>35.0</v>
      </c>
      <c r="N253" s="76">
        <f>'Turnout Restoration'!AR253</f>
        <v>23</v>
      </c>
      <c r="O253" s="45">
        <v>15.0</v>
      </c>
      <c r="P253" s="76">
        <f>'Turnout Restoration'!AT253</f>
        <v>16</v>
      </c>
      <c r="Q253" s="39">
        <f t="shared" si="6"/>
        <v>0.2777777778</v>
      </c>
      <c r="R253" s="40">
        <f t="shared" si="7"/>
        <v>0.40625</v>
      </c>
      <c r="S253" s="54">
        <f t="shared" si="8"/>
        <v>0.5602409639</v>
      </c>
      <c r="T253" s="40">
        <f t="shared" si="9"/>
        <v>0.4565462963</v>
      </c>
      <c r="U253" s="54">
        <f t="shared" si="10"/>
        <v>0.5525092593</v>
      </c>
      <c r="V253" s="39">
        <f t="shared" ref="V253:X253" si="1280">Q253</f>
        <v>0.2777777778</v>
      </c>
      <c r="W253" s="40">
        <f t="shared" si="1280"/>
        <v>0.40625</v>
      </c>
      <c r="X253" s="54">
        <f t="shared" si="1280"/>
        <v>0.5602409639</v>
      </c>
      <c r="Y253" s="39">
        <f t="shared" si="12"/>
        <v>0.2777777778</v>
      </c>
      <c r="Z253" s="40">
        <f t="shared" si="13"/>
        <v>-0.14775</v>
      </c>
      <c r="AA253" s="54">
        <f t="shared" si="14"/>
        <v>-0.07175903614</v>
      </c>
      <c r="AB253" s="55">
        <f t="shared" si="15"/>
        <v>-0.4888407452</v>
      </c>
      <c r="AC253" s="55">
        <f t="shared" si="16"/>
        <v>1.274238909</v>
      </c>
      <c r="AD253" s="39">
        <f t="shared" si="17"/>
        <v>0.2224753428</v>
      </c>
      <c r="AE253" s="40">
        <f t="shared" si="18"/>
        <v>0.2224753428</v>
      </c>
      <c r="AF253" s="54">
        <f t="shared" si="19"/>
        <v>-0.07175903614</v>
      </c>
      <c r="AG253" s="56">
        <f t="shared" si="20"/>
        <v>-0.3120127942</v>
      </c>
      <c r="AH253" s="56">
        <f t="shared" si="21"/>
        <v>1.097410958</v>
      </c>
      <c r="AI253" s="39">
        <f t="shared" si="22"/>
        <v>0.1652946421</v>
      </c>
      <c r="AJ253" s="40">
        <f t="shared" si="23"/>
        <v>0.1652946421</v>
      </c>
      <c r="AK253" s="54">
        <f t="shared" si="24"/>
        <v>0.1652946421</v>
      </c>
      <c r="AL253" s="57">
        <f t="shared" ref="AL253:AM253" si="1281">R253-T253</f>
        <v>-0.0502962963</v>
      </c>
      <c r="AM253" s="57">
        <f t="shared" si="1281"/>
        <v>0.007731704596</v>
      </c>
      <c r="AN253" s="58">
        <f t="shared" si="26"/>
        <v>-0.02458012225</v>
      </c>
      <c r="AO253" s="58">
        <f t="shared" si="27"/>
        <v>0.005448366435</v>
      </c>
      <c r="AP253" s="39">
        <f t="shared" si="28"/>
        <v>0.1652946421</v>
      </c>
      <c r="AQ253" s="40">
        <f t="shared" ref="AQ253:AR253" si="1282">AJ253+AN253</f>
        <v>0.1407145199</v>
      </c>
      <c r="AR253" s="54">
        <f t="shared" si="1282"/>
        <v>0.1707430086</v>
      </c>
      <c r="AS253" s="59">
        <f t="shared" si="30"/>
        <v>1.680500797</v>
      </c>
      <c r="AT253" s="39">
        <f t="shared" ref="AT253:AV253" si="1283">AP253*$AS253</f>
        <v>0.2777777778</v>
      </c>
      <c r="AU253" s="40">
        <f t="shared" si="1283"/>
        <v>0.2364708628</v>
      </c>
      <c r="AV253" s="54">
        <f t="shared" si="1283"/>
        <v>0.2869337619</v>
      </c>
      <c r="AW253" s="39">
        <f t="shared" ref="AW253:AY253" si="1284">IF(AT253&lt;0,0,IF(AT253&gt;1,1,AT253))</f>
        <v>0.2777777778</v>
      </c>
      <c r="AX253" s="40">
        <f t="shared" si="1284"/>
        <v>0.2364708628</v>
      </c>
      <c r="AY253" s="54">
        <f t="shared" si="1284"/>
        <v>0.2869337619</v>
      </c>
      <c r="AZ253" s="38"/>
      <c r="BA253" s="38"/>
      <c r="BB253" s="38"/>
      <c r="BC253" s="38"/>
      <c r="BD253" s="38"/>
      <c r="BE253" s="38"/>
      <c r="BF253" s="38"/>
    </row>
    <row r="254">
      <c r="A254" s="1"/>
      <c r="B254" s="1"/>
      <c r="C254" s="53">
        <v>0.0</v>
      </c>
      <c r="D254" s="42"/>
      <c r="E254" s="42"/>
      <c r="F254" s="2">
        <v>3755.0</v>
      </c>
      <c r="G254" s="75">
        <v>2071.0</v>
      </c>
      <c r="H254" s="43">
        <v>17.0</v>
      </c>
      <c r="I254" s="43">
        <v>47.0</v>
      </c>
      <c r="J254" s="43">
        <v>33.0</v>
      </c>
      <c r="K254" s="44">
        <v>67.0</v>
      </c>
      <c r="L254" s="44">
        <v>162.0</v>
      </c>
      <c r="M254" s="44">
        <v>46.0</v>
      </c>
      <c r="N254" s="76">
        <f>'Turnout Restoration'!AR254</f>
        <v>27</v>
      </c>
      <c r="O254" s="45">
        <v>14.0</v>
      </c>
      <c r="P254" s="76">
        <f>'Turnout Restoration'!AT254</f>
        <v>46</v>
      </c>
      <c r="Q254" s="39">
        <f t="shared" si="6"/>
        <v>0.1609195402</v>
      </c>
      <c r="R254" s="40">
        <f t="shared" si="7"/>
        <v>0.4845360825</v>
      </c>
      <c r="S254" s="54">
        <f t="shared" si="8"/>
        <v>0.5890909091</v>
      </c>
      <c r="T254" s="40">
        <f t="shared" si="9"/>
        <v>0.4847380103</v>
      </c>
      <c r="U254" s="54">
        <f t="shared" si="10"/>
        <v>0.5791240587</v>
      </c>
      <c r="V254" s="39">
        <f t="shared" ref="V254:X254" si="1285">Q254</f>
        <v>0.1609195402</v>
      </c>
      <c r="W254" s="40">
        <f t="shared" si="1285"/>
        <v>0.4845360825</v>
      </c>
      <c r="X254" s="54">
        <f t="shared" si="1285"/>
        <v>0.5890909091</v>
      </c>
      <c r="Y254" s="39">
        <f t="shared" si="12"/>
        <v>0.1609195402</v>
      </c>
      <c r="Z254" s="40">
        <f t="shared" si="13"/>
        <v>-0.06946391753</v>
      </c>
      <c r="AA254" s="54">
        <f t="shared" si="14"/>
        <v>-0.04290909091</v>
      </c>
      <c r="AB254" s="55">
        <f t="shared" si="15"/>
        <v>-0.4075054509</v>
      </c>
      <c r="AC254" s="55">
        <f t="shared" si="16"/>
        <v>1.192903614</v>
      </c>
      <c r="AD254" s="39">
        <f t="shared" si="17"/>
        <v>0.1239361414</v>
      </c>
      <c r="AE254" s="40">
        <f t="shared" si="18"/>
        <v>0.1239361414</v>
      </c>
      <c r="AF254" s="54">
        <f t="shared" si="19"/>
        <v>-0.04290909091</v>
      </c>
      <c r="AG254" s="56">
        <f t="shared" si="20"/>
        <v>-0.3333027992</v>
      </c>
      <c r="AH254" s="56">
        <f t="shared" si="21"/>
        <v>1.118700963</v>
      </c>
      <c r="AI254" s="39">
        <f t="shared" si="22"/>
        <v>0.09273984369</v>
      </c>
      <c r="AJ254" s="40">
        <f t="shared" si="23"/>
        <v>0.09273984369</v>
      </c>
      <c r="AK254" s="54">
        <f t="shared" si="24"/>
        <v>0.09273984369</v>
      </c>
      <c r="AL254" s="57">
        <f t="shared" ref="AL254:AM254" si="1286">R254-T254</f>
        <v>-0.000201927831</v>
      </c>
      <c r="AM254" s="57">
        <f t="shared" si="1286"/>
        <v>0.009966850431</v>
      </c>
      <c r="AN254" s="58">
        <f t="shared" si="26"/>
        <v>-0.00009868342475</v>
      </c>
      <c r="AO254" s="58">
        <f t="shared" si="27"/>
        <v>0.007023425776</v>
      </c>
      <c r="AP254" s="39">
        <f t="shared" si="28"/>
        <v>0.09273984369</v>
      </c>
      <c r="AQ254" s="40">
        <f t="shared" ref="AQ254:AR254" si="1287">AJ254+AN254</f>
        <v>0.09264116027</v>
      </c>
      <c r="AR254" s="54">
        <f t="shared" si="1287"/>
        <v>0.09976326947</v>
      </c>
      <c r="AS254" s="59">
        <f t="shared" si="30"/>
        <v>1.735171571</v>
      </c>
      <c r="AT254" s="39">
        <f t="shared" ref="AT254:AV254" si="1288">AP254*$AS254</f>
        <v>0.1609195402</v>
      </c>
      <c r="AU254" s="40">
        <f t="shared" si="1288"/>
        <v>0.1607483076</v>
      </c>
      <c r="AV254" s="54">
        <f t="shared" si="1288"/>
        <v>0.173106389</v>
      </c>
      <c r="AW254" s="39">
        <f t="shared" ref="AW254:AY254" si="1289">IF(AT254&lt;0,0,IF(AT254&gt;1,1,AT254))</f>
        <v>0.1609195402</v>
      </c>
      <c r="AX254" s="40">
        <f t="shared" si="1289"/>
        <v>0.1607483076</v>
      </c>
      <c r="AY254" s="54">
        <f t="shared" si="1289"/>
        <v>0.173106389</v>
      </c>
      <c r="AZ254" s="38"/>
      <c r="BA254" s="38"/>
      <c r="BB254" s="38"/>
      <c r="BC254" s="38"/>
      <c r="BD254" s="38"/>
      <c r="BE254" s="38"/>
      <c r="BF254" s="38"/>
    </row>
    <row r="255">
      <c r="A255" s="1"/>
      <c r="B255" s="1"/>
      <c r="C255" s="53">
        <v>0.0</v>
      </c>
      <c r="D255" s="42"/>
      <c r="E255" s="42"/>
      <c r="F255" s="2">
        <v>3757.0</v>
      </c>
      <c r="G255" s="75">
        <v>1047.0</v>
      </c>
      <c r="H255" s="43">
        <v>33.0</v>
      </c>
      <c r="I255" s="43">
        <v>22.0</v>
      </c>
      <c r="J255" s="43">
        <v>27.0</v>
      </c>
      <c r="K255" s="44">
        <v>67.0</v>
      </c>
      <c r="L255" s="44">
        <v>89.0</v>
      </c>
      <c r="M255" s="44">
        <v>49.0</v>
      </c>
      <c r="N255" s="76">
        <f>'Turnout Restoration'!AR255</f>
        <v>27</v>
      </c>
      <c r="O255" s="45">
        <v>10.0</v>
      </c>
      <c r="P255" s="76">
        <f>'Turnout Restoration'!AT255</f>
        <v>10</v>
      </c>
      <c r="Q255" s="39">
        <f t="shared" si="6"/>
        <v>0.2127659574</v>
      </c>
      <c r="R255" s="40">
        <f t="shared" si="7"/>
        <v>0.2682926829</v>
      </c>
      <c r="S255" s="54">
        <f t="shared" si="8"/>
        <v>0.4341463415</v>
      </c>
      <c r="T255" s="40">
        <f t="shared" si="9"/>
        <v>0.4699348121</v>
      </c>
      <c r="U255" s="54">
        <f t="shared" si="10"/>
        <v>0.5660923495</v>
      </c>
      <c r="V255" s="39">
        <f t="shared" ref="V255:X255" si="1290">Q255</f>
        <v>0.2127659574</v>
      </c>
      <c r="W255" s="40">
        <f t="shared" si="1290"/>
        <v>0.2682926829</v>
      </c>
      <c r="X255" s="54">
        <f t="shared" si="1290"/>
        <v>0.4341463415</v>
      </c>
      <c r="Y255" s="39">
        <f t="shared" si="12"/>
        <v>0.2127659574</v>
      </c>
      <c r="Z255" s="40">
        <f t="shared" si="13"/>
        <v>-0.2857073171</v>
      </c>
      <c r="AA255" s="54">
        <f t="shared" si="14"/>
        <v>-0.1978536585</v>
      </c>
      <c r="AB255" s="55">
        <f t="shared" si="15"/>
        <v>-0.9306964901</v>
      </c>
      <c r="AC255" s="55">
        <f t="shared" si="16"/>
        <v>1.716094654</v>
      </c>
      <c r="AD255" s="39">
        <f t="shared" si="17"/>
        <v>0.2518908729</v>
      </c>
      <c r="AE255" s="40">
        <f t="shared" si="18"/>
        <v>0.2518908729</v>
      </c>
      <c r="AF255" s="54">
        <f t="shared" si="19"/>
        <v>-0.1978536585</v>
      </c>
      <c r="AG255" s="56">
        <f t="shared" si="20"/>
        <v>-0.6658204731</v>
      </c>
      <c r="AH255" s="56">
        <f t="shared" si="21"/>
        <v>1.451218637</v>
      </c>
      <c r="AI255" s="39">
        <f t="shared" si="22"/>
        <v>0.2264896047</v>
      </c>
      <c r="AJ255" s="40">
        <f t="shared" si="23"/>
        <v>0.2264896047</v>
      </c>
      <c r="AK255" s="54">
        <f t="shared" si="24"/>
        <v>0.2264896047</v>
      </c>
      <c r="AL255" s="57">
        <f t="shared" ref="AL255:AM255" si="1291">R255-T255</f>
        <v>-0.2016421292</v>
      </c>
      <c r="AM255" s="57">
        <f t="shared" si="1291"/>
        <v>-0.131946008</v>
      </c>
      <c r="AN255" s="58">
        <f t="shared" si="26"/>
        <v>-0.09854380047</v>
      </c>
      <c r="AO255" s="58">
        <f t="shared" si="27"/>
        <v>-0.09297952248</v>
      </c>
      <c r="AP255" s="39">
        <f t="shared" si="28"/>
        <v>0.2264896047</v>
      </c>
      <c r="AQ255" s="40">
        <f t="shared" ref="AQ255:AR255" si="1292">AJ255+AN255</f>
        <v>0.1279458042</v>
      </c>
      <c r="AR255" s="54">
        <f t="shared" si="1292"/>
        <v>0.1335100822</v>
      </c>
      <c r="AS255" s="59">
        <f t="shared" si="30"/>
        <v>0.9394071652</v>
      </c>
      <c r="AT255" s="39">
        <f t="shared" ref="AT255:AV255" si="1293">AP255*$AS255</f>
        <v>0.2127659574</v>
      </c>
      <c r="AU255" s="40">
        <f t="shared" si="1293"/>
        <v>0.1201932052</v>
      </c>
      <c r="AV255" s="54">
        <f t="shared" si="1293"/>
        <v>0.1254203278</v>
      </c>
      <c r="AW255" s="39">
        <f t="shared" ref="AW255:AY255" si="1294">IF(AT255&lt;0,0,IF(AT255&gt;1,1,AT255))</f>
        <v>0.2127659574</v>
      </c>
      <c r="AX255" s="40">
        <f t="shared" si="1294"/>
        <v>0.1201932052</v>
      </c>
      <c r="AY255" s="54">
        <f t="shared" si="1294"/>
        <v>0.1254203278</v>
      </c>
      <c r="AZ255" s="38"/>
      <c r="BA255" s="38"/>
      <c r="BB255" s="38"/>
      <c r="BC255" s="38"/>
      <c r="BD255" s="38"/>
      <c r="BE255" s="38"/>
      <c r="BF255" s="38"/>
    </row>
    <row r="256">
      <c r="A256" s="1"/>
      <c r="B256" s="1"/>
      <c r="C256" s="53">
        <v>0.0</v>
      </c>
      <c r="D256" s="42"/>
      <c r="E256" s="42"/>
      <c r="F256" s="2">
        <v>3758.0</v>
      </c>
      <c r="G256" s="75">
        <v>342.0</v>
      </c>
      <c r="H256" s="43">
        <v>2.0</v>
      </c>
      <c r="I256" s="43">
        <v>9.0</v>
      </c>
      <c r="J256" s="43">
        <v>14.0</v>
      </c>
      <c r="K256" s="44">
        <v>28.0</v>
      </c>
      <c r="L256" s="44">
        <v>25.0</v>
      </c>
      <c r="M256" s="44">
        <v>22.0</v>
      </c>
      <c r="N256" s="76">
        <f>'Turnout Restoration'!AR256</f>
        <v>7</v>
      </c>
      <c r="O256" s="45">
        <v>8.0</v>
      </c>
      <c r="P256" s="76">
        <f>'Turnout Restoration'!AT256</f>
        <v>25</v>
      </c>
      <c r="Q256" s="39">
        <f t="shared" si="6"/>
        <v>0.2</v>
      </c>
      <c r="R256" s="40">
        <f t="shared" si="7"/>
        <v>0.36</v>
      </c>
      <c r="S256" s="54">
        <f t="shared" si="8"/>
        <v>0.3333333333</v>
      </c>
      <c r="T256" s="40">
        <f t="shared" si="9"/>
        <v>0.47324</v>
      </c>
      <c r="U256" s="54">
        <f t="shared" si="10"/>
        <v>0.56912</v>
      </c>
      <c r="V256" s="39">
        <f t="shared" ref="V256:X256" si="1295">Q256</f>
        <v>0.2</v>
      </c>
      <c r="W256" s="40">
        <f t="shared" si="1295"/>
        <v>0.36</v>
      </c>
      <c r="X256" s="54">
        <f t="shared" si="1295"/>
        <v>0.3333333333</v>
      </c>
      <c r="Y256" s="39">
        <f t="shared" si="12"/>
        <v>0.2</v>
      </c>
      <c r="Z256" s="40">
        <f t="shared" si="13"/>
        <v>-0.194</v>
      </c>
      <c r="AA256" s="54">
        <f t="shared" si="14"/>
        <v>-0.2986666667</v>
      </c>
      <c r="AB256" s="55">
        <f t="shared" si="15"/>
        <v>-0.770170914</v>
      </c>
      <c r="AC256" s="55">
        <f t="shared" si="16"/>
        <v>1.555569077</v>
      </c>
      <c r="AD256" s="39">
        <f t="shared" si="17"/>
        <v>0.1970228413</v>
      </c>
      <c r="AE256" s="40">
        <f t="shared" si="18"/>
        <v>0.1970228413</v>
      </c>
      <c r="AF256" s="54">
        <f t="shared" si="19"/>
        <v>-0.2986666667</v>
      </c>
      <c r="AG256" s="56">
        <f t="shared" si="20"/>
        <v>-0.9876499545</v>
      </c>
      <c r="AH256" s="56">
        <f t="shared" si="21"/>
        <v>1.773048118</v>
      </c>
      <c r="AI256" s="39">
        <f t="shared" si="22"/>
        <v>0.2530017567</v>
      </c>
      <c r="AJ256" s="40">
        <f t="shared" si="23"/>
        <v>0.2530017567</v>
      </c>
      <c r="AK256" s="54">
        <f t="shared" si="24"/>
        <v>0.2530017567</v>
      </c>
      <c r="AL256" s="57">
        <f t="shared" ref="AL256:AM256" si="1296">R256-T256</f>
        <v>-0.11324</v>
      </c>
      <c r="AM256" s="57">
        <f t="shared" si="1296"/>
        <v>-0.2357866667</v>
      </c>
      <c r="AN256" s="58">
        <f t="shared" si="26"/>
        <v>-0.05534111353</v>
      </c>
      <c r="AO256" s="58">
        <f t="shared" si="27"/>
        <v>-0.1661538079</v>
      </c>
      <c r="AP256" s="39">
        <f t="shared" si="28"/>
        <v>0.2530017567</v>
      </c>
      <c r="AQ256" s="40">
        <f t="shared" ref="AQ256:AR256" si="1297">AJ256+AN256</f>
        <v>0.1976606432</v>
      </c>
      <c r="AR256" s="54">
        <f t="shared" si="1297"/>
        <v>0.08684794875</v>
      </c>
      <c r="AS256" s="59">
        <f t="shared" si="30"/>
        <v>0.7905083451</v>
      </c>
      <c r="AT256" s="39">
        <f t="shared" ref="AT256:AV256" si="1298">AP256*$AS256</f>
        <v>0.2</v>
      </c>
      <c r="AU256" s="40">
        <f t="shared" si="1298"/>
        <v>0.1562523879</v>
      </c>
      <c r="AV256" s="54">
        <f t="shared" si="1298"/>
        <v>0.06865402824</v>
      </c>
      <c r="AW256" s="39">
        <f t="shared" ref="AW256:AY256" si="1299">IF(AT256&lt;0,0,IF(AT256&gt;1,1,AT256))</f>
        <v>0.2</v>
      </c>
      <c r="AX256" s="40">
        <f t="shared" si="1299"/>
        <v>0.1562523879</v>
      </c>
      <c r="AY256" s="54">
        <f t="shared" si="1299"/>
        <v>0.06865402824</v>
      </c>
      <c r="AZ256" s="38"/>
      <c r="BA256" s="38"/>
      <c r="BB256" s="38"/>
      <c r="BC256" s="38"/>
      <c r="BD256" s="38"/>
      <c r="BE256" s="38"/>
      <c r="BF256" s="38"/>
    </row>
    <row r="257">
      <c r="A257" s="1"/>
      <c r="B257" s="1"/>
      <c r="C257" s="53">
        <v>0.0</v>
      </c>
      <c r="D257" s="42"/>
      <c r="E257" s="42"/>
      <c r="F257" s="2">
        <v>3762.0</v>
      </c>
      <c r="G257" s="75">
        <v>2724.0</v>
      </c>
      <c r="H257" s="43">
        <v>17.0</v>
      </c>
      <c r="I257" s="43">
        <v>54.0</v>
      </c>
      <c r="J257" s="43">
        <v>26.0</v>
      </c>
      <c r="K257" s="44">
        <v>78.0</v>
      </c>
      <c r="L257" s="44">
        <v>144.0</v>
      </c>
      <c r="M257" s="44">
        <v>40.0</v>
      </c>
      <c r="N257" s="76">
        <f>'Turnout Restoration'!AR257</f>
        <v>28</v>
      </c>
      <c r="O257" s="45">
        <v>18.0</v>
      </c>
      <c r="P257" s="76">
        <f>'Turnout Restoration'!AT257</f>
        <v>35</v>
      </c>
      <c r="Q257" s="39">
        <f t="shared" si="6"/>
        <v>0.2222222222</v>
      </c>
      <c r="R257" s="40">
        <f t="shared" si="7"/>
        <v>0.5567010309</v>
      </c>
      <c r="S257" s="54">
        <f t="shared" si="8"/>
        <v>0.5496183206</v>
      </c>
      <c r="T257" s="40">
        <f t="shared" si="9"/>
        <v>0.4676296296</v>
      </c>
      <c r="U257" s="54">
        <f t="shared" si="10"/>
        <v>0.5639259259</v>
      </c>
      <c r="V257" s="39">
        <f t="shared" ref="V257:X257" si="1300">Q257</f>
        <v>0.2222222222</v>
      </c>
      <c r="W257" s="40">
        <f t="shared" si="1300"/>
        <v>0.5567010309</v>
      </c>
      <c r="X257" s="54">
        <f t="shared" si="1300"/>
        <v>0.5496183206</v>
      </c>
      <c r="Y257" s="39">
        <f t="shared" si="12"/>
        <v>0.2222222222</v>
      </c>
      <c r="Z257" s="40">
        <f t="shared" si="13"/>
        <v>0.002701030928</v>
      </c>
      <c r="AA257" s="54">
        <f t="shared" si="14"/>
        <v>-0.08238167939</v>
      </c>
      <c r="AB257" s="55">
        <f t="shared" si="15"/>
        <v>0.01215404067</v>
      </c>
      <c r="AC257" s="55">
        <f t="shared" si="16"/>
        <v>0.7732441227</v>
      </c>
      <c r="AD257" s="39">
        <f t="shared" si="17"/>
        <v>0.157146447</v>
      </c>
      <c r="AE257" s="40">
        <f t="shared" si="18"/>
        <v>0.157146447</v>
      </c>
      <c r="AF257" s="54">
        <f t="shared" si="19"/>
        <v>-0.08238167939</v>
      </c>
      <c r="AG257" s="56">
        <f t="shared" si="20"/>
        <v>-0.4828471653</v>
      </c>
      <c r="AH257" s="56">
        <f t="shared" si="21"/>
        <v>1.268245329</v>
      </c>
      <c r="AI257" s="39">
        <f t="shared" si="22"/>
        <v>0.1254626377</v>
      </c>
      <c r="AJ257" s="40">
        <f t="shared" si="23"/>
        <v>0.1254626377</v>
      </c>
      <c r="AK257" s="54">
        <f t="shared" si="24"/>
        <v>0.1254626377</v>
      </c>
      <c r="AL257" s="57">
        <f t="shared" ref="AL257:AM257" si="1301">R257-T257</f>
        <v>0.0890714013</v>
      </c>
      <c r="AM257" s="57">
        <f t="shared" si="1301"/>
        <v>-0.01430760532</v>
      </c>
      <c r="AN257" s="58">
        <f t="shared" si="26"/>
        <v>0.0435297645</v>
      </c>
      <c r="AO257" s="58">
        <f t="shared" si="27"/>
        <v>-0.01008226266</v>
      </c>
      <c r="AP257" s="39">
        <f t="shared" si="28"/>
        <v>0.1254626377</v>
      </c>
      <c r="AQ257" s="40">
        <f t="shared" ref="AQ257:AR257" si="1302">AJ257+AN257</f>
        <v>0.1689924022</v>
      </c>
      <c r="AR257" s="54">
        <f t="shared" si="1302"/>
        <v>0.115380375</v>
      </c>
      <c r="AS257" s="59">
        <f t="shared" si="30"/>
        <v>1.771222304</v>
      </c>
      <c r="AT257" s="39">
        <f t="shared" ref="AT257:AV257" si="1303">AP257*$AS257</f>
        <v>0.2222222222</v>
      </c>
      <c r="AU257" s="40">
        <f t="shared" si="1303"/>
        <v>0.299323112</v>
      </c>
      <c r="AV257" s="54">
        <f t="shared" si="1303"/>
        <v>0.2043642937</v>
      </c>
      <c r="AW257" s="39">
        <f t="shared" ref="AW257:AY257" si="1304">IF(AT257&lt;0,0,IF(AT257&gt;1,1,AT257))</f>
        <v>0.2222222222</v>
      </c>
      <c r="AX257" s="40">
        <f t="shared" si="1304"/>
        <v>0.299323112</v>
      </c>
      <c r="AY257" s="54">
        <f t="shared" si="1304"/>
        <v>0.2043642937</v>
      </c>
      <c r="AZ257" s="38"/>
      <c r="BA257" s="38"/>
      <c r="BB257" s="38"/>
      <c r="BC257" s="38"/>
      <c r="BD257" s="38"/>
      <c r="BE257" s="38"/>
      <c r="BF257" s="38"/>
    </row>
    <row r="258">
      <c r="A258" s="1"/>
      <c r="B258" s="1"/>
      <c r="C258" s="53">
        <v>0.0</v>
      </c>
      <c r="D258" s="42"/>
      <c r="E258" s="42"/>
      <c r="F258" s="2">
        <v>3763.0</v>
      </c>
      <c r="G258" s="75">
        <v>385.0</v>
      </c>
      <c r="H258" s="43">
        <v>9.0</v>
      </c>
      <c r="I258" s="43">
        <v>9.0</v>
      </c>
      <c r="J258" s="43">
        <v>7.0</v>
      </c>
      <c r="K258" s="44">
        <v>12.0</v>
      </c>
      <c r="L258" s="44">
        <v>48.0</v>
      </c>
      <c r="M258" s="44">
        <v>10.0</v>
      </c>
      <c r="N258" s="76">
        <f>'Turnout Restoration'!AR258</f>
        <v>6</v>
      </c>
      <c r="O258" s="45">
        <v>5.0</v>
      </c>
      <c r="P258" s="76">
        <f>'Turnout Restoration'!AT258</f>
        <v>6</v>
      </c>
      <c r="Q258" s="39">
        <f t="shared" si="6"/>
        <v>0.2941176471</v>
      </c>
      <c r="R258" s="40">
        <f t="shared" si="7"/>
        <v>0.36</v>
      </c>
      <c r="S258" s="54">
        <f t="shared" si="8"/>
        <v>0.6857142857</v>
      </c>
      <c r="T258" s="40">
        <f t="shared" si="9"/>
        <v>0.4540865052</v>
      </c>
      <c r="U258" s="54">
        <f t="shared" si="10"/>
        <v>0.5495778547</v>
      </c>
      <c r="V258" s="39">
        <f t="shared" ref="V258:X258" si="1305">Q258</f>
        <v>0.2941176471</v>
      </c>
      <c r="W258" s="40">
        <f t="shared" si="1305"/>
        <v>0.36</v>
      </c>
      <c r="X258" s="54">
        <f t="shared" si="1305"/>
        <v>0.6857142857</v>
      </c>
      <c r="Y258" s="39">
        <f t="shared" si="12"/>
        <v>0.2941176471</v>
      </c>
      <c r="Z258" s="40">
        <f t="shared" si="13"/>
        <v>-0.194</v>
      </c>
      <c r="AA258" s="54">
        <f t="shared" si="14"/>
        <v>0.05371428571</v>
      </c>
      <c r="AB258" s="55">
        <f t="shared" si="15"/>
        <v>-0.5830943266</v>
      </c>
      <c r="AC258" s="55">
        <f t="shared" si="16"/>
        <v>1.36849249</v>
      </c>
      <c r="AD258" s="39">
        <f t="shared" si="17"/>
        <v>0.2491397101</v>
      </c>
      <c r="AE258" s="40">
        <f t="shared" si="18"/>
        <v>0.2491397101</v>
      </c>
      <c r="AF258" s="54">
        <f t="shared" si="19"/>
        <v>0.05371428571</v>
      </c>
      <c r="AG258" s="56">
        <f t="shared" si="20"/>
        <v>0.2123486753</v>
      </c>
      <c r="AH258" s="56">
        <f t="shared" si="21"/>
        <v>0.5730494881</v>
      </c>
      <c r="AI258" s="39">
        <f t="shared" si="22"/>
        <v>0.1802162862</v>
      </c>
      <c r="AJ258" s="40">
        <f t="shared" si="23"/>
        <v>0.1802162862</v>
      </c>
      <c r="AK258" s="54">
        <f t="shared" si="24"/>
        <v>0.1802162862</v>
      </c>
      <c r="AL258" s="57">
        <f t="shared" ref="AL258:AM258" si="1306">R258-T258</f>
        <v>-0.09408650519</v>
      </c>
      <c r="AM258" s="57">
        <f t="shared" si="1306"/>
        <v>0.136136431</v>
      </c>
      <c r="AN258" s="58">
        <f t="shared" si="26"/>
        <v>-0.0459806779</v>
      </c>
      <c r="AO258" s="58">
        <f t="shared" si="27"/>
        <v>0.09593242373</v>
      </c>
      <c r="AP258" s="39">
        <f t="shared" si="28"/>
        <v>0.1802162862</v>
      </c>
      <c r="AQ258" s="40">
        <f t="shared" ref="AQ258:AR258" si="1307">AJ258+AN258</f>
        <v>0.1342356083</v>
      </c>
      <c r="AR258" s="54">
        <f t="shared" si="1307"/>
        <v>0.27614871</v>
      </c>
      <c r="AS258" s="59">
        <f t="shared" si="30"/>
        <v>1.632025902</v>
      </c>
      <c r="AT258" s="39">
        <f t="shared" ref="AT258:AV258" si="1308">AP258*$AS258</f>
        <v>0.2941176471</v>
      </c>
      <c r="AU258" s="40">
        <f t="shared" si="1308"/>
        <v>0.2190759897</v>
      </c>
      <c r="AV258" s="54">
        <f t="shared" si="1308"/>
        <v>0.4506818474</v>
      </c>
      <c r="AW258" s="39">
        <f t="shared" ref="AW258:AY258" si="1309">IF(AT258&lt;0,0,IF(AT258&gt;1,1,AT258))</f>
        <v>0.2941176471</v>
      </c>
      <c r="AX258" s="40">
        <f t="shared" si="1309"/>
        <v>0.2190759897</v>
      </c>
      <c r="AY258" s="54">
        <f t="shared" si="1309"/>
        <v>0.4506818474</v>
      </c>
      <c r="AZ258" s="38"/>
      <c r="BA258" s="38"/>
      <c r="BB258" s="38"/>
      <c r="BC258" s="38"/>
      <c r="BD258" s="38"/>
      <c r="BE258" s="38"/>
      <c r="BF258" s="38"/>
    </row>
    <row r="259">
      <c r="A259" s="1"/>
      <c r="B259" s="1"/>
      <c r="C259" s="53">
        <v>0.0</v>
      </c>
      <c r="D259" s="42"/>
      <c r="E259" s="42"/>
      <c r="F259" s="2">
        <v>3764.0</v>
      </c>
      <c r="G259" s="75">
        <v>3206.0</v>
      </c>
      <c r="H259" s="43">
        <v>30.0</v>
      </c>
      <c r="I259" s="43">
        <v>31.0</v>
      </c>
      <c r="J259" s="43">
        <v>30.0</v>
      </c>
      <c r="K259" s="44">
        <v>98.0</v>
      </c>
      <c r="L259" s="44">
        <v>144.0</v>
      </c>
      <c r="M259" s="44">
        <v>60.0</v>
      </c>
      <c r="N259" s="76">
        <f>'Turnout Restoration'!AR259</f>
        <v>21</v>
      </c>
      <c r="O259" s="45">
        <v>19.0</v>
      </c>
      <c r="P259" s="76">
        <f>'Turnout Restoration'!AT259</f>
        <v>30</v>
      </c>
      <c r="Q259" s="39">
        <f t="shared" si="6"/>
        <v>0.2714285714</v>
      </c>
      <c r="R259" s="40">
        <f t="shared" si="7"/>
        <v>0.3406593407</v>
      </c>
      <c r="S259" s="54">
        <f t="shared" si="8"/>
        <v>0.4768211921</v>
      </c>
      <c r="T259" s="40">
        <f t="shared" si="9"/>
        <v>0.4576002041</v>
      </c>
      <c r="U259" s="54">
        <f t="shared" si="10"/>
        <v>0.5537006122</v>
      </c>
      <c r="V259" s="39">
        <f t="shared" ref="V259:X259" si="1310">Q259</f>
        <v>0.2714285714</v>
      </c>
      <c r="W259" s="40">
        <f t="shared" si="1310"/>
        <v>0.3406593407</v>
      </c>
      <c r="X259" s="54">
        <f t="shared" si="1310"/>
        <v>0.4768211921</v>
      </c>
      <c r="Y259" s="39">
        <f t="shared" si="12"/>
        <v>0.2714285714</v>
      </c>
      <c r="Z259" s="40">
        <f t="shared" si="13"/>
        <v>-0.2133406593</v>
      </c>
      <c r="AA259" s="54">
        <f t="shared" si="14"/>
        <v>-0.1551788079</v>
      </c>
      <c r="AB259" s="55">
        <f t="shared" si="15"/>
        <v>-0.6661408639</v>
      </c>
      <c r="AC259" s="55">
        <f t="shared" si="16"/>
        <v>1.451539027</v>
      </c>
      <c r="AD259" s="39">
        <f t="shared" si="17"/>
        <v>0.2441185228</v>
      </c>
      <c r="AE259" s="40">
        <f t="shared" si="18"/>
        <v>0.2441185228</v>
      </c>
      <c r="AF259" s="54">
        <f t="shared" si="19"/>
        <v>-0.1551788079</v>
      </c>
      <c r="AG259" s="56">
        <f t="shared" si="20"/>
        <v>-0.5662353174</v>
      </c>
      <c r="AH259" s="56">
        <f t="shared" si="21"/>
        <v>1.351633481</v>
      </c>
      <c r="AI259" s="39">
        <f t="shared" si="22"/>
        <v>0.2045413352</v>
      </c>
      <c r="AJ259" s="40">
        <f t="shared" si="23"/>
        <v>0.2045413352</v>
      </c>
      <c r="AK259" s="54">
        <f t="shared" si="24"/>
        <v>0.2045413352</v>
      </c>
      <c r="AL259" s="57">
        <f t="shared" ref="AL259:AM259" si="1311">R259-T259</f>
        <v>-0.1169408634</v>
      </c>
      <c r="AM259" s="57">
        <f t="shared" si="1311"/>
        <v>-0.07687942019</v>
      </c>
      <c r="AN259" s="58">
        <f t="shared" si="26"/>
        <v>-0.0571497492</v>
      </c>
      <c r="AO259" s="58">
        <f t="shared" si="27"/>
        <v>-0.05417527886</v>
      </c>
      <c r="AP259" s="39">
        <f t="shared" si="28"/>
        <v>0.2045413352</v>
      </c>
      <c r="AQ259" s="40">
        <f t="shared" ref="AQ259:AR259" si="1312">AJ259+AN259</f>
        <v>0.147391586</v>
      </c>
      <c r="AR259" s="54">
        <f t="shared" si="1312"/>
        <v>0.1503660563</v>
      </c>
      <c r="AS259" s="59">
        <f t="shared" si="30"/>
        <v>1.327010852</v>
      </c>
      <c r="AT259" s="39">
        <f t="shared" ref="AT259:AV259" si="1313">AP259*$AS259</f>
        <v>0.2714285714</v>
      </c>
      <c r="AU259" s="40">
        <f t="shared" si="1313"/>
        <v>0.1955902341</v>
      </c>
      <c r="AV259" s="54">
        <f t="shared" si="1313"/>
        <v>0.1995373885</v>
      </c>
      <c r="AW259" s="39">
        <f t="shared" ref="AW259:AY259" si="1314">IF(AT259&lt;0,0,IF(AT259&gt;1,1,AT259))</f>
        <v>0.2714285714</v>
      </c>
      <c r="AX259" s="40">
        <f t="shared" si="1314"/>
        <v>0.1955902341</v>
      </c>
      <c r="AY259" s="54">
        <f t="shared" si="1314"/>
        <v>0.1995373885</v>
      </c>
      <c r="AZ259" s="38"/>
      <c r="BA259" s="38"/>
      <c r="BB259" s="38"/>
      <c r="BC259" s="38"/>
      <c r="BD259" s="38"/>
      <c r="BE259" s="38"/>
      <c r="BF259" s="38"/>
    </row>
    <row r="260">
      <c r="A260" s="1"/>
      <c r="B260" s="1"/>
      <c r="C260" s="53">
        <v>0.0</v>
      </c>
      <c r="D260" s="42"/>
      <c r="E260" s="42"/>
      <c r="F260" s="2">
        <v>3765.0</v>
      </c>
      <c r="G260" s="75">
        <v>1841.0</v>
      </c>
      <c r="H260" s="43">
        <v>16.0</v>
      </c>
      <c r="I260" s="43">
        <v>21.0</v>
      </c>
      <c r="J260" s="43">
        <v>8.0</v>
      </c>
      <c r="K260" s="44">
        <v>50.0</v>
      </c>
      <c r="L260" s="44">
        <v>79.0</v>
      </c>
      <c r="M260" s="44">
        <v>26.0</v>
      </c>
      <c r="N260" s="76">
        <f>'Turnout Restoration'!AR260</f>
        <v>30</v>
      </c>
      <c r="O260" s="45">
        <v>13.0</v>
      </c>
      <c r="P260" s="76">
        <f>'Turnout Restoration'!AT260</f>
        <v>4</v>
      </c>
      <c r="Q260" s="39">
        <f t="shared" si="6"/>
        <v>0.2765957447</v>
      </c>
      <c r="R260" s="40">
        <f t="shared" si="7"/>
        <v>0.4666666667</v>
      </c>
      <c r="S260" s="54">
        <f t="shared" si="8"/>
        <v>0.5096774194</v>
      </c>
      <c r="T260" s="40">
        <f t="shared" si="9"/>
        <v>0.4567383431</v>
      </c>
      <c r="U260" s="54">
        <f t="shared" si="10"/>
        <v>0.5527288366</v>
      </c>
      <c r="V260" s="39">
        <f t="shared" ref="V260:X260" si="1315">Q260</f>
        <v>0.2765957447</v>
      </c>
      <c r="W260" s="40">
        <f t="shared" si="1315"/>
        <v>0.4666666667</v>
      </c>
      <c r="X260" s="54">
        <f t="shared" si="1315"/>
        <v>0.5096774194</v>
      </c>
      <c r="Y260" s="39">
        <f t="shared" si="12"/>
        <v>0.2765957447</v>
      </c>
      <c r="Z260" s="40">
        <f t="shared" si="13"/>
        <v>-0.08733333333</v>
      </c>
      <c r="AA260" s="54">
        <f t="shared" si="14"/>
        <v>-0.1223225806</v>
      </c>
      <c r="AB260" s="55">
        <f t="shared" si="15"/>
        <v>-0.3058371477</v>
      </c>
      <c r="AC260" s="55">
        <f t="shared" si="16"/>
        <v>1.091235311</v>
      </c>
      <c r="AD260" s="39">
        <f t="shared" si="17"/>
        <v>0.2051003621</v>
      </c>
      <c r="AE260" s="40">
        <f t="shared" si="18"/>
        <v>0.2051003621</v>
      </c>
      <c r="AF260" s="54">
        <f t="shared" si="19"/>
        <v>-0.1223225806</v>
      </c>
      <c r="AG260" s="56">
        <f t="shared" si="20"/>
        <v>-0.5377708431</v>
      </c>
      <c r="AH260" s="56">
        <f t="shared" si="21"/>
        <v>1.323169006</v>
      </c>
      <c r="AI260" s="39">
        <f t="shared" si="22"/>
        <v>0.168862329</v>
      </c>
      <c r="AJ260" s="40">
        <f t="shared" si="23"/>
        <v>0.168862329</v>
      </c>
      <c r="AK260" s="54">
        <f t="shared" si="24"/>
        <v>0.168862329</v>
      </c>
      <c r="AL260" s="57">
        <f t="shared" ref="AL260:AM260" si="1316">R260-T260</f>
        <v>0.009928323525</v>
      </c>
      <c r="AM260" s="57">
        <f t="shared" si="1316"/>
        <v>-0.04305141722</v>
      </c>
      <c r="AN260" s="58">
        <f t="shared" si="26"/>
        <v>0.004852035318</v>
      </c>
      <c r="AO260" s="58">
        <f t="shared" si="27"/>
        <v>-0.03033741055</v>
      </c>
      <c r="AP260" s="39">
        <f t="shared" si="28"/>
        <v>0.168862329</v>
      </c>
      <c r="AQ260" s="40">
        <f t="shared" ref="AQ260:AR260" si="1317">AJ260+AN260</f>
        <v>0.1737143643</v>
      </c>
      <c r="AR260" s="54">
        <f t="shared" si="1317"/>
        <v>0.1385249184</v>
      </c>
      <c r="AS260" s="59">
        <f t="shared" si="30"/>
        <v>1.637995558</v>
      </c>
      <c r="AT260" s="39">
        <f t="shared" ref="AT260:AV260" si="1318">AP260*$AS260</f>
        <v>0.2765957447</v>
      </c>
      <c r="AU260" s="40">
        <f t="shared" si="1318"/>
        <v>0.284543357</v>
      </c>
      <c r="AV260" s="54">
        <f t="shared" si="1318"/>
        <v>0.226903201</v>
      </c>
      <c r="AW260" s="39">
        <f t="shared" ref="AW260:AY260" si="1319">IF(AT260&lt;0,0,IF(AT260&gt;1,1,AT260))</f>
        <v>0.2765957447</v>
      </c>
      <c r="AX260" s="40">
        <f t="shared" si="1319"/>
        <v>0.284543357</v>
      </c>
      <c r="AY260" s="54">
        <f t="shared" si="1319"/>
        <v>0.226903201</v>
      </c>
      <c r="AZ260" s="38"/>
      <c r="BA260" s="38"/>
      <c r="BB260" s="38"/>
      <c r="BC260" s="38"/>
      <c r="BD260" s="38"/>
      <c r="BE260" s="38"/>
      <c r="BF260" s="38"/>
    </row>
    <row r="261">
      <c r="A261" s="1"/>
      <c r="B261" s="1"/>
      <c r="C261" s="53">
        <v>0.0</v>
      </c>
      <c r="D261" s="42"/>
      <c r="E261" s="42"/>
      <c r="F261" s="2">
        <v>3766.0</v>
      </c>
      <c r="G261" s="75">
        <v>2207.0</v>
      </c>
      <c r="H261" s="43">
        <v>30.0</v>
      </c>
      <c r="I261" s="43">
        <v>27.0</v>
      </c>
      <c r="J261" s="43">
        <v>31.0</v>
      </c>
      <c r="K261" s="44">
        <v>146.0</v>
      </c>
      <c r="L261" s="44">
        <v>205.0</v>
      </c>
      <c r="M261" s="44">
        <v>104.0</v>
      </c>
      <c r="N261" s="76">
        <f>'Turnout Restoration'!AR261</f>
        <v>38</v>
      </c>
      <c r="O261" s="45">
        <v>22.0</v>
      </c>
      <c r="P261" s="76">
        <f>'Turnout Restoration'!AT261</f>
        <v>36</v>
      </c>
      <c r="Q261" s="39">
        <f t="shared" si="6"/>
        <v>0.2291666667</v>
      </c>
      <c r="R261" s="40">
        <f t="shared" si="7"/>
        <v>0.3068181818</v>
      </c>
      <c r="S261" s="54">
        <f t="shared" si="8"/>
        <v>0.4505494505</v>
      </c>
      <c r="T261" s="40">
        <f t="shared" si="9"/>
        <v>0.4660143229</v>
      </c>
      <c r="U261" s="54">
        <f t="shared" si="10"/>
        <v>0.5623763021</v>
      </c>
      <c r="V261" s="39">
        <f t="shared" ref="V261:X261" si="1320">Q261</f>
        <v>0.2291666667</v>
      </c>
      <c r="W261" s="40">
        <f t="shared" si="1320"/>
        <v>0.3068181818</v>
      </c>
      <c r="X261" s="54">
        <f t="shared" si="1320"/>
        <v>0.4505494505</v>
      </c>
      <c r="Y261" s="39">
        <f t="shared" si="12"/>
        <v>0.2291666667</v>
      </c>
      <c r="Z261" s="40">
        <f t="shared" si="13"/>
        <v>-0.2471818182</v>
      </c>
      <c r="AA261" s="54">
        <f t="shared" si="14"/>
        <v>-0.1814505495</v>
      </c>
      <c r="AB261" s="55">
        <f t="shared" si="15"/>
        <v>-0.823199417</v>
      </c>
      <c r="AC261" s="55">
        <f t="shared" si="16"/>
        <v>1.60859758</v>
      </c>
      <c r="AD261" s="39">
        <f t="shared" si="17"/>
        <v>0.2383445115</v>
      </c>
      <c r="AE261" s="40">
        <f t="shared" si="18"/>
        <v>0.2383445115</v>
      </c>
      <c r="AF261" s="54">
        <f t="shared" si="19"/>
        <v>-0.1814505495</v>
      </c>
      <c r="AG261" s="56">
        <f t="shared" si="20"/>
        <v>-0.650690976</v>
      </c>
      <c r="AH261" s="56">
        <f t="shared" si="21"/>
        <v>1.436089139</v>
      </c>
      <c r="AI261" s="39">
        <f t="shared" si="22"/>
        <v>0.2118164395</v>
      </c>
      <c r="AJ261" s="40">
        <f t="shared" si="23"/>
        <v>0.2118164395</v>
      </c>
      <c r="AK261" s="54">
        <f t="shared" si="24"/>
        <v>0.2118164395</v>
      </c>
      <c r="AL261" s="57">
        <f t="shared" ref="AL261:AM261" si="1321">R261-T261</f>
        <v>-0.1591961411</v>
      </c>
      <c r="AM261" s="57">
        <f t="shared" si="1321"/>
        <v>-0.1118268515</v>
      </c>
      <c r="AN261" s="58">
        <f t="shared" si="26"/>
        <v>-0.07780017413</v>
      </c>
      <c r="AO261" s="58">
        <f t="shared" si="27"/>
        <v>-0.07880198433</v>
      </c>
      <c r="AP261" s="39">
        <f t="shared" si="28"/>
        <v>0.2118164395</v>
      </c>
      <c r="AQ261" s="40">
        <f t="shared" ref="AQ261:AR261" si="1322">AJ261+AN261</f>
        <v>0.1340162654</v>
      </c>
      <c r="AR261" s="54">
        <f t="shared" si="1322"/>
        <v>0.1330144552</v>
      </c>
      <c r="AS261" s="59">
        <f t="shared" si="30"/>
        <v>1.081911618</v>
      </c>
      <c r="AT261" s="39">
        <f t="shared" ref="AT261:AV261" si="1323">AP261*$AS261</f>
        <v>0.2291666667</v>
      </c>
      <c r="AU261" s="40">
        <f t="shared" si="1323"/>
        <v>0.1449937544</v>
      </c>
      <c r="AV261" s="54">
        <f t="shared" si="1323"/>
        <v>0.1439098843</v>
      </c>
      <c r="AW261" s="39">
        <f t="shared" ref="AW261:AY261" si="1324">IF(AT261&lt;0,0,IF(AT261&gt;1,1,AT261))</f>
        <v>0.2291666667</v>
      </c>
      <c r="AX261" s="40">
        <f t="shared" si="1324"/>
        <v>0.1449937544</v>
      </c>
      <c r="AY261" s="54">
        <f t="shared" si="1324"/>
        <v>0.1439098843</v>
      </c>
      <c r="AZ261" s="38"/>
      <c r="BA261" s="38"/>
      <c r="BB261" s="38"/>
      <c r="BC261" s="38"/>
      <c r="BD261" s="38"/>
      <c r="BE261" s="38"/>
      <c r="BF261" s="38"/>
    </row>
    <row r="262">
      <c r="A262" s="1"/>
      <c r="B262" s="1"/>
      <c r="C262" s="53">
        <v>0.0</v>
      </c>
      <c r="D262" s="42"/>
      <c r="E262" s="42"/>
      <c r="F262" s="2">
        <v>3769.0</v>
      </c>
      <c r="G262" s="75">
        <v>1088.0</v>
      </c>
      <c r="H262" s="43">
        <v>7.0</v>
      </c>
      <c r="I262" s="43">
        <v>20.0</v>
      </c>
      <c r="J262" s="43">
        <v>18.0</v>
      </c>
      <c r="K262" s="44">
        <v>53.0</v>
      </c>
      <c r="L262" s="44">
        <v>79.0</v>
      </c>
      <c r="M262" s="44">
        <v>41.0</v>
      </c>
      <c r="N262" s="76">
        <f>'Turnout Restoration'!AR262</f>
        <v>13</v>
      </c>
      <c r="O262" s="45">
        <v>13.0</v>
      </c>
      <c r="P262" s="76">
        <f>'Turnout Restoration'!AT262</f>
        <v>34</v>
      </c>
      <c r="Q262" s="39">
        <f t="shared" si="6"/>
        <v>0.2166666667</v>
      </c>
      <c r="R262" s="40">
        <f t="shared" si="7"/>
        <v>0.4444444444</v>
      </c>
      <c r="S262" s="54">
        <f t="shared" si="8"/>
        <v>0.4566473988</v>
      </c>
      <c r="T262" s="40">
        <f t="shared" si="9"/>
        <v>0.4689691667</v>
      </c>
      <c r="U262" s="54">
        <f t="shared" si="10"/>
        <v>0.5651908333</v>
      </c>
      <c r="V262" s="39">
        <f t="shared" ref="V262:X262" si="1325">Q262</f>
        <v>0.2166666667</v>
      </c>
      <c r="W262" s="40">
        <f t="shared" si="1325"/>
        <v>0.4444444444</v>
      </c>
      <c r="X262" s="54">
        <f t="shared" si="1325"/>
        <v>0.4566473988</v>
      </c>
      <c r="Y262" s="39">
        <f t="shared" si="12"/>
        <v>0.2166666667</v>
      </c>
      <c r="Z262" s="40">
        <f t="shared" si="13"/>
        <v>-0.1095555556</v>
      </c>
      <c r="AA262" s="54">
        <f t="shared" si="14"/>
        <v>-0.1753526012</v>
      </c>
      <c r="AB262" s="55">
        <f t="shared" si="15"/>
        <v>-0.4681502392</v>
      </c>
      <c r="AC262" s="55">
        <f t="shared" si="16"/>
        <v>1.253548403</v>
      </c>
      <c r="AD262" s="39">
        <f t="shared" si="17"/>
        <v>0.1716782808</v>
      </c>
      <c r="AE262" s="40">
        <f t="shared" si="18"/>
        <v>0.1716782808</v>
      </c>
      <c r="AF262" s="54">
        <f t="shared" si="19"/>
        <v>-0.1753526012</v>
      </c>
      <c r="AG262" s="56">
        <f t="shared" si="20"/>
        <v>-0.795985645</v>
      </c>
      <c r="AH262" s="56">
        <f t="shared" si="21"/>
        <v>1.581383808</v>
      </c>
      <c r="AI262" s="39">
        <f t="shared" si="22"/>
        <v>0.1735251665</v>
      </c>
      <c r="AJ262" s="40">
        <f t="shared" si="23"/>
        <v>0.1735251665</v>
      </c>
      <c r="AK262" s="54">
        <f t="shared" si="24"/>
        <v>0.1735251665</v>
      </c>
      <c r="AL262" s="57">
        <f t="shared" ref="AL262:AM262" si="1326">R262-T262</f>
        <v>-0.02452472222</v>
      </c>
      <c r="AM262" s="57">
        <f t="shared" si="1326"/>
        <v>-0.1085434345</v>
      </c>
      <c r="AN262" s="58">
        <f t="shared" si="26"/>
        <v>-0.01198538888</v>
      </c>
      <c r="AO262" s="58">
        <f t="shared" si="27"/>
        <v>-0.07648823075</v>
      </c>
      <c r="AP262" s="39">
        <f t="shared" si="28"/>
        <v>0.1735251665</v>
      </c>
      <c r="AQ262" s="40">
        <f t="shared" ref="AQ262:AR262" si="1327">AJ262+AN262</f>
        <v>0.1615397776</v>
      </c>
      <c r="AR262" s="54">
        <f t="shared" si="1327"/>
        <v>0.09703693577</v>
      </c>
      <c r="AS262" s="59">
        <f t="shared" si="30"/>
        <v>1.248618117</v>
      </c>
      <c r="AT262" s="39">
        <f t="shared" ref="AT262:AV262" si="1328">AP262*$AS262</f>
        <v>0.2166666667</v>
      </c>
      <c r="AU262" s="40">
        <f t="shared" si="1328"/>
        <v>0.201701493</v>
      </c>
      <c r="AV262" s="54">
        <f t="shared" si="1328"/>
        <v>0.121162076</v>
      </c>
      <c r="AW262" s="39">
        <f t="shared" ref="AW262:AY262" si="1329">IF(AT262&lt;0,0,IF(AT262&gt;1,1,AT262))</f>
        <v>0.2166666667</v>
      </c>
      <c r="AX262" s="40">
        <f t="shared" si="1329"/>
        <v>0.201701493</v>
      </c>
      <c r="AY262" s="54">
        <f t="shared" si="1329"/>
        <v>0.121162076</v>
      </c>
      <c r="AZ262" s="38"/>
      <c r="BA262" s="38"/>
      <c r="BB262" s="38"/>
      <c r="BC262" s="38"/>
      <c r="BD262" s="38"/>
      <c r="BE262" s="38"/>
      <c r="BF262" s="38"/>
    </row>
    <row r="263">
      <c r="A263" s="1"/>
      <c r="B263" s="1"/>
      <c r="C263" s="53">
        <v>0.0</v>
      </c>
      <c r="D263" s="42"/>
      <c r="E263" s="42"/>
      <c r="F263" s="2">
        <v>3771.0</v>
      </c>
      <c r="G263" s="75">
        <v>932.0</v>
      </c>
      <c r="H263" s="43">
        <v>16.0</v>
      </c>
      <c r="I263" s="43">
        <v>12.0</v>
      </c>
      <c r="J263" s="43">
        <v>14.0</v>
      </c>
      <c r="K263" s="44">
        <v>36.0</v>
      </c>
      <c r="L263" s="44">
        <v>42.0</v>
      </c>
      <c r="M263" s="44">
        <v>14.0</v>
      </c>
      <c r="N263" s="76">
        <f>'Turnout Restoration'!AR263</f>
        <v>15</v>
      </c>
      <c r="O263" s="45">
        <v>13.0</v>
      </c>
      <c r="P263" s="76">
        <f>'Turnout Restoration'!AT263</f>
        <v>9</v>
      </c>
      <c r="Q263" s="39">
        <f t="shared" si="6"/>
        <v>0.3513513514</v>
      </c>
      <c r="R263" s="40">
        <f t="shared" si="7"/>
        <v>0.2857142857</v>
      </c>
      <c r="S263" s="54">
        <f t="shared" si="8"/>
        <v>0.4565217391</v>
      </c>
      <c r="T263" s="40">
        <f t="shared" si="9"/>
        <v>0.4483382031</v>
      </c>
      <c r="U263" s="54">
        <f t="shared" si="10"/>
        <v>0.5408385683</v>
      </c>
      <c r="V263" s="39">
        <f t="shared" ref="V263:X263" si="1330">Q263</f>
        <v>0.3513513514</v>
      </c>
      <c r="W263" s="40">
        <f t="shared" si="1330"/>
        <v>0.2857142857</v>
      </c>
      <c r="X263" s="54">
        <f t="shared" si="1330"/>
        <v>0.4565217391</v>
      </c>
      <c r="Y263" s="39">
        <f t="shared" si="12"/>
        <v>0.3513513514</v>
      </c>
      <c r="Z263" s="40">
        <f t="shared" si="13"/>
        <v>-0.2682857143</v>
      </c>
      <c r="AA263" s="54">
        <f t="shared" si="14"/>
        <v>-0.1754782609</v>
      </c>
      <c r="AB263" s="55">
        <f t="shared" si="15"/>
        <v>-0.6521373355</v>
      </c>
      <c r="AC263" s="55">
        <f t="shared" si="16"/>
        <v>1.437535499</v>
      </c>
      <c r="AD263" s="39">
        <f t="shared" si="17"/>
        <v>0.3125899843</v>
      </c>
      <c r="AE263" s="40">
        <f t="shared" si="18"/>
        <v>0.3125899843</v>
      </c>
      <c r="AF263" s="54">
        <f t="shared" si="19"/>
        <v>-0.1754782609</v>
      </c>
      <c r="AG263" s="56">
        <f t="shared" si="20"/>
        <v>-0.5115297272</v>
      </c>
      <c r="AH263" s="56">
        <f t="shared" si="21"/>
        <v>1.296927891</v>
      </c>
      <c r="AI263" s="39">
        <f t="shared" si="22"/>
        <v>0.2534808852</v>
      </c>
      <c r="AJ263" s="40">
        <f t="shared" si="23"/>
        <v>0.2534808852</v>
      </c>
      <c r="AK263" s="54">
        <f t="shared" si="24"/>
        <v>0.2534808852</v>
      </c>
      <c r="AL263" s="57">
        <f t="shared" ref="AL263:AM263" si="1331">R263-T263</f>
        <v>-0.1626239174</v>
      </c>
      <c r="AM263" s="57">
        <f t="shared" si="1331"/>
        <v>-0.08431682917</v>
      </c>
      <c r="AN263" s="58">
        <f t="shared" si="26"/>
        <v>-0.07947535035</v>
      </c>
      <c r="AO263" s="58">
        <f t="shared" si="27"/>
        <v>-0.05941626148</v>
      </c>
      <c r="AP263" s="39">
        <f t="shared" si="28"/>
        <v>0.2534808852</v>
      </c>
      <c r="AQ263" s="40">
        <f t="shared" ref="AQ263:AR263" si="1332">AJ263+AN263</f>
        <v>0.1740055349</v>
      </c>
      <c r="AR263" s="54">
        <f t="shared" si="1332"/>
        <v>0.1940646237</v>
      </c>
      <c r="AS263" s="59">
        <f t="shared" si="30"/>
        <v>1.386105903</v>
      </c>
      <c r="AT263" s="39">
        <f t="shared" ref="AT263:AV263" si="1333">AP263*$AS263</f>
        <v>0.3513513514</v>
      </c>
      <c r="AU263" s="40">
        <f t="shared" si="1333"/>
        <v>0.2411900991</v>
      </c>
      <c r="AV263" s="54">
        <f t="shared" si="1333"/>
        <v>0.2689941206</v>
      </c>
      <c r="AW263" s="39">
        <f t="shared" ref="AW263:AY263" si="1334">IF(AT263&lt;0,0,IF(AT263&gt;1,1,AT263))</f>
        <v>0.3513513514</v>
      </c>
      <c r="AX263" s="40">
        <f t="shared" si="1334"/>
        <v>0.2411900991</v>
      </c>
      <c r="AY263" s="54">
        <f t="shared" si="1334"/>
        <v>0.2689941206</v>
      </c>
      <c r="AZ263" s="38"/>
      <c r="BA263" s="38"/>
      <c r="BB263" s="38"/>
      <c r="BC263" s="38"/>
      <c r="BD263" s="38"/>
      <c r="BE263" s="38"/>
      <c r="BF263" s="38"/>
    </row>
    <row r="264">
      <c r="A264" s="1"/>
      <c r="B264" s="1"/>
      <c r="C264" s="53">
        <v>0.0</v>
      </c>
      <c r="D264" s="42"/>
      <c r="E264" s="42"/>
      <c r="F264" s="2">
        <v>3773.0</v>
      </c>
      <c r="G264" s="75">
        <v>1223.0</v>
      </c>
      <c r="H264" s="43">
        <v>8.0</v>
      </c>
      <c r="I264" s="43">
        <v>25.0</v>
      </c>
      <c r="J264" s="43">
        <v>11.0</v>
      </c>
      <c r="K264" s="44">
        <v>41.0</v>
      </c>
      <c r="L264" s="44">
        <v>81.0</v>
      </c>
      <c r="M264" s="44">
        <v>24.0</v>
      </c>
      <c r="N264" s="76">
        <f>'Turnout Restoration'!AR264</f>
        <v>10</v>
      </c>
      <c r="O264" s="45">
        <v>9.0</v>
      </c>
      <c r="P264" s="76">
        <f>'Turnout Restoration'!AT264</f>
        <v>18</v>
      </c>
      <c r="Q264" s="39">
        <f t="shared" si="6"/>
        <v>0.2432432432</v>
      </c>
      <c r="R264" s="40">
        <f t="shared" si="7"/>
        <v>0.5681818182</v>
      </c>
      <c r="S264" s="54">
        <f t="shared" si="8"/>
        <v>0.5547945205</v>
      </c>
      <c r="T264" s="40">
        <f t="shared" si="9"/>
        <v>0.4629415632</v>
      </c>
      <c r="U264" s="54">
        <f t="shared" si="10"/>
        <v>0.5593425858</v>
      </c>
      <c r="V264" s="39">
        <f t="shared" ref="V264:X264" si="1335">Q264</f>
        <v>0.2432432432</v>
      </c>
      <c r="W264" s="40">
        <f t="shared" si="1335"/>
        <v>0.5681818182</v>
      </c>
      <c r="X264" s="54">
        <f t="shared" si="1335"/>
        <v>0.5547945205</v>
      </c>
      <c r="Y264" s="39">
        <f t="shared" si="12"/>
        <v>0.2432432432</v>
      </c>
      <c r="Z264" s="40">
        <f t="shared" si="13"/>
        <v>0.01418181818</v>
      </c>
      <c r="AA264" s="54">
        <f t="shared" si="14"/>
        <v>-0.07720547945</v>
      </c>
      <c r="AB264" s="55">
        <f t="shared" si="15"/>
        <v>0.05823710265</v>
      </c>
      <c r="AC264" s="55">
        <f t="shared" si="16"/>
        <v>0.7271610607</v>
      </c>
      <c r="AD264" s="39">
        <f t="shared" si="17"/>
        <v>0.1722910319</v>
      </c>
      <c r="AE264" s="40">
        <f t="shared" si="18"/>
        <v>0.1722910319</v>
      </c>
      <c r="AF264" s="54">
        <f t="shared" si="19"/>
        <v>-0.07720547945</v>
      </c>
      <c r="AG264" s="56">
        <f t="shared" si="20"/>
        <v>-0.421281791</v>
      </c>
      <c r="AH264" s="56">
        <f t="shared" si="21"/>
        <v>1.206679954</v>
      </c>
      <c r="AI264" s="39">
        <f t="shared" si="22"/>
        <v>0.1335007223</v>
      </c>
      <c r="AJ264" s="40">
        <f t="shared" si="23"/>
        <v>0.1335007223</v>
      </c>
      <c r="AK264" s="54">
        <f t="shared" si="24"/>
        <v>0.1335007223</v>
      </c>
      <c r="AL264" s="57">
        <f t="shared" ref="AL264:AM264" si="1336">R264-T264</f>
        <v>0.105240255</v>
      </c>
      <c r="AM264" s="57">
        <f t="shared" si="1336"/>
        <v>-0.004548065281</v>
      </c>
      <c r="AN264" s="58">
        <f t="shared" si="26"/>
        <v>0.05143158689</v>
      </c>
      <c r="AO264" s="58">
        <f t="shared" si="27"/>
        <v>-0.003204924078</v>
      </c>
      <c r="AP264" s="39">
        <f t="shared" si="28"/>
        <v>0.1335007223</v>
      </c>
      <c r="AQ264" s="40">
        <f t="shared" ref="AQ264:AR264" si="1337">AJ264+AN264</f>
        <v>0.1849323092</v>
      </c>
      <c r="AR264" s="54">
        <f t="shared" si="1337"/>
        <v>0.1302957983</v>
      </c>
      <c r="AS264" s="59">
        <f t="shared" si="30"/>
        <v>1.822036907</v>
      </c>
      <c r="AT264" s="39">
        <f t="shared" ref="AT264:AV264" si="1338">AP264*$AS264</f>
        <v>0.2432432432</v>
      </c>
      <c r="AU264" s="40">
        <f t="shared" si="1338"/>
        <v>0.3369534928</v>
      </c>
      <c r="AV264" s="54">
        <f t="shared" si="1338"/>
        <v>0.2374037533</v>
      </c>
      <c r="AW264" s="39">
        <f t="shared" ref="AW264:AY264" si="1339">IF(AT264&lt;0,0,IF(AT264&gt;1,1,AT264))</f>
        <v>0.2432432432</v>
      </c>
      <c r="AX264" s="40">
        <f t="shared" si="1339"/>
        <v>0.3369534928</v>
      </c>
      <c r="AY264" s="54">
        <f t="shared" si="1339"/>
        <v>0.2374037533</v>
      </c>
      <c r="AZ264" s="38"/>
      <c r="BA264" s="38"/>
      <c r="BB264" s="38"/>
      <c r="BC264" s="38"/>
      <c r="BD264" s="38"/>
      <c r="BE264" s="38"/>
      <c r="BF264" s="38"/>
    </row>
    <row r="265">
      <c r="A265" s="1"/>
      <c r="B265" s="1"/>
      <c r="C265" s="53">
        <v>0.0</v>
      </c>
      <c r="D265" s="42"/>
      <c r="E265" s="42"/>
      <c r="F265" s="2">
        <v>3780.0</v>
      </c>
      <c r="G265" s="75">
        <v>1589.0</v>
      </c>
      <c r="H265" s="43">
        <v>9.0</v>
      </c>
      <c r="I265" s="43">
        <v>29.0</v>
      </c>
      <c r="J265" s="43">
        <v>29.0</v>
      </c>
      <c r="K265" s="44">
        <v>90.0</v>
      </c>
      <c r="L265" s="44">
        <v>101.0</v>
      </c>
      <c r="M265" s="44">
        <v>64.0</v>
      </c>
      <c r="N265" s="76">
        <f>'Turnout Restoration'!AR265</f>
        <v>31</v>
      </c>
      <c r="O265" s="45">
        <v>17.0</v>
      </c>
      <c r="P265" s="76">
        <f>'Turnout Restoration'!AT265</f>
        <v>55</v>
      </c>
      <c r="Q265" s="39">
        <f t="shared" si="6"/>
        <v>0.1650485437</v>
      </c>
      <c r="R265" s="40">
        <f t="shared" si="7"/>
        <v>0.4328358209</v>
      </c>
      <c r="S265" s="54">
        <f t="shared" si="8"/>
        <v>0.3960784314</v>
      </c>
      <c r="T265" s="40">
        <f t="shared" si="9"/>
        <v>0.4834249222</v>
      </c>
      <c r="U265" s="54">
        <f t="shared" si="10"/>
        <v>0.5780147045</v>
      </c>
      <c r="V265" s="39">
        <f t="shared" ref="V265:X265" si="1340">Q265</f>
        <v>0.1650485437</v>
      </c>
      <c r="W265" s="40">
        <f t="shared" si="1340"/>
        <v>0.4328358209</v>
      </c>
      <c r="X265" s="54">
        <f t="shared" si="1340"/>
        <v>0.3960784314</v>
      </c>
      <c r="Y265" s="39">
        <f t="shared" si="12"/>
        <v>0.1650485437</v>
      </c>
      <c r="Z265" s="40">
        <f t="shared" si="13"/>
        <v>-0.1211641791</v>
      </c>
      <c r="AA265" s="54">
        <f t="shared" si="14"/>
        <v>-0.2359215686</v>
      </c>
      <c r="AB265" s="55">
        <f t="shared" si="15"/>
        <v>-0.6332552518</v>
      </c>
      <c r="AC265" s="55">
        <f t="shared" si="16"/>
        <v>1.418653415</v>
      </c>
      <c r="AD265" s="39">
        <f t="shared" si="17"/>
        <v>0.1447787624</v>
      </c>
      <c r="AE265" s="40">
        <f t="shared" si="18"/>
        <v>0.1447787624</v>
      </c>
      <c r="AF265" s="54">
        <f t="shared" si="19"/>
        <v>-0.2359215686</v>
      </c>
      <c r="AG265" s="56">
        <f t="shared" si="20"/>
        <v>-1.020383563</v>
      </c>
      <c r="AH265" s="56">
        <f t="shared" si="21"/>
        <v>1.805781726</v>
      </c>
      <c r="AI265" s="39">
        <f t="shared" si="22"/>
        <v>0.1957292474</v>
      </c>
      <c r="AJ265" s="40">
        <f t="shared" si="23"/>
        <v>0.1957292474</v>
      </c>
      <c r="AK265" s="54">
        <f t="shared" si="24"/>
        <v>0.1957292474</v>
      </c>
      <c r="AL265" s="57">
        <f t="shared" ref="AL265:AM265" si="1341">R265-T265</f>
        <v>-0.05058910134</v>
      </c>
      <c r="AM265" s="57">
        <f t="shared" si="1341"/>
        <v>-0.1819362731</v>
      </c>
      <c r="AN265" s="58">
        <f t="shared" si="26"/>
        <v>-0.02472321795</v>
      </c>
      <c r="AO265" s="58">
        <f t="shared" si="27"/>
        <v>-0.1282065903</v>
      </c>
      <c r="AP265" s="39">
        <f t="shared" si="28"/>
        <v>0.1957292474</v>
      </c>
      <c r="AQ265" s="40">
        <f t="shared" ref="AQ265:AR265" si="1342">AJ265+AN265</f>
        <v>0.1710060295</v>
      </c>
      <c r="AR265" s="54">
        <f t="shared" si="1342"/>
        <v>0.06752265706</v>
      </c>
      <c r="AS265" s="59">
        <f t="shared" si="30"/>
        <v>0.8432492633</v>
      </c>
      <c r="AT265" s="39">
        <f t="shared" ref="AT265:AV265" si="1343">AP265*$AS265</f>
        <v>0.1650485437</v>
      </c>
      <c r="AU265" s="40">
        <f t="shared" si="1343"/>
        <v>0.1442007084</v>
      </c>
      <c r="AV265" s="54">
        <f t="shared" si="1343"/>
        <v>0.05693843082</v>
      </c>
      <c r="AW265" s="39">
        <f t="shared" ref="AW265:AY265" si="1344">IF(AT265&lt;0,0,IF(AT265&gt;1,1,AT265))</f>
        <v>0.1650485437</v>
      </c>
      <c r="AX265" s="40">
        <f t="shared" si="1344"/>
        <v>0.1442007084</v>
      </c>
      <c r="AY265" s="54">
        <f t="shared" si="1344"/>
        <v>0.05693843082</v>
      </c>
      <c r="AZ265" s="38"/>
      <c r="BA265" s="38"/>
      <c r="BB265" s="38"/>
      <c r="BC265" s="38"/>
      <c r="BD265" s="38"/>
      <c r="BE265" s="38"/>
      <c r="BF265" s="38"/>
    </row>
    <row r="266">
      <c r="A266" s="1"/>
      <c r="B266" s="1"/>
      <c r="C266" s="53">
        <v>0.0</v>
      </c>
      <c r="D266" s="42"/>
      <c r="E266" s="42"/>
      <c r="F266" s="2">
        <v>3781.0</v>
      </c>
      <c r="G266" s="75">
        <v>2416.0</v>
      </c>
      <c r="H266" s="43">
        <v>24.0</v>
      </c>
      <c r="I266" s="43">
        <v>51.0</v>
      </c>
      <c r="J266" s="43">
        <v>19.0</v>
      </c>
      <c r="K266" s="44">
        <v>45.0</v>
      </c>
      <c r="L266" s="44">
        <v>113.0</v>
      </c>
      <c r="M266" s="44">
        <v>53.0</v>
      </c>
      <c r="N266" s="76">
        <f>'Turnout Restoration'!AR266</f>
        <v>22</v>
      </c>
      <c r="O266" s="45">
        <v>22.0</v>
      </c>
      <c r="P266" s="76">
        <f>'Turnout Restoration'!AT266</f>
        <v>23</v>
      </c>
      <c r="Q266" s="39">
        <f t="shared" si="6"/>
        <v>0.328358209</v>
      </c>
      <c r="R266" s="40">
        <f t="shared" si="7"/>
        <v>0.5425531915</v>
      </c>
      <c r="S266" s="54">
        <f t="shared" si="8"/>
        <v>0.5355450237</v>
      </c>
      <c r="T266" s="40">
        <f t="shared" si="9"/>
        <v>0.4501113834</v>
      </c>
      <c r="U266" s="54">
        <f t="shared" si="10"/>
        <v>0.5440637113</v>
      </c>
      <c r="V266" s="39">
        <f t="shared" ref="V266:X266" si="1345">Q266</f>
        <v>0.328358209</v>
      </c>
      <c r="W266" s="40">
        <f t="shared" si="1345"/>
        <v>0.5425531915</v>
      </c>
      <c r="X266" s="54">
        <f t="shared" si="1345"/>
        <v>0.5355450237</v>
      </c>
      <c r="Y266" s="39">
        <f t="shared" si="12"/>
        <v>0.328358209</v>
      </c>
      <c r="Z266" s="40">
        <f t="shared" si="13"/>
        <v>-0.01144680851</v>
      </c>
      <c r="AA266" s="54">
        <f t="shared" si="14"/>
        <v>-0.0964549763</v>
      </c>
      <c r="AB266" s="55">
        <f t="shared" si="15"/>
        <v>-0.03484662355</v>
      </c>
      <c r="AC266" s="55">
        <f t="shared" si="16"/>
        <v>0.820244787</v>
      </c>
      <c r="AD266" s="39">
        <f t="shared" si="17"/>
        <v>0.2323253568</v>
      </c>
      <c r="AE266" s="40">
        <f t="shared" si="18"/>
        <v>0.2323253568</v>
      </c>
      <c r="AF266" s="54">
        <f t="shared" si="19"/>
        <v>-0.0964549763</v>
      </c>
      <c r="AG266" s="56">
        <f t="shared" si="20"/>
        <v>-0.3935168574</v>
      </c>
      <c r="AH266" s="56">
        <f t="shared" si="21"/>
        <v>1.178915021</v>
      </c>
      <c r="AI266" s="39">
        <f t="shared" si="22"/>
        <v>0.1778744415</v>
      </c>
      <c r="AJ266" s="40">
        <f t="shared" si="23"/>
        <v>0.1778744415</v>
      </c>
      <c r="AK266" s="54">
        <f t="shared" si="24"/>
        <v>0.1778744415</v>
      </c>
      <c r="AL266" s="57">
        <f t="shared" ref="AL266:AM266" si="1346">R266-T266</f>
        <v>0.09244180811</v>
      </c>
      <c r="AM266" s="57">
        <f t="shared" si="1346"/>
        <v>-0.008518687598</v>
      </c>
      <c r="AN266" s="58">
        <f t="shared" si="26"/>
        <v>0.0451769039</v>
      </c>
      <c r="AO266" s="58">
        <f t="shared" si="27"/>
        <v>-0.006002936481</v>
      </c>
      <c r="AP266" s="39">
        <f t="shared" si="28"/>
        <v>0.1778744415</v>
      </c>
      <c r="AQ266" s="40">
        <f t="shared" ref="AQ266:AR266" si="1347">AJ266+AN266</f>
        <v>0.2230513454</v>
      </c>
      <c r="AR266" s="54">
        <f t="shared" si="1347"/>
        <v>0.171871505</v>
      </c>
      <c r="AS266" s="59">
        <f t="shared" si="30"/>
        <v>1.846011188</v>
      </c>
      <c r="AT266" s="39">
        <f t="shared" ref="AT266:AV266" si="1348">AP266*$AS266</f>
        <v>0.328358209</v>
      </c>
      <c r="AU266" s="40">
        <f t="shared" si="1348"/>
        <v>0.411755279</v>
      </c>
      <c r="AV266" s="54">
        <f t="shared" si="1348"/>
        <v>0.3172767211</v>
      </c>
      <c r="AW266" s="39">
        <f t="shared" ref="AW266:AY266" si="1349">IF(AT266&lt;0,0,IF(AT266&gt;1,1,AT266))</f>
        <v>0.328358209</v>
      </c>
      <c r="AX266" s="40">
        <f t="shared" si="1349"/>
        <v>0.411755279</v>
      </c>
      <c r="AY266" s="54">
        <f t="shared" si="1349"/>
        <v>0.3172767211</v>
      </c>
      <c r="AZ266" s="38"/>
      <c r="BA266" s="38"/>
      <c r="BB266" s="38"/>
      <c r="BC266" s="38"/>
      <c r="BD266" s="38"/>
      <c r="BE266" s="38"/>
      <c r="BF266" s="38"/>
    </row>
    <row r="267">
      <c r="A267" s="1"/>
      <c r="B267" s="1"/>
      <c r="C267" s="53">
        <v>0.0</v>
      </c>
      <c r="D267" s="42"/>
      <c r="E267" s="42"/>
      <c r="F267" s="2">
        <v>3787.0</v>
      </c>
      <c r="G267" s="75">
        <v>1493.0</v>
      </c>
      <c r="H267" s="43">
        <v>21.0</v>
      </c>
      <c r="I267" s="43">
        <v>28.0</v>
      </c>
      <c r="J267" s="43">
        <v>15.0</v>
      </c>
      <c r="K267" s="44">
        <v>68.0</v>
      </c>
      <c r="L267" s="44">
        <v>118.0</v>
      </c>
      <c r="M267" s="44">
        <v>52.0</v>
      </c>
      <c r="N267" s="76">
        <f>'Turnout Restoration'!AR267</f>
        <v>17</v>
      </c>
      <c r="O267" s="45">
        <v>13.0</v>
      </c>
      <c r="P267" s="76">
        <f>'Turnout Restoration'!AT267</f>
        <v>14</v>
      </c>
      <c r="Q267" s="39">
        <f t="shared" si="6"/>
        <v>0.2954545455</v>
      </c>
      <c r="R267" s="40">
        <f t="shared" si="7"/>
        <v>0.4375</v>
      </c>
      <c r="S267" s="54">
        <f t="shared" si="8"/>
        <v>0.4957983193</v>
      </c>
      <c r="T267" s="40">
        <f t="shared" si="9"/>
        <v>0.453901343</v>
      </c>
      <c r="U267" s="54">
        <f t="shared" si="10"/>
        <v>0.5493465909</v>
      </c>
      <c r="V267" s="39">
        <f t="shared" ref="V267:X267" si="1350">Q267</f>
        <v>0.2954545455</v>
      </c>
      <c r="W267" s="40">
        <f t="shared" si="1350"/>
        <v>0.4375</v>
      </c>
      <c r="X267" s="54">
        <f t="shared" si="1350"/>
        <v>0.4957983193</v>
      </c>
      <c r="Y267" s="39">
        <f t="shared" si="12"/>
        <v>0.2954545455</v>
      </c>
      <c r="Z267" s="40">
        <f t="shared" si="13"/>
        <v>-0.1165</v>
      </c>
      <c r="AA267" s="54">
        <f t="shared" si="14"/>
        <v>-0.1362016807</v>
      </c>
      <c r="AB267" s="55">
        <f t="shared" si="15"/>
        <v>-0.3755896039</v>
      </c>
      <c r="AC267" s="55">
        <f t="shared" si="16"/>
        <v>1.160987767</v>
      </c>
      <c r="AD267" s="39">
        <f t="shared" si="17"/>
        <v>0.2245725255</v>
      </c>
      <c r="AE267" s="40">
        <f t="shared" si="18"/>
        <v>0.2245725255</v>
      </c>
      <c r="AF267" s="54">
        <f t="shared" si="19"/>
        <v>-0.1362016807</v>
      </c>
      <c r="AG267" s="56">
        <f t="shared" si="20"/>
        <v>-0.5451801439</v>
      </c>
      <c r="AH267" s="56">
        <f t="shared" si="21"/>
        <v>1.330578307</v>
      </c>
      <c r="AI267" s="39">
        <f t="shared" si="22"/>
        <v>0.1857198388</v>
      </c>
      <c r="AJ267" s="40">
        <f t="shared" si="23"/>
        <v>0.1857198388</v>
      </c>
      <c r="AK267" s="54">
        <f t="shared" si="24"/>
        <v>0.1857198388</v>
      </c>
      <c r="AL267" s="57">
        <f t="shared" ref="AL267:AM267" si="1351">R267-T267</f>
        <v>-0.01640134298</v>
      </c>
      <c r="AM267" s="57">
        <f t="shared" si="1351"/>
        <v>-0.05354827158</v>
      </c>
      <c r="AN267" s="58">
        <f t="shared" si="26"/>
        <v>-0.008015441396</v>
      </c>
      <c r="AO267" s="58">
        <f t="shared" si="27"/>
        <v>-0.03773431873</v>
      </c>
      <c r="AP267" s="39">
        <f t="shared" si="28"/>
        <v>0.1857198388</v>
      </c>
      <c r="AQ267" s="40">
        <f t="shared" ref="AQ267:AR267" si="1352">AJ267+AN267</f>
        <v>0.1777043974</v>
      </c>
      <c r="AR267" s="54">
        <f t="shared" si="1352"/>
        <v>0.1479855201</v>
      </c>
      <c r="AS267" s="59">
        <f t="shared" si="30"/>
        <v>1.590861522</v>
      </c>
      <c r="AT267" s="39">
        <f t="shared" ref="AT267:AV267" si="1353">AP267*$AS267</f>
        <v>0.2954545455</v>
      </c>
      <c r="AU267" s="40">
        <f t="shared" si="1353"/>
        <v>0.2827030882</v>
      </c>
      <c r="AV267" s="54">
        <f t="shared" si="1353"/>
        <v>0.2354244697</v>
      </c>
      <c r="AW267" s="39">
        <f t="shared" ref="AW267:AY267" si="1354">IF(AT267&lt;0,0,IF(AT267&gt;1,1,AT267))</f>
        <v>0.2954545455</v>
      </c>
      <c r="AX267" s="40">
        <f t="shared" si="1354"/>
        <v>0.2827030882</v>
      </c>
      <c r="AY267" s="54">
        <f t="shared" si="1354"/>
        <v>0.2354244697</v>
      </c>
      <c r="AZ267" s="38"/>
      <c r="BA267" s="38"/>
      <c r="BB267" s="38"/>
      <c r="BC267" s="38"/>
      <c r="BD267" s="38"/>
      <c r="BE267" s="38"/>
      <c r="BF267" s="38"/>
    </row>
    <row r="268">
      <c r="A268" s="1"/>
      <c r="B268" s="1"/>
      <c r="C268" s="53">
        <v>0.0</v>
      </c>
      <c r="D268" s="42"/>
      <c r="E268" s="42"/>
      <c r="F268" s="2">
        <v>3793.0</v>
      </c>
      <c r="G268" s="75">
        <v>2128.0</v>
      </c>
      <c r="H268" s="43">
        <v>15.0</v>
      </c>
      <c r="I268" s="43">
        <v>44.0</v>
      </c>
      <c r="J268" s="43">
        <v>20.0</v>
      </c>
      <c r="K268" s="44">
        <v>30.0</v>
      </c>
      <c r="L268" s="44">
        <v>185.0</v>
      </c>
      <c r="M268" s="44">
        <v>78.0</v>
      </c>
      <c r="N268" s="76">
        <f>'Turnout Restoration'!AR268</f>
        <v>20</v>
      </c>
      <c r="O268" s="45">
        <v>25.0</v>
      </c>
      <c r="P268" s="76">
        <f>'Turnout Restoration'!AT268</f>
        <v>42</v>
      </c>
      <c r="Q268" s="39">
        <f t="shared" si="6"/>
        <v>0.2873563218</v>
      </c>
      <c r="R268" s="40">
        <f t="shared" si="7"/>
        <v>0.5569620253</v>
      </c>
      <c r="S268" s="54">
        <f t="shared" si="8"/>
        <v>0.6313993174</v>
      </c>
      <c r="T268" s="40">
        <f t="shared" si="9"/>
        <v>0.4550602457</v>
      </c>
      <c r="U268" s="54">
        <f t="shared" si="10"/>
        <v>0.5507673405</v>
      </c>
      <c r="V268" s="39">
        <f t="shared" ref="V268:X268" si="1355">Q268</f>
        <v>0.2873563218</v>
      </c>
      <c r="W268" s="40">
        <f t="shared" si="1355"/>
        <v>0.5569620253</v>
      </c>
      <c r="X268" s="54">
        <f t="shared" si="1355"/>
        <v>0.6313993174</v>
      </c>
      <c r="Y268" s="39">
        <f t="shared" si="12"/>
        <v>0.2873563218</v>
      </c>
      <c r="Z268" s="40">
        <f t="shared" si="13"/>
        <v>0.002962025316</v>
      </c>
      <c r="AA268" s="54">
        <f t="shared" si="14"/>
        <v>-0.0006006825939</v>
      </c>
      <c r="AB268" s="55">
        <f t="shared" si="15"/>
        <v>0.01030748305</v>
      </c>
      <c r="AC268" s="55">
        <f t="shared" si="16"/>
        <v>0.7750906803</v>
      </c>
      <c r="AD268" s="39">
        <f t="shared" si="17"/>
        <v>0.2032023982</v>
      </c>
      <c r="AE268" s="40">
        <f t="shared" si="18"/>
        <v>0.2032023982</v>
      </c>
      <c r="AF268" s="54">
        <f t="shared" si="19"/>
        <v>-0.0006006825939</v>
      </c>
      <c r="AG268" s="56">
        <f t="shared" si="20"/>
        <v>-0.002956071628</v>
      </c>
      <c r="AH268" s="56">
        <f t="shared" si="21"/>
        <v>0.788354235</v>
      </c>
      <c r="AI268" s="39">
        <f t="shared" si="22"/>
        <v>0.1436864215</v>
      </c>
      <c r="AJ268" s="40">
        <f t="shared" si="23"/>
        <v>0.1436864215</v>
      </c>
      <c r="AK268" s="54">
        <f t="shared" si="24"/>
        <v>0.1436864215</v>
      </c>
      <c r="AL268" s="57">
        <f t="shared" ref="AL268:AM268" si="1356">R268-T268</f>
        <v>0.1019017796</v>
      </c>
      <c r="AM268" s="57">
        <f t="shared" si="1356"/>
        <v>0.08063197694</v>
      </c>
      <c r="AN268" s="58">
        <f t="shared" si="26"/>
        <v>0.04980005257</v>
      </c>
      <c r="AO268" s="58">
        <f t="shared" si="27"/>
        <v>0.05681962513</v>
      </c>
      <c r="AP268" s="39">
        <f t="shared" si="28"/>
        <v>0.1436864215</v>
      </c>
      <c r="AQ268" s="40">
        <f t="shared" ref="AQ268:AR268" si="1357">AJ268+AN268</f>
        <v>0.1934864741</v>
      </c>
      <c r="AR268" s="54">
        <f t="shared" si="1357"/>
        <v>0.2005060467</v>
      </c>
      <c r="AS268" s="59">
        <f t="shared" si="30"/>
        <v>1.999885019</v>
      </c>
      <c r="AT268" s="39">
        <f t="shared" ref="AT268:AV268" si="1358">AP268*$AS268</f>
        <v>0.2873563218</v>
      </c>
      <c r="AU268" s="40">
        <f t="shared" si="1358"/>
        <v>0.3869507009</v>
      </c>
      <c r="AV268" s="54">
        <f t="shared" si="1358"/>
        <v>0.4009890389</v>
      </c>
      <c r="AW268" s="39">
        <f t="shared" ref="AW268:AY268" si="1359">IF(AT268&lt;0,0,IF(AT268&gt;1,1,AT268))</f>
        <v>0.2873563218</v>
      </c>
      <c r="AX268" s="40">
        <f t="shared" si="1359"/>
        <v>0.3869507009</v>
      </c>
      <c r="AY268" s="54">
        <f t="shared" si="1359"/>
        <v>0.4009890389</v>
      </c>
      <c r="AZ268" s="38"/>
      <c r="BA268" s="38"/>
      <c r="BB268" s="38"/>
      <c r="BC268" s="38"/>
      <c r="BD268" s="38"/>
      <c r="BE268" s="38"/>
      <c r="BF268" s="38"/>
    </row>
    <row r="269">
      <c r="A269" s="1"/>
      <c r="B269" s="1"/>
      <c r="C269" s="53">
        <v>0.0</v>
      </c>
      <c r="D269" s="42"/>
      <c r="E269" s="42"/>
      <c r="F269" s="2">
        <v>3800.0</v>
      </c>
      <c r="G269" s="75">
        <v>2895.0</v>
      </c>
      <c r="H269" s="43">
        <v>52.0</v>
      </c>
      <c r="I269" s="43">
        <v>47.0</v>
      </c>
      <c r="J269" s="43">
        <v>50.0</v>
      </c>
      <c r="K269" s="44">
        <v>129.0</v>
      </c>
      <c r="L269" s="44">
        <v>219.0</v>
      </c>
      <c r="M269" s="44">
        <v>87.0</v>
      </c>
      <c r="N269" s="76">
        <f>'Turnout Restoration'!AR269</f>
        <v>52</v>
      </c>
      <c r="O269" s="45">
        <v>36.0</v>
      </c>
      <c r="P269" s="76">
        <f>'Turnout Restoration'!AT269</f>
        <v>34</v>
      </c>
      <c r="Q269" s="39">
        <f t="shared" si="6"/>
        <v>0.2950819672</v>
      </c>
      <c r="R269" s="40">
        <f t="shared" si="7"/>
        <v>0.3154362416</v>
      </c>
      <c r="S269" s="54">
        <f t="shared" si="8"/>
        <v>0.5034482759</v>
      </c>
      <c r="T269" s="40">
        <f t="shared" si="9"/>
        <v>0.4539527009</v>
      </c>
      <c r="U269" s="54">
        <f t="shared" si="10"/>
        <v>0.549410911</v>
      </c>
      <c r="V269" s="39">
        <f t="shared" ref="V269:X269" si="1360">Q269</f>
        <v>0.2950819672</v>
      </c>
      <c r="W269" s="40">
        <f t="shared" si="1360"/>
        <v>0.3154362416</v>
      </c>
      <c r="X269" s="54">
        <f t="shared" si="1360"/>
        <v>0.5034482759</v>
      </c>
      <c r="Y269" s="39">
        <f t="shared" si="12"/>
        <v>0.2950819672</v>
      </c>
      <c r="Z269" s="40">
        <f t="shared" si="13"/>
        <v>-0.2385637584</v>
      </c>
      <c r="AA269" s="54">
        <f t="shared" si="14"/>
        <v>-0.1285517241</v>
      </c>
      <c r="AB269" s="55">
        <f t="shared" si="15"/>
        <v>-0.6798819035</v>
      </c>
      <c r="AC269" s="55">
        <f t="shared" si="16"/>
        <v>1.465280067</v>
      </c>
      <c r="AD269" s="39">
        <f t="shared" si="17"/>
        <v>0.2683151451</v>
      </c>
      <c r="AE269" s="40">
        <f t="shared" si="18"/>
        <v>0.2683151451</v>
      </c>
      <c r="AF269" s="54">
        <f t="shared" si="19"/>
        <v>-0.1285517241</v>
      </c>
      <c r="AG269" s="56">
        <f t="shared" si="20"/>
        <v>-0.4467941237</v>
      </c>
      <c r="AH269" s="56">
        <f t="shared" si="21"/>
        <v>1.232192287</v>
      </c>
      <c r="AI269" s="39">
        <f t="shared" si="22"/>
        <v>0.2103788997</v>
      </c>
      <c r="AJ269" s="40">
        <f t="shared" si="23"/>
        <v>0.2103788997</v>
      </c>
      <c r="AK269" s="54">
        <f t="shared" si="24"/>
        <v>0.2103788997</v>
      </c>
      <c r="AL269" s="57">
        <f t="shared" ref="AL269:AM269" si="1361">R269-T269</f>
        <v>-0.1385164593</v>
      </c>
      <c r="AM269" s="57">
        <f t="shared" si="1361"/>
        <v>-0.04596263518</v>
      </c>
      <c r="AN269" s="58">
        <f t="shared" si="26"/>
        <v>-0.06769388113</v>
      </c>
      <c r="AO269" s="58">
        <f t="shared" si="27"/>
        <v>-0.03238888342</v>
      </c>
      <c r="AP269" s="39">
        <f t="shared" si="28"/>
        <v>0.2103788997</v>
      </c>
      <c r="AQ269" s="40">
        <f t="shared" ref="AQ269:AR269" si="1362">AJ269+AN269</f>
        <v>0.1426850186</v>
      </c>
      <c r="AR269" s="54">
        <f t="shared" si="1362"/>
        <v>0.1779900163</v>
      </c>
      <c r="AS269" s="59">
        <f t="shared" si="30"/>
        <v>1.402621497</v>
      </c>
      <c r="AT269" s="39">
        <f t="shared" ref="AT269:AV269" si="1363">AP269*$AS269</f>
        <v>0.2950819672</v>
      </c>
      <c r="AU269" s="40">
        <f t="shared" si="1363"/>
        <v>0.2001330743</v>
      </c>
      <c r="AV269" s="54">
        <f t="shared" si="1363"/>
        <v>0.2496526231</v>
      </c>
      <c r="AW269" s="39">
        <f t="shared" ref="AW269:AY269" si="1364">IF(AT269&lt;0,0,IF(AT269&gt;1,1,AT269))</f>
        <v>0.2950819672</v>
      </c>
      <c r="AX269" s="40">
        <f t="shared" si="1364"/>
        <v>0.2001330743</v>
      </c>
      <c r="AY269" s="54">
        <f t="shared" si="1364"/>
        <v>0.2496526231</v>
      </c>
      <c r="AZ269" s="38"/>
      <c r="BA269" s="38"/>
      <c r="BB269" s="38"/>
      <c r="BC269" s="38"/>
      <c r="BD269" s="38"/>
      <c r="BE269" s="38"/>
      <c r="BF269" s="38"/>
    </row>
    <row r="270">
      <c r="A270" s="1"/>
      <c r="B270" s="1"/>
      <c r="C270" s="53">
        <v>0.0</v>
      </c>
      <c r="D270" s="42"/>
      <c r="E270" s="42"/>
      <c r="F270" s="2">
        <v>3863.0</v>
      </c>
      <c r="G270" s="75">
        <v>2726.0</v>
      </c>
      <c r="H270" s="43">
        <v>24.0</v>
      </c>
      <c r="I270" s="43">
        <v>58.0</v>
      </c>
      <c r="J270" s="43">
        <v>42.0</v>
      </c>
      <c r="K270" s="44">
        <v>73.0</v>
      </c>
      <c r="L270" s="44">
        <v>122.0</v>
      </c>
      <c r="M270" s="44">
        <v>87.0</v>
      </c>
      <c r="N270" s="76">
        <f>'Turnout Restoration'!AR270</f>
        <v>30</v>
      </c>
      <c r="O270" s="45">
        <v>25.0</v>
      </c>
      <c r="P270" s="76">
        <f>'Turnout Restoration'!AT270</f>
        <v>36</v>
      </c>
      <c r="Q270" s="39">
        <f t="shared" si="6"/>
        <v>0.2747252747</v>
      </c>
      <c r="R270" s="40">
        <f t="shared" si="7"/>
        <v>0.4677419355</v>
      </c>
      <c r="S270" s="54">
        <f t="shared" si="8"/>
        <v>0.4326241135</v>
      </c>
      <c r="T270" s="40">
        <f t="shared" si="9"/>
        <v>0.4570461297</v>
      </c>
      <c r="U270" s="54">
        <f t="shared" si="10"/>
        <v>0.5530783722</v>
      </c>
      <c r="V270" s="39">
        <f t="shared" ref="V270:X270" si="1365">Q270</f>
        <v>0.2747252747</v>
      </c>
      <c r="W270" s="40">
        <f t="shared" si="1365"/>
        <v>0.4677419355</v>
      </c>
      <c r="X270" s="54">
        <f t="shared" si="1365"/>
        <v>0.4326241135</v>
      </c>
      <c r="Y270" s="39">
        <f t="shared" si="12"/>
        <v>0.2747252747</v>
      </c>
      <c r="Z270" s="40">
        <f t="shared" si="13"/>
        <v>-0.08625806452</v>
      </c>
      <c r="AA270" s="54">
        <f t="shared" si="14"/>
        <v>-0.1993758865</v>
      </c>
      <c r="AB270" s="55">
        <f t="shared" si="15"/>
        <v>-0.3042320398</v>
      </c>
      <c r="AC270" s="55">
        <f t="shared" si="16"/>
        <v>1.089630203</v>
      </c>
      <c r="AD270" s="39">
        <f t="shared" si="17"/>
        <v>0.2036104495</v>
      </c>
      <c r="AE270" s="40">
        <f t="shared" si="18"/>
        <v>0.2036104495</v>
      </c>
      <c r="AF270" s="54">
        <f t="shared" si="19"/>
        <v>-0.1993758865</v>
      </c>
      <c r="AG270" s="56">
        <f t="shared" si="20"/>
        <v>-0.7748905935</v>
      </c>
      <c r="AH270" s="56">
        <f t="shared" si="21"/>
        <v>1.560288757</v>
      </c>
      <c r="AI270" s="39">
        <f t="shared" si="22"/>
        <v>0.2015042918</v>
      </c>
      <c r="AJ270" s="40">
        <f t="shared" si="23"/>
        <v>0.2015042918</v>
      </c>
      <c r="AK270" s="54">
        <f t="shared" si="24"/>
        <v>0.2015042918</v>
      </c>
      <c r="AL270" s="57">
        <f t="shared" ref="AL270:AM270" si="1366">R270-T270</f>
        <v>0.01069580579</v>
      </c>
      <c r="AM270" s="57">
        <f t="shared" si="1366"/>
        <v>-0.1204542587</v>
      </c>
      <c r="AN270" s="58">
        <f t="shared" si="26"/>
        <v>0.005227108818</v>
      </c>
      <c r="AO270" s="58">
        <f t="shared" si="27"/>
        <v>-0.08488153316</v>
      </c>
      <c r="AP270" s="39">
        <f t="shared" si="28"/>
        <v>0.2015042918</v>
      </c>
      <c r="AQ270" s="40">
        <f t="shared" ref="AQ270:AR270" si="1367">AJ270+AN270</f>
        <v>0.2067314007</v>
      </c>
      <c r="AR270" s="54">
        <f t="shared" si="1367"/>
        <v>0.1166227587</v>
      </c>
      <c r="AS270" s="59">
        <f t="shared" si="30"/>
        <v>1.363371828</v>
      </c>
      <c r="AT270" s="39">
        <f t="shared" ref="AT270:AV270" si="1368">AP270*$AS270</f>
        <v>0.2747252747</v>
      </c>
      <c r="AU270" s="40">
        <f t="shared" si="1368"/>
        <v>0.2818517676</v>
      </c>
      <c r="AV270" s="54">
        <f t="shared" si="1368"/>
        <v>0.1590001837</v>
      </c>
      <c r="AW270" s="39">
        <f t="shared" ref="AW270:AY270" si="1369">IF(AT270&lt;0,0,IF(AT270&gt;1,1,AT270))</f>
        <v>0.2747252747</v>
      </c>
      <c r="AX270" s="40">
        <f t="shared" si="1369"/>
        <v>0.2818517676</v>
      </c>
      <c r="AY270" s="54">
        <f t="shared" si="1369"/>
        <v>0.1590001837</v>
      </c>
      <c r="AZ270" s="38"/>
      <c r="BA270" s="38"/>
      <c r="BB270" s="38"/>
      <c r="BC270" s="38"/>
      <c r="BD270" s="38"/>
      <c r="BE270" s="38"/>
      <c r="BF270" s="38"/>
    </row>
    <row r="271">
      <c r="A271" s="1"/>
      <c r="B271" s="1"/>
      <c r="C271" s="53">
        <v>0.0</v>
      </c>
      <c r="D271" s="42"/>
      <c r="E271" s="42"/>
      <c r="F271" s="2">
        <v>4000.0</v>
      </c>
      <c r="G271" s="75">
        <v>1091.0</v>
      </c>
      <c r="H271" s="43">
        <v>6.0</v>
      </c>
      <c r="I271" s="43">
        <v>4.0</v>
      </c>
      <c r="J271" s="43">
        <v>12.0</v>
      </c>
      <c r="K271" s="44">
        <v>20.0</v>
      </c>
      <c r="L271" s="44">
        <v>41.0</v>
      </c>
      <c r="M271" s="44">
        <v>12.0</v>
      </c>
      <c r="N271" s="76">
        <f>'Turnout Restoration'!AR271</f>
        <v>8</v>
      </c>
      <c r="O271" s="45">
        <v>7.0</v>
      </c>
      <c r="P271" s="76">
        <f>'Turnout Restoration'!AT271</f>
        <v>10</v>
      </c>
      <c r="Q271" s="39">
        <f t="shared" si="6"/>
        <v>0.28</v>
      </c>
      <c r="R271" s="40">
        <f t="shared" si="7"/>
        <v>0.1818181818</v>
      </c>
      <c r="S271" s="54">
        <f t="shared" si="8"/>
        <v>0.5616438356</v>
      </c>
      <c r="T271" s="40">
        <f t="shared" si="9"/>
        <v>0.4561904</v>
      </c>
      <c r="U271" s="54">
        <f t="shared" si="10"/>
        <v>0.5520992</v>
      </c>
      <c r="V271" s="39">
        <f t="shared" ref="V271:X271" si="1370">Q271</f>
        <v>0.28</v>
      </c>
      <c r="W271" s="40">
        <f t="shared" si="1370"/>
        <v>0.1818181818</v>
      </c>
      <c r="X271" s="54">
        <f t="shared" si="1370"/>
        <v>0.5616438356</v>
      </c>
      <c r="Y271" s="39">
        <f t="shared" si="12"/>
        <v>0.28</v>
      </c>
      <c r="Z271" s="40">
        <f t="shared" si="13"/>
        <v>-0.3721818182</v>
      </c>
      <c r="AA271" s="54">
        <f t="shared" si="14"/>
        <v>-0.07035616438</v>
      </c>
      <c r="AB271" s="55">
        <f t="shared" si="15"/>
        <v>-0.9258117712</v>
      </c>
      <c r="AC271" s="55">
        <f t="shared" si="16"/>
        <v>1.711209935</v>
      </c>
      <c r="AD271" s="39">
        <f t="shared" si="17"/>
        <v>0.3293321316</v>
      </c>
      <c r="AE271" s="40">
        <f t="shared" si="18"/>
        <v>0.3293321316</v>
      </c>
      <c r="AF271" s="54">
        <f t="shared" si="19"/>
        <v>-0.07035616438</v>
      </c>
      <c r="AG271" s="56">
        <f t="shared" si="20"/>
        <v>-0.2104690552</v>
      </c>
      <c r="AH271" s="56">
        <f t="shared" si="21"/>
        <v>0.9958672186</v>
      </c>
      <c r="AI271" s="39">
        <f t="shared" si="22"/>
        <v>0.2381277417</v>
      </c>
      <c r="AJ271" s="40">
        <f t="shared" si="23"/>
        <v>0.2381277417</v>
      </c>
      <c r="AK271" s="54">
        <f t="shared" si="24"/>
        <v>0.2381277417</v>
      </c>
      <c r="AL271" s="57">
        <f t="shared" ref="AL271:AM271" si="1371">R271-T271</f>
        <v>-0.2743722182</v>
      </c>
      <c r="AM271" s="57">
        <f t="shared" si="1371"/>
        <v>0.009544635616</v>
      </c>
      <c r="AN271" s="58">
        <f t="shared" si="26"/>
        <v>-0.1340874609</v>
      </c>
      <c r="AO271" s="58">
        <f t="shared" si="27"/>
        <v>0.00672590005</v>
      </c>
      <c r="AP271" s="39">
        <f t="shared" si="28"/>
        <v>0.2381277417</v>
      </c>
      <c r="AQ271" s="40">
        <f t="shared" ref="AQ271:AR271" si="1372">AJ271+AN271</f>
        <v>0.1040402808</v>
      </c>
      <c r="AR271" s="54">
        <f t="shared" si="1372"/>
        <v>0.2448536418</v>
      </c>
      <c r="AS271" s="59">
        <f t="shared" si="30"/>
        <v>1.17583948</v>
      </c>
      <c r="AT271" s="39">
        <f t="shared" ref="AT271:AV271" si="1373">AP271*$AS271</f>
        <v>0.28</v>
      </c>
      <c r="AU271" s="40">
        <f t="shared" si="1373"/>
        <v>0.1223346697</v>
      </c>
      <c r="AV271" s="54">
        <f t="shared" si="1373"/>
        <v>0.2879085788</v>
      </c>
      <c r="AW271" s="39">
        <f t="shared" ref="AW271:AY271" si="1374">IF(AT271&lt;0,0,IF(AT271&gt;1,1,AT271))</f>
        <v>0.28</v>
      </c>
      <c r="AX271" s="40">
        <f t="shared" si="1374"/>
        <v>0.1223346697</v>
      </c>
      <c r="AY271" s="54">
        <f t="shared" si="1374"/>
        <v>0.2879085788</v>
      </c>
      <c r="AZ271" s="38"/>
      <c r="BA271" s="38"/>
      <c r="BB271" s="38"/>
      <c r="BC271" s="38"/>
      <c r="BD271" s="38"/>
      <c r="BE271" s="38"/>
      <c r="BF271" s="38"/>
    </row>
    <row r="272">
      <c r="A272" s="1"/>
      <c r="B272" s="1"/>
      <c r="C272" s="53">
        <v>0.0</v>
      </c>
      <c r="D272" s="42"/>
      <c r="E272" s="42"/>
      <c r="F272" s="2">
        <v>4007.0</v>
      </c>
      <c r="G272" s="75">
        <v>1235.0</v>
      </c>
      <c r="H272" s="43">
        <v>4.0</v>
      </c>
      <c r="I272" s="43">
        <v>26.0</v>
      </c>
      <c r="J272" s="43">
        <v>9.0</v>
      </c>
      <c r="K272" s="44">
        <v>29.0</v>
      </c>
      <c r="L272" s="44">
        <v>48.0</v>
      </c>
      <c r="M272" s="44">
        <v>21.0</v>
      </c>
      <c r="N272" s="76">
        <f>'Turnout Restoration'!AR272</f>
        <v>10</v>
      </c>
      <c r="O272" s="45">
        <v>6.0</v>
      </c>
      <c r="P272" s="76">
        <f>'Turnout Restoration'!AT272</f>
        <v>16</v>
      </c>
      <c r="Q272" s="39">
        <f t="shared" si="6"/>
        <v>0.1875</v>
      </c>
      <c r="R272" s="40">
        <f t="shared" si="7"/>
        <v>0.6666666667</v>
      </c>
      <c r="S272" s="54">
        <f t="shared" si="8"/>
        <v>0.4897959184</v>
      </c>
      <c r="T272" s="40">
        <f t="shared" si="9"/>
        <v>0.4766914063</v>
      </c>
      <c r="U272" s="54">
        <f t="shared" si="10"/>
        <v>0.5721992188</v>
      </c>
      <c r="V272" s="39">
        <f t="shared" ref="V272:X272" si="1375">Q272</f>
        <v>0.1875</v>
      </c>
      <c r="W272" s="40">
        <f t="shared" si="1375"/>
        <v>0.6666666667</v>
      </c>
      <c r="X272" s="54">
        <f t="shared" si="1375"/>
        <v>0.4897959184</v>
      </c>
      <c r="Y272" s="39">
        <f t="shared" si="12"/>
        <v>0.1875</v>
      </c>
      <c r="Z272" s="40">
        <f t="shared" si="13"/>
        <v>0.1126666667</v>
      </c>
      <c r="AA272" s="54">
        <f t="shared" si="14"/>
        <v>-0.1422040816</v>
      </c>
      <c r="AB272" s="55">
        <f t="shared" si="15"/>
        <v>0.5410728387</v>
      </c>
      <c r="AC272" s="55">
        <f t="shared" si="16"/>
        <v>0.2443253247</v>
      </c>
      <c r="AD272" s="39">
        <f t="shared" si="17"/>
        <v>0.1546771279</v>
      </c>
      <c r="AE272" s="40">
        <f t="shared" si="18"/>
        <v>0.1546771279</v>
      </c>
      <c r="AF272" s="54">
        <f t="shared" si="19"/>
        <v>-0.1422040816</v>
      </c>
      <c r="AG272" s="56">
        <f t="shared" si="20"/>
        <v>-0.7434092644</v>
      </c>
      <c r="AH272" s="56">
        <f t="shared" si="21"/>
        <v>1.528807428</v>
      </c>
      <c r="AI272" s="39">
        <f t="shared" si="22"/>
        <v>0.1485715564</v>
      </c>
      <c r="AJ272" s="40">
        <f t="shared" si="23"/>
        <v>0.1485715564</v>
      </c>
      <c r="AK272" s="54">
        <f t="shared" si="24"/>
        <v>0.1485715564</v>
      </c>
      <c r="AL272" s="57">
        <f t="shared" ref="AL272:AM272" si="1376">R272-T272</f>
        <v>0.1899752604</v>
      </c>
      <c r="AM272" s="57">
        <f t="shared" si="1376"/>
        <v>-0.08240330038</v>
      </c>
      <c r="AN272" s="58">
        <f t="shared" si="26"/>
        <v>0.09284212694</v>
      </c>
      <c r="AO272" s="58">
        <f t="shared" si="27"/>
        <v>-0.05806783878</v>
      </c>
      <c r="AP272" s="39">
        <f t="shared" si="28"/>
        <v>0.1485715564</v>
      </c>
      <c r="AQ272" s="40">
        <f t="shared" ref="AQ272:AR272" si="1377">AJ272+AN272</f>
        <v>0.2414136833</v>
      </c>
      <c r="AR272" s="54">
        <f t="shared" si="1377"/>
        <v>0.09050371759</v>
      </c>
      <c r="AS272" s="59">
        <f t="shared" si="30"/>
        <v>1.262018145</v>
      </c>
      <c r="AT272" s="39">
        <f t="shared" ref="AT272:AV272" si="1378">AP272*$AS272</f>
        <v>0.1875</v>
      </c>
      <c r="AU272" s="40">
        <f t="shared" si="1378"/>
        <v>0.3046684488</v>
      </c>
      <c r="AV272" s="54">
        <f t="shared" si="1378"/>
        <v>0.1142173338</v>
      </c>
      <c r="AW272" s="39">
        <f t="shared" ref="AW272:AY272" si="1379">IF(AT272&lt;0,0,IF(AT272&gt;1,1,AT272))</f>
        <v>0.1875</v>
      </c>
      <c r="AX272" s="40">
        <f t="shared" si="1379"/>
        <v>0.3046684488</v>
      </c>
      <c r="AY272" s="54">
        <f t="shared" si="1379"/>
        <v>0.1142173338</v>
      </c>
      <c r="AZ272" s="38"/>
      <c r="BA272" s="38"/>
      <c r="BB272" s="38"/>
      <c r="BC272" s="38"/>
      <c r="BD272" s="38"/>
      <c r="BE272" s="38"/>
      <c r="BF272" s="38"/>
    </row>
    <row r="273">
      <c r="A273" s="1"/>
      <c r="B273" s="1"/>
      <c r="C273" s="53">
        <v>0.0</v>
      </c>
      <c r="D273" s="42"/>
      <c r="E273" s="42"/>
      <c r="F273" s="2">
        <v>4009.0</v>
      </c>
      <c r="G273" s="75">
        <v>1116.0</v>
      </c>
      <c r="H273" s="43">
        <v>2.0</v>
      </c>
      <c r="I273" s="43">
        <v>12.0</v>
      </c>
      <c r="J273" s="43">
        <v>11.0</v>
      </c>
      <c r="K273" s="44">
        <v>25.0</v>
      </c>
      <c r="L273" s="44">
        <v>26.0</v>
      </c>
      <c r="M273" s="44">
        <v>17.0</v>
      </c>
      <c r="N273" s="76">
        <f>'Turnout Restoration'!AR273</f>
        <v>9</v>
      </c>
      <c r="O273" s="45">
        <v>5.0</v>
      </c>
      <c r="P273" s="76">
        <f>'Turnout Restoration'!AT273</f>
        <v>35</v>
      </c>
      <c r="Q273" s="39">
        <f t="shared" si="6"/>
        <v>0.1020408163</v>
      </c>
      <c r="R273" s="40">
        <f t="shared" si="7"/>
        <v>0.48</v>
      </c>
      <c r="S273" s="54">
        <f t="shared" si="8"/>
        <v>0.3823529412</v>
      </c>
      <c r="T273" s="40">
        <f t="shared" si="9"/>
        <v>0.5059887547</v>
      </c>
      <c r="U273" s="54">
        <f t="shared" si="10"/>
        <v>0.5962898792</v>
      </c>
      <c r="V273" s="39">
        <f t="shared" ref="V273:X273" si="1380">Q273</f>
        <v>0.1020408163</v>
      </c>
      <c r="W273" s="40">
        <f t="shared" si="1380"/>
        <v>0.48</v>
      </c>
      <c r="X273" s="54">
        <f t="shared" si="1380"/>
        <v>0.3823529412</v>
      </c>
      <c r="Y273" s="39">
        <f t="shared" si="12"/>
        <v>0.1020408163</v>
      </c>
      <c r="Z273" s="40">
        <f t="shared" si="13"/>
        <v>-0.074</v>
      </c>
      <c r="AA273" s="54">
        <f t="shared" si="14"/>
        <v>-0.2496470588</v>
      </c>
      <c r="AB273" s="55">
        <f t="shared" si="15"/>
        <v>-0.6274392736</v>
      </c>
      <c r="AC273" s="55">
        <f t="shared" si="16"/>
        <v>1.412837437</v>
      </c>
      <c r="AD273" s="39">
        <f t="shared" si="17"/>
        <v>0.08913004038</v>
      </c>
      <c r="AE273" s="40">
        <f t="shared" si="18"/>
        <v>0.08913004038</v>
      </c>
      <c r="AF273" s="54">
        <f t="shared" si="19"/>
        <v>-0.2496470588</v>
      </c>
      <c r="AG273" s="56">
        <f t="shared" si="20"/>
        <v>-1.227877629</v>
      </c>
      <c r="AH273" s="56">
        <f t="shared" si="21"/>
        <v>2.013275792</v>
      </c>
      <c r="AI273" s="39">
        <f t="shared" si="22"/>
        <v>0.1874404146</v>
      </c>
      <c r="AJ273" s="40">
        <f t="shared" si="23"/>
        <v>0.1874404146</v>
      </c>
      <c r="AK273" s="54">
        <f t="shared" si="24"/>
        <v>0.1874404146</v>
      </c>
      <c r="AL273" s="57">
        <f t="shared" ref="AL273:AM273" si="1381">R273-T273</f>
        <v>-0.02598875469</v>
      </c>
      <c r="AM273" s="57">
        <f t="shared" si="1381"/>
        <v>-0.213936938</v>
      </c>
      <c r="AN273" s="58">
        <f t="shared" si="26"/>
        <v>-0.01270087093</v>
      </c>
      <c r="AO273" s="58">
        <f t="shared" si="27"/>
        <v>-0.1507567727</v>
      </c>
      <c r="AP273" s="39">
        <f t="shared" si="28"/>
        <v>0.1874404146</v>
      </c>
      <c r="AQ273" s="40">
        <f t="shared" ref="AQ273:AR273" si="1382">AJ273+AN273</f>
        <v>0.1747395437</v>
      </c>
      <c r="AR273" s="54">
        <f t="shared" si="1382"/>
        <v>0.03668364192</v>
      </c>
      <c r="AS273" s="59">
        <f t="shared" si="30"/>
        <v>0.5443906882</v>
      </c>
      <c r="AT273" s="39">
        <f t="shared" ref="AT273:AV273" si="1383">AP273*$AS273</f>
        <v>0.1020408163</v>
      </c>
      <c r="AU273" s="40">
        <f t="shared" si="1383"/>
        <v>0.09512658046</v>
      </c>
      <c r="AV273" s="54">
        <f t="shared" si="1383"/>
        <v>0.01997023307</v>
      </c>
      <c r="AW273" s="39">
        <f t="shared" ref="AW273:AY273" si="1384">IF(AT273&lt;0,0,IF(AT273&gt;1,1,AT273))</f>
        <v>0.1020408163</v>
      </c>
      <c r="AX273" s="40">
        <f t="shared" si="1384"/>
        <v>0.09512658046</v>
      </c>
      <c r="AY273" s="54">
        <f t="shared" si="1384"/>
        <v>0.01997023307</v>
      </c>
      <c r="AZ273" s="38"/>
      <c r="BA273" s="38"/>
      <c r="BB273" s="38"/>
      <c r="BC273" s="38"/>
      <c r="BD273" s="38"/>
      <c r="BE273" s="38"/>
      <c r="BF273" s="38"/>
    </row>
    <row r="274">
      <c r="A274" s="1"/>
      <c r="B274" s="1"/>
      <c r="C274" s="53">
        <v>0.0</v>
      </c>
      <c r="D274" s="42"/>
      <c r="E274" s="42"/>
      <c r="F274" s="2">
        <v>4010.0</v>
      </c>
      <c r="G274" s="75">
        <v>2785.0</v>
      </c>
      <c r="H274" s="43">
        <v>38.0</v>
      </c>
      <c r="I274" s="43">
        <v>60.0</v>
      </c>
      <c r="J274" s="43">
        <v>43.0</v>
      </c>
      <c r="K274" s="44">
        <v>124.0</v>
      </c>
      <c r="L274" s="44">
        <v>195.0</v>
      </c>
      <c r="M274" s="44">
        <v>84.0</v>
      </c>
      <c r="N274" s="76">
        <f>'Turnout Restoration'!AR274</f>
        <v>45</v>
      </c>
      <c r="O274" s="45">
        <v>50.0</v>
      </c>
      <c r="P274" s="76">
        <f>'Turnout Restoration'!AT274</f>
        <v>40</v>
      </c>
      <c r="Q274" s="39">
        <f t="shared" si="6"/>
        <v>0.3703703704</v>
      </c>
      <c r="R274" s="40">
        <f t="shared" si="7"/>
        <v>0.4255319149</v>
      </c>
      <c r="S274" s="54">
        <f t="shared" si="8"/>
        <v>0.4838709677</v>
      </c>
      <c r="T274" s="40">
        <f t="shared" si="9"/>
        <v>0.4474156379</v>
      </c>
      <c r="U274" s="54">
        <f t="shared" si="10"/>
        <v>0.5384609053</v>
      </c>
      <c r="V274" s="39">
        <f t="shared" ref="V274:X274" si="1385">Q274</f>
        <v>0.3703703704</v>
      </c>
      <c r="W274" s="40">
        <f t="shared" si="1385"/>
        <v>0.4255319149</v>
      </c>
      <c r="X274" s="54">
        <f t="shared" si="1385"/>
        <v>0.4838709677</v>
      </c>
      <c r="Y274" s="39">
        <f t="shared" si="12"/>
        <v>0.3703703704</v>
      </c>
      <c r="Z274" s="40">
        <f t="shared" si="13"/>
        <v>-0.1284680851</v>
      </c>
      <c r="AA274" s="54">
        <f t="shared" si="14"/>
        <v>-0.1481290323</v>
      </c>
      <c r="AB274" s="55">
        <f t="shared" si="15"/>
        <v>-0.3338781764</v>
      </c>
      <c r="AC274" s="55">
        <f t="shared" si="16"/>
        <v>1.11927634</v>
      </c>
      <c r="AD274" s="39">
        <f t="shared" si="17"/>
        <v>0.2771987195</v>
      </c>
      <c r="AE274" s="40">
        <f t="shared" si="18"/>
        <v>0.2771987195</v>
      </c>
      <c r="AF274" s="54">
        <f t="shared" si="19"/>
        <v>-0.1481290323</v>
      </c>
      <c r="AG274" s="56">
        <f t="shared" si="20"/>
        <v>-0.4907706739</v>
      </c>
      <c r="AH274" s="56">
        <f t="shared" si="21"/>
        <v>1.276168837</v>
      </c>
      <c r="AI274" s="39">
        <f t="shared" si="22"/>
        <v>0.2222401182</v>
      </c>
      <c r="AJ274" s="40">
        <f t="shared" si="23"/>
        <v>0.2222401182</v>
      </c>
      <c r="AK274" s="54">
        <f t="shared" si="24"/>
        <v>0.2222401182</v>
      </c>
      <c r="AL274" s="57">
        <f t="shared" ref="AL274:AM274" si="1386">R274-T274</f>
        <v>-0.02188372297</v>
      </c>
      <c r="AM274" s="57">
        <f t="shared" si="1386"/>
        <v>-0.05458993761</v>
      </c>
      <c r="AN274" s="58">
        <f t="shared" si="26"/>
        <v>-0.01069471562</v>
      </c>
      <c r="AO274" s="58">
        <f t="shared" si="27"/>
        <v>-0.03846835844</v>
      </c>
      <c r="AP274" s="39">
        <f t="shared" si="28"/>
        <v>0.2222401182</v>
      </c>
      <c r="AQ274" s="40">
        <f t="shared" ref="AQ274:AR274" si="1387">AJ274+AN274</f>
        <v>0.2115454026</v>
      </c>
      <c r="AR274" s="54">
        <f t="shared" si="1387"/>
        <v>0.1837717598</v>
      </c>
      <c r="AS274" s="59">
        <f t="shared" si="30"/>
        <v>1.666532458</v>
      </c>
      <c r="AT274" s="39">
        <f t="shared" ref="AT274:AV274" si="1388">AP274*$AS274</f>
        <v>0.3703703704</v>
      </c>
      <c r="AU274" s="40">
        <f t="shared" si="1388"/>
        <v>0.3525472797</v>
      </c>
      <c r="AV274" s="54">
        <f t="shared" si="1388"/>
        <v>0.3062616024</v>
      </c>
      <c r="AW274" s="39">
        <f t="shared" ref="AW274:AY274" si="1389">IF(AT274&lt;0,0,IF(AT274&gt;1,1,AT274))</f>
        <v>0.3703703704</v>
      </c>
      <c r="AX274" s="40">
        <f t="shared" si="1389"/>
        <v>0.3525472797</v>
      </c>
      <c r="AY274" s="54">
        <f t="shared" si="1389"/>
        <v>0.3062616024</v>
      </c>
      <c r="AZ274" s="38"/>
      <c r="BA274" s="38"/>
      <c r="BB274" s="38"/>
      <c r="BC274" s="38"/>
      <c r="BD274" s="38"/>
      <c r="BE274" s="38"/>
      <c r="BF274" s="38"/>
    </row>
    <row r="275">
      <c r="A275" s="1"/>
      <c r="B275" s="1"/>
      <c r="C275" s="53">
        <v>0.0</v>
      </c>
      <c r="D275" s="42"/>
      <c r="E275" s="42"/>
      <c r="F275" s="2">
        <v>4011.0</v>
      </c>
      <c r="G275" s="75">
        <v>1015.0</v>
      </c>
      <c r="H275" s="43">
        <v>7.0</v>
      </c>
      <c r="I275" s="43">
        <v>17.0</v>
      </c>
      <c r="J275" s="43">
        <v>7.0</v>
      </c>
      <c r="K275" s="44">
        <v>18.0</v>
      </c>
      <c r="L275" s="44">
        <v>62.0</v>
      </c>
      <c r="M275" s="44">
        <v>22.0</v>
      </c>
      <c r="N275" s="76">
        <f>'Turnout Restoration'!AR275</f>
        <v>17</v>
      </c>
      <c r="O275" s="45">
        <v>11.0</v>
      </c>
      <c r="P275" s="76">
        <f>'Turnout Restoration'!AT275</f>
        <v>10</v>
      </c>
      <c r="Q275" s="39">
        <f t="shared" si="6"/>
        <v>0.2894736842</v>
      </c>
      <c r="R275" s="40">
        <f t="shared" si="7"/>
        <v>0.5483870968</v>
      </c>
      <c r="S275" s="54">
        <f t="shared" si="8"/>
        <v>0.6078431373</v>
      </c>
      <c r="T275" s="40">
        <f t="shared" si="9"/>
        <v>0.454748615</v>
      </c>
      <c r="U275" s="54">
        <f t="shared" si="10"/>
        <v>0.5503912742</v>
      </c>
      <c r="V275" s="39">
        <f t="shared" ref="V275:X275" si="1390">Q275</f>
        <v>0.2894736842</v>
      </c>
      <c r="W275" s="40">
        <f t="shared" si="1390"/>
        <v>0.5483870968</v>
      </c>
      <c r="X275" s="54">
        <f t="shared" si="1390"/>
        <v>0.6078431373</v>
      </c>
      <c r="Y275" s="39">
        <f t="shared" si="12"/>
        <v>0.2894736842</v>
      </c>
      <c r="Z275" s="40">
        <f t="shared" si="13"/>
        <v>-0.005612903226</v>
      </c>
      <c r="AA275" s="54">
        <f t="shared" si="14"/>
        <v>-0.02415686275</v>
      </c>
      <c r="AB275" s="55">
        <f t="shared" si="15"/>
        <v>-0.01938759983</v>
      </c>
      <c r="AC275" s="55">
        <f t="shared" si="16"/>
        <v>0.8047857632</v>
      </c>
      <c r="AD275" s="39">
        <f t="shared" si="17"/>
        <v>0.2047272802</v>
      </c>
      <c r="AE275" s="40">
        <f t="shared" si="18"/>
        <v>0.2047272802</v>
      </c>
      <c r="AF275" s="54">
        <f t="shared" si="19"/>
        <v>-0.02415686275</v>
      </c>
      <c r="AG275" s="56">
        <f t="shared" si="20"/>
        <v>-0.1174522461</v>
      </c>
      <c r="AH275" s="56">
        <f t="shared" si="21"/>
        <v>0.9028504095</v>
      </c>
      <c r="AI275" s="39">
        <f t="shared" si="22"/>
        <v>0.1457683321</v>
      </c>
      <c r="AJ275" s="40">
        <f t="shared" si="23"/>
        <v>0.1457683321</v>
      </c>
      <c r="AK275" s="54">
        <f t="shared" si="24"/>
        <v>0.1457683321</v>
      </c>
      <c r="AL275" s="57">
        <f t="shared" ref="AL275:AM275" si="1391">R275-T275</f>
        <v>0.09363848182</v>
      </c>
      <c r="AM275" s="57">
        <f t="shared" si="1391"/>
        <v>0.05745186302</v>
      </c>
      <c r="AN275" s="58">
        <f t="shared" si="26"/>
        <v>0.04576172601</v>
      </c>
      <c r="AO275" s="58">
        <f t="shared" si="27"/>
        <v>0.04048509591</v>
      </c>
      <c r="AP275" s="39">
        <f t="shared" si="28"/>
        <v>0.1457683321</v>
      </c>
      <c r="AQ275" s="40">
        <f t="shared" ref="AQ275:AR275" si="1392">AJ275+AN275</f>
        <v>0.1915300581</v>
      </c>
      <c r="AR275" s="54">
        <f t="shared" si="1392"/>
        <v>0.186253428</v>
      </c>
      <c r="AS275" s="59">
        <f t="shared" si="30"/>
        <v>1.985847543</v>
      </c>
      <c r="AT275" s="39">
        <f t="shared" ref="AT275:AV275" si="1393">AP275*$AS275</f>
        <v>0.2894736842</v>
      </c>
      <c r="AU275" s="40">
        <f t="shared" si="1393"/>
        <v>0.3803494954</v>
      </c>
      <c r="AV275" s="54">
        <f t="shared" si="1393"/>
        <v>0.3698709125</v>
      </c>
      <c r="AW275" s="39">
        <f t="shared" ref="AW275:AY275" si="1394">IF(AT275&lt;0,0,IF(AT275&gt;1,1,AT275))</f>
        <v>0.2894736842</v>
      </c>
      <c r="AX275" s="40">
        <f t="shared" si="1394"/>
        <v>0.3803494954</v>
      </c>
      <c r="AY275" s="54">
        <f t="shared" si="1394"/>
        <v>0.3698709125</v>
      </c>
      <c r="AZ275" s="38"/>
      <c r="BA275" s="38"/>
      <c r="BB275" s="38"/>
      <c r="BC275" s="38"/>
      <c r="BD275" s="38"/>
      <c r="BE275" s="38"/>
      <c r="BF275" s="38"/>
    </row>
    <row r="276">
      <c r="A276" s="1"/>
      <c r="B276" s="1"/>
      <c r="C276" s="53">
        <v>0.0</v>
      </c>
      <c r="D276" s="42"/>
      <c r="E276" s="42"/>
      <c r="F276" s="2">
        <v>4012.0</v>
      </c>
      <c r="G276" s="75">
        <v>2201.0</v>
      </c>
      <c r="H276" s="43">
        <v>38.0</v>
      </c>
      <c r="I276" s="43">
        <v>39.0</v>
      </c>
      <c r="J276" s="43">
        <v>22.0</v>
      </c>
      <c r="K276" s="44">
        <v>97.0</v>
      </c>
      <c r="L276" s="44">
        <v>156.0</v>
      </c>
      <c r="M276" s="44">
        <v>54.0</v>
      </c>
      <c r="N276" s="76">
        <f>'Turnout Restoration'!AR276</f>
        <v>35</v>
      </c>
      <c r="O276" s="45">
        <v>24.0</v>
      </c>
      <c r="P276" s="76">
        <f>'Turnout Restoration'!AT276</f>
        <v>21</v>
      </c>
      <c r="Q276" s="39">
        <f t="shared" si="6"/>
        <v>0.3</v>
      </c>
      <c r="R276" s="40">
        <f t="shared" si="7"/>
        <v>0.3939393939</v>
      </c>
      <c r="S276" s="54">
        <f t="shared" si="8"/>
        <v>0.5081433225</v>
      </c>
      <c r="T276" s="40">
        <f t="shared" si="9"/>
        <v>0.45329</v>
      </c>
      <c r="U276" s="54">
        <f t="shared" si="10"/>
        <v>0.54857</v>
      </c>
      <c r="V276" s="39">
        <f t="shared" ref="V276:X276" si="1395">Q276</f>
        <v>0.3</v>
      </c>
      <c r="W276" s="40">
        <f t="shared" si="1395"/>
        <v>0.3939393939</v>
      </c>
      <c r="X276" s="54">
        <f t="shared" si="1395"/>
        <v>0.5081433225</v>
      </c>
      <c r="Y276" s="39">
        <f t="shared" si="12"/>
        <v>0.3</v>
      </c>
      <c r="Z276" s="40">
        <f t="shared" si="13"/>
        <v>-0.1600606061</v>
      </c>
      <c r="AA276" s="54">
        <f t="shared" si="14"/>
        <v>-0.1238566775</v>
      </c>
      <c r="AB276" s="55">
        <f t="shared" si="15"/>
        <v>-0.4901145952</v>
      </c>
      <c r="AC276" s="55">
        <f t="shared" si="16"/>
        <v>1.275512759</v>
      </c>
      <c r="AD276" s="39">
        <f t="shared" si="17"/>
        <v>0.2404364756</v>
      </c>
      <c r="AE276" s="40">
        <f t="shared" si="18"/>
        <v>0.2404364756</v>
      </c>
      <c r="AF276" s="54">
        <f t="shared" si="19"/>
        <v>-0.1238566775</v>
      </c>
      <c r="AG276" s="56">
        <f t="shared" si="20"/>
        <v>-0.4756803057</v>
      </c>
      <c r="AH276" s="56">
        <f t="shared" si="21"/>
        <v>1.261078469</v>
      </c>
      <c r="AI276" s="39">
        <f t="shared" si="22"/>
        <v>0.1912461442</v>
      </c>
      <c r="AJ276" s="40">
        <f t="shared" si="23"/>
        <v>0.1912461442</v>
      </c>
      <c r="AK276" s="54">
        <f t="shared" si="24"/>
        <v>0.1912461442</v>
      </c>
      <c r="AL276" s="57">
        <f t="shared" ref="AL276:AM276" si="1396">R276-T276</f>
        <v>-0.05935060606</v>
      </c>
      <c r="AM276" s="57">
        <f t="shared" si="1396"/>
        <v>-0.04042667752</v>
      </c>
      <c r="AN276" s="58">
        <f t="shared" si="26"/>
        <v>-0.02900502144</v>
      </c>
      <c r="AO276" s="58">
        <f t="shared" si="27"/>
        <v>-0.02848781277</v>
      </c>
      <c r="AP276" s="39">
        <f t="shared" si="28"/>
        <v>0.1912461442</v>
      </c>
      <c r="AQ276" s="40">
        <f t="shared" ref="AQ276:AR276" si="1397">AJ276+AN276</f>
        <v>0.1622411228</v>
      </c>
      <c r="AR276" s="54">
        <f t="shared" si="1397"/>
        <v>0.1627583315</v>
      </c>
      <c r="AS276" s="59">
        <f t="shared" si="30"/>
        <v>1.568659076</v>
      </c>
      <c r="AT276" s="39">
        <f t="shared" ref="AT276:AV276" si="1398">AP276*$AS276</f>
        <v>0.3</v>
      </c>
      <c r="AU276" s="40">
        <f t="shared" si="1398"/>
        <v>0.2545010099</v>
      </c>
      <c r="AV276" s="54">
        <f t="shared" si="1398"/>
        <v>0.2553123339</v>
      </c>
      <c r="AW276" s="39">
        <f t="shared" ref="AW276:AY276" si="1399">IF(AT276&lt;0,0,IF(AT276&gt;1,1,AT276))</f>
        <v>0.3</v>
      </c>
      <c r="AX276" s="40">
        <f t="shared" si="1399"/>
        <v>0.2545010099</v>
      </c>
      <c r="AY276" s="54">
        <f t="shared" si="1399"/>
        <v>0.2553123339</v>
      </c>
      <c r="AZ276" s="38"/>
      <c r="BA276" s="38"/>
      <c r="BB276" s="38"/>
      <c r="BC276" s="38"/>
      <c r="BD276" s="38"/>
      <c r="BE276" s="38"/>
      <c r="BF276" s="38"/>
    </row>
    <row r="277">
      <c r="A277" s="1"/>
      <c r="B277" s="1"/>
      <c r="C277" s="53">
        <v>0.0</v>
      </c>
      <c r="D277" s="42"/>
      <c r="E277" s="42"/>
      <c r="F277" s="2">
        <v>4013.0</v>
      </c>
      <c r="G277" s="75">
        <v>3213.0</v>
      </c>
      <c r="H277" s="43">
        <v>30.0</v>
      </c>
      <c r="I277" s="43">
        <v>40.0</v>
      </c>
      <c r="J277" s="43">
        <v>27.0</v>
      </c>
      <c r="K277" s="44">
        <v>98.0</v>
      </c>
      <c r="L277" s="44">
        <v>113.0</v>
      </c>
      <c r="M277" s="44">
        <v>50.0</v>
      </c>
      <c r="N277" s="76">
        <f>'Turnout Restoration'!AR277</f>
        <v>44</v>
      </c>
      <c r="O277" s="45">
        <v>20.0</v>
      </c>
      <c r="P277" s="76">
        <f>'Turnout Restoration'!AT277</f>
        <v>28</v>
      </c>
      <c r="Q277" s="39">
        <f t="shared" si="6"/>
        <v>0.2173913043</v>
      </c>
      <c r="R277" s="40">
        <f t="shared" si="7"/>
        <v>0.412371134</v>
      </c>
      <c r="S277" s="54">
        <f t="shared" si="8"/>
        <v>0.4329501916</v>
      </c>
      <c r="T277" s="40">
        <f t="shared" si="9"/>
        <v>0.4687920605</v>
      </c>
      <c r="U277" s="54">
        <f t="shared" si="10"/>
        <v>0.5650245747</v>
      </c>
      <c r="V277" s="39">
        <f t="shared" ref="V277:X277" si="1400">Q277</f>
        <v>0.2173913043</v>
      </c>
      <c r="W277" s="40">
        <f t="shared" si="1400"/>
        <v>0.412371134</v>
      </c>
      <c r="X277" s="54">
        <f t="shared" si="1400"/>
        <v>0.4329501916</v>
      </c>
      <c r="Y277" s="39">
        <f t="shared" si="12"/>
        <v>0.2173913043</v>
      </c>
      <c r="Z277" s="40">
        <f t="shared" si="13"/>
        <v>-0.141628866</v>
      </c>
      <c r="AA277" s="54">
        <f t="shared" si="14"/>
        <v>-0.1990498084</v>
      </c>
      <c r="AB277" s="55">
        <f t="shared" si="15"/>
        <v>-0.5774239133</v>
      </c>
      <c r="AC277" s="55">
        <f t="shared" si="16"/>
        <v>1.362822077</v>
      </c>
      <c r="AD277" s="39">
        <f t="shared" si="17"/>
        <v>0.1834635044</v>
      </c>
      <c r="AE277" s="40">
        <f t="shared" si="18"/>
        <v>0.1834635044</v>
      </c>
      <c r="AF277" s="54">
        <f t="shared" si="19"/>
        <v>-0.1990498084</v>
      </c>
      <c r="AG277" s="56">
        <f t="shared" si="20"/>
        <v>-0.8261227238</v>
      </c>
      <c r="AH277" s="56">
        <f t="shared" si="21"/>
        <v>1.611520887</v>
      </c>
      <c r="AI277" s="39">
        <f t="shared" si="22"/>
        <v>0.1914153647</v>
      </c>
      <c r="AJ277" s="40">
        <f t="shared" si="23"/>
        <v>0.1914153647</v>
      </c>
      <c r="AK277" s="54">
        <f t="shared" si="24"/>
        <v>0.1914153647</v>
      </c>
      <c r="AL277" s="57">
        <f t="shared" ref="AL277:AM277" si="1401">R277-T277</f>
        <v>-0.05642092647</v>
      </c>
      <c r="AM277" s="57">
        <f t="shared" si="1401"/>
        <v>-0.1320743831</v>
      </c>
      <c r="AN277" s="58">
        <f t="shared" si="26"/>
        <v>-0.02757326826</v>
      </c>
      <c r="AO277" s="58">
        <f t="shared" si="27"/>
        <v>-0.09306998565</v>
      </c>
      <c r="AP277" s="39">
        <f t="shared" si="28"/>
        <v>0.1914153647</v>
      </c>
      <c r="AQ277" s="40">
        <f t="shared" ref="AQ277:AR277" si="1402">AJ277+AN277</f>
        <v>0.1638420964</v>
      </c>
      <c r="AR277" s="54">
        <f t="shared" si="1402"/>
        <v>0.09834537904</v>
      </c>
      <c r="AS277" s="59">
        <f t="shared" si="30"/>
        <v>1.135704569</v>
      </c>
      <c r="AT277" s="39">
        <f t="shared" ref="AT277:AV277" si="1403">AP277*$AS277</f>
        <v>0.2173913043</v>
      </c>
      <c r="AU277" s="40">
        <f t="shared" si="1403"/>
        <v>0.1860762176</v>
      </c>
      <c r="AV277" s="54">
        <f t="shared" si="1403"/>
        <v>0.1116912964</v>
      </c>
      <c r="AW277" s="39">
        <f t="shared" ref="AW277:AY277" si="1404">IF(AT277&lt;0,0,IF(AT277&gt;1,1,AT277))</f>
        <v>0.2173913043</v>
      </c>
      <c r="AX277" s="40">
        <f t="shared" si="1404"/>
        <v>0.1860762176</v>
      </c>
      <c r="AY277" s="54">
        <f t="shared" si="1404"/>
        <v>0.1116912964</v>
      </c>
      <c r="AZ277" s="38"/>
      <c r="BA277" s="38"/>
      <c r="BB277" s="38"/>
      <c r="BC277" s="38"/>
      <c r="BD277" s="38"/>
      <c r="BE277" s="38"/>
      <c r="BF277" s="38"/>
    </row>
    <row r="278">
      <c r="A278" s="1"/>
      <c r="B278" s="1"/>
      <c r="C278" s="53">
        <v>0.0</v>
      </c>
      <c r="D278" s="42"/>
      <c r="E278" s="42"/>
      <c r="F278" s="2">
        <v>4017.0</v>
      </c>
      <c r="G278" s="75">
        <v>2502.0</v>
      </c>
      <c r="H278" s="43">
        <v>15.0</v>
      </c>
      <c r="I278" s="43">
        <v>28.0</v>
      </c>
      <c r="J278" s="43">
        <v>13.0</v>
      </c>
      <c r="K278" s="44">
        <v>67.0</v>
      </c>
      <c r="L278" s="44">
        <v>164.0</v>
      </c>
      <c r="M278" s="44">
        <v>41.0</v>
      </c>
      <c r="N278" s="76">
        <f>'Turnout Restoration'!AR278</f>
        <v>27</v>
      </c>
      <c r="O278" s="45">
        <v>24.0</v>
      </c>
      <c r="P278" s="76">
        <f>'Turnout Restoration'!AT278</f>
        <v>20</v>
      </c>
      <c r="Q278" s="39">
        <f t="shared" si="6"/>
        <v>0.338028169</v>
      </c>
      <c r="R278" s="40">
        <f t="shared" si="7"/>
        <v>0.5</v>
      </c>
      <c r="S278" s="54">
        <f t="shared" si="8"/>
        <v>0.6029411765</v>
      </c>
      <c r="T278" s="40">
        <f t="shared" si="9"/>
        <v>0.449277921</v>
      </c>
      <c r="U278" s="54">
        <f t="shared" si="10"/>
        <v>0.5426605832</v>
      </c>
      <c r="V278" s="39">
        <f t="shared" ref="V278:X278" si="1405">Q278</f>
        <v>0.338028169</v>
      </c>
      <c r="W278" s="40">
        <f t="shared" si="1405"/>
        <v>0.5</v>
      </c>
      <c r="X278" s="54">
        <f t="shared" si="1405"/>
        <v>0.6029411765</v>
      </c>
      <c r="Y278" s="39">
        <f t="shared" si="12"/>
        <v>0.338028169</v>
      </c>
      <c r="Z278" s="40">
        <f t="shared" si="13"/>
        <v>-0.054</v>
      </c>
      <c r="AA278" s="54">
        <f t="shared" si="14"/>
        <v>-0.02905882353</v>
      </c>
      <c r="AB278" s="55">
        <f t="shared" si="15"/>
        <v>-0.1584114929</v>
      </c>
      <c r="AC278" s="55">
        <f t="shared" si="16"/>
        <v>0.9438096563</v>
      </c>
      <c r="AD278" s="39">
        <f t="shared" si="17"/>
        <v>0.2420527247</v>
      </c>
      <c r="AE278" s="40">
        <f t="shared" si="18"/>
        <v>0.2420527247</v>
      </c>
      <c r="AF278" s="54">
        <f t="shared" si="19"/>
        <v>-0.02905882353</v>
      </c>
      <c r="AG278" s="56">
        <f t="shared" si="20"/>
        <v>-0.1194798203</v>
      </c>
      <c r="AH278" s="56">
        <f t="shared" si="21"/>
        <v>0.9048779837</v>
      </c>
      <c r="AI278" s="39">
        <f t="shared" si="22"/>
        <v>0.1723861026</v>
      </c>
      <c r="AJ278" s="40">
        <f t="shared" si="23"/>
        <v>0.1723861026</v>
      </c>
      <c r="AK278" s="54">
        <f t="shared" si="24"/>
        <v>0.1723861026</v>
      </c>
      <c r="AL278" s="57">
        <f t="shared" ref="AL278:AM278" si="1406">R278-T278</f>
        <v>0.05072207895</v>
      </c>
      <c r="AM278" s="57">
        <f t="shared" si="1406"/>
        <v>0.06028059325</v>
      </c>
      <c r="AN278" s="58">
        <f t="shared" si="26"/>
        <v>0.02478820496</v>
      </c>
      <c r="AO278" s="58">
        <f t="shared" si="27"/>
        <v>0.04247844145</v>
      </c>
      <c r="AP278" s="39">
        <f t="shared" si="28"/>
        <v>0.1723861026</v>
      </c>
      <c r="AQ278" s="40">
        <f t="shared" ref="AQ278:AR278" si="1407">AJ278+AN278</f>
        <v>0.1971743076</v>
      </c>
      <c r="AR278" s="54">
        <f t="shared" si="1407"/>
        <v>0.2148645441</v>
      </c>
      <c r="AS278" s="59">
        <f t="shared" si="30"/>
        <v>1.960878307</v>
      </c>
      <c r="AT278" s="39">
        <f t="shared" ref="AT278:AV278" si="1408">AP278*$AS278</f>
        <v>0.338028169</v>
      </c>
      <c r="AU278" s="40">
        <f t="shared" si="1408"/>
        <v>0.3866348224</v>
      </c>
      <c r="AV278" s="54">
        <f t="shared" si="1408"/>
        <v>0.4213232234</v>
      </c>
      <c r="AW278" s="39">
        <f t="shared" ref="AW278:AY278" si="1409">IF(AT278&lt;0,0,IF(AT278&gt;1,1,AT278))</f>
        <v>0.338028169</v>
      </c>
      <c r="AX278" s="40">
        <f t="shared" si="1409"/>
        <v>0.3866348224</v>
      </c>
      <c r="AY278" s="54">
        <f t="shared" si="1409"/>
        <v>0.4213232234</v>
      </c>
      <c r="AZ278" s="38"/>
      <c r="BA278" s="38"/>
      <c r="BB278" s="38"/>
      <c r="BC278" s="38"/>
      <c r="BD278" s="38"/>
      <c r="BE278" s="38"/>
      <c r="BF278" s="38"/>
    </row>
    <row r="279">
      <c r="A279" s="1"/>
      <c r="B279" s="1"/>
      <c r="C279" s="53">
        <v>0.0</v>
      </c>
      <c r="D279" s="42"/>
      <c r="E279" s="42"/>
      <c r="F279" s="2">
        <v>4018.0</v>
      </c>
      <c r="G279" s="75">
        <v>615.0</v>
      </c>
      <c r="H279" s="43">
        <v>7.0</v>
      </c>
      <c r="I279" s="43">
        <v>22.0</v>
      </c>
      <c r="J279" s="43">
        <v>18.0</v>
      </c>
      <c r="K279" s="44">
        <v>17.0</v>
      </c>
      <c r="L279" s="44">
        <v>27.0</v>
      </c>
      <c r="M279" s="44">
        <v>23.0</v>
      </c>
      <c r="N279" s="76">
        <f>'Turnout Restoration'!AR279</f>
        <v>3</v>
      </c>
      <c r="O279" s="45">
        <v>5.0</v>
      </c>
      <c r="P279" s="76">
        <f>'Turnout Restoration'!AT279</f>
        <v>23</v>
      </c>
      <c r="Q279" s="39">
        <f t="shared" si="6"/>
        <v>0.1612903226</v>
      </c>
      <c r="R279" s="40">
        <f t="shared" si="7"/>
        <v>0.4680851064</v>
      </c>
      <c r="S279" s="54">
        <f t="shared" si="8"/>
        <v>0.4029850746</v>
      </c>
      <c r="T279" s="40">
        <f t="shared" si="9"/>
        <v>0.4846191467</v>
      </c>
      <c r="U279" s="54">
        <f t="shared" si="10"/>
        <v>0.5790239334</v>
      </c>
      <c r="V279" s="39">
        <f t="shared" ref="V279:X279" si="1410">Q279</f>
        <v>0.1612903226</v>
      </c>
      <c r="W279" s="40">
        <f t="shared" si="1410"/>
        <v>0.4680851064</v>
      </c>
      <c r="X279" s="54">
        <f t="shared" si="1410"/>
        <v>0.4029850746</v>
      </c>
      <c r="Y279" s="39">
        <f t="shared" si="12"/>
        <v>0.1612903226</v>
      </c>
      <c r="Z279" s="40">
        <f t="shared" si="13"/>
        <v>-0.08591489362</v>
      </c>
      <c r="AA279" s="54">
        <f t="shared" si="14"/>
        <v>-0.2290149254</v>
      </c>
      <c r="AB279" s="55">
        <f t="shared" si="15"/>
        <v>-0.4894425712</v>
      </c>
      <c r="AC279" s="55">
        <f t="shared" si="16"/>
        <v>1.274840735</v>
      </c>
      <c r="AD279" s="39">
        <f t="shared" si="17"/>
        <v>0.1292206197</v>
      </c>
      <c r="AE279" s="40">
        <f t="shared" si="18"/>
        <v>0.1292206197</v>
      </c>
      <c r="AF279" s="54">
        <f t="shared" si="19"/>
        <v>-0.2290149254</v>
      </c>
      <c r="AG279" s="56">
        <f t="shared" si="20"/>
        <v>-1.057081968</v>
      </c>
      <c r="AH279" s="56">
        <f t="shared" si="21"/>
        <v>1.842480131</v>
      </c>
      <c r="AI279" s="39">
        <f t="shared" si="22"/>
        <v>0.185937899</v>
      </c>
      <c r="AJ279" s="40">
        <f t="shared" si="23"/>
        <v>0.185937899</v>
      </c>
      <c r="AK279" s="54">
        <f t="shared" si="24"/>
        <v>0.185937899</v>
      </c>
      <c r="AL279" s="57">
        <f t="shared" ref="AL279:AM279" si="1411">R279-T279</f>
        <v>-0.01653404034</v>
      </c>
      <c r="AM279" s="57">
        <f t="shared" si="1411"/>
        <v>-0.1760388588</v>
      </c>
      <c r="AN279" s="58">
        <f t="shared" si="26"/>
        <v>-0.008080291448</v>
      </c>
      <c r="AO279" s="58">
        <f t="shared" si="27"/>
        <v>-0.1240508089</v>
      </c>
      <c r="AP279" s="39">
        <f t="shared" si="28"/>
        <v>0.185937899</v>
      </c>
      <c r="AQ279" s="40">
        <f t="shared" ref="AQ279:AR279" si="1412">AJ279+AN279</f>
        <v>0.1778576076</v>
      </c>
      <c r="AR279" s="54">
        <f t="shared" si="1412"/>
        <v>0.06188709012</v>
      </c>
      <c r="AS279" s="59">
        <f t="shared" si="30"/>
        <v>0.8674418901</v>
      </c>
      <c r="AT279" s="39">
        <f t="shared" ref="AT279:AV279" si="1413">AP279*$AS279</f>
        <v>0.1612903226</v>
      </c>
      <c r="AU279" s="40">
        <f t="shared" si="1413"/>
        <v>0.1542811393</v>
      </c>
      <c r="AV279" s="54">
        <f t="shared" si="1413"/>
        <v>0.05368345443</v>
      </c>
      <c r="AW279" s="39">
        <f t="shared" ref="AW279:AY279" si="1414">IF(AT279&lt;0,0,IF(AT279&gt;1,1,AT279))</f>
        <v>0.1612903226</v>
      </c>
      <c r="AX279" s="40">
        <f t="shared" si="1414"/>
        <v>0.1542811393</v>
      </c>
      <c r="AY279" s="54">
        <f t="shared" si="1414"/>
        <v>0.05368345443</v>
      </c>
      <c r="AZ279" s="38"/>
      <c r="BA279" s="38"/>
      <c r="BB279" s="38"/>
      <c r="BC279" s="38"/>
      <c r="BD279" s="38"/>
      <c r="BE279" s="38"/>
      <c r="BF279" s="38"/>
    </row>
    <row r="280">
      <c r="A280" s="1"/>
      <c r="B280" s="1"/>
      <c r="C280" s="53">
        <v>0.0</v>
      </c>
      <c r="D280" s="42"/>
      <c r="E280" s="42"/>
      <c r="F280" s="2">
        <v>4019.0</v>
      </c>
      <c r="G280" s="75">
        <v>2418.0</v>
      </c>
      <c r="H280" s="43">
        <v>5.0</v>
      </c>
      <c r="I280" s="43">
        <v>23.0</v>
      </c>
      <c r="J280" s="43">
        <v>9.0</v>
      </c>
      <c r="K280" s="44">
        <v>21.0</v>
      </c>
      <c r="L280" s="44">
        <v>78.0</v>
      </c>
      <c r="M280" s="44">
        <v>14.0</v>
      </c>
      <c r="N280" s="76">
        <f>'Turnout Restoration'!AR280</f>
        <v>15</v>
      </c>
      <c r="O280" s="45">
        <v>13.0</v>
      </c>
      <c r="P280" s="76">
        <f>'Turnout Restoration'!AT280</f>
        <v>29</v>
      </c>
      <c r="Q280" s="39">
        <f t="shared" si="6"/>
        <v>0.2280701754</v>
      </c>
      <c r="R280" s="40">
        <f t="shared" si="7"/>
        <v>0.6216216216</v>
      </c>
      <c r="S280" s="54">
        <f t="shared" si="8"/>
        <v>0.6902654867</v>
      </c>
      <c r="T280" s="40">
        <f t="shared" si="9"/>
        <v>0.4662650046</v>
      </c>
      <c r="U280" s="54">
        <f t="shared" si="10"/>
        <v>0.5626186519</v>
      </c>
      <c r="V280" s="39">
        <f t="shared" ref="V280:X280" si="1415">Q280</f>
        <v>0.2280701754</v>
      </c>
      <c r="W280" s="40">
        <f t="shared" si="1415"/>
        <v>0.6216216216</v>
      </c>
      <c r="X280" s="54">
        <f t="shared" si="1415"/>
        <v>0.6902654867</v>
      </c>
      <c r="Y280" s="39">
        <f t="shared" si="12"/>
        <v>0.2280701754</v>
      </c>
      <c r="Z280" s="40">
        <f t="shared" si="13"/>
        <v>0.06762162162</v>
      </c>
      <c r="AA280" s="54">
        <f t="shared" si="14"/>
        <v>0.05826548673</v>
      </c>
      <c r="AB280" s="55">
        <f t="shared" si="15"/>
        <v>0.2882379227</v>
      </c>
      <c r="AC280" s="55">
        <f t="shared" si="16"/>
        <v>0.4971602407</v>
      </c>
      <c r="AD280" s="39">
        <f t="shared" si="17"/>
        <v>0.1682092278</v>
      </c>
      <c r="AE280" s="40">
        <f t="shared" si="18"/>
        <v>0.1682092278</v>
      </c>
      <c r="AF280" s="54">
        <f t="shared" si="19"/>
        <v>0.05826548673</v>
      </c>
      <c r="AG280" s="56">
        <f t="shared" si="20"/>
        <v>0.3334524759</v>
      </c>
      <c r="AH280" s="56">
        <f t="shared" si="21"/>
        <v>0.4519456875</v>
      </c>
      <c r="AI280" s="39">
        <f t="shared" si="22"/>
        <v>0.1258753575</v>
      </c>
      <c r="AJ280" s="40">
        <f t="shared" si="23"/>
        <v>0.1258753575</v>
      </c>
      <c r="AK280" s="54">
        <f t="shared" si="24"/>
        <v>0.1258753575</v>
      </c>
      <c r="AL280" s="57">
        <f t="shared" ref="AL280:AM280" si="1416">R280-T280</f>
        <v>0.155356617</v>
      </c>
      <c r="AM280" s="57">
        <f t="shared" si="1416"/>
        <v>0.1276468348</v>
      </c>
      <c r="AN280" s="58">
        <f t="shared" si="26"/>
        <v>0.0759237741</v>
      </c>
      <c r="AO280" s="58">
        <f t="shared" si="27"/>
        <v>0.08994998733</v>
      </c>
      <c r="AP280" s="39">
        <f t="shared" si="28"/>
        <v>0.1258753575</v>
      </c>
      <c r="AQ280" s="40">
        <f t="shared" ref="AQ280:AR280" si="1417">AJ280+AN280</f>
        <v>0.2017991316</v>
      </c>
      <c r="AR280" s="54">
        <f t="shared" si="1417"/>
        <v>0.2158253448</v>
      </c>
      <c r="AS280" s="59">
        <f t="shared" si="30"/>
        <v>1.81187311</v>
      </c>
      <c r="AT280" s="39">
        <f t="shared" ref="AT280:AV280" si="1418">AP280*$AS280</f>
        <v>0.2280701754</v>
      </c>
      <c r="AU280" s="40">
        <f t="shared" si="1418"/>
        <v>0.3656344201</v>
      </c>
      <c r="AV280" s="54">
        <f t="shared" si="1418"/>
        <v>0.3910481387</v>
      </c>
      <c r="AW280" s="39">
        <f t="shared" ref="AW280:AY280" si="1419">IF(AT280&lt;0,0,IF(AT280&gt;1,1,AT280))</f>
        <v>0.2280701754</v>
      </c>
      <c r="AX280" s="40">
        <f t="shared" si="1419"/>
        <v>0.3656344201</v>
      </c>
      <c r="AY280" s="54">
        <f t="shared" si="1419"/>
        <v>0.3910481387</v>
      </c>
      <c r="AZ280" s="38"/>
      <c r="BA280" s="38"/>
      <c r="BB280" s="38"/>
      <c r="BC280" s="38"/>
      <c r="BD280" s="38"/>
      <c r="BE280" s="38"/>
      <c r="BF280" s="38"/>
    </row>
    <row r="281">
      <c r="A281" s="1"/>
      <c r="B281" s="1"/>
      <c r="C281" s="53">
        <v>0.0</v>
      </c>
      <c r="D281" s="42"/>
      <c r="E281" s="42"/>
      <c r="F281" s="2">
        <v>4020.0</v>
      </c>
      <c r="G281" s="75">
        <v>1472.0</v>
      </c>
      <c r="H281" s="43">
        <v>4.0</v>
      </c>
      <c r="I281" s="43">
        <v>22.0</v>
      </c>
      <c r="J281" s="43">
        <v>10.0</v>
      </c>
      <c r="K281" s="44">
        <v>9.0</v>
      </c>
      <c r="L281" s="44">
        <v>74.0</v>
      </c>
      <c r="M281" s="44">
        <v>19.0</v>
      </c>
      <c r="N281" s="76">
        <f>'Turnout Restoration'!AR281</f>
        <v>5</v>
      </c>
      <c r="O281" s="45">
        <v>19.0</v>
      </c>
      <c r="P281" s="76">
        <f>'Turnout Restoration'!AT281</f>
        <v>36</v>
      </c>
      <c r="Q281" s="39">
        <f t="shared" si="6"/>
        <v>0.3166666667</v>
      </c>
      <c r="R281" s="40">
        <f t="shared" si="7"/>
        <v>0.6111111111</v>
      </c>
      <c r="S281" s="54">
        <f t="shared" si="8"/>
        <v>0.7254901961</v>
      </c>
      <c r="T281" s="40">
        <f t="shared" si="9"/>
        <v>0.4512891667</v>
      </c>
      <c r="U281" s="54">
        <f t="shared" si="10"/>
        <v>0.5458508333</v>
      </c>
      <c r="V281" s="39">
        <f t="shared" ref="V281:X281" si="1420">Q281</f>
        <v>0.3166666667</v>
      </c>
      <c r="W281" s="40">
        <f t="shared" si="1420"/>
        <v>0.6111111111</v>
      </c>
      <c r="X281" s="54">
        <f t="shared" si="1420"/>
        <v>0.7254901961</v>
      </c>
      <c r="Y281" s="39">
        <f t="shared" si="12"/>
        <v>0.3166666667</v>
      </c>
      <c r="Z281" s="40">
        <f t="shared" si="13"/>
        <v>0.05711111111</v>
      </c>
      <c r="AA281" s="54">
        <f t="shared" si="14"/>
        <v>0.09349019608</v>
      </c>
      <c r="AB281" s="55">
        <f t="shared" si="15"/>
        <v>0.178432783</v>
      </c>
      <c r="AC281" s="55">
        <f t="shared" si="16"/>
        <v>0.6069653804</v>
      </c>
      <c r="AD281" s="39">
        <f t="shared" si="17"/>
        <v>0.2275296209</v>
      </c>
      <c r="AE281" s="40">
        <f t="shared" si="18"/>
        <v>0.2275296209</v>
      </c>
      <c r="AF281" s="54">
        <f t="shared" si="19"/>
        <v>0.09349019608</v>
      </c>
      <c r="AG281" s="56">
        <f t="shared" si="20"/>
        <v>0.3898609827</v>
      </c>
      <c r="AH281" s="56">
        <f t="shared" si="21"/>
        <v>0.3955371807</v>
      </c>
      <c r="AI281" s="39">
        <f t="shared" si="22"/>
        <v>0.1739398533</v>
      </c>
      <c r="AJ281" s="40">
        <f t="shared" si="23"/>
        <v>0.1739398533</v>
      </c>
      <c r="AK281" s="54">
        <f t="shared" si="24"/>
        <v>0.1739398533</v>
      </c>
      <c r="AL281" s="57">
        <f t="shared" ref="AL281:AM281" si="1421">R281-T281</f>
        <v>0.1598219444</v>
      </c>
      <c r="AM281" s="57">
        <f t="shared" si="1421"/>
        <v>0.1796393627</v>
      </c>
      <c r="AN281" s="58">
        <f t="shared" si="26"/>
        <v>0.07810600823</v>
      </c>
      <c r="AO281" s="58">
        <f t="shared" si="27"/>
        <v>0.1265880069</v>
      </c>
      <c r="AP281" s="39">
        <f t="shared" si="28"/>
        <v>0.1739398533</v>
      </c>
      <c r="AQ281" s="40">
        <f t="shared" ref="AQ281:AR281" si="1422">AJ281+AN281</f>
        <v>0.2520458616</v>
      </c>
      <c r="AR281" s="54">
        <f t="shared" si="1422"/>
        <v>0.3005278602</v>
      </c>
      <c r="AS281" s="59">
        <f t="shared" si="30"/>
        <v>1.820552683</v>
      </c>
      <c r="AT281" s="39">
        <f t="shared" ref="AT281:AV281" si="1423">AP281*$AS281</f>
        <v>0.3166666667</v>
      </c>
      <c r="AU281" s="40">
        <f t="shared" si="1423"/>
        <v>0.4588627695</v>
      </c>
      <c r="AV281" s="54">
        <f t="shared" si="1423"/>
        <v>0.5471268022</v>
      </c>
      <c r="AW281" s="39">
        <f t="shared" ref="AW281:AY281" si="1424">IF(AT281&lt;0,0,IF(AT281&gt;1,1,AT281))</f>
        <v>0.3166666667</v>
      </c>
      <c r="AX281" s="40">
        <f t="shared" si="1424"/>
        <v>0.4588627695</v>
      </c>
      <c r="AY281" s="54">
        <f t="shared" si="1424"/>
        <v>0.5471268022</v>
      </c>
      <c r="AZ281" s="38"/>
      <c r="BA281" s="38"/>
      <c r="BB281" s="38"/>
      <c r="BC281" s="38"/>
      <c r="BD281" s="38"/>
      <c r="BE281" s="38"/>
      <c r="BF281" s="38"/>
    </row>
    <row r="282">
      <c r="A282" s="1"/>
      <c r="B282" s="1"/>
      <c r="C282" s="53">
        <v>0.0</v>
      </c>
      <c r="D282" s="42"/>
      <c r="E282" s="42"/>
      <c r="F282" s="2">
        <v>4021.0</v>
      </c>
      <c r="G282" s="75">
        <v>1018.0</v>
      </c>
      <c r="H282" s="43">
        <v>14.0</v>
      </c>
      <c r="I282" s="43">
        <v>25.0</v>
      </c>
      <c r="J282" s="43">
        <v>12.0</v>
      </c>
      <c r="K282" s="44">
        <v>42.0</v>
      </c>
      <c r="L282" s="44">
        <v>66.0</v>
      </c>
      <c r="M282" s="44">
        <v>14.0</v>
      </c>
      <c r="N282" s="76">
        <f>'Turnout Restoration'!AR282</f>
        <v>18</v>
      </c>
      <c r="O282" s="45">
        <v>8.0</v>
      </c>
      <c r="P282" s="76">
        <f>'Turnout Restoration'!AT282</f>
        <v>13</v>
      </c>
      <c r="Q282" s="39">
        <f t="shared" si="6"/>
        <v>0.2051282051</v>
      </c>
      <c r="R282" s="40">
        <f t="shared" si="7"/>
        <v>0.4901960784</v>
      </c>
      <c r="S282" s="54">
        <f t="shared" si="8"/>
        <v>0.5409836066</v>
      </c>
      <c r="T282" s="40">
        <f t="shared" si="9"/>
        <v>0.4718856016</v>
      </c>
      <c r="U282" s="54">
        <f t="shared" si="10"/>
        <v>0.5678895464</v>
      </c>
      <c r="V282" s="39">
        <f t="shared" ref="V282:X282" si="1425">Q282</f>
        <v>0.2051282051</v>
      </c>
      <c r="W282" s="40">
        <f t="shared" si="1425"/>
        <v>0.4901960784</v>
      </c>
      <c r="X282" s="54">
        <f t="shared" si="1425"/>
        <v>0.5409836066</v>
      </c>
      <c r="Y282" s="39">
        <f t="shared" si="12"/>
        <v>0.2051282051</v>
      </c>
      <c r="Z282" s="40">
        <f t="shared" si="13"/>
        <v>-0.06380392157</v>
      </c>
      <c r="AA282" s="54">
        <f t="shared" si="14"/>
        <v>-0.09101639344</v>
      </c>
      <c r="AB282" s="55">
        <f t="shared" si="15"/>
        <v>-0.3015579637</v>
      </c>
      <c r="AC282" s="55">
        <f t="shared" si="16"/>
        <v>1.086956127</v>
      </c>
      <c r="AD282" s="39">
        <f t="shared" si="17"/>
        <v>0.1519021411</v>
      </c>
      <c r="AE282" s="40">
        <f t="shared" si="18"/>
        <v>0.1519021411</v>
      </c>
      <c r="AF282" s="54">
        <f t="shared" si="19"/>
        <v>-0.09101639344</v>
      </c>
      <c r="AG282" s="56">
        <f t="shared" si="20"/>
        <v>-0.5398147353</v>
      </c>
      <c r="AH282" s="56">
        <f t="shared" si="21"/>
        <v>1.325212899</v>
      </c>
      <c r="AI282" s="39">
        <f t="shared" si="22"/>
        <v>0.1252163016</v>
      </c>
      <c r="AJ282" s="40">
        <f t="shared" si="23"/>
        <v>0.1252163016</v>
      </c>
      <c r="AK282" s="54">
        <f t="shared" si="24"/>
        <v>0.1252163016</v>
      </c>
      <c r="AL282" s="57">
        <f t="shared" ref="AL282:AM282" si="1426">R282-T282</f>
        <v>0.01831047685</v>
      </c>
      <c r="AM282" s="57">
        <f t="shared" si="1426"/>
        <v>-0.02690593979</v>
      </c>
      <c r="AN282" s="58">
        <f t="shared" si="26"/>
        <v>0.008948447354</v>
      </c>
      <c r="AO282" s="58">
        <f t="shared" si="27"/>
        <v>-0.01896003882</v>
      </c>
      <c r="AP282" s="39">
        <f t="shared" si="28"/>
        <v>0.1252163016</v>
      </c>
      <c r="AQ282" s="40">
        <f t="shared" ref="AQ282:AR282" si="1427">AJ282+AN282</f>
        <v>0.1341647489</v>
      </c>
      <c r="AR282" s="54">
        <f t="shared" si="1427"/>
        <v>0.1062562627</v>
      </c>
      <c r="AS282" s="59">
        <f t="shared" si="30"/>
        <v>1.638190895</v>
      </c>
      <c r="AT282" s="39">
        <f t="shared" ref="AT282:AV282" si="1428">AP282*$AS282</f>
        <v>0.2051282051</v>
      </c>
      <c r="AU282" s="40">
        <f t="shared" si="1428"/>
        <v>0.2197874701</v>
      </c>
      <c r="AV282" s="54">
        <f t="shared" si="1428"/>
        <v>0.1740680422</v>
      </c>
      <c r="AW282" s="39">
        <f t="shared" ref="AW282:AY282" si="1429">IF(AT282&lt;0,0,IF(AT282&gt;1,1,AT282))</f>
        <v>0.2051282051</v>
      </c>
      <c r="AX282" s="40">
        <f t="shared" si="1429"/>
        <v>0.2197874701</v>
      </c>
      <c r="AY282" s="54">
        <f t="shared" si="1429"/>
        <v>0.1740680422</v>
      </c>
      <c r="AZ282" s="38"/>
      <c r="BA282" s="38"/>
      <c r="BB282" s="38"/>
      <c r="BC282" s="38"/>
      <c r="BD282" s="38"/>
      <c r="BE282" s="38"/>
      <c r="BF282" s="38"/>
    </row>
    <row r="283">
      <c r="A283" s="1"/>
      <c r="B283" s="1"/>
      <c r="C283" s="53">
        <v>0.0</v>
      </c>
      <c r="D283" s="42"/>
      <c r="E283" s="42"/>
      <c r="F283" s="2">
        <v>4022.0</v>
      </c>
      <c r="G283" s="75">
        <v>1715.0</v>
      </c>
      <c r="H283" s="43">
        <v>17.0</v>
      </c>
      <c r="I283" s="43">
        <v>27.0</v>
      </c>
      <c r="J283" s="43">
        <v>13.0</v>
      </c>
      <c r="K283" s="44">
        <v>51.0</v>
      </c>
      <c r="L283" s="44">
        <v>105.0</v>
      </c>
      <c r="M283" s="44">
        <v>32.0</v>
      </c>
      <c r="N283" s="76">
        <f>'Turnout Restoration'!AR283</f>
        <v>11</v>
      </c>
      <c r="O283" s="45">
        <v>16.0</v>
      </c>
      <c r="P283" s="76">
        <f>'Turnout Restoration'!AT283</f>
        <v>16</v>
      </c>
      <c r="Q283" s="39">
        <f t="shared" si="6"/>
        <v>0.3720930233</v>
      </c>
      <c r="R283" s="40">
        <f t="shared" si="7"/>
        <v>0.4736842105</v>
      </c>
      <c r="S283" s="54">
        <f t="shared" si="8"/>
        <v>0.5585106383</v>
      </c>
      <c r="T283" s="40">
        <f t="shared" si="9"/>
        <v>0.4473564089</v>
      </c>
      <c r="U283" s="54">
        <f t="shared" si="10"/>
        <v>0.5382585181</v>
      </c>
      <c r="V283" s="39">
        <f t="shared" ref="V283:X283" si="1430">Q283</f>
        <v>0.3720930233</v>
      </c>
      <c r="W283" s="40">
        <f t="shared" si="1430"/>
        <v>0.4736842105</v>
      </c>
      <c r="X283" s="54">
        <f t="shared" si="1430"/>
        <v>0.5585106383</v>
      </c>
      <c r="Y283" s="39">
        <f t="shared" si="12"/>
        <v>0.3720930233</v>
      </c>
      <c r="Z283" s="40">
        <f t="shared" si="13"/>
        <v>-0.08031578947</v>
      </c>
      <c r="AA283" s="54">
        <f t="shared" si="14"/>
        <v>-0.0734893617</v>
      </c>
      <c r="AB283" s="55">
        <f t="shared" si="15"/>
        <v>-0.2125872055</v>
      </c>
      <c r="AC283" s="55">
        <f t="shared" si="16"/>
        <v>0.9979853689</v>
      </c>
      <c r="AD283" s="39">
        <f t="shared" si="17"/>
        <v>0.2691689469</v>
      </c>
      <c r="AE283" s="40">
        <f t="shared" si="18"/>
        <v>0.2691689469</v>
      </c>
      <c r="AF283" s="54">
        <f t="shared" si="19"/>
        <v>-0.0734893617</v>
      </c>
      <c r="AG283" s="56">
        <f t="shared" si="20"/>
        <v>-0.2665274493</v>
      </c>
      <c r="AH283" s="56">
        <f t="shared" si="21"/>
        <v>1.051925613</v>
      </c>
      <c r="AI283" s="39">
        <f t="shared" si="22"/>
        <v>0.1972975016</v>
      </c>
      <c r="AJ283" s="40">
        <f t="shared" si="23"/>
        <v>0.1972975016</v>
      </c>
      <c r="AK283" s="54">
        <f t="shared" si="24"/>
        <v>0.1972975016</v>
      </c>
      <c r="AL283" s="57">
        <f t="shared" ref="AL283:AM283" si="1431">R283-T283</f>
        <v>0.02632780166</v>
      </c>
      <c r="AM283" s="57">
        <f t="shared" si="1431"/>
        <v>0.02025212018</v>
      </c>
      <c r="AN283" s="58">
        <f t="shared" si="26"/>
        <v>0.01286656535</v>
      </c>
      <c r="AO283" s="58">
        <f t="shared" si="27"/>
        <v>0.01427123482</v>
      </c>
      <c r="AP283" s="39">
        <f t="shared" si="28"/>
        <v>0.1972975016</v>
      </c>
      <c r="AQ283" s="40">
        <f t="shared" ref="AQ283:AR283" si="1432">AJ283+AN283</f>
        <v>0.210164067</v>
      </c>
      <c r="AR283" s="54">
        <f t="shared" si="1432"/>
        <v>0.2115687364</v>
      </c>
      <c r="AS283" s="59">
        <f t="shared" si="30"/>
        <v>1.885948987</v>
      </c>
      <c r="AT283" s="39">
        <f t="shared" ref="AT283:AV283" si="1433">AP283*$AS283</f>
        <v>0.3720930233</v>
      </c>
      <c r="AU283" s="40">
        <f t="shared" si="1433"/>
        <v>0.3963587091</v>
      </c>
      <c r="AV283" s="54">
        <f t="shared" si="1433"/>
        <v>0.3990078441</v>
      </c>
      <c r="AW283" s="39">
        <f t="shared" ref="AW283:AY283" si="1434">IF(AT283&lt;0,0,IF(AT283&gt;1,1,AT283))</f>
        <v>0.3720930233</v>
      </c>
      <c r="AX283" s="40">
        <f t="shared" si="1434"/>
        <v>0.3963587091</v>
      </c>
      <c r="AY283" s="54">
        <f t="shared" si="1434"/>
        <v>0.3990078441</v>
      </c>
      <c r="AZ283" s="38"/>
      <c r="BA283" s="38"/>
      <c r="BB283" s="38"/>
      <c r="BC283" s="38"/>
      <c r="BD283" s="38"/>
      <c r="BE283" s="38"/>
      <c r="BF283" s="38"/>
    </row>
    <row r="284">
      <c r="A284" s="1"/>
      <c r="B284" s="1"/>
      <c r="C284" s="53">
        <v>0.0</v>
      </c>
      <c r="D284" s="42"/>
      <c r="E284" s="42"/>
      <c r="F284" s="2">
        <v>4024.0</v>
      </c>
      <c r="G284" s="75">
        <v>1993.0</v>
      </c>
      <c r="H284" s="43">
        <v>13.0</v>
      </c>
      <c r="I284" s="43">
        <v>24.0</v>
      </c>
      <c r="J284" s="43">
        <v>8.0</v>
      </c>
      <c r="K284" s="44">
        <v>29.0</v>
      </c>
      <c r="L284" s="44">
        <v>56.0</v>
      </c>
      <c r="M284" s="44">
        <v>30.0</v>
      </c>
      <c r="N284" s="76">
        <f>'Turnout Restoration'!AR284</f>
        <v>23</v>
      </c>
      <c r="O284" s="45">
        <v>15.0</v>
      </c>
      <c r="P284" s="76">
        <f>'Turnout Restoration'!AT284</f>
        <v>11</v>
      </c>
      <c r="Q284" s="39">
        <f t="shared" si="6"/>
        <v>0.306122449</v>
      </c>
      <c r="R284" s="40">
        <f t="shared" si="7"/>
        <v>0.5333333333</v>
      </c>
      <c r="S284" s="54">
        <f t="shared" si="8"/>
        <v>0.4869565217</v>
      </c>
      <c r="T284" s="40">
        <f t="shared" si="9"/>
        <v>0.4525110371</v>
      </c>
      <c r="U284" s="54">
        <f t="shared" si="10"/>
        <v>0.5475476885</v>
      </c>
      <c r="V284" s="39">
        <f t="shared" ref="V284:X284" si="1435">Q284</f>
        <v>0.306122449</v>
      </c>
      <c r="W284" s="40">
        <f t="shared" si="1435"/>
        <v>0.5333333333</v>
      </c>
      <c r="X284" s="54">
        <f t="shared" si="1435"/>
        <v>0.4869565217</v>
      </c>
      <c r="Y284" s="39">
        <f t="shared" si="12"/>
        <v>0.306122449</v>
      </c>
      <c r="Z284" s="40">
        <f t="shared" si="13"/>
        <v>-0.02066666667</v>
      </c>
      <c r="AA284" s="54">
        <f t="shared" si="14"/>
        <v>-0.1450434783</v>
      </c>
      <c r="AB284" s="55">
        <f t="shared" si="15"/>
        <v>-0.06740882443</v>
      </c>
      <c r="AC284" s="55">
        <f t="shared" si="16"/>
        <v>0.8528069878</v>
      </c>
      <c r="AD284" s="39">
        <f t="shared" si="17"/>
        <v>0.2169539869</v>
      </c>
      <c r="AE284" s="40">
        <f t="shared" si="18"/>
        <v>0.2169539869</v>
      </c>
      <c r="AF284" s="54">
        <f t="shared" si="19"/>
        <v>-0.1450434783</v>
      </c>
      <c r="AG284" s="56">
        <f t="shared" si="20"/>
        <v>-0.5893017817</v>
      </c>
      <c r="AH284" s="56">
        <f t="shared" si="21"/>
        <v>1.374699945</v>
      </c>
      <c r="AI284" s="39">
        <f t="shared" si="22"/>
        <v>0.1845354208</v>
      </c>
      <c r="AJ284" s="40">
        <f t="shared" si="23"/>
        <v>0.1845354208</v>
      </c>
      <c r="AK284" s="54">
        <f t="shared" si="24"/>
        <v>0.1845354208</v>
      </c>
      <c r="AL284" s="57">
        <f t="shared" ref="AL284:AM284" si="1436">R284-T284</f>
        <v>0.08082229627</v>
      </c>
      <c r="AM284" s="57">
        <f t="shared" si="1436"/>
        <v>-0.06059116672</v>
      </c>
      <c r="AN284" s="58">
        <f t="shared" si="26"/>
        <v>0.03949837402</v>
      </c>
      <c r="AO284" s="58">
        <f t="shared" si="27"/>
        <v>-0.04269729591</v>
      </c>
      <c r="AP284" s="39">
        <f t="shared" si="28"/>
        <v>0.1845354208</v>
      </c>
      <c r="AQ284" s="40">
        <f t="shared" ref="AQ284:AR284" si="1437">AJ284+AN284</f>
        <v>0.2240337948</v>
      </c>
      <c r="AR284" s="54">
        <f t="shared" si="1437"/>
        <v>0.1418381248</v>
      </c>
      <c r="AS284" s="59">
        <f t="shared" si="30"/>
        <v>1.658881789</v>
      </c>
      <c r="AT284" s="39">
        <f t="shared" ref="AT284:AV284" si="1438">AP284*$AS284</f>
        <v>0.306122449</v>
      </c>
      <c r="AU284" s="40">
        <f t="shared" si="1438"/>
        <v>0.3716455823</v>
      </c>
      <c r="AV284" s="54">
        <f t="shared" si="1438"/>
        <v>0.2352926823</v>
      </c>
      <c r="AW284" s="39">
        <f t="shared" ref="AW284:AY284" si="1439">IF(AT284&lt;0,0,IF(AT284&gt;1,1,AT284))</f>
        <v>0.306122449</v>
      </c>
      <c r="AX284" s="40">
        <f t="shared" si="1439"/>
        <v>0.3716455823</v>
      </c>
      <c r="AY284" s="54">
        <f t="shared" si="1439"/>
        <v>0.2352926823</v>
      </c>
      <c r="AZ284" s="38"/>
      <c r="BA284" s="38"/>
      <c r="BB284" s="38"/>
      <c r="BC284" s="38"/>
      <c r="BD284" s="38"/>
      <c r="BE284" s="38"/>
      <c r="BF284" s="38"/>
    </row>
    <row r="285">
      <c r="A285" s="1"/>
      <c r="B285" s="1"/>
      <c r="C285" s="53">
        <v>0.0</v>
      </c>
      <c r="D285" s="42"/>
      <c r="E285" s="42"/>
      <c r="F285" s="2">
        <v>4027.0</v>
      </c>
      <c r="G285" s="75">
        <v>1722.0</v>
      </c>
      <c r="H285" s="43">
        <v>7.0</v>
      </c>
      <c r="I285" s="43">
        <v>27.0</v>
      </c>
      <c r="J285" s="43">
        <v>7.0</v>
      </c>
      <c r="K285" s="44">
        <v>25.0</v>
      </c>
      <c r="L285" s="44">
        <v>73.0</v>
      </c>
      <c r="M285" s="44">
        <v>26.0</v>
      </c>
      <c r="N285" s="76">
        <f>'Turnout Restoration'!AR285</f>
        <v>14</v>
      </c>
      <c r="O285" s="45">
        <v>7.0</v>
      </c>
      <c r="P285" s="76">
        <f>'Turnout Restoration'!AT285</f>
        <v>15</v>
      </c>
      <c r="Q285" s="39">
        <f t="shared" si="6"/>
        <v>0.1944444444</v>
      </c>
      <c r="R285" s="40">
        <f t="shared" si="7"/>
        <v>0.6585365854</v>
      </c>
      <c r="S285" s="54">
        <f t="shared" si="8"/>
        <v>0.5887096774</v>
      </c>
      <c r="T285" s="40">
        <f t="shared" si="9"/>
        <v>0.4747476852</v>
      </c>
      <c r="U285" s="54">
        <f t="shared" si="10"/>
        <v>0.570474537</v>
      </c>
      <c r="V285" s="39">
        <f t="shared" ref="V285:X285" si="1440">Q285</f>
        <v>0.1944444444</v>
      </c>
      <c r="W285" s="40">
        <f t="shared" si="1440"/>
        <v>0.6585365854</v>
      </c>
      <c r="X285" s="54">
        <f t="shared" si="1440"/>
        <v>0.5887096774</v>
      </c>
      <c r="Y285" s="39">
        <f t="shared" si="12"/>
        <v>0.1944444444</v>
      </c>
      <c r="Z285" s="40">
        <f t="shared" si="13"/>
        <v>0.1045365854</v>
      </c>
      <c r="AA285" s="54">
        <f t="shared" si="14"/>
        <v>-0.04329032258</v>
      </c>
      <c r="AB285" s="55">
        <f t="shared" si="15"/>
        <v>0.4932862136</v>
      </c>
      <c r="AC285" s="55">
        <f t="shared" si="16"/>
        <v>0.2921119498</v>
      </c>
      <c r="AD285" s="39">
        <f t="shared" si="17"/>
        <v>0.1561033947</v>
      </c>
      <c r="AE285" s="40">
        <f t="shared" si="18"/>
        <v>0.1561033947</v>
      </c>
      <c r="AF285" s="54">
        <f t="shared" si="19"/>
        <v>-0.04329032258</v>
      </c>
      <c r="AG285" s="56">
        <f t="shared" si="20"/>
        <v>-0.2705202035</v>
      </c>
      <c r="AH285" s="56">
        <f t="shared" si="21"/>
        <v>1.055918367</v>
      </c>
      <c r="AI285" s="39">
        <f t="shared" si="22"/>
        <v>0.1145476361</v>
      </c>
      <c r="AJ285" s="40">
        <f t="shared" si="23"/>
        <v>0.1145476361</v>
      </c>
      <c r="AK285" s="54">
        <f t="shared" si="24"/>
        <v>0.1145476361</v>
      </c>
      <c r="AL285" s="57">
        <f t="shared" ref="AL285:AM285" si="1441">R285-T285</f>
        <v>0.1837889002</v>
      </c>
      <c r="AM285" s="57">
        <f t="shared" si="1441"/>
        <v>0.01823514038</v>
      </c>
      <c r="AN285" s="58">
        <f t="shared" si="26"/>
        <v>0.08981881306</v>
      </c>
      <c r="AO285" s="58">
        <f t="shared" si="27"/>
        <v>0.0128499124</v>
      </c>
      <c r="AP285" s="39">
        <f t="shared" si="28"/>
        <v>0.1145476361</v>
      </c>
      <c r="AQ285" s="40">
        <f t="shared" ref="AQ285:AR285" si="1442">AJ285+AN285</f>
        <v>0.2043664491</v>
      </c>
      <c r="AR285" s="54">
        <f t="shared" si="1442"/>
        <v>0.1273975485</v>
      </c>
      <c r="AS285" s="59">
        <f t="shared" si="30"/>
        <v>1.697498535</v>
      </c>
      <c r="AT285" s="39">
        <f t="shared" ref="AT285:AV285" si="1443">AP285*$AS285</f>
        <v>0.1944444444</v>
      </c>
      <c r="AU285" s="40">
        <f t="shared" si="1443"/>
        <v>0.3469117481</v>
      </c>
      <c r="AV285" s="54">
        <f t="shared" si="1443"/>
        <v>0.2162571519</v>
      </c>
      <c r="AW285" s="39">
        <f t="shared" ref="AW285:AY285" si="1444">IF(AT285&lt;0,0,IF(AT285&gt;1,1,AT285))</f>
        <v>0.1944444444</v>
      </c>
      <c r="AX285" s="40">
        <f t="shared" si="1444"/>
        <v>0.3469117481</v>
      </c>
      <c r="AY285" s="54">
        <f t="shared" si="1444"/>
        <v>0.2162571519</v>
      </c>
      <c r="AZ285" s="38"/>
      <c r="BA285" s="38"/>
      <c r="BB285" s="38"/>
      <c r="BC285" s="38"/>
      <c r="BD285" s="38"/>
      <c r="BE285" s="38"/>
      <c r="BF285" s="38"/>
    </row>
    <row r="286">
      <c r="A286" s="1"/>
      <c r="B286" s="1"/>
      <c r="C286" s="53">
        <v>0.0</v>
      </c>
      <c r="D286" s="42"/>
      <c r="E286" s="42"/>
      <c r="F286" s="2">
        <v>4028.0</v>
      </c>
      <c r="G286" s="75">
        <v>2031.0</v>
      </c>
      <c r="H286" s="43">
        <v>5.0</v>
      </c>
      <c r="I286" s="43">
        <v>12.0</v>
      </c>
      <c r="J286" s="43">
        <v>8.0</v>
      </c>
      <c r="K286" s="44">
        <v>31.0</v>
      </c>
      <c r="L286" s="44">
        <v>105.0</v>
      </c>
      <c r="M286" s="44">
        <v>32.0</v>
      </c>
      <c r="N286" s="76">
        <f>'Turnout Restoration'!AR286</f>
        <v>14</v>
      </c>
      <c r="O286" s="45">
        <v>13.0</v>
      </c>
      <c r="P286" s="76">
        <f>'Turnout Restoration'!AT286</f>
        <v>15</v>
      </c>
      <c r="Q286" s="39">
        <f t="shared" si="6"/>
        <v>0.3095238095</v>
      </c>
      <c r="R286" s="40">
        <f t="shared" si="7"/>
        <v>0.48</v>
      </c>
      <c r="S286" s="54">
        <f t="shared" si="8"/>
        <v>0.625</v>
      </c>
      <c r="T286" s="40">
        <f t="shared" si="9"/>
        <v>0.4521003401</v>
      </c>
      <c r="U286" s="54">
        <f t="shared" si="10"/>
        <v>0.5469914966</v>
      </c>
      <c r="V286" s="39">
        <f t="shared" ref="V286:X286" si="1445">Q286</f>
        <v>0.3095238095</v>
      </c>
      <c r="W286" s="40">
        <f t="shared" si="1445"/>
        <v>0.48</v>
      </c>
      <c r="X286" s="54">
        <f t="shared" si="1445"/>
        <v>0.625</v>
      </c>
      <c r="Y286" s="39">
        <f t="shared" si="12"/>
        <v>0.3095238095</v>
      </c>
      <c r="Z286" s="40">
        <f t="shared" si="13"/>
        <v>-0.074</v>
      </c>
      <c r="AA286" s="54">
        <f t="shared" si="14"/>
        <v>-0.007</v>
      </c>
      <c r="AB286" s="55">
        <f t="shared" si="15"/>
        <v>-0.2346719946</v>
      </c>
      <c r="AC286" s="55">
        <f t="shared" si="16"/>
        <v>1.020070158</v>
      </c>
      <c r="AD286" s="39">
        <f t="shared" si="17"/>
        <v>0.2250344292</v>
      </c>
      <c r="AE286" s="40">
        <f t="shared" si="18"/>
        <v>0.2250344292</v>
      </c>
      <c r="AF286" s="54">
        <f t="shared" si="19"/>
        <v>-0.007</v>
      </c>
      <c r="AG286" s="56">
        <f t="shared" si="20"/>
        <v>-0.03109632419</v>
      </c>
      <c r="AH286" s="56">
        <f t="shared" si="21"/>
        <v>0.8164944876</v>
      </c>
      <c r="AI286" s="39">
        <f t="shared" si="22"/>
        <v>0.1592003366</v>
      </c>
      <c r="AJ286" s="40">
        <f t="shared" si="23"/>
        <v>0.1592003366</v>
      </c>
      <c r="AK286" s="54">
        <f t="shared" si="24"/>
        <v>0.1592003366</v>
      </c>
      <c r="AL286" s="57">
        <f t="shared" ref="AL286:AM286" si="1446">R286-T286</f>
        <v>0.02789965986</v>
      </c>
      <c r="AM286" s="57">
        <f t="shared" si="1446"/>
        <v>0.0780085034</v>
      </c>
      <c r="AN286" s="58">
        <f t="shared" si="26"/>
        <v>0.01363474253</v>
      </c>
      <c r="AO286" s="58">
        <f t="shared" si="27"/>
        <v>0.05497091958</v>
      </c>
      <c r="AP286" s="39">
        <f t="shared" si="28"/>
        <v>0.1592003366</v>
      </c>
      <c r="AQ286" s="40">
        <f t="shared" ref="AQ286:AR286" si="1447">AJ286+AN286</f>
        <v>0.1728350791</v>
      </c>
      <c r="AR286" s="54">
        <f t="shared" si="1447"/>
        <v>0.2141712562</v>
      </c>
      <c r="AS286" s="59">
        <f t="shared" si="30"/>
        <v>1.944240924</v>
      </c>
      <c r="AT286" s="39">
        <f t="shared" ref="AT286:AV286" si="1448">AP286*$AS286</f>
        <v>0.3095238095</v>
      </c>
      <c r="AU286" s="40">
        <f t="shared" si="1448"/>
        <v>0.3360330339</v>
      </c>
      <c r="AV286" s="54">
        <f t="shared" si="1448"/>
        <v>0.416400521</v>
      </c>
      <c r="AW286" s="39">
        <f t="shared" ref="AW286:AY286" si="1449">IF(AT286&lt;0,0,IF(AT286&gt;1,1,AT286))</f>
        <v>0.3095238095</v>
      </c>
      <c r="AX286" s="40">
        <f t="shared" si="1449"/>
        <v>0.3360330339</v>
      </c>
      <c r="AY286" s="54">
        <f t="shared" si="1449"/>
        <v>0.416400521</v>
      </c>
      <c r="AZ286" s="38"/>
      <c r="BA286" s="38"/>
      <c r="BB286" s="38"/>
      <c r="BC286" s="38"/>
      <c r="BD286" s="38"/>
      <c r="BE286" s="38"/>
      <c r="BF286" s="38"/>
    </row>
    <row r="287">
      <c r="A287" s="1"/>
      <c r="B287" s="1"/>
      <c r="C287" s="53">
        <v>0.0</v>
      </c>
      <c r="D287" s="42"/>
      <c r="E287" s="42"/>
      <c r="F287" s="2">
        <v>4030.0</v>
      </c>
      <c r="G287" s="75">
        <v>1978.0</v>
      </c>
      <c r="H287" s="43">
        <v>4.0</v>
      </c>
      <c r="I287" s="43">
        <v>17.0</v>
      </c>
      <c r="J287" s="43">
        <v>7.0</v>
      </c>
      <c r="K287" s="44">
        <v>32.0</v>
      </c>
      <c r="L287" s="44">
        <v>78.0</v>
      </c>
      <c r="M287" s="44">
        <v>21.0</v>
      </c>
      <c r="N287" s="76">
        <f>'Turnout Restoration'!AR287</f>
        <v>8</v>
      </c>
      <c r="O287" s="45">
        <v>12.0</v>
      </c>
      <c r="P287" s="76">
        <f>'Turnout Restoration'!AT287</f>
        <v>27</v>
      </c>
      <c r="Q287" s="39">
        <f t="shared" si="6"/>
        <v>0.2553191489</v>
      </c>
      <c r="R287" s="40">
        <f t="shared" si="7"/>
        <v>0.6071428571</v>
      </c>
      <c r="S287" s="54">
        <f t="shared" si="8"/>
        <v>0.5954198473</v>
      </c>
      <c r="T287" s="40">
        <f t="shared" si="9"/>
        <v>0.4605205976</v>
      </c>
      <c r="U287" s="54">
        <f t="shared" si="10"/>
        <v>0.5568546854</v>
      </c>
      <c r="V287" s="39">
        <f t="shared" ref="V287:X287" si="1450">Q287</f>
        <v>0.2553191489</v>
      </c>
      <c r="W287" s="40">
        <f t="shared" si="1450"/>
        <v>0.6071428571</v>
      </c>
      <c r="X287" s="54">
        <f t="shared" si="1450"/>
        <v>0.5954198473</v>
      </c>
      <c r="Y287" s="39">
        <f t="shared" si="12"/>
        <v>0.2553191489</v>
      </c>
      <c r="Z287" s="40">
        <f t="shared" si="13"/>
        <v>0.05314285714</v>
      </c>
      <c r="AA287" s="54">
        <f t="shared" si="14"/>
        <v>-0.03658015267</v>
      </c>
      <c r="AB287" s="55">
        <f t="shared" si="15"/>
        <v>0.2052128294</v>
      </c>
      <c r="AC287" s="55">
        <f t="shared" si="16"/>
        <v>0.580185334</v>
      </c>
      <c r="AD287" s="39">
        <f t="shared" si="17"/>
        <v>0.1844072003</v>
      </c>
      <c r="AE287" s="40">
        <f t="shared" si="18"/>
        <v>0.1844072003</v>
      </c>
      <c r="AF287" s="54">
        <f t="shared" si="19"/>
        <v>-0.03658015267</v>
      </c>
      <c r="AG287" s="56">
        <f t="shared" si="20"/>
        <v>-0.1958240907</v>
      </c>
      <c r="AH287" s="56">
        <f t="shared" si="21"/>
        <v>0.9812222541</v>
      </c>
      <c r="AI287" s="39">
        <f t="shared" si="22"/>
        <v>0.1329363064</v>
      </c>
      <c r="AJ287" s="40">
        <f t="shared" si="23"/>
        <v>0.1329363064</v>
      </c>
      <c r="AK287" s="54">
        <f t="shared" si="24"/>
        <v>0.1329363064</v>
      </c>
      <c r="AL287" s="57">
        <f t="shared" ref="AL287:AM287" si="1451">R287-T287</f>
        <v>0.1466222596</v>
      </c>
      <c r="AM287" s="57">
        <f t="shared" si="1451"/>
        <v>0.03856516195</v>
      </c>
      <c r="AN287" s="58">
        <f t="shared" si="26"/>
        <v>0.07165523767</v>
      </c>
      <c r="AO287" s="58">
        <f t="shared" si="27"/>
        <v>0.02717604266</v>
      </c>
      <c r="AP287" s="39">
        <f t="shared" si="28"/>
        <v>0.1329363064</v>
      </c>
      <c r="AQ287" s="40">
        <f t="shared" ref="AQ287:AR287" si="1452">AJ287+AN287</f>
        <v>0.2045915441</v>
      </c>
      <c r="AR287" s="54">
        <f t="shared" si="1452"/>
        <v>0.160112349</v>
      </c>
      <c r="AS287" s="59">
        <f t="shared" si="30"/>
        <v>1.920612629</v>
      </c>
      <c r="AT287" s="39">
        <f t="shared" ref="AT287:AV287" si="1453">AP287*$AS287</f>
        <v>0.2553191489</v>
      </c>
      <c r="AU287" s="40">
        <f t="shared" si="1453"/>
        <v>0.3929411034</v>
      </c>
      <c r="AV287" s="54">
        <f t="shared" si="1453"/>
        <v>0.3075137997</v>
      </c>
      <c r="AW287" s="39">
        <f t="shared" ref="AW287:AY287" si="1454">IF(AT287&lt;0,0,IF(AT287&gt;1,1,AT287))</f>
        <v>0.2553191489</v>
      </c>
      <c r="AX287" s="40">
        <f t="shared" si="1454"/>
        <v>0.3929411034</v>
      </c>
      <c r="AY287" s="54">
        <f t="shared" si="1454"/>
        <v>0.3075137997</v>
      </c>
      <c r="AZ287" s="38"/>
      <c r="BA287" s="38"/>
      <c r="BB287" s="38"/>
      <c r="BC287" s="38"/>
      <c r="BD287" s="38"/>
      <c r="BE287" s="38"/>
      <c r="BF287" s="38"/>
    </row>
    <row r="288">
      <c r="A288" s="1"/>
      <c r="B288" s="1"/>
      <c r="C288" s="53">
        <v>0.0</v>
      </c>
      <c r="D288" s="42"/>
      <c r="E288" s="42"/>
      <c r="F288" s="2">
        <v>4032.0</v>
      </c>
      <c r="G288" s="75">
        <v>1293.0</v>
      </c>
      <c r="H288" s="43">
        <v>18.0</v>
      </c>
      <c r="I288" s="43">
        <v>22.0</v>
      </c>
      <c r="J288" s="43">
        <v>13.0</v>
      </c>
      <c r="K288" s="44">
        <v>23.0</v>
      </c>
      <c r="L288" s="44">
        <v>54.0</v>
      </c>
      <c r="M288" s="44">
        <v>13.0</v>
      </c>
      <c r="N288" s="76">
        <f>'Turnout Restoration'!AR288</f>
        <v>12</v>
      </c>
      <c r="O288" s="45">
        <v>11.0</v>
      </c>
      <c r="P288" s="76">
        <f>'Turnout Restoration'!AT288</f>
        <v>9</v>
      </c>
      <c r="Q288" s="39">
        <f t="shared" si="6"/>
        <v>0.34375</v>
      </c>
      <c r="R288" s="40">
        <f t="shared" si="7"/>
        <v>0.4150943396</v>
      </c>
      <c r="S288" s="54">
        <f t="shared" si="8"/>
        <v>0.6</v>
      </c>
      <c r="T288" s="40">
        <f t="shared" si="9"/>
        <v>0.4488447266</v>
      </c>
      <c r="U288" s="54">
        <f t="shared" si="10"/>
        <v>0.5418623047</v>
      </c>
      <c r="V288" s="39">
        <f t="shared" ref="V288:X288" si="1455">Q288</f>
        <v>0.34375</v>
      </c>
      <c r="W288" s="40">
        <f t="shared" si="1455"/>
        <v>0.4150943396</v>
      </c>
      <c r="X288" s="54">
        <f t="shared" si="1455"/>
        <v>0.6</v>
      </c>
      <c r="Y288" s="39">
        <f t="shared" si="12"/>
        <v>0.34375</v>
      </c>
      <c r="Z288" s="40">
        <f t="shared" si="13"/>
        <v>-0.1389056604</v>
      </c>
      <c r="AA288" s="54">
        <f t="shared" si="14"/>
        <v>-0.032</v>
      </c>
      <c r="AB288" s="55">
        <f t="shared" si="15"/>
        <v>-0.3840265659</v>
      </c>
      <c r="AC288" s="55">
        <f t="shared" si="16"/>
        <v>1.169424729</v>
      </c>
      <c r="AD288" s="39">
        <f t="shared" si="17"/>
        <v>0.2621629693</v>
      </c>
      <c r="AE288" s="40">
        <f t="shared" si="18"/>
        <v>0.2621629693</v>
      </c>
      <c r="AF288" s="54">
        <f t="shared" si="19"/>
        <v>-0.032</v>
      </c>
      <c r="AG288" s="56">
        <f t="shared" si="20"/>
        <v>-0.1214606437</v>
      </c>
      <c r="AH288" s="56">
        <f t="shared" si="21"/>
        <v>0.9068588071</v>
      </c>
      <c r="AI288" s="39">
        <f t="shared" si="22"/>
        <v>0.1867530756</v>
      </c>
      <c r="AJ288" s="40">
        <f t="shared" si="23"/>
        <v>0.1867530756</v>
      </c>
      <c r="AK288" s="54">
        <f t="shared" si="24"/>
        <v>0.1867530756</v>
      </c>
      <c r="AL288" s="57">
        <f t="shared" ref="AL288:AM288" si="1456">R288-T288</f>
        <v>-0.03375038694</v>
      </c>
      <c r="AM288" s="57">
        <f t="shared" si="1456"/>
        <v>0.05813769531</v>
      </c>
      <c r="AN288" s="58">
        <f t="shared" si="26"/>
        <v>-0.01649403034</v>
      </c>
      <c r="AO288" s="58">
        <f t="shared" si="27"/>
        <v>0.04096838722</v>
      </c>
      <c r="AP288" s="39">
        <f t="shared" si="28"/>
        <v>0.1867530756</v>
      </c>
      <c r="AQ288" s="40">
        <f t="shared" ref="AQ288:AR288" si="1457">AJ288+AN288</f>
        <v>0.1702590453</v>
      </c>
      <c r="AR288" s="54">
        <f t="shared" si="1457"/>
        <v>0.2277214628</v>
      </c>
      <c r="AS288" s="59">
        <f t="shared" si="30"/>
        <v>1.840665804</v>
      </c>
      <c r="AT288" s="39">
        <f t="shared" ref="AT288:AV288" si="1458">AP288*$AS288</f>
        <v>0.34375</v>
      </c>
      <c r="AU288" s="40">
        <f t="shared" si="1458"/>
        <v>0.3133900024</v>
      </c>
      <c r="AV288" s="54">
        <f t="shared" si="1458"/>
        <v>0.4191591094</v>
      </c>
      <c r="AW288" s="39">
        <f t="shared" ref="AW288:AY288" si="1459">IF(AT288&lt;0,0,IF(AT288&gt;1,1,AT288))</f>
        <v>0.34375</v>
      </c>
      <c r="AX288" s="40">
        <f t="shared" si="1459"/>
        <v>0.3133900024</v>
      </c>
      <c r="AY288" s="54">
        <f t="shared" si="1459"/>
        <v>0.4191591094</v>
      </c>
      <c r="AZ288" s="38"/>
      <c r="BA288" s="38"/>
      <c r="BB288" s="38"/>
      <c r="BC288" s="38"/>
      <c r="BD288" s="38"/>
      <c r="BE288" s="38"/>
      <c r="BF288" s="38"/>
    </row>
    <row r="289">
      <c r="A289" s="1"/>
      <c r="B289" s="1"/>
      <c r="C289" s="53">
        <v>0.0</v>
      </c>
      <c r="D289" s="42"/>
      <c r="E289" s="42"/>
      <c r="F289" s="2">
        <v>4036.0</v>
      </c>
      <c r="G289" s="75">
        <v>2152.0</v>
      </c>
      <c r="H289" s="43">
        <v>1.0</v>
      </c>
      <c r="I289" s="43">
        <v>26.0</v>
      </c>
      <c r="J289" s="43">
        <v>9.0</v>
      </c>
      <c r="K289" s="44">
        <v>41.0</v>
      </c>
      <c r="L289" s="44">
        <v>76.0</v>
      </c>
      <c r="M289" s="44">
        <v>22.0</v>
      </c>
      <c r="N289" s="76">
        <f>'Turnout Restoration'!AR289</f>
        <v>11</v>
      </c>
      <c r="O289" s="45">
        <v>16.0</v>
      </c>
      <c r="P289" s="76">
        <f>'Turnout Restoration'!AT289</f>
        <v>85</v>
      </c>
      <c r="Q289" s="39">
        <f t="shared" si="6"/>
        <v>0.1428571429</v>
      </c>
      <c r="R289" s="40">
        <f t="shared" si="7"/>
        <v>0.7222222222</v>
      </c>
      <c r="S289" s="54">
        <f t="shared" si="8"/>
        <v>0.5467625899</v>
      </c>
      <c r="T289" s="40">
        <f t="shared" si="9"/>
        <v>0.490755102</v>
      </c>
      <c r="U289" s="54">
        <f t="shared" si="10"/>
        <v>0.584122449</v>
      </c>
      <c r="V289" s="39">
        <f t="shared" ref="V289:X289" si="1460">Q289</f>
        <v>0.1428571429</v>
      </c>
      <c r="W289" s="40">
        <f t="shared" si="1460"/>
        <v>0.7222222222</v>
      </c>
      <c r="X289" s="54">
        <f t="shared" si="1460"/>
        <v>0.5467625899</v>
      </c>
      <c r="Y289" s="39">
        <f t="shared" si="12"/>
        <v>0.1428571429</v>
      </c>
      <c r="Z289" s="40">
        <f t="shared" si="13"/>
        <v>0.1682222222</v>
      </c>
      <c r="AA289" s="54">
        <f t="shared" si="14"/>
        <v>-0.08523741007</v>
      </c>
      <c r="AB289" s="55">
        <f t="shared" si="15"/>
        <v>0.8667571069</v>
      </c>
      <c r="AC289" s="55">
        <f t="shared" si="16"/>
        <v>-0.08135894349</v>
      </c>
      <c r="AD289" s="39">
        <f t="shared" si="17"/>
        <v>0.1560558863</v>
      </c>
      <c r="AE289" s="40">
        <f t="shared" si="18"/>
        <v>0.1560558863</v>
      </c>
      <c r="AF289" s="54">
        <f t="shared" si="19"/>
        <v>-0.08523741007</v>
      </c>
      <c r="AG289" s="56">
        <f t="shared" si="20"/>
        <v>-0.499919509</v>
      </c>
      <c r="AH289" s="56">
        <f t="shared" si="21"/>
        <v>1.285317672</v>
      </c>
      <c r="AI289" s="39">
        <f t="shared" si="22"/>
        <v>0.1257355473</v>
      </c>
      <c r="AJ289" s="40">
        <f t="shared" si="23"/>
        <v>0.1257355473</v>
      </c>
      <c r="AK289" s="54">
        <f t="shared" si="24"/>
        <v>0.1257355473</v>
      </c>
      <c r="AL289" s="57">
        <f t="shared" ref="AL289:AM289" si="1461">R289-T289</f>
        <v>0.2314671202</v>
      </c>
      <c r="AM289" s="57">
        <f t="shared" si="1461"/>
        <v>-0.03735985905</v>
      </c>
      <c r="AN289" s="58">
        <f t="shared" si="26"/>
        <v>0.1131194646</v>
      </c>
      <c r="AO289" s="58">
        <f t="shared" si="27"/>
        <v>-0.02632669155</v>
      </c>
      <c r="AP289" s="39">
        <f t="shared" si="28"/>
        <v>0.1257355473</v>
      </c>
      <c r="AQ289" s="40">
        <f t="shared" ref="AQ289:AR289" si="1462">AJ289+AN289</f>
        <v>0.238855012</v>
      </c>
      <c r="AR289" s="54">
        <f t="shared" si="1462"/>
        <v>0.09940885579</v>
      </c>
      <c r="AS289" s="59">
        <f t="shared" si="30"/>
        <v>1.13617148</v>
      </c>
      <c r="AT289" s="39">
        <f t="shared" ref="AT289:AV289" si="1463">AP289*$AS289</f>
        <v>0.1428571429</v>
      </c>
      <c r="AU289" s="40">
        <f t="shared" si="1463"/>
        <v>0.2713802524</v>
      </c>
      <c r="AV289" s="54">
        <f t="shared" si="1463"/>
        <v>0.1129455068</v>
      </c>
      <c r="AW289" s="39">
        <f t="shared" ref="AW289:AY289" si="1464">IF(AT289&lt;0,0,IF(AT289&gt;1,1,AT289))</f>
        <v>0.1428571429</v>
      </c>
      <c r="AX289" s="40">
        <f t="shared" si="1464"/>
        <v>0.2713802524</v>
      </c>
      <c r="AY289" s="54">
        <f t="shared" si="1464"/>
        <v>0.1129455068</v>
      </c>
      <c r="AZ289" s="38"/>
      <c r="BA289" s="38"/>
      <c r="BB289" s="38"/>
      <c r="BC289" s="38"/>
      <c r="BD289" s="38"/>
      <c r="BE289" s="38"/>
      <c r="BF289" s="38"/>
    </row>
    <row r="290">
      <c r="A290" s="1"/>
      <c r="B290" s="1"/>
      <c r="C290" s="53">
        <v>0.0</v>
      </c>
      <c r="D290" s="42"/>
      <c r="E290" s="42"/>
      <c r="F290" s="2">
        <v>4044.0</v>
      </c>
      <c r="G290" s="75">
        <v>2605.0</v>
      </c>
      <c r="H290" s="43">
        <v>20.0</v>
      </c>
      <c r="I290" s="43">
        <v>27.0</v>
      </c>
      <c r="J290" s="43">
        <v>33.0</v>
      </c>
      <c r="K290" s="44">
        <v>51.0</v>
      </c>
      <c r="L290" s="44">
        <v>95.0</v>
      </c>
      <c r="M290" s="44">
        <v>45.0</v>
      </c>
      <c r="N290" s="76">
        <f>'Turnout Restoration'!AR290</f>
        <v>24</v>
      </c>
      <c r="O290" s="45">
        <v>18.0</v>
      </c>
      <c r="P290" s="76">
        <f>'Turnout Restoration'!AT290</f>
        <v>31</v>
      </c>
      <c r="Q290" s="39">
        <f t="shared" si="6"/>
        <v>0.2465753425</v>
      </c>
      <c r="R290" s="40">
        <f t="shared" si="7"/>
        <v>0.3375</v>
      </c>
      <c r="S290" s="54">
        <f t="shared" si="8"/>
        <v>0.497382199</v>
      </c>
      <c r="T290" s="40">
        <f t="shared" si="9"/>
        <v>0.4622537061</v>
      </c>
      <c r="U290" s="54">
        <f t="shared" si="10"/>
        <v>0.5586455245</v>
      </c>
      <c r="V290" s="39">
        <f t="shared" ref="V290:X290" si="1465">Q290</f>
        <v>0.2465753425</v>
      </c>
      <c r="W290" s="40">
        <f t="shared" si="1465"/>
        <v>0.3375</v>
      </c>
      <c r="X290" s="54">
        <f t="shared" si="1465"/>
        <v>0.497382199</v>
      </c>
      <c r="Y290" s="39">
        <f t="shared" si="12"/>
        <v>0.2465753425</v>
      </c>
      <c r="Z290" s="40">
        <f t="shared" si="13"/>
        <v>-0.2165</v>
      </c>
      <c r="AA290" s="54">
        <f t="shared" si="14"/>
        <v>-0.134617801</v>
      </c>
      <c r="AB290" s="55">
        <f t="shared" si="15"/>
        <v>-0.7205422763</v>
      </c>
      <c r="AC290" s="55">
        <f t="shared" si="16"/>
        <v>1.50594044</v>
      </c>
      <c r="AD290" s="39">
        <f t="shared" si="17"/>
        <v>0.232025483</v>
      </c>
      <c r="AE290" s="40">
        <f t="shared" si="18"/>
        <v>0.232025483</v>
      </c>
      <c r="AF290" s="54">
        <f t="shared" si="19"/>
        <v>-0.134617801</v>
      </c>
      <c r="AG290" s="56">
        <f t="shared" si="20"/>
        <v>-0.5257225242</v>
      </c>
      <c r="AH290" s="56">
        <f t="shared" si="21"/>
        <v>1.311120688</v>
      </c>
      <c r="AI290" s="39">
        <f t="shared" si="22"/>
        <v>0.1896810179</v>
      </c>
      <c r="AJ290" s="40">
        <f t="shared" si="23"/>
        <v>0.1896810179</v>
      </c>
      <c r="AK290" s="54">
        <f t="shared" si="24"/>
        <v>0.1896810179</v>
      </c>
      <c r="AL290" s="57">
        <f t="shared" ref="AL290:AM290" si="1466">R290-T290</f>
        <v>-0.1247537061</v>
      </c>
      <c r="AM290" s="57">
        <f t="shared" si="1466"/>
        <v>-0.06126332554</v>
      </c>
      <c r="AN290" s="58">
        <f t="shared" si="26"/>
        <v>-0.06096793549</v>
      </c>
      <c r="AO290" s="58">
        <f t="shared" si="27"/>
        <v>-0.04317095181</v>
      </c>
      <c r="AP290" s="39">
        <f t="shared" si="28"/>
        <v>0.1896810179</v>
      </c>
      <c r="AQ290" s="40">
        <f t="shared" ref="AQ290:AR290" si="1467">AJ290+AN290</f>
        <v>0.1287130824</v>
      </c>
      <c r="AR290" s="54">
        <f t="shared" si="1467"/>
        <v>0.1465100661</v>
      </c>
      <c r="AS290" s="59">
        <f t="shared" si="30"/>
        <v>1.299947381</v>
      </c>
      <c r="AT290" s="39">
        <f t="shared" ref="AT290:AV290" si="1468">AP290*$AS290</f>
        <v>0.2465753425</v>
      </c>
      <c r="AU290" s="40">
        <f t="shared" si="1468"/>
        <v>0.1673202344</v>
      </c>
      <c r="AV290" s="54">
        <f t="shared" si="1468"/>
        <v>0.1904553767</v>
      </c>
      <c r="AW290" s="39">
        <f t="shared" ref="AW290:AY290" si="1469">IF(AT290&lt;0,0,IF(AT290&gt;1,1,AT290))</f>
        <v>0.2465753425</v>
      </c>
      <c r="AX290" s="40">
        <f t="shared" si="1469"/>
        <v>0.1673202344</v>
      </c>
      <c r="AY290" s="54">
        <f t="shared" si="1469"/>
        <v>0.1904553767</v>
      </c>
      <c r="AZ290" s="38"/>
      <c r="BA290" s="38"/>
      <c r="BB290" s="38"/>
      <c r="BC290" s="38"/>
      <c r="BD290" s="38"/>
      <c r="BE290" s="38"/>
      <c r="BF290" s="38"/>
    </row>
    <row r="291">
      <c r="A291" s="1"/>
      <c r="B291" s="1"/>
      <c r="C291" s="53">
        <v>0.0</v>
      </c>
      <c r="D291" s="42"/>
      <c r="E291" s="42"/>
      <c r="F291" s="2">
        <v>4046.0</v>
      </c>
      <c r="G291" s="75">
        <v>797.0</v>
      </c>
      <c r="H291" s="43">
        <v>10.0</v>
      </c>
      <c r="I291" s="43">
        <v>24.0</v>
      </c>
      <c r="J291" s="43">
        <v>6.0</v>
      </c>
      <c r="K291" s="44">
        <v>53.0</v>
      </c>
      <c r="L291" s="44">
        <v>78.0</v>
      </c>
      <c r="M291" s="44">
        <v>29.0</v>
      </c>
      <c r="N291" s="76">
        <f>'Turnout Restoration'!AR291</f>
        <v>20</v>
      </c>
      <c r="O291" s="45">
        <v>11.0</v>
      </c>
      <c r="P291" s="76">
        <f>'Turnout Restoration'!AT291</f>
        <v>5</v>
      </c>
      <c r="Q291" s="39">
        <f t="shared" si="6"/>
        <v>0.3055555556</v>
      </c>
      <c r="R291" s="40">
        <f t="shared" si="7"/>
        <v>0.6</v>
      </c>
      <c r="S291" s="54">
        <f t="shared" si="8"/>
        <v>0.4875</v>
      </c>
      <c r="T291" s="40">
        <f t="shared" si="9"/>
        <v>0.4525810185</v>
      </c>
      <c r="U291" s="54">
        <f t="shared" si="10"/>
        <v>0.5476412037</v>
      </c>
      <c r="V291" s="39">
        <f t="shared" ref="V291:X291" si="1470">Q291</f>
        <v>0.3055555556</v>
      </c>
      <c r="W291" s="40">
        <f t="shared" si="1470"/>
        <v>0.6</v>
      </c>
      <c r="X291" s="54">
        <f t="shared" si="1470"/>
        <v>0.4875</v>
      </c>
      <c r="Y291" s="39">
        <f t="shared" si="12"/>
        <v>0.3055555556</v>
      </c>
      <c r="Z291" s="40">
        <f t="shared" si="13"/>
        <v>0.046</v>
      </c>
      <c r="AA291" s="54">
        <f t="shared" si="14"/>
        <v>-0.1445</v>
      </c>
      <c r="AB291" s="55">
        <f t="shared" si="15"/>
        <v>0.1494233568</v>
      </c>
      <c r="AC291" s="55">
        <f t="shared" si="16"/>
        <v>0.6359748066</v>
      </c>
      <c r="AD291" s="39">
        <f t="shared" si="17"/>
        <v>0.2184950772</v>
      </c>
      <c r="AE291" s="40">
        <f t="shared" si="18"/>
        <v>0.2184950772</v>
      </c>
      <c r="AF291" s="54">
        <f t="shared" si="19"/>
        <v>-0.1445</v>
      </c>
      <c r="AG291" s="56">
        <f t="shared" si="20"/>
        <v>-0.5843073223</v>
      </c>
      <c r="AH291" s="56">
        <f t="shared" si="21"/>
        <v>1.369705486</v>
      </c>
      <c r="AI291" s="39">
        <f t="shared" si="22"/>
        <v>0.185230058</v>
      </c>
      <c r="AJ291" s="40">
        <f t="shared" si="23"/>
        <v>0.185230058</v>
      </c>
      <c r="AK291" s="54">
        <f t="shared" si="24"/>
        <v>0.185230058</v>
      </c>
      <c r="AL291" s="57">
        <f t="shared" ref="AL291:AM291" si="1471">R291-T291</f>
        <v>0.1474189815</v>
      </c>
      <c r="AM291" s="57">
        <f t="shared" si="1471"/>
        <v>-0.0601412037</v>
      </c>
      <c r="AN291" s="58">
        <f t="shared" si="26"/>
        <v>0.07204460077</v>
      </c>
      <c r="AO291" s="58">
        <f t="shared" si="27"/>
        <v>-0.04238021662</v>
      </c>
      <c r="AP291" s="39">
        <f t="shared" si="28"/>
        <v>0.185230058</v>
      </c>
      <c r="AQ291" s="40">
        <f t="shared" ref="AQ291:AR291" si="1472">AJ291+AN291</f>
        <v>0.2572746588</v>
      </c>
      <c r="AR291" s="54">
        <f t="shared" si="1472"/>
        <v>0.1428498414</v>
      </c>
      <c r="AS291" s="59">
        <f t="shared" si="30"/>
        <v>1.64960028</v>
      </c>
      <c r="AT291" s="39">
        <f t="shared" ref="AT291:AV291" si="1473">AP291*$AS291</f>
        <v>0.3055555556</v>
      </c>
      <c r="AU291" s="40">
        <f t="shared" si="1473"/>
        <v>0.4244003492</v>
      </c>
      <c r="AV291" s="54">
        <f t="shared" si="1473"/>
        <v>0.2356451383</v>
      </c>
      <c r="AW291" s="39">
        <f t="shared" ref="AW291:AY291" si="1474">IF(AT291&lt;0,0,IF(AT291&gt;1,1,AT291))</f>
        <v>0.3055555556</v>
      </c>
      <c r="AX291" s="40">
        <f t="shared" si="1474"/>
        <v>0.4244003492</v>
      </c>
      <c r="AY291" s="54">
        <f t="shared" si="1474"/>
        <v>0.2356451383</v>
      </c>
      <c r="AZ291" s="38"/>
      <c r="BA291" s="38"/>
      <c r="BB291" s="38"/>
      <c r="BC291" s="38"/>
      <c r="BD291" s="38"/>
      <c r="BE291" s="38"/>
      <c r="BF291" s="38"/>
    </row>
    <row r="292">
      <c r="A292" s="1"/>
      <c r="B292" s="1"/>
      <c r="C292" s="53">
        <v>0.0</v>
      </c>
      <c r="D292" s="42"/>
      <c r="E292" s="42"/>
      <c r="F292" s="2">
        <v>4304.0</v>
      </c>
      <c r="G292" s="75">
        <v>3152.0</v>
      </c>
      <c r="H292" s="43">
        <v>21.0</v>
      </c>
      <c r="I292" s="43">
        <v>48.0</v>
      </c>
      <c r="J292" s="43">
        <v>19.0</v>
      </c>
      <c r="K292" s="44">
        <v>78.0</v>
      </c>
      <c r="L292" s="44">
        <v>154.0</v>
      </c>
      <c r="M292" s="44">
        <v>46.0</v>
      </c>
      <c r="N292" s="76">
        <f>'Turnout Restoration'!AR292</f>
        <v>25</v>
      </c>
      <c r="O292" s="45">
        <v>28.0</v>
      </c>
      <c r="P292" s="76">
        <f>'Turnout Restoration'!AT292</f>
        <v>26</v>
      </c>
      <c r="Q292" s="39">
        <f t="shared" si="6"/>
        <v>0.3544303797</v>
      </c>
      <c r="R292" s="40">
        <f t="shared" si="7"/>
        <v>0.5454545455</v>
      </c>
      <c r="S292" s="54">
        <f t="shared" si="8"/>
        <v>0.5539568345</v>
      </c>
      <c r="T292" s="40">
        <f t="shared" si="9"/>
        <v>0.4481554238</v>
      </c>
      <c r="U292" s="54">
        <f t="shared" si="10"/>
        <v>0.5404358276</v>
      </c>
      <c r="V292" s="39">
        <f t="shared" ref="V292:X292" si="1475">Q292</f>
        <v>0.3544303797</v>
      </c>
      <c r="W292" s="40">
        <f t="shared" si="1475"/>
        <v>0.5454545455</v>
      </c>
      <c r="X292" s="54">
        <f t="shared" si="1475"/>
        <v>0.5539568345</v>
      </c>
      <c r="Y292" s="39">
        <f t="shared" si="12"/>
        <v>0.3544303797</v>
      </c>
      <c r="Z292" s="40">
        <f t="shared" si="13"/>
        <v>-0.008545454545</v>
      </c>
      <c r="AA292" s="54">
        <f t="shared" si="14"/>
        <v>-0.07804316547</v>
      </c>
      <c r="AB292" s="55">
        <f t="shared" si="15"/>
        <v>-0.02410571936</v>
      </c>
      <c r="AC292" s="55">
        <f t="shared" si="16"/>
        <v>0.8095038828</v>
      </c>
      <c r="AD292" s="39">
        <f t="shared" si="17"/>
        <v>0.2506929585</v>
      </c>
      <c r="AE292" s="40">
        <f t="shared" si="18"/>
        <v>0.2506929585</v>
      </c>
      <c r="AF292" s="54">
        <f t="shared" si="19"/>
        <v>-0.07804316547</v>
      </c>
      <c r="AG292" s="56">
        <f t="shared" si="20"/>
        <v>-0.3018001571</v>
      </c>
      <c r="AH292" s="56">
        <f t="shared" si="21"/>
        <v>1.087198321</v>
      </c>
      <c r="AI292" s="39">
        <f t="shared" si="22"/>
        <v>0.1856578777</v>
      </c>
      <c r="AJ292" s="40">
        <f t="shared" si="23"/>
        <v>0.1856578777</v>
      </c>
      <c r="AK292" s="54">
        <f t="shared" si="24"/>
        <v>0.1856578777</v>
      </c>
      <c r="AL292" s="57">
        <f t="shared" ref="AL292:AM292" si="1476">R292-T292</f>
        <v>0.09729912164</v>
      </c>
      <c r="AM292" s="57">
        <f t="shared" si="1476"/>
        <v>0.01352100694</v>
      </c>
      <c r="AN292" s="58">
        <f t="shared" si="26"/>
        <v>0.04755070415</v>
      </c>
      <c r="AO292" s="58">
        <f t="shared" si="27"/>
        <v>0.009527963655</v>
      </c>
      <c r="AP292" s="39">
        <f t="shared" si="28"/>
        <v>0.1856578777</v>
      </c>
      <c r="AQ292" s="40">
        <f t="shared" ref="AQ292:AR292" si="1477">AJ292+AN292</f>
        <v>0.2332085819</v>
      </c>
      <c r="AR292" s="54">
        <f t="shared" si="1477"/>
        <v>0.1951858414</v>
      </c>
      <c r="AS292" s="59">
        <f t="shared" si="30"/>
        <v>1.909051122</v>
      </c>
      <c r="AT292" s="39">
        <f t="shared" ref="AT292:AV292" si="1478">AP292*$AS292</f>
        <v>0.3544303797</v>
      </c>
      <c r="AU292" s="40">
        <f t="shared" si="1478"/>
        <v>0.4452071048</v>
      </c>
      <c r="AV292" s="54">
        <f t="shared" si="1478"/>
        <v>0.3726197495</v>
      </c>
      <c r="AW292" s="39">
        <f t="shared" ref="AW292:AY292" si="1479">IF(AT292&lt;0,0,IF(AT292&gt;1,1,AT292))</f>
        <v>0.3544303797</v>
      </c>
      <c r="AX292" s="40">
        <f t="shared" si="1479"/>
        <v>0.4452071048</v>
      </c>
      <c r="AY292" s="54">
        <f t="shared" si="1479"/>
        <v>0.3726197495</v>
      </c>
      <c r="AZ292" s="38"/>
      <c r="BA292" s="38"/>
      <c r="BB292" s="38"/>
      <c r="BC292" s="38"/>
      <c r="BD292" s="38"/>
      <c r="BE292" s="38"/>
      <c r="BF292" s="38"/>
    </row>
    <row r="293">
      <c r="A293" s="1"/>
      <c r="B293" s="1"/>
      <c r="C293" s="53">
        <v>0.0</v>
      </c>
      <c r="D293" s="42"/>
      <c r="E293" s="42"/>
      <c r="F293" s="2">
        <v>4306.0</v>
      </c>
      <c r="G293" s="75">
        <v>1830.0</v>
      </c>
      <c r="H293" s="43">
        <v>7.0</v>
      </c>
      <c r="I293" s="43">
        <v>23.0</v>
      </c>
      <c r="J293" s="43">
        <v>11.0</v>
      </c>
      <c r="K293" s="44">
        <v>38.0</v>
      </c>
      <c r="L293" s="44">
        <v>103.0</v>
      </c>
      <c r="M293" s="44">
        <v>33.0</v>
      </c>
      <c r="N293" s="76">
        <f>'Turnout Restoration'!AR293</f>
        <v>17</v>
      </c>
      <c r="O293" s="45">
        <v>10.0</v>
      </c>
      <c r="P293" s="76">
        <f>'Turnout Restoration'!AT293</f>
        <v>23</v>
      </c>
      <c r="Q293" s="39">
        <f t="shared" si="6"/>
        <v>0.2</v>
      </c>
      <c r="R293" s="40">
        <f t="shared" si="7"/>
        <v>0.5609756098</v>
      </c>
      <c r="S293" s="54">
        <f t="shared" si="8"/>
        <v>0.591954023</v>
      </c>
      <c r="T293" s="40">
        <f t="shared" si="9"/>
        <v>0.47324</v>
      </c>
      <c r="U293" s="54">
        <f t="shared" si="10"/>
        <v>0.56912</v>
      </c>
      <c r="V293" s="39">
        <f t="shared" ref="V293:X293" si="1480">Q293</f>
        <v>0.2</v>
      </c>
      <c r="W293" s="40">
        <f t="shared" si="1480"/>
        <v>0.5609756098</v>
      </c>
      <c r="X293" s="54">
        <f t="shared" si="1480"/>
        <v>0.591954023</v>
      </c>
      <c r="Y293" s="39">
        <f t="shared" si="12"/>
        <v>0.2</v>
      </c>
      <c r="Z293" s="40">
        <f t="shared" si="13"/>
        <v>0.006975609756</v>
      </c>
      <c r="AA293" s="54">
        <f t="shared" si="14"/>
        <v>-0.04004597701</v>
      </c>
      <c r="AB293" s="55">
        <f t="shared" si="15"/>
        <v>0.0348639163</v>
      </c>
      <c r="AC293" s="55">
        <f t="shared" si="16"/>
        <v>0.7505342471</v>
      </c>
      <c r="AD293" s="39">
        <f t="shared" si="17"/>
        <v>0.1415073481</v>
      </c>
      <c r="AE293" s="40">
        <f t="shared" si="18"/>
        <v>0.1415073481</v>
      </c>
      <c r="AF293" s="54">
        <f t="shared" si="19"/>
        <v>-0.04004597701</v>
      </c>
      <c r="AG293" s="56">
        <f t="shared" si="20"/>
        <v>-0.2757844878</v>
      </c>
      <c r="AH293" s="56">
        <f t="shared" si="21"/>
        <v>1.061182651</v>
      </c>
      <c r="AI293" s="39">
        <f t="shared" si="22"/>
        <v>0.1039904078</v>
      </c>
      <c r="AJ293" s="40">
        <f t="shared" si="23"/>
        <v>0.1039904078</v>
      </c>
      <c r="AK293" s="54">
        <f t="shared" si="24"/>
        <v>0.1039904078</v>
      </c>
      <c r="AL293" s="57">
        <f t="shared" ref="AL293:AM293" si="1481">R293-T293</f>
        <v>0.08773560976</v>
      </c>
      <c r="AM293" s="57">
        <f t="shared" si="1481"/>
        <v>0.02283402299</v>
      </c>
      <c r="AN293" s="58">
        <f t="shared" si="26"/>
        <v>0.04287695461</v>
      </c>
      <c r="AO293" s="58">
        <f t="shared" si="27"/>
        <v>0.01609064636</v>
      </c>
      <c r="AP293" s="39">
        <f t="shared" si="28"/>
        <v>0.1039904078</v>
      </c>
      <c r="AQ293" s="40">
        <f t="shared" ref="AQ293:AR293" si="1482">AJ293+AN293</f>
        <v>0.1468673624</v>
      </c>
      <c r="AR293" s="54">
        <f t="shared" si="1482"/>
        <v>0.1200810542</v>
      </c>
      <c r="AS293" s="59">
        <f t="shared" si="30"/>
        <v>1.923254309</v>
      </c>
      <c r="AT293" s="39">
        <f t="shared" ref="AT293:AV293" si="1483">AP293*$AS293</f>
        <v>0.2</v>
      </c>
      <c r="AU293" s="40">
        <f t="shared" si="1483"/>
        <v>0.2824632877</v>
      </c>
      <c r="AV293" s="54">
        <f t="shared" si="1483"/>
        <v>0.230946405</v>
      </c>
      <c r="AW293" s="39">
        <f t="shared" ref="AW293:AY293" si="1484">IF(AT293&lt;0,0,IF(AT293&gt;1,1,AT293))</f>
        <v>0.2</v>
      </c>
      <c r="AX293" s="40">
        <f t="shared" si="1484"/>
        <v>0.2824632877</v>
      </c>
      <c r="AY293" s="54">
        <f t="shared" si="1484"/>
        <v>0.230946405</v>
      </c>
      <c r="AZ293" s="38"/>
      <c r="BA293" s="38"/>
      <c r="BB293" s="38"/>
      <c r="BC293" s="38"/>
      <c r="BD293" s="38"/>
      <c r="BE293" s="38"/>
      <c r="BF293" s="38"/>
    </row>
    <row r="294">
      <c r="A294" s="1"/>
      <c r="B294" s="1"/>
      <c r="C294" s="53">
        <v>0.0</v>
      </c>
      <c r="D294" s="42"/>
      <c r="E294" s="42"/>
      <c r="F294" s="2">
        <v>4309.0</v>
      </c>
      <c r="G294" s="75">
        <v>1116.0</v>
      </c>
      <c r="H294" s="43">
        <v>6.0</v>
      </c>
      <c r="I294" s="43">
        <v>14.0</v>
      </c>
      <c r="J294" s="43">
        <v>4.0</v>
      </c>
      <c r="K294" s="44">
        <v>28.0</v>
      </c>
      <c r="L294" s="44">
        <v>48.0</v>
      </c>
      <c r="M294" s="44">
        <v>18.0</v>
      </c>
      <c r="N294" s="76">
        <f>'Turnout Restoration'!AR294</f>
        <v>9</v>
      </c>
      <c r="O294" s="45">
        <v>4.0</v>
      </c>
      <c r="P294" s="76">
        <f>'Turnout Restoration'!AT294</f>
        <v>6</v>
      </c>
      <c r="Q294" s="39">
        <f t="shared" si="6"/>
        <v>0.2105263158</v>
      </c>
      <c r="R294" s="40">
        <f t="shared" si="7"/>
        <v>0.5833333333</v>
      </c>
      <c r="S294" s="54">
        <f t="shared" si="8"/>
        <v>0.5106382979</v>
      </c>
      <c r="T294" s="40">
        <f t="shared" si="9"/>
        <v>0.470498615</v>
      </c>
      <c r="U294" s="54">
        <f t="shared" si="10"/>
        <v>0.5666149584</v>
      </c>
      <c r="V294" s="39">
        <f t="shared" ref="V294:X294" si="1485">Q294</f>
        <v>0.2105263158</v>
      </c>
      <c r="W294" s="40">
        <f t="shared" si="1485"/>
        <v>0.5833333333</v>
      </c>
      <c r="X294" s="54">
        <f t="shared" si="1485"/>
        <v>0.5106382979</v>
      </c>
      <c r="Y294" s="39">
        <f t="shared" si="12"/>
        <v>0.2105263158</v>
      </c>
      <c r="Z294" s="40">
        <f t="shared" si="13"/>
        <v>0.02933333333</v>
      </c>
      <c r="AA294" s="54">
        <f t="shared" si="14"/>
        <v>-0.1213617021</v>
      </c>
      <c r="AB294" s="55">
        <f t="shared" si="15"/>
        <v>0.1384420305</v>
      </c>
      <c r="AC294" s="55">
        <f t="shared" si="16"/>
        <v>0.6469561329</v>
      </c>
      <c r="AD294" s="39">
        <f t="shared" si="17"/>
        <v>0.1503026515</v>
      </c>
      <c r="AE294" s="40">
        <f t="shared" si="18"/>
        <v>0.1503026515</v>
      </c>
      <c r="AF294" s="54">
        <f t="shared" si="19"/>
        <v>-0.1213617021</v>
      </c>
      <c r="AG294" s="56">
        <f t="shared" si="20"/>
        <v>-0.6792664452</v>
      </c>
      <c r="AH294" s="56">
        <f t="shared" si="21"/>
        <v>1.464664609</v>
      </c>
      <c r="AI294" s="39">
        <f t="shared" si="22"/>
        <v>0.1366007866</v>
      </c>
      <c r="AJ294" s="40">
        <f t="shared" si="23"/>
        <v>0.1366007866</v>
      </c>
      <c r="AK294" s="54">
        <f t="shared" si="24"/>
        <v>0.1366007866</v>
      </c>
      <c r="AL294" s="57">
        <f t="shared" ref="AL294:AM294" si="1486">R294-T294</f>
        <v>0.1128347184</v>
      </c>
      <c r="AM294" s="57">
        <f t="shared" si="1486"/>
        <v>-0.05597666058</v>
      </c>
      <c r="AN294" s="58">
        <f t="shared" si="26"/>
        <v>0.05514304981</v>
      </c>
      <c r="AO294" s="58">
        <f t="shared" si="27"/>
        <v>-0.03944555238</v>
      </c>
      <c r="AP294" s="39">
        <f t="shared" si="28"/>
        <v>0.1366007866</v>
      </c>
      <c r="AQ294" s="40">
        <f t="shared" ref="AQ294:AR294" si="1487">AJ294+AN294</f>
        <v>0.1917438364</v>
      </c>
      <c r="AR294" s="54">
        <f t="shared" si="1487"/>
        <v>0.09715523419</v>
      </c>
      <c r="AS294" s="59">
        <f t="shared" si="30"/>
        <v>1.541179382</v>
      </c>
      <c r="AT294" s="39">
        <f t="shared" ref="AT294:AV294" si="1488">AP294*$AS294</f>
        <v>0.2105263158</v>
      </c>
      <c r="AU294" s="40">
        <f t="shared" si="1488"/>
        <v>0.2955116472</v>
      </c>
      <c r="AV294" s="54">
        <f t="shared" si="1488"/>
        <v>0.1497336438</v>
      </c>
      <c r="AW294" s="39">
        <f t="shared" ref="AW294:AY294" si="1489">IF(AT294&lt;0,0,IF(AT294&gt;1,1,AT294))</f>
        <v>0.2105263158</v>
      </c>
      <c r="AX294" s="40">
        <f t="shared" si="1489"/>
        <v>0.2955116472</v>
      </c>
      <c r="AY294" s="54">
        <f t="shared" si="1489"/>
        <v>0.1497336438</v>
      </c>
      <c r="AZ294" s="38"/>
      <c r="BA294" s="38"/>
      <c r="BB294" s="38"/>
      <c r="BC294" s="38"/>
      <c r="BD294" s="38"/>
      <c r="BE294" s="38"/>
      <c r="BF294" s="38"/>
    </row>
    <row r="295">
      <c r="A295" s="1"/>
      <c r="B295" s="1"/>
      <c r="C295" s="53">
        <v>0.0</v>
      </c>
      <c r="D295" s="42"/>
      <c r="E295" s="42"/>
      <c r="F295" s="2">
        <v>4387.0</v>
      </c>
      <c r="G295" s="75">
        <v>2206.0</v>
      </c>
      <c r="H295" s="43">
        <v>3.0</v>
      </c>
      <c r="I295" s="43">
        <v>14.0</v>
      </c>
      <c r="J295" s="43">
        <v>6.0</v>
      </c>
      <c r="K295" s="44">
        <v>14.0</v>
      </c>
      <c r="L295" s="44">
        <v>42.0</v>
      </c>
      <c r="M295" s="44">
        <v>10.0</v>
      </c>
      <c r="N295" s="76">
        <f>'Turnout Restoration'!AR295</f>
        <v>8</v>
      </c>
      <c r="O295" s="45">
        <v>6.0</v>
      </c>
      <c r="P295" s="76">
        <f>'Turnout Restoration'!AT295</f>
        <v>18</v>
      </c>
      <c r="Q295" s="39">
        <f t="shared" si="6"/>
        <v>0.1875</v>
      </c>
      <c r="R295" s="40">
        <f t="shared" si="7"/>
        <v>0.6086956522</v>
      </c>
      <c r="S295" s="54">
        <f t="shared" si="8"/>
        <v>0.6363636364</v>
      </c>
      <c r="T295" s="40">
        <f t="shared" si="9"/>
        <v>0.4766914063</v>
      </c>
      <c r="U295" s="54">
        <f t="shared" si="10"/>
        <v>0.5721992188</v>
      </c>
      <c r="V295" s="39">
        <f t="shared" ref="V295:X295" si="1490">Q295</f>
        <v>0.1875</v>
      </c>
      <c r="W295" s="40">
        <f t="shared" si="1490"/>
        <v>0.6086956522</v>
      </c>
      <c r="X295" s="54">
        <f t="shared" si="1490"/>
        <v>0.6363636364</v>
      </c>
      <c r="Y295" s="39">
        <f t="shared" si="12"/>
        <v>0.1875</v>
      </c>
      <c r="Z295" s="40">
        <f t="shared" si="13"/>
        <v>0.05469565217</v>
      </c>
      <c r="AA295" s="54">
        <f t="shared" si="14"/>
        <v>0.004363636364</v>
      </c>
      <c r="AB295" s="55">
        <f t="shared" si="15"/>
        <v>0.2838341783</v>
      </c>
      <c r="AC295" s="55">
        <f t="shared" si="16"/>
        <v>0.5015639851</v>
      </c>
      <c r="AD295" s="39">
        <f t="shared" si="17"/>
        <v>0.1381084074</v>
      </c>
      <c r="AE295" s="40">
        <f t="shared" si="18"/>
        <v>0.1381084074</v>
      </c>
      <c r="AF295" s="54">
        <f t="shared" si="19"/>
        <v>0.004363636364</v>
      </c>
      <c r="AG295" s="56">
        <f t="shared" si="20"/>
        <v>0.03158522539</v>
      </c>
      <c r="AH295" s="56">
        <f t="shared" si="21"/>
        <v>0.753812938</v>
      </c>
      <c r="AI295" s="39">
        <f t="shared" si="22"/>
        <v>0.09770612444</v>
      </c>
      <c r="AJ295" s="40">
        <f t="shared" si="23"/>
        <v>0.09770612444</v>
      </c>
      <c r="AK295" s="54">
        <f t="shared" si="24"/>
        <v>0.09770612444</v>
      </c>
      <c r="AL295" s="57">
        <f t="shared" ref="AL295:AM295" si="1491">R295-T295</f>
        <v>0.1320042459</v>
      </c>
      <c r="AM295" s="57">
        <f t="shared" si="1491"/>
        <v>0.06416441761</v>
      </c>
      <c r="AN295" s="58">
        <f t="shared" si="26"/>
        <v>0.06451132074</v>
      </c>
      <c r="AO295" s="58">
        <f t="shared" si="27"/>
        <v>0.04521528919</v>
      </c>
      <c r="AP295" s="39">
        <f t="shared" si="28"/>
        <v>0.09770612444</v>
      </c>
      <c r="AQ295" s="40">
        <f t="shared" ref="AQ295:AR295" si="1492">AJ295+AN295</f>
        <v>0.1622174452</v>
      </c>
      <c r="AR295" s="54">
        <f t="shared" si="1492"/>
        <v>0.1429214136</v>
      </c>
      <c r="AS295" s="59">
        <f t="shared" si="30"/>
        <v>1.919019929</v>
      </c>
      <c r="AT295" s="39">
        <f t="shared" ref="AT295:AV295" si="1493">AP295*$AS295</f>
        <v>0.1875</v>
      </c>
      <c r="AU295" s="40">
        <f t="shared" si="1493"/>
        <v>0.3112985102</v>
      </c>
      <c r="AV295" s="54">
        <f t="shared" si="1493"/>
        <v>0.2742690411</v>
      </c>
      <c r="AW295" s="39">
        <f t="shared" ref="AW295:AY295" si="1494">IF(AT295&lt;0,0,IF(AT295&gt;1,1,AT295))</f>
        <v>0.1875</v>
      </c>
      <c r="AX295" s="40">
        <f t="shared" si="1494"/>
        <v>0.3112985102</v>
      </c>
      <c r="AY295" s="54">
        <f t="shared" si="1494"/>
        <v>0.2742690411</v>
      </c>
      <c r="AZ295" s="38"/>
      <c r="BA295" s="38"/>
      <c r="BB295" s="38"/>
      <c r="BC295" s="38"/>
      <c r="BD295" s="38"/>
      <c r="BE295" s="38"/>
      <c r="BF295" s="38"/>
    </row>
    <row r="296">
      <c r="A296" s="1"/>
      <c r="B296" s="1"/>
      <c r="C296" s="53">
        <v>0.0</v>
      </c>
      <c r="D296" s="42"/>
      <c r="E296" s="42"/>
      <c r="F296" s="2">
        <v>4400.0</v>
      </c>
      <c r="G296" s="75">
        <v>3024.0</v>
      </c>
      <c r="H296" s="43">
        <v>28.0</v>
      </c>
      <c r="I296" s="43">
        <v>44.0</v>
      </c>
      <c r="J296" s="43">
        <v>22.0</v>
      </c>
      <c r="K296" s="44">
        <v>69.0</v>
      </c>
      <c r="L296" s="44">
        <v>139.0</v>
      </c>
      <c r="M296" s="44">
        <v>46.0</v>
      </c>
      <c r="N296" s="76">
        <f>'Turnout Restoration'!AR296</f>
        <v>23</v>
      </c>
      <c r="O296" s="45">
        <v>25.0</v>
      </c>
      <c r="P296" s="76">
        <f>'Turnout Restoration'!AT296</f>
        <v>23</v>
      </c>
      <c r="Q296" s="39">
        <f t="shared" si="6"/>
        <v>0.3521126761</v>
      </c>
      <c r="R296" s="40">
        <f t="shared" si="7"/>
        <v>0.4680851064</v>
      </c>
      <c r="S296" s="54">
        <f t="shared" si="8"/>
        <v>0.5472440945</v>
      </c>
      <c r="T296" s="40">
        <f t="shared" si="9"/>
        <v>0.4482918072</v>
      </c>
      <c r="U296" s="54">
        <f t="shared" si="10"/>
        <v>0.5407383456</v>
      </c>
      <c r="V296" s="39">
        <f t="shared" ref="V296:X296" si="1495">Q296</f>
        <v>0.3521126761</v>
      </c>
      <c r="W296" s="40">
        <f t="shared" si="1495"/>
        <v>0.4680851064</v>
      </c>
      <c r="X296" s="54">
        <f t="shared" si="1495"/>
        <v>0.5472440945</v>
      </c>
      <c r="Y296" s="39">
        <f t="shared" si="12"/>
        <v>0.3521126761</v>
      </c>
      <c r="Z296" s="40">
        <f t="shared" si="13"/>
        <v>-0.08591489362</v>
      </c>
      <c r="AA296" s="54">
        <f t="shared" si="14"/>
        <v>-0.08475590551</v>
      </c>
      <c r="AB296" s="55">
        <f t="shared" si="15"/>
        <v>-0.2393220745</v>
      </c>
      <c r="AC296" s="55">
        <f t="shared" si="16"/>
        <v>1.024720238</v>
      </c>
      <c r="AD296" s="39">
        <f t="shared" si="17"/>
        <v>0.2562856859</v>
      </c>
      <c r="AE296" s="40">
        <f t="shared" si="18"/>
        <v>0.2562856859</v>
      </c>
      <c r="AF296" s="54">
        <f t="shared" si="19"/>
        <v>-0.08475590551</v>
      </c>
      <c r="AG296" s="56">
        <f t="shared" si="20"/>
        <v>-0.3193865256</v>
      </c>
      <c r="AH296" s="56">
        <f t="shared" si="21"/>
        <v>1.104784689</v>
      </c>
      <c r="AI296" s="39">
        <f t="shared" si="22"/>
        <v>0.1908741946</v>
      </c>
      <c r="AJ296" s="40">
        <f t="shared" si="23"/>
        <v>0.1908741946</v>
      </c>
      <c r="AK296" s="54">
        <f t="shared" si="24"/>
        <v>0.1908741946</v>
      </c>
      <c r="AL296" s="57">
        <f t="shared" ref="AL296:AM296" si="1496">R296-T296</f>
        <v>0.0197932992</v>
      </c>
      <c r="AM296" s="57">
        <f t="shared" si="1496"/>
        <v>0.006505748922</v>
      </c>
      <c r="AN296" s="58">
        <f t="shared" si="26"/>
        <v>0.009673112136</v>
      </c>
      <c r="AO296" s="58">
        <f t="shared" si="27"/>
        <v>0.00458446176</v>
      </c>
      <c r="AP296" s="39">
        <f t="shared" si="28"/>
        <v>0.1908741946</v>
      </c>
      <c r="AQ296" s="40">
        <f t="shared" ref="AQ296:AR296" si="1497">AJ296+AN296</f>
        <v>0.2005473067</v>
      </c>
      <c r="AR296" s="54">
        <f t="shared" si="1497"/>
        <v>0.1954586563</v>
      </c>
      <c r="AS296" s="59">
        <f t="shared" si="30"/>
        <v>1.844736932</v>
      </c>
      <c r="AT296" s="39">
        <f t="shared" ref="AT296:AV296" si="1498">AP296*$AS296</f>
        <v>0.3521126761</v>
      </c>
      <c r="AU296" s="40">
        <f t="shared" si="1498"/>
        <v>0.3699570233</v>
      </c>
      <c r="AV296" s="54">
        <f t="shared" si="1498"/>
        <v>0.360569802</v>
      </c>
      <c r="AW296" s="39">
        <f t="shared" ref="AW296:AY296" si="1499">IF(AT296&lt;0,0,IF(AT296&gt;1,1,AT296))</f>
        <v>0.3521126761</v>
      </c>
      <c r="AX296" s="40">
        <f t="shared" si="1499"/>
        <v>0.3699570233</v>
      </c>
      <c r="AY296" s="54">
        <f t="shared" si="1499"/>
        <v>0.360569802</v>
      </c>
      <c r="AZ296" s="38"/>
      <c r="BA296" s="38"/>
      <c r="BB296" s="38"/>
      <c r="BC296" s="38"/>
      <c r="BD296" s="38"/>
      <c r="BE296" s="38"/>
      <c r="BF296" s="38"/>
    </row>
    <row r="297">
      <c r="A297" s="1"/>
      <c r="B297" s="1"/>
      <c r="C297" s="53">
        <v>0.0</v>
      </c>
      <c r="D297" s="42"/>
      <c r="E297" s="42"/>
      <c r="F297" s="2">
        <v>4402.0</v>
      </c>
      <c r="G297" s="75">
        <v>745.0</v>
      </c>
      <c r="H297" s="43">
        <v>8.0</v>
      </c>
      <c r="I297" s="43">
        <v>12.0</v>
      </c>
      <c r="J297" s="43">
        <v>9.0</v>
      </c>
      <c r="K297" s="44">
        <v>30.0</v>
      </c>
      <c r="L297" s="44">
        <v>40.0</v>
      </c>
      <c r="M297" s="44">
        <v>7.0</v>
      </c>
      <c r="N297" s="76">
        <f>'Turnout Restoration'!AR297</f>
        <v>17</v>
      </c>
      <c r="O297" s="45">
        <v>6.0</v>
      </c>
      <c r="P297" s="76">
        <f>'Turnout Restoration'!AT297</f>
        <v>10</v>
      </c>
      <c r="Q297" s="39">
        <f t="shared" si="6"/>
        <v>0.1818181818</v>
      </c>
      <c r="R297" s="40">
        <f t="shared" si="7"/>
        <v>0.4137931034</v>
      </c>
      <c r="S297" s="54">
        <f t="shared" si="8"/>
        <v>0.5194805195</v>
      </c>
      <c r="T297" s="40">
        <f t="shared" si="9"/>
        <v>0.4783305785</v>
      </c>
      <c r="U297" s="54">
        <f t="shared" si="10"/>
        <v>0.5736363636</v>
      </c>
      <c r="V297" s="39">
        <f t="shared" ref="V297:X297" si="1500">Q297</f>
        <v>0.1818181818</v>
      </c>
      <c r="W297" s="40">
        <f t="shared" si="1500"/>
        <v>0.4137931034</v>
      </c>
      <c r="X297" s="54">
        <f t="shared" si="1500"/>
        <v>0.5194805195</v>
      </c>
      <c r="Y297" s="39">
        <f t="shared" si="12"/>
        <v>0.1818181818</v>
      </c>
      <c r="Z297" s="40">
        <f t="shared" si="13"/>
        <v>-0.1402068966</v>
      </c>
      <c r="AA297" s="54">
        <f t="shared" si="14"/>
        <v>-0.1125194805</v>
      </c>
      <c r="AB297" s="55">
        <f t="shared" si="15"/>
        <v>-0.6568927021</v>
      </c>
      <c r="AC297" s="55">
        <f t="shared" si="16"/>
        <v>1.442290865</v>
      </c>
      <c r="AD297" s="39">
        <f t="shared" si="17"/>
        <v>0.1623512012</v>
      </c>
      <c r="AE297" s="40">
        <f t="shared" si="18"/>
        <v>0.1623512012</v>
      </c>
      <c r="AF297" s="54">
        <f t="shared" si="19"/>
        <v>-0.1125194805</v>
      </c>
      <c r="AG297" s="56">
        <f t="shared" si="20"/>
        <v>-0.60605453</v>
      </c>
      <c r="AH297" s="56">
        <f t="shared" si="21"/>
        <v>1.391452693</v>
      </c>
      <c r="AI297" s="39">
        <f t="shared" si="22"/>
        <v>0.1396755992</v>
      </c>
      <c r="AJ297" s="40">
        <f t="shared" si="23"/>
        <v>0.1396755992</v>
      </c>
      <c r="AK297" s="54">
        <f t="shared" si="24"/>
        <v>0.1396755992</v>
      </c>
      <c r="AL297" s="57">
        <f t="shared" ref="AL297:AM297" si="1501">R297-T297</f>
        <v>-0.06453747506</v>
      </c>
      <c r="AM297" s="57">
        <f t="shared" si="1501"/>
        <v>-0.05415584416</v>
      </c>
      <c r="AN297" s="58">
        <f t="shared" si="26"/>
        <v>-0.03153987756</v>
      </c>
      <c r="AO297" s="58">
        <f t="shared" si="27"/>
        <v>-0.03816246209</v>
      </c>
      <c r="AP297" s="39">
        <f t="shared" si="28"/>
        <v>0.1396755992</v>
      </c>
      <c r="AQ297" s="40">
        <f t="shared" ref="AQ297:AR297" si="1502">AJ297+AN297</f>
        <v>0.1081357217</v>
      </c>
      <c r="AR297" s="54">
        <f t="shared" si="1502"/>
        <v>0.1015131371</v>
      </c>
      <c r="AS297" s="59">
        <f t="shared" si="30"/>
        <v>1.301717571</v>
      </c>
      <c r="AT297" s="39">
        <f t="shared" ref="AT297:AV297" si="1503">AP297*$AS297</f>
        <v>0.1818181818</v>
      </c>
      <c r="AU297" s="40">
        <f t="shared" si="1503"/>
        <v>0.140762169</v>
      </c>
      <c r="AV297" s="54">
        <f t="shared" si="1503"/>
        <v>0.1321414343</v>
      </c>
      <c r="AW297" s="39">
        <f t="shared" ref="AW297:AY297" si="1504">IF(AT297&lt;0,0,IF(AT297&gt;1,1,AT297))</f>
        <v>0.1818181818</v>
      </c>
      <c r="AX297" s="40">
        <f t="shared" si="1504"/>
        <v>0.140762169</v>
      </c>
      <c r="AY297" s="54">
        <f t="shared" si="1504"/>
        <v>0.1321414343</v>
      </c>
      <c r="AZ297" s="38"/>
      <c r="BA297" s="38"/>
      <c r="BB297" s="38"/>
      <c r="BC297" s="38"/>
      <c r="BD297" s="38"/>
      <c r="BE297" s="38"/>
      <c r="BF297" s="38"/>
    </row>
    <row r="298">
      <c r="A298" s="1"/>
      <c r="B298" s="1"/>
      <c r="C298" s="53">
        <v>0.0</v>
      </c>
      <c r="D298" s="42"/>
      <c r="E298" s="42"/>
      <c r="F298" s="2">
        <v>4404.0</v>
      </c>
      <c r="G298" s="75">
        <v>2685.0</v>
      </c>
      <c r="H298" s="43">
        <v>15.0</v>
      </c>
      <c r="I298" s="43">
        <v>54.0</v>
      </c>
      <c r="J298" s="43">
        <v>11.0</v>
      </c>
      <c r="K298" s="44">
        <v>70.0</v>
      </c>
      <c r="L298" s="44">
        <v>138.0</v>
      </c>
      <c r="M298" s="44">
        <v>45.0</v>
      </c>
      <c r="N298" s="76">
        <f>'Turnout Restoration'!AR298</f>
        <v>28</v>
      </c>
      <c r="O298" s="45">
        <v>20.0</v>
      </c>
      <c r="P298" s="76">
        <f>'Turnout Restoration'!AT298</f>
        <v>22</v>
      </c>
      <c r="Q298" s="39">
        <f t="shared" si="6"/>
        <v>0.2857142857</v>
      </c>
      <c r="R298" s="40">
        <f t="shared" si="7"/>
        <v>0.675</v>
      </c>
      <c r="S298" s="54">
        <f t="shared" si="8"/>
        <v>0.5454545455</v>
      </c>
      <c r="T298" s="40">
        <f t="shared" si="9"/>
        <v>0.4553061224</v>
      </c>
      <c r="U298" s="54">
        <f t="shared" si="10"/>
        <v>0.5510612245</v>
      </c>
      <c r="V298" s="39">
        <f t="shared" ref="V298:X298" si="1505">Q298</f>
        <v>0.2857142857</v>
      </c>
      <c r="W298" s="40">
        <f t="shared" si="1505"/>
        <v>0.675</v>
      </c>
      <c r="X298" s="54">
        <f t="shared" si="1505"/>
        <v>0.5454545455</v>
      </c>
      <c r="Y298" s="39">
        <f t="shared" si="12"/>
        <v>0.2857142857</v>
      </c>
      <c r="Z298" s="40">
        <f t="shared" si="13"/>
        <v>0.121</v>
      </c>
      <c r="AA298" s="54">
        <f t="shared" si="14"/>
        <v>-0.08654545455</v>
      </c>
      <c r="AB298" s="55">
        <f t="shared" si="15"/>
        <v>0.4005994482</v>
      </c>
      <c r="AC298" s="55">
        <f t="shared" si="16"/>
        <v>0.3847987152</v>
      </c>
      <c r="AD298" s="39">
        <f t="shared" si="17"/>
        <v>0.2194010632</v>
      </c>
      <c r="AE298" s="40">
        <f t="shared" si="18"/>
        <v>0.2194010632</v>
      </c>
      <c r="AF298" s="54">
        <f t="shared" si="19"/>
        <v>-0.08654545455</v>
      </c>
      <c r="AG298" s="56">
        <f t="shared" si="20"/>
        <v>-0.3757234266</v>
      </c>
      <c r="AH298" s="56">
        <f t="shared" si="21"/>
        <v>1.16112159</v>
      </c>
      <c r="AI298" s="39">
        <f t="shared" si="22"/>
        <v>0.1667737123</v>
      </c>
      <c r="AJ298" s="40">
        <f t="shared" si="23"/>
        <v>0.1667737123</v>
      </c>
      <c r="AK298" s="54">
        <f t="shared" si="24"/>
        <v>0.1667737123</v>
      </c>
      <c r="AL298" s="57">
        <f t="shared" ref="AL298:AM298" si="1506">R298-T298</f>
        <v>0.2196938776</v>
      </c>
      <c r="AM298" s="57">
        <f t="shared" si="1506"/>
        <v>-0.005606679035</v>
      </c>
      <c r="AN298" s="58">
        <f t="shared" si="26"/>
        <v>0.1073658055</v>
      </c>
      <c r="AO298" s="58">
        <f t="shared" si="27"/>
        <v>-0.00395090649</v>
      </c>
      <c r="AP298" s="39">
        <f t="shared" si="28"/>
        <v>0.1667737123</v>
      </c>
      <c r="AQ298" s="40">
        <f t="shared" ref="AQ298:AR298" si="1507">AJ298+AN298</f>
        <v>0.2741395179</v>
      </c>
      <c r="AR298" s="54">
        <f t="shared" si="1507"/>
        <v>0.1628228058</v>
      </c>
      <c r="AS298" s="59">
        <f t="shared" si="30"/>
        <v>1.71318538</v>
      </c>
      <c r="AT298" s="39">
        <f t="shared" ref="AT298:AV298" si="1508">AP298*$AS298</f>
        <v>0.2857142857</v>
      </c>
      <c r="AU298" s="40">
        <f t="shared" si="1508"/>
        <v>0.4696518141</v>
      </c>
      <c r="AV298" s="54">
        <f t="shared" si="1508"/>
        <v>0.2789456505</v>
      </c>
      <c r="AW298" s="39">
        <f t="shared" ref="AW298:AY298" si="1509">IF(AT298&lt;0,0,IF(AT298&gt;1,1,AT298))</f>
        <v>0.2857142857</v>
      </c>
      <c r="AX298" s="40">
        <f t="shared" si="1509"/>
        <v>0.4696518141</v>
      </c>
      <c r="AY298" s="54">
        <f t="shared" si="1509"/>
        <v>0.2789456505</v>
      </c>
      <c r="AZ298" s="38"/>
      <c r="BA298" s="38"/>
      <c r="BB298" s="38"/>
      <c r="BC298" s="38"/>
      <c r="BD298" s="38"/>
      <c r="BE298" s="38"/>
      <c r="BF298" s="38"/>
    </row>
    <row r="299">
      <c r="A299" s="1"/>
      <c r="B299" s="1"/>
      <c r="C299" s="53">
        <v>0.0</v>
      </c>
      <c r="D299" s="42"/>
      <c r="E299" s="42"/>
      <c r="F299" s="2">
        <v>4411.0</v>
      </c>
      <c r="G299" s="75">
        <v>1706.0</v>
      </c>
      <c r="H299" s="43">
        <v>20.0</v>
      </c>
      <c r="I299" s="43">
        <v>16.0</v>
      </c>
      <c r="J299" s="43">
        <v>7.0</v>
      </c>
      <c r="K299" s="44">
        <v>45.0</v>
      </c>
      <c r="L299" s="44">
        <v>94.0</v>
      </c>
      <c r="M299" s="44">
        <v>35.0</v>
      </c>
      <c r="N299" s="76">
        <f>'Turnout Restoration'!AR299</f>
        <v>21</v>
      </c>
      <c r="O299" s="45">
        <v>21.0</v>
      </c>
      <c r="P299" s="76">
        <f>'Turnout Restoration'!AT299</f>
        <v>6</v>
      </c>
      <c r="Q299" s="39">
        <f t="shared" si="6"/>
        <v>0.4375</v>
      </c>
      <c r="R299" s="40">
        <f t="shared" si="7"/>
        <v>0.3720930233</v>
      </c>
      <c r="S299" s="54">
        <f t="shared" si="8"/>
        <v>0.5402298851</v>
      </c>
      <c r="T299" s="40">
        <f t="shared" si="9"/>
        <v>0.4480976563</v>
      </c>
      <c r="U299" s="54">
        <f t="shared" si="10"/>
        <v>0.5321679688</v>
      </c>
      <c r="V299" s="39">
        <f t="shared" ref="V299:X299" si="1510">Q299</f>
        <v>0.4375</v>
      </c>
      <c r="W299" s="40">
        <f t="shared" si="1510"/>
        <v>0.3720930233</v>
      </c>
      <c r="X299" s="54">
        <f t="shared" si="1510"/>
        <v>0.5402298851</v>
      </c>
      <c r="Y299" s="39">
        <f t="shared" si="12"/>
        <v>0.4375</v>
      </c>
      <c r="Z299" s="40">
        <f t="shared" si="13"/>
        <v>-0.1819069767</v>
      </c>
      <c r="AA299" s="54">
        <f t="shared" si="14"/>
        <v>-0.09177011494</v>
      </c>
      <c r="AB299" s="55">
        <f t="shared" si="15"/>
        <v>-0.3940416673</v>
      </c>
      <c r="AC299" s="55">
        <f t="shared" si="16"/>
        <v>1.179439831</v>
      </c>
      <c r="AD299" s="39">
        <f t="shared" si="17"/>
        <v>0.3350346237</v>
      </c>
      <c r="AE299" s="40">
        <f t="shared" si="18"/>
        <v>0.3350346237</v>
      </c>
      <c r="AF299" s="54">
        <f t="shared" si="19"/>
        <v>-0.09177011494</v>
      </c>
      <c r="AG299" s="56">
        <f t="shared" si="20"/>
        <v>-0.2673547333</v>
      </c>
      <c r="AH299" s="56">
        <f t="shared" si="21"/>
        <v>1.052752897</v>
      </c>
      <c r="AI299" s="39">
        <f t="shared" si="22"/>
        <v>0.2456317906</v>
      </c>
      <c r="AJ299" s="40">
        <f t="shared" si="23"/>
        <v>0.2456317906</v>
      </c>
      <c r="AK299" s="54">
        <f t="shared" si="24"/>
        <v>0.2456317906</v>
      </c>
      <c r="AL299" s="57">
        <f t="shared" ref="AL299:AM299" si="1511">R299-T299</f>
        <v>-0.07600463299</v>
      </c>
      <c r="AM299" s="57">
        <f t="shared" si="1511"/>
        <v>0.008061916307</v>
      </c>
      <c r="AN299" s="58">
        <f t="shared" si="26"/>
        <v>-0.03714395111</v>
      </c>
      <c r="AO299" s="58">
        <f t="shared" si="27"/>
        <v>0.005681059547</v>
      </c>
      <c r="AP299" s="39">
        <f t="shared" si="28"/>
        <v>0.2456317906</v>
      </c>
      <c r="AQ299" s="40">
        <f t="shared" ref="AQ299:AR299" si="1512">AJ299+AN299</f>
        <v>0.2084878395</v>
      </c>
      <c r="AR299" s="54">
        <f t="shared" si="1512"/>
        <v>0.2513128501</v>
      </c>
      <c r="AS299" s="59">
        <f t="shared" si="30"/>
        <v>1.781121242</v>
      </c>
      <c r="AT299" s="39">
        <f t="shared" ref="AT299:AV299" si="1513">AP299*$AS299</f>
        <v>0.4375</v>
      </c>
      <c r="AU299" s="40">
        <f t="shared" si="1513"/>
        <v>0.3713421197</v>
      </c>
      <c r="AV299" s="54">
        <f t="shared" si="1513"/>
        <v>0.4476186558</v>
      </c>
      <c r="AW299" s="39">
        <f t="shared" ref="AW299:AY299" si="1514">IF(AT299&lt;0,0,IF(AT299&gt;1,1,AT299))</f>
        <v>0.4375</v>
      </c>
      <c r="AX299" s="40">
        <f t="shared" si="1514"/>
        <v>0.3713421197</v>
      </c>
      <c r="AY299" s="54">
        <f t="shared" si="1514"/>
        <v>0.4476186558</v>
      </c>
      <c r="AZ299" s="38"/>
      <c r="BA299" s="38"/>
      <c r="BB299" s="38"/>
      <c r="BC299" s="38"/>
      <c r="BD299" s="38"/>
      <c r="BE299" s="38"/>
      <c r="BF299" s="38"/>
    </row>
    <row r="300">
      <c r="A300" s="1"/>
      <c r="B300" s="1"/>
      <c r="C300" s="53">
        <v>0.0</v>
      </c>
      <c r="D300" s="42"/>
      <c r="E300" s="42"/>
      <c r="F300" s="2">
        <v>4413.0</v>
      </c>
      <c r="G300" s="75">
        <v>892.0</v>
      </c>
      <c r="H300" s="43">
        <v>20.0</v>
      </c>
      <c r="I300" s="43">
        <v>19.0</v>
      </c>
      <c r="J300" s="43">
        <v>13.0</v>
      </c>
      <c r="K300" s="44">
        <v>43.0</v>
      </c>
      <c r="L300" s="44">
        <v>74.0</v>
      </c>
      <c r="M300" s="44">
        <v>19.0</v>
      </c>
      <c r="N300" s="76">
        <f>'Turnout Restoration'!AR300</f>
        <v>18</v>
      </c>
      <c r="O300" s="45">
        <v>7.0</v>
      </c>
      <c r="P300" s="76">
        <f>'Turnout Restoration'!AT300</f>
        <v>4</v>
      </c>
      <c r="Q300" s="39">
        <f t="shared" si="6"/>
        <v>0.2413793103</v>
      </c>
      <c r="R300" s="40">
        <f t="shared" si="7"/>
        <v>0.3653846154</v>
      </c>
      <c r="S300" s="54">
        <f t="shared" si="8"/>
        <v>0.5441176471</v>
      </c>
      <c r="T300" s="40">
        <f t="shared" si="9"/>
        <v>0.463332937</v>
      </c>
      <c r="U300" s="54">
        <f t="shared" si="10"/>
        <v>0.5597360285</v>
      </c>
      <c r="V300" s="39">
        <f t="shared" ref="V300:X300" si="1515">Q300</f>
        <v>0.2413793103</v>
      </c>
      <c r="W300" s="40">
        <f t="shared" si="1515"/>
        <v>0.3653846154</v>
      </c>
      <c r="X300" s="54">
        <f t="shared" si="1515"/>
        <v>0.5441176471</v>
      </c>
      <c r="Y300" s="39">
        <f t="shared" si="12"/>
        <v>0.2413793103</v>
      </c>
      <c r="Z300" s="40">
        <f t="shared" si="13"/>
        <v>-0.1886153846</v>
      </c>
      <c r="AA300" s="54">
        <f t="shared" si="14"/>
        <v>-0.08788235294</v>
      </c>
      <c r="AB300" s="55">
        <f t="shared" si="15"/>
        <v>-0.6633002271</v>
      </c>
      <c r="AC300" s="55">
        <f t="shared" si="16"/>
        <v>1.44869839</v>
      </c>
      <c r="AD300" s="39">
        <f t="shared" si="17"/>
        <v>0.216609943</v>
      </c>
      <c r="AE300" s="40">
        <f t="shared" si="18"/>
        <v>0.216609943</v>
      </c>
      <c r="AF300" s="54">
        <f t="shared" si="19"/>
        <v>-0.08788235294</v>
      </c>
      <c r="AG300" s="56">
        <f t="shared" si="20"/>
        <v>-0.3854251553</v>
      </c>
      <c r="AH300" s="56">
        <f t="shared" si="21"/>
        <v>1.170823319</v>
      </c>
      <c r="AI300" s="39">
        <f t="shared" si="22"/>
        <v>0.1652924308</v>
      </c>
      <c r="AJ300" s="40">
        <f t="shared" si="23"/>
        <v>0.1652924308</v>
      </c>
      <c r="AK300" s="54">
        <f t="shared" si="24"/>
        <v>0.1652924308</v>
      </c>
      <c r="AL300" s="57">
        <f t="shared" ref="AL300:AM300" si="1516">R300-T300</f>
        <v>-0.0979483216</v>
      </c>
      <c r="AM300" s="57">
        <f t="shared" si="1516"/>
        <v>-0.01561838148</v>
      </c>
      <c r="AN300" s="58">
        <f t="shared" si="26"/>
        <v>-0.04786797232</v>
      </c>
      <c r="AO300" s="58">
        <f t="shared" si="27"/>
        <v>-0.01100593852</v>
      </c>
      <c r="AP300" s="39">
        <f t="shared" si="28"/>
        <v>0.1652924308</v>
      </c>
      <c r="AQ300" s="40">
        <f t="shared" ref="AQ300:AR300" si="1517">AJ300+AN300</f>
        <v>0.1174244585</v>
      </c>
      <c r="AR300" s="54">
        <f t="shared" si="1517"/>
        <v>0.1542864923</v>
      </c>
      <c r="AS300" s="59">
        <f t="shared" si="30"/>
        <v>1.46031678</v>
      </c>
      <c r="AT300" s="39">
        <f t="shared" ref="AT300:AV300" si="1518">AP300*$AS300</f>
        <v>0.2413793103</v>
      </c>
      <c r="AU300" s="40">
        <f t="shared" si="1518"/>
        <v>0.1714769071</v>
      </c>
      <c r="AV300" s="54">
        <f t="shared" si="1518"/>
        <v>0.2253071536</v>
      </c>
      <c r="AW300" s="39">
        <f t="shared" ref="AW300:AY300" si="1519">IF(AT300&lt;0,0,IF(AT300&gt;1,1,AT300))</f>
        <v>0.2413793103</v>
      </c>
      <c r="AX300" s="40">
        <f t="shared" si="1519"/>
        <v>0.1714769071</v>
      </c>
      <c r="AY300" s="54">
        <f t="shared" si="1519"/>
        <v>0.2253071536</v>
      </c>
      <c r="AZ300" s="38"/>
      <c r="BA300" s="38"/>
      <c r="BB300" s="38"/>
      <c r="BC300" s="38"/>
      <c r="BD300" s="38"/>
      <c r="BE300" s="38"/>
      <c r="BF300" s="38"/>
    </row>
    <row r="301">
      <c r="A301" s="1"/>
      <c r="B301" s="1"/>
      <c r="C301" s="53">
        <v>0.0</v>
      </c>
      <c r="D301" s="42"/>
      <c r="E301" s="42"/>
      <c r="F301" s="2">
        <v>4414.0</v>
      </c>
      <c r="G301" s="75">
        <v>2817.0</v>
      </c>
      <c r="H301" s="43">
        <v>40.0</v>
      </c>
      <c r="I301" s="43">
        <v>41.0</v>
      </c>
      <c r="J301" s="43">
        <v>35.0</v>
      </c>
      <c r="K301" s="44">
        <v>75.0</v>
      </c>
      <c r="L301" s="44">
        <v>181.0</v>
      </c>
      <c r="M301" s="44">
        <v>73.0</v>
      </c>
      <c r="N301" s="76">
        <f>'Turnout Restoration'!AR301</f>
        <v>35</v>
      </c>
      <c r="O301" s="45">
        <v>29.0</v>
      </c>
      <c r="P301" s="76">
        <f>'Turnout Restoration'!AT301</f>
        <v>28</v>
      </c>
      <c r="Q301" s="39">
        <f t="shared" si="6"/>
        <v>0.3152173913</v>
      </c>
      <c r="R301" s="40">
        <f t="shared" si="7"/>
        <v>0.3534482759</v>
      </c>
      <c r="S301" s="54">
        <f t="shared" si="8"/>
        <v>0.5501519757</v>
      </c>
      <c r="T301" s="40">
        <f t="shared" si="9"/>
        <v>0.4514481333</v>
      </c>
      <c r="U301" s="54">
        <f t="shared" si="10"/>
        <v>0.5460792769</v>
      </c>
      <c r="V301" s="39">
        <f t="shared" ref="V301:X301" si="1520">Q301</f>
        <v>0.3152173913</v>
      </c>
      <c r="W301" s="40">
        <f t="shared" si="1520"/>
        <v>0.3534482759</v>
      </c>
      <c r="X301" s="54">
        <f t="shared" si="1520"/>
        <v>0.5501519757</v>
      </c>
      <c r="Y301" s="39">
        <f t="shared" si="12"/>
        <v>0.3152173913</v>
      </c>
      <c r="Z301" s="40">
        <f t="shared" si="13"/>
        <v>-0.2005517241</v>
      </c>
      <c r="AA301" s="54">
        <f t="shared" si="14"/>
        <v>-0.08184802432</v>
      </c>
      <c r="AB301" s="55">
        <f t="shared" si="15"/>
        <v>-0.5666362695</v>
      </c>
      <c r="AC301" s="55">
        <f t="shared" si="16"/>
        <v>1.352034433</v>
      </c>
      <c r="AD301" s="39">
        <f t="shared" si="17"/>
        <v>0.2641808072</v>
      </c>
      <c r="AE301" s="40">
        <f t="shared" si="18"/>
        <v>0.2641808072</v>
      </c>
      <c r="AF301" s="54">
        <f t="shared" si="19"/>
        <v>-0.08184802432</v>
      </c>
      <c r="AG301" s="56">
        <f t="shared" si="20"/>
        <v>-0.3004398081</v>
      </c>
      <c r="AH301" s="56">
        <f t="shared" si="21"/>
        <v>1.085837972</v>
      </c>
      <c r="AI301" s="39">
        <f t="shared" si="22"/>
        <v>0.1955640534</v>
      </c>
      <c r="AJ301" s="40">
        <f t="shared" si="23"/>
        <v>0.1955640534</v>
      </c>
      <c r="AK301" s="54">
        <f t="shared" si="24"/>
        <v>0.1955640534</v>
      </c>
      <c r="AL301" s="57">
        <f t="shared" ref="AL301:AM301" si="1521">R301-T301</f>
        <v>-0.09799985741</v>
      </c>
      <c r="AM301" s="57">
        <f t="shared" si="1521"/>
        <v>0.004072698746</v>
      </c>
      <c r="AN301" s="58">
        <f t="shared" si="26"/>
        <v>-0.0478931582</v>
      </c>
      <c r="AO301" s="58">
        <f t="shared" si="27"/>
        <v>0.002869943474</v>
      </c>
      <c r="AP301" s="39">
        <f t="shared" si="28"/>
        <v>0.1955640534</v>
      </c>
      <c r="AQ301" s="40">
        <f t="shared" ref="AQ301:AR301" si="1522">AJ301+AN301</f>
        <v>0.1476708952</v>
      </c>
      <c r="AR301" s="54">
        <f t="shared" si="1522"/>
        <v>0.1984339969</v>
      </c>
      <c r="AS301" s="59">
        <f t="shared" si="30"/>
        <v>1.611837072</v>
      </c>
      <c r="AT301" s="39">
        <f t="shared" ref="AT301:AV301" si="1523">AP301*$AS301</f>
        <v>0.3152173913</v>
      </c>
      <c r="AU301" s="40">
        <f t="shared" si="1523"/>
        <v>0.2380214234</v>
      </c>
      <c r="AV301" s="54">
        <f t="shared" si="1523"/>
        <v>0.3198432726</v>
      </c>
      <c r="AW301" s="39">
        <f t="shared" ref="AW301:AY301" si="1524">IF(AT301&lt;0,0,IF(AT301&gt;1,1,AT301))</f>
        <v>0.3152173913</v>
      </c>
      <c r="AX301" s="40">
        <f t="shared" si="1524"/>
        <v>0.2380214234</v>
      </c>
      <c r="AY301" s="54">
        <f t="shared" si="1524"/>
        <v>0.3198432726</v>
      </c>
      <c r="AZ301" s="38"/>
      <c r="BA301" s="38"/>
      <c r="BB301" s="38"/>
      <c r="BC301" s="38"/>
      <c r="BD301" s="38"/>
      <c r="BE301" s="38"/>
      <c r="BF301" s="38"/>
    </row>
    <row r="302">
      <c r="A302" s="1"/>
      <c r="B302" s="1"/>
      <c r="C302" s="53">
        <v>0.0</v>
      </c>
      <c r="D302" s="42"/>
      <c r="E302" s="42"/>
      <c r="F302" s="2">
        <v>4415.0</v>
      </c>
      <c r="G302" s="75">
        <v>2014.0</v>
      </c>
      <c r="H302" s="43">
        <v>7.0</v>
      </c>
      <c r="I302" s="43">
        <v>17.0</v>
      </c>
      <c r="J302" s="43">
        <v>5.0</v>
      </c>
      <c r="K302" s="44">
        <v>23.0</v>
      </c>
      <c r="L302" s="44">
        <v>76.0</v>
      </c>
      <c r="M302" s="44">
        <v>11.0</v>
      </c>
      <c r="N302" s="76">
        <f>'Turnout Restoration'!AR302</f>
        <v>8</v>
      </c>
      <c r="O302" s="45">
        <v>2.0</v>
      </c>
      <c r="P302" s="76">
        <f>'Turnout Restoration'!AT302</f>
        <v>7</v>
      </c>
      <c r="Q302" s="39">
        <f t="shared" si="6"/>
        <v>0.1176470588</v>
      </c>
      <c r="R302" s="40">
        <f t="shared" si="7"/>
        <v>0.5862068966</v>
      </c>
      <c r="S302" s="54">
        <f t="shared" si="8"/>
        <v>0.6909090909</v>
      </c>
      <c r="T302" s="40">
        <f t="shared" si="9"/>
        <v>0.4998961938</v>
      </c>
      <c r="U302" s="54">
        <f t="shared" si="10"/>
        <v>0.5914948097</v>
      </c>
      <c r="V302" s="39">
        <f t="shared" ref="V302:X302" si="1525">Q302</f>
        <v>0.1176470588</v>
      </c>
      <c r="W302" s="40">
        <f t="shared" si="1525"/>
        <v>0.5862068966</v>
      </c>
      <c r="X302" s="54">
        <f t="shared" si="1525"/>
        <v>0.6909090909</v>
      </c>
      <c r="Y302" s="39">
        <f t="shared" si="12"/>
        <v>0.1176470588</v>
      </c>
      <c r="Z302" s="40">
        <f t="shared" si="13"/>
        <v>0.03220689655</v>
      </c>
      <c r="AA302" s="54">
        <f t="shared" si="14"/>
        <v>0.05890909091</v>
      </c>
      <c r="AB302" s="55">
        <f t="shared" si="15"/>
        <v>0.2672117446</v>
      </c>
      <c r="AC302" s="55">
        <f t="shared" si="16"/>
        <v>0.5181864188</v>
      </c>
      <c r="AD302" s="39">
        <f t="shared" si="17"/>
        <v>0.08624996996</v>
      </c>
      <c r="AE302" s="40">
        <f t="shared" si="18"/>
        <v>0.08624996996</v>
      </c>
      <c r="AF302" s="54">
        <f t="shared" si="19"/>
        <v>0.05890909091</v>
      </c>
      <c r="AG302" s="56">
        <f t="shared" si="20"/>
        <v>0.5992280773</v>
      </c>
      <c r="AH302" s="56">
        <f t="shared" si="21"/>
        <v>0.1861700861</v>
      </c>
      <c r="AI302" s="39">
        <f t="shared" si="22"/>
        <v>0.07385573204</v>
      </c>
      <c r="AJ302" s="40">
        <f t="shared" si="23"/>
        <v>0.07385573204</v>
      </c>
      <c r="AK302" s="54">
        <f t="shared" si="24"/>
        <v>0.07385573204</v>
      </c>
      <c r="AL302" s="57">
        <f t="shared" ref="AL302:AM302" si="1526">R302-T302</f>
        <v>0.08631070278</v>
      </c>
      <c r="AM302" s="57">
        <f t="shared" si="1526"/>
        <v>0.09941428122</v>
      </c>
      <c r="AN302" s="58">
        <f t="shared" si="26"/>
        <v>0.04218059344</v>
      </c>
      <c r="AO302" s="58">
        <f t="shared" si="27"/>
        <v>0.0700551122</v>
      </c>
      <c r="AP302" s="39">
        <f t="shared" si="28"/>
        <v>0.07385573204</v>
      </c>
      <c r="AQ302" s="40">
        <f t="shared" ref="AQ302:AR302" si="1527">AJ302+AN302</f>
        <v>0.1160363255</v>
      </c>
      <c r="AR302" s="54">
        <f t="shared" si="1527"/>
        <v>0.1439108442</v>
      </c>
      <c r="AS302" s="59">
        <f t="shared" si="30"/>
        <v>1.592930644</v>
      </c>
      <c r="AT302" s="39">
        <f t="shared" ref="AT302:AV302" si="1528">AP302*$AS302</f>
        <v>0.1176470588</v>
      </c>
      <c r="AU302" s="40">
        <f t="shared" si="1528"/>
        <v>0.1848378187</v>
      </c>
      <c r="AV302" s="54">
        <f t="shared" si="1528"/>
        <v>0.2292399938</v>
      </c>
      <c r="AW302" s="39">
        <f t="shared" ref="AW302:AY302" si="1529">IF(AT302&lt;0,0,IF(AT302&gt;1,1,AT302))</f>
        <v>0.1176470588</v>
      </c>
      <c r="AX302" s="40">
        <f t="shared" si="1529"/>
        <v>0.1848378187</v>
      </c>
      <c r="AY302" s="54">
        <f t="shared" si="1529"/>
        <v>0.2292399938</v>
      </c>
      <c r="AZ302" s="38"/>
      <c r="BA302" s="38"/>
      <c r="BB302" s="38"/>
      <c r="BC302" s="38"/>
      <c r="BD302" s="38"/>
      <c r="BE302" s="38"/>
      <c r="BF302" s="38"/>
    </row>
    <row r="303">
      <c r="A303" s="1"/>
      <c r="B303" s="1"/>
      <c r="C303" s="53">
        <v>0.0</v>
      </c>
      <c r="D303" s="42"/>
      <c r="E303" s="42"/>
      <c r="F303" s="2">
        <v>4417.0</v>
      </c>
      <c r="G303" s="75">
        <v>2780.0</v>
      </c>
      <c r="H303" s="43">
        <v>30.0</v>
      </c>
      <c r="I303" s="43">
        <v>39.0</v>
      </c>
      <c r="J303" s="43">
        <v>29.0</v>
      </c>
      <c r="K303" s="44">
        <v>98.0</v>
      </c>
      <c r="L303" s="44">
        <v>178.0</v>
      </c>
      <c r="M303" s="44">
        <v>57.0</v>
      </c>
      <c r="N303" s="76">
        <f>'Turnout Restoration'!AR303</f>
        <v>33</v>
      </c>
      <c r="O303" s="45">
        <v>32.0</v>
      </c>
      <c r="P303" s="76">
        <f>'Turnout Restoration'!AT303</f>
        <v>23</v>
      </c>
      <c r="Q303" s="39">
        <f t="shared" si="6"/>
        <v>0.3636363636</v>
      </c>
      <c r="R303" s="40">
        <f t="shared" si="7"/>
        <v>0.3979591837</v>
      </c>
      <c r="S303" s="54">
        <f t="shared" si="8"/>
        <v>0.5345345345</v>
      </c>
      <c r="T303" s="40">
        <f t="shared" si="9"/>
        <v>0.4476859504</v>
      </c>
      <c r="U303" s="54">
        <f t="shared" si="10"/>
        <v>0.5392727273</v>
      </c>
      <c r="V303" s="39">
        <f t="shared" ref="V303:X303" si="1530">Q303</f>
        <v>0.3636363636</v>
      </c>
      <c r="W303" s="40">
        <f t="shared" si="1530"/>
        <v>0.3979591837</v>
      </c>
      <c r="X303" s="54">
        <f t="shared" si="1530"/>
        <v>0.5345345345</v>
      </c>
      <c r="Y303" s="39">
        <f t="shared" si="12"/>
        <v>0.3636363636</v>
      </c>
      <c r="Z303" s="40">
        <f t="shared" si="13"/>
        <v>-0.1560408163</v>
      </c>
      <c r="AA303" s="54">
        <f t="shared" si="14"/>
        <v>-0.09746546547</v>
      </c>
      <c r="AB303" s="55">
        <f t="shared" si="15"/>
        <v>-0.4053485934</v>
      </c>
      <c r="AC303" s="55">
        <f t="shared" si="16"/>
        <v>1.190746757</v>
      </c>
      <c r="AD303" s="39">
        <f t="shared" si="17"/>
        <v>0.2798036287</v>
      </c>
      <c r="AE303" s="40">
        <f t="shared" si="18"/>
        <v>0.2798036287</v>
      </c>
      <c r="AF303" s="54">
        <f t="shared" si="19"/>
        <v>-0.09746546547</v>
      </c>
      <c r="AG303" s="56">
        <f t="shared" si="20"/>
        <v>-0.335190972</v>
      </c>
      <c r="AH303" s="56">
        <f t="shared" si="21"/>
        <v>1.120589135</v>
      </c>
      <c r="AI303" s="39">
        <f t="shared" si="22"/>
        <v>0.2095108441</v>
      </c>
      <c r="AJ303" s="40">
        <f t="shared" si="23"/>
        <v>0.2095108441</v>
      </c>
      <c r="AK303" s="54">
        <f t="shared" si="24"/>
        <v>0.2095108441</v>
      </c>
      <c r="AL303" s="57">
        <f t="shared" ref="AL303:AM303" si="1531">R303-T303</f>
        <v>-0.04972676674</v>
      </c>
      <c r="AM303" s="57">
        <f t="shared" si="1531"/>
        <v>-0.004738192738</v>
      </c>
      <c r="AN303" s="58">
        <f t="shared" si="26"/>
        <v>-0.02430178951</v>
      </c>
      <c r="AO303" s="58">
        <f t="shared" si="27"/>
        <v>-0.00333890282</v>
      </c>
      <c r="AP303" s="39">
        <f t="shared" si="28"/>
        <v>0.2095108441</v>
      </c>
      <c r="AQ303" s="40">
        <f t="shared" ref="AQ303:AR303" si="1532">AJ303+AN303</f>
        <v>0.1852090546</v>
      </c>
      <c r="AR303" s="54">
        <f t="shared" si="1532"/>
        <v>0.2061719413</v>
      </c>
      <c r="AS303" s="59">
        <f t="shared" si="30"/>
        <v>1.735644592</v>
      </c>
      <c r="AT303" s="39">
        <f t="shared" ref="AT303:AV303" si="1533">AP303*$AS303</f>
        <v>0.3636363636</v>
      </c>
      <c r="AU303" s="40">
        <f t="shared" si="1533"/>
        <v>0.3214570941</v>
      </c>
      <c r="AV303" s="54">
        <f t="shared" si="1533"/>
        <v>0.357841215</v>
      </c>
      <c r="AW303" s="39">
        <f t="shared" ref="AW303:AY303" si="1534">IF(AT303&lt;0,0,IF(AT303&gt;1,1,AT303))</f>
        <v>0.3636363636</v>
      </c>
      <c r="AX303" s="40">
        <f t="shared" si="1534"/>
        <v>0.3214570941</v>
      </c>
      <c r="AY303" s="54">
        <f t="shared" si="1534"/>
        <v>0.357841215</v>
      </c>
      <c r="AZ303" s="38"/>
      <c r="BA303" s="38"/>
      <c r="BB303" s="38"/>
      <c r="BC303" s="38"/>
      <c r="BD303" s="38"/>
      <c r="BE303" s="38"/>
      <c r="BF303" s="38"/>
    </row>
    <row r="304">
      <c r="A304" s="1"/>
      <c r="B304" s="1"/>
      <c r="C304" s="53">
        <v>0.0</v>
      </c>
      <c r="D304" s="42"/>
      <c r="E304" s="42"/>
      <c r="F304" s="2">
        <v>4421.0</v>
      </c>
      <c r="G304" s="75">
        <v>2298.0</v>
      </c>
      <c r="H304" s="43">
        <v>41.0</v>
      </c>
      <c r="I304" s="43">
        <v>38.0</v>
      </c>
      <c r="J304" s="43">
        <v>28.0</v>
      </c>
      <c r="K304" s="44">
        <v>61.0</v>
      </c>
      <c r="L304" s="44">
        <v>139.0</v>
      </c>
      <c r="M304" s="44">
        <v>40.0</v>
      </c>
      <c r="N304" s="76">
        <f>'Turnout Restoration'!AR304</f>
        <v>23</v>
      </c>
      <c r="O304" s="45">
        <v>20.0</v>
      </c>
      <c r="P304" s="76">
        <f>'Turnout Restoration'!AT304</f>
        <v>20</v>
      </c>
      <c r="Q304" s="39">
        <f t="shared" si="6"/>
        <v>0.3174603175</v>
      </c>
      <c r="R304" s="40">
        <f t="shared" si="7"/>
        <v>0.3551401869</v>
      </c>
      <c r="S304" s="54">
        <f t="shared" si="8"/>
        <v>0.5791666667</v>
      </c>
      <c r="T304" s="40">
        <f t="shared" si="9"/>
        <v>0.4512033258</v>
      </c>
      <c r="U304" s="54">
        <f t="shared" si="10"/>
        <v>0.5457263794</v>
      </c>
      <c r="V304" s="39">
        <f t="shared" ref="V304:X304" si="1535">Q304</f>
        <v>0.3174603175</v>
      </c>
      <c r="W304" s="40">
        <f t="shared" si="1535"/>
        <v>0.3551401869</v>
      </c>
      <c r="X304" s="54">
        <f t="shared" si="1535"/>
        <v>0.5791666667</v>
      </c>
      <c r="Y304" s="39">
        <f t="shared" si="12"/>
        <v>0.3174603175</v>
      </c>
      <c r="Z304" s="40">
        <f t="shared" si="13"/>
        <v>-0.1988598131</v>
      </c>
      <c r="AA304" s="54">
        <f t="shared" si="14"/>
        <v>-0.05283333333</v>
      </c>
      <c r="AB304" s="55">
        <f t="shared" si="15"/>
        <v>-0.5596114644</v>
      </c>
      <c r="AC304" s="55">
        <f t="shared" si="16"/>
        <v>1.345009628</v>
      </c>
      <c r="AD304" s="39">
        <f t="shared" si="17"/>
        <v>0.2648832558</v>
      </c>
      <c r="AE304" s="40">
        <f t="shared" si="18"/>
        <v>0.2648832558</v>
      </c>
      <c r="AF304" s="54">
        <f t="shared" si="19"/>
        <v>-0.05283333333</v>
      </c>
      <c r="AG304" s="56">
        <f t="shared" si="20"/>
        <v>-0.1968752554</v>
      </c>
      <c r="AH304" s="56">
        <f t="shared" si="21"/>
        <v>0.9822734188</v>
      </c>
      <c r="AI304" s="39">
        <f t="shared" si="22"/>
        <v>0.1909901834</v>
      </c>
      <c r="AJ304" s="40">
        <f t="shared" si="23"/>
        <v>0.1909901834</v>
      </c>
      <c r="AK304" s="54">
        <f t="shared" si="24"/>
        <v>0.1909901834</v>
      </c>
      <c r="AL304" s="57">
        <f t="shared" ref="AL304:AM304" si="1536">R304-T304</f>
        <v>-0.09606313886</v>
      </c>
      <c r="AM304" s="57">
        <f t="shared" si="1536"/>
        <v>0.03344028723</v>
      </c>
      <c r="AN304" s="58">
        <f t="shared" si="26"/>
        <v>-0.04694667144</v>
      </c>
      <c r="AO304" s="58">
        <f t="shared" si="27"/>
        <v>0.02356465334</v>
      </c>
      <c r="AP304" s="39">
        <f t="shared" si="28"/>
        <v>0.1909901834</v>
      </c>
      <c r="AQ304" s="40">
        <f t="shared" ref="AQ304:AR304" si="1537">AJ304+AN304</f>
        <v>0.144043512</v>
      </c>
      <c r="AR304" s="54">
        <f t="shared" si="1537"/>
        <v>0.2145548368</v>
      </c>
      <c r="AS304" s="59">
        <f t="shared" si="30"/>
        <v>1.662181332</v>
      </c>
      <c r="AT304" s="39">
        <f t="shared" ref="AT304:AV304" si="1538">AP304*$AS304</f>
        <v>0.3174603175</v>
      </c>
      <c r="AU304" s="40">
        <f t="shared" si="1538"/>
        <v>0.2394264366</v>
      </c>
      <c r="AV304" s="54">
        <f t="shared" si="1538"/>
        <v>0.3566290443</v>
      </c>
      <c r="AW304" s="39">
        <f t="shared" ref="AW304:AY304" si="1539">IF(AT304&lt;0,0,IF(AT304&gt;1,1,AT304))</f>
        <v>0.3174603175</v>
      </c>
      <c r="AX304" s="40">
        <f t="shared" si="1539"/>
        <v>0.2394264366</v>
      </c>
      <c r="AY304" s="54">
        <f t="shared" si="1539"/>
        <v>0.3566290443</v>
      </c>
      <c r="AZ304" s="38"/>
      <c r="BA304" s="38"/>
      <c r="BB304" s="38"/>
      <c r="BC304" s="38"/>
      <c r="BD304" s="38"/>
      <c r="BE304" s="38"/>
      <c r="BF304" s="38"/>
    </row>
    <row r="305">
      <c r="A305" s="1"/>
      <c r="B305" s="1"/>
      <c r="C305" s="53">
        <v>0.0</v>
      </c>
      <c r="D305" s="42"/>
      <c r="E305" s="42"/>
      <c r="F305" s="2">
        <v>4422.0</v>
      </c>
      <c r="G305" s="75">
        <v>2440.0</v>
      </c>
      <c r="H305" s="43">
        <v>18.0</v>
      </c>
      <c r="I305" s="43">
        <v>33.0</v>
      </c>
      <c r="J305" s="43">
        <v>28.0</v>
      </c>
      <c r="K305" s="44">
        <v>52.0</v>
      </c>
      <c r="L305" s="44">
        <v>125.0</v>
      </c>
      <c r="M305" s="44">
        <v>40.0</v>
      </c>
      <c r="N305" s="76">
        <f>'Turnout Restoration'!AR305</f>
        <v>29</v>
      </c>
      <c r="O305" s="45">
        <v>14.0</v>
      </c>
      <c r="P305" s="76">
        <f>'Turnout Restoration'!AT305</f>
        <v>43</v>
      </c>
      <c r="Q305" s="39">
        <f t="shared" si="6"/>
        <v>0.1627906977</v>
      </c>
      <c r="R305" s="40">
        <f t="shared" si="7"/>
        <v>0.417721519</v>
      </c>
      <c r="S305" s="54">
        <f t="shared" si="8"/>
        <v>0.5760368664</v>
      </c>
      <c r="T305" s="40">
        <f t="shared" si="9"/>
        <v>0.4841400757</v>
      </c>
      <c r="U305" s="54">
        <f t="shared" si="10"/>
        <v>0.5786197945</v>
      </c>
      <c r="V305" s="39">
        <f t="shared" ref="V305:X305" si="1540">Q305</f>
        <v>0.1627906977</v>
      </c>
      <c r="W305" s="40">
        <f t="shared" si="1540"/>
        <v>0.417721519</v>
      </c>
      <c r="X305" s="54">
        <f t="shared" si="1540"/>
        <v>0.5760368664</v>
      </c>
      <c r="Y305" s="39">
        <f t="shared" si="12"/>
        <v>0.1627906977</v>
      </c>
      <c r="Z305" s="40">
        <f t="shared" si="13"/>
        <v>-0.136278481</v>
      </c>
      <c r="AA305" s="54">
        <f t="shared" si="14"/>
        <v>-0.05596313364</v>
      </c>
      <c r="AB305" s="55">
        <f t="shared" si="15"/>
        <v>-0.6969801853</v>
      </c>
      <c r="AC305" s="55">
        <f t="shared" si="16"/>
        <v>1.482378349</v>
      </c>
      <c r="AD305" s="39">
        <f t="shared" si="17"/>
        <v>0.1501210106</v>
      </c>
      <c r="AE305" s="40">
        <f t="shared" si="18"/>
        <v>0.1501210106</v>
      </c>
      <c r="AF305" s="54">
        <f t="shared" si="19"/>
        <v>-0.05596313364</v>
      </c>
      <c r="AG305" s="56">
        <f t="shared" si="20"/>
        <v>-0.3568289347</v>
      </c>
      <c r="AH305" s="56">
        <f t="shared" si="21"/>
        <v>1.142227098</v>
      </c>
      <c r="AI305" s="39">
        <f t="shared" si="22"/>
        <v>0.1132876651</v>
      </c>
      <c r="AJ305" s="40">
        <f t="shared" si="23"/>
        <v>0.1132876651</v>
      </c>
      <c r="AK305" s="54">
        <f t="shared" si="24"/>
        <v>0.1132876651</v>
      </c>
      <c r="AL305" s="57">
        <f t="shared" ref="AL305:AM305" si="1541">R305-T305</f>
        <v>-0.06641855673</v>
      </c>
      <c r="AM305" s="57">
        <f t="shared" si="1541"/>
        <v>-0.002582928124</v>
      </c>
      <c r="AN305" s="58">
        <f t="shared" si="26"/>
        <v>-0.03245917422</v>
      </c>
      <c r="AO305" s="58">
        <f t="shared" si="27"/>
        <v>-0.001820134062</v>
      </c>
      <c r="AP305" s="39">
        <f t="shared" si="28"/>
        <v>0.1132876651</v>
      </c>
      <c r="AQ305" s="40">
        <f t="shared" ref="AQ305:AR305" si="1542">AJ305+AN305</f>
        <v>0.08082849092</v>
      </c>
      <c r="AR305" s="54">
        <f t="shared" si="1542"/>
        <v>0.1114675311</v>
      </c>
      <c r="AS305" s="59">
        <f t="shared" si="30"/>
        <v>1.436967542</v>
      </c>
      <c r="AT305" s="39">
        <f t="shared" ref="AT305:AV305" si="1543">AP305*$AS305</f>
        <v>0.1627906977</v>
      </c>
      <c r="AU305" s="40">
        <f t="shared" si="1543"/>
        <v>0.1161479179</v>
      </c>
      <c r="AV305" s="54">
        <f t="shared" si="1543"/>
        <v>0.1601752241</v>
      </c>
      <c r="AW305" s="39">
        <f t="shared" ref="AW305:AY305" si="1544">IF(AT305&lt;0,0,IF(AT305&gt;1,1,AT305))</f>
        <v>0.1627906977</v>
      </c>
      <c r="AX305" s="40">
        <f t="shared" si="1544"/>
        <v>0.1161479179</v>
      </c>
      <c r="AY305" s="54">
        <f t="shared" si="1544"/>
        <v>0.1601752241</v>
      </c>
      <c r="AZ305" s="38"/>
      <c r="BA305" s="38"/>
      <c r="BB305" s="38"/>
      <c r="BC305" s="38"/>
      <c r="BD305" s="38"/>
      <c r="BE305" s="38"/>
      <c r="BF305" s="38"/>
    </row>
    <row r="306">
      <c r="A306" s="1"/>
      <c r="B306" s="1"/>
      <c r="C306" s="53">
        <v>0.0</v>
      </c>
      <c r="D306" s="42"/>
      <c r="E306" s="42"/>
      <c r="F306" s="2">
        <v>4423.0</v>
      </c>
      <c r="G306" s="75">
        <v>3301.0</v>
      </c>
      <c r="H306" s="43">
        <v>34.0</v>
      </c>
      <c r="I306" s="43">
        <v>40.0</v>
      </c>
      <c r="J306" s="43">
        <v>20.0</v>
      </c>
      <c r="K306" s="44">
        <v>100.0</v>
      </c>
      <c r="L306" s="44">
        <v>163.0</v>
      </c>
      <c r="M306" s="44">
        <v>51.0</v>
      </c>
      <c r="N306" s="76">
        <f>'Turnout Restoration'!AR306</f>
        <v>43</v>
      </c>
      <c r="O306" s="45">
        <v>36.0</v>
      </c>
      <c r="P306" s="76">
        <f>'Turnout Restoration'!AT306</f>
        <v>21</v>
      </c>
      <c r="Q306" s="39">
        <f t="shared" si="6"/>
        <v>0.36</v>
      </c>
      <c r="R306" s="40">
        <f t="shared" si="7"/>
        <v>0.4255319149</v>
      </c>
      <c r="S306" s="54">
        <f t="shared" si="8"/>
        <v>0.5191082803</v>
      </c>
      <c r="T306" s="40">
        <f t="shared" si="9"/>
        <v>0.4478576</v>
      </c>
      <c r="U306" s="54">
        <f t="shared" si="10"/>
        <v>0.5397248</v>
      </c>
      <c r="V306" s="39">
        <f t="shared" ref="V306:X306" si="1545">Q306</f>
        <v>0.36</v>
      </c>
      <c r="W306" s="40">
        <f t="shared" si="1545"/>
        <v>0.4255319149</v>
      </c>
      <c r="X306" s="54">
        <f t="shared" si="1545"/>
        <v>0.5191082803</v>
      </c>
      <c r="Y306" s="39">
        <f t="shared" si="12"/>
        <v>0.36</v>
      </c>
      <c r="Z306" s="40">
        <f t="shared" si="13"/>
        <v>-0.1284680851</v>
      </c>
      <c r="AA306" s="54">
        <f t="shared" si="14"/>
        <v>-0.1128917197</v>
      </c>
      <c r="AB306" s="55">
        <f t="shared" si="15"/>
        <v>-0.3427693255</v>
      </c>
      <c r="AC306" s="55">
        <f t="shared" si="16"/>
        <v>1.128167489</v>
      </c>
      <c r="AD306" s="39">
        <f t="shared" si="17"/>
        <v>0.2702813801</v>
      </c>
      <c r="AE306" s="40">
        <f t="shared" si="18"/>
        <v>0.2702813801</v>
      </c>
      <c r="AF306" s="54">
        <f t="shared" si="19"/>
        <v>-0.1128917197</v>
      </c>
      <c r="AG306" s="56">
        <f t="shared" si="20"/>
        <v>-0.3956561087</v>
      </c>
      <c r="AH306" s="56">
        <f t="shared" si="21"/>
        <v>1.181054272</v>
      </c>
      <c r="AI306" s="39">
        <f t="shared" si="22"/>
        <v>0.2071190054</v>
      </c>
      <c r="AJ306" s="40">
        <f t="shared" si="23"/>
        <v>0.2071190054</v>
      </c>
      <c r="AK306" s="54">
        <f t="shared" si="24"/>
        <v>0.2071190054</v>
      </c>
      <c r="AL306" s="57">
        <f t="shared" ref="AL306:AM306" si="1546">R306-T306</f>
        <v>-0.02232568511</v>
      </c>
      <c r="AM306" s="57">
        <f t="shared" si="1546"/>
        <v>-0.02061651975</v>
      </c>
      <c r="AN306" s="58">
        <f t="shared" si="26"/>
        <v>-0.01091070535</v>
      </c>
      <c r="AO306" s="58">
        <f t="shared" si="27"/>
        <v>-0.01452801938</v>
      </c>
      <c r="AP306" s="39">
        <f t="shared" si="28"/>
        <v>0.2071190054</v>
      </c>
      <c r="AQ306" s="40">
        <f t="shared" ref="AQ306:AR306" si="1547">AJ306+AN306</f>
        <v>0.1962083001</v>
      </c>
      <c r="AR306" s="54">
        <f t="shared" si="1547"/>
        <v>0.1925909861</v>
      </c>
      <c r="AS306" s="59">
        <f t="shared" si="30"/>
        <v>1.738131174</v>
      </c>
      <c r="AT306" s="39">
        <f t="shared" ref="AT306:AV306" si="1548">AP306*$AS306</f>
        <v>0.36</v>
      </c>
      <c r="AU306" s="40">
        <f t="shared" si="1548"/>
        <v>0.3410357629</v>
      </c>
      <c r="AV306" s="54">
        <f t="shared" si="1548"/>
        <v>0.3347483966</v>
      </c>
      <c r="AW306" s="39">
        <f t="shared" ref="AW306:AY306" si="1549">IF(AT306&lt;0,0,IF(AT306&gt;1,1,AT306))</f>
        <v>0.36</v>
      </c>
      <c r="AX306" s="40">
        <f t="shared" si="1549"/>
        <v>0.3410357629</v>
      </c>
      <c r="AY306" s="54">
        <f t="shared" si="1549"/>
        <v>0.3347483966</v>
      </c>
      <c r="AZ306" s="38"/>
      <c r="BA306" s="38"/>
      <c r="BB306" s="38"/>
      <c r="BC306" s="38"/>
      <c r="BD306" s="38"/>
      <c r="BE306" s="38"/>
      <c r="BF306" s="38"/>
    </row>
    <row r="307">
      <c r="A307" s="1"/>
      <c r="B307" s="1"/>
      <c r="C307" s="53">
        <v>0.0</v>
      </c>
      <c r="D307" s="42"/>
      <c r="E307" s="42"/>
      <c r="F307" s="2">
        <v>4461.0</v>
      </c>
      <c r="G307" s="75">
        <v>1873.0</v>
      </c>
      <c r="H307" s="43">
        <v>2.0</v>
      </c>
      <c r="I307" s="43">
        <v>22.0</v>
      </c>
      <c r="J307" s="43">
        <v>9.0</v>
      </c>
      <c r="K307" s="44">
        <v>25.0</v>
      </c>
      <c r="L307" s="44">
        <v>83.0</v>
      </c>
      <c r="M307" s="44">
        <v>22.0</v>
      </c>
      <c r="N307" s="76">
        <f>'Turnout Restoration'!AR307</f>
        <v>12</v>
      </c>
      <c r="O307" s="45">
        <v>13.0</v>
      </c>
      <c r="P307" s="76">
        <f>'Turnout Restoration'!AT307</f>
        <v>42</v>
      </c>
      <c r="Q307" s="39">
        <f t="shared" si="6"/>
        <v>0.1940298507</v>
      </c>
      <c r="R307" s="40">
        <f t="shared" si="7"/>
        <v>0.6666666667</v>
      </c>
      <c r="S307" s="54">
        <f t="shared" si="8"/>
        <v>0.6384615385</v>
      </c>
      <c r="T307" s="40">
        <f t="shared" si="9"/>
        <v>0.4748618846</v>
      </c>
      <c r="U307" s="54">
        <f t="shared" si="10"/>
        <v>0.5705765204</v>
      </c>
      <c r="V307" s="39">
        <f t="shared" ref="V307:X307" si="1550">Q307</f>
        <v>0.1940298507</v>
      </c>
      <c r="W307" s="40">
        <f t="shared" si="1550"/>
        <v>0.6666666667</v>
      </c>
      <c r="X307" s="54">
        <f t="shared" si="1550"/>
        <v>0.6384615385</v>
      </c>
      <c r="Y307" s="39">
        <f t="shared" si="12"/>
        <v>0.1940298507</v>
      </c>
      <c r="Z307" s="40">
        <f t="shared" si="13"/>
        <v>0.1126666667</v>
      </c>
      <c r="AA307" s="54">
        <f t="shared" si="14"/>
        <v>0.006461538462</v>
      </c>
      <c r="AB307" s="55">
        <f t="shared" si="15"/>
        <v>0.5260825019</v>
      </c>
      <c r="AC307" s="55">
        <f t="shared" si="16"/>
        <v>0.2593156615</v>
      </c>
      <c r="AD307" s="39">
        <f t="shared" si="17"/>
        <v>0.1586527037</v>
      </c>
      <c r="AE307" s="40">
        <f t="shared" si="18"/>
        <v>0.1586527037</v>
      </c>
      <c r="AF307" s="54">
        <f t="shared" si="19"/>
        <v>0.006461538462</v>
      </c>
      <c r="AG307" s="56">
        <f t="shared" si="20"/>
        <v>0.04070506966</v>
      </c>
      <c r="AH307" s="56">
        <f t="shared" si="21"/>
        <v>0.7446930937</v>
      </c>
      <c r="AI307" s="39">
        <f t="shared" si="22"/>
        <v>0.1122774061</v>
      </c>
      <c r="AJ307" s="40">
        <f t="shared" si="23"/>
        <v>0.1122774061</v>
      </c>
      <c r="AK307" s="54">
        <f t="shared" si="24"/>
        <v>0.1122774061</v>
      </c>
      <c r="AL307" s="57">
        <f t="shared" ref="AL307:AM307" si="1551">R307-T307</f>
        <v>0.1918047821</v>
      </c>
      <c r="AM307" s="57">
        <f t="shared" si="1551"/>
        <v>0.06788501808</v>
      </c>
      <c r="AN307" s="58">
        <f t="shared" si="26"/>
        <v>0.09373622589</v>
      </c>
      <c r="AO307" s="58">
        <f t="shared" si="27"/>
        <v>0.04783711656</v>
      </c>
      <c r="AP307" s="39">
        <f t="shared" si="28"/>
        <v>0.1122774061</v>
      </c>
      <c r="AQ307" s="40">
        <f t="shared" ref="AQ307:AR307" si="1552">AJ307+AN307</f>
        <v>0.206013632</v>
      </c>
      <c r="AR307" s="54">
        <f t="shared" si="1552"/>
        <v>0.1601145227</v>
      </c>
      <c r="AS307" s="59">
        <f t="shared" si="30"/>
        <v>1.728129082</v>
      </c>
      <c r="AT307" s="39">
        <f t="shared" ref="AT307:AV307" si="1553">AP307*$AS307</f>
        <v>0.1940298507</v>
      </c>
      <c r="AU307" s="40">
        <f t="shared" si="1553"/>
        <v>0.3560181487</v>
      </c>
      <c r="AV307" s="54">
        <f t="shared" si="1553"/>
        <v>0.276698563</v>
      </c>
      <c r="AW307" s="39">
        <f t="shared" ref="AW307:AY307" si="1554">IF(AT307&lt;0,0,IF(AT307&gt;1,1,AT307))</f>
        <v>0.1940298507</v>
      </c>
      <c r="AX307" s="40">
        <f t="shared" si="1554"/>
        <v>0.3560181487</v>
      </c>
      <c r="AY307" s="54">
        <f t="shared" si="1554"/>
        <v>0.276698563</v>
      </c>
      <c r="AZ307" s="38"/>
      <c r="BA307" s="38"/>
      <c r="BB307" s="38"/>
      <c r="BC307" s="38"/>
      <c r="BD307" s="38"/>
      <c r="BE307" s="38"/>
      <c r="BF307" s="38"/>
    </row>
    <row r="308">
      <c r="A308" s="1"/>
      <c r="B308" s="1"/>
      <c r="C308" s="53">
        <v>0.0</v>
      </c>
      <c r="D308" s="42"/>
      <c r="E308" s="42"/>
      <c r="F308" s="2">
        <v>4501.0</v>
      </c>
      <c r="G308" s="75">
        <v>2884.0</v>
      </c>
      <c r="H308" s="43">
        <v>24.0</v>
      </c>
      <c r="I308" s="43">
        <v>51.0</v>
      </c>
      <c r="J308" s="43">
        <v>17.0</v>
      </c>
      <c r="K308" s="44">
        <v>75.0</v>
      </c>
      <c r="L308" s="44">
        <v>177.0</v>
      </c>
      <c r="M308" s="44">
        <v>44.0</v>
      </c>
      <c r="N308" s="76">
        <f>'Turnout Restoration'!AR308</f>
        <v>34</v>
      </c>
      <c r="O308" s="45">
        <v>15.0</v>
      </c>
      <c r="P308" s="76">
        <f>'Turnout Restoration'!AT308</f>
        <v>20</v>
      </c>
      <c r="Q308" s="39">
        <f t="shared" si="6"/>
        <v>0.2173913043</v>
      </c>
      <c r="R308" s="40">
        <f t="shared" si="7"/>
        <v>0.5543478261</v>
      </c>
      <c r="S308" s="54">
        <f t="shared" si="8"/>
        <v>0.597972973</v>
      </c>
      <c r="T308" s="40">
        <f t="shared" si="9"/>
        <v>0.4687920605</v>
      </c>
      <c r="U308" s="54">
        <f t="shared" si="10"/>
        <v>0.5650245747</v>
      </c>
      <c r="V308" s="39">
        <f t="shared" ref="V308:X308" si="1555">Q308</f>
        <v>0.2173913043</v>
      </c>
      <c r="W308" s="40">
        <f t="shared" si="1555"/>
        <v>0.5543478261</v>
      </c>
      <c r="X308" s="54">
        <f t="shared" si="1555"/>
        <v>0.597972973</v>
      </c>
      <c r="Y308" s="39">
        <f t="shared" si="12"/>
        <v>0.2173913043</v>
      </c>
      <c r="Z308" s="40">
        <f t="shared" si="13"/>
        <v>0.000347826087</v>
      </c>
      <c r="AA308" s="54">
        <f t="shared" si="14"/>
        <v>-0.03402702703</v>
      </c>
      <c r="AB308" s="55">
        <f t="shared" si="15"/>
        <v>0.001599998635</v>
      </c>
      <c r="AC308" s="55">
        <f t="shared" si="16"/>
        <v>0.7837981648</v>
      </c>
      <c r="AD308" s="39">
        <f t="shared" si="17"/>
        <v>0.1537190622</v>
      </c>
      <c r="AE308" s="40">
        <f t="shared" si="18"/>
        <v>0.1537190622</v>
      </c>
      <c r="AF308" s="54">
        <f t="shared" si="19"/>
        <v>-0.03402702703</v>
      </c>
      <c r="AG308" s="56">
        <f t="shared" si="20"/>
        <v>-0.2178457562</v>
      </c>
      <c r="AH308" s="56">
        <f t="shared" si="21"/>
        <v>1.00324392</v>
      </c>
      <c r="AI308" s="39">
        <f t="shared" si="22"/>
        <v>0.1113269704</v>
      </c>
      <c r="AJ308" s="40">
        <f t="shared" si="23"/>
        <v>0.1113269704</v>
      </c>
      <c r="AK308" s="54">
        <f t="shared" si="24"/>
        <v>0.1113269704</v>
      </c>
      <c r="AL308" s="57">
        <f t="shared" ref="AL308:AM308" si="1556">R308-T308</f>
        <v>0.0855557656</v>
      </c>
      <c r="AM308" s="57">
        <f t="shared" si="1556"/>
        <v>0.0329483983</v>
      </c>
      <c r="AN308" s="58">
        <f t="shared" si="26"/>
        <v>0.0418116508</v>
      </c>
      <c r="AO308" s="58">
        <f t="shared" si="27"/>
        <v>0.02321802976</v>
      </c>
      <c r="AP308" s="39">
        <f t="shared" si="28"/>
        <v>0.1113269704</v>
      </c>
      <c r="AQ308" s="40">
        <f t="shared" ref="AQ308:AR308" si="1557">AJ308+AN308</f>
        <v>0.1531386212</v>
      </c>
      <c r="AR308" s="54">
        <f t="shared" si="1557"/>
        <v>0.1345450001</v>
      </c>
      <c r="AS308" s="59">
        <f t="shared" si="30"/>
        <v>1.952728109</v>
      </c>
      <c r="AT308" s="39">
        <f t="shared" ref="AT308:AV308" si="1558">AP308*$AS308</f>
        <v>0.2173913043</v>
      </c>
      <c r="AU308" s="40">
        <f t="shared" si="1558"/>
        <v>0.2990380902</v>
      </c>
      <c r="AV308" s="54">
        <f t="shared" si="1558"/>
        <v>0.2627298037</v>
      </c>
      <c r="AW308" s="39">
        <f t="shared" ref="AW308:AY308" si="1559">IF(AT308&lt;0,0,IF(AT308&gt;1,1,AT308))</f>
        <v>0.2173913043</v>
      </c>
      <c r="AX308" s="40">
        <f t="shared" si="1559"/>
        <v>0.2990380902</v>
      </c>
      <c r="AY308" s="54">
        <f t="shared" si="1559"/>
        <v>0.2627298037</v>
      </c>
      <c r="AZ308" s="38"/>
      <c r="BA308" s="38"/>
      <c r="BB308" s="38"/>
      <c r="BC308" s="38"/>
      <c r="BD308" s="38"/>
      <c r="BE308" s="38"/>
      <c r="BF308" s="38"/>
    </row>
    <row r="309">
      <c r="A309" s="1"/>
      <c r="B309" s="1"/>
      <c r="C309" s="53">
        <v>0.0</v>
      </c>
      <c r="D309" s="42"/>
      <c r="E309" s="42"/>
      <c r="F309" s="2">
        <v>4502.0</v>
      </c>
      <c r="G309" s="75">
        <v>1124.0</v>
      </c>
      <c r="H309" s="43">
        <v>7.0</v>
      </c>
      <c r="I309" s="43">
        <v>15.0</v>
      </c>
      <c r="J309" s="43">
        <v>7.0</v>
      </c>
      <c r="K309" s="44">
        <v>35.0</v>
      </c>
      <c r="L309" s="44">
        <v>62.0</v>
      </c>
      <c r="M309" s="44">
        <v>33.0</v>
      </c>
      <c r="N309" s="76">
        <f>'Turnout Restoration'!AR309</f>
        <v>9</v>
      </c>
      <c r="O309" s="45">
        <v>12.0</v>
      </c>
      <c r="P309" s="76">
        <f>'Turnout Restoration'!AT309</f>
        <v>10</v>
      </c>
      <c r="Q309" s="39">
        <f t="shared" si="6"/>
        <v>0.3870967742</v>
      </c>
      <c r="R309" s="40">
        <f t="shared" si="7"/>
        <v>0.5172413793</v>
      </c>
      <c r="S309" s="54">
        <f t="shared" si="8"/>
        <v>0.4769230769</v>
      </c>
      <c r="T309" s="40">
        <f t="shared" si="9"/>
        <v>0.4470114464</v>
      </c>
      <c r="U309" s="54">
        <f t="shared" si="10"/>
        <v>0.5365868887</v>
      </c>
      <c r="V309" s="39">
        <f t="shared" ref="V309:X309" si="1560">Q309</f>
        <v>0.3870967742</v>
      </c>
      <c r="W309" s="40">
        <f t="shared" si="1560"/>
        <v>0.5172413793</v>
      </c>
      <c r="X309" s="54">
        <f t="shared" si="1560"/>
        <v>0.4769230769</v>
      </c>
      <c r="Y309" s="39">
        <f t="shared" si="12"/>
        <v>0.3870967742</v>
      </c>
      <c r="Z309" s="40">
        <f t="shared" si="13"/>
        <v>-0.03675862069</v>
      </c>
      <c r="AA309" s="54">
        <f t="shared" si="14"/>
        <v>-0.1550769231</v>
      </c>
      <c r="AB309" s="55">
        <f t="shared" si="15"/>
        <v>-0.09467587578</v>
      </c>
      <c r="AC309" s="55">
        <f t="shared" si="16"/>
        <v>0.8800740392</v>
      </c>
      <c r="AD309" s="39">
        <f t="shared" si="17"/>
        <v>0.2749500944</v>
      </c>
      <c r="AE309" s="40">
        <f t="shared" si="18"/>
        <v>0.2749500944</v>
      </c>
      <c r="AF309" s="54">
        <f t="shared" si="19"/>
        <v>-0.1550769231</v>
      </c>
      <c r="AG309" s="56">
        <f t="shared" si="20"/>
        <v>-0.513542185</v>
      </c>
      <c r="AH309" s="56">
        <f t="shared" si="21"/>
        <v>1.298940348</v>
      </c>
      <c r="AI309" s="39">
        <f t="shared" si="22"/>
        <v>0.2232111181</v>
      </c>
      <c r="AJ309" s="40">
        <f t="shared" si="23"/>
        <v>0.2232111181</v>
      </c>
      <c r="AK309" s="54">
        <f t="shared" si="24"/>
        <v>0.2232111181</v>
      </c>
      <c r="AL309" s="57">
        <f t="shared" ref="AL309:AM309" si="1561">R309-T309</f>
        <v>0.0702299329</v>
      </c>
      <c r="AM309" s="57">
        <f t="shared" si="1561"/>
        <v>-0.05966381173</v>
      </c>
      <c r="AN309" s="58">
        <f t="shared" si="26"/>
        <v>0.03432181817</v>
      </c>
      <c r="AO309" s="58">
        <f t="shared" si="27"/>
        <v>-0.04204380874</v>
      </c>
      <c r="AP309" s="39">
        <f t="shared" si="28"/>
        <v>0.2232111181</v>
      </c>
      <c r="AQ309" s="40">
        <f t="shared" ref="AQ309:AR309" si="1562">AJ309+AN309</f>
        <v>0.2575329362</v>
      </c>
      <c r="AR309" s="54">
        <f t="shared" si="1562"/>
        <v>0.1811673093</v>
      </c>
      <c r="AS309" s="59">
        <f t="shared" si="30"/>
        <v>1.734218159</v>
      </c>
      <c r="AT309" s="39">
        <f t="shared" ref="AT309:AV309" si="1563">AP309*$AS309</f>
        <v>0.3870967742</v>
      </c>
      <c r="AU309" s="40">
        <f t="shared" si="1563"/>
        <v>0.4466182945</v>
      </c>
      <c r="AV309" s="54">
        <f t="shared" si="1563"/>
        <v>0.3141836376</v>
      </c>
      <c r="AW309" s="39">
        <f t="shared" ref="AW309:AY309" si="1564">IF(AT309&lt;0,0,IF(AT309&gt;1,1,AT309))</f>
        <v>0.3870967742</v>
      </c>
      <c r="AX309" s="40">
        <f t="shared" si="1564"/>
        <v>0.4466182945</v>
      </c>
      <c r="AY309" s="54">
        <f t="shared" si="1564"/>
        <v>0.3141836376</v>
      </c>
      <c r="AZ309" s="38"/>
      <c r="BA309" s="38"/>
      <c r="BB309" s="38"/>
      <c r="BC309" s="38"/>
      <c r="BD309" s="38"/>
      <c r="BE309" s="38"/>
      <c r="BF309" s="38"/>
    </row>
    <row r="310">
      <c r="A310" s="1"/>
      <c r="B310" s="1"/>
      <c r="C310" s="53">
        <v>0.0</v>
      </c>
      <c r="D310" s="42"/>
      <c r="E310" s="42"/>
      <c r="F310" s="2">
        <v>4504.0</v>
      </c>
      <c r="G310" s="75">
        <v>2024.0</v>
      </c>
      <c r="H310" s="43">
        <v>9.0</v>
      </c>
      <c r="I310" s="43">
        <v>33.0</v>
      </c>
      <c r="J310" s="43">
        <v>17.0</v>
      </c>
      <c r="K310" s="44">
        <v>48.0</v>
      </c>
      <c r="L310" s="44">
        <v>107.0</v>
      </c>
      <c r="M310" s="44">
        <v>32.0</v>
      </c>
      <c r="N310" s="76">
        <f>'Turnout Restoration'!AR310</f>
        <v>18</v>
      </c>
      <c r="O310" s="45">
        <v>21.0</v>
      </c>
      <c r="P310" s="76">
        <f>'Turnout Restoration'!AT310</f>
        <v>32</v>
      </c>
      <c r="Q310" s="39">
        <f t="shared" si="6"/>
        <v>0.2957746479</v>
      </c>
      <c r="R310" s="40">
        <f t="shared" si="7"/>
        <v>0.5593220339</v>
      </c>
      <c r="S310" s="54">
        <f t="shared" si="8"/>
        <v>0.5721925134</v>
      </c>
      <c r="T310" s="40">
        <f t="shared" si="9"/>
        <v>0.4538573696</v>
      </c>
      <c r="U310" s="54">
        <f t="shared" si="10"/>
        <v>0.5492914104</v>
      </c>
      <c r="V310" s="39">
        <f t="shared" ref="V310:X310" si="1565">Q310</f>
        <v>0.2957746479</v>
      </c>
      <c r="W310" s="40">
        <f t="shared" si="1565"/>
        <v>0.5593220339</v>
      </c>
      <c r="X310" s="54">
        <f t="shared" si="1565"/>
        <v>0.5721925134</v>
      </c>
      <c r="Y310" s="39">
        <f t="shared" si="12"/>
        <v>0.2957746479</v>
      </c>
      <c r="Z310" s="40">
        <f t="shared" si="13"/>
        <v>0.005322033898</v>
      </c>
      <c r="AA310" s="54">
        <f t="shared" si="14"/>
        <v>-0.05980748663</v>
      </c>
      <c r="AB310" s="55">
        <f t="shared" si="15"/>
        <v>0.01799160165</v>
      </c>
      <c r="AC310" s="55">
        <f t="shared" si="16"/>
        <v>0.7674065617</v>
      </c>
      <c r="AD310" s="39">
        <f t="shared" si="17"/>
        <v>0.2091781136</v>
      </c>
      <c r="AE310" s="40">
        <f t="shared" si="18"/>
        <v>0.2091781136</v>
      </c>
      <c r="AF310" s="54">
        <f t="shared" si="19"/>
        <v>-0.05980748663</v>
      </c>
      <c r="AG310" s="56">
        <f t="shared" si="20"/>
        <v>-0.2784866572</v>
      </c>
      <c r="AH310" s="56">
        <f t="shared" si="21"/>
        <v>1.063884821</v>
      </c>
      <c r="AI310" s="39">
        <f t="shared" si="22"/>
        <v>0.153838257</v>
      </c>
      <c r="AJ310" s="40">
        <f t="shared" si="23"/>
        <v>0.153838257</v>
      </c>
      <c r="AK310" s="54">
        <f t="shared" si="24"/>
        <v>0.153838257</v>
      </c>
      <c r="AL310" s="57">
        <f t="shared" ref="AL310:AM310" si="1566">R310-T310</f>
        <v>0.1054646643</v>
      </c>
      <c r="AM310" s="57">
        <f t="shared" si="1566"/>
        <v>0.02290110293</v>
      </c>
      <c r="AN310" s="58">
        <f t="shared" si="26"/>
        <v>0.05154125717</v>
      </c>
      <c r="AO310" s="58">
        <f t="shared" si="27"/>
        <v>0.01613791616</v>
      </c>
      <c r="AP310" s="39">
        <f t="shared" si="28"/>
        <v>0.153838257</v>
      </c>
      <c r="AQ310" s="40">
        <f t="shared" ref="AQ310:AR310" si="1567">AJ310+AN310</f>
        <v>0.2053795142</v>
      </c>
      <c r="AR310" s="54">
        <f t="shared" si="1567"/>
        <v>0.1699761732</v>
      </c>
      <c r="AS310" s="59">
        <f t="shared" si="30"/>
        <v>1.922633899</v>
      </c>
      <c r="AT310" s="39">
        <f t="shared" ref="AT310:AV310" si="1568">AP310*$AS310</f>
        <v>0.2957746479</v>
      </c>
      <c r="AU310" s="40">
        <f t="shared" si="1568"/>
        <v>0.3948696161</v>
      </c>
      <c r="AV310" s="54">
        <f t="shared" si="1568"/>
        <v>0.3268019526</v>
      </c>
      <c r="AW310" s="39">
        <f t="shared" ref="AW310:AY310" si="1569">IF(AT310&lt;0,0,IF(AT310&gt;1,1,AT310))</f>
        <v>0.2957746479</v>
      </c>
      <c r="AX310" s="40">
        <f t="shared" si="1569"/>
        <v>0.3948696161</v>
      </c>
      <c r="AY310" s="54">
        <f t="shared" si="1569"/>
        <v>0.3268019526</v>
      </c>
      <c r="AZ310" s="38"/>
      <c r="BA310" s="38"/>
      <c r="BB310" s="38"/>
      <c r="BC310" s="38"/>
      <c r="BD310" s="38"/>
      <c r="BE310" s="38"/>
      <c r="BF310" s="38"/>
    </row>
    <row r="311">
      <c r="A311" s="1"/>
      <c r="B311" s="1"/>
      <c r="C311" s="53">
        <v>0.0</v>
      </c>
      <c r="D311" s="42"/>
      <c r="E311" s="42"/>
      <c r="F311" s="2">
        <v>4505.0</v>
      </c>
      <c r="G311" s="75">
        <v>1501.0</v>
      </c>
      <c r="H311" s="43">
        <v>11.0</v>
      </c>
      <c r="I311" s="43">
        <v>18.0</v>
      </c>
      <c r="J311" s="43">
        <v>9.0</v>
      </c>
      <c r="K311" s="44">
        <v>32.0</v>
      </c>
      <c r="L311" s="44">
        <v>84.0</v>
      </c>
      <c r="M311" s="44">
        <v>19.0</v>
      </c>
      <c r="N311" s="76">
        <f>'Turnout Restoration'!AR311</f>
        <v>20</v>
      </c>
      <c r="O311" s="45">
        <v>5.0</v>
      </c>
      <c r="P311" s="76">
        <f>'Turnout Restoration'!AT311</f>
        <v>8</v>
      </c>
      <c r="Q311" s="39">
        <f t="shared" si="6"/>
        <v>0.1515151515</v>
      </c>
      <c r="R311" s="40">
        <f t="shared" si="7"/>
        <v>0.4736842105</v>
      </c>
      <c r="S311" s="54">
        <f t="shared" si="8"/>
        <v>0.6222222222</v>
      </c>
      <c r="T311" s="40">
        <f t="shared" si="9"/>
        <v>0.487815427</v>
      </c>
      <c r="U311" s="54">
        <f t="shared" si="10"/>
        <v>0.5816969697</v>
      </c>
      <c r="V311" s="39">
        <f t="shared" ref="V311:X311" si="1570">Q311</f>
        <v>0.1515151515</v>
      </c>
      <c r="W311" s="40">
        <f t="shared" si="1570"/>
        <v>0.4736842105</v>
      </c>
      <c r="X311" s="54">
        <f t="shared" si="1570"/>
        <v>0.6222222222</v>
      </c>
      <c r="Y311" s="39">
        <f t="shared" si="12"/>
        <v>0.1515151515</v>
      </c>
      <c r="Z311" s="40">
        <f t="shared" si="13"/>
        <v>-0.08031578947</v>
      </c>
      <c r="AA311" s="54">
        <f t="shared" si="14"/>
        <v>-0.009777777778</v>
      </c>
      <c r="AB311" s="55">
        <f t="shared" si="15"/>
        <v>-0.4874243205</v>
      </c>
      <c r="AC311" s="55">
        <f t="shared" si="16"/>
        <v>1.272822484</v>
      </c>
      <c r="AD311" s="39">
        <f t="shared" si="17"/>
        <v>0.1212589526</v>
      </c>
      <c r="AE311" s="40">
        <f t="shared" si="18"/>
        <v>0.1212589526</v>
      </c>
      <c r="AF311" s="54">
        <f t="shared" si="19"/>
        <v>-0.009777777778</v>
      </c>
      <c r="AG311" s="56">
        <f t="shared" si="20"/>
        <v>-0.08046142472</v>
      </c>
      <c r="AH311" s="56">
        <f t="shared" si="21"/>
        <v>0.8658595881</v>
      </c>
      <c r="AI311" s="39">
        <f t="shared" si="22"/>
        <v>0.08602133028</v>
      </c>
      <c r="AJ311" s="40">
        <f t="shared" si="23"/>
        <v>0.08602133028</v>
      </c>
      <c r="AK311" s="54">
        <f t="shared" si="24"/>
        <v>0.08602133028</v>
      </c>
      <c r="AL311" s="57">
        <f t="shared" ref="AL311:AM311" si="1571">R311-T311</f>
        <v>-0.01413121647</v>
      </c>
      <c r="AM311" s="57">
        <f t="shared" si="1571"/>
        <v>0.04052525253</v>
      </c>
      <c r="AN311" s="58">
        <f t="shared" si="26"/>
        <v>-0.006906016028</v>
      </c>
      <c r="AO311" s="58">
        <f t="shared" si="27"/>
        <v>0.02855727646</v>
      </c>
      <c r="AP311" s="39">
        <f t="shared" si="28"/>
        <v>0.08602133028</v>
      </c>
      <c r="AQ311" s="40">
        <f t="shared" ref="AQ311:AR311" si="1572">AJ311+AN311</f>
        <v>0.07911531425</v>
      </c>
      <c r="AR311" s="54">
        <f t="shared" si="1572"/>
        <v>0.1145786067</v>
      </c>
      <c r="AS311" s="59">
        <f t="shared" si="30"/>
        <v>1.761367222</v>
      </c>
      <c r="AT311" s="39">
        <f t="shared" ref="AT311:AV311" si="1573">AP311*$AS311</f>
        <v>0.1515151515</v>
      </c>
      <c r="AU311" s="40">
        <f t="shared" si="1573"/>
        <v>0.1393511213</v>
      </c>
      <c r="AV311" s="54">
        <f t="shared" si="1573"/>
        <v>0.2018150022</v>
      </c>
      <c r="AW311" s="39">
        <f t="shared" ref="AW311:AY311" si="1574">IF(AT311&lt;0,0,IF(AT311&gt;1,1,AT311))</f>
        <v>0.1515151515</v>
      </c>
      <c r="AX311" s="40">
        <f t="shared" si="1574"/>
        <v>0.1393511213</v>
      </c>
      <c r="AY311" s="54">
        <f t="shared" si="1574"/>
        <v>0.2018150022</v>
      </c>
      <c r="AZ311" s="38"/>
      <c r="BA311" s="38"/>
      <c r="BB311" s="38"/>
      <c r="BC311" s="38"/>
      <c r="BD311" s="38"/>
      <c r="BE311" s="38"/>
      <c r="BF311" s="38"/>
    </row>
    <row r="312">
      <c r="A312" s="1"/>
      <c r="B312" s="1"/>
      <c r="C312" s="53">
        <v>0.0</v>
      </c>
      <c r="D312" s="42"/>
      <c r="E312" s="42"/>
      <c r="F312" s="2">
        <v>4506.0</v>
      </c>
      <c r="G312" s="75">
        <v>1406.0</v>
      </c>
      <c r="H312" s="43">
        <v>13.0</v>
      </c>
      <c r="I312" s="43">
        <v>23.0</v>
      </c>
      <c r="J312" s="43">
        <v>21.0</v>
      </c>
      <c r="K312" s="44">
        <v>25.0</v>
      </c>
      <c r="L312" s="44">
        <v>70.0</v>
      </c>
      <c r="M312" s="44">
        <v>29.0</v>
      </c>
      <c r="N312" s="76">
        <f>'Turnout Restoration'!AR312</f>
        <v>16</v>
      </c>
      <c r="O312" s="45">
        <v>18.0</v>
      </c>
      <c r="P312" s="76">
        <f>'Turnout Restoration'!AT312</f>
        <v>21</v>
      </c>
      <c r="Q312" s="39">
        <f t="shared" si="6"/>
        <v>0.3272727273</v>
      </c>
      <c r="R312" s="40">
        <f t="shared" si="7"/>
        <v>0.4035087719</v>
      </c>
      <c r="S312" s="54">
        <f t="shared" si="8"/>
        <v>0.564516129</v>
      </c>
      <c r="T312" s="40">
        <f t="shared" si="9"/>
        <v>0.4502128926</v>
      </c>
      <c r="U312" s="54">
        <f t="shared" si="10"/>
        <v>0.5442254545</v>
      </c>
      <c r="V312" s="39">
        <f t="shared" ref="V312:X312" si="1575">Q312</f>
        <v>0.3272727273</v>
      </c>
      <c r="W312" s="40">
        <f t="shared" si="1575"/>
        <v>0.4035087719</v>
      </c>
      <c r="X312" s="54">
        <f t="shared" si="1575"/>
        <v>0.564516129</v>
      </c>
      <c r="Y312" s="39">
        <f t="shared" si="12"/>
        <v>0.3272727273</v>
      </c>
      <c r="Z312" s="40">
        <f t="shared" si="13"/>
        <v>-0.1504912281</v>
      </c>
      <c r="AA312" s="54">
        <f t="shared" si="14"/>
        <v>-0.06748387097</v>
      </c>
      <c r="AB312" s="55">
        <f t="shared" si="15"/>
        <v>-0.4310019774</v>
      </c>
      <c r="AC312" s="55">
        <f t="shared" si="16"/>
        <v>1.216400141</v>
      </c>
      <c r="AD312" s="39">
        <f t="shared" si="17"/>
        <v>0.254710667</v>
      </c>
      <c r="AE312" s="40">
        <f t="shared" si="18"/>
        <v>0.254710667</v>
      </c>
      <c r="AF312" s="54">
        <f t="shared" si="19"/>
        <v>-0.06748387097</v>
      </c>
      <c r="AG312" s="56">
        <f t="shared" si="20"/>
        <v>-0.2589927</v>
      </c>
      <c r="AH312" s="56">
        <f t="shared" si="21"/>
        <v>1.044390863</v>
      </c>
      <c r="AI312" s="39">
        <f t="shared" si="22"/>
        <v>0.1863217603</v>
      </c>
      <c r="AJ312" s="40">
        <f t="shared" si="23"/>
        <v>0.1863217603</v>
      </c>
      <c r="AK312" s="54">
        <f t="shared" si="24"/>
        <v>0.1863217603</v>
      </c>
      <c r="AL312" s="57">
        <f t="shared" ref="AL312:AM312" si="1576">R312-T312</f>
        <v>-0.04670412063</v>
      </c>
      <c r="AM312" s="57">
        <f t="shared" si="1576"/>
        <v>0.02029067449</v>
      </c>
      <c r="AN312" s="58">
        <f t="shared" si="26"/>
        <v>-0.02282460299</v>
      </c>
      <c r="AO312" s="58">
        <f t="shared" si="27"/>
        <v>0.01429840321</v>
      </c>
      <c r="AP312" s="39">
        <f t="shared" si="28"/>
        <v>0.1863217603</v>
      </c>
      <c r="AQ312" s="40">
        <f t="shared" ref="AQ312:AR312" si="1577">AJ312+AN312</f>
        <v>0.1634971573</v>
      </c>
      <c r="AR312" s="54">
        <f t="shared" si="1577"/>
        <v>0.2006201635</v>
      </c>
      <c r="AS312" s="59">
        <f t="shared" si="30"/>
        <v>1.756492246</v>
      </c>
      <c r="AT312" s="39">
        <f t="shared" ref="AT312:AV312" si="1578">AP312*$AS312</f>
        <v>0.3272727273</v>
      </c>
      <c r="AU312" s="40">
        <f t="shared" si="1578"/>
        <v>0.2871814891</v>
      </c>
      <c r="AV312" s="54">
        <f t="shared" si="1578"/>
        <v>0.3523877616</v>
      </c>
      <c r="AW312" s="39">
        <f t="shared" ref="AW312:AY312" si="1579">IF(AT312&lt;0,0,IF(AT312&gt;1,1,AT312))</f>
        <v>0.3272727273</v>
      </c>
      <c r="AX312" s="40">
        <f t="shared" si="1579"/>
        <v>0.2871814891</v>
      </c>
      <c r="AY312" s="54">
        <f t="shared" si="1579"/>
        <v>0.3523877616</v>
      </c>
      <c r="AZ312" s="38"/>
      <c r="BA312" s="38"/>
      <c r="BB312" s="38"/>
      <c r="BC312" s="38"/>
      <c r="BD312" s="38"/>
      <c r="BE312" s="38"/>
      <c r="BF312" s="38"/>
    </row>
    <row r="313">
      <c r="A313" s="1"/>
      <c r="B313" s="1"/>
      <c r="C313" s="53">
        <v>0.0</v>
      </c>
      <c r="D313" s="42"/>
      <c r="E313" s="42"/>
      <c r="F313" s="2">
        <v>4508.0</v>
      </c>
      <c r="G313" s="75">
        <v>2926.0</v>
      </c>
      <c r="H313" s="43">
        <v>12.0</v>
      </c>
      <c r="I313" s="43">
        <v>34.0</v>
      </c>
      <c r="J313" s="43">
        <v>7.0</v>
      </c>
      <c r="K313" s="44">
        <v>65.0</v>
      </c>
      <c r="L313" s="44">
        <v>143.0</v>
      </c>
      <c r="M313" s="44">
        <v>48.0</v>
      </c>
      <c r="N313" s="76">
        <f>'Turnout Restoration'!AR313</f>
        <v>16</v>
      </c>
      <c r="O313" s="45">
        <v>19.0</v>
      </c>
      <c r="P313" s="76">
        <f>'Turnout Restoration'!AT313</f>
        <v>15</v>
      </c>
      <c r="Q313" s="39">
        <f t="shared" si="6"/>
        <v>0.38</v>
      </c>
      <c r="R313" s="40">
        <f t="shared" si="7"/>
        <v>0.641509434</v>
      </c>
      <c r="S313" s="54">
        <f t="shared" si="8"/>
        <v>0.55859375</v>
      </c>
      <c r="T313" s="40">
        <f t="shared" si="9"/>
        <v>0.4471364</v>
      </c>
      <c r="U313" s="54">
        <f t="shared" si="10"/>
        <v>0.5373572</v>
      </c>
      <c r="V313" s="39">
        <f t="shared" ref="V313:X313" si="1580">Q313</f>
        <v>0.38</v>
      </c>
      <c r="W313" s="40">
        <f t="shared" si="1580"/>
        <v>0.641509434</v>
      </c>
      <c r="X313" s="54">
        <f t="shared" si="1580"/>
        <v>0.55859375</v>
      </c>
      <c r="Y313" s="39">
        <f t="shared" si="12"/>
        <v>0.38</v>
      </c>
      <c r="Z313" s="40">
        <f t="shared" si="13"/>
        <v>0.08750943396</v>
      </c>
      <c r="AA313" s="54">
        <f t="shared" si="14"/>
        <v>-0.07340625</v>
      </c>
      <c r="AB313" s="55">
        <f t="shared" si="15"/>
        <v>0.2263418859</v>
      </c>
      <c r="AC313" s="55">
        <f t="shared" si="16"/>
        <v>0.5590562775</v>
      </c>
      <c r="AD313" s="39">
        <f t="shared" si="17"/>
        <v>0.2757334773</v>
      </c>
      <c r="AE313" s="40">
        <f t="shared" si="18"/>
        <v>0.2757334773</v>
      </c>
      <c r="AF313" s="54">
        <f t="shared" si="19"/>
        <v>-0.07340625</v>
      </c>
      <c r="AG313" s="56">
        <f t="shared" si="20"/>
        <v>-0.260186971</v>
      </c>
      <c r="AH313" s="56">
        <f t="shared" si="21"/>
        <v>1.045585134</v>
      </c>
      <c r="AI313" s="39">
        <f t="shared" si="22"/>
        <v>0.2017640058</v>
      </c>
      <c r="AJ313" s="40">
        <f t="shared" si="23"/>
        <v>0.2017640058</v>
      </c>
      <c r="AK313" s="54">
        <f t="shared" si="24"/>
        <v>0.2017640058</v>
      </c>
      <c r="AL313" s="57">
        <f t="shared" ref="AL313:AM313" si="1581">R313-T313</f>
        <v>0.194373034</v>
      </c>
      <c r="AM313" s="57">
        <f t="shared" si="1581"/>
        <v>0.02123655</v>
      </c>
      <c r="AN313" s="58">
        <f t="shared" si="26"/>
        <v>0.09499134705</v>
      </c>
      <c r="AO313" s="58">
        <f t="shared" si="27"/>
        <v>0.0149649414</v>
      </c>
      <c r="AP313" s="39">
        <f t="shared" si="28"/>
        <v>0.2017640058</v>
      </c>
      <c r="AQ313" s="40">
        <f t="shared" ref="AQ313:AR313" si="1582">AJ313+AN313</f>
        <v>0.2967553528</v>
      </c>
      <c r="AR313" s="54">
        <f t="shared" si="1582"/>
        <v>0.2167289472</v>
      </c>
      <c r="AS313" s="59">
        <f t="shared" si="30"/>
        <v>1.883388459</v>
      </c>
      <c r="AT313" s="39">
        <f t="shared" ref="AT313:AV313" si="1583">AP313*$AS313</f>
        <v>0.38</v>
      </c>
      <c r="AU313" s="40">
        <f t="shared" si="1583"/>
        <v>0.5589056068</v>
      </c>
      <c r="AV313" s="54">
        <f t="shared" si="1583"/>
        <v>0.4081847979</v>
      </c>
      <c r="AW313" s="39">
        <f t="shared" ref="AW313:AY313" si="1584">IF(AT313&lt;0,0,IF(AT313&gt;1,1,AT313))</f>
        <v>0.38</v>
      </c>
      <c r="AX313" s="40">
        <f t="shared" si="1584"/>
        <v>0.5589056068</v>
      </c>
      <c r="AY313" s="54">
        <f t="shared" si="1584"/>
        <v>0.4081847979</v>
      </c>
      <c r="AZ313" s="38"/>
      <c r="BA313" s="38"/>
      <c r="BB313" s="38"/>
      <c r="BC313" s="38"/>
      <c r="BD313" s="38"/>
      <c r="BE313" s="38"/>
      <c r="BF313" s="38"/>
    </row>
    <row r="314">
      <c r="A314" s="1"/>
      <c r="B314" s="1"/>
      <c r="C314" s="53">
        <v>0.0</v>
      </c>
      <c r="D314" s="42"/>
      <c r="E314" s="42"/>
      <c r="F314" s="2">
        <v>4512.0</v>
      </c>
      <c r="G314" s="75">
        <v>2848.0</v>
      </c>
      <c r="H314" s="43">
        <v>36.0</v>
      </c>
      <c r="I314" s="43">
        <v>47.0</v>
      </c>
      <c r="J314" s="43">
        <v>27.0</v>
      </c>
      <c r="K314" s="44">
        <v>78.0</v>
      </c>
      <c r="L314" s="44">
        <v>145.0</v>
      </c>
      <c r="M314" s="44">
        <v>57.0</v>
      </c>
      <c r="N314" s="76">
        <f>'Turnout Restoration'!AR314</f>
        <v>20</v>
      </c>
      <c r="O314" s="45">
        <v>30.0</v>
      </c>
      <c r="P314" s="76">
        <f>'Turnout Restoration'!AT314</f>
        <v>20</v>
      </c>
      <c r="Q314" s="39">
        <f t="shared" si="6"/>
        <v>0.4285714286</v>
      </c>
      <c r="R314" s="40">
        <f t="shared" si="7"/>
        <v>0.4272727273</v>
      </c>
      <c r="S314" s="54">
        <f t="shared" si="8"/>
        <v>0.5178571429</v>
      </c>
      <c r="T314" s="40">
        <f t="shared" si="9"/>
        <v>0.4476530612</v>
      </c>
      <c r="U314" s="54">
        <f t="shared" si="10"/>
        <v>0.5328163265</v>
      </c>
      <c r="V314" s="39">
        <f t="shared" ref="V314:X314" si="1585">Q314</f>
        <v>0.4285714286</v>
      </c>
      <c r="W314" s="40">
        <f t="shared" si="1585"/>
        <v>0.4272727273</v>
      </c>
      <c r="X314" s="54">
        <f t="shared" si="1585"/>
        <v>0.5178571429</v>
      </c>
      <c r="Y314" s="39">
        <f t="shared" si="12"/>
        <v>0.4285714286</v>
      </c>
      <c r="Z314" s="40">
        <f t="shared" si="13"/>
        <v>-0.1267272727</v>
      </c>
      <c r="AA314" s="54">
        <f t="shared" si="14"/>
        <v>-0.1141428571</v>
      </c>
      <c r="AB314" s="55">
        <f t="shared" si="15"/>
        <v>-0.2875043999</v>
      </c>
      <c r="AC314" s="55">
        <f t="shared" si="16"/>
        <v>1.072902563</v>
      </c>
      <c r="AD314" s="39">
        <f t="shared" si="17"/>
        <v>0.3160168279</v>
      </c>
      <c r="AE314" s="40">
        <f t="shared" si="18"/>
        <v>0.3160168279</v>
      </c>
      <c r="AF314" s="54">
        <f t="shared" si="19"/>
        <v>-0.1141428571</v>
      </c>
      <c r="AG314" s="56">
        <f t="shared" si="20"/>
        <v>-0.3466107199</v>
      </c>
      <c r="AH314" s="56">
        <f t="shared" si="21"/>
        <v>1.132008883</v>
      </c>
      <c r="AI314" s="39">
        <f t="shared" si="22"/>
        <v>0.2375870655</v>
      </c>
      <c r="AJ314" s="40">
        <f t="shared" si="23"/>
        <v>0.2375870655</v>
      </c>
      <c r="AK314" s="54">
        <f t="shared" si="24"/>
        <v>0.2375870655</v>
      </c>
      <c r="AL314" s="57">
        <f t="shared" ref="AL314:AM314" si="1586">R314-T314</f>
        <v>-0.02038033395</v>
      </c>
      <c r="AM314" s="57">
        <f t="shared" si="1586"/>
        <v>-0.01495918367</v>
      </c>
      <c r="AN314" s="58">
        <f t="shared" si="26"/>
        <v>-0.00995999978</v>
      </c>
      <c r="AO314" s="58">
        <f t="shared" si="27"/>
        <v>-0.01054141596</v>
      </c>
      <c r="AP314" s="39">
        <f t="shared" si="28"/>
        <v>0.2375870655</v>
      </c>
      <c r="AQ314" s="40">
        <f t="shared" ref="AQ314:AR314" si="1587">AJ314+AN314</f>
        <v>0.2276270657</v>
      </c>
      <c r="AR314" s="54">
        <f t="shared" si="1587"/>
        <v>0.2270456495</v>
      </c>
      <c r="AS314" s="59">
        <f t="shared" si="30"/>
        <v>1.803850002</v>
      </c>
      <c r="AT314" s="39">
        <f t="shared" ref="AT314:AV314" si="1588">AP314*$AS314</f>
        <v>0.4285714286</v>
      </c>
      <c r="AU314" s="40">
        <f t="shared" si="1588"/>
        <v>0.4106050829</v>
      </c>
      <c r="AV314" s="54">
        <f t="shared" si="1588"/>
        <v>0.4095562954</v>
      </c>
      <c r="AW314" s="39">
        <f t="shared" ref="AW314:AY314" si="1589">IF(AT314&lt;0,0,IF(AT314&gt;1,1,AT314))</f>
        <v>0.4285714286</v>
      </c>
      <c r="AX314" s="40">
        <f t="shared" si="1589"/>
        <v>0.4106050829</v>
      </c>
      <c r="AY314" s="54">
        <f t="shared" si="1589"/>
        <v>0.4095562954</v>
      </c>
      <c r="AZ314" s="38"/>
      <c r="BA314" s="38"/>
      <c r="BB314" s="38"/>
      <c r="BC314" s="38"/>
      <c r="BD314" s="38"/>
      <c r="BE314" s="38"/>
      <c r="BF314" s="38"/>
    </row>
    <row r="315">
      <c r="A315" s="1"/>
      <c r="B315" s="1"/>
      <c r="C315" s="53">
        <v>0.0</v>
      </c>
      <c r="D315" s="42"/>
      <c r="E315" s="42"/>
      <c r="F315" s="2">
        <v>4526.0</v>
      </c>
      <c r="G315" s="75">
        <v>2735.0</v>
      </c>
      <c r="H315" s="43">
        <v>12.0</v>
      </c>
      <c r="I315" s="43">
        <v>37.0</v>
      </c>
      <c r="J315" s="43">
        <v>12.0</v>
      </c>
      <c r="K315" s="44">
        <v>67.0</v>
      </c>
      <c r="L315" s="44">
        <v>192.0</v>
      </c>
      <c r="M315" s="44">
        <v>33.0</v>
      </c>
      <c r="N315" s="76">
        <f>'Turnout Restoration'!AR315</f>
        <v>23</v>
      </c>
      <c r="O315" s="45">
        <v>16.0</v>
      </c>
      <c r="P315" s="76">
        <f>'Turnout Restoration'!AT315</f>
        <v>25</v>
      </c>
      <c r="Q315" s="39">
        <f t="shared" si="6"/>
        <v>0.25</v>
      </c>
      <c r="R315" s="40">
        <f t="shared" si="7"/>
        <v>0.606557377</v>
      </c>
      <c r="S315" s="54">
        <f t="shared" si="8"/>
        <v>0.6575342466</v>
      </c>
      <c r="T315" s="40">
        <f t="shared" si="9"/>
        <v>0.4615625</v>
      </c>
      <c r="U315" s="54">
        <f t="shared" si="10"/>
        <v>0.5579375</v>
      </c>
      <c r="V315" s="39">
        <f t="shared" ref="V315:X315" si="1590">Q315</f>
        <v>0.25</v>
      </c>
      <c r="W315" s="40">
        <f t="shared" si="1590"/>
        <v>0.606557377</v>
      </c>
      <c r="X315" s="54">
        <f t="shared" si="1590"/>
        <v>0.6575342466</v>
      </c>
      <c r="Y315" s="39">
        <f t="shared" si="12"/>
        <v>0.25</v>
      </c>
      <c r="Z315" s="40">
        <f t="shared" si="13"/>
        <v>0.05255737705</v>
      </c>
      <c r="AA315" s="54">
        <f t="shared" si="14"/>
        <v>0.02553424658</v>
      </c>
      <c r="AB315" s="55">
        <f t="shared" si="15"/>
        <v>0.2072119985</v>
      </c>
      <c r="AC315" s="55">
        <f t="shared" si="16"/>
        <v>0.5781861649</v>
      </c>
      <c r="AD315" s="39">
        <f t="shared" si="17"/>
        <v>0.1806409116</v>
      </c>
      <c r="AE315" s="40">
        <f t="shared" si="18"/>
        <v>0.1806409116</v>
      </c>
      <c r="AF315" s="54">
        <f t="shared" si="19"/>
        <v>0.02553424658</v>
      </c>
      <c r="AG315" s="56">
        <f t="shared" si="20"/>
        <v>0.140423292</v>
      </c>
      <c r="AH315" s="56">
        <f t="shared" si="21"/>
        <v>0.6449748714</v>
      </c>
      <c r="AI315" s="39">
        <f t="shared" si="22"/>
        <v>0.1290022029</v>
      </c>
      <c r="AJ315" s="40">
        <f t="shared" si="23"/>
        <v>0.1290022029</v>
      </c>
      <c r="AK315" s="54">
        <f t="shared" si="24"/>
        <v>0.1290022029</v>
      </c>
      <c r="AL315" s="57">
        <f t="shared" ref="AL315:AM315" si="1591">R315-T315</f>
        <v>0.144994877</v>
      </c>
      <c r="AM315" s="57">
        <f t="shared" si="1591"/>
        <v>0.09959674658</v>
      </c>
      <c r="AN315" s="58">
        <f t="shared" si="26"/>
        <v>0.0708599254</v>
      </c>
      <c r="AO315" s="58">
        <f t="shared" si="27"/>
        <v>0.07018369162</v>
      </c>
      <c r="AP315" s="39">
        <f t="shared" si="28"/>
        <v>0.1290022029</v>
      </c>
      <c r="AQ315" s="40">
        <f t="shared" ref="AQ315:AR315" si="1592">AJ315+AN315</f>
        <v>0.1998621283</v>
      </c>
      <c r="AR315" s="54">
        <f t="shared" si="1592"/>
        <v>0.1991858945</v>
      </c>
      <c r="AS315" s="59">
        <f t="shared" si="30"/>
        <v>1.937951403</v>
      </c>
      <c r="AT315" s="39">
        <f t="shared" ref="AT315:AV315" si="1593">AP315*$AS315</f>
        <v>0.25</v>
      </c>
      <c r="AU315" s="40">
        <f t="shared" si="1593"/>
        <v>0.3873230918</v>
      </c>
      <c r="AV315" s="54">
        <f t="shared" si="1593"/>
        <v>0.3860125836</v>
      </c>
      <c r="AW315" s="39">
        <f t="shared" ref="AW315:AY315" si="1594">IF(AT315&lt;0,0,IF(AT315&gt;1,1,AT315))</f>
        <v>0.25</v>
      </c>
      <c r="AX315" s="40">
        <f t="shared" si="1594"/>
        <v>0.3873230918</v>
      </c>
      <c r="AY315" s="54">
        <f t="shared" si="1594"/>
        <v>0.3860125836</v>
      </c>
      <c r="AZ315" s="38"/>
      <c r="BA315" s="38"/>
      <c r="BB315" s="38"/>
      <c r="BC315" s="38"/>
      <c r="BD315" s="38"/>
      <c r="BE315" s="38"/>
      <c r="BF315" s="38"/>
    </row>
    <row r="316">
      <c r="A316" s="1"/>
      <c r="B316" s="1"/>
      <c r="C316" s="53">
        <v>0.0</v>
      </c>
      <c r="D316" s="42"/>
      <c r="E316" s="42"/>
      <c r="F316" s="2">
        <v>4528.0</v>
      </c>
      <c r="G316" s="75">
        <v>1841.0</v>
      </c>
      <c r="H316" s="43">
        <v>10.0</v>
      </c>
      <c r="I316" s="43">
        <v>17.0</v>
      </c>
      <c r="J316" s="43">
        <v>6.0</v>
      </c>
      <c r="K316" s="44">
        <v>42.0</v>
      </c>
      <c r="L316" s="44">
        <v>90.0</v>
      </c>
      <c r="M316" s="44">
        <v>21.0</v>
      </c>
      <c r="N316" s="76">
        <f>'Turnout Restoration'!AR316</f>
        <v>15</v>
      </c>
      <c r="O316" s="45">
        <v>6.0</v>
      </c>
      <c r="P316" s="76">
        <f>'Turnout Restoration'!AT316</f>
        <v>8</v>
      </c>
      <c r="Q316" s="39">
        <f t="shared" si="6"/>
        <v>0.2068965517</v>
      </c>
      <c r="R316" s="40">
        <f t="shared" si="7"/>
        <v>0.5151515152</v>
      </c>
      <c r="S316" s="54">
        <f t="shared" si="8"/>
        <v>0.5882352941</v>
      </c>
      <c r="T316" s="40">
        <f t="shared" si="9"/>
        <v>0.4714268728</v>
      </c>
      <c r="U316" s="54">
        <f t="shared" si="10"/>
        <v>0.567469679</v>
      </c>
      <c r="V316" s="39">
        <f t="shared" ref="V316:X316" si="1595">Q316</f>
        <v>0.2068965517</v>
      </c>
      <c r="W316" s="40">
        <f t="shared" si="1595"/>
        <v>0.5151515152</v>
      </c>
      <c r="X316" s="54">
        <f t="shared" si="1595"/>
        <v>0.5882352941</v>
      </c>
      <c r="Y316" s="39">
        <f t="shared" si="12"/>
        <v>0.2068965517</v>
      </c>
      <c r="Z316" s="40">
        <f t="shared" si="13"/>
        <v>-0.03884848485</v>
      </c>
      <c r="AA316" s="54">
        <f t="shared" si="14"/>
        <v>-0.04376470588</v>
      </c>
      <c r="AB316" s="55">
        <f t="shared" si="15"/>
        <v>-0.1856065233</v>
      </c>
      <c r="AC316" s="55">
        <f t="shared" si="16"/>
        <v>0.9710046867</v>
      </c>
      <c r="AD316" s="39">
        <f t="shared" si="17"/>
        <v>0.1488546067</v>
      </c>
      <c r="AE316" s="40">
        <f t="shared" si="18"/>
        <v>0.1488546067</v>
      </c>
      <c r="AF316" s="54">
        <f t="shared" si="19"/>
        <v>-0.04376470588</v>
      </c>
      <c r="AG316" s="56">
        <f t="shared" si="20"/>
        <v>-0.2859521333</v>
      </c>
      <c r="AH316" s="56">
        <f t="shared" si="21"/>
        <v>1.071350297</v>
      </c>
      <c r="AI316" s="39">
        <f t="shared" si="22"/>
        <v>0.1097110829</v>
      </c>
      <c r="AJ316" s="40">
        <f t="shared" si="23"/>
        <v>0.1097110829</v>
      </c>
      <c r="AK316" s="54">
        <f t="shared" si="24"/>
        <v>0.1097110829</v>
      </c>
      <c r="AL316" s="57">
        <f t="shared" ref="AL316:AM316" si="1596">R316-T316</f>
        <v>0.04372464238</v>
      </c>
      <c r="AM316" s="57">
        <f t="shared" si="1596"/>
        <v>0.02076561516</v>
      </c>
      <c r="AN316" s="58">
        <f t="shared" si="26"/>
        <v>0.02136851288</v>
      </c>
      <c r="AO316" s="58">
        <f t="shared" si="27"/>
        <v>0.01463308372</v>
      </c>
      <c r="AP316" s="39">
        <f t="shared" si="28"/>
        <v>0.1097110829</v>
      </c>
      <c r="AQ316" s="40">
        <f t="shared" ref="AQ316:AR316" si="1597">AJ316+AN316</f>
        <v>0.1310795958</v>
      </c>
      <c r="AR316" s="54">
        <f t="shared" si="1597"/>
        <v>0.1243441666</v>
      </c>
      <c r="AS316" s="59">
        <f t="shared" si="30"/>
        <v>1.885830914</v>
      </c>
      <c r="AT316" s="39">
        <f t="shared" ref="AT316:AV316" si="1598">AP316*$AS316</f>
        <v>0.2068965517</v>
      </c>
      <c r="AU316" s="40">
        <f t="shared" si="1598"/>
        <v>0.2471939539</v>
      </c>
      <c r="AV316" s="54">
        <f t="shared" si="1598"/>
        <v>0.2344920734</v>
      </c>
      <c r="AW316" s="39">
        <f t="shared" ref="AW316:AY316" si="1599">IF(AT316&lt;0,0,IF(AT316&gt;1,1,AT316))</f>
        <v>0.2068965517</v>
      </c>
      <c r="AX316" s="40">
        <f t="shared" si="1599"/>
        <v>0.2471939539</v>
      </c>
      <c r="AY316" s="54">
        <f t="shared" si="1599"/>
        <v>0.2344920734</v>
      </c>
      <c r="AZ316" s="38"/>
      <c r="BA316" s="38"/>
      <c r="BB316" s="38"/>
      <c r="BC316" s="38"/>
      <c r="BD316" s="38"/>
      <c r="BE316" s="38"/>
      <c r="BF316" s="38"/>
    </row>
    <row r="317">
      <c r="A317" s="1"/>
      <c r="B317" s="1"/>
      <c r="C317" s="53">
        <v>0.0</v>
      </c>
      <c r="D317" s="42"/>
      <c r="E317" s="42"/>
      <c r="F317" s="2">
        <v>4529.0</v>
      </c>
      <c r="G317" s="75">
        <v>2399.0</v>
      </c>
      <c r="H317" s="43">
        <v>13.0</v>
      </c>
      <c r="I317" s="43">
        <v>25.0</v>
      </c>
      <c r="J317" s="43">
        <v>6.0</v>
      </c>
      <c r="K317" s="44">
        <v>20.0</v>
      </c>
      <c r="L317" s="44">
        <v>67.0</v>
      </c>
      <c r="M317" s="44">
        <v>22.0</v>
      </c>
      <c r="N317" s="76">
        <f>'Turnout Restoration'!AR317</f>
        <v>11</v>
      </c>
      <c r="O317" s="45">
        <v>12.0</v>
      </c>
      <c r="P317" s="76">
        <f>'Turnout Restoration'!AT317</f>
        <v>7</v>
      </c>
      <c r="Q317" s="39">
        <f t="shared" si="6"/>
        <v>0.4</v>
      </c>
      <c r="R317" s="40">
        <f t="shared" si="7"/>
        <v>0.5681818182</v>
      </c>
      <c r="S317" s="54">
        <f t="shared" si="8"/>
        <v>0.6146788991</v>
      </c>
      <c r="T317" s="40">
        <f t="shared" si="9"/>
        <v>0.44696</v>
      </c>
      <c r="U317" s="54">
        <f t="shared" si="10"/>
        <v>0.53528</v>
      </c>
      <c r="V317" s="39">
        <f t="shared" ref="V317:X317" si="1600">Q317</f>
        <v>0.4</v>
      </c>
      <c r="W317" s="40">
        <f t="shared" si="1600"/>
        <v>0.5681818182</v>
      </c>
      <c r="X317" s="54">
        <f t="shared" si="1600"/>
        <v>0.6146788991</v>
      </c>
      <c r="Y317" s="39">
        <f t="shared" si="12"/>
        <v>0.4</v>
      </c>
      <c r="Z317" s="40">
        <f t="shared" si="13"/>
        <v>0.01418181818</v>
      </c>
      <c r="AA317" s="54">
        <f t="shared" si="14"/>
        <v>-0.01732110092</v>
      </c>
      <c r="AB317" s="55">
        <f t="shared" si="15"/>
        <v>0.0354397009</v>
      </c>
      <c r="AC317" s="55">
        <f t="shared" si="16"/>
        <v>0.7499584625</v>
      </c>
      <c r="AD317" s="39">
        <f t="shared" si="17"/>
        <v>0.2830204268</v>
      </c>
      <c r="AE317" s="40">
        <f t="shared" si="18"/>
        <v>0.2830204268</v>
      </c>
      <c r="AF317" s="54">
        <f t="shared" si="19"/>
        <v>-0.01732110092</v>
      </c>
      <c r="AG317" s="56">
        <f t="shared" si="20"/>
        <v>-0.06112464711</v>
      </c>
      <c r="AH317" s="56">
        <f t="shared" si="21"/>
        <v>0.8465228105</v>
      </c>
      <c r="AI317" s="39">
        <f t="shared" si="22"/>
        <v>0.2005001029</v>
      </c>
      <c r="AJ317" s="40">
        <f t="shared" si="23"/>
        <v>0.2005001029</v>
      </c>
      <c r="AK317" s="54">
        <f t="shared" si="24"/>
        <v>0.2005001029</v>
      </c>
      <c r="AL317" s="57">
        <f t="shared" ref="AL317:AM317" si="1601">R317-T317</f>
        <v>0.1212218182</v>
      </c>
      <c r="AM317" s="57">
        <f t="shared" si="1601"/>
        <v>0.07939889908</v>
      </c>
      <c r="AN317" s="58">
        <f t="shared" si="26"/>
        <v>0.05924187922</v>
      </c>
      <c r="AO317" s="58">
        <f t="shared" si="27"/>
        <v>0.0559507016</v>
      </c>
      <c r="AP317" s="39">
        <f t="shared" si="28"/>
        <v>0.2005001029</v>
      </c>
      <c r="AQ317" s="40">
        <f t="shared" ref="AQ317:AR317" si="1602">AJ317+AN317</f>
        <v>0.2597419821</v>
      </c>
      <c r="AR317" s="54">
        <f t="shared" si="1602"/>
        <v>0.2564508045</v>
      </c>
      <c r="AS317" s="59">
        <f t="shared" si="30"/>
        <v>1.995011445</v>
      </c>
      <c r="AT317" s="39">
        <f t="shared" ref="AT317:AV317" si="1603">AP317*$AS317</f>
        <v>0.4</v>
      </c>
      <c r="AU317" s="40">
        <f t="shared" si="1603"/>
        <v>0.5181882271</v>
      </c>
      <c r="AV317" s="54">
        <f t="shared" si="1603"/>
        <v>0.5116222901</v>
      </c>
      <c r="AW317" s="39">
        <f t="shared" ref="AW317:AY317" si="1604">IF(AT317&lt;0,0,IF(AT317&gt;1,1,AT317))</f>
        <v>0.4</v>
      </c>
      <c r="AX317" s="40">
        <f t="shared" si="1604"/>
        <v>0.5181882271</v>
      </c>
      <c r="AY317" s="54">
        <f t="shared" si="1604"/>
        <v>0.5116222901</v>
      </c>
      <c r="AZ317" s="38"/>
      <c r="BA317" s="38"/>
      <c r="BB317" s="38"/>
      <c r="BC317" s="38"/>
      <c r="BD317" s="38"/>
      <c r="BE317" s="38"/>
      <c r="BF317" s="38"/>
    </row>
    <row r="318">
      <c r="A318" s="1"/>
      <c r="B318" s="1"/>
      <c r="C318" s="53">
        <v>0.0</v>
      </c>
      <c r="D318" s="42"/>
      <c r="E318" s="42"/>
      <c r="F318" s="2">
        <v>4541.0</v>
      </c>
      <c r="G318" s="75">
        <v>3526.0</v>
      </c>
      <c r="H318" s="43">
        <v>10.0</v>
      </c>
      <c r="I318" s="43">
        <v>25.0</v>
      </c>
      <c r="J318" s="43">
        <v>18.0</v>
      </c>
      <c r="K318" s="44">
        <v>53.0</v>
      </c>
      <c r="L318" s="44">
        <v>119.0</v>
      </c>
      <c r="M318" s="44">
        <v>35.0</v>
      </c>
      <c r="N318" s="76">
        <f>'Turnout Restoration'!AR318</f>
        <v>22</v>
      </c>
      <c r="O318" s="45">
        <v>15.0</v>
      </c>
      <c r="P318" s="76">
        <f>'Turnout Restoration'!AT318</f>
        <v>40</v>
      </c>
      <c r="Q318" s="39">
        <f t="shared" si="6"/>
        <v>0.1948051948</v>
      </c>
      <c r="R318" s="40">
        <f t="shared" si="7"/>
        <v>0.4716981132</v>
      </c>
      <c r="S318" s="54">
        <f t="shared" si="8"/>
        <v>0.5748792271</v>
      </c>
      <c r="T318" s="40">
        <f t="shared" si="9"/>
        <v>0.4746485073</v>
      </c>
      <c r="U318" s="54">
        <f t="shared" si="10"/>
        <v>0.5703858998</v>
      </c>
      <c r="V318" s="39">
        <f t="shared" ref="V318:X318" si="1605">Q318</f>
        <v>0.1948051948</v>
      </c>
      <c r="W318" s="40">
        <f t="shared" si="1605"/>
        <v>0.4716981132</v>
      </c>
      <c r="X318" s="54">
        <f t="shared" si="1605"/>
        <v>0.5748792271</v>
      </c>
      <c r="Y318" s="39">
        <f t="shared" si="12"/>
        <v>0.1948051948</v>
      </c>
      <c r="Z318" s="40">
        <f t="shared" si="13"/>
        <v>-0.08230188679</v>
      </c>
      <c r="AA318" s="54">
        <f t="shared" si="14"/>
        <v>-0.05712077295</v>
      </c>
      <c r="AB318" s="55">
        <f t="shared" si="15"/>
        <v>-0.3997368116</v>
      </c>
      <c r="AC318" s="55">
        <f t="shared" si="16"/>
        <v>1.185134975</v>
      </c>
      <c r="AD318" s="39">
        <f t="shared" si="17"/>
        <v>0.1495370598</v>
      </c>
      <c r="AE318" s="40">
        <f t="shared" si="18"/>
        <v>0.1495370598</v>
      </c>
      <c r="AF318" s="54">
        <f t="shared" si="19"/>
        <v>-0.05712077295</v>
      </c>
      <c r="AG318" s="56">
        <f t="shared" si="20"/>
        <v>-0.3648795772</v>
      </c>
      <c r="AH318" s="56">
        <f t="shared" si="21"/>
        <v>1.150277741</v>
      </c>
      <c r="AI318" s="39">
        <f t="shared" si="22"/>
        <v>0.1131903595</v>
      </c>
      <c r="AJ318" s="40">
        <f t="shared" si="23"/>
        <v>0.1131903595</v>
      </c>
      <c r="AK318" s="54">
        <f t="shared" si="24"/>
        <v>0.1131903595</v>
      </c>
      <c r="AL318" s="57">
        <f t="shared" ref="AL318:AM318" si="1606">R318-T318</f>
        <v>-0.002950394129</v>
      </c>
      <c r="AM318" s="57">
        <f t="shared" si="1606"/>
        <v>0.004493327239</v>
      </c>
      <c r="AN318" s="58">
        <f t="shared" si="26"/>
        <v>-0.001441876514</v>
      </c>
      <c r="AO318" s="58">
        <f t="shared" si="27"/>
        <v>0.003166351353</v>
      </c>
      <c r="AP318" s="39">
        <f t="shared" si="28"/>
        <v>0.1131903595</v>
      </c>
      <c r="AQ318" s="40">
        <f t="shared" ref="AQ318:AR318" si="1607">AJ318+AN318</f>
        <v>0.1117484829</v>
      </c>
      <c r="AR318" s="54">
        <f t="shared" si="1607"/>
        <v>0.1163567108</v>
      </c>
      <c r="AS318" s="59">
        <f t="shared" si="30"/>
        <v>1.721040517</v>
      </c>
      <c r="AT318" s="39">
        <f t="shared" ref="AT318:AV318" si="1608">AP318*$AS318</f>
        <v>0.1948051948</v>
      </c>
      <c r="AU318" s="40">
        <f t="shared" si="1608"/>
        <v>0.1923236669</v>
      </c>
      <c r="AV318" s="54">
        <f t="shared" si="1608"/>
        <v>0.2002546138</v>
      </c>
      <c r="AW318" s="39">
        <f t="shared" ref="AW318:AY318" si="1609">IF(AT318&lt;0,0,IF(AT318&gt;1,1,AT318))</f>
        <v>0.1948051948</v>
      </c>
      <c r="AX318" s="40">
        <f t="shared" si="1609"/>
        <v>0.1923236669</v>
      </c>
      <c r="AY318" s="54">
        <f t="shared" si="1609"/>
        <v>0.2002546138</v>
      </c>
      <c r="AZ318" s="38"/>
      <c r="BA318" s="38"/>
      <c r="BB318" s="38"/>
      <c r="BC318" s="38"/>
      <c r="BD318" s="38"/>
      <c r="BE318" s="38"/>
      <c r="BF318" s="38"/>
    </row>
    <row r="319">
      <c r="A319" s="1"/>
      <c r="B319" s="1"/>
      <c r="C319" s="53">
        <v>0.0</v>
      </c>
      <c r="D319" s="42"/>
      <c r="E319" s="42"/>
      <c r="F319" s="2">
        <v>4543.0</v>
      </c>
      <c r="G319" s="75">
        <v>2234.0</v>
      </c>
      <c r="H319" s="43">
        <v>4.0</v>
      </c>
      <c r="I319" s="43">
        <v>27.0</v>
      </c>
      <c r="J319" s="43">
        <v>3.0</v>
      </c>
      <c r="K319" s="44">
        <v>15.0</v>
      </c>
      <c r="L319" s="44">
        <v>62.0</v>
      </c>
      <c r="M319" s="44">
        <v>8.0</v>
      </c>
      <c r="N319" s="76">
        <f>'Turnout Restoration'!AR319</f>
        <v>11</v>
      </c>
      <c r="O319" s="45">
        <v>6.0</v>
      </c>
      <c r="P319" s="76">
        <f>'Turnout Restoration'!AT319</f>
        <v>8</v>
      </c>
      <c r="Q319" s="39">
        <f t="shared" si="6"/>
        <v>0.24</v>
      </c>
      <c r="R319" s="40">
        <f t="shared" si="7"/>
        <v>0.7941176471</v>
      </c>
      <c r="S319" s="54">
        <f t="shared" si="8"/>
        <v>0.7294117647</v>
      </c>
      <c r="T319" s="40">
        <f t="shared" si="9"/>
        <v>0.4636256</v>
      </c>
      <c r="U319" s="54">
        <f t="shared" si="10"/>
        <v>0.5600288</v>
      </c>
      <c r="V319" s="39">
        <f t="shared" ref="V319:X319" si="1610">Q319</f>
        <v>0.24</v>
      </c>
      <c r="W319" s="40">
        <f t="shared" si="1610"/>
        <v>0.7941176471</v>
      </c>
      <c r="X319" s="54">
        <f t="shared" si="1610"/>
        <v>0.7294117647</v>
      </c>
      <c r="Y319" s="39">
        <f t="shared" si="12"/>
        <v>0.24</v>
      </c>
      <c r="Z319" s="40">
        <f t="shared" si="13"/>
        <v>0.2401176471</v>
      </c>
      <c r="AA319" s="54">
        <f t="shared" si="14"/>
        <v>0.09741176471</v>
      </c>
      <c r="AB319" s="55">
        <f t="shared" si="15"/>
        <v>0.7856432014</v>
      </c>
      <c r="AC319" s="55">
        <f t="shared" si="16"/>
        <v>-0.000245037976</v>
      </c>
      <c r="AD319" s="39">
        <f t="shared" si="17"/>
        <v>0.2400588307</v>
      </c>
      <c r="AE319" s="40">
        <f t="shared" si="18"/>
        <v>0.2400588307</v>
      </c>
      <c r="AF319" s="54">
        <f t="shared" si="19"/>
        <v>0.09741176471</v>
      </c>
      <c r="AG319" s="56">
        <f t="shared" si="20"/>
        <v>0.3854816597</v>
      </c>
      <c r="AH319" s="56">
        <f t="shared" si="21"/>
        <v>0.3999165036</v>
      </c>
      <c r="AI319" s="39">
        <f t="shared" si="22"/>
        <v>0.1831901937</v>
      </c>
      <c r="AJ319" s="40">
        <f t="shared" si="23"/>
        <v>0.1831901937</v>
      </c>
      <c r="AK319" s="54">
        <f t="shared" si="24"/>
        <v>0.1831901937</v>
      </c>
      <c r="AL319" s="57">
        <f t="shared" ref="AL319:AM319" si="1611">R319-T319</f>
        <v>0.3304920471</v>
      </c>
      <c r="AM319" s="57">
        <f t="shared" si="1611"/>
        <v>0.1693829647</v>
      </c>
      <c r="AN319" s="58">
        <f t="shared" si="26"/>
        <v>0.1615135809</v>
      </c>
      <c r="AO319" s="58">
        <f t="shared" si="27"/>
        <v>0.1193605431</v>
      </c>
      <c r="AP319" s="39">
        <f t="shared" si="28"/>
        <v>0.1831901937</v>
      </c>
      <c r="AQ319" s="40">
        <f t="shared" ref="AQ319:AR319" si="1612">AJ319+AN319</f>
        <v>0.3447037745</v>
      </c>
      <c r="AR319" s="54">
        <f t="shared" si="1612"/>
        <v>0.3025507368</v>
      </c>
      <c r="AS319" s="59">
        <f t="shared" si="30"/>
        <v>1.310113796</v>
      </c>
      <c r="AT319" s="39">
        <f t="shared" ref="AT319:AV319" si="1613">AP319*$AS319</f>
        <v>0.24</v>
      </c>
      <c r="AU319" s="40">
        <f t="shared" si="1613"/>
        <v>0.4516011705</v>
      </c>
      <c r="AV319" s="54">
        <f t="shared" si="1613"/>
        <v>0.3963758942</v>
      </c>
      <c r="AW319" s="39">
        <f t="shared" ref="AW319:AY319" si="1614">IF(AT319&lt;0,0,IF(AT319&gt;1,1,AT319))</f>
        <v>0.24</v>
      </c>
      <c r="AX319" s="40">
        <f t="shared" si="1614"/>
        <v>0.4516011705</v>
      </c>
      <c r="AY319" s="54">
        <f t="shared" si="1614"/>
        <v>0.3963758942</v>
      </c>
      <c r="AZ319" s="38"/>
      <c r="BA319" s="38"/>
      <c r="BB319" s="38"/>
      <c r="BC319" s="38"/>
      <c r="BD319" s="38"/>
      <c r="BE319" s="38"/>
      <c r="BF319" s="38"/>
    </row>
    <row r="320">
      <c r="A320" s="1"/>
      <c r="B320" s="1"/>
      <c r="C320" s="53">
        <v>0.0</v>
      </c>
      <c r="D320" s="42"/>
      <c r="E320" s="42"/>
      <c r="F320" s="2">
        <v>4547.0</v>
      </c>
      <c r="G320" s="75">
        <v>2569.0</v>
      </c>
      <c r="H320" s="43">
        <v>8.0</v>
      </c>
      <c r="I320" s="43">
        <v>28.0</v>
      </c>
      <c r="J320" s="43">
        <v>17.0</v>
      </c>
      <c r="K320" s="44">
        <v>20.0</v>
      </c>
      <c r="L320" s="44">
        <v>120.0</v>
      </c>
      <c r="M320" s="44">
        <v>24.0</v>
      </c>
      <c r="N320" s="76">
        <f>'Turnout Restoration'!AR320</f>
        <v>13</v>
      </c>
      <c r="O320" s="45">
        <v>11.0</v>
      </c>
      <c r="P320" s="76">
        <f>'Turnout Restoration'!AT320</f>
        <v>43</v>
      </c>
      <c r="Q320" s="39">
        <f t="shared" si="6"/>
        <v>0.1641791045</v>
      </c>
      <c r="R320" s="40">
        <f t="shared" si="7"/>
        <v>0.5283018868</v>
      </c>
      <c r="S320" s="54">
        <f t="shared" si="8"/>
        <v>0.7317073171</v>
      </c>
      <c r="T320" s="40">
        <f t="shared" si="9"/>
        <v>0.4836994876</v>
      </c>
      <c r="U320" s="54">
        <f t="shared" si="10"/>
        <v>0.5782472711</v>
      </c>
      <c r="V320" s="39">
        <f t="shared" ref="V320:X320" si="1615">Q320</f>
        <v>0.1641791045</v>
      </c>
      <c r="W320" s="40">
        <f t="shared" si="1615"/>
        <v>0.5283018868</v>
      </c>
      <c r="X320" s="54">
        <f t="shared" si="1615"/>
        <v>0.7317073171</v>
      </c>
      <c r="Y320" s="39">
        <f t="shared" si="12"/>
        <v>0.1641791045</v>
      </c>
      <c r="Z320" s="40">
        <f t="shared" si="13"/>
        <v>-0.02569811321</v>
      </c>
      <c r="AA320" s="54">
        <f t="shared" si="14"/>
        <v>0.09970731707</v>
      </c>
      <c r="AB320" s="55">
        <f t="shared" si="15"/>
        <v>-0.1552650512</v>
      </c>
      <c r="AC320" s="55">
        <f t="shared" si="16"/>
        <v>0.9406632146</v>
      </c>
      <c r="AD320" s="39">
        <f t="shared" si="17"/>
        <v>0.1175056836</v>
      </c>
      <c r="AE320" s="40">
        <f t="shared" si="18"/>
        <v>0.1175056836</v>
      </c>
      <c r="AF320" s="54">
        <f t="shared" si="19"/>
        <v>0.09970731707</v>
      </c>
      <c r="AG320" s="56">
        <f t="shared" si="20"/>
        <v>0.7036411195</v>
      </c>
      <c r="AH320" s="56">
        <f t="shared" si="21"/>
        <v>0.08175704393</v>
      </c>
      <c r="AI320" s="39">
        <f t="shared" si="22"/>
        <v>0.1089704886</v>
      </c>
      <c r="AJ320" s="40">
        <f t="shared" si="23"/>
        <v>0.1089704886</v>
      </c>
      <c r="AK320" s="54">
        <f t="shared" si="24"/>
        <v>0.1089704886</v>
      </c>
      <c r="AL320" s="57">
        <f t="shared" ref="AL320:AM320" si="1616">R320-T320</f>
        <v>0.04460239916</v>
      </c>
      <c r="AM320" s="57">
        <f t="shared" si="1616"/>
        <v>0.153460046</v>
      </c>
      <c r="AN320" s="58">
        <f t="shared" si="26"/>
        <v>0.02179747824</v>
      </c>
      <c r="AO320" s="58">
        <f t="shared" si="27"/>
        <v>0.1081400037</v>
      </c>
      <c r="AP320" s="39">
        <f t="shared" si="28"/>
        <v>0.1089704886</v>
      </c>
      <c r="AQ320" s="40">
        <f t="shared" ref="AQ320:AR320" si="1617">AJ320+AN320</f>
        <v>0.1307679668</v>
      </c>
      <c r="AR320" s="54">
        <f t="shared" si="1617"/>
        <v>0.2171104923</v>
      </c>
      <c r="AS320" s="59">
        <f t="shared" si="30"/>
        <v>1.506638234</v>
      </c>
      <c r="AT320" s="39">
        <f t="shared" ref="AT320:AV320" si="1618">AP320*$AS320</f>
        <v>0.1641791045</v>
      </c>
      <c r="AU320" s="40">
        <f t="shared" si="1618"/>
        <v>0.1970200186</v>
      </c>
      <c r="AV320" s="54">
        <f t="shared" si="1618"/>
        <v>0.3271069687</v>
      </c>
      <c r="AW320" s="39">
        <f t="shared" ref="AW320:AY320" si="1619">IF(AT320&lt;0,0,IF(AT320&gt;1,1,AT320))</f>
        <v>0.1641791045</v>
      </c>
      <c r="AX320" s="40">
        <f t="shared" si="1619"/>
        <v>0.1970200186</v>
      </c>
      <c r="AY320" s="54">
        <f t="shared" si="1619"/>
        <v>0.3271069687</v>
      </c>
      <c r="AZ320" s="38"/>
      <c r="BA320" s="38"/>
      <c r="BB320" s="38"/>
      <c r="BC320" s="38"/>
      <c r="BD320" s="38"/>
      <c r="BE320" s="38"/>
      <c r="BF320" s="38"/>
    </row>
    <row r="321">
      <c r="A321" s="1"/>
      <c r="B321" s="1"/>
      <c r="C321" s="53">
        <v>0.0</v>
      </c>
      <c r="D321" s="42"/>
      <c r="E321" s="42"/>
      <c r="F321" s="2">
        <v>4548.0</v>
      </c>
      <c r="G321" s="75">
        <v>1991.0</v>
      </c>
      <c r="H321" s="43">
        <v>3.0</v>
      </c>
      <c r="I321" s="43">
        <v>13.0</v>
      </c>
      <c r="J321" s="43">
        <v>5.0</v>
      </c>
      <c r="K321" s="44">
        <v>36.0</v>
      </c>
      <c r="L321" s="44">
        <v>75.0</v>
      </c>
      <c r="M321" s="44">
        <v>10.0</v>
      </c>
      <c r="N321" s="76">
        <f>'Turnout Restoration'!AR321</f>
        <v>8</v>
      </c>
      <c r="O321" s="45">
        <v>7.0</v>
      </c>
      <c r="P321" s="76">
        <f>'Turnout Restoration'!AT321</f>
        <v>19</v>
      </c>
      <c r="Q321" s="39">
        <f t="shared" si="6"/>
        <v>0.2058823529</v>
      </c>
      <c r="R321" s="40">
        <f t="shared" si="7"/>
        <v>0.619047619</v>
      </c>
      <c r="S321" s="54">
        <f t="shared" si="8"/>
        <v>0.6198347107</v>
      </c>
      <c r="T321" s="40">
        <f t="shared" si="9"/>
        <v>0.4716894464</v>
      </c>
      <c r="U321" s="54">
        <f t="shared" si="10"/>
        <v>0.5677102076</v>
      </c>
      <c r="V321" s="39">
        <f t="shared" ref="V321:X321" si="1620">Q321</f>
        <v>0.2058823529</v>
      </c>
      <c r="W321" s="40">
        <f t="shared" si="1620"/>
        <v>0.619047619</v>
      </c>
      <c r="X321" s="54">
        <f t="shared" si="1620"/>
        <v>0.6198347107</v>
      </c>
      <c r="Y321" s="39">
        <f t="shared" si="12"/>
        <v>0.2058823529</v>
      </c>
      <c r="Z321" s="40">
        <f t="shared" si="13"/>
        <v>0.06504761905</v>
      </c>
      <c r="AA321" s="54">
        <f t="shared" si="14"/>
        <v>-0.01216528926</v>
      </c>
      <c r="AB321" s="55">
        <f t="shared" si="15"/>
        <v>0.306020814</v>
      </c>
      <c r="AC321" s="55">
        <f t="shared" si="16"/>
        <v>0.4793773494</v>
      </c>
      <c r="AD321" s="39">
        <f t="shared" si="17"/>
        <v>0.152674058</v>
      </c>
      <c r="AE321" s="40">
        <f t="shared" si="18"/>
        <v>0.152674058</v>
      </c>
      <c r="AF321" s="54">
        <f t="shared" si="19"/>
        <v>-0.01216528926</v>
      </c>
      <c r="AG321" s="56">
        <f t="shared" si="20"/>
        <v>-0.07951344653</v>
      </c>
      <c r="AH321" s="56">
        <f t="shared" si="21"/>
        <v>0.8649116099</v>
      </c>
      <c r="AI321" s="39">
        <f t="shared" si="22"/>
        <v>0.1082990357</v>
      </c>
      <c r="AJ321" s="40">
        <f t="shared" si="23"/>
        <v>0.1082990357</v>
      </c>
      <c r="AK321" s="54">
        <f t="shared" si="24"/>
        <v>0.1082990357</v>
      </c>
      <c r="AL321" s="57">
        <f t="shared" ref="AL321:AM321" si="1621">R321-T321</f>
        <v>0.1473581727</v>
      </c>
      <c r="AM321" s="57">
        <f t="shared" si="1621"/>
        <v>0.05212450313</v>
      </c>
      <c r="AN321" s="58">
        <f t="shared" si="26"/>
        <v>0.07201488312</v>
      </c>
      <c r="AO321" s="58">
        <f t="shared" si="27"/>
        <v>0.03673101963</v>
      </c>
      <c r="AP321" s="39">
        <f t="shared" si="28"/>
        <v>0.1082990357</v>
      </c>
      <c r="AQ321" s="40">
        <f t="shared" ref="AQ321:AR321" si="1622">AJ321+AN321</f>
        <v>0.1803139188</v>
      </c>
      <c r="AR321" s="54">
        <f t="shared" si="1622"/>
        <v>0.1450300553</v>
      </c>
      <c r="AS321" s="59">
        <f t="shared" si="30"/>
        <v>1.90105435</v>
      </c>
      <c r="AT321" s="39">
        <f t="shared" ref="AT321:AV321" si="1623">AP321*$AS321</f>
        <v>0.2058823529</v>
      </c>
      <c r="AU321" s="40">
        <f t="shared" si="1623"/>
        <v>0.3427865598</v>
      </c>
      <c r="AV321" s="54">
        <f t="shared" si="1623"/>
        <v>0.2757100176</v>
      </c>
      <c r="AW321" s="39">
        <f t="shared" ref="AW321:AY321" si="1624">IF(AT321&lt;0,0,IF(AT321&gt;1,1,AT321))</f>
        <v>0.2058823529</v>
      </c>
      <c r="AX321" s="40">
        <f t="shared" si="1624"/>
        <v>0.3427865598</v>
      </c>
      <c r="AY321" s="54">
        <f t="shared" si="1624"/>
        <v>0.2757100176</v>
      </c>
      <c r="AZ321" s="38"/>
      <c r="BA321" s="38"/>
      <c r="BB321" s="38"/>
      <c r="BC321" s="38"/>
      <c r="BD321" s="38"/>
      <c r="BE321" s="38"/>
      <c r="BF321" s="38"/>
    </row>
    <row r="322">
      <c r="A322" s="1"/>
      <c r="B322" s="1"/>
      <c r="C322" s="53">
        <v>0.0</v>
      </c>
      <c r="D322" s="42"/>
      <c r="E322" s="42"/>
      <c r="F322" s="2">
        <v>4553.0</v>
      </c>
      <c r="G322" s="75">
        <v>1921.0</v>
      </c>
      <c r="H322" s="43">
        <v>3.0</v>
      </c>
      <c r="I322" s="43">
        <v>16.0</v>
      </c>
      <c r="J322" s="43">
        <v>4.0</v>
      </c>
      <c r="K322" s="44">
        <v>15.0</v>
      </c>
      <c r="L322" s="44">
        <v>43.0</v>
      </c>
      <c r="M322" s="44">
        <v>16.0</v>
      </c>
      <c r="N322" s="76">
        <f>'Turnout Restoration'!AR322</f>
        <v>5</v>
      </c>
      <c r="O322" s="45">
        <v>11.0</v>
      </c>
      <c r="P322" s="76">
        <f>'Turnout Restoration'!AT322</f>
        <v>9</v>
      </c>
      <c r="Q322" s="39">
        <f t="shared" si="6"/>
        <v>0.44</v>
      </c>
      <c r="R322" s="40">
        <f t="shared" si="7"/>
        <v>0.6956521739</v>
      </c>
      <c r="S322" s="54">
        <f t="shared" si="8"/>
        <v>0.5810810811</v>
      </c>
      <c r="T322" s="40">
        <f t="shared" si="9"/>
        <v>0.4482416</v>
      </c>
      <c r="U322" s="54">
        <f t="shared" si="10"/>
        <v>0.5319968</v>
      </c>
      <c r="V322" s="39">
        <f t="shared" ref="V322:X322" si="1625">Q322</f>
        <v>0.44</v>
      </c>
      <c r="W322" s="40">
        <f t="shared" si="1625"/>
        <v>0.6956521739</v>
      </c>
      <c r="X322" s="54">
        <f t="shared" si="1625"/>
        <v>0.5810810811</v>
      </c>
      <c r="Y322" s="39">
        <f t="shared" si="12"/>
        <v>0.44</v>
      </c>
      <c r="Z322" s="40">
        <f t="shared" si="13"/>
        <v>0.1416521739</v>
      </c>
      <c r="AA322" s="54">
        <f t="shared" si="14"/>
        <v>-0.05091891892</v>
      </c>
      <c r="AB322" s="55">
        <f t="shared" si="15"/>
        <v>0.3114588124</v>
      </c>
      <c r="AC322" s="55">
        <f t="shared" si="16"/>
        <v>0.473939351</v>
      </c>
      <c r="AD322" s="39">
        <f t="shared" si="17"/>
        <v>0.326852672</v>
      </c>
      <c r="AE322" s="40">
        <f t="shared" si="18"/>
        <v>0.326852672</v>
      </c>
      <c r="AF322" s="54">
        <f t="shared" si="19"/>
        <v>-0.05091891892</v>
      </c>
      <c r="AG322" s="56">
        <f t="shared" si="20"/>
        <v>-0.1545433157</v>
      </c>
      <c r="AH322" s="56">
        <f t="shared" si="21"/>
        <v>0.9399414791</v>
      </c>
      <c r="AI322" s="39">
        <f t="shared" si="22"/>
        <v>0.2339074662</v>
      </c>
      <c r="AJ322" s="40">
        <f t="shared" si="23"/>
        <v>0.2339074662</v>
      </c>
      <c r="AK322" s="54">
        <f t="shared" si="24"/>
        <v>0.2339074662</v>
      </c>
      <c r="AL322" s="57">
        <f t="shared" ref="AL322:AM322" si="1626">R322-T322</f>
        <v>0.2474105739</v>
      </c>
      <c r="AM322" s="57">
        <f t="shared" si="1626"/>
        <v>0.04908428108</v>
      </c>
      <c r="AN322" s="58">
        <f t="shared" si="26"/>
        <v>0.1209111326</v>
      </c>
      <c r="AO322" s="58">
        <f t="shared" si="27"/>
        <v>0.03458864035</v>
      </c>
      <c r="AP322" s="39">
        <f t="shared" si="28"/>
        <v>0.2339074662</v>
      </c>
      <c r="AQ322" s="40">
        <f t="shared" ref="AQ322:AR322" si="1627">AJ322+AN322</f>
        <v>0.3548185988</v>
      </c>
      <c r="AR322" s="54">
        <f t="shared" si="1627"/>
        <v>0.2684961065</v>
      </c>
      <c r="AS322" s="59">
        <f t="shared" si="30"/>
        <v>1.881085744</v>
      </c>
      <c r="AT322" s="39">
        <f t="shared" ref="AT322:AV322" si="1628">AP322*$AS322</f>
        <v>0.44</v>
      </c>
      <c r="AU322" s="40">
        <f t="shared" si="1628"/>
        <v>0.6674442079</v>
      </c>
      <c r="AV322" s="54">
        <f t="shared" si="1628"/>
        <v>0.5050641982</v>
      </c>
      <c r="AW322" s="39">
        <f t="shared" ref="AW322:AY322" si="1629">IF(AT322&lt;0,0,IF(AT322&gt;1,1,AT322))</f>
        <v>0.44</v>
      </c>
      <c r="AX322" s="40">
        <f t="shared" si="1629"/>
        <v>0.6674442079</v>
      </c>
      <c r="AY322" s="54">
        <f t="shared" si="1629"/>
        <v>0.5050641982</v>
      </c>
      <c r="AZ322" s="38"/>
      <c r="BA322" s="38"/>
      <c r="BB322" s="38"/>
      <c r="BC322" s="38"/>
      <c r="BD322" s="38"/>
      <c r="BE322" s="38"/>
      <c r="BF322" s="38"/>
    </row>
    <row r="323">
      <c r="A323" s="1"/>
      <c r="B323" s="1"/>
      <c r="C323" s="53">
        <v>0.0</v>
      </c>
      <c r="D323" s="42"/>
      <c r="E323" s="42"/>
      <c r="F323" s="2">
        <v>4555.0</v>
      </c>
      <c r="G323" s="75">
        <v>3603.0</v>
      </c>
      <c r="H323" s="43">
        <v>16.0</v>
      </c>
      <c r="I323" s="43">
        <v>30.0</v>
      </c>
      <c r="J323" s="43">
        <v>20.0</v>
      </c>
      <c r="K323" s="44">
        <v>34.0</v>
      </c>
      <c r="L323" s="44">
        <v>97.0</v>
      </c>
      <c r="M323" s="44">
        <v>34.0</v>
      </c>
      <c r="N323" s="76">
        <f>'Turnout Restoration'!AR323</f>
        <v>22</v>
      </c>
      <c r="O323" s="45">
        <v>16.0</v>
      </c>
      <c r="P323" s="76">
        <f>'Turnout Restoration'!AT323</f>
        <v>24</v>
      </c>
      <c r="Q323" s="39">
        <f t="shared" si="6"/>
        <v>0.2580645161</v>
      </c>
      <c r="R323" s="40">
        <f t="shared" si="7"/>
        <v>0.4545454545</v>
      </c>
      <c r="S323" s="54">
        <f t="shared" si="8"/>
        <v>0.5878787879</v>
      </c>
      <c r="T323" s="40">
        <f t="shared" si="9"/>
        <v>0.4599979188</v>
      </c>
      <c r="U323" s="54">
        <f t="shared" si="10"/>
        <v>0.5563038502</v>
      </c>
      <c r="V323" s="39">
        <f t="shared" ref="V323:X323" si="1630">Q323</f>
        <v>0.2580645161</v>
      </c>
      <c r="W323" s="40">
        <f t="shared" si="1630"/>
        <v>0.4545454545</v>
      </c>
      <c r="X323" s="54">
        <f t="shared" si="1630"/>
        <v>0.5878787879</v>
      </c>
      <c r="Y323" s="39">
        <f t="shared" si="12"/>
        <v>0.2580645161</v>
      </c>
      <c r="Z323" s="40">
        <f t="shared" si="13"/>
        <v>-0.09945454545</v>
      </c>
      <c r="AA323" s="54">
        <f t="shared" si="14"/>
        <v>-0.04412121212</v>
      </c>
      <c r="AB323" s="55">
        <f t="shared" si="15"/>
        <v>-0.3678452863</v>
      </c>
      <c r="AC323" s="55">
        <f t="shared" si="16"/>
        <v>1.15324345</v>
      </c>
      <c r="AD323" s="39">
        <f t="shared" si="17"/>
        <v>0.1955613728</v>
      </c>
      <c r="AE323" s="40">
        <f t="shared" si="18"/>
        <v>0.1955613728</v>
      </c>
      <c r="AF323" s="54">
        <f t="shared" si="19"/>
        <v>-0.04412121212</v>
      </c>
      <c r="AG323" s="56">
        <f t="shared" si="20"/>
        <v>-0.2218979452</v>
      </c>
      <c r="AH323" s="56">
        <f t="shared" si="21"/>
        <v>1.007296109</v>
      </c>
      <c r="AI323" s="39">
        <f t="shared" si="22"/>
        <v>0.1417584775</v>
      </c>
      <c r="AJ323" s="40">
        <f t="shared" si="23"/>
        <v>0.1417584775</v>
      </c>
      <c r="AK323" s="54">
        <f t="shared" si="24"/>
        <v>0.1417584775</v>
      </c>
      <c r="AL323" s="57">
        <f t="shared" ref="AL323:AM323" si="1631">R323-T323</f>
        <v>-0.005452464289</v>
      </c>
      <c r="AM323" s="57">
        <f t="shared" si="1631"/>
        <v>0.03157493772</v>
      </c>
      <c r="AN323" s="58">
        <f t="shared" si="26"/>
        <v>-0.002664654232</v>
      </c>
      <c r="AO323" s="58">
        <f t="shared" si="27"/>
        <v>0.02225018154</v>
      </c>
      <c r="AP323" s="39">
        <f t="shared" si="28"/>
        <v>0.1417584775</v>
      </c>
      <c r="AQ323" s="40">
        <f t="shared" ref="AQ323:AR323" si="1632">AJ323+AN323</f>
        <v>0.1390938233</v>
      </c>
      <c r="AR323" s="54">
        <f t="shared" si="1632"/>
        <v>0.1640086591</v>
      </c>
      <c r="AS323" s="59">
        <f t="shared" si="30"/>
        <v>1.820452086</v>
      </c>
      <c r="AT323" s="39">
        <f t="shared" ref="AT323:AV323" si="1633">AP323*$AS323</f>
        <v>0.2580645161</v>
      </c>
      <c r="AU323" s="40">
        <f t="shared" si="1633"/>
        <v>0.2532136408</v>
      </c>
      <c r="AV323" s="54">
        <f t="shared" si="1633"/>
        <v>0.2985699055</v>
      </c>
      <c r="AW323" s="39">
        <f t="shared" ref="AW323:AY323" si="1634">IF(AT323&lt;0,0,IF(AT323&gt;1,1,AT323))</f>
        <v>0.2580645161</v>
      </c>
      <c r="AX323" s="40">
        <f t="shared" si="1634"/>
        <v>0.2532136408</v>
      </c>
      <c r="AY323" s="54">
        <f t="shared" si="1634"/>
        <v>0.2985699055</v>
      </c>
      <c r="AZ323" s="38"/>
      <c r="BA323" s="38"/>
      <c r="BB323" s="38"/>
      <c r="BC323" s="38"/>
      <c r="BD323" s="38"/>
      <c r="BE323" s="38"/>
      <c r="BF323" s="38"/>
    </row>
    <row r="324">
      <c r="A324" s="1"/>
      <c r="B324" s="1"/>
      <c r="C324" s="53">
        <v>0.0</v>
      </c>
      <c r="D324" s="42"/>
      <c r="E324" s="42"/>
      <c r="F324" s="2">
        <v>4559.0</v>
      </c>
      <c r="G324" s="75">
        <v>2078.0</v>
      </c>
      <c r="H324" s="43">
        <v>12.0</v>
      </c>
      <c r="I324" s="43">
        <v>21.0</v>
      </c>
      <c r="J324" s="43">
        <v>5.0</v>
      </c>
      <c r="K324" s="44">
        <v>30.0</v>
      </c>
      <c r="L324" s="44">
        <v>58.0</v>
      </c>
      <c r="M324" s="44">
        <v>28.0</v>
      </c>
      <c r="N324" s="76">
        <f>'Turnout Restoration'!AR324</f>
        <v>3</v>
      </c>
      <c r="O324" s="45">
        <v>15.0</v>
      </c>
      <c r="P324" s="76">
        <f>'Turnout Restoration'!AT324</f>
        <v>4</v>
      </c>
      <c r="Q324" s="39">
        <f t="shared" si="6"/>
        <v>0.6818181818</v>
      </c>
      <c r="R324" s="40">
        <f t="shared" si="7"/>
        <v>0.5526315789</v>
      </c>
      <c r="S324" s="54">
        <f t="shared" si="8"/>
        <v>0.5</v>
      </c>
      <c r="T324" s="40">
        <f t="shared" si="9"/>
        <v>0.5023987603</v>
      </c>
      <c r="U324" s="54">
        <f t="shared" si="10"/>
        <v>0.5368863636</v>
      </c>
      <c r="V324" s="39">
        <f t="shared" ref="V324:X324" si="1635">Q324</f>
        <v>0.6818181818</v>
      </c>
      <c r="W324" s="40">
        <f t="shared" si="1635"/>
        <v>0.5526315789</v>
      </c>
      <c r="X324" s="54">
        <f t="shared" si="1635"/>
        <v>0.5</v>
      </c>
      <c r="Y324" s="39">
        <f t="shared" si="12"/>
        <v>0.6818181818</v>
      </c>
      <c r="Z324" s="40">
        <f t="shared" si="13"/>
        <v>-0.001368421053</v>
      </c>
      <c r="AA324" s="54">
        <f t="shared" si="14"/>
        <v>-0.132</v>
      </c>
      <c r="AB324" s="55">
        <f t="shared" si="15"/>
        <v>-0.002007014849</v>
      </c>
      <c r="AC324" s="55">
        <f t="shared" si="16"/>
        <v>0.7874051782</v>
      </c>
      <c r="AD324" s="39">
        <f t="shared" si="17"/>
        <v>0.4821192309</v>
      </c>
      <c r="AE324" s="40">
        <f t="shared" si="18"/>
        <v>0.4821192309</v>
      </c>
      <c r="AF324" s="54">
        <f t="shared" si="19"/>
        <v>-0.132</v>
      </c>
      <c r="AG324" s="56">
        <f t="shared" si="20"/>
        <v>-0.2672420469</v>
      </c>
      <c r="AH324" s="56">
        <f t="shared" si="21"/>
        <v>1.05264021</v>
      </c>
      <c r="AI324" s="39">
        <f t="shared" si="22"/>
        <v>0.3534564703</v>
      </c>
      <c r="AJ324" s="40">
        <f t="shared" si="23"/>
        <v>0.3534564703</v>
      </c>
      <c r="AK324" s="54">
        <f t="shared" si="24"/>
        <v>0.3534564703</v>
      </c>
      <c r="AL324" s="57">
        <f t="shared" ref="AL324:AM324" si="1636">R324-T324</f>
        <v>0.05023281862</v>
      </c>
      <c r="AM324" s="57">
        <f t="shared" si="1636"/>
        <v>-0.03688636364</v>
      </c>
      <c r="AN324" s="58">
        <f t="shared" si="26"/>
        <v>0.0245491003</v>
      </c>
      <c r="AO324" s="58">
        <f t="shared" si="27"/>
        <v>-0.02599302949</v>
      </c>
      <c r="AP324" s="39">
        <f t="shared" si="28"/>
        <v>0.3534564703</v>
      </c>
      <c r="AQ324" s="40">
        <f t="shared" ref="AQ324:AR324" si="1637">AJ324+AN324</f>
        <v>0.3780055706</v>
      </c>
      <c r="AR324" s="54">
        <f t="shared" si="1637"/>
        <v>0.3274634408</v>
      </c>
      <c r="AS324" s="59">
        <f t="shared" si="30"/>
        <v>1.929001841</v>
      </c>
      <c r="AT324" s="39">
        <f t="shared" ref="AT324:AV324" si="1638">AP324*$AS324</f>
        <v>0.6818181818</v>
      </c>
      <c r="AU324" s="40">
        <f t="shared" si="1638"/>
        <v>0.7291734415</v>
      </c>
      <c r="AV324" s="54">
        <f t="shared" si="1638"/>
        <v>0.6316775801</v>
      </c>
      <c r="AW324" s="39">
        <f t="shared" ref="AW324:AY324" si="1639">IF(AT324&lt;0,0,IF(AT324&gt;1,1,AT324))</f>
        <v>0.6818181818</v>
      </c>
      <c r="AX324" s="40">
        <f t="shared" si="1639"/>
        <v>0.7291734415</v>
      </c>
      <c r="AY324" s="54">
        <f t="shared" si="1639"/>
        <v>0.6316775801</v>
      </c>
      <c r="AZ324" s="38"/>
      <c r="BA324" s="38"/>
      <c r="BB324" s="38"/>
      <c r="BC324" s="38"/>
      <c r="BD324" s="38"/>
      <c r="BE324" s="38"/>
      <c r="BF324" s="38"/>
    </row>
    <row r="325">
      <c r="A325" s="1"/>
      <c r="B325" s="1"/>
      <c r="C325" s="53">
        <v>0.0</v>
      </c>
      <c r="D325" s="42"/>
      <c r="E325" s="42"/>
      <c r="F325" s="2">
        <v>4562.0</v>
      </c>
      <c r="G325" s="75">
        <v>1374.0</v>
      </c>
      <c r="H325" s="43">
        <v>4.0</v>
      </c>
      <c r="I325" s="43">
        <v>7.0</v>
      </c>
      <c r="J325" s="43">
        <v>7.0</v>
      </c>
      <c r="K325" s="44">
        <v>17.0</v>
      </c>
      <c r="L325" s="44">
        <v>36.0</v>
      </c>
      <c r="M325" s="44">
        <v>16.0</v>
      </c>
      <c r="N325" s="76">
        <f>'Turnout Restoration'!AR325</f>
        <v>14</v>
      </c>
      <c r="O325" s="45">
        <v>5.0</v>
      </c>
      <c r="P325" s="76">
        <f>'Turnout Restoration'!AT325</f>
        <v>14</v>
      </c>
      <c r="Q325" s="39">
        <f t="shared" si="6"/>
        <v>0.1515151515</v>
      </c>
      <c r="R325" s="40">
        <f t="shared" si="7"/>
        <v>0.3888888889</v>
      </c>
      <c r="S325" s="54">
        <f t="shared" si="8"/>
        <v>0.5217391304</v>
      </c>
      <c r="T325" s="40">
        <f t="shared" si="9"/>
        <v>0.487815427</v>
      </c>
      <c r="U325" s="54">
        <f t="shared" si="10"/>
        <v>0.5816969697</v>
      </c>
      <c r="V325" s="39">
        <f t="shared" ref="V325:X325" si="1640">Q325</f>
        <v>0.1515151515</v>
      </c>
      <c r="W325" s="40">
        <f t="shared" si="1640"/>
        <v>0.3888888889</v>
      </c>
      <c r="X325" s="54">
        <f t="shared" si="1640"/>
        <v>0.5217391304</v>
      </c>
      <c r="Y325" s="39">
        <f t="shared" si="12"/>
        <v>0.1515151515</v>
      </c>
      <c r="Z325" s="40">
        <f t="shared" si="13"/>
        <v>-0.1651111111</v>
      </c>
      <c r="AA325" s="54">
        <f t="shared" si="14"/>
        <v>-0.1102608696</v>
      </c>
      <c r="AB325" s="55">
        <f t="shared" si="15"/>
        <v>-0.8283118889</v>
      </c>
      <c r="AC325" s="55">
        <f t="shared" si="16"/>
        <v>1.613710052</v>
      </c>
      <c r="AD325" s="39">
        <f t="shared" si="17"/>
        <v>0.158459017</v>
      </c>
      <c r="AE325" s="40">
        <f t="shared" si="18"/>
        <v>0.158459017</v>
      </c>
      <c r="AF325" s="54">
        <f t="shared" si="19"/>
        <v>-0.1102608696</v>
      </c>
      <c r="AG325" s="56">
        <f t="shared" si="20"/>
        <v>-0.6079232311</v>
      </c>
      <c r="AH325" s="56">
        <f t="shared" si="21"/>
        <v>1.393321395</v>
      </c>
      <c r="AI325" s="39">
        <f t="shared" si="22"/>
        <v>0.1365040648</v>
      </c>
      <c r="AJ325" s="40">
        <f t="shared" si="23"/>
        <v>0.1365040648</v>
      </c>
      <c r="AK325" s="54">
        <f t="shared" si="24"/>
        <v>0.1365040648</v>
      </c>
      <c r="AL325" s="57">
        <f t="shared" ref="AL325:AM325" si="1641">R325-T325</f>
        <v>-0.09892653811</v>
      </c>
      <c r="AM325" s="57">
        <f t="shared" si="1641"/>
        <v>-0.05995783926</v>
      </c>
      <c r="AN325" s="58">
        <f t="shared" si="26"/>
        <v>-0.048346033</v>
      </c>
      <c r="AO325" s="58">
        <f t="shared" si="27"/>
        <v>-0.04225100363</v>
      </c>
      <c r="AP325" s="39">
        <f t="shared" si="28"/>
        <v>0.1365040648</v>
      </c>
      <c r="AQ325" s="40">
        <f t="shared" ref="AQ325:AR325" si="1642">AJ325+AN325</f>
        <v>0.08815803184</v>
      </c>
      <c r="AR325" s="54">
        <f t="shared" si="1642"/>
        <v>0.0942530612</v>
      </c>
      <c r="AS325" s="59">
        <f t="shared" si="30"/>
        <v>1.109968056</v>
      </c>
      <c r="AT325" s="39">
        <f t="shared" ref="AT325:AV325" si="1643">AP325*$AS325</f>
        <v>0.1515151515</v>
      </c>
      <c r="AU325" s="40">
        <f t="shared" si="1643"/>
        <v>0.09785259924</v>
      </c>
      <c r="AV325" s="54">
        <f t="shared" si="1643"/>
        <v>0.1046178871</v>
      </c>
      <c r="AW325" s="39">
        <f t="shared" ref="AW325:AY325" si="1644">IF(AT325&lt;0,0,IF(AT325&gt;1,1,AT325))</f>
        <v>0.1515151515</v>
      </c>
      <c r="AX325" s="40">
        <f t="shared" si="1644"/>
        <v>0.09785259924</v>
      </c>
      <c r="AY325" s="54">
        <f t="shared" si="1644"/>
        <v>0.1046178871</v>
      </c>
      <c r="AZ325" s="38"/>
      <c r="BA325" s="38"/>
      <c r="BB325" s="38"/>
      <c r="BC325" s="38"/>
      <c r="BD325" s="38"/>
      <c r="BE325" s="38"/>
      <c r="BF325" s="38"/>
    </row>
    <row r="326">
      <c r="A326" s="1"/>
      <c r="B326" s="1"/>
      <c r="C326" s="53">
        <v>0.0</v>
      </c>
      <c r="D326" s="42"/>
      <c r="E326" s="42"/>
      <c r="F326" s="2">
        <v>4564.0</v>
      </c>
      <c r="G326" s="75">
        <v>2237.0</v>
      </c>
      <c r="H326" s="43">
        <v>6.0</v>
      </c>
      <c r="I326" s="43">
        <v>18.0</v>
      </c>
      <c r="J326" s="43">
        <v>9.0</v>
      </c>
      <c r="K326" s="44">
        <v>35.0</v>
      </c>
      <c r="L326" s="44">
        <v>89.0</v>
      </c>
      <c r="M326" s="44">
        <v>25.0</v>
      </c>
      <c r="N326" s="76">
        <f>'Turnout Restoration'!AR326</f>
        <v>19</v>
      </c>
      <c r="O326" s="45">
        <v>5.0</v>
      </c>
      <c r="P326" s="76">
        <f>'Turnout Restoration'!AT326</f>
        <v>22</v>
      </c>
      <c r="Q326" s="39">
        <f t="shared" si="6"/>
        <v>0.1086956522</v>
      </c>
      <c r="R326" s="40">
        <f t="shared" si="7"/>
        <v>0.5454545455</v>
      </c>
      <c r="S326" s="54">
        <f t="shared" si="8"/>
        <v>0.5973154362</v>
      </c>
      <c r="T326" s="40">
        <f t="shared" si="9"/>
        <v>0.503350189</v>
      </c>
      <c r="U326" s="54">
        <f t="shared" si="10"/>
        <v>0.594223535</v>
      </c>
      <c r="V326" s="39">
        <f t="shared" ref="V326:X326" si="1645">Q326</f>
        <v>0.1086956522</v>
      </c>
      <c r="W326" s="40">
        <f t="shared" si="1645"/>
        <v>0.5454545455</v>
      </c>
      <c r="X326" s="54">
        <f t="shared" si="1645"/>
        <v>0.5973154362</v>
      </c>
      <c r="Y326" s="39">
        <f t="shared" si="12"/>
        <v>0.1086956522</v>
      </c>
      <c r="Z326" s="40">
        <f t="shared" si="13"/>
        <v>-0.008545454545</v>
      </c>
      <c r="AA326" s="54">
        <f t="shared" si="14"/>
        <v>-0.03468456376</v>
      </c>
      <c r="AB326" s="55">
        <f t="shared" si="15"/>
        <v>-0.07845680496</v>
      </c>
      <c r="AC326" s="55">
        <f t="shared" si="16"/>
        <v>0.8638549684</v>
      </c>
      <c r="AD326" s="39">
        <f t="shared" si="17"/>
        <v>0.07709659394</v>
      </c>
      <c r="AE326" s="40">
        <f t="shared" si="18"/>
        <v>0.07709659394</v>
      </c>
      <c r="AF326" s="54">
        <f t="shared" si="19"/>
        <v>-0.03468456376</v>
      </c>
      <c r="AG326" s="56">
        <f t="shared" si="20"/>
        <v>-0.4227578844</v>
      </c>
      <c r="AH326" s="56">
        <f t="shared" si="21"/>
        <v>1.208156048</v>
      </c>
      <c r="AI326" s="39">
        <f t="shared" si="22"/>
        <v>0.05977835629</v>
      </c>
      <c r="AJ326" s="40">
        <f t="shared" si="23"/>
        <v>0.05977835629</v>
      </c>
      <c r="AK326" s="54">
        <f t="shared" si="24"/>
        <v>0.05977835629</v>
      </c>
      <c r="AL326" s="57">
        <f t="shared" ref="AL326:AM326" si="1646">R326-T326</f>
        <v>0.04210435642</v>
      </c>
      <c r="AM326" s="57">
        <f t="shared" si="1646"/>
        <v>0.00309190127</v>
      </c>
      <c r="AN326" s="58">
        <f t="shared" si="26"/>
        <v>0.02057666875</v>
      </c>
      <c r="AO326" s="58">
        <f t="shared" si="27"/>
        <v>0.002178796524</v>
      </c>
      <c r="AP326" s="39">
        <f t="shared" si="28"/>
        <v>0.05977835629</v>
      </c>
      <c r="AQ326" s="40">
        <f t="shared" ref="AQ326:AR326" si="1647">AJ326+AN326</f>
        <v>0.08035502503</v>
      </c>
      <c r="AR326" s="54">
        <f t="shared" si="1647"/>
        <v>0.06195715281</v>
      </c>
      <c r="AS326" s="59">
        <f t="shared" si="30"/>
        <v>1.818311157</v>
      </c>
      <c r="AT326" s="39">
        <f t="shared" ref="AT326:AV326" si="1648">AP326*$AS326</f>
        <v>0.1086956522</v>
      </c>
      <c r="AU326" s="40">
        <f t="shared" si="1648"/>
        <v>0.1461104385</v>
      </c>
      <c r="AV326" s="54">
        <f t="shared" si="1648"/>
        <v>0.1126573822</v>
      </c>
      <c r="AW326" s="39">
        <f t="shared" ref="AW326:AY326" si="1649">IF(AT326&lt;0,0,IF(AT326&gt;1,1,AT326))</f>
        <v>0.1086956522</v>
      </c>
      <c r="AX326" s="40">
        <f t="shared" si="1649"/>
        <v>0.1461104385</v>
      </c>
      <c r="AY326" s="54">
        <f t="shared" si="1649"/>
        <v>0.1126573822</v>
      </c>
      <c r="AZ326" s="38"/>
      <c r="BA326" s="38"/>
      <c r="BB326" s="38"/>
      <c r="BC326" s="38"/>
      <c r="BD326" s="38"/>
      <c r="BE326" s="38"/>
      <c r="BF326" s="38"/>
    </row>
    <row r="327">
      <c r="A327" s="1"/>
      <c r="B327" s="1"/>
      <c r="C327" s="53">
        <v>0.0</v>
      </c>
      <c r="D327" s="42"/>
      <c r="E327" s="42"/>
      <c r="F327" s="2">
        <v>4581.0</v>
      </c>
      <c r="G327" s="75">
        <v>3299.0</v>
      </c>
      <c r="H327" s="43">
        <v>15.0</v>
      </c>
      <c r="I327" s="43">
        <v>54.0</v>
      </c>
      <c r="J327" s="43">
        <v>22.0</v>
      </c>
      <c r="K327" s="44">
        <v>64.0</v>
      </c>
      <c r="L327" s="44">
        <v>158.0</v>
      </c>
      <c r="M327" s="44">
        <v>42.0</v>
      </c>
      <c r="N327" s="76">
        <f>'Turnout Restoration'!AR327</f>
        <v>28</v>
      </c>
      <c r="O327" s="45">
        <v>34.0</v>
      </c>
      <c r="P327" s="76">
        <f>'Turnout Restoration'!AT327</f>
        <v>39</v>
      </c>
      <c r="Q327" s="39">
        <f t="shared" si="6"/>
        <v>0.3366336634</v>
      </c>
      <c r="R327" s="40">
        <f t="shared" si="7"/>
        <v>0.5934065934</v>
      </c>
      <c r="S327" s="54">
        <f t="shared" si="8"/>
        <v>0.5984848485</v>
      </c>
      <c r="T327" s="40">
        <f t="shared" si="9"/>
        <v>0.4493902559</v>
      </c>
      <c r="U327" s="54">
        <f t="shared" si="10"/>
        <v>0.5428587393</v>
      </c>
      <c r="V327" s="39">
        <f t="shared" ref="V327:X327" si="1650">Q327</f>
        <v>0.3366336634</v>
      </c>
      <c r="W327" s="40">
        <f t="shared" si="1650"/>
        <v>0.5934065934</v>
      </c>
      <c r="X327" s="54">
        <f t="shared" si="1650"/>
        <v>0.5984848485</v>
      </c>
      <c r="Y327" s="39">
        <f t="shared" si="12"/>
        <v>0.3366336634</v>
      </c>
      <c r="Z327" s="40">
        <f t="shared" si="13"/>
        <v>0.03940659341</v>
      </c>
      <c r="AA327" s="54">
        <f t="shared" si="14"/>
        <v>-0.03351515152</v>
      </c>
      <c r="AB327" s="55">
        <f t="shared" si="15"/>
        <v>0.1165304133</v>
      </c>
      <c r="AC327" s="55">
        <f t="shared" si="16"/>
        <v>0.6688677501</v>
      </c>
      <c r="AD327" s="39">
        <f t="shared" si="17"/>
        <v>0.2396613266</v>
      </c>
      <c r="AE327" s="40">
        <f t="shared" si="18"/>
        <v>0.2396613266</v>
      </c>
      <c r="AF327" s="54">
        <f t="shared" si="19"/>
        <v>-0.03351515152</v>
      </c>
      <c r="AG327" s="56">
        <f t="shared" si="20"/>
        <v>-0.1389427445</v>
      </c>
      <c r="AH327" s="56">
        <f t="shared" si="21"/>
        <v>0.9243409079</v>
      </c>
      <c r="AI327" s="39">
        <f t="shared" si="22"/>
        <v>0.1711151905</v>
      </c>
      <c r="AJ327" s="40">
        <f t="shared" si="23"/>
        <v>0.1711151905</v>
      </c>
      <c r="AK327" s="54">
        <f t="shared" si="24"/>
        <v>0.1711151905</v>
      </c>
      <c r="AL327" s="57">
        <f t="shared" ref="AL327:AM327" si="1651">R327-T327</f>
        <v>0.1440163375</v>
      </c>
      <c r="AM327" s="57">
        <f t="shared" si="1651"/>
        <v>0.05562610915</v>
      </c>
      <c r="AN327" s="58">
        <f t="shared" si="26"/>
        <v>0.07038170688</v>
      </c>
      <c r="AO327" s="58">
        <f t="shared" si="27"/>
        <v>0.0391985263</v>
      </c>
      <c r="AP327" s="39">
        <f t="shared" si="28"/>
        <v>0.1711151905</v>
      </c>
      <c r="AQ327" s="40">
        <f t="shared" ref="AQ327:AR327" si="1652">AJ327+AN327</f>
        <v>0.2414968974</v>
      </c>
      <c r="AR327" s="54">
        <f t="shared" si="1652"/>
        <v>0.2103137168</v>
      </c>
      <c r="AS327" s="59">
        <f t="shared" si="30"/>
        <v>1.96729269</v>
      </c>
      <c r="AT327" s="39">
        <f t="shared" ref="AT327:AV327" si="1653">AP327*$AS327</f>
        <v>0.3366336634</v>
      </c>
      <c r="AU327" s="40">
        <f t="shared" si="1653"/>
        <v>0.4750950808</v>
      </c>
      <c r="AV327" s="54">
        <f t="shared" si="1653"/>
        <v>0.4137486376</v>
      </c>
      <c r="AW327" s="39">
        <f t="shared" ref="AW327:AY327" si="1654">IF(AT327&lt;0,0,IF(AT327&gt;1,1,AT327))</f>
        <v>0.3366336634</v>
      </c>
      <c r="AX327" s="40">
        <f t="shared" si="1654"/>
        <v>0.4750950808</v>
      </c>
      <c r="AY327" s="54">
        <f t="shared" si="1654"/>
        <v>0.4137486376</v>
      </c>
      <c r="AZ327" s="38"/>
      <c r="BA327" s="38"/>
      <c r="BB327" s="38"/>
      <c r="BC327" s="38"/>
      <c r="BD327" s="38"/>
      <c r="BE327" s="38"/>
      <c r="BF327" s="38"/>
    </row>
    <row r="328">
      <c r="A328" s="1"/>
      <c r="B328" s="1"/>
      <c r="C328" s="53">
        <v>0.0</v>
      </c>
      <c r="D328" s="42"/>
      <c r="E328" s="42"/>
      <c r="F328" s="2">
        <v>4583.0</v>
      </c>
      <c r="G328" s="75">
        <v>2932.0</v>
      </c>
      <c r="H328" s="43">
        <v>21.0</v>
      </c>
      <c r="I328" s="43">
        <v>45.0</v>
      </c>
      <c r="J328" s="43">
        <v>19.0</v>
      </c>
      <c r="K328" s="44">
        <v>71.0</v>
      </c>
      <c r="L328" s="44">
        <v>165.0</v>
      </c>
      <c r="M328" s="44">
        <v>38.0</v>
      </c>
      <c r="N328" s="76">
        <f>'Turnout Restoration'!AR328</f>
        <v>23</v>
      </c>
      <c r="O328" s="45">
        <v>25.0</v>
      </c>
      <c r="P328" s="76">
        <f>'Turnout Restoration'!AT328</f>
        <v>28</v>
      </c>
      <c r="Q328" s="39">
        <f t="shared" si="6"/>
        <v>0.3289473684</v>
      </c>
      <c r="R328" s="40">
        <f t="shared" si="7"/>
        <v>0.5294117647</v>
      </c>
      <c r="S328" s="54">
        <f t="shared" si="8"/>
        <v>0.602189781</v>
      </c>
      <c r="T328" s="40">
        <f t="shared" si="9"/>
        <v>0.4500569598</v>
      </c>
      <c r="U328" s="54">
        <f t="shared" si="10"/>
        <v>0.5439762812</v>
      </c>
      <c r="V328" s="39">
        <f t="shared" ref="V328:X328" si="1655">Q328</f>
        <v>0.3289473684</v>
      </c>
      <c r="W328" s="40">
        <f t="shared" si="1655"/>
        <v>0.5294117647</v>
      </c>
      <c r="X328" s="54">
        <f t="shared" si="1655"/>
        <v>0.602189781</v>
      </c>
      <c r="Y328" s="39">
        <f t="shared" si="12"/>
        <v>0.3289473684</v>
      </c>
      <c r="Z328" s="40">
        <f t="shared" si="13"/>
        <v>-0.02458823529</v>
      </c>
      <c r="AA328" s="54">
        <f t="shared" si="14"/>
        <v>-0.02981021898</v>
      </c>
      <c r="AB328" s="55">
        <f t="shared" si="15"/>
        <v>-0.07460948656</v>
      </c>
      <c r="AC328" s="55">
        <f t="shared" si="16"/>
        <v>0.86000765</v>
      </c>
      <c r="AD328" s="39">
        <f t="shared" si="17"/>
        <v>0.2332498151</v>
      </c>
      <c r="AE328" s="40">
        <f t="shared" si="18"/>
        <v>0.2332498151</v>
      </c>
      <c r="AF328" s="54">
        <f t="shared" si="19"/>
        <v>-0.02981021898</v>
      </c>
      <c r="AG328" s="56">
        <f t="shared" si="20"/>
        <v>-0.1271147262</v>
      </c>
      <c r="AH328" s="56">
        <f t="shared" si="21"/>
        <v>0.9125128896</v>
      </c>
      <c r="AI328" s="39">
        <f t="shared" si="22"/>
        <v>0.166274059</v>
      </c>
      <c r="AJ328" s="40">
        <f t="shared" si="23"/>
        <v>0.166274059</v>
      </c>
      <c r="AK328" s="54">
        <f t="shared" si="24"/>
        <v>0.166274059</v>
      </c>
      <c r="AL328" s="57">
        <f t="shared" ref="AL328:AM328" si="1656">R328-T328</f>
        <v>0.07935480487</v>
      </c>
      <c r="AM328" s="57">
        <f t="shared" si="1656"/>
        <v>0.05821349986</v>
      </c>
      <c r="AN328" s="58">
        <f t="shared" si="26"/>
        <v>0.03878120157</v>
      </c>
      <c r="AO328" s="58">
        <f t="shared" si="27"/>
        <v>0.04102180506</v>
      </c>
      <c r="AP328" s="39">
        <f t="shared" si="28"/>
        <v>0.166274059</v>
      </c>
      <c r="AQ328" s="40">
        <f t="shared" ref="AQ328:AR328" si="1657">AJ328+AN328</f>
        <v>0.2050552606</v>
      </c>
      <c r="AR328" s="54">
        <f t="shared" si="1657"/>
        <v>0.2072958641</v>
      </c>
      <c r="AS328" s="59">
        <f t="shared" si="30"/>
        <v>1.97834449</v>
      </c>
      <c r="AT328" s="39">
        <f t="shared" ref="AT328:AV328" si="1658">AP328*$AS328</f>
        <v>0.3289473684</v>
      </c>
      <c r="AU328" s="40">
        <f t="shared" si="1658"/>
        <v>0.4056699448</v>
      </c>
      <c r="AV328" s="54">
        <f t="shared" si="1658"/>
        <v>0.4101026304</v>
      </c>
      <c r="AW328" s="39">
        <f t="shared" ref="AW328:AY328" si="1659">IF(AT328&lt;0,0,IF(AT328&gt;1,1,AT328))</f>
        <v>0.3289473684</v>
      </c>
      <c r="AX328" s="40">
        <f t="shared" si="1659"/>
        <v>0.4056699448</v>
      </c>
      <c r="AY328" s="54">
        <f t="shared" si="1659"/>
        <v>0.4101026304</v>
      </c>
      <c r="AZ328" s="38"/>
      <c r="BA328" s="38"/>
      <c r="BB328" s="38"/>
      <c r="BC328" s="38"/>
      <c r="BD328" s="38"/>
      <c r="BE328" s="38"/>
      <c r="BF328" s="38"/>
    </row>
    <row r="329">
      <c r="A329" s="1"/>
      <c r="B329" s="1"/>
      <c r="C329" s="53">
        <v>0.0</v>
      </c>
      <c r="D329" s="42"/>
      <c r="E329" s="42"/>
      <c r="F329" s="2">
        <v>4585.0</v>
      </c>
      <c r="G329" s="75">
        <v>1222.0</v>
      </c>
      <c r="H329" s="43">
        <v>6.0</v>
      </c>
      <c r="I329" s="43">
        <v>14.0</v>
      </c>
      <c r="J329" s="43">
        <v>12.0</v>
      </c>
      <c r="K329" s="44">
        <v>15.0</v>
      </c>
      <c r="L329" s="44">
        <v>30.0</v>
      </c>
      <c r="M329" s="44">
        <v>18.0</v>
      </c>
      <c r="N329" s="76">
        <f>'Turnout Restoration'!AR329</f>
        <v>8</v>
      </c>
      <c r="O329" s="45">
        <v>13.0</v>
      </c>
      <c r="P329" s="76">
        <f>'Turnout Restoration'!AT329</f>
        <v>14</v>
      </c>
      <c r="Q329" s="39">
        <f t="shared" si="6"/>
        <v>0.3714285714</v>
      </c>
      <c r="R329" s="40">
        <f t="shared" si="7"/>
        <v>0.4375</v>
      </c>
      <c r="S329" s="54">
        <f t="shared" si="8"/>
        <v>0.4761904762</v>
      </c>
      <c r="T329" s="40">
        <f t="shared" si="9"/>
        <v>0.4473787755</v>
      </c>
      <c r="U329" s="54">
        <f t="shared" si="10"/>
        <v>0.5383363265</v>
      </c>
      <c r="V329" s="39">
        <f t="shared" ref="V329:X329" si="1660">Q329</f>
        <v>0.3714285714</v>
      </c>
      <c r="W329" s="40">
        <f t="shared" si="1660"/>
        <v>0.4375</v>
      </c>
      <c r="X329" s="54">
        <f t="shared" si="1660"/>
        <v>0.4761904762</v>
      </c>
      <c r="Y329" s="39">
        <f t="shared" si="12"/>
        <v>0.3714285714</v>
      </c>
      <c r="Z329" s="40">
        <f t="shared" si="13"/>
        <v>-0.1165</v>
      </c>
      <c r="AA329" s="54">
        <f t="shared" si="14"/>
        <v>-0.1558095238</v>
      </c>
      <c r="AB329" s="55">
        <f t="shared" si="15"/>
        <v>-0.3039357136</v>
      </c>
      <c r="AC329" s="55">
        <f t="shared" si="16"/>
        <v>1.089333877</v>
      </c>
      <c r="AD329" s="39">
        <f t="shared" si="17"/>
        <v>0.2752557299</v>
      </c>
      <c r="AE329" s="40">
        <f t="shared" si="18"/>
        <v>0.2752557299</v>
      </c>
      <c r="AF329" s="54">
        <f t="shared" si="19"/>
        <v>-0.1558095238</v>
      </c>
      <c r="AG329" s="56">
        <f t="shared" si="20"/>
        <v>-0.5150849059</v>
      </c>
      <c r="AH329" s="56">
        <f t="shared" si="21"/>
        <v>1.300483069</v>
      </c>
      <c r="AI329" s="39">
        <f t="shared" si="22"/>
        <v>0.223654113</v>
      </c>
      <c r="AJ329" s="40">
        <f t="shared" si="23"/>
        <v>0.223654113</v>
      </c>
      <c r="AK329" s="54">
        <f t="shared" si="24"/>
        <v>0.223654113</v>
      </c>
      <c r="AL329" s="57">
        <f t="shared" ref="AL329:AM329" si="1661">R329-T329</f>
        <v>-0.00987877551</v>
      </c>
      <c r="AM329" s="57">
        <f t="shared" si="1661"/>
        <v>-0.06214585034</v>
      </c>
      <c r="AN329" s="58">
        <f t="shared" si="26"/>
        <v>-0.004827820885</v>
      </c>
      <c r="AO329" s="58">
        <f t="shared" si="27"/>
        <v>-0.04379284812</v>
      </c>
      <c r="AP329" s="39">
        <f t="shared" si="28"/>
        <v>0.223654113</v>
      </c>
      <c r="AQ329" s="40">
        <f t="shared" ref="AQ329:AR329" si="1662">AJ329+AN329</f>
        <v>0.2188262921</v>
      </c>
      <c r="AR329" s="54">
        <f t="shared" si="1662"/>
        <v>0.1798612649</v>
      </c>
      <c r="AS329" s="59">
        <f t="shared" si="30"/>
        <v>1.660727658</v>
      </c>
      <c r="AT329" s="39">
        <f t="shared" ref="AT329:AV329" si="1663">AP329*$AS329</f>
        <v>0.3714285714</v>
      </c>
      <c r="AU329" s="40">
        <f t="shared" si="1663"/>
        <v>0.3634108758</v>
      </c>
      <c r="AV329" s="54">
        <f t="shared" si="1663"/>
        <v>0.2987005773</v>
      </c>
      <c r="AW329" s="39">
        <f t="shared" ref="AW329:AY329" si="1664">IF(AT329&lt;0,0,IF(AT329&gt;1,1,AT329))</f>
        <v>0.3714285714</v>
      </c>
      <c r="AX329" s="40">
        <f t="shared" si="1664"/>
        <v>0.3634108758</v>
      </c>
      <c r="AY329" s="54">
        <f t="shared" si="1664"/>
        <v>0.2987005773</v>
      </c>
      <c r="AZ329" s="38"/>
      <c r="BA329" s="38"/>
      <c r="BB329" s="38"/>
      <c r="BC329" s="38"/>
      <c r="BD329" s="38"/>
      <c r="BE329" s="38"/>
      <c r="BF329" s="38"/>
    </row>
    <row r="330">
      <c r="A330" s="1"/>
      <c r="B330" s="1"/>
      <c r="C330" s="53">
        <v>0.0</v>
      </c>
      <c r="D330" s="42"/>
      <c r="E330" s="42"/>
      <c r="F330" s="2">
        <v>4586.0</v>
      </c>
      <c r="G330" s="75">
        <v>3208.0</v>
      </c>
      <c r="H330" s="43">
        <v>16.0</v>
      </c>
      <c r="I330" s="43">
        <v>53.0</v>
      </c>
      <c r="J330" s="43">
        <v>24.0</v>
      </c>
      <c r="K330" s="44">
        <v>92.0</v>
      </c>
      <c r="L330" s="44">
        <v>160.0</v>
      </c>
      <c r="M330" s="44">
        <v>54.0</v>
      </c>
      <c r="N330" s="76">
        <f>'Turnout Restoration'!AR330</f>
        <v>21</v>
      </c>
      <c r="O330" s="45">
        <v>12.0</v>
      </c>
      <c r="P330" s="76">
        <f>'Turnout Restoration'!AT330</f>
        <v>40</v>
      </c>
      <c r="Q330" s="39">
        <f t="shared" si="6"/>
        <v>0.1643835616</v>
      </c>
      <c r="R330" s="40">
        <f t="shared" si="7"/>
        <v>0.5698924731</v>
      </c>
      <c r="S330" s="54">
        <f t="shared" si="8"/>
        <v>0.522875817</v>
      </c>
      <c r="T330" s="40">
        <f t="shared" si="9"/>
        <v>0.4836348283</v>
      </c>
      <c r="U330" s="54">
        <f t="shared" si="10"/>
        <v>0.5781925314</v>
      </c>
      <c r="V330" s="39">
        <f t="shared" ref="V330:X330" si="1665">Q330</f>
        <v>0.1643835616</v>
      </c>
      <c r="W330" s="40">
        <f t="shared" si="1665"/>
        <v>0.5698924731</v>
      </c>
      <c r="X330" s="54">
        <f t="shared" si="1665"/>
        <v>0.522875817</v>
      </c>
      <c r="Y330" s="39">
        <f t="shared" si="12"/>
        <v>0.1643835616</v>
      </c>
      <c r="Z330" s="40">
        <f t="shared" si="13"/>
        <v>0.01589247312</v>
      </c>
      <c r="AA330" s="54">
        <f t="shared" si="14"/>
        <v>-0.109124183</v>
      </c>
      <c r="AB330" s="55">
        <f t="shared" si="15"/>
        <v>0.09637967352</v>
      </c>
      <c r="AC330" s="55">
        <f t="shared" si="16"/>
        <v>0.6890184899</v>
      </c>
      <c r="AD330" s="39">
        <f t="shared" si="17"/>
        <v>0.1167786925</v>
      </c>
      <c r="AE330" s="40">
        <f t="shared" si="18"/>
        <v>0.1167786925</v>
      </c>
      <c r="AF330" s="54">
        <f t="shared" si="19"/>
        <v>-0.109124183</v>
      </c>
      <c r="AG330" s="56">
        <f t="shared" si="20"/>
        <v>-0.7515270494</v>
      </c>
      <c r="AH330" s="56">
        <f t="shared" si="21"/>
        <v>1.536925213</v>
      </c>
      <c r="AI330" s="39">
        <f t="shared" si="22"/>
        <v>0.1130162606</v>
      </c>
      <c r="AJ330" s="40">
        <f t="shared" si="23"/>
        <v>0.1130162606</v>
      </c>
      <c r="AK330" s="54">
        <f t="shared" si="24"/>
        <v>0.1130162606</v>
      </c>
      <c r="AL330" s="57">
        <f t="shared" ref="AL330:AM330" si="1666">R330-T330</f>
        <v>0.08625764482</v>
      </c>
      <c r="AM330" s="57">
        <f t="shared" si="1666"/>
        <v>-0.05531671444</v>
      </c>
      <c r="AN330" s="58">
        <f t="shared" si="26"/>
        <v>0.04215466368</v>
      </c>
      <c r="AO330" s="58">
        <f t="shared" si="27"/>
        <v>-0.03898050249</v>
      </c>
      <c r="AP330" s="39">
        <f t="shared" si="28"/>
        <v>0.1130162606</v>
      </c>
      <c r="AQ330" s="40">
        <f t="shared" ref="AQ330:AR330" si="1667">AJ330+AN330</f>
        <v>0.1551709243</v>
      </c>
      <c r="AR330" s="54">
        <f t="shared" si="1667"/>
        <v>0.07403575815</v>
      </c>
      <c r="AS330" s="59">
        <f t="shared" si="30"/>
        <v>1.454512481</v>
      </c>
      <c r="AT330" s="39">
        <f t="shared" ref="AT330:AV330" si="1668">AP330*$AS330</f>
        <v>0.1643835616</v>
      </c>
      <c r="AU330" s="40">
        <f t="shared" si="1668"/>
        <v>0.2256980461</v>
      </c>
      <c r="AV330" s="54">
        <f t="shared" si="1668"/>
        <v>0.1076859343</v>
      </c>
      <c r="AW330" s="39">
        <f t="shared" ref="AW330:AY330" si="1669">IF(AT330&lt;0,0,IF(AT330&gt;1,1,AT330))</f>
        <v>0.1643835616</v>
      </c>
      <c r="AX330" s="40">
        <f t="shared" si="1669"/>
        <v>0.2256980461</v>
      </c>
      <c r="AY330" s="54">
        <f t="shared" si="1669"/>
        <v>0.1076859343</v>
      </c>
      <c r="AZ330" s="38"/>
      <c r="BA330" s="38"/>
      <c r="BB330" s="38"/>
      <c r="BC330" s="38"/>
      <c r="BD330" s="38"/>
      <c r="BE330" s="38"/>
      <c r="BF330" s="38"/>
    </row>
    <row r="331">
      <c r="A331" s="1"/>
      <c r="B331" s="1"/>
      <c r="C331" s="53">
        <v>0.0</v>
      </c>
      <c r="D331" s="42"/>
      <c r="E331" s="42"/>
      <c r="F331" s="2">
        <v>4597.0</v>
      </c>
      <c r="G331" s="75">
        <v>3296.0</v>
      </c>
      <c r="H331" s="43">
        <v>8.0</v>
      </c>
      <c r="I331" s="43">
        <v>20.0</v>
      </c>
      <c r="J331" s="43">
        <v>12.0</v>
      </c>
      <c r="K331" s="44">
        <v>38.0</v>
      </c>
      <c r="L331" s="44">
        <v>61.0</v>
      </c>
      <c r="M331" s="44">
        <v>32.0</v>
      </c>
      <c r="N331" s="76">
        <f>'Turnout Restoration'!AR331</f>
        <v>12</v>
      </c>
      <c r="O331" s="45">
        <v>11.0</v>
      </c>
      <c r="P331" s="76">
        <f>'Turnout Restoration'!AT331</f>
        <v>23</v>
      </c>
      <c r="Q331" s="39">
        <f t="shared" si="6"/>
        <v>0.2391304348</v>
      </c>
      <c r="R331" s="40">
        <f t="shared" si="7"/>
        <v>0.5</v>
      </c>
      <c r="S331" s="54">
        <f t="shared" si="8"/>
        <v>0.465648855</v>
      </c>
      <c r="T331" s="40">
        <f t="shared" si="9"/>
        <v>0.4638114367</v>
      </c>
      <c r="U331" s="54">
        <f t="shared" si="10"/>
        <v>0.5602140832</v>
      </c>
      <c r="V331" s="39">
        <f t="shared" ref="V331:X331" si="1670">Q331</f>
        <v>0.2391304348</v>
      </c>
      <c r="W331" s="40">
        <f t="shared" si="1670"/>
        <v>0.5</v>
      </c>
      <c r="X331" s="54">
        <f t="shared" si="1670"/>
        <v>0.465648855</v>
      </c>
      <c r="Y331" s="39">
        <f t="shared" si="12"/>
        <v>0.2391304348</v>
      </c>
      <c r="Z331" s="40">
        <f t="shared" si="13"/>
        <v>-0.054</v>
      </c>
      <c r="AA331" s="54">
        <f t="shared" si="14"/>
        <v>-0.166351145</v>
      </c>
      <c r="AB331" s="55">
        <f t="shared" si="15"/>
        <v>-0.222093063</v>
      </c>
      <c r="AC331" s="55">
        <f t="shared" si="16"/>
        <v>1.007491226</v>
      </c>
      <c r="AD331" s="39">
        <f t="shared" si="17"/>
        <v>0.1733484422</v>
      </c>
      <c r="AE331" s="40">
        <f t="shared" si="18"/>
        <v>0.1733484422</v>
      </c>
      <c r="AF331" s="54">
        <f t="shared" si="19"/>
        <v>-0.166351145</v>
      </c>
      <c r="AG331" s="56">
        <f t="shared" si="20"/>
        <v>-0.76480259</v>
      </c>
      <c r="AH331" s="56">
        <f t="shared" si="21"/>
        <v>1.550200753</v>
      </c>
      <c r="AI331" s="39">
        <f t="shared" si="22"/>
        <v>0.1698858232</v>
      </c>
      <c r="AJ331" s="40">
        <f t="shared" si="23"/>
        <v>0.1698858232</v>
      </c>
      <c r="AK331" s="54">
        <f t="shared" si="24"/>
        <v>0.1698858232</v>
      </c>
      <c r="AL331" s="57">
        <f t="shared" ref="AL331:AM331" si="1671">R331-T331</f>
        <v>0.03618856333</v>
      </c>
      <c r="AM331" s="57">
        <f t="shared" si="1671"/>
        <v>-0.09456522821</v>
      </c>
      <c r="AN331" s="58">
        <f t="shared" si="26"/>
        <v>0.01768558276</v>
      </c>
      <c r="AO331" s="58">
        <f t="shared" si="27"/>
        <v>-0.06663808853</v>
      </c>
      <c r="AP331" s="39">
        <f t="shared" si="28"/>
        <v>0.1698858232</v>
      </c>
      <c r="AQ331" s="40">
        <f t="shared" ref="AQ331:AR331" si="1672">AJ331+AN331</f>
        <v>0.187571406</v>
      </c>
      <c r="AR331" s="54">
        <f t="shared" si="1672"/>
        <v>0.1032477347</v>
      </c>
      <c r="AS331" s="59">
        <f t="shared" si="30"/>
        <v>1.407594997</v>
      </c>
      <c r="AT331" s="39">
        <f t="shared" ref="AT331:AV331" si="1673">AP331*$AS331</f>
        <v>0.2391304348</v>
      </c>
      <c r="AU331" s="40">
        <f t="shared" si="1673"/>
        <v>0.2640245726</v>
      </c>
      <c r="AV331" s="54">
        <f t="shared" si="1673"/>
        <v>0.1453309948</v>
      </c>
      <c r="AW331" s="39">
        <f t="shared" ref="AW331:AY331" si="1674">IF(AT331&lt;0,0,IF(AT331&gt;1,1,AT331))</f>
        <v>0.2391304348</v>
      </c>
      <c r="AX331" s="40">
        <f t="shared" si="1674"/>
        <v>0.2640245726</v>
      </c>
      <c r="AY331" s="54">
        <f t="shared" si="1674"/>
        <v>0.1453309948</v>
      </c>
      <c r="AZ331" s="38"/>
      <c r="BA331" s="38"/>
      <c r="BB331" s="38"/>
      <c r="BC331" s="38"/>
      <c r="BD331" s="38"/>
      <c r="BE331" s="38"/>
      <c r="BF331" s="38"/>
    </row>
    <row r="332">
      <c r="A332" s="1"/>
      <c r="B332" s="1"/>
      <c r="C332" s="53">
        <v>0.0</v>
      </c>
      <c r="D332" s="42"/>
      <c r="E332" s="42"/>
      <c r="F332" s="2">
        <v>4605.0</v>
      </c>
      <c r="G332" s="75">
        <v>945.0</v>
      </c>
      <c r="H332" s="43">
        <v>3.0</v>
      </c>
      <c r="I332" s="43">
        <v>11.0</v>
      </c>
      <c r="J332" s="43">
        <v>5.0</v>
      </c>
      <c r="K332" s="44">
        <v>11.0</v>
      </c>
      <c r="L332" s="44">
        <v>46.0</v>
      </c>
      <c r="M332" s="44">
        <v>11.0</v>
      </c>
      <c r="N332" s="76">
        <f>'Turnout Restoration'!AR332</f>
        <v>6</v>
      </c>
      <c r="O332" s="45">
        <v>9.0</v>
      </c>
      <c r="P332" s="76">
        <f>'Turnout Restoration'!AT332</f>
        <v>16</v>
      </c>
      <c r="Q332" s="39">
        <f t="shared" si="6"/>
        <v>0.2903225806</v>
      </c>
      <c r="R332" s="40">
        <f t="shared" si="7"/>
        <v>0.5789473684</v>
      </c>
      <c r="S332" s="54">
        <f t="shared" si="8"/>
        <v>0.6764705882</v>
      </c>
      <c r="T332" s="40">
        <f t="shared" si="9"/>
        <v>0.4546253902</v>
      </c>
      <c r="U332" s="54">
        <f t="shared" si="10"/>
        <v>0.5502414152</v>
      </c>
      <c r="V332" s="39">
        <f t="shared" ref="V332:X332" si="1675">Q332</f>
        <v>0.2903225806</v>
      </c>
      <c r="W332" s="40">
        <f t="shared" si="1675"/>
        <v>0.5789473684</v>
      </c>
      <c r="X332" s="54">
        <f t="shared" si="1675"/>
        <v>0.6764705882</v>
      </c>
      <c r="Y332" s="39">
        <f t="shared" si="12"/>
        <v>0.2903225806</v>
      </c>
      <c r="Z332" s="40">
        <f t="shared" si="13"/>
        <v>0.02494736842</v>
      </c>
      <c r="AA332" s="54">
        <f t="shared" si="14"/>
        <v>0.04447058824</v>
      </c>
      <c r="AB332" s="55">
        <f t="shared" si="15"/>
        <v>0.0857192566</v>
      </c>
      <c r="AC332" s="55">
        <f t="shared" si="16"/>
        <v>0.6996789068</v>
      </c>
      <c r="AD332" s="39">
        <f t="shared" si="17"/>
        <v>0.2060455921</v>
      </c>
      <c r="AE332" s="40">
        <f t="shared" si="18"/>
        <v>0.2060455921</v>
      </c>
      <c r="AF332" s="54">
        <f t="shared" si="19"/>
        <v>0.04447058824</v>
      </c>
      <c r="AG332" s="56">
        <f t="shared" si="20"/>
        <v>0.2125682776</v>
      </c>
      <c r="AH332" s="56">
        <f t="shared" si="21"/>
        <v>0.5728298858</v>
      </c>
      <c r="AI332" s="39">
        <f t="shared" si="22"/>
        <v>0.1490510302</v>
      </c>
      <c r="AJ332" s="40">
        <f t="shared" si="23"/>
        <v>0.1490510302</v>
      </c>
      <c r="AK332" s="54">
        <f t="shared" si="24"/>
        <v>0.1490510302</v>
      </c>
      <c r="AL332" s="57">
        <f t="shared" ref="AL332:AM332" si="1676">R332-T332</f>
        <v>0.1243219782</v>
      </c>
      <c r="AM332" s="57">
        <f t="shared" si="1676"/>
        <v>0.126229173</v>
      </c>
      <c r="AN332" s="58">
        <f t="shared" si="26"/>
        <v>0.06075694728</v>
      </c>
      <c r="AO332" s="58">
        <f t="shared" si="27"/>
        <v>0.08895099147</v>
      </c>
      <c r="AP332" s="39">
        <f t="shared" si="28"/>
        <v>0.1490510302</v>
      </c>
      <c r="AQ332" s="40">
        <f t="shared" ref="AQ332:AR332" si="1677">AJ332+AN332</f>
        <v>0.2098079775</v>
      </c>
      <c r="AR332" s="54">
        <f t="shared" si="1677"/>
        <v>0.2380020217</v>
      </c>
      <c r="AS332" s="59">
        <f t="shared" si="30"/>
        <v>1.947806601</v>
      </c>
      <c r="AT332" s="39">
        <f t="shared" ref="AT332:AV332" si="1678">AP332*$AS332</f>
        <v>0.2903225806</v>
      </c>
      <c r="AU332" s="40">
        <f t="shared" si="1678"/>
        <v>0.4086653636</v>
      </c>
      <c r="AV332" s="54">
        <f t="shared" si="1678"/>
        <v>0.463581909</v>
      </c>
      <c r="AW332" s="39">
        <f t="shared" ref="AW332:AY332" si="1679">IF(AT332&lt;0,0,IF(AT332&gt;1,1,AT332))</f>
        <v>0.2903225806</v>
      </c>
      <c r="AX332" s="40">
        <f t="shared" si="1679"/>
        <v>0.4086653636</v>
      </c>
      <c r="AY332" s="54">
        <f t="shared" si="1679"/>
        <v>0.463581909</v>
      </c>
      <c r="AZ332" s="38"/>
      <c r="BA332" s="38"/>
      <c r="BB332" s="38"/>
      <c r="BC332" s="38"/>
      <c r="BD332" s="38"/>
      <c r="BE332" s="38"/>
      <c r="BF332" s="38"/>
    </row>
    <row r="333">
      <c r="A333" s="1"/>
      <c r="B333" s="1"/>
      <c r="C333" s="53">
        <v>0.0</v>
      </c>
      <c r="D333" s="42"/>
      <c r="E333" s="42"/>
      <c r="F333" s="2">
        <v>4623.0</v>
      </c>
      <c r="G333" s="75">
        <v>1589.0</v>
      </c>
      <c r="H333" s="43">
        <v>9.0</v>
      </c>
      <c r="I333" s="43">
        <v>17.0</v>
      </c>
      <c r="J333" s="43">
        <v>20.0</v>
      </c>
      <c r="K333" s="44">
        <v>78.0</v>
      </c>
      <c r="L333" s="44">
        <v>136.0</v>
      </c>
      <c r="M333" s="44">
        <v>56.0</v>
      </c>
      <c r="N333" s="76">
        <f>'Turnout Restoration'!AR333</f>
        <v>15</v>
      </c>
      <c r="O333" s="45">
        <v>24.0</v>
      </c>
      <c r="P333" s="76">
        <f>'Turnout Restoration'!AT333</f>
        <v>30</v>
      </c>
      <c r="Q333" s="39">
        <f t="shared" si="6"/>
        <v>0.347826087</v>
      </c>
      <c r="R333" s="40">
        <f t="shared" si="7"/>
        <v>0.3695652174</v>
      </c>
      <c r="S333" s="54">
        <f t="shared" si="8"/>
        <v>0.5037037037</v>
      </c>
      <c r="T333" s="40">
        <f t="shared" si="9"/>
        <v>0.448563327</v>
      </c>
      <c r="U333" s="54">
        <f t="shared" si="10"/>
        <v>0.5413081285</v>
      </c>
      <c r="V333" s="39">
        <f t="shared" ref="V333:X333" si="1680">Q333</f>
        <v>0.347826087</v>
      </c>
      <c r="W333" s="40">
        <f t="shared" si="1680"/>
        <v>0.3695652174</v>
      </c>
      <c r="X333" s="54">
        <f t="shared" si="1680"/>
        <v>0.5037037037</v>
      </c>
      <c r="Y333" s="39">
        <f t="shared" si="12"/>
        <v>0.347826087</v>
      </c>
      <c r="Z333" s="40">
        <f t="shared" si="13"/>
        <v>-0.1844347826</v>
      </c>
      <c r="AA333" s="54">
        <f t="shared" si="14"/>
        <v>-0.1282962963</v>
      </c>
      <c r="AB333" s="55">
        <f t="shared" si="15"/>
        <v>-0.4875537346</v>
      </c>
      <c r="AC333" s="55">
        <f t="shared" si="16"/>
        <v>1.272951898</v>
      </c>
      <c r="AD333" s="39">
        <f t="shared" si="17"/>
        <v>0.278387478</v>
      </c>
      <c r="AE333" s="40">
        <f t="shared" si="18"/>
        <v>0.278387478</v>
      </c>
      <c r="AF333" s="54">
        <f t="shared" si="19"/>
        <v>-0.1282962963</v>
      </c>
      <c r="AG333" s="56">
        <f t="shared" si="20"/>
        <v>-0.4318442941</v>
      </c>
      <c r="AH333" s="56">
        <f t="shared" si="21"/>
        <v>1.217242458</v>
      </c>
      <c r="AI333" s="39">
        <f t="shared" si="22"/>
        <v>0.2167481575</v>
      </c>
      <c r="AJ333" s="40">
        <f t="shared" si="23"/>
        <v>0.2167481575</v>
      </c>
      <c r="AK333" s="54">
        <f t="shared" si="24"/>
        <v>0.2167481575</v>
      </c>
      <c r="AL333" s="57">
        <f t="shared" ref="AL333:AM333" si="1681">R333-T333</f>
        <v>-0.07899810964</v>
      </c>
      <c r="AM333" s="57">
        <f t="shared" si="1681"/>
        <v>-0.03760442484</v>
      </c>
      <c r="AN333" s="58">
        <f t="shared" si="26"/>
        <v>-0.03860688232</v>
      </c>
      <c r="AO333" s="58">
        <f t="shared" si="27"/>
        <v>-0.02649903182</v>
      </c>
      <c r="AP333" s="39">
        <f t="shared" si="28"/>
        <v>0.2167481575</v>
      </c>
      <c r="AQ333" s="40">
        <f t="shared" ref="AQ333:AR333" si="1682">AJ333+AN333</f>
        <v>0.1781412752</v>
      </c>
      <c r="AR333" s="54">
        <f t="shared" si="1682"/>
        <v>0.1902491257</v>
      </c>
      <c r="AS333" s="59">
        <f t="shared" si="30"/>
        <v>1.604747607</v>
      </c>
      <c r="AT333" s="39">
        <f t="shared" ref="AT333:AV333" si="1683">AP333*$AS333</f>
        <v>0.347826087</v>
      </c>
      <c r="AU333" s="40">
        <f t="shared" si="1683"/>
        <v>0.2858717849</v>
      </c>
      <c r="AV333" s="54">
        <f t="shared" si="1683"/>
        <v>0.3053018291</v>
      </c>
      <c r="AW333" s="39">
        <f t="shared" ref="AW333:AY333" si="1684">IF(AT333&lt;0,0,IF(AT333&gt;1,1,AT333))</f>
        <v>0.347826087</v>
      </c>
      <c r="AX333" s="40">
        <f t="shared" si="1684"/>
        <v>0.2858717849</v>
      </c>
      <c r="AY333" s="54">
        <f t="shared" si="1684"/>
        <v>0.3053018291</v>
      </c>
      <c r="AZ333" s="38"/>
      <c r="BA333" s="38"/>
      <c r="BB333" s="38"/>
      <c r="BC333" s="38"/>
      <c r="BD333" s="38"/>
      <c r="BE333" s="38"/>
      <c r="BF333" s="38"/>
    </row>
    <row r="334">
      <c r="A334" s="1"/>
      <c r="B334" s="1"/>
      <c r="C334" s="53">
        <v>0.0</v>
      </c>
      <c r="D334" s="42"/>
      <c r="E334" s="42"/>
      <c r="F334" s="2">
        <v>4633.0</v>
      </c>
      <c r="G334" s="75">
        <v>1838.0</v>
      </c>
      <c r="H334" s="43">
        <v>13.0</v>
      </c>
      <c r="I334" s="43">
        <v>42.0</v>
      </c>
      <c r="J334" s="43">
        <v>11.0</v>
      </c>
      <c r="K334" s="44">
        <v>37.0</v>
      </c>
      <c r="L334" s="44">
        <v>113.0</v>
      </c>
      <c r="M334" s="44">
        <v>20.0</v>
      </c>
      <c r="N334" s="76">
        <f>'Turnout Restoration'!AR334</f>
        <v>16</v>
      </c>
      <c r="O334" s="45">
        <v>21.0</v>
      </c>
      <c r="P334" s="76">
        <f>'Turnout Restoration'!AT334</f>
        <v>14</v>
      </c>
      <c r="Q334" s="39">
        <f t="shared" si="6"/>
        <v>0.4117647059</v>
      </c>
      <c r="R334" s="40">
        <f t="shared" si="7"/>
        <v>0.6363636364</v>
      </c>
      <c r="S334" s="54">
        <f t="shared" si="8"/>
        <v>0.6647058824</v>
      </c>
      <c r="T334" s="40">
        <f t="shared" si="9"/>
        <v>0.4471107266</v>
      </c>
      <c r="U334" s="54">
        <f t="shared" si="10"/>
        <v>0.5341937716</v>
      </c>
      <c r="V334" s="39">
        <f t="shared" ref="V334:X334" si="1685">Q334</f>
        <v>0.4117647059</v>
      </c>
      <c r="W334" s="40">
        <f t="shared" si="1685"/>
        <v>0.6363636364</v>
      </c>
      <c r="X334" s="54">
        <f t="shared" si="1685"/>
        <v>0.6647058824</v>
      </c>
      <c r="Y334" s="39">
        <f t="shared" si="12"/>
        <v>0.4117647059</v>
      </c>
      <c r="Z334" s="40">
        <f t="shared" si="13"/>
        <v>0.08236363636</v>
      </c>
      <c r="AA334" s="54">
        <f t="shared" si="14"/>
        <v>0.03270588235</v>
      </c>
      <c r="AB334" s="55">
        <f t="shared" si="15"/>
        <v>0.1974205348</v>
      </c>
      <c r="AC334" s="55">
        <f t="shared" si="16"/>
        <v>0.5879776286</v>
      </c>
      <c r="AD334" s="39">
        <f t="shared" si="17"/>
        <v>0.2969292353</v>
      </c>
      <c r="AE334" s="40">
        <f t="shared" si="18"/>
        <v>0.2969292353</v>
      </c>
      <c r="AF334" s="54">
        <f t="shared" si="19"/>
        <v>0.03270588235</v>
      </c>
      <c r="AG334" s="56">
        <f t="shared" si="20"/>
        <v>0.1097048265</v>
      </c>
      <c r="AH334" s="56">
        <f t="shared" si="21"/>
        <v>0.6756933369</v>
      </c>
      <c r="AI334" s="39">
        <f t="shared" si="22"/>
        <v>0.2112304968</v>
      </c>
      <c r="AJ334" s="40">
        <f t="shared" si="23"/>
        <v>0.2112304968</v>
      </c>
      <c r="AK334" s="54">
        <f t="shared" si="24"/>
        <v>0.2112304968</v>
      </c>
      <c r="AL334" s="57">
        <f t="shared" ref="AL334:AM334" si="1686">R334-T334</f>
        <v>0.1892529097</v>
      </c>
      <c r="AM334" s="57">
        <f t="shared" si="1686"/>
        <v>0.1305121107</v>
      </c>
      <c r="AN334" s="58">
        <f t="shared" si="26"/>
        <v>0.09248910953</v>
      </c>
      <c r="AO334" s="58">
        <f t="shared" si="27"/>
        <v>0.09196908581</v>
      </c>
      <c r="AP334" s="39">
        <f t="shared" si="28"/>
        <v>0.2112304968</v>
      </c>
      <c r="AQ334" s="40">
        <f t="shared" ref="AQ334:AR334" si="1687">AJ334+AN334</f>
        <v>0.3037196063</v>
      </c>
      <c r="AR334" s="54">
        <f t="shared" si="1687"/>
        <v>0.3031995826</v>
      </c>
      <c r="AS334" s="59">
        <f t="shared" si="30"/>
        <v>1.94936201</v>
      </c>
      <c r="AT334" s="39">
        <f t="shared" ref="AT334:AV334" si="1688">AP334*$AS334</f>
        <v>0.4117647059</v>
      </c>
      <c r="AU334" s="40">
        <f t="shared" si="1688"/>
        <v>0.5920594624</v>
      </c>
      <c r="AV334" s="54">
        <f t="shared" si="1688"/>
        <v>0.5910457479</v>
      </c>
      <c r="AW334" s="39">
        <f t="shared" ref="AW334:AY334" si="1689">IF(AT334&lt;0,0,IF(AT334&gt;1,1,AT334))</f>
        <v>0.4117647059</v>
      </c>
      <c r="AX334" s="40">
        <f t="shared" si="1689"/>
        <v>0.5920594624</v>
      </c>
      <c r="AY334" s="54">
        <f t="shared" si="1689"/>
        <v>0.5910457479</v>
      </c>
      <c r="AZ334" s="38"/>
      <c r="BA334" s="38"/>
      <c r="BB334" s="38"/>
      <c r="BC334" s="38"/>
      <c r="BD334" s="38"/>
      <c r="BE334" s="38"/>
      <c r="BF334" s="38"/>
    </row>
    <row r="335">
      <c r="A335" s="1"/>
      <c r="B335" s="1"/>
      <c r="C335" s="53">
        <v>0.0</v>
      </c>
      <c r="D335" s="42"/>
      <c r="E335" s="42"/>
      <c r="F335" s="2">
        <v>4650.0</v>
      </c>
      <c r="G335" s="75">
        <v>2048.0</v>
      </c>
      <c r="H335" s="43">
        <v>5.0</v>
      </c>
      <c r="I335" s="43">
        <v>14.0</v>
      </c>
      <c r="J335" s="43">
        <v>11.0</v>
      </c>
      <c r="K335" s="44">
        <v>23.0</v>
      </c>
      <c r="L335" s="44">
        <v>59.0</v>
      </c>
      <c r="M335" s="44">
        <v>19.0</v>
      </c>
      <c r="N335" s="76">
        <f>'Turnout Restoration'!AR335</f>
        <v>12</v>
      </c>
      <c r="O335" s="45">
        <v>6.0</v>
      </c>
      <c r="P335" s="76">
        <f>'Turnout Restoration'!AT335</f>
        <v>23</v>
      </c>
      <c r="Q335" s="39">
        <f t="shared" si="6"/>
        <v>0.1463414634</v>
      </c>
      <c r="R335" s="40">
        <f t="shared" si="7"/>
        <v>0.4666666667</v>
      </c>
      <c r="S335" s="54">
        <f t="shared" si="8"/>
        <v>0.5841584158</v>
      </c>
      <c r="T335" s="40">
        <f t="shared" si="9"/>
        <v>0.4895597858</v>
      </c>
      <c r="U335" s="54">
        <f t="shared" si="10"/>
        <v>0.5831397977</v>
      </c>
      <c r="V335" s="39">
        <f t="shared" ref="V335:X335" si="1690">Q335</f>
        <v>0.1463414634</v>
      </c>
      <c r="W335" s="40">
        <f t="shared" si="1690"/>
        <v>0.4666666667</v>
      </c>
      <c r="X335" s="54">
        <f t="shared" si="1690"/>
        <v>0.5841584158</v>
      </c>
      <c r="Y335" s="39">
        <f t="shared" si="12"/>
        <v>0.1463414634</v>
      </c>
      <c r="Z335" s="40">
        <f t="shared" si="13"/>
        <v>-0.08733333333</v>
      </c>
      <c r="AA335" s="54">
        <f t="shared" si="14"/>
        <v>-0.04784158416</v>
      </c>
      <c r="AB335" s="55">
        <f t="shared" si="15"/>
        <v>-0.5380468508</v>
      </c>
      <c r="AC335" s="55">
        <f t="shared" si="16"/>
        <v>1.323445014</v>
      </c>
      <c r="AD335" s="39">
        <f t="shared" si="17"/>
        <v>0.1205050518</v>
      </c>
      <c r="AE335" s="40">
        <f t="shared" si="18"/>
        <v>0.1205050518</v>
      </c>
      <c r="AF335" s="54">
        <f t="shared" si="19"/>
        <v>-0.04784158416</v>
      </c>
      <c r="AG335" s="56">
        <f t="shared" si="20"/>
        <v>-0.3779252298</v>
      </c>
      <c r="AH335" s="56">
        <f t="shared" si="21"/>
        <v>1.163323393</v>
      </c>
      <c r="AI335" s="39">
        <f t="shared" si="22"/>
        <v>0.09167956339</v>
      </c>
      <c r="AJ335" s="40">
        <f t="shared" si="23"/>
        <v>0.09167956339</v>
      </c>
      <c r="AK335" s="54">
        <f t="shared" si="24"/>
        <v>0.09167956339</v>
      </c>
      <c r="AL335" s="57">
        <f t="shared" ref="AL335:AM335" si="1691">R335-T335</f>
        <v>-0.02289311918</v>
      </c>
      <c r="AM335" s="57">
        <f t="shared" si="1691"/>
        <v>0.001018618102</v>
      </c>
      <c r="AN335" s="58">
        <f t="shared" si="26"/>
        <v>-0.01118801402</v>
      </c>
      <c r="AO335" s="58">
        <f t="shared" si="27"/>
        <v>0.000717798334</v>
      </c>
      <c r="AP335" s="39">
        <f t="shared" si="28"/>
        <v>0.09167956339</v>
      </c>
      <c r="AQ335" s="40">
        <f t="shared" ref="AQ335:AR335" si="1692">AJ335+AN335</f>
        <v>0.08049154937</v>
      </c>
      <c r="AR335" s="54">
        <f t="shared" si="1692"/>
        <v>0.09239736173</v>
      </c>
      <c r="AS335" s="59">
        <f t="shared" si="30"/>
        <v>1.596227752</v>
      </c>
      <c r="AT335" s="39">
        <f t="shared" ref="AT335:AV335" si="1693">AP335*$AS335</f>
        <v>0.1463414634</v>
      </c>
      <c r="AU335" s="40">
        <f t="shared" si="1693"/>
        <v>0.1284828449</v>
      </c>
      <c r="AV335" s="54">
        <f t="shared" si="1693"/>
        <v>0.147487233</v>
      </c>
      <c r="AW335" s="39">
        <f t="shared" ref="AW335:AY335" si="1694">IF(AT335&lt;0,0,IF(AT335&gt;1,1,AT335))</f>
        <v>0.1463414634</v>
      </c>
      <c r="AX335" s="40">
        <f t="shared" si="1694"/>
        <v>0.1284828449</v>
      </c>
      <c r="AY335" s="54">
        <f t="shared" si="1694"/>
        <v>0.147487233</v>
      </c>
      <c r="AZ335" s="38"/>
      <c r="BA335" s="38"/>
      <c r="BB335" s="38"/>
      <c r="BC335" s="38"/>
      <c r="BD335" s="38"/>
      <c r="BE335" s="38"/>
      <c r="BF335" s="38"/>
    </row>
    <row r="336">
      <c r="A336" s="1"/>
      <c r="B336" s="1"/>
      <c r="C336" s="53">
        <v>0.0</v>
      </c>
      <c r="D336" s="42"/>
      <c r="E336" s="42"/>
      <c r="F336" s="2">
        <v>4716.0</v>
      </c>
      <c r="G336" s="75">
        <v>2051.0</v>
      </c>
      <c r="H336" s="43">
        <v>16.0</v>
      </c>
      <c r="I336" s="43">
        <v>28.0</v>
      </c>
      <c r="J336" s="43">
        <v>9.0</v>
      </c>
      <c r="K336" s="44">
        <v>45.0</v>
      </c>
      <c r="L336" s="44">
        <v>81.0</v>
      </c>
      <c r="M336" s="44">
        <v>29.0</v>
      </c>
      <c r="N336" s="76">
        <f>'Turnout Restoration'!AR336</f>
        <v>26</v>
      </c>
      <c r="O336" s="45">
        <v>21.0</v>
      </c>
      <c r="P336" s="76">
        <f>'Turnout Restoration'!AT336</f>
        <v>7</v>
      </c>
      <c r="Q336" s="39">
        <f t="shared" si="6"/>
        <v>0.3888888889</v>
      </c>
      <c r="R336" s="40">
        <f t="shared" si="7"/>
        <v>0.5283018868</v>
      </c>
      <c r="S336" s="54">
        <f t="shared" si="8"/>
        <v>0.5225806452</v>
      </c>
      <c r="T336" s="40">
        <f t="shared" si="9"/>
        <v>0.4469907407</v>
      </c>
      <c r="U336" s="54">
        <f t="shared" si="10"/>
        <v>0.5363981481</v>
      </c>
      <c r="V336" s="39">
        <f t="shared" ref="V336:X336" si="1695">Q336</f>
        <v>0.3888888889</v>
      </c>
      <c r="W336" s="40">
        <f t="shared" si="1695"/>
        <v>0.5283018868</v>
      </c>
      <c r="X336" s="54">
        <f t="shared" si="1695"/>
        <v>0.5225806452</v>
      </c>
      <c r="Y336" s="39">
        <f t="shared" si="12"/>
        <v>0.3888888889</v>
      </c>
      <c r="Z336" s="40">
        <f t="shared" si="13"/>
        <v>-0.02569811321</v>
      </c>
      <c r="AA336" s="54">
        <f t="shared" si="14"/>
        <v>-0.1094193548</v>
      </c>
      <c r="AB336" s="55">
        <f t="shared" si="15"/>
        <v>-0.06598492909</v>
      </c>
      <c r="AC336" s="55">
        <f t="shared" si="16"/>
        <v>0.8513830925</v>
      </c>
      <c r="AD336" s="39">
        <f t="shared" si="17"/>
        <v>0.2755857044</v>
      </c>
      <c r="AE336" s="40">
        <f t="shared" si="18"/>
        <v>0.2755857044</v>
      </c>
      <c r="AF336" s="54">
        <f t="shared" si="19"/>
        <v>-0.1094193548</v>
      </c>
      <c r="AG336" s="56">
        <f t="shared" si="20"/>
        <v>-0.3779545802</v>
      </c>
      <c r="AH336" s="56">
        <f t="shared" si="21"/>
        <v>1.163352744</v>
      </c>
      <c r="AI336" s="39">
        <f t="shared" si="22"/>
        <v>0.2096664919</v>
      </c>
      <c r="AJ336" s="40">
        <f t="shared" si="23"/>
        <v>0.2096664919</v>
      </c>
      <c r="AK336" s="54">
        <f t="shared" si="24"/>
        <v>0.2096664919</v>
      </c>
      <c r="AL336" s="57">
        <f t="shared" ref="AL336:AM336" si="1696">R336-T336</f>
        <v>0.08131114605</v>
      </c>
      <c r="AM336" s="57">
        <f t="shared" si="1696"/>
        <v>-0.01381750299</v>
      </c>
      <c r="AN336" s="58">
        <f t="shared" si="26"/>
        <v>0.03973727804</v>
      </c>
      <c r="AO336" s="58">
        <f t="shared" si="27"/>
        <v>-0.009736898061</v>
      </c>
      <c r="AP336" s="39">
        <f t="shared" si="28"/>
        <v>0.2096664919</v>
      </c>
      <c r="AQ336" s="40">
        <f t="shared" ref="AQ336:AR336" si="1697">AJ336+AN336</f>
        <v>0.24940377</v>
      </c>
      <c r="AR336" s="54">
        <f t="shared" si="1697"/>
        <v>0.1999295939</v>
      </c>
      <c r="AS336" s="59">
        <f t="shared" si="30"/>
        <v>1.854797518</v>
      </c>
      <c r="AT336" s="39">
        <f t="shared" ref="AT336:AV336" si="1698">AP336*$AS336</f>
        <v>0.3888888889</v>
      </c>
      <c r="AU336" s="40">
        <f t="shared" si="1698"/>
        <v>0.4625934936</v>
      </c>
      <c r="AV336" s="54">
        <f t="shared" si="1698"/>
        <v>0.3708289145</v>
      </c>
      <c r="AW336" s="39">
        <f t="shared" ref="AW336:AY336" si="1699">IF(AT336&lt;0,0,IF(AT336&gt;1,1,AT336))</f>
        <v>0.3888888889</v>
      </c>
      <c r="AX336" s="40">
        <f t="shared" si="1699"/>
        <v>0.4625934936</v>
      </c>
      <c r="AY336" s="54">
        <f t="shared" si="1699"/>
        <v>0.3708289145</v>
      </c>
      <c r="AZ336" s="38"/>
      <c r="BA336" s="38"/>
      <c r="BB336" s="38"/>
      <c r="BC336" s="38"/>
      <c r="BD336" s="38"/>
      <c r="BE336" s="38"/>
      <c r="BF336" s="38"/>
    </row>
    <row r="337">
      <c r="A337" s="1"/>
      <c r="B337" s="1"/>
      <c r="C337" s="53">
        <v>0.0</v>
      </c>
      <c r="D337" s="42"/>
      <c r="E337" s="42"/>
      <c r="F337" s="2">
        <v>5001.0</v>
      </c>
      <c r="G337" s="75">
        <v>1146.0</v>
      </c>
      <c r="H337" s="43">
        <v>5.0</v>
      </c>
      <c r="I337" s="43">
        <v>13.0</v>
      </c>
      <c r="J337" s="43">
        <v>5.0</v>
      </c>
      <c r="K337" s="44">
        <v>12.0</v>
      </c>
      <c r="L337" s="44">
        <v>47.0</v>
      </c>
      <c r="M337" s="44">
        <v>9.0</v>
      </c>
      <c r="N337" s="76">
        <f>'Turnout Restoration'!AR337</f>
        <v>7</v>
      </c>
      <c r="O337" s="45">
        <v>8.0</v>
      </c>
      <c r="P337" s="76">
        <f>'Turnout Restoration'!AT337</f>
        <v>5</v>
      </c>
      <c r="Q337" s="39">
        <f t="shared" si="6"/>
        <v>0.4</v>
      </c>
      <c r="R337" s="40">
        <f t="shared" si="7"/>
        <v>0.5652173913</v>
      </c>
      <c r="S337" s="54">
        <f t="shared" si="8"/>
        <v>0.6911764706</v>
      </c>
      <c r="T337" s="40">
        <f t="shared" si="9"/>
        <v>0.44696</v>
      </c>
      <c r="U337" s="54">
        <f t="shared" si="10"/>
        <v>0.53528</v>
      </c>
      <c r="V337" s="39">
        <f t="shared" ref="V337:X337" si="1700">Q337</f>
        <v>0.4</v>
      </c>
      <c r="W337" s="40">
        <f t="shared" si="1700"/>
        <v>0.5652173913</v>
      </c>
      <c r="X337" s="54">
        <f t="shared" si="1700"/>
        <v>0.6911764706</v>
      </c>
      <c r="Y337" s="39">
        <f t="shared" si="12"/>
        <v>0.4</v>
      </c>
      <c r="Z337" s="40">
        <f t="shared" si="13"/>
        <v>0.0112173913</v>
      </c>
      <c r="AA337" s="54">
        <f t="shared" si="14"/>
        <v>0.05917647059</v>
      </c>
      <c r="AB337" s="55">
        <f t="shared" si="15"/>
        <v>0.02803613025</v>
      </c>
      <c r="AC337" s="55">
        <f t="shared" si="16"/>
        <v>0.7573620331</v>
      </c>
      <c r="AD337" s="39">
        <f t="shared" si="17"/>
        <v>0.2829539096</v>
      </c>
      <c r="AE337" s="40">
        <f t="shared" si="18"/>
        <v>0.2829539096</v>
      </c>
      <c r="AF337" s="54">
        <f t="shared" si="19"/>
        <v>0.05917647059</v>
      </c>
      <c r="AG337" s="56">
        <f t="shared" si="20"/>
        <v>0.2061666489</v>
      </c>
      <c r="AH337" s="56">
        <f t="shared" si="21"/>
        <v>0.5792315145</v>
      </c>
      <c r="AI337" s="39">
        <f t="shared" si="22"/>
        <v>0.2044073991</v>
      </c>
      <c r="AJ337" s="40">
        <f t="shared" si="23"/>
        <v>0.2044073991</v>
      </c>
      <c r="AK337" s="54">
        <f t="shared" si="24"/>
        <v>0.2044073991</v>
      </c>
      <c r="AL337" s="57">
        <f t="shared" ref="AL337:AM337" si="1701">R337-T337</f>
        <v>0.1182573913</v>
      </c>
      <c r="AM337" s="57">
        <f t="shared" si="1701"/>
        <v>0.1558964706</v>
      </c>
      <c r="AN337" s="58">
        <f t="shared" si="26"/>
        <v>0.05779314481</v>
      </c>
      <c r="AO337" s="58">
        <f t="shared" si="27"/>
        <v>0.1098568999</v>
      </c>
      <c r="AP337" s="39">
        <f t="shared" si="28"/>
        <v>0.2044073991</v>
      </c>
      <c r="AQ337" s="40">
        <f t="shared" ref="AQ337:AR337" si="1702">AJ337+AN337</f>
        <v>0.2622005439</v>
      </c>
      <c r="AR337" s="54">
        <f t="shared" si="1702"/>
        <v>0.314264299</v>
      </c>
      <c r="AS337" s="59">
        <f t="shared" si="30"/>
        <v>1.956876325</v>
      </c>
      <c r="AT337" s="39">
        <f t="shared" ref="AT337:AV337" si="1703">AP337*$AS337</f>
        <v>0.4</v>
      </c>
      <c r="AU337" s="40">
        <f t="shared" si="1703"/>
        <v>0.5130940368</v>
      </c>
      <c r="AV337" s="54">
        <f t="shared" si="1703"/>
        <v>0.6149763665</v>
      </c>
      <c r="AW337" s="39">
        <f t="shared" ref="AW337:AY337" si="1704">IF(AT337&lt;0,0,IF(AT337&gt;1,1,AT337))</f>
        <v>0.4</v>
      </c>
      <c r="AX337" s="40">
        <f t="shared" si="1704"/>
        <v>0.5130940368</v>
      </c>
      <c r="AY337" s="54">
        <f t="shared" si="1704"/>
        <v>0.6149763665</v>
      </c>
      <c r="AZ337" s="38"/>
      <c r="BA337" s="38"/>
      <c r="BB337" s="38"/>
      <c r="BC337" s="38"/>
      <c r="BD337" s="38"/>
      <c r="BE337" s="38"/>
      <c r="BF337" s="38"/>
    </row>
    <row r="338">
      <c r="A338" s="1"/>
      <c r="B338" s="1"/>
      <c r="C338" s="53">
        <v>0.0</v>
      </c>
      <c r="D338" s="42"/>
      <c r="E338" s="42"/>
      <c r="F338" s="2">
        <v>5002.0</v>
      </c>
      <c r="G338" s="75">
        <v>2381.0</v>
      </c>
      <c r="H338" s="43">
        <v>13.0</v>
      </c>
      <c r="I338" s="43">
        <v>23.0</v>
      </c>
      <c r="J338" s="43">
        <v>9.0</v>
      </c>
      <c r="K338" s="44">
        <v>37.0</v>
      </c>
      <c r="L338" s="44">
        <v>65.0</v>
      </c>
      <c r="M338" s="44">
        <v>23.0</v>
      </c>
      <c r="N338" s="76">
        <f>'Turnout Restoration'!AR338</f>
        <v>14</v>
      </c>
      <c r="O338" s="45">
        <v>9.0</v>
      </c>
      <c r="P338" s="76">
        <f>'Turnout Restoration'!AT338</f>
        <v>11</v>
      </c>
      <c r="Q338" s="39">
        <f t="shared" si="6"/>
        <v>0.2647058824</v>
      </c>
      <c r="R338" s="40">
        <f t="shared" si="7"/>
        <v>0.5111111111</v>
      </c>
      <c r="S338" s="54">
        <f t="shared" si="8"/>
        <v>0.52</v>
      </c>
      <c r="T338" s="40">
        <f t="shared" si="9"/>
        <v>0.4587759516</v>
      </c>
      <c r="U338" s="54">
        <f t="shared" si="10"/>
        <v>0.5549939446</v>
      </c>
      <c r="V338" s="39">
        <f t="shared" ref="V338:X338" si="1705">Q338</f>
        <v>0.2647058824</v>
      </c>
      <c r="W338" s="40">
        <f t="shared" si="1705"/>
        <v>0.5111111111</v>
      </c>
      <c r="X338" s="54">
        <f t="shared" si="1705"/>
        <v>0.52</v>
      </c>
      <c r="Y338" s="39">
        <f t="shared" si="12"/>
        <v>0.2647058824</v>
      </c>
      <c r="Z338" s="40">
        <f t="shared" si="13"/>
        <v>-0.04288888889</v>
      </c>
      <c r="AA338" s="54">
        <f t="shared" si="14"/>
        <v>-0.112</v>
      </c>
      <c r="AB338" s="55">
        <f t="shared" si="15"/>
        <v>-0.1606287893</v>
      </c>
      <c r="AC338" s="55">
        <f t="shared" si="16"/>
        <v>0.9460269527</v>
      </c>
      <c r="AD338" s="39">
        <f t="shared" si="17"/>
        <v>0.1896162716</v>
      </c>
      <c r="AE338" s="40">
        <f t="shared" si="18"/>
        <v>0.1896162716</v>
      </c>
      <c r="AF338" s="54">
        <f t="shared" si="19"/>
        <v>-0.112</v>
      </c>
      <c r="AG338" s="56">
        <f t="shared" si="20"/>
        <v>-0.5335284456</v>
      </c>
      <c r="AH338" s="56">
        <f t="shared" si="21"/>
        <v>1.318926609</v>
      </c>
      <c r="AI338" s="39">
        <f t="shared" si="22"/>
        <v>0.1557214347</v>
      </c>
      <c r="AJ338" s="40">
        <f t="shared" si="23"/>
        <v>0.1557214347</v>
      </c>
      <c r="AK338" s="54">
        <f t="shared" si="24"/>
        <v>0.1557214347</v>
      </c>
      <c r="AL338" s="57">
        <f t="shared" ref="AL338:AM338" si="1706">R338-T338</f>
        <v>0.05233515955</v>
      </c>
      <c r="AM338" s="57">
        <f t="shared" si="1706"/>
        <v>-0.03499394464</v>
      </c>
      <c r="AN338" s="58">
        <f t="shared" si="26"/>
        <v>0.02557652779</v>
      </c>
      <c r="AO338" s="58">
        <f t="shared" si="27"/>
        <v>-0.0246594824</v>
      </c>
      <c r="AP338" s="39">
        <f t="shared" si="28"/>
        <v>0.1557214347</v>
      </c>
      <c r="AQ338" s="40">
        <f t="shared" ref="AQ338:AR338" si="1707">AJ338+AN338</f>
        <v>0.1812979625</v>
      </c>
      <c r="AR338" s="54">
        <f t="shared" si="1707"/>
        <v>0.1310619523</v>
      </c>
      <c r="AS338" s="59">
        <f t="shared" si="30"/>
        <v>1.699867991</v>
      </c>
      <c r="AT338" s="39">
        <f t="shared" ref="AT338:AV338" si="1708">AP338*$AS338</f>
        <v>0.2647058824</v>
      </c>
      <c r="AU338" s="40">
        <f t="shared" si="1708"/>
        <v>0.3081826032</v>
      </c>
      <c r="AV338" s="54">
        <f t="shared" si="1708"/>
        <v>0.2227880176</v>
      </c>
      <c r="AW338" s="39">
        <f t="shared" ref="AW338:AY338" si="1709">IF(AT338&lt;0,0,IF(AT338&gt;1,1,AT338))</f>
        <v>0.2647058824</v>
      </c>
      <c r="AX338" s="40">
        <f t="shared" si="1709"/>
        <v>0.3081826032</v>
      </c>
      <c r="AY338" s="54">
        <f t="shared" si="1709"/>
        <v>0.2227880176</v>
      </c>
      <c r="AZ338" s="38"/>
      <c r="BA338" s="38"/>
      <c r="BB338" s="38"/>
      <c r="BC338" s="38"/>
      <c r="BD338" s="38"/>
      <c r="BE338" s="38"/>
      <c r="BF338" s="38"/>
    </row>
    <row r="339">
      <c r="A339" s="1"/>
      <c r="B339" s="1"/>
      <c r="C339" s="53">
        <v>0.0</v>
      </c>
      <c r="D339" s="42"/>
      <c r="E339" s="42"/>
      <c r="F339" s="2">
        <v>5005.0</v>
      </c>
      <c r="G339" s="75">
        <v>2052.0</v>
      </c>
      <c r="H339" s="43">
        <v>14.0</v>
      </c>
      <c r="I339" s="43">
        <v>23.0</v>
      </c>
      <c r="J339" s="43">
        <v>15.0</v>
      </c>
      <c r="K339" s="44">
        <v>22.0</v>
      </c>
      <c r="L339" s="44">
        <v>58.0</v>
      </c>
      <c r="M339" s="44">
        <v>11.0</v>
      </c>
      <c r="N339" s="76">
        <f>'Turnout Restoration'!AR339</f>
        <v>13</v>
      </c>
      <c r="O339" s="45">
        <v>11.0</v>
      </c>
      <c r="P339" s="76">
        <f>'Turnout Restoration'!AT339</f>
        <v>19</v>
      </c>
      <c r="Q339" s="39">
        <f t="shared" si="6"/>
        <v>0.2558139535</v>
      </c>
      <c r="R339" s="40">
        <f t="shared" si="7"/>
        <v>0.4423076923</v>
      </c>
      <c r="S339" s="54">
        <f t="shared" si="8"/>
        <v>0.6373626374</v>
      </c>
      <c r="T339" s="40">
        <f t="shared" si="9"/>
        <v>0.4604256355</v>
      </c>
      <c r="U339" s="54">
        <f t="shared" si="10"/>
        <v>0.5567550027</v>
      </c>
      <c r="V339" s="39">
        <f t="shared" ref="V339:X339" si="1710">Q339</f>
        <v>0.2558139535</v>
      </c>
      <c r="W339" s="40">
        <f t="shared" si="1710"/>
        <v>0.4423076923</v>
      </c>
      <c r="X339" s="54">
        <f t="shared" si="1710"/>
        <v>0.6373626374</v>
      </c>
      <c r="Y339" s="39">
        <f t="shared" si="12"/>
        <v>0.2558139535</v>
      </c>
      <c r="Z339" s="40">
        <f t="shared" si="13"/>
        <v>-0.1116923077</v>
      </c>
      <c r="AA339" s="54">
        <f t="shared" si="14"/>
        <v>0.005362637363</v>
      </c>
      <c r="AB339" s="55">
        <f t="shared" si="15"/>
        <v>-0.4116677036</v>
      </c>
      <c r="AC339" s="55">
        <f t="shared" si="16"/>
        <v>1.197065867</v>
      </c>
      <c r="AD339" s="39">
        <f t="shared" si="17"/>
        <v>0.1973777475</v>
      </c>
      <c r="AE339" s="40">
        <f t="shared" si="18"/>
        <v>0.1973777475</v>
      </c>
      <c r="AF339" s="54">
        <f t="shared" si="19"/>
        <v>0.005362637363</v>
      </c>
      <c r="AG339" s="56">
        <f t="shared" si="20"/>
        <v>0.02716272979</v>
      </c>
      <c r="AH339" s="56">
        <f t="shared" si="21"/>
        <v>0.7582354336</v>
      </c>
      <c r="AI339" s="39">
        <f t="shared" si="22"/>
        <v>0.1396186468</v>
      </c>
      <c r="AJ339" s="40">
        <f t="shared" si="23"/>
        <v>0.1396186468</v>
      </c>
      <c r="AK339" s="54">
        <f t="shared" si="24"/>
        <v>0.1396186468</v>
      </c>
      <c r="AL339" s="57">
        <f t="shared" ref="AL339:AM339" si="1711">R339-T339</f>
        <v>-0.01811794317</v>
      </c>
      <c r="AM339" s="57">
        <f t="shared" si="1711"/>
        <v>0.08060763466</v>
      </c>
      <c r="AN339" s="58">
        <f t="shared" si="26"/>
        <v>-0.00885435491</v>
      </c>
      <c r="AO339" s="58">
        <f t="shared" si="27"/>
        <v>0.05680247165</v>
      </c>
      <c r="AP339" s="39">
        <f t="shared" si="28"/>
        <v>0.1396186468</v>
      </c>
      <c r="AQ339" s="40">
        <f t="shared" ref="AQ339:AR339" si="1712">AJ339+AN339</f>
        <v>0.1307642919</v>
      </c>
      <c r="AR339" s="54">
        <f t="shared" si="1712"/>
        <v>0.1964211185</v>
      </c>
      <c r="AS339" s="59">
        <f t="shared" si="30"/>
        <v>1.83223344</v>
      </c>
      <c r="AT339" s="39">
        <f t="shared" ref="AT339:AV339" si="1713">AP339*$AS339</f>
        <v>0.2558139535</v>
      </c>
      <c r="AU339" s="40">
        <f t="shared" si="1713"/>
        <v>0.2395907083</v>
      </c>
      <c r="AV339" s="54">
        <f t="shared" si="1713"/>
        <v>0.3598893415</v>
      </c>
      <c r="AW339" s="39">
        <f t="shared" ref="AW339:AY339" si="1714">IF(AT339&lt;0,0,IF(AT339&gt;1,1,AT339))</f>
        <v>0.2558139535</v>
      </c>
      <c r="AX339" s="40">
        <f t="shared" si="1714"/>
        <v>0.2395907083</v>
      </c>
      <c r="AY339" s="54">
        <f t="shared" si="1714"/>
        <v>0.3598893415</v>
      </c>
      <c r="AZ339" s="38"/>
      <c r="BA339" s="38"/>
      <c r="BB339" s="38"/>
      <c r="BC339" s="38"/>
      <c r="BD339" s="38"/>
      <c r="BE339" s="38"/>
      <c r="BF339" s="38"/>
    </row>
    <row r="340">
      <c r="A340" s="1"/>
      <c r="B340" s="1"/>
      <c r="C340" s="53">
        <v>0.0</v>
      </c>
      <c r="D340" s="42"/>
      <c r="E340" s="42"/>
      <c r="F340" s="2">
        <v>5007.0</v>
      </c>
      <c r="G340" s="75">
        <v>2110.0</v>
      </c>
      <c r="H340" s="43">
        <v>5.0</v>
      </c>
      <c r="I340" s="43">
        <v>16.0</v>
      </c>
      <c r="J340" s="43">
        <v>5.0</v>
      </c>
      <c r="K340" s="44">
        <v>27.0</v>
      </c>
      <c r="L340" s="44">
        <v>52.0</v>
      </c>
      <c r="M340" s="44">
        <v>22.0</v>
      </c>
      <c r="N340" s="76">
        <f>'Turnout Restoration'!AR340</f>
        <v>11</v>
      </c>
      <c r="O340" s="45">
        <v>19.0</v>
      </c>
      <c r="P340" s="76">
        <f>'Turnout Restoration'!AT340</f>
        <v>9</v>
      </c>
      <c r="Q340" s="39">
        <f t="shared" si="6"/>
        <v>0.4871794872</v>
      </c>
      <c r="R340" s="40">
        <f t="shared" si="7"/>
        <v>0.6153846154</v>
      </c>
      <c r="S340" s="54">
        <f t="shared" si="8"/>
        <v>0.5148514851</v>
      </c>
      <c r="T340" s="40">
        <f t="shared" si="9"/>
        <v>0.4525542406</v>
      </c>
      <c r="U340" s="54">
        <f t="shared" si="10"/>
        <v>0.529617357</v>
      </c>
      <c r="V340" s="39">
        <f t="shared" ref="V340:X340" si="1715">Q340</f>
        <v>0.4871794872</v>
      </c>
      <c r="W340" s="40">
        <f t="shared" si="1715"/>
        <v>0.6153846154</v>
      </c>
      <c r="X340" s="54">
        <f t="shared" si="1715"/>
        <v>0.5148514851</v>
      </c>
      <c r="Y340" s="39">
        <f t="shared" si="12"/>
        <v>0.4871794872</v>
      </c>
      <c r="Z340" s="40">
        <f t="shared" si="13"/>
        <v>0.06138461538</v>
      </c>
      <c r="AA340" s="54">
        <f t="shared" si="14"/>
        <v>-0.1171485149</v>
      </c>
      <c r="AB340" s="55">
        <f t="shared" si="15"/>
        <v>0.1253394884</v>
      </c>
      <c r="AC340" s="55">
        <f t="shared" si="16"/>
        <v>0.660058675</v>
      </c>
      <c r="AD340" s="39">
        <f t="shared" si="17"/>
        <v>0.347211696</v>
      </c>
      <c r="AE340" s="40">
        <f t="shared" si="18"/>
        <v>0.347211696</v>
      </c>
      <c r="AF340" s="54">
        <f t="shared" si="19"/>
        <v>-0.1171485149</v>
      </c>
      <c r="AG340" s="56">
        <f t="shared" si="20"/>
        <v>-0.3254042389</v>
      </c>
      <c r="AH340" s="56">
        <f t="shared" si="21"/>
        <v>1.110802402</v>
      </c>
      <c r="AI340" s="39">
        <f t="shared" si="22"/>
        <v>0.2591136203</v>
      </c>
      <c r="AJ340" s="40">
        <f t="shared" si="23"/>
        <v>0.2591136203</v>
      </c>
      <c r="AK340" s="54">
        <f t="shared" si="24"/>
        <v>0.2591136203</v>
      </c>
      <c r="AL340" s="57">
        <f t="shared" ref="AL340:AM340" si="1716">R340-T340</f>
        <v>0.1628303748</v>
      </c>
      <c r="AM340" s="57">
        <f t="shared" si="1716"/>
        <v>-0.01476587185</v>
      </c>
      <c r="AN340" s="58">
        <f t="shared" si="26"/>
        <v>0.0795762474</v>
      </c>
      <c r="AO340" s="58">
        <f t="shared" si="27"/>
        <v>-0.01040519327</v>
      </c>
      <c r="AP340" s="39">
        <f t="shared" si="28"/>
        <v>0.2591136203</v>
      </c>
      <c r="AQ340" s="40">
        <f t="shared" ref="AQ340:AR340" si="1717">AJ340+AN340</f>
        <v>0.3386898677</v>
      </c>
      <c r="AR340" s="54">
        <f t="shared" si="1717"/>
        <v>0.248708427</v>
      </c>
      <c r="AS340" s="59">
        <f t="shared" si="30"/>
        <v>1.880177069</v>
      </c>
      <c r="AT340" s="39">
        <f t="shared" ref="AT340:AV340" si="1718">AP340*$AS340</f>
        <v>0.4871794872</v>
      </c>
      <c r="AU340" s="40">
        <f t="shared" si="1718"/>
        <v>0.6367969228</v>
      </c>
      <c r="AV340" s="54">
        <f t="shared" si="1718"/>
        <v>0.4676158814</v>
      </c>
      <c r="AW340" s="39">
        <f t="shared" ref="AW340:AY340" si="1719">IF(AT340&lt;0,0,IF(AT340&gt;1,1,AT340))</f>
        <v>0.4871794872</v>
      </c>
      <c r="AX340" s="40">
        <f t="shared" si="1719"/>
        <v>0.6367969228</v>
      </c>
      <c r="AY340" s="54">
        <f t="shared" si="1719"/>
        <v>0.4676158814</v>
      </c>
      <c r="AZ340" s="38"/>
      <c r="BA340" s="38"/>
      <c r="BB340" s="38"/>
      <c r="BC340" s="38"/>
      <c r="BD340" s="38"/>
      <c r="BE340" s="38"/>
      <c r="BF340" s="38"/>
    </row>
    <row r="341">
      <c r="A341" s="1"/>
      <c r="B341" s="1"/>
      <c r="C341" s="53">
        <v>0.0</v>
      </c>
      <c r="D341" s="42"/>
      <c r="E341" s="42"/>
      <c r="F341" s="2">
        <v>5008.0</v>
      </c>
      <c r="G341" s="75">
        <v>2352.0</v>
      </c>
      <c r="H341" s="43">
        <v>6.0</v>
      </c>
      <c r="I341" s="43">
        <v>15.0</v>
      </c>
      <c r="J341" s="43">
        <v>18.0</v>
      </c>
      <c r="K341" s="44">
        <v>37.0</v>
      </c>
      <c r="L341" s="44">
        <v>76.0</v>
      </c>
      <c r="M341" s="44">
        <v>26.0</v>
      </c>
      <c r="N341" s="76">
        <f>'Turnout Restoration'!AR341</f>
        <v>11</v>
      </c>
      <c r="O341" s="45">
        <v>19.0</v>
      </c>
      <c r="P341" s="76">
        <f>'Turnout Restoration'!AT341</f>
        <v>35</v>
      </c>
      <c r="Q341" s="39">
        <f t="shared" si="6"/>
        <v>0.2923076923</v>
      </c>
      <c r="R341" s="40">
        <f t="shared" si="7"/>
        <v>0.3846153846</v>
      </c>
      <c r="S341" s="54">
        <f t="shared" si="8"/>
        <v>0.5467625899</v>
      </c>
      <c r="T341" s="40">
        <f t="shared" si="9"/>
        <v>0.4543410651</v>
      </c>
      <c r="U341" s="54">
        <f t="shared" si="10"/>
        <v>0.5498930178</v>
      </c>
      <c r="V341" s="39">
        <f t="shared" ref="V341:X341" si="1720">Q341</f>
        <v>0.2923076923</v>
      </c>
      <c r="W341" s="40">
        <f t="shared" si="1720"/>
        <v>0.3846153846</v>
      </c>
      <c r="X341" s="54">
        <f t="shared" si="1720"/>
        <v>0.5467625899</v>
      </c>
      <c r="Y341" s="39">
        <f t="shared" si="12"/>
        <v>0.2923076923</v>
      </c>
      <c r="Z341" s="40">
        <f t="shared" si="13"/>
        <v>-0.1693846154</v>
      </c>
      <c r="AA341" s="54">
        <f t="shared" si="14"/>
        <v>-0.08523741007</v>
      </c>
      <c r="AB341" s="55">
        <f t="shared" si="15"/>
        <v>-0.5251898726</v>
      </c>
      <c r="AC341" s="55">
        <f t="shared" si="16"/>
        <v>1.310588036</v>
      </c>
      <c r="AD341" s="39">
        <f t="shared" si="17"/>
        <v>0.238887981</v>
      </c>
      <c r="AE341" s="40">
        <f t="shared" si="18"/>
        <v>0.238887981</v>
      </c>
      <c r="AF341" s="54">
        <f t="shared" si="19"/>
        <v>-0.08523741007</v>
      </c>
      <c r="AG341" s="56">
        <f t="shared" si="20"/>
        <v>-0.3427279243</v>
      </c>
      <c r="AH341" s="56">
        <f t="shared" si="21"/>
        <v>1.128126088</v>
      </c>
      <c r="AI341" s="39">
        <f t="shared" si="22"/>
        <v>0.1793500537</v>
      </c>
      <c r="AJ341" s="40">
        <f t="shared" si="23"/>
        <v>0.1793500537</v>
      </c>
      <c r="AK341" s="54">
        <f t="shared" si="24"/>
        <v>0.1793500537</v>
      </c>
      <c r="AL341" s="57">
        <f t="shared" ref="AL341:AM341" si="1721">R341-T341</f>
        <v>-0.06972568047</v>
      </c>
      <c r="AM341" s="57">
        <f t="shared" si="1721"/>
        <v>-0.003130427823</v>
      </c>
      <c r="AN341" s="58">
        <f t="shared" si="26"/>
        <v>-0.03407538678</v>
      </c>
      <c r="AO341" s="58">
        <f t="shared" si="27"/>
        <v>-0.00220594536</v>
      </c>
      <c r="AP341" s="39">
        <f t="shared" si="28"/>
        <v>0.1793500537</v>
      </c>
      <c r="AQ341" s="40">
        <f t="shared" ref="AQ341:AR341" si="1722">AJ341+AN341</f>
        <v>0.1452746669</v>
      </c>
      <c r="AR341" s="54">
        <f t="shared" si="1722"/>
        <v>0.1771441083</v>
      </c>
      <c r="AS341" s="59">
        <f t="shared" si="30"/>
        <v>1.629816586</v>
      </c>
      <c r="AT341" s="39">
        <f t="shared" ref="AT341:AV341" si="1723">AP341*$AS341</f>
        <v>0.2923076923</v>
      </c>
      <c r="AU341" s="40">
        <f t="shared" si="1723"/>
        <v>0.2367710617</v>
      </c>
      <c r="AV341" s="54">
        <f t="shared" si="1723"/>
        <v>0.288712406</v>
      </c>
      <c r="AW341" s="39">
        <f t="shared" ref="AW341:AY341" si="1724">IF(AT341&lt;0,0,IF(AT341&gt;1,1,AT341))</f>
        <v>0.2923076923</v>
      </c>
      <c r="AX341" s="40">
        <f t="shared" si="1724"/>
        <v>0.2367710617</v>
      </c>
      <c r="AY341" s="54">
        <f t="shared" si="1724"/>
        <v>0.288712406</v>
      </c>
      <c r="AZ341" s="38"/>
      <c r="BA341" s="38"/>
      <c r="BB341" s="38"/>
      <c r="BC341" s="38"/>
      <c r="BD341" s="38"/>
      <c r="BE341" s="38"/>
      <c r="BF341" s="38"/>
    </row>
    <row r="342">
      <c r="A342" s="1"/>
      <c r="B342" s="1"/>
      <c r="C342" s="53">
        <v>0.0</v>
      </c>
      <c r="D342" s="42"/>
      <c r="E342" s="42"/>
      <c r="F342" s="2">
        <v>5011.0</v>
      </c>
      <c r="G342" s="75">
        <v>1449.0</v>
      </c>
      <c r="H342" s="43">
        <v>9.0</v>
      </c>
      <c r="I342" s="43">
        <v>20.0</v>
      </c>
      <c r="J342" s="43">
        <v>13.0</v>
      </c>
      <c r="K342" s="44">
        <v>34.0</v>
      </c>
      <c r="L342" s="44">
        <v>62.0</v>
      </c>
      <c r="M342" s="44">
        <v>28.0</v>
      </c>
      <c r="N342" s="76">
        <f>'Turnout Restoration'!AR342</f>
        <v>15</v>
      </c>
      <c r="O342" s="45">
        <v>16.0</v>
      </c>
      <c r="P342" s="76">
        <f>'Turnout Restoration'!AT342</f>
        <v>19</v>
      </c>
      <c r="Q342" s="39">
        <f t="shared" si="6"/>
        <v>0.32</v>
      </c>
      <c r="R342" s="40">
        <f t="shared" si="7"/>
        <v>0.4761904762</v>
      </c>
      <c r="S342" s="54">
        <f t="shared" si="8"/>
        <v>0.5</v>
      </c>
      <c r="T342" s="40">
        <f t="shared" si="9"/>
        <v>0.4509344</v>
      </c>
      <c r="U342" s="54">
        <f t="shared" si="10"/>
        <v>0.5453312</v>
      </c>
      <c r="V342" s="39">
        <f t="shared" ref="V342:X342" si="1725">Q342</f>
        <v>0.32</v>
      </c>
      <c r="W342" s="40">
        <f t="shared" si="1725"/>
        <v>0.4761904762</v>
      </c>
      <c r="X342" s="54">
        <f t="shared" si="1725"/>
        <v>0.5</v>
      </c>
      <c r="Y342" s="39">
        <f t="shared" si="12"/>
        <v>0.32</v>
      </c>
      <c r="Z342" s="40">
        <f t="shared" si="13"/>
        <v>-0.07780952381</v>
      </c>
      <c r="AA342" s="54">
        <f t="shared" si="14"/>
        <v>-0.132</v>
      </c>
      <c r="AB342" s="55">
        <f t="shared" si="15"/>
        <v>-0.2385257822</v>
      </c>
      <c r="AC342" s="55">
        <f t="shared" si="16"/>
        <v>1.023923946</v>
      </c>
      <c r="AD342" s="39">
        <f t="shared" si="17"/>
        <v>0.2328672605</v>
      </c>
      <c r="AE342" s="40">
        <f t="shared" si="18"/>
        <v>0.2328672605</v>
      </c>
      <c r="AF342" s="54">
        <f t="shared" si="19"/>
        <v>-0.132</v>
      </c>
      <c r="AG342" s="56">
        <f t="shared" si="20"/>
        <v>-0.5156851472</v>
      </c>
      <c r="AH342" s="56">
        <f t="shared" si="21"/>
        <v>1.301083311</v>
      </c>
      <c r="AI342" s="39">
        <f t="shared" si="22"/>
        <v>0.1892764658</v>
      </c>
      <c r="AJ342" s="40">
        <f t="shared" si="23"/>
        <v>0.1892764658</v>
      </c>
      <c r="AK342" s="54">
        <f t="shared" si="24"/>
        <v>0.1892764658</v>
      </c>
      <c r="AL342" s="57">
        <f t="shared" ref="AL342:AM342" si="1726">R342-T342</f>
        <v>0.02525607619</v>
      </c>
      <c r="AM342" s="57">
        <f t="shared" si="1726"/>
        <v>-0.0453312</v>
      </c>
      <c r="AN342" s="58">
        <f t="shared" si="26"/>
        <v>0.01234280625</v>
      </c>
      <c r="AO342" s="58">
        <f t="shared" si="27"/>
        <v>-0.03194392459</v>
      </c>
      <c r="AP342" s="39">
        <f t="shared" si="28"/>
        <v>0.1892764658</v>
      </c>
      <c r="AQ342" s="40">
        <f t="shared" ref="AQ342:AR342" si="1727">AJ342+AN342</f>
        <v>0.201619272</v>
      </c>
      <c r="AR342" s="54">
        <f t="shared" si="1727"/>
        <v>0.1573325412</v>
      </c>
      <c r="AS342" s="59">
        <f t="shared" si="30"/>
        <v>1.690648643</v>
      </c>
      <c r="AT342" s="39">
        <f t="shared" ref="AT342:AV342" si="1728">AP342*$AS342</f>
        <v>0.32</v>
      </c>
      <c r="AU342" s="40">
        <f t="shared" si="1728"/>
        <v>0.3408673486</v>
      </c>
      <c r="AV342" s="54">
        <f t="shared" si="1728"/>
        <v>0.2659940472</v>
      </c>
      <c r="AW342" s="39">
        <f t="shared" ref="AW342:AY342" si="1729">IF(AT342&lt;0,0,IF(AT342&gt;1,1,AT342))</f>
        <v>0.32</v>
      </c>
      <c r="AX342" s="40">
        <f t="shared" si="1729"/>
        <v>0.3408673486</v>
      </c>
      <c r="AY342" s="54">
        <f t="shared" si="1729"/>
        <v>0.2659940472</v>
      </c>
      <c r="AZ342" s="38"/>
      <c r="BA342" s="38"/>
      <c r="BB342" s="38"/>
      <c r="BC342" s="38"/>
      <c r="BD342" s="38"/>
      <c r="BE342" s="38"/>
      <c r="BF342" s="38"/>
    </row>
    <row r="343">
      <c r="A343" s="1"/>
      <c r="B343" s="1"/>
      <c r="C343" s="53">
        <v>0.0</v>
      </c>
      <c r="D343" s="42"/>
      <c r="E343" s="42"/>
      <c r="F343" s="2">
        <v>5012.0</v>
      </c>
      <c r="G343" s="75">
        <v>1644.0</v>
      </c>
      <c r="H343" s="43">
        <v>6.0</v>
      </c>
      <c r="I343" s="43">
        <v>20.0</v>
      </c>
      <c r="J343" s="43">
        <v>11.0</v>
      </c>
      <c r="K343" s="44">
        <v>28.0</v>
      </c>
      <c r="L343" s="44">
        <v>71.0</v>
      </c>
      <c r="M343" s="44">
        <v>20.0</v>
      </c>
      <c r="N343" s="76">
        <f>'Turnout Restoration'!AR343</f>
        <v>13</v>
      </c>
      <c r="O343" s="45">
        <v>6.0</v>
      </c>
      <c r="P343" s="76">
        <f>'Turnout Restoration'!AT343</f>
        <v>28</v>
      </c>
      <c r="Q343" s="39">
        <f t="shared" si="6"/>
        <v>0.1276595745</v>
      </c>
      <c r="R343" s="40">
        <f t="shared" si="7"/>
        <v>0.5405405405</v>
      </c>
      <c r="S343" s="54">
        <f t="shared" si="8"/>
        <v>0.5966386555</v>
      </c>
      <c r="T343" s="40">
        <f t="shared" si="9"/>
        <v>0.4961620643</v>
      </c>
      <c r="U343" s="54">
        <f t="shared" si="10"/>
        <v>0.5885115437</v>
      </c>
      <c r="V343" s="39">
        <f t="shared" ref="V343:X343" si="1730">Q343</f>
        <v>0.1276595745</v>
      </c>
      <c r="W343" s="40">
        <f t="shared" si="1730"/>
        <v>0.5405405405</v>
      </c>
      <c r="X343" s="54">
        <f t="shared" si="1730"/>
        <v>0.5966386555</v>
      </c>
      <c r="Y343" s="39">
        <f t="shared" si="12"/>
        <v>0.1276595745</v>
      </c>
      <c r="Z343" s="40">
        <f t="shared" si="13"/>
        <v>-0.01345945946</v>
      </c>
      <c r="AA343" s="54">
        <f t="shared" si="14"/>
        <v>-0.03536134454</v>
      </c>
      <c r="AB343" s="55">
        <f t="shared" si="15"/>
        <v>-0.1050443553</v>
      </c>
      <c r="AC343" s="55">
        <f t="shared" si="16"/>
        <v>0.8904425186</v>
      </c>
      <c r="AD343" s="39">
        <f t="shared" si="17"/>
        <v>0.09076927895</v>
      </c>
      <c r="AE343" s="40">
        <f t="shared" si="18"/>
        <v>0.09076927895</v>
      </c>
      <c r="AF343" s="54">
        <f t="shared" si="19"/>
        <v>-0.03536134454</v>
      </c>
      <c r="AG343" s="56">
        <f t="shared" si="20"/>
        <v>-0.3714861984</v>
      </c>
      <c r="AH343" s="56">
        <f t="shared" si="21"/>
        <v>1.156884362</v>
      </c>
      <c r="AI343" s="39">
        <f t="shared" si="22"/>
        <v>0.06888209742</v>
      </c>
      <c r="AJ343" s="40">
        <f t="shared" si="23"/>
        <v>0.06888209742</v>
      </c>
      <c r="AK343" s="54">
        <f t="shared" si="24"/>
        <v>0.06888209742</v>
      </c>
      <c r="AL343" s="57">
        <f t="shared" ref="AL343:AM343" si="1731">R343-T343</f>
        <v>0.04437847626</v>
      </c>
      <c r="AM343" s="57">
        <f t="shared" si="1731"/>
        <v>0.008127111777</v>
      </c>
      <c r="AN343" s="58">
        <f t="shared" si="26"/>
        <v>0.02168804568</v>
      </c>
      <c r="AO343" s="58">
        <f t="shared" si="27"/>
        <v>0.005727001397</v>
      </c>
      <c r="AP343" s="39">
        <f t="shared" si="28"/>
        <v>0.06888209742</v>
      </c>
      <c r="AQ343" s="40">
        <f t="shared" ref="AQ343:AR343" si="1732">AJ343+AN343</f>
        <v>0.0905701431</v>
      </c>
      <c r="AR343" s="54">
        <f t="shared" si="1732"/>
        <v>0.07460909881</v>
      </c>
      <c r="AS343" s="59">
        <f t="shared" si="30"/>
        <v>1.853305565</v>
      </c>
      <c r="AT343" s="39">
        <f t="shared" ref="AT343:AV343" si="1733">AP343*$AS343</f>
        <v>0.1276595745</v>
      </c>
      <c r="AU343" s="40">
        <f t="shared" si="1733"/>
        <v>0.1678541502</v>
      </c>
      <c r="AV343" s="54">
        <f t="shared" si="1733"/>
        <v>0.138273458</v>
      </c>
      <c r="AW343" s="39">
        <f t="shared" ref="AW343:AY343" si="1734">IF(AT343&lt;0,0,IF(AT343&gt;1,1,AT343))</f>
        <v>0.1276595745</v>
      </c>
      <c r="AX343" s="40">
        <f t="shared" si="1734"/>
        <v>0.1678541502</v>
      </c>
      <c r="AY343" s="54">
        <f t="shared" si="1734"/>
        <v>0.138273458</v>
      </c>
      <c r="AZ343" s="38"/>
      <c r="BA343" s="38"/>
      <c r="BB343" s="38"/>
      <c r="BC343" s="38"/>
      <c r="BD343" s="38"/>
      <c r="BE343" s="38"/>
      <c r="BF343" s="38"/>
    </row>
    <row r="344">
      <c r="A344" s="1"/>
      <c r="B344" s="1"/>
      <c r="C344" s="53">
        <v>0.0</v>
      </c>
      <c r="D344" s="42"/>
      <c r="E344" s="42"/>
      <c r="F344" s="2">
        <v>5013.0</v>
      </c>
      <c r="G344" s="75">
        <v>2027.0</v>
      </c>
      <c r="H344" s="43">
        <v>4.0</v>
      </c>
      <c r="I344" s="43">
        <v>26.0</v>
      </c>
      <c r="J344" s="43">
        <v>13.0</v>
      </c>
      <c r="K344" s="44">
        <v>24.0</v>
      </c>
      <c r="L344" s="44">
        <v>66.0</v>
      </c>
      <c r="M344" s="44">
        <v>17.0</v>
      </c>
      <c r="N344" s="76">
        <f>'Turnout Restoration'!AR344</f>
        <v>14</v>
      </c>
      <c r="O344" s="45">
        <v>13.0</v>
      </c>
      <c r="P344" s="76">
        <f>'Turnout Restoration'!AT344</f>
        <v>32</v>
      </c>
      <c r="Q344" s="39">
        <f t="shared" si="6"/>
        <v>0.2203389831</v>
      </c>
      <c r="R344" s="40">
        <f t="shared" si="7"/>
        <v>0.6046511628</v>
      </c>
      <c r="S344" s="54">
        <f t="shared" si="8"/>
        <v>0.6168224299</v>
      </c>
      <c r="T344" s="40">
        <f t="shared" si="9"/>
        <v>0.4680790003</v>
      </c>
      <c r="U344" s="54">
        <f t="shared" si="10"/>
        <v>0.5643521976</v>
      </c>
      <c r="V344" s="39">
        <f t="shared" ref="V344:X344" si="1735">Q344</f>
        <v>0.2203389831</v>
      </c>
      <c r="W344" s="40">
        <f t="shared" si="1735"/>
        <v>0.6046511628</v>
      </c>
      <c r="X344" s="54">
        <f t="shared" si="1735"/>
        <v>0.6168224299</v>
      </c>
      <c r="Y344" s="39">
        <f t="shared" si="12"/>
        <v>0.2203389831</v>
      </c>
      <c r="Z344" s="40">
        <f t="shared" si="13"/>
        <v>0.05065116279</v>
      </c>
      <c r="AA344" s="54">
        <f t="shared" si="14"/>
        <v>-0.01517757009</v>
      </c>
      <c r="AB344" s="55">
        <f t="shared" si="15"/>
        <v>0.2259528509</v>
      </c>
      <c r="AC344" s="55">
        <f t="shared" si="16"/>
        <v>0.5594453125</v>
      </c>
      <c r="AD344" s="39">
        <f t="shared" si="17"/>
        <v>0.1598668317</v>
      </c>
      <c r="AE344" s="40">
        <f t="shared" si="18"/>
        <v>0.1598668317</v>
      </c>
      <c r="AF344" s="54">
        <f t="shared" si="19"/>
        <v>-0.01517757009</v>
      </c>
      <c r="AG344" s="56">
        <f t="shared" si="20"/>
        <v>-0.09465512362</v>
      </c>
      <c r="AH344" s="56">
        <f t="shared" si="21"/>
        <v>0.880053287</v>
      </c>
      <c r="AI344" s="39">
        <f t="shared" si="22"/>
        <v>0.1135512274</v>
      </c>
      <c r="AJ344" s="40">
        <f t="shared" si="23"/>
        <v>0.1135512274</v>
      </c>
      <c r="AK344" s="54">
        <f t="shared" si="24"/>
        <v>0.1135512274</v>
      </c>
      <c r="AL344" s="57">
        <f t="shared" ref="AL344:AM344" si="1736">R344-T344</f>
        <v>0.1365721625</v>
      </c>
      <c r="AM344" s="57">
        <f t="shared" si="1736"/>
        <v>0.05247023226</v>
      </c>
      <c r="AN344" s="58">
        <f t="shared" si="26"/>
        <v>0.06674369084</v>
      </c>
      <c r="AO344" s="58">
        <f t="shared" si="27"/>
        <v>0.03697464754</v>
      </c>
      <c r="AP344" s="39">
        <f t="shared" si="28"/>
        <v>0.1135512274</v>
      </c>
      <c r="AQ344" s="40">
        <f t="shared" ref="AQ344:AR344" si="1737">AJ344+AN344</f>
        <v>0.1802949183</v>
      </c>
      <c r="AR344" s="54">
        <f t="shared" si="1737"/>
        <v>0.150525875</v>
      </c>
      <c r="AS344" s="59">
        <f t="shared" si="30"/>
        <v>1.940436823</v>
      </c>
      <c r="AT344" s="39">
        <f t="shared" ref="AT344:AV344" si="1738">AP344*$AS344</f>
        <v>0.2203389831</v>
      </c>
      <c r="AU344" s="40">
        <f t="shared" si="1738"/>
        <v>0.3498508985</v>
      </c>
      <c r="AV344" s="54">
        <f t="shared" si="1738"/>
        <v>0.2920859507</v>
      </c>
      <c r="AW344" s="39">
        <f t="shared" ref="AW344:AY344" si="1739">IF(AT344&lt;0,0,IF(AT344&gt;1,1,AT344))</f>
        <v>0.2203389831</v>
      </c>
      <c r="AX344" s="40">
        <f t="shared" si="1739"/>
        <v>0.3498508985</v>
      </c>
      <c r="AY344" s="54">
        <f t="shared" si="1739"/>
        <v>0.2920859507</v>
      </c>
      <c r="AZ344" s="38"/>
      <c r="BA344" s="38"/>
      <c r="BB344" s="38"/>
      <c r="BC344" s="38"/>
      <c r="BD344" s="38"/>
      <c r="BE344" s="38"/>
      <c r="BF344" s="38"/>
    </row>
    <row r="345">
      <c r="A345" s="1"/>
      <c r="B345" s="1"/>
      <c r="C345" s="53">
        <v>0.0</v>
      </c>
      <c r="D345" s="42"/>
      <c r="E345" s="42"/>
      <c r="F345" s="2">
        <v>5017.0</v>
      </c>
      <c r="G345" s="75">
        <v>2059.0</v>
      </c>
      <c r="H345" s="43">
        <v>15.0</v>
      </c>
      <c r="I345" s="43">
        <v>24.0</v>
      </c>
      <c r="J345" s="43">
        <v>25.0</v>
      </c>
      <c r="K345" s="44">
        <v>43.0</v>
      </c>
      <c r="L345" s="44">
        <v>104.0</v>
      </c>
      <c r="M345" s="44">
        <v>55.0</v>
      </c>
      <c r="N345" s="76">
        <f>'Turnout Restoration'!AR345</f>
        <v>25</v>
      </c>
      <c r="O345" s="45">
        <v>19.0</v>
      </c>
      <c r="P345" s="76">
        <f>'Turnout Restoration'!AT345</f>
        <v>23</v>
      </c>
      <c r="Q345" s="39">
        <f t="shared" si="6"/>
        <v>0.2835820896</v>
      </c>
      <c r="R345" s="40">
        <f t="shared" si="7"/>
        <v>0.375</v>
      </c>
      <c r="S345" s="54">
        <f t="shared" si="8"/>
        <v>0.5148514851</v>
      </c>
      <c r="T345" s="40">
        <f t="shared" si="9"/>
        <v>0.4556308755</v>
      </c>
      <c r="U345" s="54">
        <f t="shared" si="10"/>
        <v>0.5514457563</v>
      </c>
      <c r="V345" s="39">
        <f t="shared" ref="V345:X345" si="1740">Q345</f>
        <v>0.2835820896</v>
      </c>
      <c r="W345" s="40">
        <f t="shared" si="1740"/>
        <v>0.375</v>
      </c>
      <c r="X345" s="54">
        <f t="shared" si="1740"/>
        <v>0.5148514851</v>
      </c>
      <c r="Y345" s="39">
        <f t="shared" si="12"/>
        <v>0.2835820896</v>
      </c>
      <c r="Z345" s="40">
        <f t="shared" si="13"/>
        <v>-0.179</v>
      </c>
      <c r="AA345" s="54">
        <f t="shared" si="14"/>
        <v>-0.1171485149</v>
      </c>
      <c r="AB345" s="55">
        <f t="shared" si="15"/>
        <v>-0.5630528513</v>
      </c>
      <c r="AC345" s="55">
        <f t="shared" si="16"/>
        <v>1.348451015</v>
      </c>
      <c r="AD345" s="39">
        <f t="shared" si="17"/>
        <v>0.2371284478</v>
      </c>
      <c r="AE345" s="40">
        <f t="shared" si="18"/>
        <v>0.2371284478</v>
      </c>
      <c r="AF345" s="54">
        <f t="shared" si="19"/>
        <v>-0.1171485149</v>
      </c>
      <c r="AG345" s="56">
        <f t="shared" si="20"/>
        <v>-0.4588600362</v>
      </c>
      <c r="AH345" s="56">
        <f t="shared" si="21"/>
        <v>1.2442582</v>
      </c>
      <c r="AI345" s="39">
        <f t="shared" si="22"/>
        <v>0.1870209551</v>
      </c>
      <c r="AJ345" s="40">
        <f t="shared" si="23"/>
        <v>0.1870209551</v>
      </c>
      <c r="AK345" s="54">
        <f t="shared" si="24"/>
        <v>0.1870209551</v>
      </c>
      <c r="AL345" s="57">
        <f t="shared" ref="AL345:AM345" si="1741">R345-T345</f>
        <v>-0.08063087547</v>
      </c>
      <c r="AM345" s="57">
        <f t="shared" si="1741"/>
        <v>-0.03659427114</v>
      </c>
      <c r="AN345" s="58">
        <f t="shared" si="26"/>
        <v>-0.03940482545</v>
      </c>
      <c r="AO345" s="58">
        <f t="shared" si="27"/>
        <v>-0.02578719817</v>
      </c>
      <c r="AP345" s="39">
        <f t="shared" si="28"/>
        <v>0.1870209551</v>
      </c>
      <c r="AQ345" s="40">
        <f t="shared" ref="AQ345:AR345" si="1742">AJ345+AN345</f>
        <v>0.1476161296</v>
      </c>
      <c r="AR345" s="54">
        <f t="shared" si="1742"/>
        <v>0.1612337569</v>
      </c>
      <c r="AS345" s="59">
        <f t="shared" si="30"/>
        <v>1.516311845</v>
      </c>
      <c r="AT345" s="39">
        <f t="shared" ref="AT345:AV345" si="1743">AP345*$AS345</f>
        <v>0.2835820896</v>
      </c>
      <c r="AU345" s="40">
        <f t="shared" si="1743"/>
        <v>0.223832086</v>
      </c>
      <c r="AV345" s="54">
        <f t="shared" si="1743"/>
        <v>0.2444806555</v>
      </c>
      <c r="AW345" s="39">
        <f t="shared" ref="AW345:AY345" si="1744">IF(AT345&lt;0,0,IF(AT345&gt;1,1,AT345))</f>
        <v>0.2835820896</v>
      </c>
      <c r="AX345" s="40">
        <f t="shared" si="1744"/>
        <v>0.223832086</v>
      </c>
      <c r="AY345" s="54">
        <f t="shared" si="1744"/>
        <v>0.2444806555</v>
      </c>
      <c r="AZ345" s="38"/>
      <c r="BA345" s="38"/>
      <c r="BB345" s="38"/>
      <c r="BC345" s="38"/>
      <c r="BD345" s="38"/>
      <c r="BE345" s="38"/>
      <c r="BF345" s="38"/>
    </row>
    <row r="346">
      <c r="A346" s="1"/>
      <c r="B346" s="1"/>
      <c r="C346" s="53">
        <v>0.0</v>
      </c>
      <c r="D346" s="42"/>
      <c r="E346" s="42"/>
      <c r="F346" s="2">
        <v>5018.0</v>
      </c>
      <c r="G346" s="75">
        <v>1342.0</v>
      </c>
      <c r="H346" s="43">
        <v>7.0</v>
      </c>
      <c r="I346" s="43">
        <v>12.0</v>
      </c>
      <c r="J346" s="43">
        <v>7.0</v>
      </c>
      <c r="K346" s="44">
        <v>26.0</v>
      </c>
      <c r="L346" s="44">
        <v>79.0</v>
      </c>
      <c r="M346" s="44">
        <v>17.0</v>
      </c>
      <c r="N346" s="76">
        <f>'Turnout Restoration'!AR346</f>
        <v>15</v>
      </c>
      <c r="O346" s="45">
        <v>11.0</v>
      </c>
      <c r="P346" s="76">
        <f>'Turnout Restoration'!AT346</f>
        <v>16</v>
      </c>
      <c r="Q346" s="39">
        <f t="shared" si="6"/>
        <v>0.2619047619</v>
      </c>
      <c r="R346" s="40">
        <f t="shared" si="7"/>
        <v>0.4615384615</v>
      </c>
      <c r="S346" s="54">
        <f t="shared" si="8"/>
        <v>0.6475409836</v>
      </c>
      <c r="T346" s="40">
        <f t="shared" si="9"/>
        <v>0.4592840136</v>
      </c>
      <c r="U346" s="54">
        <f t="shared" si="10"/>
        <v>0.555542517</v>
      </c>
      <c r="V346" s="39">
        <f t="shared" ref="V346:X346" si="1745">Q346</f>
        <v>0.2619047619</v>
      </c>
      <c r="W346" s="40">
        <f t="shared" si="1745"/>
        <v>0.4615384615</v>
      </c>
      <c r="X346" s="54">
        <f t="shared" si="1745"/>
        <v>0.6475409836</v>
      </c>
      <c r="Y346" s="39">
        <f t="shared" si="12"/>
        <v>0.2619047619</v>
      </c>
      <c r="Z346" s="40">
        <f t="shared" si="13"/>
        <v>-0.09246153846</v>
      </c>
      <c r="AA346" s="54">
        <f t="shared" si="14"/>
        <v>0.01554098361</v>
      </c>
      <c r="AB346" s="55">
        <f t="shared" si="15"/>
        <v>-0.3393760117</v>
      </c>
      <c r="AC346" s="55">
        <f t="shared" si="16"/>
        <v>1.124774175</v>
      </c>
      <c r="AD346" s="39">
        <f t="shared" si="17"/>
        <v>0.1963965891</v>
      </c>
      <c r="AE346" s="40">
        <f t="shared" si="18"/>
        <v>0.1963965891</v>
      </c>
      <c r="AF346" s="54">
        <f t="shared" si="19"/>
        <v>0.01554098361</v>
      </c>
      <c r="AG346" s="56">
        <f t="shared" si="20"/>
        <v>0.07896607359</v>
      </c>
      <c r="AH346" s="56">
        <f t="shared" si="21"/>
        <v>0.7064320898</v>
      </c>
      <c r="AI346" s="39">
        <f t="shared" si="22"/>
        <v>0.13930747</v>
      </c>
      <c r="AJ346" s="40">
        <f t="shared" si="23"/>
        <v>0.13930747</v>
      </c>
      <c r="AK346" s="54">
        <f t="shared" si="24"/>
        <v>0.13930747</v>
      </c>
      <c r="AL346" s="57">
        <f t="shared" ref="AL346:AM346" si="1746">R346-T346</f>
        <v>0.002254447933</v>
      </c>
      <c r="AM346" s="57">
        <f t="shared" si="1746"/>
        <v>0.0919984666</v>
      </c>
      <c r="AN346" s="58">
        <f t="shared" si="26"/>
        <v>0.001101763149</v>
      </c>
      <c r="AO346" s="58">
        <f t="shared" si="27"/>
        <v>0.06482934666</v>
      </c>
      <c r="AP346" s="39">
        <f t="shared" si="28"/>
        <v>0.13930747</v>
      </c>
      <c r="AQ346" s="40">
        <f t="shared" ref="AQ346:AR346" si="1747">AJ346+AN346</f>
        <v>0.1404092331</v>
      </c>
      <c r="AR346" s="54">
        <f t="shared" si="1747"/>
        <v>0.2041368166</v>
      </c>
      <c r="AS346" s="59">
        <f t="shared" si="30"/>
        <v>1.880048227</v>
      </c>
      <c r="AT346" s="39">
        <f t="shared" ref="AT346:AV346" si="1748">AP346*$AS346</f>
        <v>0.2619047619</v>
      </c>
      <c r="AU346" s="40">
        <f t="shared" si="1748"/>
        <v>0.2639761298</v>
      </c>
      <c r="AV346" s="54">
        <f t="shared" si="1748"/>
        <v>0.3837870601</v>
      </c>
      <c r="AW346" s="39">
        <f t="shared" ref="AW346:AY346" si="1749">IF(AT346&lt;0,0,IF(AT346&gt;1,1,AT346))</f>
        <v>0.2619047619</v>
      </c>
      <c r="AX346" s="40">
        <f t="shared" si="1749"/>
        <v>0.2639761298</v>
      </c>
      <c r="AY346" s="54">
        <f t="shared" si="1749"/>
        <v>0.3837870601</v>
      </c>
      <c r="AZ346" s="38"/>
      <c r="BA346" s="38"/>
      <c r="BB346" s="38"/>
      <c r="BC346" s="38"/>
      <c r="BD346" s="38"/>
      <c r="BE346" s="38"/>
      <c r="BF346" s="38"/>
    </row>
    <row r="347">
      <c r="A347" s="1"/>
      <c r="B347" s="1"/>
      <c r="C347" s="53">
        <v>0.0</v>
      </c>
      <c r="D347" s="42"/>
      <c r="E347" s="42"/>
      <c r="F347" s="2">
        <v>5022.0</v>
      </c>
      <c r="G347" s="75">
        <v>1827.0</v>
      </c>
      <c r="H347" s="43">
        <v>6.0</v>
      </c>
      <c r="I347" s="43">
        <v>12.0</v>
      </c>
      <c r="J347" s="43">
        <v>4.0</v>
      </c>
      <c r="K347" s="44">
        <v>18.0</v>
      </c>
      <c r="L347" s="44">
        <v>61.0</v>
      </c>
      <c r="M347" s="44">
        <v>19.0</v>
      </c>
      <c r="N347" s="76">
        <f>'Turnout Restoration'!AR347</f>
        <v>10</v>
      </c>
      <c r="O347" s="45">
        <v>5.0</v>
      </c>
      <c r="P347" s="76">
        <f>'Turnout Restoration'!AT347</f>
        <v>7</v>
      </c>
      <c r="Q347" s="39">
        <f t="shared" si="6"/>
        <v>0.2272727273</v>
      </c>
      <c r="R347" s="40">
        <f t="shared" si="7"/>
        <v>0.5454545455</v>
      </c>
      <c r="S347" s="54">
        <f t="shared" si="8"/>
        <v>0.6224489796</v>
      </c>
      <c r="T347" s="40">
        <f t="shared" si="9"/>
        <v>0.4664483471</v>
      </c>
      <c r="U347" s="54">
        <f t="shared" si="10"/>
        <v>0.5627954545</v>
      </c>
      <c r="V347" s="39">
        <f t="shared" ref="V347:X347" si="1750">Q347</f>
        <v>0.2272727273</v>
      </c>
      <c r="W347" s="40">
        <f t="shared" si="1750"/>
        <v>0.5454545455</v>
      </c>
      <c r="X347" s="54">
        <f t="shared" si="1750"/>
        <v>0.6224489796</v>
      </c>
      <c r="Y347" s="39">
        <f t="shared" si="12"/>
        <v>0.2272727273</v>
      </c>
      <c r="Z347" s="40">
        <f t="shared" si="13"/>
        <v>-0.008545454545</v>
      </c>
      <c r="AA347" s="54">
        <f t="shared" si="14"/>
        <v>-0.009551020408</v>
      </c>
      <c r="AB347" s="55">
        <f t="shared" si="15"/>
        <v>-0.03758229589</v>
      </c>
      <c r="AC347" s="55">
        <f t="shared" si="16"/>
        <v>0.8229804593</v>
      </c>
      <c r="AD347" s="39">
        <f t="shared" si="17"/>
        <v>0.1608196464</v>
      </c>
      <c r="AE347" s="40">
        <f t="shared" si="18"/>
        <v>0.1608196464</v>
      </c>
      <c r="AF347" s="54">
        <f t="shared" si="19"/>
        <v>-0.009551020408</v>
      </c>
      <c r="AG347" s="56">
        <f t="shared" si="20"/>
        <v>-0.05931995933</v>
      </c>
      <c r="AH347" s="56">
        <f t="shared" si="21"/>
        <v>0.8447181227</v>
      </c>
      <c r="AI347" s="39">
        <f t="shared" si="22"/>
        <v>0.1139170327</v>
      </c>
      <c r="AJ347" s="40">
        <f t="shared" si="23"/>
        <v>0.1139170327</v>
      </c>
      <c r="AK347" s="54">
        <f t="shared" si="24"/>
        <v>0.1139170327</v>
      </c>
      <c r="AL347" s="57">
        <f t="shared" ref="AL347:AM347" si="1751">R347-T347</f>
        <v>0.07900619835</v>
      </c>
      <c r="AM347" s="57">
        <f t="shared" si="1751"/>
        <v>0.05965352505</v>
      </c>
      <c r="AN347" s="58">
        <f t="shared" si="26"/>
        <v>0.03861083533</v>
      </c>
      <c r="AO347" s="58">
        <f t="shared" si="27"/>
        <v>0.04203655993</v>
      </c>
      <c r="AP347" s="39">
        <f t="shared" si="28"/>
        <v>0.1139170327</v>
      </c>
      <c r="AQ347" s="40">
        <f t="shared" ref="AQ347:AR347" si="1752">AJ347+AN347</f>
        <v>0.152527868</v>
      </c>
      <c r="AR347" s="54">
        <f t="shared" si="1752"/>
        <v>0.1559535926</v>
      </c>
      <c r="AS347" s="59">
        <f t="shared" si="30"/>
        <v>1.995072395</v>
      </c>
      <c r="AT347" s="39">
        <f t="shared" ref="AT347:AV347" si="1753">AP347*$AS347</f>
        <v>0.2272727273</v>
      </c>
      <c r="AU347" s="40">
        <f t="shared" si="1753"/>
        <v>0.304304139</v>
      </c>
      <c r="AV347" s="54">
        <f t="shared" si="1753"/>
        <v>0.3111387076</v>
      </c>
      <c r="AW347" s="39">
        <f t="shared" ref="AW347:AY347" si="1754">IF(AT347&lt;0,0,IF(AT347&gt;1,1,AT347))</f>
        <v>0.2272727273</v>
      </c>
      <c r="AX347" s="40">
        <f t="shared" si="1754"/>
        <v>0.304304139</v>
      </c>
      <c r="AY347" s="54">
        <f t="shared" si="1754"/>
        <v>0.3111387076</v>
      </c>
      <c r="AZ347" s="38"/>
      <c r="BA347" s="38"/>
      <c r="BB347" s="38"/>
      <c r="BC347" s="38"/>
      <c r="BD347" s="38"/>
      <c r="BE347" s="38"/>
      <c r="BF347" s="38"/>
    </row>
    <row r="348">
      <c r="A348" s="1"/>
      <c r="B348" s="1"/>
      <c r="C348" s="53">
        <v>0.0</v>
      </c>
      <c r="D348" s="42"/>
      <c r="E348" s="42"/>
      <c r="F348" s="2">
        <v>5023.0</v>
      </c>
      <c r="G348" s="75">
        <v>2227.0</v>
      </c>
      <c r="H348" s="43">
        <v>24.0</v>
      </c>
      <c r="I348" s="43">
        <v>32.0</v>
      </c>
      <c r="J348" s="43">
        <v>56.0</v>
      </c>
      <c r="K348" s="44">
        <v>85.0</v>
      </c>
      <c r="L348" s="44">
        <v>148.0</v>
      </c>
      <c r="M348" s="44">
        <v>106.0</v>
      </c>
      <c r="N348" s="76">
        <f>'Turnout Restoration'!AR348</f>
        <v>31</v>
      </c>
      <c r="O348" s="45">
        <v>40.0</v>
      </c>
      <c r="P348" s="76">
        <f>'Turnout Restoration'!AT348</f>
        <v>67</v>
      </c>
      <c r="Q348" s="39">
        <f t="shared" si="6"/>
        <v>0.2898550725</v>
      </c>
      <c r="R348" s="40">
        <f t="shared" si="7"/>
        <v>0.2857142857</v>
      </c>
      <c r="S348" s="54">
        <f t="shared" si="8"/>
        <v>0.4365781711</v>
      </c>
      <c r="T348" s="40">
        <f t="shared" si="9"/>
        <v>0.4546931317</v>
      </c>
      <c r="U348" s="54">
        <f t="shared" si="10"/>
        <v>0.5503238815</v>
      </c>
      <c r="V348" s="39">
        <f t="shared" ref="V348:X348" si="1755">Q348</f>
        <v>0.2898550725</v>
      </c>
      <c r="W348" s="40">
        <f t="shared" si="1755"/>
        <v>0.2857142857</v>
      </c>
      <c r="X348" s="54">
        <f t="shared" si="1755"/>
        <v>0.4365781711</v>
      </c>
      <c r="Y348" s="39">
        <f t="shared" si="12"/>
        <v>0.2898550725</v>
      </c>
      <c r="Z348" s="40">
        <f t="shared" si="13"/>
        <v>-0.2682857143</v>
      </c>
      <c r="AA348" s="54">
        <f t="shared" si="14"/>
        <v>-0.1954218289</v>
      </c>
      <c r="AB348" s="55">
        <f t="shared" si="15"/>
        <v>-0.7467723708</v>
      </c>
      <c r="AC348" s="55">
        <f t="shared" si="16"/>
        <v>1.532170534</v>
      </c>
      <c r="AD348" s="39">
        <f t="shared" si="17"/>
        <v>0.2792787027</v>
      </c>
      <c r="AE348" s="40">
        <f t="shared" si="18"/>
        <v>0.2792787027</v>
      </c>
      <c r="AF348" s="54">
        <f t="shared" si="19"/>
        <v>-0.1954218289</v>
      </c>
      <c r="AG348" s="56">
        <f t="shared" si="20"/>
        <v>-0.6105498828</v>
      </c>
      <c r="AH348" s="56">
        <f t="shared" si="21"/>
        <v>1.395948046</v>
      </c>
      <c r="AI348" s="39">
        <f t="shared" si="22"/>
        <v>0.2410251906</v>
      </c>
      <c r="AJ348" s="40">
        <f t="shared" si="23"/>
        <v>0.2410251906</v>
      </c>
      <c r="AK348" s="54">
        <f t="shared" si="24"/>
        <v>0.2410251906</v>
      </c>
      <c r="AL348" s="57">
        <f t="shared" ref="AL348:AM348" si="1756">R348-T348</f>
        <v>-0.168978846</v>
      </c>
      <c r="AM348" s="57">
        <f t="shared" si="1756"/>
        <v>-0.1137457104</v>
      </c>
      <c r="AN348" s="58">
        <f t="shared" si="26"/>
        <v>-0.08258104468</v>
      </c>
      <c r="AO348" s="58">
        <f t="shared" si="27"/>
        <v>-0.08015416306</v>
      </c>
      <c r="AP348" s="39">
        <f t="shared" si="28"/>
        <v>0.2410251906</v>
      </c>
      <c r="AQ348" s="40">
        <f t="shared" ref="AQ348:AR348" si="1757">AJ348+AN348</f>
        <v>0.1584441459</v>
      </c>
      <c r="AR348" s="54">
        <f t="shared" si="1757"/>
        <v>0.1608710275</v>
      </c>
      <c r="AS348" s="59">
        <f t="shared" si="30"/>
        <v>1.202592442</v>
      </c>
      <c r="AT348" s="39">
        <f t="shared" ref="AT348:AV348" si="1758">AP348*$AS348</f>
        <v>0.2898550725</v>
      </c>
      <c r="AU348" s="40">
        <f t="shared" si="1758"/>
        <v>0.1905437323</v>
      </c>
      <c r="AV348" s="54">
        <f t="shared" si="1758"/>
        <v>0.1934622818</v>
      </c>
      <c r="AW348" s="39">
        <f t="shared" ref="AW348:AY348" si="1759">IF(AT348&lt;0,0,IF(AT348&gt;1,1,AT348))</f>
        <v>0.2898550725</v>
      </c>
      <c r="AX348" s="40">
        <f t="shared" si="1759"/>
        <v>0.1905437323</v>
      </c>
      <c r="AY348" s="54">
        <f t="shared" si="1759"/>
        <v>0.1934622818</v>
      </c>
      <c r="AZ348" s="38"/>
      <c r="BA348" s="38"/>
      <c r="BB348" s="38"/>
      <c r="BC348" s="38"/>
      <c r="BD348" s="38"/>
      <c r="BE348" s="38"/>
      <c r="BF348" s="38"/>
    </row>
    <row r="349">
      <c r="A349" s="1"/>
      <c r="B349" s="1"/>
      <c r="C349" s="53">
        <v>0.0</v>
      </c>
      <c r="D349" s="42"/>
      <c r="E349" s="42"/>
      <c r="F349" s="2">
        <v>5024.0</v>
      </c>
      <c r="G349" s="75">
        <v>2199.0</v>
      </c>
      <c r="H349" s="43">
        <v>21.0</v>
      </c>
      <c r="I349" s="43">
        <v>34.0</v>
      </c>
      <c r="J349" s="43">
        <v>39.0</v>
      </c>
      <c r="K349" s="44">
        <v>121.0</v>
      </c>
      <c r="L349" s="44">
        <v>192.0</v>
      </c>
      <c r="M349" s="44">
        <v>104.0</v>
      </c>
      <c r="N349" s="76">
        <f>'Turnout Restoration'!AR349</f>
        <v>37</v>
      </c>
      <c r="O349" s="45">
        <v>28.0</v>
      </c>
      <c r="P349" s="76">
        <f>'Turnout Restoration'!AT349</f>
        <v>57</v>
      </c>
      <c r="Q349" s="39">
        <f t="shared" si="6"/>
        <v>0.2295081967</v>
      </c>
      <c r="R349" s="40">
        <f t="shared" si="7"/>
        <v>0.3617021277</v>
      </c>
      <c r="S349" s="54">
        <f t="shared" si="8"/>
        <v>0.4604316547</v>
      </c>
      <c r="T349" s="40">
        <f t="shared" si="9"/>
        <v>0.4659365762</v>
      </c>
      <c r="U349" s="54">
        <f t="shared" si="10"/>
        <v>0.5623009944</v>
      </c>
      <c r="V349" s="39">
        <f t="shared" ref="V349:X349" si="1760">Q349</f>
        <v>0.2295081967</v>
      </c>
      <c r="W349" s="40">
        <f t="shared" si="1760"/>
        <v>0.3617021277</v>
      </c>
      <c r="X349" s="54">
        <f t="shared" si="1760"/>
        <v>0.4604316547</v>
      </c>
      <c r="Y349" s="39">
        <f t="shared" si="12"/>
        <v>0.2295081967</v>
      </c>
      <c r="Z349" s="40">
        <f t="shared" si="13"/>
        <v>-0.1922978723</v>
      </c>
      <c r="AA349" s="54">
        <f t="shared" si="14"/>
        <v>-0.1715683453</v>
      </c>
      <c r="AB349" s="55">
        <f t="shared" si="15"/>
        <v>-0.6974092758</v>
      </c>
      <c r="AC349" s="55">
        <f t="shared" si="16"/>
        <v>1.482807439</v>
      </c>
      <c r="AD349" s="39">
        <f t="shared" si="17"/>
        <v>0.2117220868</v>
      </c>
      <c r="AE349" s="40">
        <f t="shared" si="18"/>
        <v>0.2117220868</v>
      </c>
      <c r="AF349" s="54">
        <f t="shared" si="19"/>
        <v>-0.1715683453</v>
      </c>
      <c r="AG349" s="56">
        <f t="shared" si="20"/>
        <v>-0.681018286</v>
      </c>
      <c r="AH349" s="56">
        <f t="shared" si="21"/>
        <v>1.466416449</v>
      </c>
      <c r="AI349" s="39">
        <f t="shared" si="22"/>
        <v>0.1926939791</v>
      </c>
      <c r="AJ349" s="40">
        <f t="shared" si="23"/>
        <v>0.1926939791</v>
      </c>
      <c r="AK349" s="54">
        <f t="shared" si="24"/>
        <v>0.1926939791</v>
      </c>
      <c r="AL349" s="57">
        <f t="shared" ref="AL349:AM349" si="1761">R349-T349</f>
        <v>-0.1042344485</v>
      </c>
      <c r="AM349" s="57">
        <f t="shared" si="1761"/>
        <v>-0.1018693397</v>
      </c>
      <c r="AN349" s="58">
        <f t="shared" si="26"/>
        <v>-0.05094004283</v>
      </c>
      <c r="AO349" s="58">
        <f t="shared" si="27"/>
        <v>-0.07178513925</v>
      </c>
      <c r="AP349" s="39">
        <f t="shared" si="28"/>
        <v>0.1926939791</v>
      </c>
      <c r="AQ349" s="40">
        <f t="shared" ref="AQ349:AR349" si="1762">AJ349+AN349</f>
        <v>0.1417539363</v>
      </c>
      <c r="AR349" s="54">
        <f t="shared" si="1762"/>
        <v>0.1209088398</v>
      </c>
      <c r="AS349" s="59">
        <f t="shared" si="30"/>
        <v>1.191050171</v>
      </c>
      <c r="AT349" s="39">
        <f t="shared" ref="AT349:AV349" si="1763">AP349*$AS349</f>
        <v>0.2295081967</v>
      </c>
      <c r="AU349" s="40">
        <f t="shared" si="1763"/>
        <v>0.16883605</v>
      </c>
      <c r="AV349" s="54">
        <f t="shared" si="1763"/>
        <v>0.1440084943</v>
      </c>
      <c r="AW349" s="39">
        <f t="shared" ref="AW349:AY349" si="1764">IF(AT349&lt;0,0,IF(AT349&gt;1,1,AT349))</f>
        <v>0.2295081967</v>
      </c>
      <c r="AX349" s="40">
        <f t="shared" si="1764"/>
        <v>0.16883605</v>
      </c>
      <c r="AY349" s="54">
        <f t="shared" si="1764"/>
        <v>0.1440084943</v>
      </c>
      <c r="AZ349" s="38"/>
      <c r="BA349" s="38"/>
      <c r="BB349" s="38"/>
      <c r="BC349" s="38"/>
      <c r="BD349" s="38"/>
      <c r="BE349" s="38"/>
      <c r="BF349" s="38"/>
    </row>
    <row r="350">
      <c r="A350" s="1"/>
      <c r="B350" s="1"/>
      <c r="C350" s="53">
        <v>0.0</v>
      </c>
      <c r="D350" s="42"/>
      <c r="E350" s="42"/>
      <c r="F350" s="2">
        <v>5025.0</v>
      </c>
      <c r="G350" s="75">
        <v>2539.0</v>
      </c>
      <c r="H350" s="43">
        <v>25.0</v>
      </c>
      <c r="I350" s="43">
        <v>48.0</v>
      </c>
      <c r="J350" s="43">
        <v>28.0</v>
      </c>
      <c r="K350" s="44">
        <v>102.0</v>
      </c>
      <c r="L350" s="44">
        <v>164.0</v>
      </c>
      <c r="M350" s="44">
        <v>102.0</v>
      </c>
      <c r="N350" s="76">
        <f>'Turnout Restoration'!AR350</f>
        <v>38</v>
      </c>
      <c r="O350" s="45">
        <v>32.0</v>
      </c>
      <c r="P350" s="76">
        <f>'Turnout Restoration'!AT350</f>
        <v>38</v>
      </c>
      <c r="Q350" s="39">
        <f t="shared" si="6"/>
        <v>0.2962962963</v>
      </c>
      <c r="R350" s="40">
        <f t="shared" si="7"/>
        <v>0.4752475248</v>
      </c>
      <c r="S350" s="54">
        <f t="shared" si="8"/>
        <v>0.4456521739</v>
      </c>
      <c r="T350" s="40">
        <f t="shared" si="9"/>
        <v>0.4537860082</v>
      </c>
      <c r="U350" s="54">
        <f t="shared" si="10"/>
        <v>0.5492016461</v>
      </c>
      <c r="V350" s="39">
        <f t="shared" ref="V350:X350" si="1765">Q350</f>
        <v>0.2962962963</v>
      </c>
      <c r="W350" s="40">
        <f t="shared" si="1765"/>
        <v>0.4752475248</v>
      </c>
      <c r="X350" s="54">
        <f t="shared" si="1765"/>
        <v>0.4456521739</v>
      </c>
      <c r="Y350" s="39">
        <f t="shared" si="12"/>
        <v>0.2962962963</v>
      </c>
      <c r="Z350" s="40">
        <f t="shared" si="13"/>
        <v>-0.07875247525</v>
      </c>
      <c r="AA350" s="54">
        <f t="shared" si="14"/>
        <v>-0.1863478261</v>
      </c>
      <c r="AB350" s="55">
        <f t="shared" si="15"/>
        <v>-0.2597833786</v>
      </c>
      <c r="AC350" s="55">
        <f t="shared" si="16"/>
        <v>1.045181542</v>
      </c>
      <c r="AD350" s="39">
        <f t="shared" si="17"/>
        <v>0.2167872777</v>
      </c>
      <c r="AE350" s="40">
        <f t="shared" si="18"/>
        <v>0.2167872777</v>
      </c>
      <c r="AF350" s="54">
        <f t="shared" si="19"/>
        <v>-0.1863478261</v>
      </c>
      <c r="AG350" s="56">
        <f t="shared" si="20"/>
        <v>-0.710034345</v>
      </c>
      <c r="AH350" s="56">
        <f t="shared" si="21"/>
        <v>1.495432508</v>
      </c>
      <c r="AI350" s="39">
        <f t="shared" si="22"/>
        <v>0.2021413318</v>
      </c>
      <c r="AJ350" s="40">
        <f t="shared" si="23"/>
        <v>0.2021413318</v>
      </c>
      <c r="AK350" s="54">
        <f t="shared" si="24"/>
        <v>0.2021413318</v>
      </c>
      <c r="AL350" s="57">
        <f t="shared" ref="AL350:AM350" si="1766">R350-T350</f>
        <v>0.02146151652</v>
      </c>
      <c r="AM350" s="57">
        <f t="shared" si="1766"/>
        <v>-0.1035494722</v>
      </c>
      <c r="AN350" s="58">
        <f t="shared" si="26"/>
        <v>0.01048838063</v>
      </c>
      <c r="AO350" s="58">
        <f t="shared" si="27"/>
        <v>-0.0729690926</v>
      </c>
      <c r="AP350" s="39">
        <f t="shared" si="28"/>
        <v>0.2021413318</v>
      </c>
      <c r="AQ350" s="40">
        <f t="shared" ref="AQ350:AR350" si="1767">AJ350+AN350</f>
        <v>0.2126297125</v>
      </c>
      <c r="AR350" s="54">
        <f t="shared" si="1767"/>
        <v>0.1291722392</v>
      </c>
      <c r="AS350" s="59">
        <f t="shared" si="30"/>
        <v>1.465787791</v>
      </c>
      <c r="AT350" s="39">
        <f t="shared" ref="AT350:AV350" si="1768">AP350*$AS350</f>
        <v>0.2962962963</v>
      </c>
      <c r="AU350" s="40">
        <f t="shared" si="1768"/>
        <v>0.3116700366</v>
      </c>
      <c r="AV350" s="54">
        <f t="shared" si="1768"/>
        <v>0.1893390912</v>
      </c>
      <c r="AW350" s="39">
        <f t="shared" ref="AW350:AY350" si="1769">IF(AT350&lt;0,0,IF(AT350&gt;1,1,AT350))</f>
        <v>0.2962962963</v>
      </c>
      <c r="AX350" s="40">
        <f t="shared" si="1769"/>
        <v>0.3116700366</v>
      </c>
      <c r="AY350" s="54">
        <f t="shared" si="1769"/>
        <v>0.1893390912</v>
      </c>
      <c r="AZ350" s="38"/>
      <c r="BA350" s="38"/>
      <c r="BB350" s="38"/>
      <c r="BC350" s="38"/>
      <c r="BD350" s="38"/>
      <c r="BE350" s="38"/>
      <c r="BF350" s="38"/>
    </row>
    <row r="351">
      <c r="A351" s="1"/>
      <c r="B351" s="1"/>
      <c r="C351" s="53">
        <v>0.0</v>
      </c>
      <c r="D351" s="42"/>
      <c r="E351" s="42"/>
      <c r="F351" s="2">
        <v>5029.0</v>
      </c>
      <c r="G351" s="75">
        <v>1646.0</v>
      </c>
      <c r="H351" s="43">
        <v>4.0</v>
      </c>
      <c r="I351" s="43">
        <v>32.0</v>
      </c>
      <c r="J351" s="43">
        <v>14.0</v>
      </c>
      <c r="K351" s="44">
        <v>24.0</v>
      </c>
      <c r="L351" s="44">
        <v>96.0</v>
      </c>
      <c r="M351" s="44">
        <v>26.0</v>
      </c>
      <c r="N351" s="76">
        <f>'Turnout Restoration'!AR351</f>
        <v>16</v>
      </c>
      <c r="O351" s="45">
        <v>7.0</v>
      </c>
      <c r="P351" s="76">
        <f>'Turnout Restoration'!AT351</f>
        <v>46</v>
      </c>
      <c r="Q351" s="39">
        <f t="shared" si="6"/>
        <v>0.1014492754</v>
      </c>
      <c r="R351" s="40">
        <f t="shared" si="7"/>
        <v>0.64</v>
      </c>
      <c r="S351" s="54">
        <f t="shared" si="8"/>
        <v>0.6575342466</v>
      </c>
      <c r="T351" s="40">
        <f t="shared" si="9"/>
        <v>0.506226213</v>
      </c>
      <c r="U351" s="54">
        <f t="shared" si="10"/>
        <v>0.5964751103</v>
      </c>
      <c r="V351" s="39">
        <f t="shared" ref="V351:X351" si="1770">Q351</f>
        <v>0.1014492754</v>
      </c>
      <c r="W351" s="40">
        <f t="shared" si="1770"/>
        <v>0.64</v>
      </c>
      <c r="X351" s="54">
        <f t="shared" si="1770"/>
        <v>0.6575342466</v>
      </c>
      <c r="Y351" s="39">
        <f t="shared" si="12"/>
        <v>0.1014492754</v>
      </c>
      <c r="Z351" s="40">
        <f t="shared" si="13"/>
        <v>0.086</v>
      </c>
      <c r="AA351" s="54">
        <f t="shared" si="14"/>
        <v>0.02553424658</v>
      </c>
      <c r="AB351" s="55">
        <f t="shared" si="15"/>
        <v>0.7031655917</v>
      </c>
      <c r="AC351" s="55">
        <f t="shared" si="16"/>
        <v>0.08223257171</v>
      </c>
      <c r="AD351" s="39">
        <f t="shared" si="17"/>
        <v>0.09404242519</v>
      </c>
      <c r="AE351" s="40">
        <f t="shared" si="18"/>
        <v>0.09404242519</v>
      </c>
      <c r="AF351" s="54">
        <f t="shared" si="19"/>
        <v>0.02553424658</v>
      </c>
      <c r="AG351" s="56">
        <f t="shared" si="20"/>
        <v>0.2651265005</v>
      </c>
      <c r="AH351" s="56">
        <f t="shared" si="21"/>
        <v>0.5202716629</v>
      </c>
      <c r="AI351" s="39">
        <f t="shared" si="22"/>
        <v>0.06890564376</v>
      </c>
      <c r="AJ351" s="40">
        <f t="shared" si="23"/>
        <v>0.06890564376</v>
      </c>
      <c r="AK351" s="54">
        <f t="shared" si="24"/>
        <v>0.06890564376</v>
      </c>
      <c r="AL351" s="57">
        <f t="shared" ref="AL351:AM351" si="1771">R351-T351</f>
        <v>0.133773787</v>
      </c>
      <c r="AM351" s="57">
        <f t="shared" si="1771"/>
        <v>0.0610591363</v>
      </c>
      <c r="AN351" s="58">
        <f t="shared" si="26"/>
        <v>0.06537610681</v>
      </c>
      <c r="AO351" s="58">
        <f t="shared" si="27"/>
        <v>0.04302706404</v>
      </c>
      <c r="AP351" s="39">
        <f t="shared" si="28"/>
        <v>0.06890564376</v>
      </c>
      <c r="AQ351" s="40">
        <f t="shared" ref="AQ351:AR351" si="1772">AJ351+AN351</f>
        <v>0.1342817506</v>
      </c>
      <c r="AR351" s="54">
        <f t="shared" si="1772"/>
        <v>0.1119327078</v>
      </c>
      <c r="AS351" s="59">
        <f t="shared" si="30"/>
        <v>1.472292686</v>
      </c>
      <c r="AT351" s="39">
        <f t="shared" ref="AT351:AV351" si="1773">AP351*$AS351</f>
        <v>0.1014492754</v>
      </c>
      <c r="AU351" s="40">
        <f t="shared" si="1773"/>
        <v>0.1977020393</v>
      </c>
      <c r="AV351" s="54">
        <f t="shared" si="1773"/>
        <v>0.1647977071</v>
      </c>
      <c r="AW351" s="39">
        <f t="shared" ref="AW351:AY351" si="1774">IF(AT351&lt;0,0,IF(AT351&gt;1,1,AT351))</f>
        <v>0.1014492754</v>
      </c>
      <c r="AX351" s="40">
        <f t="shared" si="1774"/>
        <v>0.1977020393</v>
      </c>
      <c r="AY351" s="54">
        <f t="shared" si="1774"/>
        <v>0.1647977071</v>
      </c>
      <c r="AZ351" s="38"/>
      <c r="BA351" s="38"/>
      <c r="BB351" s="38"/>
      <c r="BC351" s="38"/>
      <c r="BD351" s="38"/>
      <c r="BE351" s="38"/>
      <c r="BF351" s="38"/>
    </row>
    <row r="352">
      <c r="A352" s="1"/>
      <c r="B352" s="1"/>
      <c r="C352" s="53">
        <v>0.0</v>
      </c>
      <c r="D352" s="42"/>
      <c r="E352" s="42"/>
      <c r="F352" s="2">
        <v>5030.0</v>
      </c>
      <c r="G352" s="75">
        <v>2183.0</v>
      </c>
      <c r="H352" s="43">
        <v>5.0</v>
      </c>
      <c r="I352" s="43">
        <v>31.0</v>
      </c>
      <c r="J352" s="43">
        <v>6.0</v>
      </c>
      <c r="K352" s="44">
        <v>55.0</v>
      </c>
      <c r="L352" s="44">
        <v>175.0</v>
      </c>
      <c r="M352" s="44">
        <v>29.0</v>
      </c>
      <c r="N352" s="76">
        <f>'Turnout Restoration'!AR352</f>
        <v>20</v>
      </c>
      <c r="O352" s="45">
        <v>13.0</v>
      </c>
      <c r="P352" s="76">
        <f>'Turnout Restoration'!AT352</f>
        <v>25</v>
      </c>
      <c r="Q352" s="39">
        <f t="shared" si="6"/>
        <v>0.224137931</v>
      </c>
      <c r="R352" s="40">
        <f t="shared" si="7"/>
        <v>0.7380952381</v>
      </c>
      <c r="S352" s="54">
        <f t="shared" si="8"/>
        <v>0.6756756757</v>
      </c>
      <c r="T352" s="40">
        <f t="shared" si="9"/>
        <v>0.4671774673</v>
      </c>
      <c r="U352" s="54">
        <f t="shared" si="10"/>
        <v>0.5634949465</v>
      </c>
      <c r="V352" s="39">
        <f t="shared" ref="V352:X352" si="1775">Q352</f>
        <v>0.224137931</v>
      </c>
      <c r="W352" s="40">
        <f t="shared" si="1775"/>
        <v>0.7380952381</v>
      </c>
      <c r="X352" s="54">
        <f t="shared" si="1775"/>
        <v>0.6756756757</v>
      </c>
      <c r="Y352" s="39">
        <f t="shared" si="12"/>
        <v>0.224137931</v>
      </c>
      <c r="Z352" s="40">
        <f t="shared" si="13"/>
        <v>0.1840952381</v>
      </c>
      <c r="AA352" s="54">
        <f t="shared" si="14"/>
        <v>0.04367567568</v>
      </c>
      <c r="AB352" s="55">
        <f t="shared" si="15"/>
        <v>0.6876231357</v>
      </c>
      <c r="AC352" s="55">
        <f t="shared" si="16"/>
        <v>0.09777502768</v>
      </c>
      <c r="AD352" s="39">
        <f t="shared" si="17"/>
        <v>0.2050961589</v>
      </c>
      <c r="AE352" s="40">
        <f t="shared" si="18"/>
        <v>0.2050961589</v>
      </c>
      <c r="AF352" s="54">
        <f t="shared" si="19"/>
        <v>0.04367567568</v>
      </c>
      <c r="AG352" s="56">
        <f t="shared" si="20"/>
        <v>0.2098180037</v>
      </c>
      <c r="AH352" s="56">
        <f t="shared" si="21"/>
        <v>0.5755801597</v>
      </c>
      <c r="AI352" s="39">
        <f t="shared" si="22"/>
        <v>0.1482767666</v>
      </c>
      <c r="AJ352" s="40">
        <f t="shared" si="23"/>
        <v>0.1482767666</v>
      </c>
      <c r="AK352" s="54">
        <f t="shared" si="24"/>
        <v>0.1482767666</v>
      </c>
      <c r="AL352" s="57">
        <f t="shared" ref="AL352:AM352" si="1776">R352-T352</f>
        <v>0.2709177708</v>
      </c>
      <c r="AM352" s="57">
        <f t="shared" si="1776"/>
        <v>0.1121807292</v>
      </c>
      <c r="AN352" s="58">
        <f t="shared" si="26"/>
        <v>0.1323992504</v>
      </c>
      <c r="AO352" s="58">
        <f t="shared" si="27"/>
        <v>0.07905135432</v>
      </c>
      <c r="AP352" s="39">
        <f t="shared" si="28"/>
        <v>0.1482767666</v>
      </c>
      <c r="AQ352" s="40">
        <f t="shared" ref="AQ352:AR352" si="1777">AJ352+AN352</f>
        <v>0.280676017</v>
      </c>
      <c r="AR352" s="54">
        <f t="shared" si="1777"/>
        <v>0.227328121</v>
      </c>
      <c r="AS352" s="59">
        <f t="shared" si="30"/>
        <v>1.511618685</v>
      </c>
      <c r="AT352" s="39">
        <f t="shared" ref="AT352:AV352" si="1778">AP352*$AS352</f>
        <v>0.224137931</v>
      </c>
      <c r="AU352" s="40">
        <f t="shared" si="1778"/>
        <v>0.4242751118</v>
      </c>
      <c r="AV352" s="54">
        <f t="shared" si="1778"/>
        <v>0.3436334353</v>
      </c>
      <c r="AW352" s="39">
        <f t="shared" ref="AW352:AY352" si="1779">IF(AT352&lt;0,0,IF(AT352&gt;1,1,AT352))</f>
        <v>0.224137931</v>
      </c>
      <c r="AX352" s="40">
        <f t="shared" si="1779"/>
        <v>0.4242751118</v>
      </c>
      <c r="AY352" s="54">
        <f t="shared" si="1779"/>
        <v>0.3436334353</v>
      </c>
      <c r="AZ352" s="38"/>
      <c r="BA352" s="38"/>
      <c r="BB352" s="38"/>
      <c r="BC352" s="38"/>
      <c r="BD352" s="38"/>
      <c r="BE352" s="38"/>
      <c r="BF352" s="38"/>
    </row>
    <row r="353">
      <c r="A353" s="1"/>
      <c r="B353" s="1"/>
      <c r="C353" s="53">
        <v>0.0</v>
      </c>
      <c r="D353" s="42"/>
      <c r="E353" s="42"/>
      <c r="F353" s="2">
        <v>5031.0</v>
      </c>
      <c r="G353" s="75">
        <v>2250.0</v>
      </c>
      <c r="H353" s="43">
        <v>8.0</v>
      </c>
      <c r="I353" s="43">
        <v>22.0</v>
      </c>
      <c r="J353" s="43">
        <v>9.0</v>
      </c>
      <c r="K353" s="44">
        <v>35.0</v>
      </c>
      <c r="L353" s="44">
        <v>95.0</v>
      </c>
      <c r="M353" s="44">
        <v>37.0</v>
      </c>
      <c r="N353" s="76">
        <f>'Turnout Restoration'!AR353</f>
        <v>16</v>
      </c>
      <c r="O353" s="45">
        <v>12.0</v>
      </c>
      <c r="P353" s="76">
        <f>'Turnout Restoration'!AT353</f>
        <v>15</v>
      </c>
      <c r="Q353" s="39">
        <f t="shared" si="6"/>
        <v>0.2790697674</v>
      </c>
      <c r="R353" s="40">
        <f t="shared" si="7"/>
        <v>0.5641025641</v>
      </c>
      <c r="S353" s="54">
        <f t="shared" si="8"/>
        <v>0.5688622754</v>
      </c>
      <c r="T353" s="40">
        <f t="shared" si="9"/>
        <v>0.4563385614</v>
      </c>
      <c r="U353" s="54">
        <f t="shared" si="10"/>
        <v>0.5522704164</v>
      </c>
      <c r="V353" s="39">
        <f t="shared" ref="V353:X353" si="1780">Q353</f>
        <v>0.2790697674</v>
      </c>
      <c r="W353" s="40">
        <f t="shared" si="1780"/>
        <v>0.5641025641</v>
      </c>
      <c r="X353" s="54">
        <f t="shared" si="1780"/>
        <v>0.5688622754</v>
      </c>
      <c r="Y353" s="39">
        <f t="shared" si="12"/>
        <v>0.2790697674</v>
      </c>
      <c r="Z353" s="40">
        <f t="shared" si="13"/>
        <v>0.0101025641</v>
      </c>
      <c r="AA353" s="54">
        <f t="shared" si="14"/>
        <v>-0.06313772455</v>
      </c>
      <c r="AB353" s="55">
        <f t="shared" si="15"/>
        <v>0.03618505336</v>
      </c>
      <c r="AC353" s="55">
        <f t="shared" si="16"/>
        <v>0.74921311</v>
      </c>
      <c r="AD353" s="39">
        <f t="shared" si="17"/>
        <v>0.1974613847</v>
      </c>
      <c r="AE353" s="40">
        <f t="shared" si="18"/>
        <v>0.1974613847</v>
      </c>
      <c r="AF353" s="54">
        <f t="shared" si="19"/>
        <v>-0.06313772455</v>
      </c>
      <c r="AG353" s="56">
        <f t="shared" si="20"/>
        <v>-0.3094736084</v>
      </c>
      <c r="AH353" s="56">
        <f t="shared" si="21"/>
        <v>1.094871772</v>
      </c>
      <c r="AI353" s="39">
        <f t="shared" si="22"/>
        <v>0.1465901953</v>
      </c>
      <c r="AJ353" s="40">
        <f t="shared" si="23"/>
        <v>0.1465901953</v>
      </c>
      <c r="AK353" s="54">
        <f t="shared" si="24"/>
        <v>0.1465901953</v>
      </c>
      <c r="AL353" s="57">
        <f t="shared" ref="AL353:AM353" si="1781">R353-T353</f>
        <v>0.1077640027</v>
      </c>
      <c r="AM353" s="57">
        <f t="shared" si="1781"/>
        <v>0.01659185901</v>
      </c>
      <c r="AN353" s="58">
        <f t="shared" si="26"/>
        <v>0.05266495858</v>
      </c>
      <c r="AO353" s="58">
        <f t="shared" si="27"/>
        <v>0.01169192726</v>
      </c>
      <c r="AP353" s="39">
        <f t="shared" si="28"/>
        <v>0.1465901953</v>
      </c>
      <c r="AQ353" s="40">
        <f t="shared" ref="AQ353:AR353" si="1782">AJ353+AN353</f>
        <v>0.1992551539</v>
      </c>
      <c r="AR353" s="54">
        <f t="shared" si="1782"/>
        <v>0.1582821226</v>
      </c>
      <c r="AS353" s="59">
        <f t="shared" si="30"/>
        <v>1.903741017</v>
      </c>
      <c r="AT353" s="39">
        <f t="shared" ref="AT353:AV353" si="1783">AP353*$AS353</f>
        <v>0.2790697674</v>
      </c>
      <c r="AU353" s="40">
        <f t="shared" si="1783"/>
        <v>0.3793302092</v>
      </c>
      <c r="AV353" s="54">
        <f t="shared" si="1783"/>
        <v>0.3013281689</v>
      </c>
      <c r="AW353" s="39">
        <f t="shared" ref="AW353:AY353" si="1784">IF(AT353&lt;0,0,IF(AT353&gt;1,1,AT353))</f>
        <v>0.2790697674</v>
      </c>
      <c r="AX353" s="40">
        <f t="shared" si="1784"/>
        <v>0.3793302092</v>
      </c>
      <c r="AY353" s="54">
        <f t="shared" si="1784"/>
        <v>0.3013281689</v>
      </c>
      <c r="AZ353" s="38"/>
      <c r="BA353" s="38"/>
      <c r="BB353" s="38"/>
      <c r="BC353" s="38"/>
      <c r="BD353" s="38"/>
      <c r="BE353" s="38"/>
      <c r="BF353" s="38"/>
    </row>
    <row r="354">
      <c r="A354" s="1"/>
      <c r="B354" s="1"/>
      <c r="C354" s="53">
        <v>0.0</v>
      </c>
      <c r="D354" s="42"/>
      <c r="E354" s="42"/>
      <c r="F354" s="2">
        <v>5037.0</v>
      </c>
      <c r="G354" s="75">
        <v>2518.0</v>
      </c>
      <c r="H354" s="43">
        <v>46.0</v>
      </c>
      <c r="I354" s="43">
        <v>59.0</v>
      </c>
      <c r="J354" s="43">
        <v>53.0</v>
      </c>
      <c r="K354" s="44">
        <v>145.0</v>
      </c>
      <c r="L354" s="44">
        <v>222.0</v>
      </c>
      <c r="M354" s="44">
        <v>144.0</v>
      </c>
      <c r="N354" s="76">
        <f>'Turnout Restoration'!AR354</f>
        <v>39</v>
      </c>
      <c r="O354" s="45">
        <v>47.0</v>
      </c>
      <c r="P354" s="76">
        <f>'Turnout Restoration'!AT354</f>
        <v>32</v>
      </c>
      <c r="Q354" s="39">
        <f t="shared" si="6"/>
        <v>0.3983050847</v>
      </c>
      <c r="R354" s="40">
        <f t="shared" si="7"/>
        <v>0.3734177215</v>
      </c>
      <c r="S354" s="54">
        <f t="shared" si="8"/>
        <v>0.4344422701</v>
      </c>
      <c r="T354" s="40">
        <f t="shared" si="9"/>
        <v>0.4469538207</v>
      </c>
      <c r="U354" s="54">
        <f t="shared" si="10"/>
        <v>0.5354447716</v>
      </c>
      <c r="V354" s="39">
        <f t="shared" ref="V354:X354" si="1785">Q354</f>
        <v>0.3983050847</v>
      </c>
      <c r="W354" s="40">
        <f t="shared" si="1785"/>
        <v>0.3734177215</v>
      </c>
      <c r="X354" s="54">
        <f t="shared" si="1785"/>
        <v>0.4344422701</v>
      </c>
      <c r="Y354" s="39">
        <f t="shared" si="12"/>
        <v>0.3983050847</v>
      </c>
      <c r="Z354" s="40">
        <f t="shared" si="13"/>
        <v>-0.1805822785</v>
      </c>
      <c r="AA354" s="54">
        <f t="shared" si="14"/>
        <v>-0.1975577299</v>
      </c>
      <c r="AB354" s="55">
        <f t="shared" si="15"/>
        <v>-0.4256585113</v>
      </c>
      <c r="AC354" s="55">
        <f t="shared" si="16"/>
        <v>1.211056675</v>
      </c>
      <c r="AD354" s="39">
        <f t="shared" si="17"/>
        <v>0.3092385001</v>
      </c>
      <c r="AE354" s="40">
        <f t="shared" si="18"/>
        <v>0.3092385001</v>
      </c>
      <c r="AF354" s="54">
        <f t="shared" si="19"/>
        <v>-0.1975577299</v>
      </c>
      <c r="AG354" s="56">
        <f t="shared" si="20"/>
        <v>-0.5684985709</v>
      </c>
      <c r="AH354" s="56">
        <f t="shared" si="21"/>
        <v>1.353896734</v>
      </c>
      <c r="AI354" s="39">
        <f t="shared" si="22"/>
        <v>0.2594778474</v>
      </c>
      <c r="AJ354" s="40">
        <f t="shared" si="23"/>
        <v>0.2594778474</v>
      </c>
      <c r="AK354" s="54">
        <f t="shared" si="24"/>
        <v>0.2594778474</v>
      </c>
      <c r="AL354" s="57">
        <f t="shared" ref="AL354:AM354" si="1786">R354-T354</f>
        <v>-0.07353609922</v>
      </c>
      <c r="AM354" s="57">
        <f t="shared" si="1786"/>
        <v>-0.1010025016</v>
      </c>
      <c r="AN354" s="58">
        <f t="shared" si="26"/>
        <v>-0.03593756284</v>
      </c>
      <c r="AO354" s="58">
        <f t="shared" si="27"/>
        <v>-0.07117429702</v>
      </c>
      <c r="AP354" s="39">
        <f t="shared" si="28"/>
        <v>0.2594778474</v>
      </c>
      <c r="AQ354" s="40">
        <f t="shared" ref="AQ354:AR354" si="1787">AJ354+AN354</f>
        <v>0.2235402846</v>
      </c>
      <c r="AR354" s="54">
        <f t="shared" si="1787"/>
        <v>0.1883035504</v>
      </c>
      <c r="AS354" s="59">
        <f t="shared" si="30"/>
        <v>1.535025393</v>
      </c>
      <c r="AT354" s="39">
        <f t="shared" ref="AT354:AV354" si="1788">AP354*$AS354</f>
        <v>0.3983050847</v>
      </c>
      <c r="AU354" s="40">
        <f t="shared" si="1788"/>
        <v>0.3431400132</v>
      </c>
      <c r="AV354" s="54">
        <f t="shared" si="1788"/>
        <v>0.2890507315</v>
      </c>
      <c r="AW354" s="39">
        <f t="shared" ref="AW354:AY354" si="1789">IF(AT354&lt;0,0,IF(AT354&gt;1,1,AT354))</f>
        <v>0.3983050847</v>
      </c>
      <c r="AX354" s="40">
        <f t="shared" si="1789"/>
        <v>0.3431400132</v>
      </c>
      <c r="AY354" s="54">
        <f t="shared" si="1789"/>
        <v>0.2890507315</v>
      </c>
      <c r="AZ354" s="38"/>
      <c r="BA354" s="38"/>
      <c r="BB354" s="38"/>
      <c r="BC354" s="38"/>
      <c r="BD354" s="38"/>
      <c r="BE354" s="38"/>
      <c r="BF354" s="38"/>
    </row>
    <row r="355">
      <c r="A355" s="1"/>
      <c r="B355" s="1"/>
      <c r="C355" s="53">
        <v>0.0</v>
      </c>
      <c r="D355" s="42"/>
      <c r="E355" s="42"/>
      <c r="F355" s="2">
        <v>5038.0</v>
      </c>
      <c r="G355" s="75">
        <v>1881.0</v>
      </c>
      <c r="H355" s="43">
        <v>6.0</v>
      </c>
      <c r="I355" s="43">
        <v>19.0</v>
      </c>
      <c r="J355" s="43">
        <v>16.0</v>
      </c>
      <c r="K355" s="44">
        <v>23.0</v>
      </c>
      <c r="L355" s="44">
        <v>42.0</v>
      </c>
      <c r="M355" s="44">
        <v>21.0</v>
      </c>
      <c r="N355" s="76">
        <f>'Turnout Restoration'!AR355</f>
        <v>10</v>
      </c>
      <c r="O355" s="45">
        <v>14.0</v>
      </c>
      <c r="P355" s="76">
        <f>'Turnout Restoration'!AT355</f>
        <v>21</v>
      </c>
      <c r="Q355" s="39">
        <f t="shared" si="6"/>
        <v>0.3111111111</v>
      </c>
      <c r="R355" s="40">
        <f t="shared" si="7"/>
        <v>0.4634146341</v>
      </c>
      <c r="S355" s="54">
        <f t="shared" si="8"/>
        <v>0.488372093</v>
      </c>
      <c r="T355" s="40">
        <f t="shared" si="9"/>
        <v>0.4519140741</v>
      </c>
      <c r="U355" s="54">
        <f t="shared" si="10"/>
        <v>0.5467348148</v>
      </c>
      <c r="V355" s="39">
        <f t="shared" ref="V355:X355" si="1790">Q355</f>
        <v>0.3111111111</v>
      </c>
      <c r="W355" s="40">
        <f t="shared" si="1790"/>
        <v>0.4634146341</v>
      </c>
      <c r="X355" s="54">
        <f t="shared" si="1790"/>
        <v>0.488372093</v>
      </c>
      <c r="Y355" s="39">
        <f t="shared" si="12"/>
        <v>0.3111111111</v>
      </c>
      <c r="Z355" s="40">
        <f t="shared" si="13"/>
        <v>-0.09058536585</v>
      </c>
      <c r="AA355" s="54">
        <f t="shared" si="14"/>
        <v>-0.143627907</v>
      </c>
      <c r="AB355" s="55">
        <f t="shared" si="15"/>
        <v>-0.2833337826</v>
      </c>
      <c r="AC355" s="55">
        <f t="shared" si="16"/>
        <v>1.068731946</v>
      </c>
      <c r="AD355" s="39">
        <f t="shared" si="17"/>
        <v>0.229124237</v>
      </c>
      <c r="AE355" s="40">
        <f t="shared" si="18"/>
        <v>0.229124237</v>
      </c>
      <c r="AF355" s="54">
        <f t="shared" si="19"/>
        <v>-0.143627907</v>
      </c>
      <c r="AG355" s="56">
        <f t="shared" si="20"/>
        <v>-0.5599328672</v>
      </c>
      <c r="AH355" s="56">
        <f t="shared" si="21"/>
        <v>1.345331031</v>
      </c>
      <c r="AI355" s="39">
        <f t="shared" si="22"/>
        <v>0.191215705</v>
      </c>
      <c r="AJ355" s="40">
        <f t="shared" si="23"/>
        <v>0.191215705</v>
      </c>
      <c r="AK355" s="54">
        <f t="shared" si="24"/>
        <v>0.191215705</v>
      </c>
      <c r="AL355" s="57">
        <f t="shared" ref="AL355:AM355" si="1791">R355-T355</f>
        <v>0.01150056007</v>
      </c>
      <c r="AM355" s="57">
        <f t="shared" si="1791"/>
        <v>-0.05836272179</v>
      </c>
      <c r="AN355" s="58">
        <f t="shared" si="26"/>
        <v>0.005620397392</v>
      </c>
      <c r="AO355" s="58">
        <f t="shared" si="27"/>
        <v>-0.04112695855</v>
      </c>
      <c r="AP355" s="39">
        <f t="shared" si="28"/>
        <v>0.191215705</v>
      </c>
      <c r="AQ355" s="40">
        <f t="shared" ref="AQ355:AR355" si="1792">AJ355+AN355</f>
        <v>0.1968361023</v>
      </c>
      <c r="AR355" s="54">
        <f t="shared" si="1792"/>
        <v>0.1500887464</v>
      </c>
      <c r="AS355" s="59">
        <f t="shared" si="30"/>
        <v>1.627016521</v>
      </c>
      <c r="AT355" s="39">
        <f t="shared" ref="AT355:AV355" si="1793">AP355*$AS355</f>
        <v>0.3111111111</v>
      </c>
      <c r="AU355" s="40">
        <f t="shared" si="1793"/>
        <v>0.3202555905</v>
      </c>
      <c r="AV355" s="54">
        <f t="shared" si="1793"/>
        <v>0.2441968701</v>
      </c>
      <c r="AW355" s="39">
        <f t="shared" ref="AW355:AY355" si="1794">IF(AT355&lt;0,0,IF(AT355&gt;1,1,AT355))</f>
        <v>0.3111111111</v>
      </c>
      <c r="AX355" s="40">
        <f t="shared" si="1794"/>
        <v>0.3202555905</v>
      </c>
      <c r="AY355" s="54">
        <f t="shared" si="1794"/>
        <v>0.2441968701</v>
      </c>
      <c r="AZ355" s="38"/>
      <c r="BA355" s="38"/>
      <c r="BB355" s="38"/>
      <c r="BC355" s="38"/>
      <c r="BD355" s="38"/>
      <c r="BE355" s="38"/>
      <c r="BF355" s="38"/>
    </row>
    <row r="356">
      <c r="A356" s="1"/>
      <c r="B356" s="1"/>
      <c r="C356" s="53">
        <v>0.0</v>
      </c>
      <c r="D356" s="42"/>
      <c r="E356" s="42"/>
      <c r="F356" s="2">
        <v>5040.0</v>
      </c>
      <c r="G356" s="75">
        <v>2216.0</v>
      </c>
      <c r="H356" s="43">
        <v>7.0</v>
      </c>
      <c r="I356" s="43">
        <v>29.0</v>
      </c>
      <c r="J356" s="43">
        <v>11.0</v>
      </c>
      <c r="K356" s="44">
        <v>44.0</v>
      </c>
      <c r="L356" s="44">
        <v>101.0</v>
      </c>
      <c r="M356" s="44">
        <v>40.0</v>
      </c>
      <c r="N356" s="76">
        <f>'Turnout Restoration'!AR356</f>
        <v>16</v>
      </c>
      <c r="O356" s="45">
        <v>18.0</v>
      </c>
      <c r="P356" s="76">
        <f>'Turnout Restoration'!AT356</f>
        <v>22</v>
      </c>
      <c r="Q356" s="39">
        <f t="shared" si="6"/>
        <v>0.3214285714</v>
      </c>
      <c r="R356" s="40">
        <f t="shared" si="7"/>
        <v>0.6170212766</v>
      </c>
      <c r="S356" s="54">
        <f t="shared" si="8"/>
        <v>0.5459459459</v>
      </c>
      <c r="T356" s="40">
        <f t="shared" si="9"/>
        <v>0.4507869898</v>
      </c>
      <c r="U356" s="54">
        <f t="shared" si="10"/>
        <v>0.5451109694</v>
      </c>
      <c r="V356" s="39">
        <f t="shared" ref="V356:X356" si="1795">Q356</f>
        <v>0.3214285714</v>
      </c>
      <c r="W356" s="40">
        <f t="shared" si="1795"/>
        <v>0.6170212766</v>
      </c>
      <c r="X356" s="54">
        <f t="shared" si="1795"/>
        <v>0.5459459459</v>
      </c>
      <c r="Y356" s="39">
        <f t="shared" si="12"/>
        <v>0.3214285714</v>
      </c>
      <c r="Z356" s="40">
        <f t="shared" si="13"/>
        <v>0.0630212766</v>
      </c>
      <c r="AA356" s="54">
        <f t="shared" si="14"/>
        <v>-0.08605405405</v>
      </c>
      <c r="AB356" s="55">
        <f t="shared" si="15"/>
        <v>0.1936102084</v>
      </c>
      <c r="AC356" s="55">
        <f t="shared" si="16"/>
        <v>0.591787955</v>
      </c>
      <c r="AD356" s="39">
        <f t="shared" si="17"/>
        <v>0.2316117525</v>
      </c>
      <c r="AE356" s="40">
        <f t="shared" si="18"/>
        <v>0.2316117525</v>
      </c>
      <c r="AF356" s="54">
        <f t="shared" si="19"/>
        <v>-0.08605405405</v>
      </c>
      <c r="AG356" s="56">
        <f t="shared" si="20"/>
        <v>-0.3557376835</v>
      </c>
      <c r="AH356" s="56">
        <f t="shared" si="21"/>
        <v>1.141135847</v>
      </c>
      <c r="AI356" s="39">
        <f t="shared" si="22"/>
        <v>0.1747130564</v>
      </c>
      <c r="AJ356" s="40">
        <f t="shared" si="23"/>
        <v>0.1747130564</v>
      </c>
      <c r="AK356" s="54">
        <f t="shared" si="24"/>
        <v>0.1747130564</v>
      </c>
      <c r="AL356" s="57">
        <f t="shared" ref="AL356:AM356" si="1796">R356-T356</f>
        <v>0.1662342868</v>
      </c>
      <c r="AM356" s="57">
        <f t="shared" si="1796"/>
        <v>0.0008349765582</v>
      </c>
      <c r="AN356" s="58">
        <f t="shared" si="26"/>
        <v>0.08123976103</v>
      </c>
      <c r="AO356" s="58">
        <f t="shared" si="27"/>
        <v>0.0005883900759</v>
      </c>
      <c r="AP356" s="39">
        <f t="shared" si="28"/>
        <v>0.1747130564</v>
      </c>
      <c r="AQ356" s="40">
        <f t="shared" ref="AQ356:AR356" si="1797">AJ356+AN356</f>
        <v>0.2559528174</v>
      </c>
      <c r="AR356" s="54">
        <f t="shared" si="1797"/>
        <v>0.1753014465</v>
      </c>
      <c r="AS356" s="59">
        <f t="shared" si="30"/>
        <v>1.839751293</v>
      </c>
      <c r="AT356" s="39">
        <f t="shared" ref="AT356:AV356" si="1798">AP356*$AS356</f>
        <v>0.3214285714</v>
      </c>
      <c r="AU356" s="40">
        <f t="shared" si="1798"/>
        <v>0.4708895268</v>
      </c>
      <c r="AV356" s="54">
        <f t="shared" si="1798"/>
        <v>0.3225110628</v>
      </c>
      <c r="AW356" s="39">
        <f t="shared" ref="AW356:AY356" si="1799">IF(AT356&lt;0,0,IF(AT356&gt;1,1,AT356))</f>
        <v>0.3214285714</v>
      </c>
      <c r="AX356" s="40">
        <f t="shared" si="1799"/>
        <v>0.4708895268</v>
      </c>
      <c r="AY356" s="54">
        <f t="shared" si="1799"/>
        <v>0.3225110628</v>
      </c>
      <c r="AZ356" s="38"/>
      <c r="BA356" s="38"/>
      <c r="BB356" s="38"/>
      <c r="BC356" s="38"/>
      <c r="BD356" s="38"/>
      <c r="BE356" s="38"/>
      <c r="BF356" s="38"/>
    </row>
    <row r="357">
      <c r="A357" s="1"/>
      <c r="B357" s="1"/>
      <c r="C357" s="53">
        <v>0.0</v>
      </c>
      <c r="D357" s="42"/>
      <c r="E357" s="42"/>
      <c r="F357" s="2">
        <v>5044.0</v>
      </c>
      <c r="G357" s="75">
        <v>1255.0</v>
      </c>
      <c r="H357" s="43">
        <v>4.0</v>
      </c>
      <c r="I357" s="43">
        <v>13.0</v>
      </c>
      <c r="J357" s="43">
        <v>8.0</v>
      </c>
      <c r="K357" s="44">
        <v>14.0</v>
      </c>
      <c r="L357" s="44">
        <v>34.0</v>
      </c>
      <c r="M357" s="44">
        <v>24.0</v>
      </c>
      <c r="N357" s="76">
        <f>'Turnout Restoration'!AR357</f>
        <v>5</v>
      </c>
      <c r="O357" s="45">
        <v>8.0</v>
      </c>
      <c r="P357" s="76">
        <f>'Turnout Restoration'!AT357</f>
        <v>25</v>
      </c>
      <c r="Q357" s="39">
        <f t="shared" si="6"/>
        <v>0.2105263158</v>
      </c>
      <c r="R357" s="40">
        <f t="shared" si="7"/>
        <v>0.52</v>
      </c>
      <c r="S357" s="54">
        <f t="shared" si="8"/>
        <v>0.4722222222</v>
      </c>
      <c r="T357" s="40">
        <f t="shared" si="9"/>
        <v>0.470498615</v>
      </c>
      <c r="U357" s="54">
        <f t="shared" si="10"/>
        <v>0.5666149584</v>
      </c>
      <c r="V357" s="39">
        <f t="shared" ref="V357:X357" si="1800">Q357</f>
        <v>0.2105263158</v>
      </c>
      <c r="W357" s="40">
        <f t="shared" si="1800"/>
        <v>0.52</v>
      </c>
      <c r="X357" s="54">
        <f t="shared" si="1800"/>
        <v>0.4722222222</v>
      </c>
      <c r="Y357" s="39">
        <f t="shared" si="12"/>
        <v>0.2105263158</v>
      </c>
      <c r="Z357" s="40">
        <f t="shared" si="13"/>
        <v>-0.034</v>
      </c>
      <c r="AA357" s="54">
        <f t="shared" si="14"/>
        <v>-0.1597777778</v>
      </c>
      <c r="AB357" s="55">
        <f t="shared" si="15"/>
        <v>-0.1601174775</v>
      </c>
      <c r="AC357" s="55">
        <f t="shared" si="16"/>
        <v>0.9455156409</v>
      </c>
      <c r="AD357" s="39">
        <f t="shared" si="17"/>
        <v>0.1507934509</v>
      </c>
      <c r="AE357" s="40">
        <f t="shared" si="18"/>
        <v>0.1507934509</v>
      </c>
      <c r="AF357" s="54">
        <f t="shared" si="19"/>
        <v>-0.1597777778</v>
      </c>
      <c r="AG357" s="56">
        <f t="shared" si="20"/>
        <v>-0.814318492</v>
      </c>
      <c r="AH357" s="56">
        <f t="shared" si="21"/>
        <v>1.599716655</v>
      </c>
      <c r="AI357" s="39">
        <f t="shared" si="22"/>
        <v>0.1553505763</v>
      </c>
      <c r="AJ357" s="40">
        <f t="shared" si="23"/>
        <v>0.1553505763</v>
      </c>
      <c r="AK357" s="54">
        <f t="shared" si="24"/>
        <v>0.1553505763</v>
      </c>
      <c r="AL357" s="57">
        <f t="shared" ref="AL357:AM357" si="1801">R357-T357</f>
        <v>0.04950138504</v>
      </c>
      <c r="AM357" s="57">
        <f t="shared" si="1801"/>
        <v>-0.09439273623</v>
      </c>
      <c r="AN357" s="58">
        <f t="shared" si="26"/>
        <v>0.02419164403</v>
      </c>
      <c r="AO357" s="58">
        <f t="shared" si="27"/>
        <v>-0.06651653712</v>
      </c>
      <c r="AP357" s="39">
        <f t="shared" si="28"/>
        <v>0.1553505763</v>
      </c>
      <c r="AQ357" s="40">
        <f t="shared" ref="AQ357:AR357" si="1802">AJ357+AN357</f>
        <v>0.1795422203</v>
      </c>
      <c r="AR357" s="54">
        <f t="shared" si="1802"/>
        <v>0.08883403914</v>
      </c>
      <c r="AS357" s="59">
        <f t="shared" si="30"/>
        <v>1.355169198</v>
      </c>
      <c r="AT357" s="39">
        <f t="shared" ref="AT357:AV357" si="1803">AP357*$AS357</f>
        <v>0.2105263158</v>
      </c>
      <c r="AU357" s="40">
        <f t="shared" si="1803"/>
        <v>0.2433100866</v>
      </c>
      <c r="AV357" s="54">
        <f t="shared" si="1803"/>
        <v>0.1203851535</v>
      </c>
      <c r="AW357" s="39">
        <f t="shared" ref="AW357:AY357" si="1804">IF(AT357&lt;0,0,IF(AT357&gt;1,1,AT357))</f>
        <v>0.2105263158</v>
      </c>
      <c r="AX357" s="40">
        <f t="shared" si="1804"/>
        <v>0.2433100866</v>
      </c>
      <c r="AY357" s="54">
        <f t="shared" si="1804"/>
        <v>0.1203851535</v>
      </c>
      <c r="AZ357" s="38"/>
      <c r="BA357" s="38"/>
      <c r="BB357" s="38"/>
      <c r="BC357" s="38"/>
      <c r="BD357" s="38"/>
      <c r="BE357" s="38"/>
      <c r="BF357" s="38"/>
    </row>
    <row r="358">
      <c r="A358" s="1"/>
      <c r="B358" s="1"/>
      <c r="C358" s="53">
        <v>0.0</v>
      </c>
      <c r="D358" s="42"/>
      <c r="E358" s="42"/>
      <c r="F358" s="2">
        <v>5045.0</v>
      </c>
      <c r="G358" s="75">
        <v>1675.0</v>
      </c>
      <c r="H358" s="43">
        <v>6.0</v>
      </c>
      <c r="I358" s="43">
        <v>8.0</v>
      </c>
      <c r="J358" s="43">
        <v>18.0</v>
      </c>
      <c r="K358" s="44">
        <v>25.0</v>
      </c>
      <c r="L358" s="44">
        <v>65.0</v>
      </c>
      <c r="M358" s="44">
        <v>30.0</v>
      </c>
      <c r="N358" s="76">
        <f>'Turnout Restoration'!AR358</f>
        <v>9</v>
      </c>
      <c r="O358" s="45">
        <v>10.0</v>
      </c>
      <c r="P358" s="76">
        <f>'Turnout Restoration'!AT358</f>
        <v>31</v>
      </c>
      <c r="Q358" s="39">
        <f t="shared" si="6"/>
        <v>0.2</v>
      </c>
      <c r="R358" s="40">
        <f t="shared" si="7"/>
        <v>0.25</v>
      </c>
      <c r="S358" s="54">
        <f t="shared" si="8"/>
        <v>0.5416666667</v>
      </c>
      <c r="T358" s="40">
        <f t="shared" si="9"/>
        <v>0.47324</v>
      </c>
      <c r="U358" s="54">
        <f t="shared" si="10"/>
        <v>0.56912</v>
      </c>
      <c r="V358" s="39">
        <f t="shared" ref="V358:X358" si="1805">Q358</f>
        <v>0.2</v>
      </c>
      <c r="W358" s="40">
        <f t="shared" si="1805"/>
        <v>0.25</v>
      </c>
      <c r="X358" s="54">
        <f t="shared" si="1805"/>
        <v>0.5416666667</v>
      </c>
      <c r="Y358" s="39">
        <f t="shared" si="12"/>
        <v>0.2</v>
      </c>
      <c r="Z358" s="40">
        <f t="shared" si="13"/>
        <v>-0.304</v>
      </c>
      <c r="AA358" s="54">
        <f t="shared" si="14"/>
        <v>-0.09033333333</v>
      </c>
      <c r="AB358" s="55">
        <f t="shared" si="15"/>
        <v>-0.9888912087</v>
      </c>
      <c r="AC358" s="55">
        <f t="shared" si="16"/>
        <v>1.774289372</v>
      </c>
      <c r="AD358" s="39">
        <f t="shared" si="17"/>
        <v>0.2573091526</v>
      </c>
      <c r="AE358" s="40">
        <f t="shared" si="18"/>
        <v>0.2573091526</v>
      </c>
      <c r="AF358" s="54">
        <f t="shared" si="19"/>
        <v>-0.09033333333</v>
      </c>
      <c r="AG358" s="56">
        <f t="shared" si="20"/>
        <v>-0.3376270702</v>
      </c>
      <c r="AH358" s="56">
        <f t="shared" si="21"/>
        <v>1.123025234</v>
      </c>
      <c r="AI358" s="39">
        <f t="shared" si="22"/>
        <v>0.1928316767</v>
      </c>
      <c r="AJ358" s="40">
        <f t="shared" si="23"/>
        <v>0.1928316767</v>
      </c>
      <c r="AK358" s="54">
        <f t="shared" si="24"/>
        <v>0.1928316767</v>
      </c>
      <c r="AL358" s="57">
        <f t="shared" ref="AL358:AM358" si="1806">R358-T358</f>
        <v>-0.22324</v>
      </c>
      <c r="AM358" s="57">
        <f t="shared" si="1806"/>
        <v>-0.02745333333</v>
      </c>
      <c r="AN358" s="58">
        <f t="shared" si="26"/>
        <v>-0.1090988183</v>
      </c>
      <c r="AO358" s="58">
        <f t="shared" si="27"/>
        <v>-0.01934577531</v>
      </c>
      <c r="AP358" s="39">
        <f t="shared" si="28"/>
        <v>0.1928316767</v>
      </c>
      <c r="AQ358" s="40">
        <f t="shared" ref="AQ358:AR358" si="1807">AJ358+AN358</f>
        <v>0.08373285844</v>
      </c>
      <c r="AR358" s="54">
        <f t="shared" si="1807"/>
        <v>0.1734859014</v>
      </c>
      <c r="AS358" s="59">
        <f t="shared" si="30"/>
        <v>1.037173992</v>
      </c>
      <c r="AT358" s="39">
        <f t="shared" ref="AT358:AV358" si="1808">AP358*$AS358</f>
        <v>0.2</v>
      </c>
      <c r="AU358" s="40">
        <f t="shared" si="1808"/>
        <v>0.08684554307</v>
      </c>
      <c r="AV358" s="54">
        <f t="shared" si="1808"/>
        <v>0.179935065</v>
      </c>
      <c r="AW358" s="39">
        <f t="shared" ref="AW358:AY358" si="1809">IF(AT358&lt;0,0,IF(AT358&gt;1,1,AT358))</f>
        <v>0.2</v>
      </c>
      <c r="AX358" s="40">
        <f t="shared" si="1809"/>
        <v>0.08684554307</v>
      </c>
      <c r="AY358" s="54">
        <f t="shared" si="1809"/>
        <v>0.179935065</v>
      </c>
      <c r="AZ358" s="38"/>
      <c r="BA358" s="38"/>
      <c r="BB358" s="38"/>
      <c r="BC358" s="38"/>
      <c r="BD358" s="38"/>
      <c r="BE358" s="38"/>
      <c r="BF358" s="38"/>
    </row>
    <row r="359">
      <c r="A359" s="1"/>
      <c r="B359" s="1"/>
      <c r="C359" s="53">
        <v>0.0</v>
      </c>
      <c r="D359" s="42"/>
      <c r="E359" s="42"/>
      <c r="F359" s="2">
        <v>5046.0</v>
      </c>
      <c r="G359" s="75">
        <v>2067.0</v>
      </c>
      <c r="H359" s="43">
        <v>8.0</v>
      </c>
      <c r="I359" s="43">
        <v>16.0</v>
      </c>
      <c r="J359" s="43">
        <v>14.0</v>
      </c>
      <c r="K359" s="44">
        <v>39.0</v>
      </c>
      <c r="L359" s="44">
        <v>80.0</v>
      </c>
      <c r="M359" s="44">
        <v>38.0</v>
      </c>
      <c r="N359" s="76">
        <f>'Turnout Restoration'!AR359</f>
        <v>9</v>
      </c>
      <c r="O359" s="45">
        <v>15.0</v>
      </c>
      <c r="P359" s="76">
        <f>'Turnout Restoration'!AT359</f>
        <v>25</v>
      </c>
      <c r="Q359" s="39">
        <f t="shared" si="6"/>
        <v>0.306122449</v>
      </c>
      <c r="R359" s="40">
        <f t="shared" si="7"/>
        <v>0.4210526316</v>
      </c>
      <c r="S359" s="54">
        <f t="shared" si="8"/>
        <v>0.5095541401</v>
      </c>
      <c r="T359" s="40">
        <f t="shared" si="9"/>
        <v>0.4525110371</v>
      </c>
      <c r="U359" s="54">
        <f t="shared" si="10"/>
        <v>0.5475476885</v>
      </c>
      <c r="V359" s="39">
        <f t="shared" ref="V359:X359" si="1810">Q359</f>
        <v>0.306122449</v>
      </c>
      <c r="W359" s="40">
        <f t="shared" si="1810"/>
        <v>0.4210526316</v>
      </c>
      <c r="X359" s="54">
        <f t="shared" si="1810"/>
        <v>0.5095541401</v>
      </c>
      <c r="Y359" s="39">
        <f t="shared" si="12"/>
        <v>0.306122449</v>
      </c>
      <c r="Z359" s="40">
        <f t="shared" si="13"/>
        <v>-0.1329473684</v>
      </c>
      <c r="AA359" s="54">
        <f t="shared" si="14"/>
        <v>-0.1224458599</v>
      </c>
      <c r="AB359" s="55">
        <f t="shared" si="15"/>
        <v>-0.4097169586</v>
      </c>
      <c r="AC359" s="55">
        <f t="shared" si="16"/>
        <v>1.195115122</v>
      </c>
      <c r="AD359" s="39">
        <f t="shared" si="17"/>
        <v>0.2359935979</v>
      </c>
      <c r="AE359" s="40">
        <f t="shared" si="18"/>
        <v>0.2359935979</v>
      </c>
      <c r="AF359" s="54">
        <f t="shared" si="19"/>
        <v>-0.1224458599</v>
      </c>
      <c r="AG359" s="56">
        <f t="shared" si="20"/>
        <v>-0.4786155809</v>
      </c>
      <c r="AH359" s="56">
        <f t="shared" si="21"/>
        <v>1.264013744</v>
      </c>
      <c r="AI359" s="39">
        <f t="shared" si="22"/>
        <v>0.1879972963</v>
      </c>
      <c r="AJ359" s="40">
        <f t="shared" si="23"/>
        <v>0.1879972963</v>
      </c>
      <c r="AK359" s="54">
        <f t="shared" si="24"/>
        <v>0.1879972963</v>
      </c>
      <c r="AL359" s="57">
        <f t="shared" ref="AL359:AM359" si="1811">R359-T359</f>
        <v>-0.03145840549</v>
      </c>
      <c r="AM359" s="57">
        <f t="shared" si="1811"/>
        <v>-0.03799354834</v>
      </c>
      <c r="AN359" s="58">
        <f t="shared" si="26"/>
        <v>-0.01537392432</v>
      </c>
      <c r="AO359" s="58">
        <f t="shared" si="27"/>
        <v>-0.0267732388</v>
      </c>
      <c r="AP359" s="39">
        <f t="shared" si="28"/>
        <v>0.1879972963</v>
      </c>
      <c r="AQ359" s="40">
        <f t="shared" ref="AQ359:AR359" si="1812">AJ359+AN359</f>
        <v>0.172623372</v>
      </c>
      <c r="AR359" s="54">
        <f t="shared" si="1812"/>
        <v>0.1612240575</v>
      </c>
      <c r="AS359" s="59">
        <f t="shared" si="30"/>
        <v>1.628334316</v>
      </c>
      <c r="AT359" s="39">
        <f t="shared" ref="AT359:AV359" si="1813">AP359*$AS359</f>
        <v>0.306122449</v>
      </c>
      <c r="AU359" s="40">
        <f t="shared" si="1813"/>
        <v>0.2810885604</v>
      </c>
      <c r="AV359" s="54">
        <f t="shared" si="1813"/>
        <v>0.2625266655</v>
      </c>
      <c r="AW359" s="39">
        <f t="shared" ref="AW359:AY359" si="1814">IF(AT359&lt;0,0,IF(AT359&gt;1,1,AT359))</f>
        <v>0.306122449</v>
      </c>
      <c r="AX359" s="40">
        <f t="shared" si="1814"/>
        <v>0.2810885604</v>
      </c>
      <c r="AY359" s="54">
        <f t="shared" si="1814"/>
        <v>0.2625266655</v>
      </c>
      <c r="AZ359" s="38"/>
      <c r="BA359" s="38"/>
      <c r="BB359" s="38"/>
      <c r="BC359" s="38"/>
      <c r="BD359" s="38"/>
      <c r="BE359" s="38"/>
      <c r="BF359" s="38"/>
    </row>
    <row r="360">
      <c r="A360" s="1"/>
      <c r="B360" s="1"/>
      <c r="C360" s="53">
        <v>0.0</v>
      </c>
      <c r="D360" s="42"/>
      <c r="E360" s="42"/>
      <c r="F360" s="2">
        <v>5047.0</v>
      </c>
      <c r="G360" s="75">
        <v>2131.0</v>
      </c>
      <c r="H360" s="43">
        <v>7.0</v>
      </c>
      <c r="I360" s="43">
        <v>32.0</v>
      </c>
      <c r="J360" s="43">
        <v>12.0</v>
      </c>
      <c r="K360" s="44">
        <v>30.0</v>
      </c>
      <c r="L360" s="44">
        <v>138.0</v>
      </c>
      <c r="M360" s="44">
        <v>27.0</v>
      </c>
      <c r="N360" s="76">
        <f>'Turnout Restoration'!AR360</f>
        <v>15</v>
      </c>
      <c r="O360" s="45">
        <v>6.0</v>
      </c>
      <c r="P360" s="76">
        <f>'Turnout Restoration'!AT360</f>
        <v>38</v>
      </c>
      <c r="Q360" s="39">
        <f t="shared" si="6"/>
        <v>0.1016949153</v>
      </c>
      <c r="R360" s="40">
        <f t="shared" si="7"/>
        <v>0.6274509804</v>
      </c>
      <c r="S360" s="54">
        <f t="shared" si="8"/>
        <v>0.7076923077</v>
      </c>
      <c r="T360" s="40">
        <f t="shared" si="9"/>
        <v>0.5061275496</v>
      </c>
      <c r="U360" s="54">
        <f t="shared" si="10"/>
        <v>0.5963981614</v>
      </c>
      <c r="V360" s="39">
        <f t="shared" ref="V360:X360" si="1815">Q360</f>
        <v>0.1016949153</v>
      </c>
      <c r="W360" s="40">
        <f t="shared" si="1815"/>
        <v>0.6274509804</v>
      </c>
      <c r="X360" s="54">
        <f t="shared" si="1815"/>
        <v>0.7076923077</v>
      </c>
      <c r="Y360" s="39">
        <f t="shared" si="12"/>
        <v>0.1016949153</v>
      </c>
      <c r="Z360" s="40">
        <f t="shared" si="13"/>
        <v>0.07345098039</v>
      </c>
      <c r="AA360" s="54">
        <f t="shared" si="14"/>
        <v>0.07569230769</v>
      </c>
      <c r="AB360" s="55">
        <f t="shared" si="15"/>
        <v>0.6255151076</v>
      </c>
      <c r="AC360" s="55">
        <f t="shared" si="16"/>
        <v>0.1598830558</v>
      </c>
      <c r="AD360" s="39">
        <f t="shared" si="17"/>
        <v>0.08870429051</v>
      </c>
      <c r="AE360" s="40">
        <f t="shared" si="18"/>
        <v>0.08870429051</v>
      </c>
      <c r="AF360" s="54">
        <f t="shared" si="19"/>
        <v>0.07569230769</v>
      </c>
      <c r="AG360" s="56">
        <f t="shared" si="20"/>
        <v>0.7064128771</v>
      </c>
      <c r="AH360" s="56">
        <f t="shared" si="21"/>
        <v>0.0789852863</v>
      </c>
      <c r="AI360" s="39">
        <f t="shared" si="22"/>
        <v>0.08245537156</v>
      </c>
      <c r="AJ360" s="40">
        <f t="shared" si="23"/>
        <v>0.08245537156</v>
      </c>
      <c r="AK360" s="54">
        <f t="shared" si="24"/>
        <v>0.08245537156</v>
      </c>
      <c r="AL360" s="57">
        <f t="shared" ref="AL360:AM360" si="1816">R360-T360</f>
        <v>0.1213234308</v>
      </c>
      <c r="AM360" s="57">
        <f t="shared" si="1816"/>
        <v>0.1112941462</v>
      </c>
      <c r="AN360" s="58">
        <f t="shared" si="26"/>
        <v>0.05929153797</v>
      </c>
      <c r="AO360" s="58">
        <f t="shared" si="27"/>
        <v>0.07842659834</v>
      </c>
      <c r="AP360" s="39">
        <f t="shared" si="28"/>
        <v>0.08245537156</v>
      </c>
      <c r="AQ360" s="40">
        <f t="shared" ref="AQ360:AR360" si="1817">AJ360+AN360</f>
        <v>0.1417469095</v>
      </c>
      <c r="AR360" s="54">
        <f t="shared" si="1817"/>
        <v>0.1608819699</v>
      </c>
      <c r="AS360" s="59">
        <f t="shared" si="30"/>
        <v>1.233332812</v>
      </c>
      <c r="AT360" s="39">
        <f t="shared" ref="AT360:AV360" si="1818">AP360*$AS360</f>
        <v>0.1016949153</v>
      </c>
      <c r="AU360" s="40">
        <f t="shared" si="1818"/>
        <v>0.1748211145</v>
      </c>
      <c r="AV360" s="54">
        <f t="shared" si="1818"/>
        <v>0.1984210123</v>
      </c>
      <c r="AW360" s="39">
        <f t="shared" ref="AW360:AY360" si="1819">IF(AT360&lt;0,0,IF(AT360&gt;1,1,AT360))</f>
        <v>0.1016949153</v>
      </c>
      <c r="AX360" s="40">
        <f t="shared" si="1819"/>
        <v>0.1748211145</v>
      </c>
      <c r="AY360" s="54">
        <f t="shared" si="1819"/>
        <v>0.1984210123</v>
      </c>
      <c r="AZ360" s="38"/>
      <c r="BA360" s="38"/>
      <c r="BB360" s="38"/>
      <c r="BC360" s="38"/>
      <c r="BD360" s="38"/>
      <c r="BE360" s="38"/>
      <c r="BF360" s="38"/>
    </row>
    <row r="361">
      <c r="A361" s="1"/>
      <c r="B361" s="1"/>
      <c r="C361" s="53">
        <v>0.0</v>
      </c>
      <c r="D361" s="42"/>
      <c r="E361" s="42"/>
      <c r="F361" s="2">
        <v>5049.0</v>
      </c>
      <c r="G361" s="75">
        <v>670.0</v>
      </c>
      <c r="H361" s="43">
        <v>4.0</v>
      </c>
      <c r="I361" s="43">
        <v>6.0</v>
      </c>
      <c r="J361" s="43">
        <v>9.0</v>
      </c>
      <c r="K361" s="44">
        <v>26.0</v>
      </c>
      <c r="L361" s="44">
        <v>54.0</v>
      </c>
      <c r="M361" s="44">
        <v>13.0</v>
      </c>
      <c r="N361" s="76">
        <f>'Turnout Restoration'!AR361</f>
        <v>15</v>
      </c>
      <c r="O361" s="45">
        <v>10.0</v>
      </c>
      <c r="P361" s="76">
        <f>'Turnout Restoration'!AT361</f>
        <v>21</v>
      </c>
      <c r="Q361" s="39">
        <f t="shared" si="6"/>
        <v>0.2173913043</v>
      </c>
      <c r="R361" s="40">
        <f t="shared" si="7"/>
        <v>0.3157894737</v>
      </c>
      <c r="S361" s="54">
        <f t="shared" si="8"/>
        <v>0.5806451613</v>
      </c>
      <c r="T361" s="40">
        <f t="shared" si="9"/>
        <v>0.4687920605</v>
      </c>
      <c r="U361" s="54">
        <f t="shared" si="10"/>
        <v>0.5650245747</v>
      </c>
      <c r="V361" s="39">
        <f t="shared" ref="V361:X361" si="1820">Q361</f>
        <v>0.2173913043</v>
      </c>
      <c r="W361" s="40">
        <f t="shared" si="1820"/>
        <v>0.3157894737</v>
      </c>
      <c r="X361" s="54">
        <f t="shared" si="1820"/>
        <v>0.5806451613</v>
      </c>
      <c r="Y361" s="39">
        <f t="shared" si="12"/>
        <v>0.2173913043</v>
      </c>
      <c r="Z361" s="40">
        <f t="shared" si="13"/>
        <v>-0.2382105263</v>
      </c>
      <c r="AA361" s="54">
        <f t="shared" si="14"/>
        <v>-0.05135483871</v>
      </c>
      <c r="AB361" s="55">
        <f t="shared" si="15"/>
        <v>-0.8310624861</v>
      </c>
      <c r="AC361" s="55">
        <f t="shared" si="16"/>
        <v>1.616460649</v>
      </c>
      <c r="AD361" s="39">
        <f t="shared" si="17"/>
        <v>0.2280386306</v>
      </c>
      <c r="AE361" s="40">
        <f t="shared" si="18"/>
        <v>0.2280386306</v>
      </c>
      <c r="AF361" s="54">
        <f t="shared" si="19"/>
        <v>-0.05135483871</v>
      </c>
      <c r="AG361" s="56">
        <f t="shared" si="20"/>
        <v>-0.2215070471</v>
      </c>
      <c r="AH361" s="56">
        <f t="shared" si="21"/>
        <v>1.00690521</v>
      </c>
      <c r="AI361" s="39">
        <f t="shared" si="22"/>
        <v>0.1652860195</v>
      </c>
      <c r="AJ361" s="40">
        <f t="shared" si="23"/>
        <v>0.1652860195</v>
      </c>
      <c r="AK361" s="54">
        <f t="shared" si="24"/>
        <v>0.1652860195</v>
      </c>
      <c r="AL361" s="57">
        <f t="shared" ref="AL361:AM361" si="1821">R361-T361</f>
        <v>-0.1530025868</v>
      </c>
      <c r="AM361" s="57">
        <f t="shared" si="1821"/>
        <v>0.01562058662</v>
      </c>
      <c r="AN361" s="58">
        <f t="shared" si="26"/>
        <v>-0.07477334447</v>
      </c>
      <c r="AO361" s="58">
        <f t="shared" si="27"/>
        <v>0.01100749243</v>
      </c>
      <c r="AP361" s="39">
        <f t="shared" si="28"/>
        <v>0.1652860195</v>
      </c>
      <c r="AQ361" s="40">
        <f t="shared" ref="AQ361:AR361" si="1822">AJ361+AN361</f>
        <v>0.09051267504</v>
      </c>
      <c r="AR361" s="54">
        <f t="shared" si="1822"/>
        <v>0.1762935119</v>
      </c>
      <c r="AS361" s="59">
        <f t="shared" si="30"/>
        <v>1.315243146</v>
      </c>
      <c r="AT361" s="39">
        <f t="shared" ref="AT361:AV361" si="1823">AP361*$AS361</f>
        <v>0.2173913043</v>
      </c>
      <c r="AU361" s="40">
        <f t="shared" si="1823"/>
        <v>0.1190461755</v>
      </c>
      <c r="AV361" s="54">
        <f t="shared" si="1823"/>
        <v>0.2318688333</v>
      </c>
      <c r="AW361" s="39">
        <f t="shared" ref="AW361:AY361" si="1824">IF(AT361&lt;0,0,IF(AT361&gt;1,1,AT361))</f>
        <v>0.2173913043</v>
      </c>
      <c r="AX361" s="40">
        <f t="shared" si="1824"/>
        <v>0.1190461755</v>
      </c>
      <c r="AY361" s="54">
        <f t="shared" si="1824"/>
        <v>0.2318688333</v>
      </c>
      <c r="AZ361" s="38"/>
      <c r="BA361" s="38"/>
      <c r="BB361" s="38"/>
      <c r="BC361" s="38"/>
      <c r="BD361" s="38"/>
      <c r="BE361" s="38"/>
      <c r="BF361" s="38"/>
    </row>
    <row r="362">
      <c r="A362" s="1"/>
      <c r="B362" s="1"/>
      <c r="C362" s="53">
        <v>0.0</v>
      </c>
      <c r="D362" s="42"/>
      <c r="E362" s="42"/>
      <c r="F362" s="2">
        <v>5323.0</v>
      </c>
      <c r="G362" s="75">
        <v>2721.0</v>
      </c>
      <c r="H362" s="43">
        <v>12.0</v>
      </c>
      <c r="I362" s="43">
        <v>37.0</v>
      </c>
      <c r="J362" s="43">
        <v>16.0</v>
      </c>
      <c r="K362" s="44">
        <v>50.0</v>
      </c>
      <c r="L362" s="44">
        <v>96.0</v>
      </c>
      <c r="M362" s="44">
        <v>39.0</v>
      </c>
      <c r="N362" s="76">
        <f>'Turnout Restoration'!AR362</f>
        <v>25</v>
      </c>
      <c r="O362" s="45">
        <v>17.0</v>
      </c>
      <c r="P362" s="76">
        <f>'Turnout Restoration'!AT362</f>
        <v>29</v>
      </c>
      <c r="Q362" s="39">
        <f t="shared" si="6"/>
        <v>0.2394366197</v>
      </c>
      <c r="R362" s="40">
        <f t="shared" si="7"/>
        <v>0.5692307692</v>
      </c>
      <c r="S362" s="54">
        <f t="shared" si="8"/>
        <v>0.5189189189</v>
      </c>
      <c r="T362" s="40">
        <f t="shared" si="9"/>
        <v>0.4637458838</v>
      </c>
      <c r="U362" s="54">
        <f t="shared" si="10"/>
        <v>0.56014878</v>
      </c>
      <c r="V362" s="39">
        <f t="shared" ref="V362:X362" si="1825">Q362</f>
        <v>0.2394366197</v>
      </c>
      <c r="W362" s="40">
        <f t="shared" si="1825"/>
        <v>0.5692307692</v>
      </c>
      <c r="X362" s="54">
        <f t="shared" si="1825"/>
        <v>0.5189189189</v>
      </c>
      <c r="Y362" s="39">
        <f t="shared" si="12"/>
        <v>0.2394366197</v>
      </c>
      <c r="Z362" s="40">
        <f t="shared" si="13"/>
        <v>0.01523076923</v>
      </c>
      <c r="AA362" s="54">
        <f t="shared" si="14"/>
        <v>-0.1130810811</v>
      </c>
      <c r="AB362" s="55">
        <f t="shared" si="15"/>
        <v>0.06352527034</v>
      </c>
      <c r="AC362" s="55">
        <f t="shared" si="16"/>
        <v>0.7218728931</v>
      </c>
      <c r="AD362" s="39">
        <f t="shared" si="17"/>
        <v>0.1696494491</v>
      </c>
      <c r="AE362" s="40">
        <f t="shared" si="18"/>
        <v>0.1696494491</v>
      </c>
      <c r="AF362" s="54">
        <f t="shared" si="19"/>
        <v>-0.1130810811</v>
      </c>
      <c r="AG362" s="56">
        <f t="shared" si="20"/>
        <v>-0.5879268938</v>
      </c>
      <c r="AH362" s="56">
        <f t="shared" si="21"/>
        <v>1.373325057</v>
      </c>
      <c r="AI362" s="39">
        <f t="shared" si="22"/>
        <v>0.1441670325</v>
      </c>
      <c r="AJ362" s="40">
        <f t="shared" si="23"/>
        <v>0.1441670325</v>
      </c>
      <c r="AK362" s="54">
        <f t="shared" si="24"/>
        <v>0.1441670325</v>
      </c>
      <c r="AL362" s="57">
        <f t="shared" ref="AL362:AM362" si="1826">R362-T362</f>
        <v>0.1054848855</v>
      </c>
      <c r="AM362" s="57">
        <f t="shared" si="1826"/>
        <v>-0.04122986109</v>
      </c>
      <c r="AN362" s="58">
        <f t="shared" si="26"/>
        <v>0.05155113938</v>
      </c>
      <c r="AO362" s="58">
        <f t="shared" si="27"/>
        <v>-0.029053799</v>
      </c>
      <c r="AP362" s="39">
        <f t="shared" si="28"/>
        <v>0.1441670325</v>
      </c>
      <c r="AQ362" s="40">
        <f t="shared" ref="AQ362:AR362" si="1827">AJ362+AN362</f>
        <v>0.1957181718</v>
      </c>
      <c r="AR362" s="54">
        <f t="shared" si="1827"/>
        <v>0.1151132335</v>
      </c>
      <c r="AS362" s="59">
        <f t="shared" si="30"/>
        <v>1.66082783</v>
      </c>
      <c r="AT362" s="39">
        <f t="shared" ref="AT362:AV362" si="1828">AP362*$AS362</f>
        <v>0.2394366197</v>
      </c>
      <c r="AU362" s="40">
        <f t="shared" si="1828"/>
        <v>0.3250541867</v>
      </c>
      <c r="AV362" s="54">
        <f t="shared" si="1828"/>
        <v>0.1911832618</v>
      </c>
      <c r="AW362" s="39">
        <f t="shared" ref="AW362:AY362" si="1829">IF(AT362&lt;0,0,IF(AT362&gt;1,1,AT362))</f>
        <v>0.2394366197</v>
      </c>
      <c r="AX362" s="40">
        <f t="shared" si="1829"/>
        <v>0.3250541867</v>
      </c>
      <c r="AY362" s="54">
        <f t="shared" si="1829"/>
        <v>0.1911832618</v>
      </c>
      <c r="AZ362" s="38"/>
      <c r="BA362" s="38"/>
      <c r="BB362" s="38"/>
      <c r="BC362" s="38"/>
      <c r="BD362" s="38"/>
      <c r="BE362" s="38"/>
      <c r="BF362" s="38"/>
    </row>
    <row r="363">
      <c r="A363" s="1"/>
      <c r="B363" s="1"/>
      <c r="C363" s="53">
        <v>0.0</v>
      </c>
      <c r="D363" s="42"/>
      <c r="E363" s="42"/>
      <c r="F363" s="2">
        <v>5324.0</v>
      </c>
      <c r="G363" s="75">
        <v>2270.0</v>
      </c>
      <c r="H363" s="43">
        <v>13.0</v>
      </c>
      <c r="I363" s="43">
        <v>30.0</v>
      </c>
      <c r="J363" s="43">
        <v>44.0</v>
      </c>
      <c r="K363" s="44">
        <v>85.0</v>
      </c>
      <c r="L363" s="44">
        <v>149.0</v>
      </c>
      <c r="M363" s="44">
        <v>76.0</v>
      </c>
      <c r="N363" s="76">
        <f>'Turnout Restoration'!AR363</f>
        <v>22</v>
      </c>
      <c r="O363" s="45">
        <v>24.0</v>
      </c>
      <c r="P363" s="76">
        <f>'Turnout Restoration'!AT363</f>
        <v>70</v>
      </c>
      <c r="Q363" s="39">
        <f t="shared" si="6"/>
        <v>0.2068965517</v>
      </c>
      <c r="R363" s="40">
        <f t="shared" si="7"/>
        <v>0.3448275862</v>
      </c>
      <c r="S363" s="54">
        <f t="shared" si="8"/>
        <v>0.4806451613</v>
      </c>
      <c r="T363" s="40">
        <f t="shared" si="9"/>
        <v>0.4714268728</v>
      </c>
      <c r="U363" s="54">
        <f t="shared" si="10"/>
        <v>0.567469679</v>
      </c>
      <c r="V363" s="39">
        <f t="shared" ref="V363:X363" si="1830">Q363</f>
        <v>0.2068965517</v>
      </c>
      <c r="W363" s="40">
        <f t="shared" si="1830"/>
        <v>0.3448275862</v>
      </c>
      <c r="X363" s="54">
        <f t="shared" si="1830"/>
        <v>0.4806451613</v>
      </c>
      <c r="Y363" s="39">
        <f t="shared" si="12"/>
        <v>0.2068965517</v>
      </c>
      <c r="Z363" s="40">
        <f t="shared" si="13"/>
        <v>-0.2091724138</v>
      </c>
      <c r="AA363" s="54">
        <f t="shared" si="14"/>
        <v>-0.1513548387</v>
      </c>
      <c r="AB363" s="55">
        <f t="shared" si="15"/>
        <v>-0.7908680243</v>
      </c>
      <c r="AC363" s="55">
        <f t="shared" si="16"/>
        <v>1.576266188</v>
      </c>
      <c r="AD363" s="39">
        <f t="shared" si="17"/>
        <v>0.2080375949</v>
      </c>
      <c r="AE363" s="40">
        <f t="shared" si="18"/>
        <v>0.2080375949</v>
      </c>
      <c r="AF363" s="54">
        <f t="shared" si="19"/>
        <v>-0.1513548387</v>
      </c>
      <c r="AG363" s="56">
        <f t="shared" si="20"/>
        <v>-0.6289684564</v>
      </c>
      <c r="AH363" s="56">
        <f t="shared" si="21"/>
        <v>1.41436662</v>
      </c>
      <c r="AI363" s="39">
        <f t="shared" si="22"/>
        <v>0.1819174649</v>
      </c>
      <c r="AJ363" s="40">
        <f t="shared" si="23"/>
        <v>0.1819174649</v>
      </c>
      <c r="AK363" s="54">
        <f t="shared" si="24"/>
        <v>0.1819174649</v>
      </c>
      <c r="AL363" s="57">
        <f t="shared" ref="AL363:AM363" si="1831">R363-T363</f>
        <v>-0.1265992866</v>
      </c>
      <c r="AM363" s="57">
        <f t="shared" si="1831"/>
        <v>-0.08682451766</v>
      </c>
      <c r="AN363" s="58">
        <f t="shared" si="26"/>
        <v>-0.06186988247</v>
      </c>
      <c r="AO363" s="58">
        <f t="shared" si="27"/>
        <v>-0.06118337579</v>
      </c>
      <c r="AP363" s="39">
        <f t="shared" si="28"/>
        <v>0.1819174649</v>
      </c>
      <c r="AQ363" s="40">
        <f t="shared" ref="AQ363:AR363" si="1832">AJ363+AN363</f>
        <v>0.1200475825</v>
      </c>
      <c r="AR363" s="54">
        <f t="shared" si="1832"/>
        <v>0.1207340892</v>
      </c>
      <c r="AS363" s="59">
        <f t="shared" si="30"/>
        <v>1.137309998</v>
      </c>
      <c r="AT363" s="39">
        <f t="shared" ref="AT363:AV363" si="1833">AP363*$AS363</f>
        <v>0.2068965517</v>
      </c>
      <c r="AU363" s="40">
        <f t="shared" si="1833"/>
        <v>0.1365313158</v>
      </c>
      <c r="AV363" s="54">
        <f t="shared" si="1833"/>
        <v>0.1373120867</v>
      </c>
      <c r="AW363" s="39">
        <f t="shared" ref="AW363:AY363" si="1834">IF(AT363&lt;0,0,IF(AT363&gt;1,1,AT363))</f>
        <v>0.2068965517</v>
      </c>
      <c r="AX363" s="40">
        <f t="shared" si="1834"/>
        <v>0.1365313158</v>
      </c>
      <c r="AY363" s="54">
        <f t="shared" si="1834"/>
        <v>0.1373120867</v>
      </c>
      <c r="AZ363" s="38"/>
      <c r="BA363" s="38"/>
      <c r="BB363" s="38"/>
      <c r="BC363" s="38"/>
      <c r="BD363" s="38"/>
      <c r="BE363" s="38"/>
      <c r="BF363" s="38"/>
    </row>
    <row r="364">
      <c r="A364" s="1"/>
      <c r="B364" s="1"/>
      <c r="C364" s="53">
        <v>0.0</v>
      </c>
      <c r="D364" s="42"/>
      <c r="E364" s="42"/>
      <c r="F364" s="2">
        <v>5330.0</v>
      </c>
      <c r="G364" s="75">
        <v>2448.0</v>
      </c>
      <c r="H364" s="43">
        <v>19.0</v>
      </c>
      <c r="I364" s="43">
        <v>14.0</v>
      </c>
      <c r="J364" s="43">
        <v>20.0</v>
      </c>
      <c r="K364" s="44">
        <v>40.0</v>
      </c>
      <c r="L364" s="44">
        <v>96.0</v>
      </c>
      <c r="M364" s="44">
        <v>50.0</v>
      </c>
      <c r="N364" s="76">
        <f>'Turnout Restoration'!AR364</f>
        <v>16</v>
      </c>
      <c r="O364" s="45">
        <v>20.0</v>
      </c>
      <c r="P364" s="76">
        <f>'Turnout Restoration'!AT364</f>
        <v>19</v>
      </c>
      <c r="Q364" s="39">
        <f t="shared" si="6"/>
        <v>0.3636363636</v>
      </c>
      <c r="R364" s="40">
        <f t="shared" si="7"/>
        <v>0.2641509434</v>
      </c>
      <c r="S364" s="54">
        <f t="shared" si="8"/>
        <v>0.5161290323</v>
      </c>
      <c r="T364" s="40">
        <f t="shared" si="9"/>
        <v>0.4476859504</v>
      </c>
      <c r="U364" s="54">
        <f t="shared" si="10"/>
        <v>0.5392727273</v>
      </c>
      <c r="V364" s="39">
        <f t="shared" ref="V364:X364" si="1835">Q364</f>
        <v>0.3636363636</v>
      </c>
      <c r="W364" s="40">
        <f t="shared" si="1835"/>
        <v>0.2641509434</v>
      </c>
      <c r="X364" s="54">
        <f t="shared" si="1835"/>
        <v>0.5161290323</v>
      </c>
      <c r="Y364" s="39">
        <f t="shared" si="12"/>
        <v>0.3636363636</v>
      </c>
      <c r="Z364" s="40">
        <f t="shared" si="13"/>
        <v>-0.2898490566</v>
      </c>
      <c r="AA364" s="54">
        <f t="shared" si="14"/>
        <v>-0.1158709677</v>
      </c>
      <c r="AB364" s="55">
        <f t="shared" si="15"/>
        <v>-0.6729609164</v>
      </c>
      <c r="AC364" s="55">
        <f t="shared" si="16"/>
        <v>1.45835908</v>
      </c>
      <c r="AD364" s="39">
        <f t="shared" si="17"/>
        <v>0.3288190084</v>
      </c>
      <c r="AE364" s="40">
        <f t="shared" si="18"/>
        <v>0.3288190084</v>
      </c>
      <c r="AF364" s="54">
        <f t="shared" si="19"/>
        <v>-0.1158709677</v>
      </c>
      <c r="AG364" s="56">
        <f t="shared" si="20"/>
        <v>-0.3387981793</v>
      </c>
      <c r="AH364" s="56">
        <f t="shared" si="21"/>
        <v>1.124196343</v>
      </c>
      <c r="AI364" s="39">
        <f t="shared" si="22"/>
        <v>0.2465238543</v>
      </c>
      <c r="AJ364" s="40">
        <f t="shared" si="23"/>
        <v>0.2465238543</v>
      </c>
      <c r="AK364" s="54">
        <f t="shared" si="24"/>
        <v>0.2465238543</v>
      </c>
      <c r="AL364" s="57">
        <f t="shared" ref="AL364:AM364" si="1836">R364-T364</f>
        <v>-0.183535007</v>
      </c>
      <c r="AM364" s="57">
        <f t="shared" si="1836"/>
        <v>-0.02314369501</v>
      </c>
      <c r="AN364" s="58">
        <f t="shared" si="26"/>
        <v>-0.08969473384</v>
      </c>
      <c r="AO364" s="58">
        <f t="shared" si="27"/>
        <v>-0.0163088656</v>
      </c>
      <c r="AP364" s="39">
        <f t="shared" si="28"/>
        <v>0.2465238543</v>
      </c>
      <c r="AQ364" s="40">
        <f t="shared" ref="AQ364:AR364" si="1837">AJ364+AN364</f>
        <v>0.1568291204</v>
      </c>
      <c r="AR364" s="54">
        <f t="shared" si="1837"/>
        <v>0.2302149887</v>
      </c>
      <c r="AS364" s="59">
        <f t="shared" si="30"/>
        <v>1.475055486</v>
      </c>
      <c r="AT364" s="39">
        <f t="shared" ref="AT364:AV364" si="1838">AP364*$AS364</f>
        <v>0.3636363636</v>
      </c>
      <c r="AU364" s="40">
        <f t="shared" si="1838"/>
        <v>0.2313316544</v>
      </c>
      <c r="AV364" s="54">
        <f t="shared" si="1838"/>
        <v>0.339579882</v>
      </c>
      <c r="AW364" s="39">
        <f t="shared" ref="AW364:AY364" si="1839">IF(AT364&lt;0,0,IF(AT364&gt;1,1,AT364))</f>
        <v>0.3636363636</v>
      </c>
      <c r="AX364" s="40">
        <f t="shared" si="1839"/>
        <v>0.2313316544</v>
      </c>
      <c r="AY364" s="54">
        <f t="shared" si="1839"/>
        <v>0.339579882</v>
      </c>
      <c r="AZ364" s="38"/>
      <c r="BA364" s="38"/>
      <c r="BB364" s="38"/>
      <c r="BC364" s="38"/>
      <c r="BD364" s="38"/>
      <c r="BE364" s="38"/>
      <c r="BF364" s="38"/>
    </row>
    <row r="365">
      <c r="A365" s="1"/>
      <c r="B365" s="1"/>
      <c r="C365" s="53">
        <v>0.0</v>
      </c>
      <c r="D365" s="42"/>
      <c r="E365" s="42"/>
      <c r="F365" s="2">
        <v>5350.0</v>
      </c>
      <c r="G365" s="75">
        <v>3063.0</v>
      </c>
      <c r="H365" s="43">
        <v>19.0</v>
      </c>
      <c r="I365" s="43">
        <v>36.0</v>
      </c>
      <c r="J365" s="43">
        <v>25.0</v>
      </c>
      <c r="K365" s="44">
        <v>52.0</v>
      </c>
      <c r="L365" s="44">
        <v>148.0</v>
      </c>
      <c r="M365" s="44">
        <v>54.0</v>
      </c>
      <c r="N365" s="76">
        <f>'Turnout Restoration'!AR365</f>
        <v>44</v>
      </c>
      <c r="O365" s="45">
        <v>64.0</v>
      </c>
      <c r="P365" s="76">
        <f>'Turnout Restoration'!AT365</f>
        <v>51</v>
      </c>
      <c r="Q365" s="39">
        <f t="shared" si="6"/>
        <v>0.4025157233</v>
      </c>
      <c r="R365" s="40">
        <f t="shared" si="7"/>
        <v>0.45</v>
      </c>
      <c r="S365" s="54">
        <f t="shared" si="8"/>
        <v>0.5826771654</v>
      </c>
      <c r="T365" s="40">
        <f t="shared" si="9"/>
        <v>0.4469763854</v>
      </c>
      <c r="U365" s="54">
        <f t="shared" si="10"/>
        <v>0.5350392785</v>
      </c>
      <c r="V365" s="39">
        <f t="shared" ref="V365:X365" si="1840">Q365</f>
        <v>0.4025157233</v>
      </c>
      <c r="W365" s="40">
        <f t="shared" si="1840"/>
        <v>0.45</v>
      </c>
      <c r="X365" s="54">
        <f t="shared" si="1840"/>
        <v>0.5826771654</v>
      </c>
      <c r="Y365" s="39">
        <f t="shared" si="12"/>
        <v>0.4025157233</v>
      </c>
      <c r="Z365" s="40">
        <f t="shared" si="13"/>
        <v>-0.104</v>
      </c>
      <c r="AA365" s="54">
        <f t="shared" si="14"/>
        <v>-0.04932283465</v>
      </c>
      <c r="AB365" s="55">
        <f t="shared" si="15"/>
        <v>-0.2528453515</v>
      </c>
      <c r="AC365" s="55">
        <f t="shared" si="16"/>
        <v>1.038243515</v>
      </c>
      <c r="AD365" s="39">
        <f t="shared" si="17"/>
        <v>0.293968457</v>
      </c>
      <c r="AE365" s="40">
        <f t="shared" si="18"/>
        <v>0.293968457</v>
      </c>
      <c r="AF365" s="54">
        <f t="shared" si="19"/>
        <v>-0.04932283465</v>
      </c>
      <c r="AG365" s="56">
        <f t="shared" si="20"/>
        <v>-0.1662343945</v>
      </c>
      <c r="AH365" s="56">
        <f t="shared" si="21"/>
        <v>0.9516325579</v>
      </c>
      <c r="AI365" s="39">
        <f t="shared" si="22"/>
        <v>0.2107726213</v>
      </c>
      <c r="AJ365" s="40">
        <f t="shared" si="23"/>
        <v>0.2107726213</v>
      </c>
      <c r="AK365" s="54">
        <f t="shared" si="24"/>
        <v>0.2107726213</v>
      </c>
      <c r="AL365" s="57">
        <f t="shared" ref="AL365:AM365" si="1841">R365-T365</f>
        <v>0.003023614572</v>
      </c>
      <c r="AM365" s="57">
        <f t="shared" si="1841"/>
        <v>0.04763788684</v>
      </c>
      <c r="AN365" s="58">
        <f t="shared" si="26"/>
        <v>0.001477659814</v>
      </c>
      <c r="AO365" s="58">
        <f t="shared" si="27"/>
        <v>0.03356939734</v>
      </c>
      <c r="AP365" s="39">
        <f t="shared" si="28"/>
        <v>0.2107726213</v>
      </c>
      <c r="AQ365" s="40">
        <f t="shared" ref="AQ365:AR365" si="1842">AJ365+AN365</f>
        <v>0.2122502811</v>
      </c>
      <c r="AR365" s="54">
        <f t="shared" si="1842"/>
        <v>0.2443420186</v>
      </c>
      <c r="AS365" s="59">
        <f t="shared" si="30"/>
        <v>1.909715412</v>
      </c>
      <c r="AT365" s="39">
        <f t="shared" ref="AT365:AV365" si="1843">AP365*$AS365</f>
        <v>0.4025157233</v>
      </c>
      <c r="AU365" s="40">
        <f t="shared" si="1843"/>
        <v>0.405337633</v>
      </c>
      <c r="AV365" s="54">
        <f t="shared" si="1843"/>
        <v>0.4666237187</v>
      </c>
      <c r="AW365" s="39">
        <f t="shared" ref="AW365:AY365" si="1844">IF(AT365&lt;0,0,IF(AT365&gt;1,1,AT365))</f>
        <v>0.4025157233</v>
      </c>
      <c r="AX365" s="40">
        <f t="shared" si="1844"/>
        <v>0.405337633</v>
      </c>
      <c r="AY365" s="54">
        <f t="shared" si="1844"/>
        <v>0.4666237187</v>
      </c>
      <c r="AZ365" s="38"/>
      <c r="BA365" s="38"/>
      <c r="BB365" s="38"/>
      <c r="BC365" s="38"/>
      <c r="BD365" s="38"/>
      <c r="BE365" s="38"/>
      <c r="BF365" s="38"/>
    </row>
    <row r="366">
      <c r="A366" s="1"/>
      <c r="B366" s="1"/>
      <c r="C366" s="53">
        <v>0.0</v>
      </c>
      <c r="D366" s="42"/>
      <c r="E366" s="42"/>
      <c r="F366" s="2">
        <v>5372.0</v>
      </c>
      <c r="G366" s="75">
        <v>1870.0</v>
      </c>
      <c r="H366" s="43">
        <v>16.0</v>
      </c>
      <c r="I366" s="43">
        <v>21.0</v>
      </c>
      <c r="J366" s="43">
        <v>12.0</v>
      </c>
      <c r="K366" s="44">
        <v>37.0</v>
      </c>
      <c r="L366" s="44">
        <v>84.0</v>
      </c>
      <c r="M366" s="44">
        <v>30.0</v>
      </c>
      <c r="N366" s="76">
        <f>'Turnout Restoration'!AR366</f>
        <v>20</v>
      </c>
      <c r="O366" s="45">
        <v>9.0</v>
      </c>
      <c r="P366" s="76">
        <f>'Turnout Restoration'!AT366</f>
        <v>12</v>
      </c>
      <c r="Q366" s="39">
        <f t="shared" si="6"/>
        <v>0.2195121951</v>
      </c>
      <c r="R366" s="40">
        <f t="shared" si="7"/>
        <v>0.4285714286</v>
      </c>
      <c r="S366" s="54">
        <f t="shared" si="8"/>
        <v>0.5562913907</v>
      </c>
      <c r="T366" s="40">
        <f t="shared" si="9"/>
        <v>0.4682778108</v>
      </c>
      <c r="U366" s="54">
        <f t="shared" si="10"/>
        <v>0.5645401547</v>
      </c>
      <c r="V366" s="39">
        <f t="shared" ref="V366:X366" si="1845">Q366</f>
        <v>0.2195121951</v>
      </c>
      <c r="W366" s="40">
        <f t="shared" si="1845"/>
        <v>0.4285714286</v>
      </c>
      <c r="X366" s="54">
        <f t="shared" si="1845"/>
        <v>0.5562913907</v>
      </c>
      <c r="Y366" s="39">
        <f t="shared" si="12"/>
        <v>0.2195121951</v>
      </c>
      <c r="Z366" s="40">
        <f t="shared" si="13"/>
        <v>-0.1254285714</v>
      </c>
      <c r="AA366" s="54">
        <f t="shared" si="14"/>
        <v>-0.07570860927</v>
      </c>
      <c r="AB366" s="55">
        <f t="shared" si="15"/>
        <v>-0.5191221823</v>
      </c>
      <c r="AC366" s="55">
        <f t="shared" si="16"/>
        <v>1.304520346</v>
      </c>
      <c r="AD366" s="39">
        <f t="shared" si="17"/>
        <v>0.1787707056</v>
      </c>
      <c r="AE366" s="40">
        <f t="shared" si="18"/>
        <v>0.1787707056</v>
      </c>
      <c r="AF366" s="54">
        <f t="shared" si="19"/>
        <v>-0.07570860927</v>
      </c>
      <c r="AG366" s="56">
        <f t="shared" si="20"/>
        <v>-0.4005957271</v>
      </c>
      <c r="AH366" s="56">
        <f t="shared" si="21"/>
        <v>1.18599389</v>
      </c>
      <c r="AI366" s="39">
        <f t="shared" si="22"/>
        <v>0.1372784737</v>
      </c>
      <c r="AJ366" s="40">
        <f t="shared" si="23"/>
        <v>0.1372784737</v>
      </c>
      <c r="AK366" s="54">
        <f t="shared" si="24"/>
        <v>0.1372784737</v>
      </c>
      <c r="AL366" s="57">
        <f t="shared" ref="AL366:AM366" si="1846">R366-T366</f>
        <v>-0.03970638226</v>
      </c>
      <c r="AM366" s="57">
        <f t="shared" si="1846"/>
        <v>-0.008248763941</v>
      </c>
      <c r="AN366" s="58">
        <f t="shared" si="26"/>
        <v>-0.01940476341</v>
      </c>
      <c r="AO366" s="58">
        <f t="shared" si="27"/>
        <v>-0.005812727068</v>
      </c>
      <c r="AP366" s="39">
        <f t="shared" si="28"/>
        <v>0.1372784737</v>
      </c>
      <c r="AQ366" s="40">
        <f t="shared" ref="AQ366:AR366" si="1847">AJ366+AN366</f>
        <v>0.1178737103</v>
      </c>
      <c r="AR366" s="54">
        <f t="shared" si="1847"/>
        <v>0.1314657466</v>
      </c>
      <c r="AS366" s="59">
        <f t="shared" si="30"/>
        <v>1.599028524</v>
      </c>
      <c r="AT366" s="39">
        <f t="shared" ref="AT366:AV366" si="1848">AP366*$AS366</f>
        <v>0.2195121951</v>
      </c>
      <c r="AU366" s="40">
        <f t="shared" si="1848"/>
        <v>0.1884834249</v>
      </c>
      <c r="AV366" s="54">
        <f t="shared" si="1848"/>
        <v>0.2102174787</v>
      </c>
      <c r="AW366" s="39">
        <f t="shared" ref="AW366:AY366" si="1849">IF(AT366&lt;0,0,IF(AT366&gt;1,1,AT366))</f>
        <v>0.2195121951</v>
      </c>
      <c r="AX366" s="40">
        <f t="shared" si="1849"/>
        <v>0.1884834249</v>
      </c>
      <c r="AY366" s="54">
        <f t="shared" si="1849"/>
        <v>0.2102174787</v>
      </c>
      <c r="AZ366" s="38"/>
      <c r="BA366" s="38"/>
      <c r="BB366" s="38"/>
      <c r="BC366" s="38"/>
      <c r="BD366" s="38"/>
      <c r="BE366" s="38"/>
      <c r="BF366" s="38"/>
    </row>
    <row r="367">
      <c r="A367" s="1"/>
      <c r="B367" s="1"/>
      <c r="C367" s="53">
        <v>0.0</v>
      </c>
      <c r="D367" s="42"/>
      <c r="E367" s="42"/>
      <c r="F367" s="2">
        <v>5384.0</v>
      </c>
      <c r="G367" s="75">
        <v>1859.0</v>
      </c>
      <c r="H367" s="43">
        <v>6.0</v>
      </c>
      <c r="I367" s="43">
        <v>28.0</v>
      </c>
      <c r="J367" s="43">
        <v>17.0</v>
      </c>
      <c r="K367" s="44">
        <v>36.0</v>
      </c>
      <c r="L367" s="44">
        <v>105.0</v>
      </c>
      <c r="M367" s="44">
        <v>25.0</v>
      </c>
      <c r="N367" s="76">
        <f>'Turnout Restoration'!AR367</f>
        <v>23</v>
      </c>
      <c r="O367" s="45">
        <v>19.0</v>
      </c>
      <c r="P367" s="76">
        <f>'Turnout Restoration'!AT367</f>
        <v>75</v>
      </c>
      <c r="Q367" s="39">
        <f t="shared" si="6"/>
        <v>0.1623931624</v>
      </c>
      <c r="R367" s="40">
        <f t="shared" si="7"/>
        <v>0.5490196078</v>
      </c>
      <c r="S367" s="54">
        <f t="shared" si="8"/>
        <v>0.6325301205</v>
      </c>
      <c r="T367" s="40">
        <f t="shared" si="9"/>
        <v>0.4842667105</v>
      </c>
      <c r="U367" s="54">
        <f t="shared" si="10"/>
        <v>0.5787267149</v>
      </c>
      <c r="V367" s="39">
        <f t="shared" ref="V367:X367" si="1850">Q367</f>
        <v>0.1623931624</v>
      </c>
      <c r="W367" s="40">
        <f t="shared" si="1850"/>
        <v>0.5490196078</v>
      </c>
      <c r="X367" s="54">
        <f t="shared" si="1850"/>
        <v>0.6325301205</v>
      </c>
      <c r="Y367" s="39">
        <f t="shared" si="12"/>
        <v>0.1623931624</v>
      </c>
      <c r="Z367" s="40">
        <f t="shared" si="13"/>
        <v>-0.004980392157</v>
      </c>
      <c r="AA367" s="54">
        <f t="shared" si="14"/>
        <v>0.0005301204819</v>
      </c>
      <c r="AB367" s="55">
        <f t="shared" si="15"/>
        <v>-0.0306591207</v>
      </c>
      <c r="AC367" s="55">
        <f t="shared" si="16"/>
        <v>0.8160572841</v>
      </c>
      <c r="AD367" s="39">
        <f t="shared" si="17"/>
        <v>0.1148832962</v>
      </c>
      <c r="AE367" s="40">
        <f t="shared" si="18"/>
        <v>0.1148832962</v>
      </c>
      <c r="AF367" s="54">
        <f t="shared" si="19"/>
        <v>0.0005301204819</v>
      </c>
      <c r="AG367" s="56">
        <f t="shared" si="20"/>
        <v>0.004614393361</v>
      </c>
      <c r="AH367" s="56">
        <f t="shared" si="21"/>
        <v>0.78078377</v>
      </c>
      <c r="AI367" s="39">
        <f t="shared" si="22"/>
        <v>0.08123562266</v>
      </c>
      <c r="AJ367" s="40">
        <f t="shared" si="23"/>
        <v>0.08123562266</v>
      </c>
      <c r="AK367" s="54">
        <f t="shared" si="24"/>
        <v>0.08123562266</v>
      </c>
      <c r="AL367" s="57">
        <f t="shared" ref="AL367:AM367" si="1851">R367-T367</f>
        <v>0.06475289735</v>
      </c>
      <c r="AM367" s="57">
        <f t="shared" si="1851"/>
        <v>0.0538034056</v>
      </c>
      <c r="AN367" s="58">
        <f t="shared" si="26"/>
        <v>0.03164515581</v>
      </c>
      <c r="AO367" s="58">
        <f t="shared" si="27"/>
        <v>0.0379141062</v>
      </c>
      <c r="AP367" s="39">
        <f t="shared" si="28"/>
        <v>0.08123562266</v>
      </c>
      <c r="AQ367" s="40">
        <f t="shared" ref="AQ367:AR367" si="1852">AJ367+AN367</f>
        <v>0.1128807785</v>
      </c>
      <c r="AR367" s="54">
        <f t="shared" si="1852"/>
        <v>0.1191497289</v>
      </c>
      <c r="AS367" s="59">
        <f t="shared" si="30"/>
        <v>1.999038809</v>
      </c>
      <c r="AT367" s="39">
        <f t="shared" ref="AT367:AV367" si="1853">AP367*$AS367</f>
        <v>0.1623931624</v>
      </c>
      <c r="AU367" s="40">
        <f t="shared" si="1853"/>
        <v>0.225653057</v>
      </c>
      <c r="AV367" s="54">
        <f t="shared" si="1853"/>
        <v>0.2381849321</v>
      </c>
      <c r="AW367" s="39">
        <f t="shared" ref="AW367:AY367" si="1854">IF(AT367&lt;0,0,IF(AT367&gt;1,1,AT367))</f>
        <v>0.1623931624</v>
      </c>
      <c r="AX367" s="40">
        <f t="shared" si="1854"/>
        <v>0.225653057</v>
      </c>
      <c r="AY367" s="54">
        <f t="shared" si="1854"/>
        <v>0.2381849321</v>
      </c>
      <c r="AZ367" s="38"/>
      <c r="BA367" s="38"/>
      <c r="BB367" s="38"/>
      <c r="BC367" s="38"/>
      <c r="BD367" s="38"/>
      <c r="BE367" s="38"/>
      <c r="BF367" s="38"/>
    </row>
    <row r="368">
      <c r="A368" s="1"/>
      <c r="B368" s="1"/>
      <c r="C368" s="53">
        <v>0.0</v>
      </c>
      <c r="D368" s="42"/>
      <c r="E368" s="42"/>
      <c r="F368" s="2">
        <v>5395.0</v>
      </c>
      <c r="G368" s="75">
        <v>608.0</v>
      </c>
      <c r="H368" s="43">
        <v>13.0</v>
      </c>
      <c r="I368" s="43">
        <v>20.0</v>
      </c>
      <c r="J368" s="43">
        <v>11.0</v>
      </c>
      <c r="K368" s="44">
        <v>22.0</v>
      </c>
      <c r="L368" s="44">
        <v>91.0</v>
      </c>
      <c r="M368" s="44">
        <v>22.0</v>
      </c>
      <c r="N368" s="76">
        <f>'Turnout Restoration'!AR368</f>
        <v>9</v>
      </c>
      <c r="O368" s="45">
        <v>5.0</v>
      </c>
      <c r="P368" s="76">
        <f>'Turnout Restoration'!AT368</f>
        <v>10</v>
      </c>
      <c r="Q368" s="39">
        <f t="shared" si="6"/>
        <v>0.2083333333</v>
      </c>
      <c r="R368" s="40">
        <f t="shared" si="7"/>
        <v>0.4545454545</v>
      </c>
      <c r="S368" s="54">
        <f t="shared" si="8"/>
        <v>0.6740740741</v>
      </c>
      <c r="T368" s="40">
        <f t="shared" si="9"/>
        <v>0.4710572917</v>
      </c>
      <c r="U368" s="54">
        <f t="shared" si="10"/>
        <v>0.5671302083</v>
      </c>
      <c r="V368" s="39">
        <f t="shared" ref="V368:X368" si="1855">Q368</f>
        <v>0.2083333333</v>
      </c>
      <c r="W368" s="40">
        <f t="shared" si="1855"/>
        <v>0.4545454545</v>
      </c>
      <c r="X368" s="54">
        <f t="shared" si="1855"/>
        <v>0.6740740741</v>
      </c>
      <c r="Y368" s="39">
        <f t="shared" si="12"/>
        <v>0.2083333333</v>
      </c>
      <c r="Z368" s="40">
        <f t="shared" si="13"/>
        <v>-0.09945454545</v>
      </c>
      <c r="AA368" s="54">
        <f t="shared" si="14"/>
        <v>0.04207407407</v>
      </c>
      <c r="AB368" s="55">
        <f t="shared" si="15"/>
        <v>-0.4453898916</v>
      </c>
      <c r="AC368" s="55">
        <f t="shared" si="16"/>
        <v>1.230788055</v>
      </c>
      <c r="AD368" s="39">
        <f t="shared" si="17"/>
        <v>0.1632390645</v>
      </c>
      <c r="AE368" s="40">
        <f t="shared" si="18"/>
        <v>0.1632390645</v>
      </c>
      <c r="AF368" s="54">
        <f t="shared" si="19"/>
        <v>0.04207407407</v>
      </c>
      <c r="AG368" s="56">
        <f t="shared" si="20"/>
        <v>0.2522548096</v>
      </c>
      <c r="AH368" s="56">
        <f t="shared" si="21"/>
        <v>0.5331433538</v>
      </c>
      <c r="AI368" s="39">
        <f t="shared" si="22"/>
        <v>0.119199874</v>
      </c>
      <c r="AJ368" s="40">
        <f t="shared" si="23"/>
        <v>0.119199874</v>
      </c>
      <c r="AK368" s="54">
        <f t="shared" si="24"/>
        <v>0.119199874</v>
      </c>
      <c r="AL368" s="57">
        <f t="shared" ref="AL368:AM368" si="1856">R368-T368</f>
        <v>-0.01651183712</v>
      </c>
      <c r="AM368" s="57">
        <f t="shared" si="1856"/>
        <v>0.1069438657</v>
      </c>
      <c r="AN368" s="58">
        <f t="shared" si="26"/>
        <v>-0.008069440593</v>
      </c>
      <c r="AO368" s="58">
        <f t="shared" si="27"/>
        <v>0.07536104895</v>
      </c>
      <c r="AP368" s="39">
        <f t="shared" si="28"/>
        <v>0.119199874</v>
      </c>
      <c r="AQ368" s="40">
        <f t="shared" ref="AQ368:AR368" si="1857">AJ368+AN368</f>
        <v>0.1111304334</v>
      </c>
      <c r="AR368" s="54">
        <f t="shared" si="1857"/>
        <v>0.1945609229</v>
      </c>
      <c r="AS368" s="59">
        <f t="shared" si="30"/>
        <v>1.747764712</v>
      </c>
      <c r="AT368" s="39">
        <f t="shared" ref="AT368:AV368" si="1858">AP368*$AS368</f>
        <v>0.2083333333</v>
      </c>
      <c r="AU368" s="40">
        <f t="shared" si="1858"/>
        <v>0.1942298498</v>
      </c>
      <c r="AV368" s="54">
        <f t="shared" si="1858"/>
        <v>0.3400467153</v>
      </c>
      <c r="AW368" s="39">
        <f t="shared" ref="AW368:AY368" si="1859">IF(AT368&lt;0,0,IF(AT368&gt;1,1,AT368))</f>
        <v>0.2083333333</v>
      </c>
      <c r="AX368" s="40">
        <f t="shared" si="1859"/>
        <v>0.1942298498</v>
      </c>
      <c r="AY368" s="54">
        <f t="shared" si="1859"/>
        <v>0.3400467153</v>
      </c>
      <c r="AZ368" s="38"/>
      <c r="BA368" s="38"/>
      <c r="BB368" s="38"/>
      <c r="BC368" s="38"/>
      <c r="BD368" s="38"/>
      <c r="BE368" s="38"/>
      <c r="BF368" s="38"/>
    </row>
    <row r="369">
      <c r="A369" s="1"/>
      <c r="B369" s="1"/>
      <c r="C369" s="53">
        <v>0.0</v>
      </c>
      <c r="D369" s="42"/>
      <c r="E369" s="42"/>
      <c r="F369" s="2">
        <v>5405.0</v>
      </c>
      <c r="G369" s="75">
        <v>2659.0</v>
      </c>
      <c r="H369" s="43">
        <v>13.0</v>
      </c>
      <c r="I369" s="43">
        <v>17.0</v>
      </c>
      <c r="J369" s="43">
        <v>16.0</v>
      </c>
      <c r="K369" s="44">
        <v>58.0</v>
      </c>
      <c r="L369" s="44">
        <v>107.0</v>
      </c>
      <c r="M369" s="44">
        <v>36.0</v>
      </c>
      <c r="N369" s="76">
        <f>'Turnout Restoration'!AR369</f>
        <v>17</v>
      </c>
      <c r="O369" s="45">
        <v>25.0</v>
      </c>
      <c r="P369" s="76">
        <f>'Turnout Restoration'!AT369</f>
        <v>27</v>
      </c>
      <c r="Q369" s="39">
        <f t="shared" si="6"/>
        <v>0.3623188406</v>
      </c>
      <c r="R369" s="40">
        <f t="shared" si="7"/>
        <v>0.3695652174</v>
      </c>
      <c r="S369" s="54">
        <f t="shared" si="8"/>
        <v>0.5323383085</v>
      </c>
      <c r="T369" s="40">
        <f t="shared" si="9"/>
        <v>0.4477460618</v>
      </c>
      <c r="U369" s="54">
        <f t="shared" si="10"/>
        <v>0.5394354127</v>
      </c>
      <c r="V369" s="39">
        <f t="shared" ref="V369:X369" si="1860">Q369</f>
        <v>0.3623188406</v>
      </c>
      <c r="W369" s="40">
        <f t="shared" si="1860"/>
        <v>0.3695652174</v>
      </c>
      <c r="X369" s="54">
        <f t="shared" si="1860"/>
        <v>0.5323383085</v>
      </c>
      <c r="Y369" s="39">
        <f t="shared" si="12"/>
        <v>0.3623188406</v>
      </c>
      <c r="Z369" s="40">
        <f t="shared" si="13"/>
        <v>-0.1844347826</v>
      </c>
      <c r="AA369" s="54">
        <f t="shared" si="14"/>
        <v>-0.09966169154</v>
      </c>
      <c r="AB369" s="55">
        <f t="shared" si="15"/>
        <v>-0.4708534276</v>
      </c>
      <c r="AC369" s="55">
        <f t="shared" si="16"/>
        <v>1.256251591</v>
      </c>
      <c r="AD369" s="39">
        <f t="shared" si="17"/>
        <v>0.2874814179</v>
      </c>
      <c r="AE369" s="40">
        <f t="shared" si="18"/>
        <v>0.2874814179</v>
      </c>
      <c r="AF369" s="54">
        <f t="shared" si="19"/>
        <v>-0.09966169154</v>
      </c>
      <c r="AG369" s="56">
        <f t="shared" si="20"/>
        <v>-0.333706731</v>
      </c>
      <c r="AH369" s="56">
        <f t="shared" si="21"/>
        <v>1.119104894</v>
      </c>
      <c r="AI369" s="39">
        <f t="shared" si="22"/>
        <v>0.2151488071</v>
      </c>
      <c r="AJ369" s="40">
        <f t="shared" si="23"/>
        <v>0.2151488071</v>
      </c>
      <c r="AK369" s="54">
        <f t="shared" si="24"/>
        <v>0.2151488071</v>
      </c>
      <c r="AL369" s="57">
        <f t="shared" ref="AL369:AM369" si="1861">R369-T369</f>
        <v>-0.07818084436</v>
      </c>
      <c r="AM369" s="57">
        <f t="shared" si="1861"/>
        <v>-0.007097104271</v>
      </c>
      <c r="AN369" s="58">
        <f t="shared" si="26"/>
        <v>-0.03820747955</v>
      </c>
      <c r="AO369" s="58">
        <f t="shared" si="27"/>
        <v>-0.005001177194</v>
      </c>
      <c r="AP369" s="39">
        <f t="shared" si="28"/>
        <v>0.2151488071</v>
      </c>
      <c r="AQ369" s="40">
        <f t="shared" ref="AQ369:AR369" si="1862">AJ369+AN369</f>
        <v>0.1769413276</v>
      </c>
      <c r="AR369" s="54">
        <f t="shared" si="1862"/>
        <v>0.2101476299</v>
      </c>
      <c r="AS369" s="59">
        <f t="shared" si="30"/>
        <v>1.684038343</v>
      </c>
      <c r="AT369" s="39">
        <f t="shared" ref="AT369:AV369" si="1863">AP369*$AS369</f>
        <v>0.3623188406</v>
      </c>
      <c r="AU369" s="40">
        <f t="shared" si="1863"/>
        <v>0.29797598</v>
      </c>
      <c r="AV369" s="54">
        <f t="shared" si="1863"/>
        <v>0.3538966664</v>
      </c>
      <c r="AW369" s="39">
        <f t="shared" ref="AW369:AY369" si="1864">IF(AT369&lt;0,0,IF(AT369&gt;1,1,AT369))</f>
        <v>0.3623188406</v>
      </c>
      <c r="AX369" s="40">
        <f t="shared" si="1864"/>
        <v>0.29797598</v>
      </c>
      <c r="AY369" s="54">
        <f t="shared" si="1864"/>
        <v>0.3538966664</v>
      </c>
      <c r="AZ369" s="38"/>
      <c r="BA369" s="38"/>
      <c r="BB369" s="38"/>
      <c r="BC369" s="38"/>
      <c r="BD369" s="38"/>
      <c r="BE369" s="38"/>
      <c r="BF369" s="38"/>
    </row>
    <row r="370">
      <c r="A370" s="1"/>
      <c r="B370" s="1"/>
      <c r="C370" s="53">
        <v>0.0</v>
      </c>
      <c r="D370" s="42"/>
      <c r="E370" s="42"/>
      <c r="F370" s="2">
        <v>5412.0</v>
      </c>
      <c r="G370" s="75">
        <v>3126.0</v>
      </c>
      <c r="H370" s="43">
        <v>13.0</v>
      </c>
      <c r="I370" s="43">
        <v>35.0</v>
      </c>
      <c r="J370" s="43">
        <v>12.0</v>
      </c>
      <c r="K370" s="44">
        <v>70.0</v>
      </c>
      <c r="L370" s="44">
        <v>109.0</v>
      </c>
      <c r="M370" s="44">
        <v>31.0</v>
      </c>
      <c r="N370" s="76">
        <f>'Turnout Restoration'!AR370</f>
        <v>22</v>
      </c>
      <c r="O370" s="45">
        <v>42.0</v>
      </c>
      <c r="P370" s="76">
        <f>'Turnout Restoration'!AT370</f>
        <v>25</v>
      </c>
      <c r="Q370" s="39">
        <f t="shared" si="6"/>
        <v>0.4719101124</v>
      </c>
      <c r="R370" s="40">
        <f t="shared" si="7"/>
        <v>0.5833333333</v>
      </c>
      <c r="S370" s="54">
        <f t="shared" si="8"/>
        <v>0.519047619</v>
      </c>
      <c r="T370" s="40">
        <f t="shared" si="9"/>
        <v>0.4508266633</v>
      </c>
      <c r="U370" s="54">
        <f t="shared" si="10"/>
        <v>0.5302105795</v>
      </c>
      <c r="V370" s="39">
        <f t="shared" ref="V370:X370" si="1865">Q370</f>
        <v>0.4719101124</v>
      </c>
      <c r="W370" s="40">
        <f t="shared" si="1865"/>
        <v>0.5833333333</v>
      </c>
      <c r="X370" s="54">
        <f t="shared" si="1865"/>
        <v>0.519047619</v>
      </c>
      <c r="Y370" s="39">
        <f t="shared" si="12"/>
        <v>0.4719101124</v>
      </c>
      <c r="Z370" s="40">
        <f t="shared" si="13"/>
        <v>0.02933333333</v>
      </c>
      <c r="AA370" s="54">
        <f t="shared" si="14"/>
        <v>-0.112952381</v>
      </c>
      <c r="AB370" s="55">
        <f t="shared" si="15"/>
        <v>0.06207886084</v>
      </c>
      <c r="AC370" s="55">
        <f t="shared" si="16"/>
        <v>0.7233193026</v>
      </c>
      <c r="AD370" s="39">
        <f t="shared" si="17"/>
        <v>0.334334861</v>
      </c>
      <c r="AE370" s="40">
        <f t="shared" si="18"/>
        <v>0.334334861</v>
      </c>
      <c r="AF370" s="54">
        <f t="shared" si="19"/>
        <v>-0.112952381</v>
      </c>
      <c r="AG370" s="56">
        <f t="shared" si="20"/>
        <v>-0.3258029124</v>
      </c>
      <c r="AH370" s="56">
        <f t="shared" si="21"/>
        <v>1.111201076</v>
      </c>
      <c r="AI370" s="39">
        <f t="shared" si="22"/>
        <v>0.2495376121</v>
      </c>
      <c r="AJ370" s="40">
        <f t="shared" si="23"/>
        <v>0.2495376121</v>
      </c>
      <c r="AK370" s="54">
        <f t="shared" si="24"/>
        <v>0.2495376121</v>
      </c>
      <c r="AL370" s="57">
        <f t="shared" ref="AL370:AM370" si="1866">R370-T370</f>
        <v>0.13250667</v>
      </c>
      <c r="AM370" s="57">
        <f t="shared" si="1866"/>
        <v>-0.01116296042</v>
      </c>
      <c r="AN370" s="58">
        <f t="shared" si="26"/>
        <v>0.06475685862</v>
      </c>
      <c r="AO370" s="58">
        <f t="shared" si="27"/>
        <v>-0.00786629884</v>
      </c>
      <c r="AP370" s="39">
        <f t="shared" si="28"/>
        <v>0.2495376121</v>
      </c>
      <c r="AQ370" s="40">
        <f t="shared" ref="AQ370:AR370" si="1867">AJ370+AN370</f>
        <v>0.3142944707</v>
      </c>
      <c r="AR370" s="54">
        <f t="shared" si="1867"/>
        <v>0.2416713132</v>
      </c>
      <c r="AS370" s="59">
        <f t="shared" si="30"/>
        <v>1.891138207</v>
      </c>
      <c r="AT370" s="39">
        <f t="shared" ref="AT370:AV370" si="1868">AP370*$AS370</f>
        <v>0.4719101124</v>
      </c>
      <c r="AU370" s="40">
        <f t="shared" si="1868"/>
        <v>0.5943742819</v>
      </c>
      <c r="AV370" s="54">
        <f t="shared" si="1868"/>
        <v>0.4570338541</v>
      </c>
      <c r="AW370" s="39">
        <f t="shared" ref="AW370:AY370" si="1869">IF(AT370&lt;0,0,IF(AT370&gt;1,1,AT370))</f>
        <v>0.4719101124</v>
      </c>
      <c r="AX370" s="40">
        <f t="shared" si="1869"/>
        <v>0.5943742819</v>
      </c>
      <c r="AY370" s="54">
        <f t="shared" si="1869"/>
        <v>0.4570338541</v>
      </c>
      <c r="AZ370" s="38"/>
      <c r="BA370" s="38"/>
      <c r="BB370" s="38"/>
      <c r="BC370" s="38"/>
      <c r="BD370" s="38"/>
      <c r="BE370" s="38"/>
      <c r="BF370" s="38"/>
    </row>
    <row r="371">
      <c r="A371" s="1"/>
      <c r="B371" s="1"/>
      <c r="C371" s="53">
        <v>0.0</v>
      </c>
      <c r="D371" s="42"/>
      <c r="E371" s="42"/>
      <c r="F371" s="2">
        <v>5417.0</v>
      </c>
      <c r="G371" s="75">
        <v>2272.0</v>
      </c>
      <c r="H371" s="43">
        <v>17.0</v>
      </c>
      <c r="I371" s="43">
        <v>21.0</v>
      </c>
      <c r="J371" s="43">
        <v>13.0</v>
      </c>
      <c r="K371" s="44">
        <v>47.0</v>
      </c>
      <c r="L371" s="44">
        <v>128.0</v>
      </c>
      <c r="M371" s="44">
        <v>72.0</v>
      </c>
      <c r="N371" s="76">
        <f>'Turnout Restoration'!AR371</f>
        <v>19</v>
      </c>
      <c r="O371" s="45">
        <v>29.0</v>
      </c>
      <c r="P371" s="76">
        <f>'Turnout Restoration'!AT371</f>
        <v>12</v>
      </c>
      <c r="Q371" s="39">
        <f t="shared" si="6"/>
        <v>0.4833333333</v>
      </c>
      <c r="R371" s="40">
        <f t="shared" si="7"/>
        <v>0.4117647059</v>
      </c>
      <c r="S371" s="54">
        <f t="shared" si="8"/>
        <v>0.5182186235</v>
      </c>
      <c r="T371" s="40">
        <f t="shared" si="9"/>
        <v>0.4520891667</v>
      </c>
      <c r="U371" s="54">
        <f t="shared" si="10"/>
        <v>0.5297508333</v>
      </c>
      <c r="V371" s="39">
        <f t="shared" ref="V371:X371" si="1870">Q371</f>
        <v>0.4833333333</v>
      </c>
      <c r="W371" s="40">
        <f t="shared" si="1870"/>
        <v>0.4117647059</v>
      </c>
      <c r="X371" s="54">
        <f t="shared" si="1870"/>
        <v>0.5182186235</v>
      </c>
      <c r="Y371" s="39">
        <f t="shared" si="12"/>
        <v>0.4833333333</v>
      </c>
      <c r="Z371" s="40">
        <f t="shared" si="13"/>
        <v>-0.1422352941</v>
      </c>
      <c r="AA371" s="54">
        <f t="shared" si="14"/>
        <v>-0.1137813765</v>
      </c>
      <c r="AB371" s="55">
        <f t="shared" si="15"/>
        <v>-0.2862007872</v>
      </c>
      <c r="AC371" s="55">
        <f t="shared" si="16"/>
        <v>1.071598951</v>
      </c>
      <c r="AD371" s="39">
        <f t="shared" si="17"/>
        <v>0.3562597297</v>
      </c>
      <c r="AE371" s="40">
        <f t="shared" si="18"/>
        <v>0.3562597297</v>
      </c>
      <c r="AF371" s="54">
        <f t="shared" si="19"/>
        <v>-0.1137813765</v>
      </c>
      <c r="AG371" s="56">
        <f t="shared" si="20"/>
        <v>-0.3091382539</v>
      </c>
      <c r="AH371" s="56">
        <f t="shared" si="21"/>
        <v>1.094536417</v>
      </c>
      <c r="AI371" s="39">
        <f t="shared" si="22"/>
        <v>0.264449614</v>
      </c>
      <c r="AJ371" s="40">
        <f t="shared" si="23"/>
        <v>0.264449614</v>
      </c>
      <c r="AK371" s="54">
        <f t="shared" si="24"/>
        <v>0.264449614</v>
      </c>
      <c r="AL371" s="57">
        <f t="shared" ref="AL371:AM371" si="1871">R371-T371</f>
        <v>-0.04032446078</v>
      </c>
      <c r="AM371" s="57">
        <f t="shared" si="1871"/>
        <v>-0.01153220985</v>
      </c>
      <c r="AN371" s="58">
        <f t="shared" si="26"/>
        <v>-0.01970682235</v>
      </c>
      <c r="AO371" s="58">
        <f t="shared" si="27"/>
        <v>-0.008126500993</v>
      </c>
      <c r="AP371" s="39">
        <f t="shared" si="28"/>
        <v>0.264449614</v>
      </c>
      <c r="AQ371" s="40">
        <f t="shared" ref="AQ371:AR371" si="1872">AJ371+AN371</f>
        <v>0.2447427916</v>
      </c>
      <c r="AR371" s="54">
        <f t="shared" si="1872"/>
        <v>0.256323113</v>
      </c>
      <c r="AS371" s="59">
        <f t="shared" si="30"/>
        <v>1.827695364</v>
      </c>
      <c r="AT371" s="39">
        <f t="shared" ref="AT371:AV371" si="1873">AP371*$AS371</f>
        <v>0.4833333333</v>
      </c>
      <c r="AU371" s="40">
        <f t="shared" si="1873"/>
        <v>0.4473152655</v>
      </c>
      <c r="AV371" s="54">
        <f t="shared" si="1873"/>
        <v>0.4684805651</v>
      </c>
      <c r="AW371" s="39">
        <f t="shared" ref="AW371:AY371" si="1874">IF(AT371&lt;0,0,IF(AT371&gt;1,1,AT371))</f>
        <v>0.4833333333</v>
      </c>
      <c r="AX371" s="40">
        <f t="shared" si="1874"/>
        <v>0.4473152655</v>
      </c>
      <c r="AY371" s="54">
        <f t="shared" si="1874"/>
        <v>0.4684805651</v>
      </c>
      <c r="AZ371" s="38"/>
      <c r="BA371" s="38"/>
      <c r="BB371" s="38"/>
      <c r="BC371" s="38"/>
      <c r="BD371" s="38"/>
      <c r="BE371" s="38"/>
      <c r="BF371" s="38"/>
    </row>
    <row r="372">
      <c r="A372" s="1"/>
      <c r="B372" s="1"/>
      <c r="C372" s="53">
        <v>0.0</v>
      </c>
      <c r="D372" s="42"/>
      <c r="E372" s="42"/>
      <c r="F372" s="2">
        <v>5425.0</v>
      </c>
      <c r="G372" s="75">
        <v>2550.0</v>
      </c>
      <c r="H372" s="43">
        <v>27.0</v>
      </c>
      <c r="I372" s="43">
        <v>29.0</v>
      </c>
      <c r="J372" s="43">
        <v>10.0</v>
      </c>
      <c r="K372" s="44">
        <v>61.0</v>
      </c>
      <c r="L372" s="44">
        <v>137.0</v>
      </c>
      <c r="M372" s="44">
        <v>54.0</v>
      </c>
      <c r="N372" s="76">
        <f>'Turnout Restoration'!AR372</f>
        <v>36</v>
      </c>
      <c r="O372" s="45">
        <v>20.0</v>
      </c>
      <c r="P372" s="76">
        <f>'Turnout Restoration'!AT372</f>
        <v>8</v>
      </c>
      <c r="Q372" s="39">
        <f t="shared" si="6"/>
        <v>0.3125</v>
      </c>
      <c r="R372" s="40">
        <f t="shared" si="7"/>
        <v>0.4393939394</v>
      </c>
      <c r="S372" s="54">
        <f t="shared" si="8"/>
        <v>0.5436507937</v>
      </c>
      <c r="T372" s="40">
        <f t="shared" si="9"/>
        <v>0.4517539063</v>
      </c>
      <c r="U372" s="54">
        <f t="shared" si="10"/>
        <v>0.5465117188</v>
      </c>
      <c r="V372" s="39">
        <f t="shared" ref="V372:X372" si="1875">Q372</f>
        <v>0.3125</v>
      </c>
      <c r="W372" s="40">
        <f t="shared" si="1875"/>
        <v>0.4393939394</v>
      </c>
      <c r="X372" s="54">
        <f t="shared" si="1875"/>
        <v>0.5436507937</v>
      </c>
      <c r="Y372" s="39">
        <f t="shared" si="12"/>
        <v>0.3125</v>
      </c>
      <c r="Z372" s="40">
        <f t="shared" si="13"/>
        <v>-0.1146060606</v>
      </c>
      <c r="AA372" s="54">
        <f t="shared" si="14"/>
        <v>-0.08834920635</v>
      </c>
      <c r="AB372" s="55">
        <f t="shared" si="15"/>
        <v>-0.3515089008</v>
      </c>
      <c r="AC372" s="55">
        <f t="shared" si="16"/>
        <v>1.136907064</v>
      </c>
      <c r="AD372" s="39">
        <f t="shared" si="17"/>
        <v>0.235362273</v>
      </c>
      <c r="AE372" s="40">
        <f t="shared" si="18"/>
        <v>0.235362273</v>
      </c>
      <c r="AF372" s="54">
        <f t="shared" si="19"/>
        <v>-0.08834920635</v>
      </c>
      <c r="AG372" s="56">
        <f t="shared" si="20"/>
        <v>-0.3590997436</v>
      </c>
      <c r="AH372" s="56">
        <f t="shared" si="21"/>
        <v>1.144497907</v>
      </c>
      <c r="AI372" s="39">
        <f t="shared" si="22"/>
        <v>0.1777652691</v>
      </c>
      <c r="AJ372" s="40">
        <f t="shared" si="23"/>
        <v>0.1777652691</v>
      </c>
      <c r="AK372" s="54">
        <f t="shared" si="24"/>
        <v>0.1777652691</v>
      </c>
      <c r="AL372" s="57">
        <f t="shared" ref="AL372:AM372" si="1876">R372-T372</f>
        <v>-0.01235996686</v>
      </c>
      <c r="AM372" s="57">
        <f t="shared" si="1876"/>
        <v>-0.002860925099</v>
      </c>
      <c r="AN372" s="58">
        <f t="shared" si="26"/>
        <v>-0.006040394993</v>
      </c>
      <c r="AO372" s="58">
        <f t="shared" si="27"/>
        <v>-0.00201603257</v>
      </c>
      <c r="AP372" s="39">
        <f t="shared" si="28"/>
        <v>0.1777652691</v>
      </c>
      <c r="AQ372" s="40">
        <f t="shared" ref="AQ372:AR372" si="1877">AJ372+AN372</f>
        <v>0.1717248741</v>
      </c>
      <c r="AR372" s="54">
        <f t="shared" si="1877"/>
        <v>0.1757492366</v>
      </c>
      <c r="AS372" s="59">
        <f t="shared" si="30"/>
        <v>1.75793619</v>
      </c>
      <c r="AT372" s="39">
        <f t="shared" ref="AT372:AV372" si="1878">AP372*$AS372</f>
        <v>0.3125</v>
      </c>
      <c r="AU372" s="40">
        <f t="shared" si="1878"/>
        <v>0.301881371</v>
      </c>
      <c r="AV372" s="54">
        <f t="shared" si="1878"/>
        <v>0.3089559434</v>
      </c>
      <c r="AW372" s="39">
        <f t="shared" ref="AW372:AY372" si="1879">IF(AT372&lt;0,0,IF(AT372&gt;1,1,AT372))</f>
        <v>0.3125</v>
      </c>
      <c r="AX372" s="40">
        <f t="shared" si="1879"/>
        <v>0.301881371</v>
      </c>
      <c r="AY372" s="54">
        <f t="shared" si="1879"/>
        <v>0.3089559434</v>
      </c>
      <c r="AZ372" s="38"/>
      <c r="BA372" s="38"/>
      <c r="BB372" s="38"/>
      <c r="BC372" s="38"/>
      <c r="BD372" s="38"/>
      <c r="BE372" s="38"/>
      <c r="BF372" s="38"/>
    </row>
    <row r="373">
      <c r="A373" s="1"/>
      <c r="B373" s="1"/>
      <c r="C373" s="53">
        <v>0.0</v>
      </c>
      <c r="D373" s="42"/>
      <c r="E373" s="42"/>
      <c r="F373" s="2">
        <v>5501.0</v>
      </c>
      <c r="G373" s="75">
        <v>916.0</v>
      </c>
      <c r="H373" s="43">
        <v>19.0</v>
      </c>
      <c r="I373" s="43">
        <v>12.0</v>
      </c>
      <c r="J373" s="43">
        <v>11.0</v>
      </c>
      <c r="K373" s="44">
        <v>35.0</v>
      </c>
      <c r="L373" s="44">
        <v>71.0</v>
      </c>
      <c r="M373" s="44">
        <v>58.0</v>
      </c>
      <c r="N373" s="76">
        <f>'Turnout Restoration'!AR373</f>
        <v>13</v>
      </c>
      <c r="O373" s="45">
        <v>16.0</v>
      </c>
      <c r="P373" s="76">
        <f>'Turnout Restoration'!AT373</f>
        <v>8</v>
      </c>
      <c r="Q373" s="39">
        <f t="shared" si="6"/>
        <v>0.4324324324</v>
      </c>
      <c r="R373" s="40">
        <f t="shared" si="7"/>
        <v>0.2857142857</v>
      </c>
      <c r="S373" s="54">
        <f t="shared" si="8"/>
        <v>0.4329268293</v>
      </c>
      <c r="T373" s="40">
        <f t="shared" si="9"/>
        <v>0.4478319942</v>
      </c>
      <c r="U373" s="54">
        <f t="shared" si="10"/>
        <v>0.5325288532</v>
      </c>
      <c r="V373" s="39">
        <f t="shared" ref="V373:X373" si="1880">Q373</f>
        <v>0.4324324324</v>
      </c>
      <c r="W373" s="40">
        <f t="shared" si="1880"/>
        <v>0.2857142857</v>
      </c>
      <c r="X373" s="54">
        <f t="shared" si="1880"/>
        <v>0.4329268293</v>
      </c>
      <c r="Y373" s="39">
        <f t="shared" si="12"/>
        <v>0.4324324324</v>
      </c>
      <c r="Z373" s="40">
        <f t="shared" si="13"/>
        <v>-0.2682857143</v>
      </c>
      <c r="AA373" s="54">
        <f t="shared" si="14"/>
        <v>-0.1990731707</v>
      </c>
      <c r="AB373" s="55">
        <f t="shared" si="15"/>
        <v>-0.5552923459</v>
      </c>
      <c r="AC373" s="55">
        <f t="shared" si="16"/>
        <v>1.340690509</v>
      </c>
      <c r="AD373" s="39">
        <f t="shared" si="17"/>
        <v>0.3598437391</v>
      </c>
      <c r="AE373" s="40">
        <f t="shared" si="18"/>
        <v>0.3598437391</v>
      </c>
      <c r="AF373" s="54">
        <f t="shared" si="19"/>
        <v>-0.1990731707</v>
      </c>
      <c r="AG373" s="56">
        <f t="shared" si="20"/>
        <v>-0.5053129061</v>
      </c>
      <c r="AH373" s="56">
        <f t="shared" si="21"/>
        <v>1.29071107</v>
      </c>
      <c r="AI373" s="39">
        <f t="shared" si="22"/>
        <v>0.2907899963</v>
      </c>
      <c r="AJ373" s="40">
        <f t="shared" si="23"/>
        <v>0.2907899963</v>
      </c>
      <c r="AK373" s="54">
        <f t="shared" si="24"/>
        <v>0.2907899963</v>
      </c>
      <c r="AL373" s="57">
        <f t="shared" ref="AL373:AM373" si="1881">R373-T373</f>
        <v>-0.1621177084</v>
      </c>
      <c r="AM373" s="57">
        <f t="shared" si="1881"/>
        <v>-0.09960202391</v>
      </c>
      <c r="AN373" s="58">
        <f t="shared" si="26"/>
        <v>-0.07922796281</v>
      </c>
      <c r="AO373" s="58">
        <f t="shared" si="27"/>
        <v>-0.07018741045</v>
      </c>
      <c r="AP373" s="39">
        <f t="shared" si="28"/>
        <v>0.2907899963</v>
      </c>
      <c r="AQ373" s="40">
        <f t="shared" ref="AQ373:AR373" si="1882">AJ373+AN373</f>
        <v>0.2115620335</v>
      </c>
      <c r="AR373" s="54">
        <f t="shared" si="1882"/>
        <v>0.2206025858</v>
      </c>
      <c r="AS373" s="59">
        <f t="shared" si="30"/>
        <v>1.487095285</v>
      </c>
      <c r="AT373" s="39">
        <f t="shared" ref="AT373:AV373" si="1883">AP373*$AS373</f>
        <v>0.4324324324</v>
      </c>
      <c r="AU373" s="40">
        <f t="shared" si="1883"/>
        <v>0.3146129025</v>
      </c>
      <c r="AV373" s="54">
        <f t="shared" si="1883"/>
        <v>0.3280570653</v>
      </c>
      <c r="AW373" s="39">
        <f t="shared" ref="AW373:AY373" si="1884">IF(AT373&lt;0,0,IF(AT373&gt;1,1,AT373))</f>
        <v>0.4324324324</v>
      </c>
      <c r="AX373" s="40">
        <f t="shared" si="1884"/>
        <v>0.3146129025</v>
      </c>
      <c r="AY373" s="54">
        <f t="shared" si="1884"/>
        <v>0.3280570653</v>
      </c>
      <c r="AZ373" s="38"/>
      <c r="BA373" s="38"/>
      <c r="BB373" s="38"/>
      <c r="BC373" s="38"/>
      <c r="BD373" s="38"/>
      <c r="BE373" s="38"/>
      <c r="BF373" s="38"/>
    </row>
    <row r="374">
      <c r="A374" s="1"/>
      <c r="B374" s="1"/>
      <c r="C374" s="53">
        <v>0.0</v>
      </c>
      <c r="D374" s="42"/>
      <c r="E374" s="42"/>
      <c r="F374" s="2">
        <v>5504.0</v>
      </c>
      <c r="G374" s="75">
        <v>2412.0</v>
      </c>
      <c r="H374" s="43">
        <v>32.0</v>
      </c>
      <c r="I374" s="43">
        <v>23.0</v>
      </c>
      <c r="J374" s="43">
        <v>40.0</v>
      </c>
      <c r="K374" s="44">
        <v>96.0</v>
      </c>
      <c r="L374" s="44">
        <v>161.0</v>
      </c>
      <c r="M374" s="44">
        <v>83.0</v>
      </c>
      <c r="N374" s="76">
        <f>'Turnout Restoration'!AR374</f>
        <v>16</v>
      </c>
      <c r="O374" s="45">
        <v>31.0</v>
      </c>
      <c r="P374" s="76">
        <f>'Turnout Restoration'!AT374</f>
        <v>33</v>
      </c>
      <c r="Q374" s="39">
        <f t="shared" si="6"/>
        <v>0.3875</v>
      </c>
      <c r="R374" s="40">
        <f t="shared" si="7"/>
        <v>0.2421052632</v>
      </c>
      <c r="S374" s="54">
        <f t="shared" si="8"/>
        <v>0.4735294118</v>
      </c>
      <c r="T374" s="40">
        <f t="shared" si="9"/>
        <v>0.4470064063</v>
      </c>
      <c r="U374" s="54">
        <f t="shared" si="10"/>
        <v>0.5365442188</v>
      </c>
      <c r="V374" s="39">
        <f t="shared" ref="V374:X374" si="1885">Q374</f>
        <v>0.3875</v>
      </c>
      <c r="W374" s="40">
        <f t="shared" si="1885"/>
        <v>0.2421052632</v>
      </c>
      <c r="X374" s="54">
        <f t="shared" si="1885"/>
        <v>0.4735294118</v>
      </c>
      <c r="Y374" s="39">
        <f t="shared" si="12"/>
        <v>0.3875</v>
      </c>
      <c r="Z374" s="40">
        <f t="shared" si="13"/>
        <v>-0.3118947368</v>
      </c>
      <c r="AA374" s="54">
        <f t="shared" si="14"/>
        <v>-0.1584705882</v>
      </c>
      <c r="AB374" s="55">
        <f t="shared" si="15"/>
        <v>-0.6777153289</v>
      </c>
      <c r="AC374" s="55">
        <f t="shared" si="16"/>
        <v>1.463113492</v>
      </c>
      <c r="AD374" s="39">
        <f t="shared" si="17"/>
        <v>0.3517346847</v>
      </c>
      <c r="AE374" s="40">
        <f t="shared" si="18"/>
        <v>0.3517346847</v>
      </c>
      <c r="AF374" s="54">
        <f t="shared" si="19"/>
        <v>-0.1584705882</v>
      </c>
      <c r="AG374" s="56">
        <f t="shared" si="20"/>
        <v>-0.4233030023</v>
      </c>
      <c r="AH374" s="56">
        <f t="shared" si="21"/>
        <v>1.208701166</v>
      </c>
      <c r="AI374" s="39">
        <f t="shared" si="22"/>
        <v>0.2727913266</v>
      </c>
      <c r="AJ374" s="40">
        <f t="shared" si="23"/>
        <v>0.2727913266</v>
      </c>
      <c r="AK374" s="54">
        <f t="shared" si="24"/>
        <v>0.2727913266</v>
      </c>
      <c r="AL374" s="57">
        <f t="shared" ref="AL374:AM374" si="1886">R374-T374</f>
        <v>-0.2049011431</v>
      </c>
      <c r="AM374" s="57">
        <f t="shared" si="1886"/>
        <v>-0.06301480699</v>
      </c>
      <c r="AN374" s="58">
        <f t="shared" si="26"/>
        <v>-0.1001365014</v>
      </c>
      <c r="AO374" s="58">
        <f t="shared" si="27"/>
        <v>-0.04440518323</v>
      </c>
      <c r="AP374" s="39">
        <f t="shared" si="28"/>
        <v>0.2727913266</v>
      </c>
      <c r="AQ374" s="40">
        <f t="shared" ref="AQ374:AR374" si="1887">AJ374+AN374</f>
        <v>0.1726548252</v>
      </c>
      <c r="AR374" s="54">
        <f t="shared" si="1887"/>
        <v>0.2283861434</v>
      </c>
      <c r="AS374" s="59">
        <f t="shared" si="30"/>
        <v>1.420499709</v>
      </c>
      <c r="AT374" s="39">
        <f t="shared" ref="AT374:AV374" si="1888">AP374*$AS374</f>
        <v>0.3875</v>
      </c>
      <c r="AU374" s="40">
        <f t="shared" si="1888"/>
        <v>0.2452561289</v>
      </c>
      <c r="AV374" s="54">
        <f t="shared" si="1888"/>
        <v>0.3244224502</v>
      </c>
      <c r="AW374" s="39">
        <f t="shared" ref="AW374:AY374" si="1889">IF(AT374&lt;0,0,IF(AT374&gt;1,1,AT374))</f>
        <v>0.3875</v>
      </c>
      <c r="AX374" s="40">
        <f t="shared" si="1889"/>
        <v>0.2452561289</v>
      </c>
      <c r="AY374" s="54">
        <f t="shared" si="1889"/>
        <v>0.3244224502</v>
      </c>
      <c r="AZ374" s="38"/>
      <c r="BA374" s="38"/>
      <c r="BB374" s="38"/>
      <c r="BC374" s="38"/>
      <c r="BD374" s="38"/>
      <c r="BE374" s="38"/>
      <c r="BF374" s="38"/>
    </row>
    <row r="375">
      <c r="A375" s="1"/>
      <c r="B375" s="1"/>
      <c r="C375" s="53">
        <v>0.0</v>
      </c>
      <c r="D375" s="42"/>
      <c r="E375" s="42"/>
      <c r="F375" s="2">
        <v>5513.0</v>
      </c>
      <c r="G375" s="75">
        <v>2591.0</v>
      </c>
      <c r="H375" s="43">
        <v>26.0</v>
      </c>
      <c r="I375" s="43">
        <v>24.0</v>
      </c>
      <c r="J375" s="43">
        <v>21.0</v>
      </c>
      <c r="K375" s="44">
        <v>79.0</v>
      </c>
      <c r="L375" s="44">
        <v>125.0</v>
      </c>
      <c r="M375" s="44">
        <v>68.0</v>
      </c>
      <c r="N375" s="76">
        <f>'Turnout Restoration'!AR375</f>
        <v>29</v>
      </c>
      <c r="O375" s="45">
        <v>22.0</v>
      </c>
      <c r="P375" s="76">
        <f>'Turnout Restoration'!AT375</f>
        <v>17</v>
      </c>
      <c r="Q375" s="39">
        <f t="shared" si="6"/>
        <v>0.3235294118</v>
      </c>
      <c r="R375" s="40">
        <f t="shared" si="7"/>
        <v>0.338028169</v>
      </c>
      <c r="S375" s="54">
        <f t="shared" si="8"/>
        <v>0.4595588235</v>
      </c>
      <c r="T375" s="40">
        <f t="shared" si="9"/>
        <v>0.4505752595</v>
      </c>
      <c r="U375" s="54">
        <f t="shared" si="10"/>
        <v>0.5447897924</v>
      </c>
      <c r="V375" s="39">
        <f t="shared" ref="V375:X375" si="1890">Q375</f>
        <v>0.3235294118</v>
      </c>
      <c r="W375" s="40">
        <f t="shared" si="1890"/>
        <v>0.338028169</v>
      </c>
      <c r="X375" s="54">
        <f t="shared" si="1890"/>
        <v>0.4595588235</v>
      </c>
      <c r="Y375" s="39">
        <f t="shared" si="12"/>
        <v>0.3235294118</v>
      </c>
      <c r="Z375" s="40">
        <f t="shared" si="13"/>
        <v>-0.215971831</v>
      </c>
      <c r="AA375" s="54">
        <f t="shared" si="14"/>
        <v>-0.1724411765</v>
      </c>
      <c r="AB375" s="55">
        <f t="shared" si="15"/>
        <v>-0.5886134056</v>
      </c>
      <c r="AC375" s="55">
        <f t="shared" si="16"/>
        <v>1.374011569</v>
      </c>
      <c r="AD375" s="39">
        <f t="shared" si="17"/>
        <v>0.2750591864</v>
      </c>
      <c r="AE375" s="40">
        <f t="shared" si="18"/>
        <v>0.2750591864</v>
      </c>
      <c r="AF375" s="54">
        <f t="shared" si="19"/>
        <v>-0.1724411765</v>
      </c>
      <c r="AG375" s="56">
        <f t="shared" si="20"/>
        <v>-0.5599815942</v>
      </c>
      <c r="AH375" s="56">
        <f t="shared" si="21"/>
        <v>1.345379758</v>
      </c>
      <c r="AI375" s="39">
        <f t="shared" si="22"/>
        <v>0.2295577437</v>
      </c>
      <c r="AJ375" s="40">
        <f t="shared" si="23"/>
        <v>0.2295577437</v>
      </c>
      <c r="AK375" s="54">
        <f t="shared" si="24"/>
        <v>0.2295577437</v>
      </c>
      <c r="AL375" s="57">
        <f t="shared" ref="AL375:AM375" si="1891">R375-T375</f>
        <v>-0.1125470905</v>
      </c>
      <c r="AM375" s="57">
        <f t="shared" si="1891"/>
        <v>-0.08523096886</v>
      </c>
      <c r="AN375" s="58">
        <f t="shared" si="26"/>
        <v>-0.05500248422</v>
      </c>
      <c r="AO375" s="58">
        <f t="shared" si="27"/>
        <v>-0.06006043612</v>
      </c>
      <c r="AP375" s="39">
        <f t="shared" si="28"/>
        <v>0.2295577437</v>
      </c>
      <c r="AQ375" s="40">
        <f t="shared" ref="AQ375:AR375" si="1892">AJ375+AN375</f>
        <v>0.1745552595</v>
      </c>
      <c r="AR375" s="54">
        <f t="shared" si="1892"/>
        <v>0.1694973076</v>
      </c>
      <c r="AS375" s="59">
        <f t="shared" si="30"/>
        <v>1.409359608</v>
      </c>
      <c r="AT375" s="39">
        <f t="shared" ref="AT375:AV375" si="1893">AP375*$AS375</f>
        <v>0.3235294118</v>
      </c>
      <c r="AU375" s="40">
        <f t="shared" si="1893"/>
        <v>0.2460111321</v>
      </c>
      <c r="AV375" s="54">
        <f t="shared" si="1893"/>
        <v>0.238882659</v>
      </c>
      <c r="AW375" s="39">
        <f t="shared" ref="AW375:AY375" si="1894">IF(AT375&lt;0,0,IF(AT375&gt;1,1,AT375))</f>
        <v>0.3235294118</v>
      </c>
      <c r="AX375" s="40">
        <f t="shared" si="1894"/>
        <v>0.2460111321</v>
      </c>
      <c r="AY375" s="54">
        <f t="shared" si="1894"/>
        <v>0.238882659</v>
      </c>
      <c r="AZ375" s="38"/>
      <c r="BA375" s="38"/>
      <c r="BB375" s="38"/>
      <c r="BC375" s="38"/>
      <c r="BD375" s="38"/>
      <c r="BE375" s="38"/>
      <c r="BF375" s="38"/>
    </row>
    <row r="376">
      <c r="A376" s="1"/>
      <c r="B376" s="1"/>
      <c r="C376" s="53">
        <v>0.0</v>
      </c>
      <c r="D376" s="42"/>
      <c r="E376" s="42"/>
      <c r="F376" s="2">
        <v>5530.0</v>
      </c>
      <c r="G376" s="75">
        <v>3327.0</v>
      </c>
      <c r="H376" s="43">
        <v>58.0</v>
      </c>
      <c r="I376" s="43">
        <v>149.0</v>
      </c>
      <c r="J376" s="43">
        <v>59.0</v>
      </c>
      <c r="K376" s="44">
        <v>133.0</v>
      </c>
      <c r="L376" s="44">
        <v>516.0</v>
      </c>
      <c r="M376" s="44">
        <v>81.0</v>
      </c>
      <c r="N376" s="76">
        <f>'Turnout Restoration'!AR376</f>
        <v>41</v>
      </c>
      <c r="O376" s="45">
        <v>42.0</v>
      </c>
      <c r="P376" s="76">
        <f>'Turnout Restoration'!AT376</f>
        <v>72</v>
      </c>
      <c r="Q376" s="39">
        <f t="shared" si="6"/>
        <v>0.2709677419</v>
      </c>
      <c r="R376" s="40">
        <f t="shared" si="7"/>
        <v>0.5601503759</v>
      </c>
      <c r="S376" s="54">
        <f t="shared" si="8"/>
        <v>0.7068493151</v>
      </c>
      <c r="T376" s="40">
        <f t="shared" si="9"/>
        <v>0.4576788345</v>
      </c>
      <c r="U376" s="54">
        <f t="shared" si="10"/>
        <v>0.5537882206</v>
      </c>
      <c r="V376" s="39">
        <f t="shared" ref="V376:X376" si="1895">Q376</f>
        <v>0.2709677419</v>
      </c>
      <c r="W376" s="40">
        <f t="shared" si="1895"/>
        <v>0.5601503759</v>
      </c>
      <c r="X376" s="54">
        <f t="shared" si="1895"/>
        <v>0.7068493151</v>
      </c>
      <c r="Y376" s="39">
        <f t="shared" si="12"/>
        <v>0.2709677419</v>
      </c>
      <c r="Z376" s="40">
        <f t="shared" si="13"/>
        <v>0.00615037594</v>
      </c>
      <c r="AA376" s="54">
        <f t="shared" si="14"/>
        <v>0.07484931507</v>
      </c>
      <c r="AB376" s="55">
        <f t="shared" si="15"/>
        <v>0.02269391927</v>
      </c>
      <c r="AC376" s="55">
        <f t="shared" si="16"/>
        <v>0.7627042441</v>
      </c>
      <c r="AD376" s="39">
        <f t="shared" si="17"/>
        <v>0.1916524775</v>
      </c>
      <c r="AE376" s="40">
        <f t="shared" si="18"/>
        <v>0.1916524775</v>
      </c>
      <c r="AF376" s="54">
        <f t="shared" si="19"/>
        <v>0.07484931507</v>
      </c>
      <c r="AG376" s="56">
        <f t="shared" si="20"/>
        <v>0.3723308387</v>
      </c>
      <c r="AH376" s="56">
        <f t="shared" si="21"/>
        <v>0.4130673247</v>
      </c>
      <c r="AI376" s="39">
        <f t="shared" si="22"/>
        <v>0.1454872711</v>
      </c>
      <c r="AJ376" s="40">
        <f t="shared" si="23"/>
        <v>0.1454872711</v>
      </c>
      <c r="AK376" s="54">
        <f t="shared" si="24"/>
        <v>0.1454872711</v>
      </c>
      <c r="AL376" s="57">
        <f t="shared" ref="AL376:AM376" si="1896">R376-T376</f>
        <v>0.1024715414</v>
      </c>
      <c r="AM376" s="57">
        <f t="shared" si="1896"/>
        <v>0.1530610945</v>
      </c>
      <c r="AN376" s="58">
        <f t="shared" si="26"/>
        <v>0.05007849882</v>
      </c>
      <c r="AO376" s="58">
        <f t="shared" si="27"/>
        <v>0.1078588711</v>
      </c>
      <c r="AP376" s="39">
        <f t="shared" si="28"/>
        <v>0.1454872711</v>
      </c>
      <c r="AQ376" s="40">
        <f t="shared" ref="AQ376:AR376" si="1897">AJ376+AN376</f>
        <v>0.1955657699</v>
      </c>
      <c r="AR376" s="54">
        <f t="shared" si="1897"/>
        <v>0.2533461422</v>
      </c>
      <c r="AS376" s="59">
        <f t="shared" si="30"/>
        <v>1.862484188</v>
      </c>
      <c r="AT376" s="39">
        <f t="shared" ref="AT376:AV376" si="1898">AP376*$AS376</f>
        <v>0.2709677419</v>
      </c>
      <c r="AU376" s="40">
        <f t="shared" si="1898"/>
        <v>0.3642381541</v>
      </c>
      <c r="AV376" s="54">
        <f t="shared" si="1898"/>
        <v>0.4718531839</v>
      </c>
      <c r="AW376" s="39">
        <f t="shared" ref="AW376:AY376" si="1899">IF(AT376&lt;0,0,IF(AT376&gt;1,1,AT376))</f>
        <v>0.2709677419</v>
      </c>
      <c r="AX376" s="40">
        <f t="shared" si="1899"/>
        <v>0.3642381541</v>
      </c>
      <c r="AY376" s="54">
        <f t="shared" si="1899"/>
        <v>0.4718531839</v>
      </c>
      <c r="AZ376" s="38"/>
      <c r="BA376" s="38"/>
      <c r="BB376" s="38"/>
      <c r="BC376" s="38"/>
      <c r="BD376" s="38"/>
      <c r="BE376" s="38"/>
      <c r="BF376" s="38"/>
    </row>
    <row r="377">
      <c r="A377" s="1"/>
      <c r="B377" s="1"/>
      <c r="C377" s="53">
        <v>0.0</v>
      </c>
      <c r="D377" s="42"/>
      <c r="E377" s="42"/>
      <c r="F377" s="2">
        <v>5531.0</v>
      </c>
      <c r="G377" s="75">
        <v>572.0</v>
      </c>
      <c r="H377" s="43">
        <v>5.0</v>
      </c>
      <c r="I377" s="43">
        <v>11.0</v>
      </c>
      <c r="J377" s="43">
        <v>14.0</v>
      </c>
      <c r="K377" s="44">
        <v>12.0</v>
      </c>
      <c r="L377" s="44">
        <v>60.0</v>
      </c>
      <c r="M377" s="44">
        <v>28.0</v>
      </c>
      <c r="N377" s="76">
        <f>'Turnout Restoration'!AR377</f>
        <v>2</v>
      </c>
      <c r="O377" s="45">
        <v>12.0</v>
      </c>
      <c r="P377" s="76">
        <f>'Turnout Restoration'!AT377</f>
        <v>20</v>
      </c>
      <c r="Q377" s="39">
        <f t="shared" si="6"/>
        <v>0.3529411765</v>
      </c>
      <c r="R377" s="40">
        <f t="shared" si="7"/>
        <v>0.3666666667</v>
      </c>
      <c r="S377" s="54">
        <f t="shared" si="8"/>
        <v>0.6</v>
      </c>
      <c r="T377" s="40">
        <f t="shared" si="9"/>
        <v>0.4482422145</v>
      </c>
      <c r="U377" s="54">
        <f t="shared" si="10"/>
        <v>0.5406297578</v>
      </c>
      <c r="V377" s="39">
        <f t="shared" ref="V377:X377" si="1900">Q377</f>
        <v>0.3529411765</v>
      </c>
      <c r="W377" s="40">
        <f t="shared" si="1900"/>
        <v>0.3666666667</v>
      </c>
      <c r="X377" s="54">
        <f t="shared" si="1900"/>
        <v>0.6</v>
      </c>
      <c r="Y377" s="39">
        <f t="shared" si="12"/>
        <v>0.3529411765</v>
      </c>
      <c r="Z377" s="40">
        <f t="shared" si="13"/>
        <v>-0.1873333333</v>
      </c>
      <c r="AA377" s="54">
        <f t="shared" si="14"/>
        <v>-0.032</v>
      </c>
      <c r="AB377" s="55">
        <f t="shared" si="15"/>
        <v>-0.487965596</v>
      </c>
      <c r="AC377" s="55">
        <f t="shared" si="16"/>
        <v>1.273363759</v>
      </c>
      <c r="AD377" s="39">
        <f t="shared" si="17"/>
        <v>0.2825431399</v>
      </c>
      <c r="AE377" s="40">
        <f t="shared" si="18"/>
        <v>0.2825431399</v>
      </c>
      <c r="AF377" s="54">
        <f t="shared" si="19"/>
        <v>-0.032</v>
      </c>
      <c r="AG377" s="56">
        <f t="shared" si="20"/>
        <v>-0.1127764789</v>
      </c>
      <c r="AH377" s="56">
        <f t="shared" si="21"/>
        <v>0.8981746423</v>
      </c>
      <c r="AI377" s="39">
        <f t="shared" si="22"/>
        <v>0.2010654445</v>
      </c>
      <c r="AJ377" s="40">
        <f t="shared" si="23"/>
        <v>0.2010654445</v>
      </c>
      <c r="AK377" s="54">
        <f t="shared" si="24"/>
        <v>0.2010654445</v>
      </c>
      <c r="AL377" s="57">
        <f t="shared" ref="AL377:AM377" si="1901">R377-T377</f>
        <v>-0.08157554787</v>
      </c>
      <c r="AM377" s="57">
        <f t="shared" si="1901"/>
        <v>0.05937024221</v>
      </c>
      <c r="AN377" s="58">
        <f t="shared" si="26"/>
        <v>-0.0398664929</v>
      </c>
      <c r="AO377" s="58">
        <f t="shared" si="27"/>
        <v>0.04183693659</v>
      </c>
      <c r="AP377" s="39">
        <f t="shared" si="28"/>
        <v>0.2010654445</v>
      </c>
      <c r="AQ377" s="40">
        <f t="shared" ref="AQ377:AR377" si="1902">AJ377+AN377</f>
        <v>0.1611989516</v>
      </c>
      <c r="AR377" s="54">
        <f t="shared" si="1902"/>
        <v>0.2429023811</v>
      </c>
      <c r="AS377" s="59">
        <f t="shared" si="30"/>
        <v>1.755354718</v>
      </c>
      <c r="AT377" s="39">
        <f t="shared" ref="AT377:AV377" si="1903">AP377*$AS377</f>
        <v>0.3529411765</v>
      </c>
      <c r="AU377" s="40">
        <f t="shared" si="1903"/>
        <v>0.2829613401</v>
      </c>
      <c r="AV377" s="54">
        <f t="shared" si="1903"/>
        <v>0.4263798405</v>
      </c>
      <c r="AW377" s="39">
        <f t="shared" ref="AW377:AY377" si="1904">IF(AT377&lt;0,0,IF(AT377&gt;1,1,AT377))</f>
        <v>0.3529411765</v>
      </c>
      <c r="AX377" s="40">
        <f t="shared" si="1904"/>
        <v>0.2829613401</v>
      </c>
      <c r="AY377" s="54">
        <f t="shared" si="1904"/>
        <v>0.4263798405</v>
      </c>
      <c r="AZ377" s="38"/>
      <c r="BA377" s="38"/>
      <c r="BB377" s="38"/>
      <c r="BC377" s="38"/>
      <c r="BD377" s="38"/>
      <c r="BE377" s="38"/>
      <c r="BF377" s="38"/>
    </row>
    <row r="378">
      <c r="A378" s="1"/>
      <c r="B378" s="1"/>
      <c r="C378" s="53">
        <v>0.0</v>
      </c>
      <c r="D378" s="42"/>
      <c r="E378" s="42"/>
      <c r="F378" s="2">
        <v>5533.0</v>
      </c>
      <c r="G378" s="75">
        <v>2049.0</v>
      </c>
      <c r="H378" s="43">
        <v>14.0</v>
      </c>
      <c r="I378" s="43">
        <v>33.0</v>
      </c>
      <c r="J378" s="43">
        <v>33.0</v>
      </c>
      <c r="K378" s="44">
        <v>85.0</v>
      </c>
      <c r="L378" s="44">
        <v>207.0</v>
      </c>
      <c r="M378" s="44">
        <v>89.0</v>
      </c>
      <c r="N378" s="76">
        <f>'Turnout Restoration'!AR378</f>
        <v>32</v>
      </c>
      <c r="O378" s="45">
        <v>31.0</v>
      </c>
      <c r="P378" s="76">
        <f>'Turnout Restoration'!AT378</f>
        <v>75</v>
      </c>
      <c r="Q378" s="39">
        <f t="shared" si="6"/>
        <v>0.2246376812</v>
      </c>
      <c r="R378" s="40">
        <f t="shared" si="7"/>
        <v>0.4125</v>
      </c>
      <c r="S378" s="54">
        <f t="shared" si="8"/>
        <v>0.5433070866</v>
      </c>
      <c r="T378" s="40">
        <f t="shared" si="9"/>
        <v>0.467060334</v>
      </c>
      <c r="U378" s="54">
        <f t="shared" si="10"/>
        <v>0.5633829553</v>
      </c>
      <c r="V378" s="39">
        <f t="shared" ref="V378:X378" si="1905">Q378</f>
        <v>0.2246376812</v>
      </c>
      <c r="W378" s="40">
        <f t="shared" si="1905"/>
        <v>0.4125</v>
      </c>
      <c r="X378" s="54">
        <f t="shared" si="1905"/>
        <v>0.5433070866</v>
      </c>
      <c r="Y378" s="39">
        <f t="shared" si="12"/>
        <v>0.2246376812</v>
      </c>
      <c r="Z378" s="40">
        <f t="shared" si="13"/>
        <v>-0.1415</v>
      </c>
      <c r="AA378" s="54">
        <f t="shared" si="14"/>
        <v>-0.08869291339</v>
      </c>
      <c r="AB378" s="55">
        <f t="shared" si="15"/>
        <v>-0.5621174631</v>
      </c>
      <c r="AC378" s="55">
        <f t="shared" si="16"/>
        <v>1.347515626</v>
      </c>
      <c r="AD378" s="39">
        <f t="shared" si="17"/>
        <v>0.1877289772</v>
      </c>
      <c r="AE378" s="40">
        <f t="shared" si="18"/>
        <v>0.1877289772</v>
      </c>
      <c r="AF378" s="54">
        <f t="shared" si="19"/>
        <v>-0.08869291339</v>
      </c>
      <c r="AG378" s="56">
        <f t="shared" si="20"/>
        <v>-0.4413672695</v>
      </c>
      <c r="AH378" s="56">
        <f t="shared" si="21"/>
        <v>1.226765433</v>
      </c>
      <c r="AI378" s="39">
        <f t="shared" si="22"/>
        <v>0.1468138307</v>
      </c>
      <c r="AJ378" s="40">
        <f t="shared" si="23"/>
        <v>0.1468138307</v>
      </c>
      <c r="AK378" s="54">
        <f t="shared" si="24"/>
        <v>0.1468138307</v>
      </c>
      <c r="AL378" s="57">
        <f t="shared" ref="AL378:AM378" si="1906">R378-T378</f>
        <v>-0.05456033396</v>
      </c>
      <c r="AM378" s="57">
        <f t="shared" si="1906"/>
        <v>-0.02007586865</v>
      </c>
      <c r="AN378" s="58">
        <f t="shared" si="26"/>
        <v>-0.02666398478</v>
      </c>
      <c r="AO378" s="58">
        <f t="shared" si="27"/>
        <v>-0.01414703414</v>
      </c>
      <c r="AP378" s="39">
        <f t="shared" si="28"/>
        <v>0.1468138307</v>
      </c>
      <c r="AQ378" s="40">
        <f t="shared" ref="AQ378:AR378" si="1907">AJ378+AN378</f>
        <v>0.1201498459</v>
      </c>
      <c r="AR378" s="54">
        <f t="shared" si="1907"/>
        <v>0.1326667966</v>
      </c>
      <c r="AS378" s="59">
        <f t="shared" si="30"/>
        <v>1.530085279</v>
      </c>
      <c r="AT378" s="39">
        <f t="shared" ref="AT378:AV378" si="1908">AP378*$AS378</f>
        <v>0.2246376812</v>
      </c>
      <c r="AU378" s="40">
        <f t="shared" si="1908"/>
        <v>0.1838395106</v>
      </c>
      <c r="AV378" s="54">
        <f t="shared" si="1908"/>
        <v>0.2029915125</v>
      </c>
      <c r="AW378" s="39">
        <f t="shared" ref="AW378:AY378" si="1909">IF(AT378&lt;0,0,IF(AT378&gt;1,1,AT378))</f>
        <v>0.2246376812</v>
      </c>
      <c r="AX378" s="40">
        <f t="shared" si="1909"/>
        <v>0.1838395106</v>
      </c>
      <c r="AY378" s="54">
        <f t="shared" si="1909"/>
        <v>0.2029915125</v>
      </c>
      <c r="AZ378" s="38"/>
      <c r="BA378" s="38"/>
      <c r="BB378" s="38"/>
      <c r="BC378" s="38"/>
      <c r="BD378" s="38"/>
      <c r="BE378" s="38"/>
      <c r="BF378" s="38"/>
    </row>
    <row r="379">
      <c r="A379" s="1"/>
      <c r="B379" s="1"/>
      <c r="C379" s="53">
        <v>0.0</v>
      </c>
      <c r="D379" s="42"/>
      <c r="E379" s="42"/>
      <c r="F379" s="2">
        <v>5545.0</v>
      </c>
      <c r="G379" s="75">
        <v>1158.0</v>
      </c>
      <c r="H379" s="43">
        <v>3.0</v>
      </c>
      <c r="I379" s="43">
        <v>16.0</v>
      </c>
      <c r="J379" s="43">
        <v>2.0</v>
      </c>
      <c r="K379" s="44">
        <v>16.0</v>
      </c>
      <c r="L379" s="44">
        <v>42.0</v>
      </c>
      <c r="M379" s="44">
        <v>8.0</v>
      </c>
      <c r="N379" s="76">
        <f>'Turnout Restoration'!AR379</f>
        <v>8</v>
      </c>
      <c r="O379" s="45">
        <v>5.0</v>
      </c>
      <c r="P379" s="76">
        <f>'Turnout Restoration'!AT379</f>
        <v>5</v>
      </c>
      <c r="Q379" s="39">
        <f t="shared" si="6"/>
        <v>0.2777777778</v>
      </c>
      <c r="R379" s="40">
        <f t="shared" si="7"/>
        <v>0.7619047619</v>
      </c>
      <c r="S379" s="54">
        <f t="shared" si="8"/>
        <v>0.6363636364</v>
      </c>
      <c r="T379" s="40">
        <f t="shared" si="9"/>
        <v>0.4565462963</v>
      </c>
      <c r="U379" s="54">
        <f t="shared" si="10"/>
        <v>0.5525092593</v>
      </c>
      <c r="V379" s="39">
        <f t="shared" ref="V379:X379" si="1910">Q379</f>
        <v>0.2777777778</v>
      </c>
      <c r="W379" s="40">
        <f t="shared" si="1910"/>
        <v>0.7619047619</v>
      </c>
      <c r="X379" s="54">
        <f t="shared" si="1910"/>
        <v>0.6363636364</v>
      </c>
      <c r="Y379" s="39">
        <f t="shared" si="12"/>
        <v>0.2777777778</v>
      </c>
      <c r="Z379" s="40">
        <f t="shared" si="13"/>
        <v>0.2079047619</v>
      </c>
      <c r="AA379" s="54">
        <f t="shared" si="14"/>
        <v>0.004363636364</v>
      </c>
      <c r="AB379" s="55">
        <f t="shared" si="15"/>
        <v>0.6425129487</v>
      </c>
      <c r="AC379" s="55">
        <f t="shared" si="16"/>
        <v>0.1428852147</v>
      </c>
      <c r="AD379" s="39">
        <f t="shared" si="17"/>
        <v>0.2453414802</v>
      </c>
      <c r="AE379" s="40">
        <f t="shared" si="18"/>
        <v>0.2453414802</v>
      </c>
      <c r="AF379" s="54">
        <f t="shared" si="19"/>
        <v>0.004363636364</v>
      </c>
      <c r="AG379" s="56">
        <f t="shared" si="20"/>
        <v>0.01778409552</v>
      </c>
      <c r="AH379" s="56">
        <f t="shared" si="21"/>
        <v>0.7676140679</v>
      </c>
      <c r="AI379" s="39">
        <f t="shared" si="22"/>
        <v>0.173510062</v>
      </c>
      <c r="AJ379" s="40">
        <f t="shared" si="23"/>
        <v>0.173510062</v>
      </c>
      <c r="AK379" s="54">
        <f t="shared" si="24"/>
        <v>0.173510062</v>
      </c>
      <c r="AL379" s="57">
        <f t="shared" ref="AL379:AM379" si="1911">R379-T379</f>
        <v>0.3053584656</v>
      </c>
      <c r="AM379" s="57">
        <f t="shared" si="1911"/>
        <v>0.0838543771</v>
      </c>
      <c r="AN379" s="58">
        <f t="shared" si="26"/>
        <v>0.1492306386</v>
      </c>
      <c r="AO379" s="58">
        <f t="shared" si="27"/>
        <v>0.05909038143</v>
      </c>
      <c r="AP379" s="39">
        <f t="shared" si="28"/>
        <v>0.173510062</v>
      </c>
      <c r="AQ379" s="40">
        <f t="shared" ref="AQ379:AR379" si="1912">AJ379+AN379</f>
        <v>0.3227407006</v>
      </c>
      <c r="AR379" s="54">
        <f t="shared" si="1912"/>
        <v>0.2326004435</v>
      </c>
      <c r="AS379" s="59">
        <f t="shared" si="30"/>
        <v>1.600931811</v>
      </c>
      <c r="AT379" s="39">
        <f t="shared" ref="AT379:AV379" si="1913">AP379*$AS379</f>
        <v>0.2777777778</v>
      </c>
      <c r="AU379" s="40">
        <f t="shared" si="1913"/>
        <v>0.5166858542</v>
      </c>
      <c r="AV379" s="54">
        <f t="shared" si="1913"/>
        <v>0.3723774491</v>
      </c>
      <c r="AW379" s="39">
        <f t="shared" ref="AW379:AY379" si="1914">IF(AT379&lt;0,0,IF(AT379&gt;1,1,AT379))</f>
        <v>0.2777777778</v>
      </c>
      <c r="AX379" s="40">
        <f t="shared" si="1914"/>
        <v>0.5166858542</v>
      </c>
      <c r="AY379" s="54">
        <f t="shared" si="1914"/>
        <v>0.3723774491</v>
      </c>
      <c r="AZ379" s="38"/>
      <c r="BA379" s="38"/>
      <c r="BB379" s="38"/>
      <c r="BC379" s="38"/>
      <c r="BD379" s="38"/>
      <c r="BE379" s="38"/>
      <c r="BF379" s="38"/>
    </row>
    <row r="380">
      <c r="A380" s="1"/>
      <c r="B380" s="1"/>
      <c r="C380" s="53">
        <v>0.0</v>
      </c>
      <c r="D380" s="42"/>
      <c r="E380" s="42"/>
      <c r="F380" s="2">
        <v>5550.0</v>
      </c>
      <c r="G380" s="75">
        <v>760.0</v>
      </c>
      <c r="H380" s="43">
        <v>8.0</v>
      </c>
      <c r="I380" s="43">
        <v>18.0</v>
      </c>
      <c r="J380" s="43">
        <v>14.0</v>
      </c>
      <c r="K380" s="44">
        <v>25.0</v>
      </c>
      <c r="L380" s="44">
        <v>90.0</v>
      </c>
      <c r="M380" s="44">
        <v>43.0</v>
      </c>
      <c r="N380" s="76">
        <f>'Turnout Restoration'!AR380</f>
        <v>13</v>
      </c>
      <c r="O380" s="45">
        <v>16.0</v>
      </c>
      <c r="P380" s="76">
        <f>'Turnout Restoration'!AT380</f>
        <v>16</v>
      </c>
      <c r="Q380" s="39">
        <f t="shared" si="6"/>
        <v>0.3555555556</v>
      </c>
      <c r="R380" s="40">
        <f t="shared" si="7"/>
        <v>0.45</v>
      </c>
      <c r="S380" s="54">
        <f t="shared" si="8"/>
        <v>0.5696202532</v>
      </c>
      <c r="T380" s="40">
        <f t="shared" si="9"/>
        <v>0.4480918519</v>
      </c>
      <c r="U380" s="54">
        <f t="shared" si="10"/>
        <v>0.5402903704</v>
      </c>
      <c r="V380" s="39">
        <f t="shared" ref="V380:X380" si="1915">Q380</f>
        <v>0.3555555556</v>
      </c>
      <c r="W380" s="40">
        <f t="shared" si="1915"/>
        <v>0.45</v>
      </c>
      <c r="X380" s="54">
        <f t="shared" si="1915"/>
        <v>0.5696202532</v>
      </c>
      <c r="Y380" s="39">
        <f t="shared" si="12"/>
        <v>0.3555555556</v>
      </c>
      <c r="Z380" s="40">
        <f t="shared" si="13"/>
        <v>-0.104</v>
      </c>
      <c r="AA380" s="54">
        <f t="shared" si="14"/>
        <v>-0.06237974684</v>
      </c>
      <c r="AB380" s="55">
        <f t="shared" si="15"/>
        <v>-0.2845619371</v>
      </c>
      <c r="AC380" s="55">
        <f t="shared" si="16"/>
        <v>1.0699601</v>
      </c>
      <c r="AD380" s="39">
        <f t="shared" si="17"/>
        <v>0.2619501413</v>
      </c>
      <c r="AE380" s="40">
        <f t="shared" si="18"/>
        <v>0.2619501413</v>
      </c>
      <c r="AF380" s="54">
        <f t="shared" si="19"/>
        <v>-0.06237974684</v>
      </c>
      <c r="AG380" s="56">
        <f t="shared" si="20"/>
        <v>-0.2337817122</v>
      </c>
      <c r="AH380" s="56">
        <f t="shared" si="21"/>
        <v>1.019179876</v>
      </c>
      <c r="AI380" s="39">
        <f t="shared" si="22"/>
        <v>0.1904062884</v>
      </c>
      <c r="AJ380" s="40">
        <f t="shared" si="23"/>
        <v>0.1904062884</v>
      </c>
      <c r="AK380" s="54">
        <f t="shared" si="24"/>
        <v>0.1904062884</v>
      </c>
      <c r="AL380" s="57">
        <f t="shared" ref="AL380:AM380" si="1916">R380-T380</f>
        <v>0.001908148148</v>
      </c>
      <c r="AM380" s="57">
        <f t="shared" si="1916"/>
        <v>0.02932988279</v>
      </c>
      <c r="AN380" s="58">
        <f t="shared" si="26"/>
        <v>0.0009325242256</v>
      </c>
      <c r="AO380" s="58">
        <f t="shared" si="27"/>
        <v>0.02066813947</v>
      </c>
      <c r="AP380" s="39">
        <f t="shared" si="28"/>
        <v>0.1904062884</v>
      </c>
      <c r="AQ380" s="40">
        <f t="shared" ref="AQ380:AR380" si="1917">AJ380+AN380</f>
        <v>0.1913388127</v>
      </c>
      <c r="AR380" s="54">
        <f t="shared" si="1917"/>
        <v>0.2110744279</v>
      </c>
      <c r="AS380" s="59">
        <f t="shared" si="30"/>
        <v>1.867351958</v>
      </c>
      <c r="AT380" s="39">
        <f t="shared" ref="AT380:AV380" si="1918">AP380*$AS380</f>
        <v>0.3555555556</v>
      </c>
      <c r="AU380" s="40">
        <f t="shared" si="1918"/>
        <v>0.3572969065</v>
      </c>
      <c r="AV380" s="54">
        <f t="shared" si="1918"/>
        <v>0.3941502463</v>
      </c>
      <c r="AW380" s="39">
        <f t="shared" ref="AW380:AY380" si="1919">IF(AT380&lt;0,0,IF(AT380&gt;1,1,AT380))</f>
        <v>0.3555555556</v>
      </c>
      <c r="AX380" s="40">
        <f t="shared" si="1919"/>
        <v>0.3572969065</v>
      </c>
      <c r="AY380" s="54">
        <f t="shared" si="1919"/>
        <v>0.3941502463</v>
      </c>
      <c r="AZ380" s="38"/>
      <c r="BA380" s="38"/>
      <c r="BB380" s="38"/>
      <c r="BC380" s="38"/>
      <c r="BD380" s="38"/>
      <c r="BE380" s="38"/>
      <c r="BF380" s="38"/>
    </row>
    <row r="381">
      <c r="A381" s="1"/>
      <c r="B381" s="1"/>
      <c r="C381" s="53">
        <v>0.0</v>
      </c>
      <c r="D381" s="42"/>
      <c r="E381" s="42"/>
      <c r="F381" s="2">
        <v>5554.0</v>
      </c>
      <c r="G381" s="75">
        <v>1799.0</v>
      </c>
      <c r="H381" s="43">
        <v>24.0</v>
      </c>
      <c r="I381" s="43">
        <v>26.0</v>
      </c>
      <c r="J381" s="43">
        <v>20.0</v>
      </c>
      <c r="K381" s="44">
        <v>54.0</v>
      </c>
      <c r="L381" s="44">
        <v>166.0</v>
      </c>
      <c r="M381" s="44">
        <v>61.0</v>
      </c>
      <c r="N381" s="76">
        <f>'Turnout Restoration'!AR381</f>
        <v>20</v>
      </c>
      <c r="O381" s="45">
        <v>19.0</v>
      </c>
      <c r="P381" s="76">
        <f>'Turnout Restoration'!AT381</f>
        <v>19</v>
      </c>
      <c r="Q381" s="39">
        <f t="shared" si="6"/>
        <v>0.3275862069</v>
      </c>
      <c r="R381" s="40">
        <f t="shared" si="7"/>
        <v>0.3714285714</v>
      </c>
      <c r="S381" s="54">
        <f t="shared" si="8"/>
        <v>0.590747331</v>
      </c>
      <c r="T381" s="40">
        <f t="shared" si="9"/>
        <v>0.4501834126</v>
      </c>
      <c r="U381" s="54">
        <f t="shared" si="10"/>
        <v>0.5441786564</v>
      </c>
      <c r="V381" s="39">
        <f t="shared" ref="V381:X381" si="1920">Q381</f>
        <v>0.3275862069</v>
      </c>
      <c r="W381" s="40">
        <f t="shared" si="1920"/>
        <v>0.3714285714</v>
      </c>
      <c r="X381" s="54">
        <f t="shared" si="1920"/>
        <v>0.590747331</v>
      </c>
      <c r="Y381" s="39">
        <f t="shared" si="12"/>
        <v>0.3275862069</v>
      </c>
      <c r="Z381" s="40">
        <f t="shared" si="13"/>
        <v>-0.1825714286</v>
      </c>
      <c r="AA381" s="54">
        <f t="shared" si="14"/>
        <v>-0.04125266904</v>
      </c>
      <c r="AB381" s="55">
        <f t="shared" si="15"/>
        <v>-0.5084483205</v>
      </c>
      <c r="AC381" s="55">
        <f t="shared" si="16"/>
        <v>1.293846484</v>
      </c>
      <c r="AD381" s="39">
        <f t="shared" si="17"/>
        <v>0.2651839451</v>
      </c>
      <c r="AE381" s="40">
        <f t="shared" si="18"/>
        <v>0.2651839451</v>
      </c>
      <c r="AF381" s="54">
        <f t="shared" si="19"/>
        <v>-0.04125266904</v>
      </c>
      <c r="AG381" s="56">
        <f t="shared" si="20"/>
        <v>-0.1543255253</v>
      </c>
      <c r="AH381" s="56">
        <f t="shared" si="21"/>
        <v>0.9397236887</v>
      </c>
      <c r="AI381" s="39">
        <f t="shared" si="22"/>
        <v>0.1897686848</v>
      </c>
      <c r="AJ381" s="40">
        <f t="shared" si="23"/>
        <v>0.1897686848</v>
      </c>
      <c r="AK381" s="54">
        <f t="shared" si="24"/>
        <v>0.1897686848</v>
      </c>
      <c r="AL381" s="57">
        <f t="shared" ref="AL381:AM381" si="1921">R381-T381</f>
        <v>-0.07875484118</v>
      </c>
      <c r="AM381" s="57">
        <f t="shared" si="1921"/>
        <v>0.0465686746</v>
      </c>
      <c r="AN381" s="58">
        <f t="shared" si="26"/>
        <v>-0.03848799547</v>
      </c>
      <c r="AO381" s="58">
        <f t="shared" si="27"/>
        <v>0.0328159464</v>
      </c>
      <c r="AP381" s="39">
        <f t="shared" si="28"/>
        <v>0.1897686848</v>
      </c>
      <c r="AQ381" s="40">
        <f t="shared" ref="AQ381:AR381" si="1922">AJ381+AN381</f>
        <v>0.1512806893</v>
      </c>
      <c r="AR381" s="54">
        <f t="shared" si="1922"/>
        <v>0.2225846312</v>
      </c>
      <c r="AS381" s="59">
        <f t="shared" si="30"/>
        <v>1.726239539</v>
      </c>
      <c r="AT381" s="39">
        <f t="shared" ref="AT381:AV381" si="1923">AP381*$AS381</f>
        <v>0.3275862069</v>
      </c>
      <c r="AU381" s="40">
        <f t="shared" si="1923"/>
        <v>0.2611467073</v>
      </c>
      <c r="AV381" s="54">
        <f t="shared" si="1923"/>
        <v>0.3842343911</v>
      </c>
      <c r="AW381" s="39">
        <f t="shared" ref="AW381:AY381" si="1924">IF(AT381&lt;0,0,IF(AT381&gt;1,1,AT381))</f>
        <v>0.3275862069</v>
      </c>
      <c r="AX381" s="40">
        <f t="shared" si="1924"/>
        <v>0.2611467073</v>
      </c>
      <c r="AY381" s="54">
        <f t="shared" si="1924"/>
        <v>0.3842343911</v>
      </c>
      <c r="AZ381" s="38"/>
      <c r="BA381" s="38"/>
      <c r="BB381" s="38"/>
      <c r="BC381" s="38"/>
      <c r="BD381" s="38"/>
      <c r="BE381" s="38"/>
      <c r="BF381" s="38"/>
    </row>
    <row r="382">
      <c r="A382" s="1"/>
      <c r="B382" s="1"/>
      <c r="C382" s="53">
        <v>0.0</v>
      </c>
      <c r="D382" s="42"/>
      <c r="E382" s="42"/>
      <c r="F382" s="2">
        <v>5556.0</v>
      </c>
      <c r="G382" s="75">
        <v>2533.0</v>
      </c>
      <c r="H382" s="43">
        <v>50.0</v>
      </c>
      <c r="I382" s="43">
        <v>49.0</v>
      </c>
      <c r="J382" s="43">
        <v>52.0</v>
      </c>
      <c r="K382" s="44">
        <v>131.0</v>
      </c>
      <c r="L382" s="44">
        <v>197.0</v>
      </c>
      <c r="M382" s="44">
        <v>140.0</v>
      </c>
      <c r="N382" s="76">
        <f>'Turnout Restoration'!AR382</f>
        <v>44</v>
      </c>
      <c r="O382" s="45">
        <v>33.0</v>
      </c>
      <c r="P382" s="76">
        <f>'Turnout Restoration'!AT382</f>
        <v>31</v>
      </c>
      <c r="Q382" s="39">
        <f t="shared" si="6"/>
        <v>0.3055555556</v>
      </c>
      <c r="R382" s="40">
        <f t="shared" si="7"/>
        <v>0.3245033113</v>
      </c>
      <c r="S382" s="54">
        <f t="shared" si="8"/>
        <v>0.4209401709</v>
      </c>
      <c r="T382" s="40">
        <f t="shared" si="9"/>
        <v>0.4525810185</v>
      </c>
      <c r="U382" s="54">
        <f t="shared" si="10"/>
        <v>0.5476412037</v>
      </c>
      <c r="V382" s="39">
        <f t="shared" ref="V382:X382" si="1925">Q382</f>
        <v>0.3055555556</v>
      </c>
      <c r="W382" s="40">
        <f t="shared" si="1925"/>
        <v>0.3245033113</v>
      </c>
      <c r="X382" s="54">
        <f t="shared" si="1925"/>
        <v>0.4209401709</v>
      </c>
      <c r="Y382" s="39">
        <f t="shared" si="12"/>
        <v>0.3055555556</v>
      </c>
      <c r="Z382" s="40">
        <f t="shared" si="13"/>
        <v>-0.2294966887</v>
      </c>
      <c r="AA382" s="54">
        <f t="shared" si="14"/>
        <v>-0.2110598291</v>
      </c>
      <c r="AB382" s="55">
        <f t="shared" si="15"/>
        <v>-0.6441919967</v>
      </c>
      <c r="AC382" s="55">
        <f t="shared" si="16"/>
        <v>1.42959016</v>
      </c>
      <c r="AD382" s="39">
        <f t="shared" si="17"/>
        <v>0.2702155877</v>
      </c>
      <c r="AE382" s="40">
        <f t="shared" si="18"/>
        <v>0.2702155877</v>
      </c>
      <c r="AF382" s="54">
        <f t="shared" si="19"/>
        <v>-0.2110598291</v>
      </c>
      <c r="AG382" s="56">
        <f t="shared" si="20"/>
        <v>-0.6630970442</v>
      </c>
      <c r="AH382" s="56">
        <f t="shared" si="21"/>
        <v>1.448495208</v>
      </c>
      <c r="AI382" s="39">
        <f t="shared" si="22"/>
        <v>0.2424486701</v>
      </c>
      <c r="AJ382" s="40">
        <f t="shared" si="23"/>
        <v>0.2424486701</v>
      </c>
      <c r="AK382" s="54">
        <f t="shared" si="24"/>
        <v>0.2424486701</v>
      </c>
      <c r="AL382" s="57">
        <f t="shared" ref="AL382:AM382" si="1926">R382-T382</f>
        <v>-0.1280777073</v>
      </c>
      <c r="AM382" s="57">
        <f t="shared" si="1926"/>
        <v>-0.1267010328</v>
      </c>
      <c r="AN382" s="58">
        <f t="shared" si="26"/>
        <v>-0.06259239614</v>
      </c>
      <c r="AO382" s="58">
        <f t="shared" si="27"/>
        <v>-0.08928350089</v>
      </c>
      <c r="AP382" s="39">
        <f t="shared" si="28"/>
        <v>0.2424486701</v>
      </c>
      <c r="AQ382" s="40">
        <f t="shared" ref="AQ382:AR382" si="1927">AJ382+AN382</f>
        <v>0.179856274</v>
      </c>
      <c r="AR382" s="54">
        <f t="shared" si="1927"/>
        <v>0.1531651692</v>
      </c>
      <c r="AS382" s="59">
        <f t="shared" si="30"/>
        <v>1.260289675</v>
      </c>
      <c r="AT382" s="39">
        <f t="shared" ref="AT382:AV382" si="1928">AP382*$AS382</f>
        <v>0.3055555556</v>
      </c>
      <c r="AU382" s="40">
        <f t="shared" si="1928"/>
        <v>0.226671005</v>
      </c>
      <c r="AV382" s="54">
        <f t="shared" si="1928"/>
        <v>0.1930324813</v>
      </c>
      <c r="AW382" s="39">
        <f t="shared" ref="AW382:AY382" si="1929">IF(AT382&lt;0,0,IF(AT382&gt;1,1,AT382))</f>
        <v>0.3055555556</v>
      </c>
      <c r="AX382" s="40">
        <f t="shared" si="1929"/>
        <v>0.226671005</v>
      </c>
      <c r="AY382" s="54">
        <f t="shared" si="1929"/>
        <v>0.1930324813</v>
      </c>
      <c r="AZ382" s="38"/>
      <c r="BA382" s="38"/>
      <c r="BB382" s="38"/>
      <c r="BC382" s="38"/>
      <c r="BD382" s="38"/>
      <c r="BE382" s="38"/>
      <c r="BF382" s="38"/>
    </row>
    <row r="383">
      <c r="A383" s="1"/>
      <c r="B383" s="1"/>
      <c r="C383" s="53">
        <v>0.0</v>
      </c>
      <c r="D383" s="42"/>
      <c r="E383" s="42"/>
      <c r="F383" s="2">
        <v>5560.0</v>
      </c>
      <c r="G383" s="75">
        <v>2000.0</v>
      </c>
      <c r="H383" s="43">
        <v>21.0</v>
      </c>
      <c r="I383" s="43">
        <v>45.0</v>
      </c>
      <c r="J383" s="43">
        <v>13.0</v>
      </c>
      <c r="K383" s="44">
        <v>82.0</v>
      </c>
      <c r="L383" s="44">
        <v>183.0</v>
      </c>
      <c r="M383" s="44">
        <v>50.0</v>
      </c>
      <c r="N383" s="76">
        <f>'Turnout Restoration'!AR383</f>
        <v>46</v>
      </c>
      <c r="O383" s="45">
        <v>17.0</v>
      </c>
      <c r="P383" s="76">
        <f>'Turnout Restoration'!AT383</f>
        <v>14</v>
      </c>
      <c r="Q383" s="39">
        <f t="shared" si="6"/>
        <v>0.2207792208</v>
      </c>
      <c r="R383" s="40">
        <f t="shared" si="7"/>
        <v>0.5696202532</v>
      </c>
      <c r="S383" s="54">
        <f t="shared" si="8"/>
        <v>0.580952381</v>
      </c>
      <c r="T383" s="40">
        <f t="shared" si="9"/>
        <v>0.46797352</v>
      </c>
      <c r="U383" s="54">
        <f t="shared" si="10"/>
        <v>0.5642523191</v>
      </c>
      <c r="V383" s="39">
        <f t="shared" ref="V383:X383" si="1930">Q383</f>
        <v>0.2207792208</v>
      </c>
      <c r="W383" s="40">
        <f t="shared" si="1930"/>
        <v>0.5696202532</v>
      </c>
      <c r="X383" s="54">
        <f t="shared" si="1930"/>
        <v>0.580952381</v>
      </c>
      <c r="Y383" s="39">
        <f t="shared" si="12"/>
        <v>0.2207792208</v>
      </c>
      <c r="Z383" s="40">
        <f t="shared" si="13"/>
        <v>0.01562025316</v>
      </c>
      <c r="AA383" s="54">
        <f t="shared" si="14"/>
        <v>-0.05104761905</v>
      </c>
      <c r="AB383" s="55">
        <f t="shared" si="15"/>
        <v>0.0706328611</v>
      </c>
      <c r="AC383" s="55">
        <f t="shared" si="16"/>
        <v>0.7147653023</v>
      </c>
      <c r="AD383" s="39">
        <f t="shared" si="17"/>
        <v>0.156504723</v>
      </c>
      <c r="AE383" s="40">
        <f t="shared" si="18"/>
        <v>0.156504723</v>
      </c>
      <c r="AF383" s="54">
        <f t="shared" si="19"/>
        <v>-0.05104761905</v>
      </c>
      <c r="AG383" s="56">
        <f t="shared" si="20"/>
        <v>-0.3152924947</v>
      </c>
      <c r="AH383" s="56">
        <f t="shared" si="21"/>
        <v>1.100690658</v>
      </c>
      <c r="AI383" s="39">
        <f t="shared" si="22"/>
        <v>0.1164035818</v>
      </c>
      <c r="AJ383" s="40">
        <f t="shared" si="23"/>
        <v>0.1164035818</v>
      </c>
      <c r="AK383" s="54">
        <f t="shared" si="24"/>
        <v>0.1164035818</v>
      </c>
      <c r="AL383" s="57">
        <f t="shared" ref="AL383:AM383" si="1931">R383-T383</f>
        <v>0.1016467332</v>
      </c>
      <c r="AM383" s="57">
        <f t="shared" si="1931"/>
        <v>0.01670006184</v>
      </c>
      <c r="AN383" s="58">
        <f t="shared" si="26"/>
        <v>0.04967540976</v>
      </c>
      <c r="AO383" s="58">
        <f t="shared" si="27"/>
        <v>0.01176817548</v>
      </c>
      <c r="AP383" s="39">
        <f t="shared" si="28"/>
        <v>0.1164035818</v>
      </c>
      <c r="AQ383" s="40">
        <f t="shared" ref="AQ383:AR383" si="1932">AJ383+AN383</f>
        <v>0.1660789916</v>
      </c>
      <c r="AR383" s="54">
        <f t="shared" si="1932"/>
        <v>0.1281717573</v>
      </c>
      <c r="AS383" s="59">
        <f t="shared" si="30"/>
        <v>1.896670337</v>
      </c>
      <c r="AT383" s="39">
        <f t="shared" ref="AT383:AV383" si="1933">AP383*$AS383</f>
        <v>0.2207792208</v>
      </c>
      <c r="AU383" s="40">
        <f t="shared" si="1933"/>
        <v>0.3149970969</v>
      </c>
      <c r="AV383" s="54">
        <f t="shared" si="1933"/>
        <v>0.2430995701</v>
      </c>
      <c r="AW383" s="39">
        <f t="shared" ref="AW383:AY383" si="1934">IF(AT383&lt;0,0,IF(AT383&gt;1,1,AT383))</f>
        <v>0.2207792208</v>
      </c>
      <c r="AX383" s="40">
        <f t="shared" si="1934"/>
        <v>0.3149970969</v>
      </c>
      <c r="AY383" s="54">
        <f t="shared" si="1934"/>
        <v>0.2430995701</v>
      </c>
      <c r="AZ383" s="38"/>
      <c r="BA383" s="38"/>
      <c r="BB383" s="38"/>
      <c r="BC383" s="38"/>
      <c r="BD383" s="38"/>
      <c r="BE383" s="38"/>
      <c r="BF383" s="38"/>
    </row>
    <row r="384">
      <c r="A384" s="1"/>
      <c r="B384" s="1"/>
      <c r="C384" s="53">
        <v>0.0</v>
      </c>
      <c r="D384" s="42"/>
      <c r="E384" s="42"/>
      <c r="F384" s="2">
        <v>5563.0</v>
      </c>
      <c r="G384" s="75">
        <v>1682.0</v>
      </c>
      <c r="H384" s="43">
        <v>2.0</v>
      </c>
      <c r="I384" s="43">
        <v>8.0</v>
      </c>
      <c r="J384" s="43">
        <v>9.0</v>
      </c>
      <c r="K384" s="44">
        <v>13.0</v>
      </c>
      <c r="L384" s="44">
        <v>41.0</v>
      </c>
      <c r="M384" s="44">
        <v>10.0</v>
      </c>
      <c r="N384" s="76">
        <f>'Turnout Restoration'!AR384</f>
        <v>10</v>
      </c>
      <c r="O384" s="45">
        <v>3.0</v>
      </c>
      <c r="P384" s="76">
        <f>'Turnout Restoration'!AT384</f>
        <v>40</v>
      </c>
      <c r="Q384" s="39">
        <f t="shared" si="6"/>
        <v>0.05660377358</v>
      </c>
      <c r="R384" s="40">
        <f t="shared" si="7"/>
        <v>0.4210526316</v>
      </c>
      <c r="S384" s="54">
        <f t="shared" si="8"/>
        <v>0.640625</v>
      </c>
      <c r="T384" s="40">
        <f t="shared" si="9"/>
        <v>0.5256158775</v>
      </c>
      <c r="U384" s="54">
        <f t="shared" si="10"/>
        <v>0.611257387</v>
      </c>
      <c r="V384" s="39">
        <f t="shared" ref="V384:X384" si="1935">Q384</f>
        <v>0.05660377358</v>
      </c>
      <c r="W384" s="40">
        <f t="shared" si="1935"/>
        <v>0.4210526316</v>
      </c>
      <c r="X384" s="54">
        <f t="shared" si="1935"/>
        <v>0.640625</v>
      </c>
      <c r="Y384" s="39">
        <f t="shared" si="12"/>
        <v>0.05660377358</v>
      </c>
      <c r="Z384" s="40">
        <f t="shared" si="13"/>
        <v>-0.1329473684</v>
      </c>
      <c r="AA384" s="54">
        <f t="shared" si="14"/>
        <v>0.008625</v>
      </c>
      <c r="AB384" s="55">
        <f t="shared" si="15"/>
        <v>-1.168281479</v>
      </c>
      <c r="AC384" s="55">
        <f t="shared" si="16"/>
        <v>1.953679643</v>
      </c>
      <c r="AD384" s="39">
        <f t="shared" si="17"/>
        <v>0.1021738468</v>
      </c>
      <c r="AE384" s="40">
        <f t="shared" si="18"/>
        <v>0.1021738468</v>
      </c>
      <c r="AF384" s="54">
        <f t="shared" si="19"/>
        <v>0.008625</v>
      </c>
      <c r="AG384" s="56">
        <f t="shared" si="20"/>
        <v>0.0842152909</v>
      </c>
      <c r="AH384" s="56">
        <f t="shared" si="21"/>
        <v>0.7011828725</v>
      </c>
      <c r="AI384" s="39">
        <f t="shared" si="22"/>
        <v>0.07250477778</v>
      </c>
      <c r="AJ384" s="40">
        <f t="shared" si="23"/>
        <v>0.07250477778</v>
      </c>
      <c r="AK384" s="54">
        <f t="shared" si="24"/>
        <v>0.07250477778</v>
      </c>
      <c r="AL384" s="57">
        <f t="shared" ref="AL384:AM384" si="1936">R384-T384</f>
        <v>-0.104563246</v>
      </c>
      <c r="AM384" s="57">
        <f t="shared" si="1936"/>
        <v>0.02936761303</v>
      </c>
      <c r="AN384" s="58">
        <f t="shared" si="26"/>
        <v>-0.05110072824</v>
      </c>
      <c r="AO384" s="58">
        <f t="shared" si="27"/>
        <v>0.02069472716</v>
      </c>
      <c r="AP384" s="39">
        <f t="shared" si="28"/>
        <v>0.07250477778</v>
      </c>
      <c r="AQ384" s="40">
        <f t="shared" ref="AQ384:AR384" si="1937">AJ384+AN384</f>
        <v>0.02140404954</v>
      </c>
      <c r="AR384" s="54">
        <f t="shared" si="1937"/>
        <v>0.09319950494</v>
      </c>
      <c r="AS384" s="59">
        <f t="shared" si="30"/>
        <v>0.7806902568</v>
      </c>
      <c r="AT384" s="39">
        <f t="shared" ref="AT384:AV384" si="1938">AP384*$AS384</f>
        <v>0.05660377358</v>
      </c>
      <c r="AU384" s="40">
        <f t="shared" si="1938"/>
        <v>0.01670993293</v>
      </c>
      <c r="AV384" s="54">
        <f t="shared" si="1938"/>
        <v>0.07275994545</v>
      </c>
      <c r="AW384" s="39">
        <f t="shared" ref="AW384:AY384" si="1939">IF(AT384&lt;0,0,IF(AT384&gt;1,1,AT384))</f>
        <v>0.05660377358</v>
      </c>
      <c r="AX384" s="40">
        <f t="shared" si="1939"/>
        <v>0.01670993293</v>
      </c>
      <c r="AY384" s="54">
        <f t="shared" si="1939"/>
        <v>0.07275994545</v>
      </c>
      <c r="AZ384" s="38"/>
      <c r="BA384" s="38"/>
      <c r="BB384" s="38"/>
      <c r="BC384" s="38"/>
      <c r="BD384" s="38"/>
      <c r="BE384" s="38"/>
      <c r="BF384" s="38"/>
    </row>
    <row r="385">
      <c r="A385" s="1"/>
      <c r="B385" s="1"/>
      <c r="C385" s="53">
        <v>0.0</v>
      </c>
      <c r="D385" s="42"/>
      <c r="E385" s="42"/>
      <c r="F385" s="2">
        <v>5565.0</v>
      </c>
      <c r="G385" s="75">
        <v>1927.0</v>
      </c>
      <c r="H385" s="43">
        <v>6.0</v>
      </c>
      <c r="I385" s="43">
        <v>16.0</v>
      </c>
      <c r="J385" s="43">
        <v>21.0</v>
      </c>
      <c r="K385" s="44">
        <v>30.0</v>
      </c>
      <c r="L385" s="44">
        <v>101.0</v>
      </c>
      <c r="M385" s="44">
        <v>37.0</v>
      </c>
      <c r="N385" s="76">
        <f>'Turnout Restoration'!AR385</f>
        <v>14</v>
      </c>
      <c r="O385" s="45">
        <v>25.0</v>
      </c>
      <c r="P385" s="76">
        <f>'Turnout Restoration'!AT385</f>
        <v>77</v>
      </c>
      <c r="Q385" s="39">
        <f t="shared" si="6"/>
        <v>0.2155172414</v>
      </c>
      <c r="R385" s="40">
        <f t="shared" si="7"/>
        <v>0.3720930233</v>
      </c>
      <c r="S385" s="54">
        <f t="shared" si="8"/>
        <v>0.6011904762</v>
      </c>
      <c r="T385" s="40">
        <f t="shared" si="9"/>
        <v>0.4692515606</v>
      </c>
      <c r="U385" s="54">
        <f t="shared" si="10"/>
        <v>0.5654553359</v>
      </c>
      <c r="V385" s="39">
        <f t="shared" ref="V385:X385" si="1940">Q385</f>
        <v>0.2155172414</v>
      </c>
      <c r="W385" s="40">
        <f t="shared" si="1940"/>
        <v>0.3720930233</v>
      </c>
      <c r="X385" s="54">
        <f t="shared" si="1940"/>
        <v>0.6011904762</v>
      </c>
      <c r="Y385" s="39">
        <f t="shared" si="12"/>
        <v>0.2155172414</v>
      </c>
      <c r="Z385" s="40">
        <f t="shared" si="13"/>
        <v>-0.1819069767</v>
      </c>
      <c r="AA385" s="54">
        <f t="shared" si="14"/>
        <v>-0.03080952381</v>
      </c>
      <c r="AB385" s="55">
        <f t="shared" si="15"/>
        <v>-0.7010286738</v>
      </c>
      <c r="AC385" s="55">
        <f t="shared" si="16"/>
        <v>1.486426837</v>
      </c>
      <c r="AD385" s="39">
        <f t="shared" si="17"/>
        <v>0.1994214501</v>
      </c>
      <c r="AE385" s="40">
        <f t="shared" si="18"/>
        <v>0.1994214501</v>
      </c>
      <c r="AF385" s="54">
        <f t="shared" si="19"/>
        <v>-0.03080952381</v>
      </c>
      <c r="AG385" s="56">
        <f t="shared" si="20"/>
        <v>-0.1532826544</v>
      </c>
      <c r="AH385" s="56">
        <f t="shared" si="21"/>
        <v>0.9386808178</v>
      </c>
      <c r="AI385" s="39">
        <f t="shared" si="22"/>
        <v>0.1426852156</v>
      </c>
      <c r="AJ385" s="40">
        <f t="shared" si="23"/>
        <v>0.1426852156</v>
      </c>
      <c r="AK385" s="54">
        <f t="shared" si="24"/>
        <v>0.1426852156</v>
      </c>
      <c r="AL385" s="57">
        <f t="shared" ref="AL385:AM385" si="1941">R385-T385</f>
        <v>-0.09715853739</v>
      </c>
      <c r="AM385" s="57">
        <f t="shared" si="1941"/>
        <v>0.03573514028</v>
      </c>
      <c r="AN385" s="58">
        <f t="shared" si="26"/>
        <v>-0.04748199972</v>
      </c>
      <c r="AO385" s="58">
        <f t="shared" si="27"/>
        <v>0.02518178707</v>
      </c>
      <c r="AP385" s="39">
        <f t="shared" si="28"/>
        <v>0.1426852156</v>
      </c>
      <c r="AQ385" s="40">
        <f t="shared" ref="AQ385:AR385" si="1942">AJ385+AN385</f>
        <v>0.09520321591</v>
      </c>
      <c r="AR385" s="54">
        <f t="shared" si="1942"/>
        <v>0.1678670027</v>
      </c>
      <c r="AS385" s="59">
        <f t="shared" si="30"/>
        <v>1.510438488</v>
      </c>
      <c r="AT385" s="39">
        <f t="shared" ref="AT385:AV385" si="1943">AP385*$AS385</f>
        <v>0.2155172414</v>
      </c>
      <c r="AU385" s="40">
        <f t="shared" si="1943"/>
        <v>0.1437986015</v>
      </c>
      <c r="AV385" s="54">
        <f t="shared" si="1943"/>
        <v>0.2535527818</v>
      </c>
      <c r="AW385" s="39">
        <f t="shared" ref="AW385:AY385" si="1944">IF(AT385&lt;0,0,IF(AT385&gt;1,1,AT385))</f>
        <v>0.2155172414</v>
      </c>
      <c r="AX385" s="40">
        <f t="shared" si="1944"/>
        <v>0.1437986015</v>
      </c>
      <c r="AY385" s="54">
        <f t="shared" si="1944"/>
        <v>0.2535527818</v>
      </c>
      <c r="AZ385" s="38"/>
      <c r="BA385" s="38"/>
      <c r="BB385" s="38"/>
      <c r="BC385" s="38"/>
      <c r="BD385" s="38"/>
      <c r="BE385" s="38"/>
      <c r="BF385" s="38"/>
    </row>
    <row r="386">
      <c r="A386" s="1"/>
      <c r="B386" s="1"/>
      <c r="C386" s="53">
        <v>0.0</v>
      </c>
      <c r="D386" s="42"/>
      <c r="E386" s="42"/>
      <c r="F386" s="2">
        <v>5566.0</v>
      </c>
      <c r="G386" s="75">
        <v>3340.0</v>
      </c>
      <c r="H386" s="43">
        <v>27.0</v>
      </c>
      <c r="I386" s="43">
        <v>59.0</v>
      </c>
      <c r="J386" s="43">
        <v>35.0</v>
      </c>
      <c r="K386" s="44">
        <v>133.0</v>
      </c>
      <c r="L386" s="44">
        <v>275.0</v>
      </c>
      <c r="M386" s="44">
        <v>96.0</v>
      </c>
      <c r="N386" s="76">
        <f>'Turnout Restoration'!AR386</f>
        <v>40</v>
      </c>
      <c r="O386" s="45">
        <v>22.0</v>
      </c>
      <c r="P386" s="76">
        <f>'Turnout Restoration'!AT386</f>
        <v>52</v>
      </c>
      <c r="Q386" s="39">
        <f t="shared" si="6"/>
        <v>0.1929824561</v>
      </c>
      <c r="R386" s="40">
        <f t="shared" si="7"/>
        <v>0.4876033058</v>
      </c>
      <c r="S386" s="54">
        <f t="shared" si="8"/>
        <v>0.5456349206</v>
      </c>
      <c r="T386" s="40">
        <f t="shared" si="9"/>
        <v>0.4751514312</v>
      </c>
      <c r="U386" s="54">
        <f t="shared" si="10"/>
        <v>0.5708347184</v>
      </c>
      <c r="V386" s="39">
        <f t="shared" ref="V386:X386" si="1945">Q386</f>
        <v>0.1929824561</v>
      </c>
      <c r="W386" s="40">
        <f t="shared" si="1945"/>
        <v>0.4876033058</v>
      </c>
      <c r="X386" s="54">
        <f t="shared" si="1945"/>
        <v>0.5456349206</v>
      </c>
      <c r="Y386" s="39">
        <f t="shared" si="12"/>
        <v>0.1929824561</v>
      </c>
      <c r="Z386" s="40">
        <f t="shared" si="13"/>
        <v>-0.06639669421</v>
      </c>
      <c r="AA386" s="54">
        <f t="shared" si="14"/>
        <v>-0.08636507937</v>
      </c>
      <c r="AB386" s="55">
        <f t="shared" si="15"/>
        <v>-0.3313693538</v>
      </c>
      <c r="AC386" s="55">
        <f t="shared" si="16"/>
        <v>1.116767517</v>
      </c>
      <c r="AD386" s="39">
        <f t="shared" si="17"/>
        <v>0.1443099951</v>
      </c>
      <c r="AE386" s="40">
        <f t="shared" si="18"/>
        <v>0.1443099951</v>
      </c>
      <c r="AF386" s="54">
        <f t="shared" si="19"/>
        <v>-0.08636507937</v>
      </c>
      <c r="AG386" s="56">
        <f t="shared" si="20"/>
        <v>-0.5392931112</v>
      </c>
      <c r="AH386" s="56">
        <f t="shared" si="21"/>
        <v>1.324691275</v>
      </c>
      <c r="AI386" s="39">
        <f t="shared" si="22"/>
        <v>0.1189207754</v>
      </c>
      <c r="AJ386" s="40">
        <f t="shared" si="23"/>
        <v>0.1189207754</v>
      </c>
      <c r="AK386" s="54">
        <f t="shared" si="24"/>
        <v>0.1189207754</v>
      </c>
      <c r="AL386" s="57">
        <f t="shared" ref="AL386:AM386" si="1946">R386-T386</f>
        <v>0.01245187458</v>
      </c>
      <c r="AM386" s="57">
        <f t="shared" si="1946"/>
        <v>-0.02519979774</v>
      </c>
      <c r="AN386" s="58">
        <f t="shared" si="26"/>
        <v>0.006085310885</v>
      </c>
      <c r="AO386" s="58">
        <f t="shared" si="27"/>
        <v>-0.0177577571</v>
      </c>
      <c r="AP386" s="39">
        <f t="shared" si="28"/>
        <v>0.1189207754</v>
      </c>
      <c r="AQ386" s="40">
        <f t="shared" ref="AQ386:AR386" si="1947">AJ386+AN386</f>
        <v>0.1250060862</v>
      </c>
      <c r="AR386" s="54">
        <f t="shared" si="1947"/>
        <v>0.1011630183</v>
      </c>
      <c r="AS386" s="59">
        <f t="shared" si="30"/>
        <v>1.622781684</v>
      </c>
      <c r="AT386" s="39">
        <f t="shared" ref="AT386:AV386" si="1948">AP386*$AS386</f>
        <v>0.1929824561</v>
      </c>
      <c r="AU386" s="40">
        <f t="shared" si="1948"/>
        <v>0.2028575872</v>
      </c>
      <c r="AV386" s="54">
        <f t="shared" si="1948"/>
        <v>0.1641654932</v>
      </c>
      <c r="AW386" s="39">
        <f t="shared" ref="AW386:AY386" si="1949">IF(AT386&lt;0,0,IF(AT386&gt;1,1,AT386))</f>
        <v>0.1929824561</v>
      </c>
      <c r="AX386" s="40">
        <f t="shared" si="1949"/>
        <v>0.2028575872</v>
      </c>
      <c r="AY386" s="54">
        <f t="shared" si="1949"/>
        <v>0.1641654932</v>
      </c>
      <c r="AZ386" s="38"/>
      <c r="BA386" s="38"/>
      <c r="BB386" s="38"/>
      <c r="BC386" s="38"/>
      <c r="BD386" s="38"/>
      <c r="BE386" s="38"/>
      <c r="BF386" s="38"/>
    </row>
    <row r="387">
      <c r="A387" s="1"/>
      <c r="B387" s="1"/>
      <c r="C387" s="53">
        <v>0.0</v>
      </c>
      <c r="D387" s="42"/>
      <c r="E387" s="42"/>
      <c r="F387" s="2">
        <v>5569.0</v>
      </c>
      <c r="G387" s="75">
        <v>2635.0</v>
      </c>
      <c r="H387" s="43">
        <v>22.0</v>
      </c>
      <c r="I387" s="43">
        <v>43.0</v>
      </c>
      <c r="J387" s="43">
        <v>44.0</v>
      </c>
      <c r="K387" s="44">
        <v>71.0</v>
      </c>
      <c r="L387" s="44">
        <v>199.0</v>
      </c>
      <c r="M387" s="44">
        <v>55.0</v>
      </c>
      <c r="N387" s="76">
        <f>'Turnout Restoration'!AR387</f>
        <v>36</v>
      </c>
      <c r="O387" s="45">
        <v>39.0</v>
      </c>
      <c r="P387" s="76">
        <f>'Turnout Restoration'!AT387</f>
        <v>56</v>
      </c>
      <c r="Q387" s="39">
        <f t="shared" si="6"/>
        <v>0.2977099237</v>
      </c>
      <c r="R387" s="40">
        <f t="shared" si="7"/>
        <v>0.3944954128</v>
      </c>
      <c r="S387" s="54">
        <f t="shared" si="8"/>
        <v>0.6123076923</v>
      </c>
      <c r="T387" s="40">
        <f t="shared" si="9"/>
        <v>0.4535944875</v>
      </c>
      <c r="U387" s="54">
        <f t="shared" si="10"/>
        <v>0.5489593847</v>
      </c>
      <c r="V387" s="39">
        <f t="shared" ref="V387:X387" si="1950">Q387</f>
        <v>0.2977099237</v>
      </c>
      <c r="W387" s="40">
        <f t="shared" si="1950"/>
        <v>0.3944954128</v>
      </c>
      <c r="X387" s="54">
        <f t="shared" si="1950"/>
        <v>0.6123076923</v>
      </c>
      <c r="Y387" s="39">
        <f t="shared" si="12"/>
        <v>0.2977099237</v>
      </c>
      <c r="Z387" s="40">
        <f t="shared" si="13"/>
        <v>-0.1595045872</v>
      </c>
      <c r="AA387" s="54">
        <f t="shared" si="14"/>
        <v>-0.01969230769</v>
      </c>
      <c r="AB387" s="55">
        <f t="shared" si="15"/>
        <v>-0.4918538782</v>
      </c>
      <c r="AC387" s="55">
        <f t="shared" si="16"/>
        <v>1.277252042</v>
      </c>
      <c r="AD387" s="39">
        <f t="shared" si="17"/>
        <v>0.2388230642</v>
      </c>
      <c r="AE387" s="40">
        <f t="shared" si="18"/>
        <v>0.2388230642</v>
      </c>
      <c r="AF387" s="54">
        <f t="shared" si="19"/>
        <v>-0.01969230769</v>
      </c>
      <c r="AG387" s="56">
        <f t="shared" si="20"/>
        <v>-0.08226952472</v>
      </c>
      <c r="AH387" s="56">
        <f t="shared" si="21"/>
        <v>0.8676676881</v>
      </c>
      <c r="AI387" s="39">
        <f t="shared" si="22"/>
        <v>0.1694465151</v>
      </c>
      <c r="AJ387" s="40">
        <f t="shared" si="23"/>
        <v>0.1694465151</v>
      </c>
      <c r="AK387" s="54">
        <f t="shared" si="24"/>
        <v>0.1694465151</v>
      </c>
      <c r="AL387" s="57">
        <f t="shared" ref="AL387:AM387" si="1951">R387-T387</f>
        <v>-0.05909907466</v>
      </c>
      <c r="AM387" s="57">
        <f t="shared" si="1951"/>
        <v>0.06334830766</v>
      </c>
      <c r="AN387" s="58">
        <f t="shared" si="26"/>
        <v>-0.02888209643</v>
      </c>
      <c r="AO387" s="58">
        <f t="shared" si="27"/>
        <v>0.04464019401</v>
      </c>
      <c r="AP387" s="39">
        <f t="shared" si="28"/>
        <v>0.1694465151</v>
      </c>
      <c r="AQ387" s="40">
        <f t="shared" ref="AQ387:AR387" si="1952">AJ387+AN387</f>
        <v>0.1405644187</v>
      </c>
      <c r="AR387" s="54">
        <f t="shared" si="1952"/>
        <v>0.2140867091</v>
      </c>
      <c r="AS387" s="59">
        <f t="shared" si="30"/>
        <v>1.756955128</v>
      </c>
      <c r="AT387" s="39">
        <f t="shared" ref="AT387:AV387" si="1953">AP387*$AS387</f>
        <v>0.2977099237</v>
      </c>
      <c r="AU387" s="40">
        <f t="shared" si="1953"/>
        <v>0.2469653762</v>
      </c>
      <c r="AV387" s="54">
        <f t="shared" si="1953"/>
        <v>0.3761407414</v>
      </c>
      <c r="AW387" s="39">
        <f t="shared" ref="AW387:AY387" si="1954">IF(AT387&lt;0,0,IF(AT387&gt;1,1,AT387))</f>
        <v>0.2977099237</v>
      </c>
      <c r="AX387" s="40">
        <f t="shared" si="1954"/>
        <v>0.2469653762</v>
      </c>
      <c r="AY387" s="54">
        <f t="shared" si="1954"/>
        <v>0.3761407414</v>
      </c>
      <c r="AZ387" s="38"/>
      <c r="BA387" s="38"/>
      <c r="BB387" s="38"/>
      <c r="BC387" s="38"/>
      <c r="BD387" s="38"/>
      <c r="BE387" s="38"/>
      <c r="BF387" s="38"/>
    </row>
    <row r="388">
      <c r="A388" s="1"/>
      <c r="B388" s="1"/>
      <c r="C388" s="53">
        <v>0.0</v>
      </c>
      <c r="D388" s="42"/>
      <c r="E388" s="42"/>
      <c r="F388" s="2">
        <v>5570.0</v>
      </c>
      <c r="G388" s="75">
        <v>3157.0</v>
      </c>
      <c r="H388" s="43">
        <v>14.0</v>
      </c>
      <c r="I388" s="43">
        <v>42.0</v>
      </c>
      <c r="J388" s="43">
        <v>20.0</v>
      </c>
      <c r="K388" s="44">
        <v>46.0</v>
      </c>
      <c r="L388" s="44">
        <v>214.0</v>
      </c>
      <c r="M388" s="44">
        <v>61.0</v>
      </c>
      <c r="N388" s="76">
        <f>'Turnout Restoration'!AR388</f>
        <v>22</v>
      </c>
      <c r="O388" s="45">
        <v>24.0</v>
      </c>
      <c r="P388" s="76">
        <f>'Turnout Restoration'!AT388</f>
        <v>51</v>
      </c>
      <c r="Q388" s="39">
        <f t="shared" si="6"/>
        <v>0.2474226804</v>
      </c>
      <c r="R388" s="40">
        <f t="shared" si="7"/>
        <v>0.5526315789</v>
      </c>
      <c r="S388" s="54">
        <f t="shared" si="8"/>
        <v>0.6666666667</v>
      </c>
      <c r="T388" s="40">
        <f t="shared" si="9"/>
        <v>0.4620811989</v>
      </c>
      <c r="U388" s="54">
        <f t="shared" si="10"/>
        <v>0.5584695504</v>
      </c>
      <c r="V388" s="39">
        <f t="shared" ref="V388:X388" si="1955">Q388</f>
        <v>0.2474226804</v>
      </c>
      <c r="W388" s="40">
        <f t="shared" si="1955"/>
        <v>0.5526315789</v>
      </c>
      <c r="X388" s="54">
        <f t="shared" si="1955"/>
        <v>0.6666666667</v>
      </c>
      <c r="Y388" s="39">
        <f t="shared" si="12"/>
        <v>0.2474226804</v>
      </c>
      <c r="Z388" s="40">
        <f t="shared" si="13"/>
        <v>-0.001368421053</v>
      </c>
      <c r="AA388" s="54">
        <f t="shared" si="14"/>
        <v>0.03466666667</v>
      </c>
      <c r="AB388" s="55">
        <f t="shared" si="15"/>
        <v>-0.005530645363</v>
      </c>
      <c r="AC388" s="55">
        <f t="shared" si="16"/>
        <v>0.7909288088</v>
      </c>
      <c r="AD388" s="39">
        <f t="shared" si="17"/>
        <v>0.1749569309</v>
      </c>
      <c r="AE388" s="40">
        <f t="shared" si="18"/>
        <v>0.1749569309</v>
      </c>
      <c r="AF388" s="54">
        <f t="shared" si="19"/>
        <v>0.03466666667</v>
      </c>
      <c r="AG388" s="56">
        <f t="shared" si="20"/>
        <v>0.1956103122</v>
      </c>
      <c r="AH388" s="56">
        <f t="shared" si="21"/>
        <v>0.5897878512</v>
      </c>
      <c r="AI388" s="39">
        <f t="shared" si="22"/>
        <v>0.1261184076</v>
      </c>
      <c r="AJ388" s="40">
        <f t="shared" si="23"/>
        <v>0.1261184076</v>
      </c>
      <c r="AK388" s="54">
        <f t="shared" si="24"/>
        <v>0.1261184076</v>
      </c>
      <c r="AL388" s="57">
        <f t="shared" ref="AL388:AM388" si="1956">R388-T388</f>
        <v>0.0905503801</v>
      </c>
      <c r="AM388" s="57">
        <f t="shared" si="1956"/>
        <v>0.1081971162</v>
      </c>
      <c r="AN388" s="58">
        <f t="shared" si="26"/>
        <v>0.04425255091</v>
      </c>
      <c r="AO388" s="58">
        <f t="shared" si="27"/>
        <v>0.0762441877</v>
      </c>
      <c r="AP388" s="39">
        <f t="shared" si="28"/>
        <v>0.1261184076</v>
      </c>
      <c r="AQ388" s="40">
        <f t="shared" ref="AQ388:AR388" si="1957">AJ388+AN388</f>
        <v>0.1703709585</v>
      </c>
      <c r="AR388" s="54">
        <f t="shared" si="1957"/>
        <v>0.2023625953</v>
      </c>
      <c r="AS388" s="59">
        <f t="shared" si="30"/>
        <v>1.961828453</v>
      </c>
      <c r="AT388" s="39">
        <f t="shared" ref="AT388:AV388" si="1958">AP388*$AS388</f>
        <v>0.2474226804</v>
      </c>
      <c r="AU388" s="40">
        <f t="shared" si="1958"/>
        <v>0.3342385939</v>
      </c>
      <c r="AV388" s="54">
        <f t="shared" si="1958"/>
        <v>0.3970006972</v>
      </c>
      <c r="AW388" s="39">
        <f t="shared" ref="AW388:AY388" si="1959">IF(AT388&lt;0,0,IF(AT388&gt;1,1,AT388))</f>
        <v>0.2474226804</v>
      </c>
      <c r="AX388" s="40">
        <f t="shared" si="1959"/>
        <v>0.3342385939</v>
      </c>
      <c r="AY388" s="54">
        <f t="shared" si="1959"/>
        <v>0.3970006972</v>
      </c>
      <c r="AZ388" s="38"/>
      <c r="BA388" s="38"/>
      <c r="BB388" s="38"/>
      <c r="BC388" s="38"/>
      <c r="BD388" s="38"/>
      <c r="BE388" s="38"/>
      <c r="BF388" s="38"/>
    </row>
    <row r="389">
      <c r="A389" s="1"/>
      <c r="B389" s="1"/>
      <c r="C389" s="53">
        <v>0.0</v>
      </c>
      <c r="D389" s="42"/>
      <c r="E389" s="42"/>
      <c r="F389" s="2">
        <v>5571.0</v>
      </c>
      <c r="G389" s="75">
        <v>1712.0</v>
      </c>
      <c r="H389" s="43">
        <v>8.0</v>
      </c>
      <c r="I389" s="43">
        <v>13.0</v>
      </c>
      <c r="J389" s="43">
        <v>9.0</v>
      </c>
      <c r="K389" s="44">
        <v>15.0</v>
      </c>
      <c r="L389" s="44">
        <v>71.0</v>
      </c>
      <c r="M389" s="44">
        <v>20.0</v>
      </c>
      <c r="N389" s="76">
        <f>'Turnout Restoration'!AR389</f>
        <v>10</v>
      </c>
      <c r="O389" s="45">
        <v>5.0</v>
      </c>
      <c r="P389" s="76">
        <f>'Turnout Restoration'!AT389</f>
        <v>16</v>
      </c>
      <c r="Q389" s="39">
        <f t="shared" si="6"/>
        <v>0.1612903226</v>
      </c>
      <c r="R389" s="40">
        <f t="shared" si="7"/>
        <v>0.4333333333</v>
      </c>
      <c r="S389" s="54">
        <f t="shared" si="8"/>
        <v>0.6698113208</v>
      </c>
      <c r="T389" s="40">
        <f t="shared" si="9"/>
        <v>0.4846191467</v>
      </c>
      <c r="U389" s="54">
        <f t="shared" si="10"/>
        <v>0.5790239334</v>
      </c>
      <c r="V389" s="39">
        <f t="shared" ref="V389:X389" si="1960">Q389</f>
        <v>0.1612903226</v>
      </c>
      <c r="W389" s="40">
        <f t="shared" si="1960"/>
        <v>0.4333333333</v>
      </c>
      <c r="X389" s="54">
        <f t="shared" si="1960"/>
        <v>0.6698113208</v>
      </c>
      <c r="Y389" s="39">
        <f t="shared" si="12"/>
        <v>0.1612903226</v>
      </c>
      <c r="Z389" s="40">
        <f t="shared" si="13"/>
        <v>-0.1206666667</v>
      </c>
      <c r="AA389" s="54">
        <f t="shared" si="14"/>
        <v>0.03781132075</v>
      </c>
      <c r="AB389" s="55">
        <f t="shared" si="15"/>
        <v>-0.6423053713</v>
      </c>
      <c r="AC389" s="55">
        <f t="shared" si="16"/>
        <v>1.427703535</v>
      </c>
      <c r="AD389" s="39">
        <f t="shared" si="17"/>
        <v>0.1424342175</v>
      </c>
      <c r="AE389" s="40">
        <f t="shared" si="18"/>
        <v>0.1424342175</v>
      </c>
      <c r="AF389" s="54">
        <f t="shared" si="19"/>
        <v>0.03781132075</v>
      </c>
      <c r="AG389" s="56">
        <f t="shared" si="20"/>
        <v>0.2594803077</v>
      </c>
      <c r="AH389" s="56">
        <f t="shared" si="21"/>
        <v>0.5259178557</v>
      </c>
      <c r="AI389" s="39">
        <f t="shared" si="22"/>
        <v>0.1042046119</v>
      </c>
      <c r="AJ389" s="40">
        <f t="shared" si="23"/>
        <v>0.1042046119</v>
      </c>
      <c r="AK389" s="54">
        <f t="shared" si="24"/>
        <v>0.1042046119</v>
      </c>
      <c r="AL389" s="57">
        <f t="shared" ref="AL389:AM389" si="1961">R389-T389</f>
        <v>-0.05128581339</v>
      </c>
      <c r="AM389" s="57">
        <f t="shared" si="1961"/>
        <v>0.09078738735</v>
      </c>
      <c r="AN389" s="58">
        <f t="shared" si="26"/>
        <v>-0.02506370559</v>
      </c>
      <c r="AO389" s="58">
        <f t="shared" si="27"/>
        <v>0.06397592508</v>
      </c>
      <c r="AP389" s="39">
        <f t="shared" si="28"/>
        <v>0.1042046119</v>
      </c>
      <c r="AQ389" s="40">
        <f t="shared" ref="AQ389:AR389" si="1962">AJ389+AN389</f>
        <v>0.0791409063</v>
      </c>
      <c r="AR389" s="54">
        <f t="shared" si="1962"/>
        <v>0.168180537</v>
      </c>
      <c r="AS389" s="59">
        <f t="shared" si="30"/>
        <v>1.547823265</v>
      </c>
      <c r="AT389" s="39">
        <f t="shared" ref="AT389:AV389" si="1963">AP389*$AS389</f>
        <v>0.1612903226</v>
      </c>
      <c r="AU389" s="40">
        <f t="shared" si="1963"/>
        <v>0.122496136</v>
      </c>
      <c r="AV389" s="54">
        <f t="shared" si="1963"/>
        <v>0.2603137478</v>
      </c>
      <c r="AW389" s="39">
        <f t="shared" ref="AW389:AY389" si="1964">IF(AT389&lt;0,0,IF(AT389&gt;1,1,AT389))</f>
        <v>0.1612903226</v>
      </c>
      <c r="AX389" s="40">
        <f t="shared" si="1964"/>
        <v>0.122496136</v>
      </c>
      <c r="AY389" s="54">
        <f t="shared" si="1964"/>
        <v>0.2603137478</v>
      </c>
      <c r="AZ389" s="38"/>
      <c r="BA389" s="38"/>
      <c r="BB389" s="38"/>
      <c r="BC389" s="38"/>
      <c r="BD389" s="38"/>
      <c r="BE389" s="38"/>
      <c r="BF389" s="38"/>
    </row>
    <row r="390">
      <c r="A390" s="1"/>
      <c r="B390" s="1"/>
      <c r="C390" s="53">
        <v>0.0</v>
      </c>
      <c r="D390" s="42"/>
      <c r="E390" s="42"/>
      <c r="F390" s="2">
        <v>5572.0</v>
      </c>
      <c r="G390" s="75">
        <v>2097.0</v>
      </c>
      <c r="H390" s="43">
        <v>7.0</v>
      </c>
      <c r="I390" s="43">
        <v>21.0</v>
      </c>
      <c r="J390" s="43">
        <v>13.0</v>
      </c>
      <c r="K390" s="44">
        <v>54.0</v>
      </c>
      <c r="L390" s="44">
        <v>87.0</v>
      </c>
      <c r="M390" s="44">
        <v>40.0</v>
      </c>
      <c r="N390" s="76">
        <f>'Turnout Restoration'!AR390</f>
        <v>32</v>
      </c>
      <c r="O390" s="45">
        <v>21.0</v>
      </c>
      <c r="P390" s="76">
        <f>'Turnout Restoration'!AT390</f>
        <v>36</v>
      </c>
      <c r="Q390" s="39">
        <f t="shared" si="6"/>
        <v>0.2359550562</v>
      </c>
      <c r="R390" s="40">
        <f t="shared" si="7"/>
        <v>0.512195122</v>
      </c>
      <c r="S390" s="54">
        <f t="shared" si="8"/>
        <v>0.4806629834</v>
      </c>
      <c r="T390" s="40">
        <f t="shared" si="9"/>
        <v>0.4644988007</v>
      </c>
      <c r="U390" s="54">
        <f t="shared" si="10"/>
        <v>0.5608953415</v>
      </c>
      <c r="V390" s="39">
        <f t="shared" ref="V390:X390" si="1965">Q390</f>
        <v>0.2359550562</v>
      </c>
      <c r="W390" s="40">
        <f t="shared" si="1965"/>
        <v>0.512195122</v>
      </c>
      <c r="X390" s="54">
        <f t="shared" si="1965"/>
        <v>0.4806629834</v>
      </c>
      <c r="Y390" s="39">
        <f t="shared" si="12"/>
        <v>0.2359550562</v>
      </c>
      <c r="Z390" s="40">
        <f t="shared" si="13"/>
        <v>-0.04180487805</v>
      </c>
      <c r="AA390" s="54">
        <f t="shared" si="14"/>
        <v>-0.1513370166</v>
      </c>
      <c r="AB390" s="55">
        <f t="shared" si="15"/>
        <v>-0.1753533679</v>
      </c>
      <c r="AC390" s="55">
        <f t="shared" si="16"/>
        <v>0.9607515313</v>
      </c>
      <c r="AD390" s="39">
        <f t="shared" si="17"/>
        <v>0.1694438496</v>
      </c>
      <c r="AE390" s="40">
        <f t="shared" si="18"/>
        <v>0.1694438496</v>
      </c>
      <c r="AF390" s="54">
        <f t="shared" si="19"/>
        <v>-0.1513370166</v>
      </c>
      <c r="AG390" s="56">
        <f t="shared" si="20"/>
        <v>-0.7290118848</v>
      </c>
      <c r="AH390" s="56">
        <f t="shared" si="21"/>
        <v>1.514410048</v>
      </c>
      <c r="AI390" s="39">
        <f t="shared" si="22"/>
        <v>0.160645745</v>
      </c>
      <c r="AJ390" s="40">
        <f t="shared" si="23"/>
        <v>0.160645745</v>
      </c>
      <c r="AK390" s="54">
        <f t="shared" si="24"/>
        <v>0.160645745</v>
      </c>
      <c r="AL390" s="57">
        <f t="shared" ref="AL390:AM390" si="1966">R390-T390</f>
        <v>0.04769632129</v>
      </c>
      <c r="AM390" s="57">
        <f t="shared" si="1966"/>
        <v>-0.08023235807</v>
      </c>
      <c r="AN390" s="58">
        <f t="shared" si="26"/>
        <v>0.02330949781</v>
      </c>
      <c r="AO390" s="58">
        <f t="shared" si="27"/>
        <v>-0.05653802228</v>
      </c>
      <c r="AP390" s="39">
        <f t="shared" si="28"/>
        <v>0.160645745</v>
      </c>
      <c r="AQ390" s="40">
        <f t="shared" ref="AQ390:AR390" si="1967">AJ390+AN390</f>
        <v>0.1839552428</v>
      </c>
      <c r="AR390" s="54">
        <f t="shared" si="1967"/>
        <v>0.1041077227</v>
      </c>
      <c r="AS390" s="59">
        <f t="shared" si="30"/>
        <v>1.468791198</v>
      </c>
      <c r="AT390" s="39">
        <f t="shared" ref="AT390:AV390" si="1968">AP390*$AS390</f>
        <v>0.2359550562</v>
      </c>
      <c r="AU390" s="40">
        <f t="shared" si="1968"/>
        <v>0.2701918414</v>
      </c>
      <c r="AV390" s="54">
        <f t="shared" si="1968"/>
        <v>0.1529125067</v>
      </c>
      <c r="AW390" s="39">
        <f t="shared" ref="AW390:AY390" si="1969">IF(AT390&lt;0,0,IF(AT390&gt;1,1,AT390))</f>
        <v>0.2359550562</v>
      </c>
      <c r="AX390" s="40">
        <f t="shared" si="1969"/>
        <v>0.2701918414</v>
      </c>
      <c r="AY390" s="54">
        <f t="shared" si="1969"/>
        <v>0.1529125067</v>
      </c>
      <c r="AZ390" s="38"/>
      <c r="BA390" s="38"/>
      <c r="BB390" s="38"/>
      <c r="BC390" s="38"/>
      <c r="BD390" s="38"/>
      <c r="BE390" s="38"/>
      <c r="BF390" s="38"/>
    </row>
    <row r="391">
      <c r="A391" s="1"/>
      <c r="B391" s="1"/>
      <c r="C391" s="53">
        <v>0.0</v>
      </c>
      <c r="D391" s="42"/>
      <c r="E391" s="42"/>
      <c r="F391" s="2">
        <v>5577.0</v>
      </c>
      <c r="G391" s="75">
        <v>941.0</v>
      </c>
      <c r="H391" s="43">
        <v>3.0</v>
      </c>
      <c r="I391" s="43">
        <v>15.0</v>
      </c>
      <c r="J391" s="43">
        <v>5.0</v>
      </c>
      <c r="K391" s="44">
        <v>19.0</v>
      </c>
      <c r="L391" s="44">
        <v>32.0</v>
      </c>
      <c r="M391" s="44">
        <v>21.0</v>
      </c>
      <c r="N391" s="76">
        <f>'Turnout Restoration'!AR391</f>
        <v>8</v>
      </c>
      <c r="O391" s="45">
        <v>7.0</v>
      </c>
      <c r="P391" s="76">
        <f>'Turnout Restoration'!AT391</f>
        <v>17</v>
      </c>
      <c r="Q391" s="39">
        <f t="shared" si="6"/>
        <v>0.21875</v>
      </c>
      <c r="R391" s="40">
        <f t="shared" si="7"/>
        <v>0.652173913</v>
      </c>
      <c r="S391" s="54">
        <f t="shared" si="8"/>
        <v>0.4444444444</v>
      </c>
      <c r="T391" s="40">
        <f t="shared" si="9"/>
        <v>0.4684619141</v>
      </c>
      <c r="U391" s="54">
        <f t="shared" si="10"/>
        <v>0.5647138672</v>
      </c>
      <c r="V391" s="39">
        <f t="shared" ref="V391:X391" si="1970">Q391</f>
        <v>0.21875</v>
      </c>
      <c r="W391" s="40">
        <f t="shared" si="1970"/>
        <v>0.652173913</v>
      </c>
      <c r="X391" s="54">
        <f t="shared" si="1970"/>
        <v>0.4444444444</v>
      </c>
      <c r="Y391" s="39">
        <f t="shared" si="12"/>
        <v>0.21875</v>
      </c>
      <c r="Z391" s="40">
        <f t="shared" si="13"/>
        <v>0.09817391304</v>
      </c>
      <c r="AA391" s="54">
        <f t="shared" si="14"/>
        <v>-0.1875555556</v>
      </c>
      <c r="AB391" s="55">
        <f t="shared" si="15"/>
        <v>0.4218514212</v>
      </c>
      <c r="AC391" s="55">
        <f t="shared" si="16"/>
        <v>0.3635467422</v>
      </c>
      <c r="AD391" s="39">
        <f t="shared" si="17"/>
        <v>0.1695430324</v>
      </c>
      <c r="AE391" s="40">
        <f t="shared" si="18"/>
        <v>0.1695430324</v>
      </c>
      <c r="AF391" s="54">
        <f t="shared" si="19"/>
        <v>-0.1875555556</v>
      </c>
      <c r="AG391" s="56">
        <f t="shared" si="20"/>
        <v>-0.8357967659</v>
      </c>
      <c r="AH391" s="56">
        <f t="shared" si="21"/>
        <v>1.621194929</v>
      </c>
      <c r="AI391" s="39">
        <f t="shared" si="22"/>
        <v>0.1787762935</v>
      </c>
      <c r="AJ391" s="40">
        <f t="shared" si="23"/>
        <v>0.1787762935</v>
      </c>
      <c r="AK391" s="54">
        <f t="shared" si="24"/>
        <v>0.1787762935</v>
      </c>
      <c r="AL391" s="57">
        <f t="shared" ref="AL391:AM391" si="1971">R391-T391</f>
        <v>0.183711999</v>
      </c>
      <c r="AM391" s="57">
        <f t="shared" si="1971"/>
        <v>-0.1202694227</v>
      </c>
      <c r="AN391" s="58">
        <f t="shared" si="26"/>
        <v>0.08978123095</v>
      </c>
      <c r="AO391" s="58">
        <f t="shared" si="27"/>
        <v>-0.08475128323</v>
      </c>
      <c r="AP391" s="39">
        <f t="shared" si="28"/>
        <v>0.1787762935</v>
      </c>
      <c r="AQ391" s="40">
        <f t="shared" ref="AQ391:AR391" si="1972">AJ391+AN391</f>
        <v>0.2685575245</v>
      </c>
      <c r="AR391" s="54">
        <f t="shared" si="1972"/>
        <v>0.09402501032</v>
      </c>
      <c r="AS391" s="59">
        <f t="shared" si="30"/>
        <v>1.223596237</v>
      </c>
      <c r="AT391" s="39">
        <f t="shared" ref="AT391:AV391" si="1973">AP391*$AS391</f>
        <v>0.21875</v>
      </c>
      <c r="AU391" s="40">
        <f t="shared" si="1973"/>
        <v>0.3286059763</v>
      </c>
      <c r="AV391" s="54">
        <f t="shared" si="1973"/>
        <v>0.1150486488</v>
      </c>
      <c r="AW391" s="39">
        <f t="shared" ref="AW391:AY391" si="1974">IF(AT391&lt;0,0,IF(AT391&gt;1,1,AT391))</f>
        <v>0.21875</v>
      </c>
      <c r="AX391" s="40">
        <f t="shared" si="1974"/>
        <v>0.3286059763</v>
      </c>
      <c r="AY391" s="54">
        <f t="shared" si="1974"/>
        <v>0.1150486488</v>
      </c>
      <c r="AZ391" s="38"/>
      <c r="BA391" s="38"/>
      <c r="BB391" s="38"/>
      <c r="BC391" s="38"/>
      <c r="BD391" s="38"/>
      <c r="BE391" s="38"/>
      <c r="BF391" s="38"/>
    </row>
    <row r="392">
      <c r="A392" s="1"/>
      <c r="B392" s="1"/>
      <c r="C392" s="53">
        <v>0.0</v>
      </c>
      <c r="D392" s="42"/>
      <c r="E392" s="42"/>
      <c r="F392" s="2">
        <v>5578.0</v>
      </c>
      <c r="G392" s="75">
        <v>1554.0</v>
      </c>
      <c r="H392" s="43">
        <v>6.0</v>
      </c>
      <c r="I392" s="43">
        <v>7.0</v>
      </c>
      <c r="J392" s="43">
        <v>11.0</v>
      </c>
      <c r="K392" s="44">
        <v>28.0</v>
      </c>
      <c r="L392" s="44">
        <v>59.0</v>
      </c>
      <c r="M392" s="44">
        <v>18.0</v>
      </c>
      <c r="N392" s="76">
        <f>'Turnout Restoration'!AR392</f>
        <v>9</v>
      </c>
      <c r="O392" s="45">
        <v>14.0</v>
      </c>
      <c r="P392" s="76">
        <f>'Turnout Restoration'!AT392</f>
        <v>12</v>
      </c>
      <c r="Q392" s="39">
        <f t="shared" si="6"/>
        <v>0.4</v>
      </c>
      <c r="R392" s="40">
        <f t="shared" si="7"/>
        <v>0.2916666667</v>
      </c>
      <c r="S392" s="54">
        <f t="shared" si="8"/>
        <v>0.5619047619</v>
      </c>
      <c r="T392" s="40">
        <f t="shared" si="9"/>
        <v>0.44696</v>
      </c>
      <c r="U392" s="54">
        <f t="shared" si="10"/>
        <v>0.53528</v>
      </c>
      <c r="V392" s="39">
        <f t="shared" ref="V392:X392" si="1975">Q392</f>
        <v>0.4</v>
      </c>
      <c r="W392" s="40">
        <f t="shared" si="1975"/>
        <v>0.2916666667</v>
      </c>
      <c r="X392" s="54">
        <f t="shared" si="1975"/>
        <v>0.5619047619</v>
      </c>
      <c r="Y392" s="39">
        <f t="shared" si="12"/>
        <v>0.4</v>
      </c>
      <c r="Z392" s="40">
        <f t="shared" si="13"/>
        <v>-0.2623333333</v>
      </c>
      <c r="AA392" s="54">
        <f t="shared" si="14"/>
        <v>-0.0700952381</v>
      </c>
      <c r="AB392" s="55">
        <f t="shared" si="15"/>
        <v>-0.5804650579</v>
      </c>
      <c r="AC392" s="55">
        <f t="shared" si="16"/>
        <v>1.365863221</v>
      </c>
      <c r="AD392" s="39">
        <f t="shared" si="17"/>
        <v>0.3382445696</v>
      </c>
      <c r="AE392" s="40">
        <f t="shared" si="18"/>
        <v>0.3382445696</v>
      </c>
      <c r="AF392" s="54">
        <f t="shared" si="19"/>
        <v>-0.0700952381</v>
      </c>
      <c r="AG392" s="56">
        <f t="shared" si="20"/>
        <v>-0.2043400319</v>
      </c>
      <c r="AH392" s="56">
        <f t="shared" si="21"/>
        <v>0.9897381953</v>
      </c>
      <c r="AI392" s="39">
        <f t="shared" si="22"/>
        <v>0.2442567617</v>
      </c>
      <c r="AJ392" s="40">
        <f t="shared" si="23"/>
        <v>0.2442567617</v>
      </c>
      <c r="AK392" s="54">
        <f t="shared" si="24"/>
        <v>0.2442567617</v>
      </c>
      <c r="AL392" s="57">
        <f t="shared" ref="AL392:AM392" si="1976">R392-T392</f>
        <v>-0.1552933333</v>
      </c>
      <c r="AM392" s="57">
        <f t="shared" si="1976"/>
        <v>0.0266247619</v>
      </c>
      <c r="AN392" s="58">
        <f t="shared" si="26"/>
        <v>-0.07589284697</v>
      </c>
      <c r="AO392" s="58">
        <f t="shared" si="27"/>
        <v>0.01876189879</v>
      </c>
      <c r="AP392" s="39">
        <f t="shared" si="28"/>
        <v>0.2442567617</v>
      </c>
      <c r="AQ392" s="40">
        <f t="shared" ref="AQ392:AR392" si="1977">AJ392+AN392</f>
        <v>0.1683639148</v>
      </c>
      <c r="AR392" s="54">
        <f t="shared" si="1977"/>
        <v>0.2630186605</v>
      </c>
      <c r="AS392" s="59">
        <f t="shared" si="30"/>
        <v>1.63762099</v>
      </c>
      <c r="AT392" s="39">
        <f t="shared" ref="AT392:AV392" si="1978">AP392*$AS392</f>
        <v>0.4</v>
      </c>
      <c r="AU392" s="40">
        <f t="shared" si="1978"/>
        <v>0.2757162808</v>
      </c>
      <c r="AV392" s="54">
        <f t="shared" si="1978"/>
        <v>0.4307248793</v>
      </c>
      <c r="AW392" s="39">
        <f t="shared" ref="AW392:AY392" si="1979">IF(AT392&lt;0,0,IF(AT392&gt;1,1,AT392))</f>
        <v>0.4</v>
      </c>
      <c r="AX392" s="40">
        <f t="shared" si="1979"/>
        <v>0.2757162808</v>
      </c>
      <c r="AY392" s="54">
        <f t="shared" si="1979"/>
        <v>0.4307248793</v>
      </c>
      <c r="AZ392" s="38"/>
      <c r="BA392" s="38"/>
      <c r="BB392" s="38"/>
      <c r="BC392" s="38"/>
      <c r="BD392" s="38"/>
      <c r="BE392" s="38"/>
      <c r="BF392" s="38"/>
    </row>
    <row r="393">
      <c r="A393" s="1"/>
      <c r="B393" s="1"/>
      <c r="C393" s="53">
        <v>0.0</v>
      </c>
      <c r="D393" s="42"/>
      <c r="E393" s="42"/>
      <c r="F393" s="2">
        <v>5581.0</v>
      </c>
      <c r="G393" s="75">
        <v>2113.0</v>
      </c>
      <c r="H393" s="43">
        <v>7.0</v>
      </c>
      <c r="I393" s="43">
        <v>17.0</v>
      </c>
      <c r="J393" s="43">
        <v>7.0</v>
      </c>
      <c r="K393" s="44">
        <v>7.0</v>
      </c>
      <c r="L393" s="44">
        <v>40.0</v>
      </c>
      <c r="M393" s="44">
        <v>9.0</v>
      </c>
      <c r="N393" s="76">
        <f>'Turnout Restoration'!AR393</f>
        <v>5</v>
      </c>
      <c r="O393" s="45">
        <v>5.0</v>
      </c>
      <c r="P393" s="76">
        <f>'Turnout Restoration'!AT393</f>
        <v>8</v>
      </c>
      <c r="Q393" s="39">
        <f t="shared" si="6"/>
        <v>0.2777777778</v>
      </c>
      <c r="R393" s="40">
        <f t="shared" si="7"/>
        <v>0.5483870968</v>
      </c>
      <c r="S393" s="54">
        <f t="shared" si="8"/>
        <v>0.7142857143</v>
      </c>
      <c r="T393" s="40">
        <f t="shared" si="9"/>
        <v>0.4565462963</v>
      </c>
      <c r="U393" s="54">
        <f t="shared" si="10"/>
        <v>0.5525092593</v>
      </c>
      <c r="V393" s="39">
        <f t="shared" ref="V393:X393" si="1980">Q393</f>
        <v>0.2777777778</v>
      </c>
      <c r="W393" s="40">
        <f t="shared" si="1980"/>
        <v>0.5483870968</v>
      </c>
      <c r="X393" s="54">
        <f t="shared" si="1980"/>
        <v>0.7142857143</v>
      </c>
      <c r="Y393" s="39">
        <f t="shared" si="12"/>
        <v>0.2777777778</v>
      </c>
      <c r="Z393" s="40">
        <f t="shared" si="13"/>
        <v>-0.005612903226</v>
      </c>
      <c r="AA393" s="54">
        <f t="shared" si="14"/>
        <v>0.08228571429</v>
      </c>
      <c r="AB393" s="55">
        <f t="shared" si="15"/>
        <v>-0.02020370218</v>
      </c>
      <c r="AC393" s="55">
        <f t="shared" si="16"/>
        <v>0.8056018656</v>
      </c>
      <c r="AD393" s="39">
        <f t="shared" si="17"/>
        <v>0.1964586452</v>
      </c>
      <c r="AE393" s="40">
        <f t="shared" si="18"/>
        <v>0.1964586452</v>
      </c>
      <c r="AF393" s="54">
        <f t="shared" si="19"/>
        <v>0.08228571429</v>
      </c>
      <c r="AG393" s="56">
        <f t="shared" si="20"/>
        <v>0.3966457478</v>
      </c>
      <c r="AH393" s="56">
        <f t="shared" si="21"/>
        <v>0.3887524156</v>
      </c>
      <c r="AI393" s="39">
        <f t="shared" si="22"/>
        <v>0.1506103217</v>
      </c>
      <c r="AJ393" s="40">
        <f t="shared" si="23"/>
        <v>0.1506103217</v>
      </c>
      <c r="AK393" s="54">
        <f t="shared" si="24"/>
        <v>0.1506103217</v>
      </c>
      <c r="AL393" s="57">
        <f t="shared" ref="AL393:AM393" si="1981">R393-T393</f>
        <v>0.09184080048</v>
      </c>
      <c r="AM393" s="57">
        <f t="shared" si="1981"/>
        <v>0.161776455</v>
      </c>
      <c r="AN393" s="58">
        <f t="shared" si="26"/>
        <v>0.04488318762</v>
      </c>
      <c r="AO393" s="58">
        <f t="shared" si="27"/>
        <v>0.1140003988</v>
      </c>
      <c r="AP393" s="39">
        <f t="shared" si="28"/>
        <v>0.1506103217</v>
      </c>
      <c r="AQ393" s="40">
        <f t="shared" ref="AQ393:AR393" si="1982">AJ393+AN393</f>
        <v>0.1954935094</v>
      </c>
      <c r="AR393" s="54">
        <f t="shared" si="1982"/>
        <v>0.2646107206</v>
      </c>
      <c r="AS393" s="59">
        <f t="shared" si="30"/>
        <v>1.844347549</v>
      </c>
      <c r="AT393" s="39">
        <f t="shared" ref="AT393:AV393" si="1983">AP393*$AS393</f>
        <v>0.2777777778</v>
      </c>
      <c r="AU393" s="40">
        <f t="shared" si="1983"/>
        <v>0.3605579749</v>
      </c>
      <c r="AV393" s="54">
        <f t="shared" si="1983"/>
        <v>0.488034134</v>
      </c>
      <c r="AW393" s="39">
        <f t="shared" ref="AW393:AY393" si="1984">IF(AT393&lt;0,0,IF(AT393&gt;1,1,AT393))</f>
        <v>0.2777777778</v>
      </c>
      <c r="AX393" s="40">
        <f t="shared" si="1984"/>
        <v>0.3605579749</v>
      </c>
      <c r="AY393" s="54">
        <f t="shared" si="1984"/>
        <v>0.488034134</v>
      </c>
      <c r="AZ393" s="38"/>
      <c r="BA393" s="38"/>
      <c r="BB393" s="38"/>
      <c r="BC393" s="38"/>
      <c r="BD393" s="38"/>
      <c r="BE393" s="38"/>
      <c r="BF393" s="38"/>
    </row>
    <row r="394">
      <c r="A394" s="1"/>
      <c r="B394" s="1"/>
      <c r="C394" s="53">
        <v>0.0</v>
      </c>
      <c r="D394" s="42"/>
      <c r="E394" s="42"/>
      <c r="F394" s="2">
        <v>5582.0</v>
      </c>
      <c r="G394" s="75">
        <v>1702.0</v>
      </c>
      <c r="H394" s="43">
        <v>8.0</v>
      </c>
      <c r="I394" s="43">
        <v>23.0</v>
      </c>
      <c r="J394" s="43">
        <v>9.0</v>
      </c>
      <c r="K394" s="44">
        <v>23.0</v>
      </c>
      <c r="L394" s="44">
        <v>72.0</v>
      </c>
      <c r="M394" s="44">
        <v>14.0</v>
      </c>
      <c r="N394" s="76">
        <f>'Turnout Restoration'!AR394</f>
        <v>8</v>
      </c>
      <c r="O394" s="45">
        <v>9.0</v>
      </c>
      <c r="P394" s="76">
        <f>'Turnout Restoration'!AT394</f>
        <v>13</v>
      </c>
      <c r="Q394" s="39">
        <f t="shared" si="6"/>
        <v>0.3</v>
      </c>
      <c r="R394" s="40">
        <f t="shared" si="7"/>
        <v>0.575</v>
      </c>
      <c r="S394" s="54">
        <f t="shared" si="8"/>
        <v>0.6605504587</v>
      </c>
      <c r="T394" s="40">
        <f t="shared" si="9"/>
        <v>0.45329</v>
      </c>
      <c r="U394" s="54">
        <f t="shared" si="10"/>
        <v>0.54857</v>
      </c>
      <c r="V394" s="39">
        <f t="shared" ref="V394:X394" si="1985">Q394</f>
        <v>0.3</v>
      </c>
      <c r="W394" s="40">
        <f t="shared" si="1985"/>
        <v>0.575</v>
      </c>
      <c r="X394" s="54">
        <f t="shared" si="1985"/>
        <v>0.6605504587</v>
      </c>
      <c r="Y394" s="39">
        <f t="shared" si="12"/>
        <v>0.3</v>
      </c>
      <c r="Z394" s="40">
        <f t="shared" si="13"/>
        <v>0.021</v>
      </c>
      <c r="AA394" s="54">
        <f t="shared" si="14"/>
        <v>0.02855045872</v>
      </c>
      <c r="AB394" s="55">
        <f t="shared" si="15"/>
        <v>0.06988600163</v>
      </c>
      <c r="AC394" s="55">
        <f t="shared" si="16"/>
        <v>0.7155121618</v>
      </c>
      <c r="AD394" s="39">
        <f t="shared" si="17"/>
        <v>0.2126511227</v>
      </c>
      <c r="AE394" s="40">
        <f t="shared" si="18"/>
        <v>0.2126511227</v>
      </c>
      <c r="AF394" s="54">
        <f t="shared" si="19"/>
        <v>0.02855045872</v>
      </c>
      <c r="AG394" s="56">
        <f t="shared" si="20"/>
        <v>0.1334615276</v>
      </c>
      <c r="AH394" s="56">
        <f t="shared" si="21"/>
        <v>0.6519366358</v>
      </c>
      <c r="AI394" s="39">
        <f t="shared" si="22"/>
        <v>0.1517162297</v>
      </c>
      <c r="AJ394" s="40">
        <f t="shared" si="23"/>
        <v>0.1517162297</v>
      </c>
      <c r="AK394" s="54">
        <f t="shared" si="24"/>
        <v>0.1517162297</v>
      </c>
      <c r="AL394" s="57">
        <f t="shared" ref="AL394:AM394" si="1986">R394-T394</f>
        <v>0.12171</v>
      </c>
      <c r="AM394" s="57">
        <f t="shared" si="1986"/>
        <v>0.1119804587</v>
      </c>
      <c r="AN394" s="58">
        <f t="shared" si="26"/>
        <v>0.0594804568</v>
      </c>
      <c r="AO394" s="58">
        <f t="shared" si="27"/>
        <v>0.07891022802</v>
      </c>
      <c r="AP394" s="39">
        <f t="shared" si="28"/>
        <v>0.1517162297</v>
      </c>
      <c r="AQ394" s="40">
        <f t="shared" ref="AQ394:AR394" si="1987">AJ394+AN394</f>
        <v>0.2111966865</v>
      </c>
      <c r="AR394" s="54">
        <f t="shared" si="1987"/>
        <v>0.2306264577</v>
      </c>
      <c r="AS394" s="59">
        <f t="shared" si="30"/>
        <v>1.977375793</v>
      </c>
      <c r="AT394" s="39">
        <f t="shared" ref="AT394:AV394" si="1988">AP394*$AS394</f>
        <v>0.3</v>
      </c>
      <c r="AU394" s="40">
        <f t="shared" si="1988"/>
        <v>0.4176152154</v>
      </c>
      <c r="AV394" s="54">
        <f t="shared" si="1988"/>
        <v>0.4560351747</v>
      </c>
      <c r="AW394" s="39">
        <f t="shared" ref="AW394:AY394" si="1989">IF(AT394&lt;0,0,IF(AT394&gt;1,1,AT394))</f>
        <v>0.3</v>
      </c>
      <c r="AX394" s="40">
        <f t="shared" si="1989"/>
        <v>0.4176152154</v>
      </c>
      <c r="AY394" s="54">
        <f t="shared" si="1989"/>
        <v>0.4560351747</v>
      </c>
      <c r="AZ394" s="38"/>
      <c r="BA394" s="38"/>
      <c r="BB394" s="38"/>
      <c r="BC394" s="38"/>
      <c r="BD394" s="38"/>
      <c r="BE394" s="38"/>
      <c r="BF394" s="38"/>
    </row>
    <row r="395">
      <c r="A395" s="1"/>
      <c r="B395" s="1"/>
      <c r="C395" s="53">
        <v>0.0</v>
      </c>
      <c r="D395" s="42"/>
      <c r="E395" s="42"/>
      <c r="F395" s="2">
        <v>5583.0</v>
      </c>
      <c r="G395" s="75">
        <v>1417.0</v>
      </c>
      <c r="H395" s="43">
        <v>3.0</v>
      </c>
      <c r="I395" s="43">
        <v>15.0</v>
      </c>
      <c r="J395" s="43">
        <v>3.0</v>
      </c>
      <c r="K395" s="44">
        <v>9.0</v>
      </c>
      <c r="L395" s="44">
        <v>38.0</v>
      </c>
      <c r="M395" s="44">
        <v>13.0</v>
      </c>
      <c r="N395" s="76">
        <f>'Turnout Restoration'!AR395</f>
        <v>2</v>
      </c>
      <c r="O395" s="45">
        <v>4.0</v>
      </c>
      <c r="P395" s="76">
        <f>'Turnout Restoration'!AT395</f>
        <v>6</v>
      </c>
      <c r="Q395" s="39">
        <f t="shared" si="6"/>
        <v>0.3333333333</v>
      </c>
      <c r="R395" s="40">
        <f t="shared" si="7"/>
        <v>0.7142857143</v>
      </c>
      <c r="S395" s="54">
        <f t="shared" si="8"/>
        <v>0.6333333333</v>
      </c>
      <c r="T395" s="40">
        <f t="shared" si="9"/>
        <v>0.4496666667</v>
      </c>
      <c r="U395" s="54">
        <f t="shared" si="10"/>
        <v>0.5433333333</v>
      </c>
      <c r="V395" s="39">
        <f t="shared" ref="V395:X395" si="1990">Q395</f>
        <v>0.3333333333</v>
      </c>
      <c r="W395" s="40">
        <f t="shared" si="1990"/>
        <v>0.7142857143</v>
      </c>
      <c r="X395" s="54">
        <f t="shared" si="1990"/>
        <v>0.6333333333</v>
      </c>
      <c r="Y395" s="39">
        <f t="shared" si="12"/>
        <v>0.3333333333</v>
      </c>
      <c r="Z395" s="40">
        <f t="shared" si="13"/>
        <v>0.1602857143</v>
      </c>
      <c r="AA395" s="54">
        <f t="shared" si="14"/>
        <v>0.001333333333</v>
      </c>
      <c r="AB395" s="55">
        <f t="shared" si="15"/>
        <v>0.4482163797</v>
      </c>
      <c r="AC395" s="55">
        <f t="shared" si="16"/>
        <v>0.3371817837</v>
      </c>
      <c r="AD395" s="39">
        <f t="shared" si="17"/>
        <v>0.2615364423</v>
      </c>
      <c r="AE395" s="40">
        <f t="shared" si="18"/>
        <v>0.2615364423</v>
      </c>
      <c r="AF395" s="54">
        <f t="shared" si="19"/>
        <v>0.001333333333</v>
      </c>
      <c r="AG395" s="56">
        <f t="shared" si="20"/>
        <v>0.005098034409</v>
      </c>
      <c r="AH395" s="56">
        <f t="shared" si="21"/>
        <v>0.780300129</v>
      </c>
      <c r="AI395" s="39">
        <f t="shared" si="22"/>
        <v>0.1849365951</v>
      </c>
      <c r="AJ395" s="40">
        <f t="shared" si="23"/>
        <v>0.1849365951</v>
      </c>
      <c r="AK395" s="54">
        <f t="shared" si="24"/>
        <v>0.1849365951</v>
      </c>
      <c r="AL395" s="57">
        <f t="shared" ref="AL395:AM395" si="1991">R395-T395</f>
        <v>0.2646190476</v>
      </c>
      <c r="AM395" s="57">
        <f t="shared" si="1991"/>
        <v>0.09</v>
      </c>
      <c r="AN395" s="58">
        <f t="shared" si="26"/>
        <v>0.129321024</v>
      </c>
      <c r="AO395" s="58">
        <f t="shared" si="27"/>
        <v>0.0634210701</v>
      </c>
      <c r="AP395" s="39">
        <f t="shared" si="28"/>
        <v>0.1849365951</v>
      </c>
      <c r="AQ395" s="40">
        <f t="shared" ref="AQ395:AR395" si="1992">AJ395+AN395</f>
        <v>0.3142576191</v>
      </c>
      <c r="AR395" s="54">
        <f t="shared" si="1992"/>
        <v>0.2483576652</v>
      </c>
      <c r="AS395" s="59">
        <f t="shared" si="30"/>
        <v>1.802419543</v>
      </c>
      <c r="AT395" s="39">
        <f t="shared" ref="AT395:AV395" si="1993">AP395*$AS395</f>
        <v>0.3333333333</v>
      </c>
      <c r="AU395" s="40">
        <f t="shared" si="1993"/>
        <v>0.5664240743</v>
      </c>
      <c r="AV395" s="54">
        <f t="shared" si="1993"/>
        <v>0.4476447095</v>
      </c>
      <c r="AW395" s="39">
        <f t="shared" ref="AW395:AY395" si="1994">IF(AT395&lt;0,0,IF(AT395&gt;1,1,AT395))</f>
        <v>0.3333333333</v>
      </c>
      <c r="AX395" s="40">
        <f t="shared" si="1994"/>
        <v>0.5664240743</v>
      </c>
      <c r="AY395" s="54">
        <f t="shared" si="1994"/>
        <v>0.4476447095</v>
      </c>
      <c r="AZ395" s="38"/>
      <c r="BA395" s="38"/>
      <c r="BB395" s="38"/>
      <c r="BC395" s="38"/>
      <c r="BD395" s="38"/>
      <c r="BE395" s="38"/>
      <c r="BF395" s="38"/>
    </row>
    <row r="396">
      <c r="A396" s="1"/>
      <c r="B396" s="1"/>
      <c r="C396" s="53">
        <v>0.0</v>
      </c>
      <c r="D396" s="42"/>
      <c r="E396" s="42"/>
      <c r="F396" s="2">
        <v>5585.0</v>
      </c>
      <c r="G396" s="75">
        <v>1460.0</v>
      </c>
      <c r="H396" s="43">
        <v>11.0</v>
      </c>
      <c r="I396" s="43">
        <v>19.0</v>
      </c>
      <c r="J396" s="43">
        <v>12.0</v>
      </c>
      <c r="K396" s="44">
        <v>14.0</v>
      </c>
      <c r="L396" s="44">
        <v>47.0</v>
      </c>
      <c r="M396" s="44">
        <v>21.0</v>
      </c>
      <c r="N396" s="76">
        <f>'Turnout Restoration'!AR396</f>
        <v>11</v>
      </c>
      <c r="O396" s="45">
        <v>7.0</v>
      </c>
      <c r="P396" s="76">
        <f>'Turnout Restoration'!AT396</f>
        <v>13</v>
      </c>
      <c r="Q396" s="39">
        <f t="shared" si="6"/>
        <v>0.2258064516</v>
      </c>
      <c r="R396" s="40">
        <f t="shared" si="7"/>
        <v>0.4523809524</v>
      </c>
      <c r="S396" s="54">
        <f t="shared" si="8"/>
        <v>0.5731707317</v>
      </c>
      <c r="T396" s="40">
        <f t="shared" si="9"/>
        <v>0.4667877211</v>
      </c>
      <c r="U396" s="54">
        <f t="shared" si="10"/>
        <v>0.5631217482</v>
      </c>
      <c r="V396" s="39">
        <f t="shared" ref="V396:X396" si="1995">Q396</f>
        <v>0.2258064516</v>
      </c>
      <c r="W396" s="40">
        <f t="shared" si="1995"/>
        <v>0.4523809524</v>
      </c>
      <c r="X396" s="54">
        <f t="shared" si="1995"/>
        <v>0.5731707317</v>
      </c>
      <c r="Y396" s="39">
        <f t="shared" si="12"/>
        <v>0.2258064516</v>
      </c>
      <c r="Z396" s="40">
        <f t="shared" si="13"/>
        <v>-0.1016190476</v>
      </c>
      <c r="AA396" s="54">
        <f t="shared" si="14"/>
        <v>-0.05882926829</v>
      </c>
      <c r="AB396" s="55">
        <f t="shared" si="15"/>
        <v>-0.4228765545</v>
      </c>
      <c r="AC396" s="55">
        <f t="shared" si="16"/>
        <v>1.208274718</v>
      </c>
      <c r="AD396" s="39">
        <f t="shared" si="17"/>
        <v>0.1750928103</v>
      </c>
      <c r="AE396" s="40">
        <f t="shared" si="18"/>
        <v>0.1750928103</v>
      </c>
      <c r="AF396" s="54">
        <f t="shared" si="19"/>
        <v>-0.05882926829</v>
      </c>
      <c r="AG396" s="56">
        <f t="shared" si="20"/>
        <v>-0.3241387988</v>
      </c>
      <c r="AH396" s="56">
        <f t="shared" si="21"/>
        <v>1.109536962</v>
      </c>
      <c r="AI396" s="39">
        <f t="shared" si="22"/>
        <v>0.1306108246</v>
      </c>
      <c r="AJ396" s="40">
        <f t="shared" si="23"/>
        <v>0.1306108246</v>
      </c>
      <c r="AK396" s="54">
        <f t="shared" si="24"/>
        <v>0.1306108246</v>
      </c>
      <c r="AL396" s="57">
        <f t="shared" ref="AL396:AM396" si="1996">R396-T396</f>
        <v>-0.01440676874</v>
      </c>
      <c r="AM396" s="57">
        <f t="shared" si="1996"/>
        <v>0.01004898353</v>
      </c>
      <c r="AN396" s="58">
        <f t="shared" si="26"/>
        <v>-0.007040680189</v>
      </c>
      <c r="AO396" s="58">
        <f t="shared" si="27"/>
        <v>0.007081303208</v>
      </c>
      <c r="AP396" s="39">
        <f t="shared" si="28"/>
        <v>0.1306108246</v>
      </c>
      <c r="AQ396" s="40">
        <f t="shared" ref="AQ396:AR396" si="1997">AJ396+AN396</f>
        <v>0.1235701444</v>
      </c>
      <c r="AR396" s="54">
        <f t="shared" si="1997"/>
        <v>0.1376921278</v>
      </c>
      <c r="AS396" s="59">
        <f t="shared" si="30"/>
        <v>1.728849445</v>
      </c>
      <c r="AT396" s="39">
        <f t="shared" ref="AT396:AV396" si="1998">AP396*$AS396</f>
        <v>0.2258064516</v>
      </c>
      <c r="AU396" s="40">
        <f t="shared" si="1998"/>
        <v>0.2136341756</v>
      </c>
      <c r="AV396" s="54">
        <f t="shared" si="1998"/>
        <v>0.2380489587</v>
      </c>
      <c r="AW396" s="39">
        <f t="shared" ref="AW396:AY396" si="1999">IF(AT396&lt;0,0,IF(AT396&gt;1,1,AT396))</f>
        <v>0.2258064516</v>
      </c>
      <c r="AX396" s="40">
        <f t="shared" si="1999"/>
        <v>0.2136341756</v>
      </c>
      <c r="AY396" s="54">
        <f t="shared" si="1999"/>
        <v>0.2380489587</v>
      </c>
      <c r="AZ396" s="38"/>
      <c r="BA396" s="38"/>
      <c r="BB396" s="38"/>
      <c r="BC396" s="38"/>
      <c r="BD396" s="38"/>
      <c r="BE396" s="38"/>
      <c r="BF396" s="38"/>
    </row>
    <row r="397">
      <c r="A397" s="1"/>
      <c r="B397" s="1"/>
      <c r="C397" s="53">
        <v>0.0</v>
      </c>
      <c r="D397" s="42"/>
      <c r="E397" s="42"/>
      <c r="F397" s="2">
        <v>5586.0</v>
      </c>
      <c r="G397" s="75">
        <v>1444.0</v>
      </c>
      <c r="H397" s="43">
        <v>11.0</v>
      </c>
      <c r="I397" s="43">
        <v>14.0</v>
      </c>
      <c r="J397" s="43">
        <v>9.0</v>
      </c>
      <c r="K397" s="44">
        <v>19.0</v>
      </c>
      <c r="L397" s="44">
        <v>47.0</v>
      </c>
      <c r="M397" s="44">
        <v>12.0</v>
      </c>
      <c r="N397" s="76">
        <f>'Turnout Restoration'!AR397</f>
        <v>7</v>
      </c>
      <c r="O397" s="45">
        <v>5.0</v>
      </c>
      <c r="P397" s="76">
        <f>'Turnout Restoration'!AT397</f>
        <v>8</v>
      </c>
      <c r="Q397" s="39">
        <f t="shared" si="6"/>
        <v>0.25</v>
      </c>
      <c r="R397" s="40">
        <f t="shared" si="7"/>
        <v>0.4117647059</v>
      </c>
      <c r="S397" s="54">
        <f t="shared" si="8"/>
        <v>0.6025641026</v>
      </c>
      <c r="T397" s="40">
        <f t="shared" si="9"/>
        <v>0.4615625</v>
      </c>
      <c r="U397" s="54">
        <f t="shared" si="10"/>
        <v>0.5579375</v>
      </c>
      <c r="V397" s="39">
        <f t="shared" ref="V397:X397" si="2000">Q397</f>
        <v>0.25</v>
      </c>
      <c r="W397" s="40">
        <f t="shared" si="2000"/>
        <v>0.4117647059</v>
      </c>
      <c r="X397" s="54">
        <f t="shared" si="2000"/>
        <v>0.6025641026</v>
      </c>
      <c r="Y397" s="39">
        <f t="shared" si="12"/>
        <v>0.25</v>
      </c>
      <c r="Z397" s="40">
        <f t="shared" si="13"/>
        <v>-0.1422352941</v>
      </c>
      <c r="AA397" s="54">
        <f t="shared" si="14"/>
        <v>-0.02943589744</v>
      </c>
      <c r="AB397" s="55">
        <f t="shared" si="15"/>
        <v>-0.517268992</v>
      </c>
      <c r="AC397" s="55">
        <f t="shared" si="16"/>
        <v>1.302667155</v>
      </c>
      <c r="AD397" s="39">
        <f t="shared" si="17"/>
        <v>0.2033849538</v>
      </c>
      <c r="AE397" s="40">
        <f t="shared" si="18"/>
        <v>0.2033849538</v>
      </c>
      <c r="AF397" s="54">
        <f t="shared" si="19"/>
        <v>-0.02943589744</v>
      </c>
      <c r="AG397" s="56">
        <f t="shared" si="20"/>
        <v>-0.143731938</v>
      </c>
      <c r="AH397" s="56">
        <f t="shared" si="21"/>
        <v>0.9291301014</v>
      </c>
      <c r="AI397" s="39">
        <f t="shared" si="22"/>
        <v>0.145313302</v>
      </c>
      <c r="AJ397" s="40">
        <f t="shared" si="23"/>
        <v>0.145313302</v>
      </c>
      <c r="AK397" s="54">
        <f t="shared" si="24"/>
        <v>0.145313302</v>
      </c>
      <c r="AL397" s="57">
        <f t="shared" ref="AL397:AM397" si="2001">R397-T397</f>
        <v>-0.04979779412</v>
      </c>
      <c r="AM397" s="57">
        <f t="shared" si="2001"/>
        <v>0.04462660256</v>
      </c>
      <c r="AN397" s="58">
        <f t="shared" si="26"/>
        <v>-0.02433650104</v>
      </c>
      <c r="AO397" s="58">
        <f t="shared" si="27"/>
        <v>0.03144740988</v>
      </c>
      <c r="AP397" s="39">
        <f t="shared" si="28"/>
        <v>0.145313302</v>
      </c>
      <c r="AQ397" s="40">
        <f t="shared" ref="AQ397:AR397" si="2002">AJ397+AN397</f>
        <v>0.120976801</v>
      </c>
      <c r="AR397" s="54">
        <f t="shared" si="2002"/>
        <v>0.1767607119</v>
      </c>
      <c r="AS397" s="59">
        <f t="shared" si="30"/>
        <v>1.720420612</v>
      </c>
      <c r="AT397" s="39">
        <f t="shared" ref="AT397:AV397" si="2003">AP397*$AS397</f>
        <v>0.25</v>
      </c>
      <c r="AU397" s="40">
        <f t="shared" si="2003"/>
        <v>0.208130982</v>
      </c>
      <c r="AV397" s="54">
        <f t="shared" si="2003"/>
        <v>0.3041027721</v>
      </c>
      <c r="AW397" s="39">
        <f t="shared" ref="AW397:AY397" si="2004">IF(AT397&lt;0,0,IF(AT397&gt;1,1,AT397))</f>
        <v>0.25</v>
      </c>
      <c r="AX397" s="40">
        <f t="shared" si="2004"/>
        <v>0.208130982</v>
      </c>
      <c r="AY397" s="54">
        <f t="shared" si="2004"/>
        <v>0.3041027721</v>
      </c>
      <c r="AZ397" s="38"/>
      <c r="BA397" s="38"/>
      <c r="BB397" s="38"/>
      <c r="BC397" s="38"/>
      <c r="BD397" s="38"/>
      <c r="BE397" s="38"/>
      <c r="BF397" s="38"/>
    </row>
    <row r="398">
      <c r="A398" s="1"/>
      <c r="B398" s="1"/>
      <c r="C398" s="53">
        <v>0.0</v>
      </c>
      <c r="D398" s="42"/>
      <c r="E398" s="42"/>
      <c r="F398" s="2">
        <v>5587.0</v>
      </c>
      <c r="G398" s="75">
        <v>2966.0</v>
      </c>
      <c r="H398" s="43">
        <v>10.0</v>
      </c>
      <c r="I398" s="43">
        <v>37.0</v>
      </c>
      <c r="J398" s="43">
        <v>29.0</v>
      </c>
      <c r="K398" s="44">
        <v>65.0</v>
      </c>
      <c r="L398" s="44">
        <v>174.0</v>
      </c>
      <c r="M398" s="44">
        <v>46.0</v>
      </c>
      <c r="N398" s="76">
        <f>'Turnout Restoration'!AR398</f>
        <v>31</v>
      </c>
      <c r="O398" s="45">
        <v>23.0</v>
      </c>
      <c r="P398" s="76">
        <f>'Turnout Restoration'!AT398</f>
        <v>95</v>
      </c>
      <c r="Q398" s="39">
        <f t="shared" si="6"/>
        <v>0.1543624161</v>
      </c>
      <c r="R398" s="40">
        <f t="shared" si="7"/>
        <v>0.4868421053</v>
      </c>
      <c r="S398" s="54">
        <f t="shared" si="8"/>
        <v>0.6105263158</v>
      </c>
      <c r="T398" s="40">
        <f t="shared" si="9"/>
        <v>0.4868709968</v>
      </c>
      <c r="U398" s="54">
        <f t="shared" si="10"/>
        <v>0.5809112202</v>
      </c>
      <c r="V398" s="39">
        <f t="shared" ref="V398:X398" si="2005">Q398</f>
        <v>0.1543624161</v>
      </c>
      <c r="W398" s="40">
        <f t="shared" si="2005"/>
        <v>0.4868421053</v>
      </c>
      <c r="X398" s="54">
        <f t="shared" si="2005"/>
        <v>0.6105263158</v>
      </c>
      <c r="Y398" s="39">
        <f t="shared" si="12"/>
        <v>0.1543624161</v>
      </c>
      <c r="Z398" s="40">
        <f t="shared" si="13"/>
        <v>-0.06715789474</v>
      </c>
      <c r="AA398" s="54">
        <f t="shared" si="14"/>
        <v>-0.02147368421</v>
      </c>
      <c r="AB398" s="55">
        <f t="shared" si="15"/>
        <v>-0.4103659569</v>
      </c>
      <c r="AC398" s="55">
        <f t="shared" si="16"/>
        <v>1.19576412</v>
      </c>
      <c r="AD398" s="39">
        <f t="shared" si="17"/>
        <v>0.1190334792</v>
      </c>
      <c r="AE398" s="40">
        <f t="shared" si="18"/>
        <v>0.1190334792</v>
      </c>
      <c r="AF398" s="54">
        <f t="shared" si="19"/>
        <v>-0.02147368421</v>
      </c>
      <c r="AG398" s="56">
        <f t="shared" si="20"/>
        <v>-0.1784807205</v>
      </c>
      <c r="AH398" s="56">
        <f t="shared" si="21"/>
        <v>0.9638788839</v>
      </c>
      <c r="AI398" s="39">
        <f t="shared" si="22"/>
        <v>0.08552803131</v>
      </c>
      <c r="AJ398" s="40">
        <f t="shared" si="23"/>
        <v>0.08552803131</v>
      </c>
      <c r="AK398" s="54">
        <f t="shared" si="24"/>
        <v>0.08552803131</v>
      </c>
      <c r="AL398" s="57">
        <f t="shared" ref="AL398:AM398" si="2006">R398-T398</f>
        <v>-0.00002889153879</v>
      </c>
      <c r="AM398" s="57">
        <f t="shared" si="2006"/>
        <v>0.02961509557</v>
      </c>
      <c r="AN398" s="58">
        <f t="shared" si="26"/>
        <v>-0.00001411948011</v>
      </c>
      <c r="AO398" s="58">
        <f t="shared" si="27"/>
        <v>0.0208691228</v>
      </c>
      <c r="AP398" s="39">
        <f t="shared" si="28"/>
        <v>0.08552803131</v>
      </c>
      <c r="AQ398" s="40">
        <f t="shared" ref="AQ398:AR398" si="2007">AJ398+AN398</f>
        <v>0.08551391183</v>
      </c>
      <c r="AR398" s="54">
        <f t="shared" si="2007"/>
        <v>0.1063971541</v>
      </c>
      <c r="AS398" s="59">
        <f t="shared" si="30"/>
        <v>1.804816664</v>
      </c>
      <c r="AT398" s="39">
        <f t="shared" ref="AT398:AV398" si="2008">AP398*$AS398</f>
        <v>0.1543624161</v>
      </c>
      <c r="AU398" s="40">
        <f t="shared" si="2008"/>
        <v>0.154336933</v>
      </c>
      <c r="AV398" s="54">
        <f t="shared" si="2008"/>
        <v>0.1920273567</v>
      </c>
      <c r="AW398" s="39">
        <f t="shared" ref="AW398:AY398" si="2009">IF(AT398&lt;0,0,IF(AT398&gt;1,1,AT398))</f>
        <v>0.1543624161</v>
      </c>
      <c r="AX398" s="40">
        <f t="shared" si="2009"/>
        <v>0.154336933</v>
      </c>
      <c r="AY398" s="54">
        <f t="shared" si="2009"/>
        <v>0.1920273567</v>
      </c>
      <c r="AZ398" s="38"/>
      <c r="BA398" s="38"/>
      <c r="BB398" s="38"/>
      <c r="BC398" s="38"/>
      <c r="BD398" s="38"/>
      <c r="BE398" s="38"/>
      <c r="BF398" s="38"/>
    </row>
    <row r="399">
      <c r="A399" s="1"/>
      <c r="B399" s="1"/>
      <c r="C399" s="53">
        <v>0.0</v>
      </c>
      <c r="D399" s="42"/>
      <c r="E399" s="42"/>
      <c r="F399" s="2">
        <v>5593.0</v>
      </c>
      <c r="G399" s="75">
        <v>1952.0</v>
      </c>
      <c r="H399" s="43">
        <v>16.0</v>
      </c>
      <c r="I399" s="43">
        <v>38.0</v>
      </c>
      <c r="J399" s="43">
        <v>23.0</v>
      </c>
      <c r="K399" s="44">
        <v>84.0</v>
      </c>
      <c r="L399" s="44">
        <v>138.0</v>
      </c>
      <c r="M399" s="44">
        <v>38.0</v>
      </c>
      <c r="N399" s="76">
        <f>'Turnout Restoration'!AR399</f>
        <v>31</v>
      </c>
      <c r="O399" s="45">
        <v>14.0</v>
      </c>
      <c r="P399" s="76">
        <f>'Turnout Restoration'!AT399</f>
        <v>38</v>
      </c>
      <c r="Q399" s="39">
        <f t="shared" si="6"/>
        <v>0.1686746988</v>
      </c>
      <c r="R399" s="40">
        <f t="shared" si="7"/>
        <v>0.4935064935</v>
      </c>
      <c r="S399" s="54">
        <f t="shared" si="8"/>
        <v>0.5307692308</v>
      </c>
      <c r="T399" s="40">
        <f t="shared" si="9"/>
        <v>0.4822908985</v>
      </c>
      <c r="U399" s="54">
        <f t="shared" si="10"/>
        <v>0.5770506605</v>
      </c>
      <c r="V399" s="39">
        <f t="shared" ref="V399:X399" si="2010">Q399</f>
        <v>0.1686746988</v>
      </c>
      <c r="W399" s="40">
        <f t="shared" si="2010"/>
        <v>0.4935064935</v>
      </c>
      <c r="X399" s="54">
        <f t="shared" si="2010"/>
        <v>0.5307692308</v>
      </c>
      <c r="Y399" s="39">
        <f t="shared" si="12"/>
        <v>0.1686746988</v>
      </c>
      <c r="Z399" s="40">
        <f t="shared" si="13"/>
        <v>-0.06049350649</v>
      </c>
      <c r="AA399" s="54">
        <f t="shared" si="14"/>
        <v>-0.1012307692</v>
      </c>
      <c r="AB399" s="55">
        <f t="shared" si="15"/>
        <v>-0.3443511589</v>
      </c>
      <c r="AC399" s="55">
        <f t="shared" si="16"/>
        <v>1.129749322</v>
      </c>
      <c r="AD399" s="39">
        <f t="shared" si="17"/>
        <v>0.1267095465</v>
      </c>
      <c r="AE399" s="40">
        <f t="shared" si="18"/>
        <v>0.1267095465</v>
      </c>
      <c r="AF399" s="54">
        <f t="shared" si="19"/>
        <v>-0.1012307692</v>
      </c>
      <c r="AG399" s="56">
        <f t="shared" si="20"/>
        <v>-0.6740819543</v>
      </c>
      <c r="AH399" s="56">
        <f t="shared" si="21"/>
        <v>1.459480118</v>
      </c>
      <c r="AI399" s="39">
        <f t="shared" si="22"/>
        <v>0.1146799412</v>
      </c>
      <c r="AJ399" s="40">
        <f t="shared" si="23"/>
        <v>0.1146799412</v>
      </c>
      <c r="AK399" s="54">
        <f t="shared" si="24"/>
        <v>0.1146799412</v>
      </c>
      <c r="AL399" s="57">
        <f t="shared" ref="AL399:AM399" si="2011">R399-T399</f>
        <v>0.01121559497</v>
      </c>
      <c r="AM399" s="57">
        <f t="shared" si="2011"/>
        <v>-0.0462814297</v>
      </c>
      <c r="AN399" s="58">
        <f t="shared" si="26"/>
        <v>0.005481133122</v>
      </c>
      <c r="AO399" s="58">
        <f t="shared" si="27"/>
        <v>-0.03261353108</v>
      </c>
      <c r="AP399" s="39">
        <f t="shared" si="28"/>
        <v>0.1146799412</v>
      </c>
      <c r="AQ399" s="40">
        <f t="shared" ref="AQ399:AR399" si="2012">AJ399+AN399</f>
        <v>0.1201610743</v>
      </c>
      <c r="AR399" s="54">
        <f t="shared" si="2012"/>
        <v>0.08206641008</v>
      </c>
      <c r="AS399" s="59">
        <f t="shared" si="30"/>
        <v>1.470830008</v>
      </c>
      <c r="AT399" s="39">
        <f t="shared" ref="AT399:AV399" si="2013">AP399*$AS399</f>
        <v>0.1686746988</v>
      </c>
      <c r="AU399" s="40">
        <f t="shared" si="2013"/>
        <v>0.1767365139</v>
      </c>
      <c r="AV399" s="54">
        <f t="shared" si="2013"/>
        <v>0.1207057386</v>
      </c>
      <c r="AW399" s="39">
        <f t="shared" ref="AW399:AY399" si="2014">IF(AT399&lt;0,0,IF(AT399&gt;1,1,AT399))</f>
        <v>0.1686746988</v>
      </c>
      <c r="AX399" s="40">
        <f t="shared" si="2014"/>
        <v>0.1767365139</v>
      </c>
      <c r="AY399" s="54">
        <f t="shared" si="2014"/>
        <v>0.1207057386</v>
      </c>
      <c r="AZ399" s="38"/>
      <c r="BA399" s="38"/>
      <c r="BB399" s="38"/>
      <c r="BC399" s="38"/>
      <c r="BD399" s="38"/>
      <c r="BE399" s="38"/>
      <c r="BF399" s="38"/>
    </row>
    <row r="400">
      <c r="A400" s="1"/>
      <c r="B400" s="1"/>
      <c r="C400" s="53">
        <v>0.0</v>
      </c>
      <c r="D400" s="42"/>
      <c r="E400" s="42"/>
      <c r="F400" s="2">
        <v>5597.0</v>
      </c>
      <c r="G400" s="75">
        <v>2462.0</v>
      </c>
      <c r="H400" s="43">
        <v>12.0</v>
      </c>
      <c r="I400" s="43">
        <v>16.0</v>
      </c>
      <c r="J400" s="43">
        <v>12.0</v>
      </c>
      <c r="K400" s="44">
        <v>22.0</v>
      </c>
      <c r="L400" s="44">
        <v>75.0</v>
      </c>
      <c r="M400" s="44">
        <v>24.0</v>
      </c>
      <c r="N400" s="76">
        <f>'Turnout Restoration'!AR400</f>
        <v>13</v>
      </c>
      <c r="O400" s="45">
        <v>20.0</v>
      </c>
      <c r="P400" s="76">
        <f>'Turnout Restoration'!AT400</f>
        <v>10</v>
      </c>
      <c r="Q400" s="39">
        <f t="shared" si="6"/>
        <v>0.4651162791</v>
      </c>
      <c r="R400" s="40">
        <f t="shared" si="7"/>
        <v>0.4</v>
      </c>
      <c r="S400" s="54">
        <f t="shared" si="8"/>
        <v>0.6198347107</v>
      </c>
      <c r="T400" s="40">
        <f t="shared" si="9"/>
        <v>0.4501600865</v>
      </c>
      <c r="U400" s="54">
        <f t="shared" si="10"/>
        <v>0.5305289346</v>
      </c>
      <c r="V400" s="39">
        <f t="shared" ref="V400:X400" si="2015">Q400</f>
        <v>0.4651162791</v>
      </c>
      <c r="W400" s="40">
        <f t="shared" si="2015"/>
        <v>0.4</v>
      </c>
      <c r="X400" s="54">
        <f t="shared" si="2015"/>
        <v>0.6198347107</v>
      </c>
      <c r="Y400" s="39">
        <f t="shared" si="12"/>
        <v>0.4651162791</v>
      </c>
      <c r="Z400" s="40">
        <f t="shared" si="13"/>
        <v>-0.154</v>
      </c>
      <c r="AA400" s="54">
        <f t="shared" si="14"/>
        <v>-0.01216528926</v>
      </c>
      <c r="AB400" s="55">
        <f t="shared" si="15"/>
        <v>-0.3197392095</v>
      </c>
      <c r="AC400" s="55">
        <f t="shared" si="16"/>
        <v>1.105137373</v>
      </c>
      <c r="AD400" s="39">
        <f t="shared" si="17"/>
        <v>0.3464456329</v>
      </c>
      <c r="AE400" s="40">
        <f t="shared" si="18"/>
        <v>0.3464456329</v>
      </c>
      <c r="AF400" s="54">
        <f t="shared" si="19"/>
        <v>-0.01216528926</v>
      </c>
      <c r="AG400" s="56">
        <f t="shared" si="20"/>
        <v>-0.0351001477</v>
      </c>
      <c r="AH400" s="56">
        <f t="shared" si="21"/>
        <v>0.8204983111</v>
      </c>
      <c r="AI400" s="39">
        <f t="shared" si="22"/>
        <v>0.2451250403</v>
      </c>
      <c r="AJ400" s="40">
        <f t="shared" si="23"/>
        <v>0.2451250403</v>
      </c>
      <c r="AK400" s="54">
        <f t="shared" si="24"/>
        <v>0.2451250403</v>
      </c>
      <c r="AL400" s="57">
        <f t="shared" ref="AL400:AM400" si="2016">R400-T400</f>
        <v>-0.05016008653</v>
      </c>
      <c r="AM400" s="57">
        <f t="shared" si="2016"/>
        <v>0.08930577618</v>
      </c>
      <c r="AN400" s="58">
        <f t="shared" si="26"/>
        <v>-0.02451355567</v>
      </c>
      <c r="AO400" s="58">
        <f t="shared" si="27"/>
        <v>0.06293186546</v>
      </c>
      <c r="AP400" s="39">
        <f t="shared" si="28"/>
        <v>0.2451250403</v>
      </c>
      <c r="AQ400" s="40">
        <f t="shared" ref="AQ400:AR400" si="2017">AJ400+AN400</f>
        <v>0.2206114847</v>
      </c>
      <c r="AR400" s="54">
        <f t="shared" si="2017"/>
        <v>0.3080569058</v>
      </c>
      <c r="AS400" s="59">
        <f t="shared" si="30"/>
        <v>1.897465385</v>
      </c>
      <c r="AT400" s="39">
        <f t="shared" ref="AT400:AV400" si="2018">AP400*$AS400</f>
        <v>0.4651162791</v>
      </c>
      <c r="AU400" s="40">
        <f t="shared" si="2018"/>
        <v>0.4186026557</v>
      </c>
      <c r="AV400" s="54">
        <f t="shared" si="2018"/>
        <v>0.5845273154</v>
      </c>
      <c r="AW400" s="39">
        <f t="shared" ref="AW400:AY400" si="2019">IF(AT400&lt;0,0,IF(AT400&gt;1,1,AT400))</f>
        <v>0.4651162791</v>
      </c>
      <c r="AX400" s="40">
        <f t="shared" si="2019"/>
        <v>0.4186026557</v>
      </c>
      <c r="AY400" s="54">
        <f t="shared" si="2019"/>
        <v>0.5845273154</v>
      </c>
      <c r="AZ400" s="38"/>
      <c r="BA400" s="38"/>
      <c r="BB400" s="38"/>
      <c r="BC400" s="38"/>
      <c r="BD400" s="38"/>
      <c r="BE400" s="38"/>
      <c r="BF400" s="38"/>
    </row>
    <row r="401">
      <c r="A401" s="1"/>
      <c r="B401" s="1"/>
      <c r="C401" s="53">
        <v>0.0</v>
      </c>
      <c r="D401" s="42"/>
      <c r="E401" s="42"/>
      <c r="F401" s="2">
        <v>5603.0</v>
      </c>
      <c r="G401" s="75">
        <v>1061.0</v>
      </c>
      <c r="H401" s="43">
        <v>6.0</v>
      </c>
      <c r="I401" s="43">
        <v>17.0</v>
      </c>
      <c r="J401" s="43">
        <v>15.0</v>
      </c>
      <c r="K401" s="44">
        <v>21.0</v>
      </c>
      <c r="L401" s="44">
        <v>58.0</v>
      </c>
      <c r="M401" s="44">
        <v>37.0</v>
      </c>
      <c r="N401" s="76">
        <f>'Turnout Restoration'!AR401</f>
        <v>10</v>
      </c>
      <c r="O401" s="45">
        <v>19.0</v>
      </c>
      <c r="P401" s="76">
        <f>'Turnout Restoration'!AT401</f>
        <v>23</v>
      </c>
      <c r="Q401" s="39">
        <f t="shared" si="6"/>
        <v>0.3653846154</v>
      </c>
      <c r="R401" s="40">
        <f t="shared" si="7"/>
        <v>0.4473684211</v>
      </c>
      <c r="S401" s="54">
        <f t="shared" si="8"/>
        <v>0.5</v>
      </c>
      <c r="T401" s="40">
        <f t="shared" si="9"/>
        <v>0.4476098373</v>
      </c>
      <c r="U401" s="54">
        <f t="shared" si="10"/>
        <v>0.5390588018</v>
      </c>
      <c r="V401" s="39">
        <f t="shared" ref="V401:X401" si="2020">Q401</f>
        <v>0.3653846154</v>
      </c>
      <c r="W401" s="40">
        <f t="shared" si="2020"/>
        <v>0.4473684211</v>
      </c>
      <c r="X401" s="54">
        <f t="shared" si="2020"/>
        <v>0.5</v>
      </c>
      <c r="Y401" s="39">
        <f t="shared" si="12"/>
        <v>0.3653846154</v>
      </c>
      <c r="Z401" s="40">
        <f t="shared" si="13"/>
        <v>-0.1066315789</v>
      </c>
      <c r="AA401" s="54">
        <f t="shared" si="14"/>
        <v>-0.132</v>
      </c>
      <c r="AB401" s="55">
        <f t="shared" si="15"/>
        <v>-0.2839481278</v>
      </c>
      <c r="AC401" s="55">
        <f t="shared" si="16"/>
        <v>1.069346291</v>
      </c>
      <c r="AD401" s="39">
        <f t="shared" si="17"/>
        <v>0.2691432804</v>
      </c>
      <c r="AE401" s="40">
        <f t="shared" si="18"/>
        <v>0.2691432804</v>
      </c>
      <c r="AF401" s="54">
        <f t="shared" si="19"/>
        <v>-0.132</v>
      </c>
      <c r="AG401" s="56">
        <f t="shared" si="20"/>
        <v>-0.4559745035</v>
      </c>
      <c r="AH401" s="56">
        <f t="shared" si="21"/>
        <v>1.241372667</v>
      </c>
      <c r="AI401" s="39">
        <f t="shared" si="22"/>
        <v>0.2119694617</v>
      </c>
      <c r="AJ401" s="40">
        <f t="shared" si="23"/>
        <v>0.2119694617</v>
      </c>
      <c r="AK401" s="54">
        <f t="shared" si="24"/>
        <v>0.2119694617</v>
      </c>
      <c r="AL401" s="57">
        <f t="shared" ref="AL401:AM401" si="2021">R401-T401</f>
        <v>-0.0002414162255</v>
      </c>
      <c r="AM401" s="57">
        <f t="shared" si="2021"/>
        <v>-0.03905880178</v>
      </c>
      <c r="AN401" s="58">
        <f t="shared" si="26"/>
        <v>-0.0001179816562</v>
      </c>
      <c r="AO401" s="58">
        <f t="shared" si="27"/>
        <v>-0.02752390006</v>
      </c>
      <c r="AP401" s="39">
        <f t="shared" si="28"/>
        <v>0.2119694617</v>
      </c>
      <c r="AQ401" s="40">
        <f t="shared" ref="AQ401:AR401" si="2022">AJ401+AN401</f>
        <v>0.2118514801</v>
      </c>
      <c r="AR401" s="54">
        <f t="shared" si="2022"/>
        <v>0.1844455616</v>
      </c>
      <c r="AS401" s="59">
        <f t="shared" si="30"/>
        <v>1.723760642</v>
      </c>
      <c r="AT401" s="39">
        <f t="shared" ref="AT401:AV401" si="2023">AP401*$AS401</f>
        <v>0.3653846154</v>
      </c>
      <c r="AU401" s="40">
        <f t="shared" si="2023"/>
        <v>0.3651812432</v>
      </c>
      <c r="AV401" s="54">
        <f t="shared" si="2023"/>
        <v>0.3179399998</v>
      </c>
      <c r="AW401" s="39">
        <f t="shared" ref="AW401:AY401" si="2024">IF(AT401&lt;0,0,IF(AT401&gt;1,1,AT401))</f>
        <v>0.3653846154</v>
      </c>
      <c r="AX401" s="40">
        <f t="shared" si="2024"/>
        <v>0.3651812432</v>
      </c>
      <c r="AY401" s="54">
        <f t="shared" si="2024"/>
        <v>0.3179399998</v>
      </c>
      <c r="AZ401" s="38"/>
      <c r="BA401" s="38"/>
      <c r="BB401" s="38"/>
      <c r="BC401" s="38"/>
      <c r="BD401" s="38"/>
      <c r="BE401" s="38"/>
      <c r="BF401" s="38"/>
    </row>
    <row r="402">
      <c r="A402" s="1"/>
      <c r="B402" s="1"/>
      <c r="C402" s="53">
        <v>0.0</v>
      </c>
      <c r="D402" s="42"/>
      <c r="E402" s="42"/>
      <c r="F402" s="2">
        <v>5612.0</v>
      </c>
      <c r="G402" s="75">
        <v>2855.0</v>
      </c>
      <c r="H402" s="43">
        <v>7.0</v>
      </c>
      <c r="I402" s="43">
        <v>41.0</v>
      </c>
      <c r="J402" s="43">
        <v>15.0</v>
      </c>
      <c r="K402" s="44">
        <v>30.0</v>
      </c>
      <c r="L402" s="44">
        <v>97.0</v>
      </c>
      <c r="M402" s="44">
        <v>38.0</v>
      </c>
      <c r="N402" s="76">
        <f>'Turnout Restoration'!AR402</f>
        <v>21</v>
      </c>
      <c r="O402" s="45">
        <v>27.0</v>
      </c>
      <c r="P402" s="76">
        <f>'Turnout Restoration'!AT402</f>
        <v>40</v>
      </c>
      <c r="Q402" s="39">
        <f t="shared" si="6"/>
        <v>0.3068181818</v>
      </c>
      <c r="R402" s="40">
        <f t="shared" si="7"/>
        <v>0.6507936508</v>
      </c>
      <c r="S402" s="54">
        <f t="shared" si="8"/>
        <v>0.5878787879</v>
      </c>
      <c r="T402" s="40">
        <f t="shared" si="9"/>
        <v>0.452425749</v>
      </c>
      <c r="U402" s="54">
        <f t="shared" si="10"/>
        <v>0.5474332386</v>
      </c>
      <c r="V402" s="39">
        <f t="shared" ref="V402:X402" si="2025">Q402</f>
        <v>0.3068181818</v>
      </c>
      <c r="W402" s="40">
        <f t="shared" si="2025"/>
        <v>0.6507936508</v>
      </c>
      <c r="X402" s="54">
        <f t="shared" si="2025"/>
        <v>0.5878787879</v>
      </c>
      <c r="Y402" s="39">
        <f t="shared" si="12"/>
        <v>0.3068181818</v>
      </c>
      <c r="Z402" s="40">
        <f t="shared" si="13"/>
        <v>0.09679365079</v>
      </c>
      <c r="AA402" s="54">
        <f t="shared" si="14"/>
        <v>-0.04412121212</v>
      </c>
      <c r="AB402" s="55">
        <f t="shared" si="15"/>
        <v>0.3055934365</v>
      </c>
      <c r="AC402" s="55">
        <f t="shared" si="16"/>
        <v>0.4798047269</v>
      </c>
      <c r="AD402" s="39">
        <f t="shared" si="17"/>
        <v>0.2274933049</v>
      </c>
      <c r="AE402" s="40">
        <f t="shared" si="18"/>
        <v>0.2274933049</v>
      </c>
      <c r="AF402" s="54">
        <f t="shared" si="19"/>
        <v>-0.04412121212</v>
      </c>
      <c r="AG402" s="56">
        <f t="shared" si="20"/>
        <v>-0.1915668211</v>
      </c>
      <c r="AH402" s="56">
        <f t="shared" si="21"/>
        <v>0.9769649845</v>
      </c>
      <c r="AI402" s="39">
        <f t="shared" si="22"/>
        <v>0.1638595208</v>
      </c>
      <c r="AJ402" s="40">
        <f t="shared" si="23"/>
        <v>0.1638595208</v>
      </c>
      <c r="AK402" s="54">
        <f t="shared" si="24"/>
        <v>0.1638595208</v>
      </c>
      <c r="AL402" s="57">
        <f t="shared" ref="AL402:AM402" si="2026">R402-T402</f>
        <v>0.1983679018</v>
      </c>
      <c r="AM402" s="57">
        <f t="shared" si="2026"/>
        <v>0.04044554924</v>
      </c>
      <c r="AN402" s="58">
        <f t="shared" si="26"/>
        <v>0.09694366457</v>
      </c>
      <c r="AO402" s="58">
        <f t="shared" si="27"/>
        <v>0.02850111126</v>
      </c>
      <c r="AP402" s="39">
        <f t="shared" si="28"/>
        <v>0.1638595208</v>
      </c>
      <c r="AQ402" s="40">
        <f t="shared" ref="AQ402:AR402" si="2027">AJ402+AN402</f>
        <v>0.2608031854</v>
      </c>
      <c r="AR402" s="54">
        <f t="shared" si="2027"/>
        <v>0.1923606321</v>
      </c>
      <c r="AS402" s="59">
        <f t="shared" si="30"/>
        <v>1.872446473</v>
      </c>
      <c r="AT402" s="39">
        <f t="shared" ref="AT402:AV402" si="2028">AP402*$AS402</f>
        <v>0.3068181818</v>
      </c>
      <c r="AU402" s="40">
        <f t="shared" si="2028"/>
        <v>0.4883400046</v>
      </c>
      <c r="AV402" s="54">
        <f t="shared" si="2028"/>
        <v>0.3601849871</v>
      </c>
      <c r="AW402" s="39">
        <f t="shared" ref="AW402:AY402" si="2029">IF(AT402&lt;0,0,IF(AT402&gt;1,1,AT402))</f>
        <v>0.3068181818</v>
      </c>
      <c r="AX402" s="40">
        <f t="shared" si="2029"/>
        <v>0.4883400046</v>
      </c>
      <c r="AY402" s="54">
        <f t="shared" si="2029"/>
        <v>0.3601849871</v>
      </c>
      <c r="AZ402" s="38"/>
      <c r="BA402" s="38"/>
      <c r="BB402" s="38"/>
      <c r="BC402" s="38"/>
      <c r="BD402" s="38"/>
      <c r="BE402" s="38"/>
      <c r="BF402" s="38"/>
    </row>
    <row r="403">
      <c r="A403" s="1"/>
      <c r="B403" s="1"/>
      <c r="C403" s="53">
        <v>0.0</v>
      </c>
      <c r="D403" s="42"/>
      <c r="E403" s="42"/>
      <c r="F403" s="2">
        <v>5620.0</v>
      </c>
      <c r="G403" s="75">
        <v>2808.0</v>
      </c>
      <c r="H403" s="43">
        <v>18.0</v>
      </c>
      <c r="I403" s="43">
        <v>44.0</v>
      </c>
      <c r="J403" s="43">
        <v>20.0</v>
      </c>
      <c r="K403" s="44">
        <v>38.0</v>
      </c>
      <c r="L403" s="44">
        <v>126.0</v>
      </c>
      <c r="M403" s="44">
        <v>34.0</v>
      </c>
      <c r="N403" s="76">
        <f>'Turnout Restoration'!AR403</f>
        <v>16</v>
      </c>
      <c r="O403" s="45">
        <v>21.0</v>
      </c>
      <c r="P403" s="76">
        <f>'Turnout Restoration'!AT403</f>
        <v>24</v>
      </c>
      <c r="Q403" s="39">
        <f t="shared" si="6"/>
        <v>0.3442622951</v>
      </c>
      <c r="R403" s="40">
        <f t="shared" si="7"/>
        <v>0.5365853659</v>
      </c>
      <c r="S403" s="54">
        <f t="shared" si="8"/>
        <v>0.6363636364</v>
      </c>
      <c r="T403" s="40">
        <f t="shared" si="9"/>
        <v>0.4488081161</v>
      </c>
      <c r="U403" s="54">
        <f t="shared" si="10"/>
        <v>0.5417919914</v>
      </c>
      <c r="V403" s="39">
        <f t="shared" ref="V403:X403" si="2030">Q403</f>
        <v>0.3442622951</v>
      </c>
      <c r="W403" s="40">
        <f t="shared" si="2030"/>
        <v>0.5365853659</v>
      </c>
      <c r="X403" s="54">
        <f t="shared" si="2030"/>
        <v>0.6363636364</v>
      </c>
      <c r="Y403" s="39">
        <f t="shared" si="12"/>
        <v>0.3442622951</v>
      </c>
      <c r="Z403" s="40">
        <f t="shared" si="13"/>
        <v>-0.01741463415</v>
      </c>
      <c r="AA403" s="54">
        <f t="shared" si="14"/>
        <v>0.004363636364</v>
      </c>
      <c r="AB403" s="55">
        <f t="shared" si="15"/>
        <v>-0.0505422847</v>
      </c>
      <c r="AC403" s="55">
        <f t="shared" si="16"/>
        <v>0.8359404481</v>
      </c>
      <c r="AD403" s="39">
        <f t="shared" si="17"/>
        <v>0.2437414586</v>
      </c>
      <c r="AE403" s="40">
        <f t="shared" si="18"/>
        <v>0.2437414586</v>
      </c>
      <c r="AF403" s="54">
        <f t="shared" si="19"/>
        <v>0.004363636364</v>
      </c>
      <c r="AG403" s="56">
        <f t="shared" si="20"/>
        <v>0.01790081296</v>
      </c>
      <c r="AH403" s="56">
        <f t="shared" si="21"/>
        <v>0.7674973504</v>
      </c>
      <c r="AI403" s="39">
        <f t="shared" si="22"/>
        <v>0.172378856</v>
      </c>
      <c r="AJ403" s="40">
        <f t="shared" si="23"/>
        <v>0.172378856</v>
      </c>
      <c r="AK403" s="54">
        <f t="shared" si="24"/>
        <v>0.172378856</v>
      </c>
      <c r="AL403" s="57">
        <f t="shared" ref="AL403:AM403" si="2031">R403-T403</f>
        <v>0.08777724976</v>
      </c>
      <c r="AM403" s="57">
        <f t="shared" si="2031"/>
        <v>0.09457164496</v>
      </c>
      <c r="AN403" s="58">
        <f t="shared" si="26"/>
        <v>0.04289730435</v>
      </c>
      <c r="AO403" s="58">
        <f t="shared" si="27"/>
        <v>0.06664261027</v>
      </c>
      <c r="AP403" s="39">
        <f t="shared" si="28"/>
        <v>0.172378856</v>
      </c>
      <c r="AQ403" s="40">
        <f t="shared" ref="AQ403:AR403" si="2032">AJ403+AN403</f>
        <v>0.2152761603</v>
      </c>
      <c r="AR403" s="54">
        <f t="shared" si="2032"/>
        <v>0.2390214662</v>
      </c>
      <c r="AS403" s="59">
        <f t="shared" si="30"/>
        <v>1.997126</v>
      </c>
      <c r="AT403" s="39">
        <f t="shared" ref="AT403:AV403" si="2033">AP403*$AS403</f>
        <v>0.3442622951</v>
      </c>
      <c r="AU403" s="40">
        <f t="shared" si="2033"/>
        <v>0.4299336169</v>
      </c>
      <c r="AV403" s="54">
        <f t="shared" si="2033"/>
        <v>0.4773559848</v>
      </c>
      <c r="AW403" s="39">
        <f t="shared" ref="AW403:AY403" si="2034">IF(AT403&lt;0,0,IF(AT403&gt;1,1,AT403))</f>
        <v>0.3442622951</v>
      </c>
      <c r="AX403" s="40">
        <f t="shared" si="2034"/>
        <v>0.4299336169</v>
      </c>
      <c r="AY403" s="54">
        <f t="shared" si="2034"/>
        <v>0.4773559848</v>
      </c>
      <c r="AZ403" s="38"/>
      <c r="BA403" s="38"/>
      <c r="BB403" s="38"/>
      <c r="BC403" s="38"/>
      <c r="BD403" s="38"/>
      <c r="BE403" s="38"/>
      <c r="BF403" s="38"/>
    </row>
    <row r="404">
      <c r="A404" s="1"/>
      <c r="B404" s="1"/>
      <c r="C404" s="53">
        <v>0.0</v>
      </c>
      <c r="D404" s="42"/>
      <c r="E404" s="42"/>
      <c r="F404" s="2">
        <v>5622.0</v>
      </c>
      <c r="G404" s="75">
        <v>2384.0</v>
      </c>
      <c r="H404" s="43">
        <v>9.0</v>
      </c>
      <c r="I404" s="43">
        <v>25.0</v>
      </c>
      <c r="J404" s="43">
        <v>6.0</v>
      </c>
      <c r="K404" s="44">
        <v>41.0</v>
      </c>
      <c r="L404" s="44">
        <v>108.0</v>
      </c>
      <c r="M404" s="44">
        <v>26.0</v>
      </c>
      <c r="N404" s="76">
        <f>'Turnout Restoration'!AR404</f>
        <v>13</v>
      </c>
      <c r="O404" s="45">
        <v>10.0</v>
      </c>
      <c r="P404" s="76">
        <f>'Turnout Restoration'!AT404</f>
        <v>14</v>
      </c>
      <c r="Q404" s="39">
        <f t="shared" si="6"/>
        <v>0.2702702703</v>
      </c>
      <c r="R404" s="40">
        <f t="shared" si="7"/>
        <v>0.625</v>
      </c>
      <c r="S404" s="54">
        <f t="shared" si="8"/>
        <v>0.6171428571</v>
      </c>
      <c r="T404" s="40">
        <f t="shared" si="9"/>
        <v>0.457798393</v>
      </c>
      <c r="U404" s="54">
        <f t="shared" si="10"/>
        <v>0.5539211103</v>
      </c>
      <c r="V404" s="39">
        <f t="shared" ref="V404:X404" si="2035">Q404</f>
        <v>0.2702702703</v>
      </c>
      <c r="W404" s="40">
        <f t="shared" si="2035"/>
        <v>0.625</v>
      </c>
      <c r="X404" s="54">
        <f t="shared" si="2035"/>
        <v>0.6171428571</v>
      </c>
      <c r="Y404" s="39">
        <f t="shared" si="12"/>
        <v>0.2702702703</v>
      </c>
      <c r="Z404" s="40">
        <f t="shared" si="13"/>
        <v>0.071</v>
      </c>
      <c r="AA404" s="54">
        <f t="shared" si="14"/>
        <v>-0.01485714286</v>
      </c>
      <c r="AB404" s="55">
        <f t="shared" si="15"/>
        <v>0.2568954284</v>
      </c>
      <c r="AC404" s="55">
        <f t="shared" si="16"/>
        <v>0.528502735</v>
      </c>
      <c r="AD404" s="39">
        <f t="shared" si="17"/>
        <v>0.1975943053</v>
      </c>
      <c r="AE404" s="40">
        <f t="shared" si="18"/>
        <v>0.1975943053</v>
      </c>
      <c r="AF404" s="54">
        <f t="shared" si="19"/>
        <v>-0.01485714286</v>
      </c>
      <c r="AG404" s="56">
        <f t="shared" si="20"/>
        <v>-0.07504891834</v>
      </c>
      <c r="AH404" s="56">
        <f t="shared" si="21"/>
        <v>0.8604470817</v>
      </c>
      <c r="AI404" s="39">
        <f t="shared" si="22"/>
        <v>0.1401146748</v>
      </c>
      <c r="AJ404" s="40">
        <f t="shared" si="23"/>
        <v>0.1401146748</v>
      </c>
      <c r="AK404" s="54">
        <f t="shared" si="24"/>
        <v>0.1401146748</v>
      </c>
      <c r="AL404" s="57">
        <f t="shared" ref="AL404:AM404" si="2036">R404-T404</f>
        <v>0.167201607</v>
      </c>
      <c r="AM404" s="57">
        <f t="shared" si="2036"/>
        <v>0.06322174684</v>
      </c>
      <c r="AN404" s="58">
        <f t="shared" si="26"/>
        <v>0.08171249661</v>
      </c>
      <c r="AO404" s="58">
        <f t="shared" si="27"/>
        <v>0.04455100931</v>
      </c>
      <c r="AP404" s="39">
        <f t="shared" si="28"/>
        <v>0.1401146748</v>
      </c>
      <c r="AQ404" s="40">
        <f t="shared" ref="AQ404:AR404" si="2037">AJ404+AN404</f>
        <v>0.2218271714</v>
      </c>
      <c r="AR404" s="54">
        <f t="shared" si="2037"/>
        <v>0.1846656841</v>
      </c>
      <c r="AS404" s="59">
        <f t="shared" si="30"/>
        <v>1.928921939</v>
      </c>
      <c r="AT404" s="39">
        <f t="shared" ref="AT404:AV404" si="2038">AP404*$AS404</f>
        <v>0.2702702703</v>
      </c>
      <c r="AU404" s="40">
        <f t="shared" si="2038"/>
        <v>0.4278872977</v>
      </c>
      <c r="AV404" s="54">
        <f t="shared" si="2038"/>
        <v>0.3562056896</v>
      </c>
      <c r="AW404" s="39">
        <f t="shared" ref="AW404:AY404" si="2039">IF(AT404&lt;0,0,IF(AT404&gt;1,1,AT404))</f>
        <v>0.2702702703</v>
      </c>
      <c r="AX404" s="40">
        <f t="shared" si="2039"/>
        <v>0.4278872977</v>
      </c>
      <c r="AY404" s="54">
        <f t="shared" si="2039"/>
        <v>0.3562056896</v>
      </c>
      <c r="AZ404" s="38"/>
      <c r="BA404" s="38"/>
      <c r="BB404" s="38"/>
      <c r="BC404" s="38"/>
      <c r="BD404" s="38"/>
      <c r="BE404" s="38"/>
      <c r="BF404" s="38"/>
    </row>
    <row r="405">
      <c r="A405" s="1"/>
      <c r="B405" s="1"/>
      <c r="C405" s="53">
        <v>0.0</v>
      </c>
      <c r="D405" s="42"/>
      <c r="E405" s="42"/>
      <c r="F405" s="2">
        <v>5624.0</v>
      </c>
      <c r="G405" s="75">
        <v>1053.0</v>
      </c>
      <c r="H405" s="43">
        <v>8.0</v>
      </c>
      <c r="I405" s="43">
        <v>24.0</v>
      </c>
      <c r="J405" s="43">
        <v>7.0</v>
      </c>
      <c r="K405" s="44">
        <v>24.0</v>
      </c>
      <c r="L405" s="44">
        <v>58.0</v>
      </c>
      <c r="M405" s="44">
        <v>19.0</v>
      </c>
      <c r="N405" s="76">
        <f>'Turnout Restoration'!AR405</f>
        <v>10</v>
      </c>
      <c r="O405" s="45">
        <v>7.0</v>
      </c>
      <c r="P405" s="76">
        <f>'Turnout Restoration'!AT405</f>
        <v>6</v>
      </c>
      <c r="Q405" s="39">
        <f t="shared" si="6"/>
        <v>0.3043478261</v>
      </c>
      <c r="R405" s="40">
        <f t="shared" si="7"/>
        <v>0.6153846154</v>
      </c>
      <c r="S405" s="54">
        <f t="shared" si="8"/>
        <v>0.5742574257</v>
      </c>
      <c r="T405" s="40">
        <f t="shared" si="9"/>
        <v>0.452731569</v>
      </c>
      <c r="U405" s="54">
        <f t="shared" si="10"/>
        <v>0.5478412098</v>
      </c>
      <c r="V405" s="39">
        <f t="shared" ref="V405:X405" si="2040">Q405</f>
        <v>0.3043478261</v>
      </c>
      <c r="W405" s="40">
        <f t="shared" si="2040"/>
        <v>0.6153846154</v>
      </c>
      <c r="X405" s="54">
        <f t="shared" si="2040"/>
        <v>0.5742574257</v>
      </c>
      <c r="Y405" s="39">
        <f t="shared" si="12"/>
        <v>0.3043478261</v>
      </c>
      <c r="Z405" s="40">
        <f t="shared" si="13"/>
        <v>0.06138461538</v>
      </c>
      <c r="AA405" s="54">
        <f t="shared" si="14"/>
        <v>-0.05774257426</v>
      </c>
      <c r="AB405" s="55">
        <f t="shared" si="15"/>
        <v>0.199022248</v>
      </c>
      <c r="AC405" s="55">
        <f t="shared" si="16"/>
        <v>0.5863759154</v>
      </c>
      <c r="AD405" s="39">
        <f t="shared" si="17"/>
        <v>0.2195400536</v>
      </c>
      <c r="AE405" s="40">
        <f t="shared" si="18"/>
        <v>0.2195400536</v>
      </c>
      <c r="AF405" s="54">
        <f t="shared" si="19"/>
        <v>-0.05774257426</v>
      </c>
      <c r="AG405" s="56">
        <f t="shared" si="20"/>
        <v>-0.2571911229</v>
      </c>
      <c r="AH405" s="56">
        <f t="shared" si="21"/>
        <v>1.042589286</v>
      </c>
      <c r="AI405" s="39">
        <f t="shared" si="22"/>
        <v>0.1605179741</v>
      </c>
      <c r="AJ405" s="40">
        <f t="shared" si="23"/>
        <v>0.1605179741</v>
      </c>
      <c r="AK405" s="54">
        <f t="shared" si="24"/>
        <v>0.1605179741</v>
      </c>
      <c r="AL405" s="57">
        <f t="shared" ref="AL405:AM405" si="2041">R405-T405</f>
        <v>0.1626530464</v>
      </c>
      <c r="AM405" s="57">
        <f t="shared" si="2041"/>
        <v>0.02641621591</v>
      </c>
      <c r="AN405" s="58">
        <f t="shared" si="26"/>
        <v>0.07948958589</v>
      </c>
      <c r="AO405" s="58">
        <f t="shared" si="27"/>
        <v>0.0186149409</v>
      </c>
      <c r="AP405" s="39">
        <f t="shared" si="28"/>
        <v>0.1605179741</v>
      </c>
      <c r="AQ405" s="40">
        <f t="shared" ref="AQ405:AR405" si="2042">AJ405+AN405</f>
        <v>0.24000756</v>
      </c>
      <c r="AR405" s="54">
        <f t="shared" si="2042"/>
        <v>0.179132915</v>
      </c>
      <c r="AS405" s="59">
        <f t="shared" si="30"/>
        <v>1.896035804</v>
      </c>
      <c r="AT405" s="39">
        <f t="shared" ref="AT405:AV405" si="2043">AP405*$AS405</f>
        <v>0.3043478261</v>
      </c>
      <c r="AU405" s="40">
        <f t="shared" si="2043"/>
        <v>0.455062927</v>
      </c>
      <c r="AV405" s="54">
        <f t="shared" si="2043"/>
        <v>0.3396424205</v>
      </c>
      <c r="AW405" s="39">
        <f t="shared" ref="AW405:AY405" si="2044">IF(AT405&lt;0,0,IF(AT405&gt;1,1,AT405))</f>
        <v>0.3043478261</v>
      </c>
      <c r="AX405" s="40">
        <f t="shared" si="2044"/>
        <v>0.455062927</v>
      </c>
      <c r="AY405" s="54">
        <f t="shared" si="2044"/>
        <v>0.3396424205</v>
      </c>
      <c r="AZ405" s="38"/>
      <c r="BA405" s="38"/>
      <c r="BB405" s="38"/>
      <c r="BC405" s="38"/>
      <c r="BD405" s="38"/>
      <c r="BE405" s="38"/>
      <c r="BF405" s="38"/>
    </row>
    <row r="406">
      <c r="A406" s="1"/>
      <c r="B406" s="1"/>
      <c r="C406" s="53">
        <v>0.0</v>
      </c>
      <c r="D406" s="42"/>
      <c r="E406" s="42"/>
      <c r="F406" s="2">
        <v>5625.0</v>
      </c>
      <c r="G406" s="75">
        <v>3153.0</v>
      </c>
      <c r="H406" s="43">
        <v>20.0</v>
      </c>
      <c r="I406" s="43">
        <v>43.0</v>
      </c>
      <c r="J406" s="43">
        <v>29.0</v>
      </c>
      <c r="K406" s="44">
        <v>50.0</v>
      </c>
      <c r="L406" s="44">
        <v>136.0</v>
      </c>
      <c r="M406" s="44">
        <v>62.0</v>
      </c>
      <c r="N406" s="76">
        <f>'Turnout Restoration'!AR406</f>
        <v>17</v>
      </c>
      <c r="O406" s="45">
        <v>22.0</v>
      </c>
      <c r="P406" s="76">
        <f>'Turnout Restoration'!AT406</f>
        <v>38</v>
      </c>
      <c r="Q406" s="39">
        <f t="shared" si="6"/>
        <v>0.2857142857</v>
      </c>
      <c r="R406" s="40">
        <f t="shared" si="7"/>
        <v>0.4673913043</v>
      </c>
      <c r="S406" s="54">
        <f t="shared" si="8"/>
        <v>0.5483870968</v>
      </c>
      <c r="T406" s="40">
        <f t="shared" si="9"/>
        <v>0.4553061224</v>
      </c>
      <c r="U406" s="54">
        <f t="shared" si="10"/>
        <v>0.5510612245</v>
      </c>
      <c r="V406" s="39">
        <f t="shared" ref="V406:X406" si="2045">Q406</f>
        <v>0.2857142857</v>
      </c>
      <c r="W406" s="40">
        <f t="shared" si="2045"/>
        <v>0.4673913043</v>
      </c>
      <c r="X406" s="54">
        <f t="shared" si="2045"/>
        <v>0.5483870968</v>
      </c>
      <c r="Y406" s="39">
        <f t="shared" si="12"/>
        <v>0.2857142857</v>
      </c>
      <c r="Z406" s="40">
        <f t="shared" si="13"/>
        <v>-0.08660869565</v>
      </c>
      <c r="AA406" s="54">
        <f t="shared" si="14"/>
        <v>-0.08361290323</v>
      </c>
      <c r="AB406" s="55">
        <f t="shared" si="15"/>
        <v>-0.2943262728</v>
      </c>
      <c r="AC406" s="55">
        <f t="shared" si="16"/>
        <v>1.079724436</v>
      </c>
      <c r="AD406" s="39">
        <f t="shared" si="17"/>
        <v>0.2111086441</v>
      </c>
      <c r="AE406" s="40">
        <f t="shared" si="18"/>
        <v>0.2111086441</v>
      </c>
      <c r="AF406" s="54">
        <f t="shared" si="19"/>
        <v>-0.08361290323</v>
      </c>
      <c r="AG406" s="56">
        <f t="shared" si="20"/>
        <v>-0.377110187</v>
      </c>
      <c r="AH406" s="56">
        <f t="shared" si="21"/>
        <v>1.16250835</v>
      </c>
      <c r="AI406" s="39">
        <f t="shared" si="22"/>
        <v>0.1605583651</v>
      </c>
      <c r="AJ406" s="40">
        <f t="shared" si="23"/>
        <v>0.1605583651</v>
      </c>
      <c r="AK406" s="54">
        <f t="shared" si="24"/>
        <v>0.1605583651</v>
      </c>
      <c r="AL406" s="57">
        <f t="shared" ref="AL406:AM406" si="2046">R406-T406</f>
        <v>0.0120851819</v>
      </c>
      <c r="AM406" s="57">
        <f t="shared" si="2046"/>
        <v>-0.002674127716</v>
      </c>
      <c r="AN406" s="58">
        <f t="shared" si="26"/>
        <v>0.005906105824</v>
      </c>
      <c r="AO406" s="58">
        <f t="shared" si="27"/>
        <v>-0.001884400459</v>
      </c>
      <c r="AP406" s="39">
        <f t="shared" si="28"/>
        <v>0.1605583651</v>
      </c>
      <c r="AQ406" s="40">
        <f t="shared" ref="AQ406:AR406" si="2047">AJ406+AN406</f>
        <v>0.1664644709</v>
      </c>
      <c r="AR406" s="54">
        <f t="shared" si="2047"/>
        <v>0.1586739646</v>
      </c>
      <c r="AS406" s="59">
        <f t="shared" si="30"/>
        <v>1.779504204</v>
      </c>
      <c r="AT406" s="39">
        <f t="shared" ref="AT406:AV406" si="2048">AP406*$AS406</f>
        <v>0.2857142857</v>
      </c>
      <c r="AU406" s="40">
        <f t="shared" si="2048"/>
        <v>0.2962242259</v>
      </c>
      <c r="AV406" s="54">
        <f t="shared" si="2048"/>
        <v>0.2823609872</v>
      </c>
      <c r="AW406" s="39">
        <f t="shared" ref="AW406:AY406" si="2049">IF(AT406&lt;0,0,IF(AT406&gt;1,1,AT406))</f>
        <v>0.2857142857</v>
      </c>
      <c r="AX406" s="40">
        <f t="shared" si="2049"/>
        <v>0.2962242259</v>
      </c>
      <c r="AY406" s="54">
        <f t="shared" si="2049"/>
        <v>0.2823609872</v>
      </c>
      <c r="AZ406" s="38"/>
      <c r="BA406" s="38"/>
      <c r="BB406" s="38"/>
      <c r="BC406" s="38"/>
      <c r="BD406" s="38"/>
      <c r="BE406" s="38"/>
      <c r="BF406" s="38"/>
    </row>
    <row r="407">
      <c r="A407" s="1"/>
      <c r="B407" s="1"/>
      <c r="C407" s="53">
        <v>0.0</v>
      </c>
      <c r="D407" s="42"/>
      <c r="E407" s="42"/>
      <c r="F407" s="2">
        <v>5633.0</v>
      </c>
      <c r="G407" s="75">
        <v>1185.0</v>
      </c>
      <c r="H407" s="43">
        <v>2.0</v>
      </c>
      <c r="I407" s="43">
        <v>18.0</v>
      </c>
      <c r="J407" s="43">
        <v>5.0</v>
      </c>
      <c r="K407" s="44">
        <v>8.0</v>
      </c>
      <c r="L407" s="44">
        <v>32.0</v>
      </c>
      <c r="M407" s="44">
        <v>17.0</v>
      </c>
      <c r="N407" s="76">
        <f>'Turnout Restoration'!AR407</f>
        <v>3</v>
      </c>
      <c r="O407" s="45">
        <v>13.0</v>
      </c>
      <c r="P407" s="76">
        <f>'Turnout Restoration'!AT407</f>
        <v>22</v>
      </c>
      <c r="Q407" s="39">
        <f t="shared" si="6"/>
        <v>0.3421052632</v>
      </c>
      <c r="R407" s="40">
        <f t="shared" si="7"/>
        <v>0.72</v>
      </c>
      <c r="S407" s="54">
        <f t="shared" si="8"/>
        <v>0.5614035088</v>
      </c>
      <c r="T407" s="40">
        <f t="shared" si="9"/>
        <v>0.4489646814</v>
      </c>
      <c r="U407" s="54">
        <f t="shared" si="10"/>
        <v>0.5420893352</v>
      </c>
      <c r="V407" s="39">
        <f t="shared" ref="V407:X407" si="2050">Q407</f>
        <v>0.3421052632</v>
      </c>
      <c r="W407" s="40">
        <f t="shared" si="2050"/>
        <v>0.72</v>
      </c>
      <c r="X407" s="54">
        <f t="shared" si="2050"/>
        <v>0.5614035088</v>
      </c>
      <c r="Y407" s="39">
        <f t="shared" si="12"/>
        <v>0.3421052632</v>
      </c>
      <c r="Z407" s="40">
        <f t="shared" si="13"/>
        <v>0.166</v>
      </c>
      <c r="AA407" s="54">
        <f t="shared" si="14"/>
        <v>-0.07059649123</v>
      </c>
      <c r="AB407" s="55">
        <f t="shared" si="15"/>
        <v>0.4517625675</v>
      </c>
      <c r="AC407" s="55">
        <f t="shared" si="16"/>
        <v>0.3336355959</v>
      </c>
      <c r="AD407" s="39">
        <f t="shared" si="17"/>
        <v>0.2688791653</v>
      </c>
      <c r="AE407" s="40">
        <f t="shared" si="18"/>
        <v>0.2688791653</v>
      </c>
      <c r="AF407" s="54">
        <f t="shared" si="19"/>
        <v>-0.07059649123</v>
      </c>
      <c r="AG407" s="56">
        <f t="shared" si="20"/>
        <v>-0.256762992</v>
      </c>
      <c r="AH407" s="56">
        <f t="shared" si="21"/>
        <v>1.042161155</v>
      </c>
      <c r="AI407" s="39">
        <f t="shared" si="22"/>
        <v>0.1965704328</v>
      </c>
      <c r="AJ407" s="40">
        <f t="shared" si="23"/>
        <v>0.1965704328</v>
      </c>
      <c r="AK407" s="54">
        <f t="shared" si="24"/>
        <v>0.1965704328</v>
      </c>
      <c r="AL407" s="57">
        <f t="shared" ref="AL407:AM407" si="2051">R407-T407</f>
        <v>0.2710353186</v>
      </c>
      <c r="AM407" s="57">
        <f t="shared" si="2051"/>
        <v>0.01931417359</v>
      </c>
      <c r="AN407" s="58">
        <f t="shared" si="26"/>
        <v>0.1324566967</v>
      </c>
      <c r="AO407" s="58">
        <f t="shared" si="27"/>
        <v>0.01361028397</v>
      </c>
      <c r="AP407" s="39">
        <f t="shared" si="28"/>
        <v>0.1965704328</v>
      </c>
      <c r="AQ407" s="40">
        <f t="shared" ref="AQ407:AR407" si="2052">AJ407+AN407</f>
        <v>0.3290271295</v>
      </c>
      <c r="AR407" s="54">
        <f t="shared" si="2052"/>
        <v>0.2101807168</v>
      </c>
      <c r="AS407" s="59">
        <f t="shared" si="30"/>
        <v>1.740369893</v>
      </c>
      <c r="AT407" s="39">
        <f t="shared" ref="AT407:AV407" si="2053">AP407*$AS407</f>
        <v>0.3421052632</v>
      </c>
      <c r="AU407" s="40">
        <f t="shared" si="2053"/>
        <v>0.5726289103</v>
      </c>
      <c r="AV407" s="54">
        <f t="shared" si="2053"/>
        <v>0.3657921916</v>
      </c>
      <c r="AW407" s="39">
        <f t="shared" ref="AW407:AY407" si="2054">IF(AT407&lt;0,0,IF(AT407&gt;1,1,AT407))</f>
        <v>0.3421052632</v>
      </c>
      <c r="AX407" s="40">
        <f t="shared" si="2054"/>
        <v>0.5726289103</v>
      </c>
      <c r="AY407" s="54">
        <f t="shared" si="2054"/>
        <v>0.3657921916</v>
      </c>
      <c r="AZ407" s="38"/>
      <c r="BA407" s="38"/>
      <c r="BB407" s="38"/>
      <c r="BC407" s="38"/>
      <c r="BD407" s="38"/>
      <c r="BE407" s="38"/>
      <c r="BF407" s="38"/>
    </row>
    <row r="408">
      <c r="A408" s="1"/>
      <c r="B408" s="1"/>
      <c r="C408" s="53">
        <v>0.0</v>
      </c>
      <c r="D408" s="42"/>
      <c r="E408" s="42"/>
      <c r="F408" s="2">
        <v>5635.0</v>
      </c>
      <c r="G408" s="75">
        <v>1712.0</v>
      </c>
      <c r="H408" s="43">
        <v>11.0</v>
      </c>
      <c r="I408" s="43">
        <v>11.0</v>
      </c>
      <c r="J408" s="43">
        <v>5.0</v>
      </c>
      <c r="K408" s="44">
        <v>22.0</v>
      </c>
      <c r="L408" s="44">
        <v>59.0</v>
      </c>
      <c r="M408" s="44">
        <v>23.0</v>
      </c>
      <c r="N408" s="76">
        <f>'Turnout Restoration'!AR408</f>
        <v>13</v>
      </c>
      <c r="O408" s="45">
        <v>12.0</v>
      </c>
      <c r="P408" s="76">
        <f>'Turnout Restoration'!AT408</f>
        <v>6</v>
      </c>
      <c r="Q408" s="39">
        <f t="shared" si="6"/>
        <v>0.3870967742</v>
      </c>
      <c r="R408" s="40">
        <f t="shared" si="7"/>
        <v>0.4074074074</v>
      </c>
      <c r="S408" s="54">
        <f t="shared" si="8"/>
        <v>0.5673076923</v>
      </c>
      <c r="T408" s="40">
        <f t="shared" si="9"/>
        <v>0.4470114464</v>
      </c>
      <c r="U408" s="54">
        <f t="shared" si="10"/>
        <v>0.5365868887</v>
      </c>
      <c r="V408" s="39">
        <f t="shared" ref="V408:X408" si="2055">Q408</f>
        <v>0.3870967742</v>
      </c>
      <c r="W408" s="40">
        <f t="shared" si="2055"/>
        <v>0.4074074074</v>
      </c>
      <c r="X408" s="54">
        <f t="shared" si="2055"/>
        <v>0.5673076923</v>
      </c>
      <c r="Y408" s="39">
        <f t="shared" si="12"/>
        <v>0.3870967742</v>
      </c>
      <c r="Z408" s="40">
        <f t="shared" si="13"/>
        <v>-0.1465925926</v>
      </c>
      <c r="AA408" s="54">
        <f t="shared" si="14"/>
        <v>-0.06469230769</v>
      </c>
      <c r="AB408" s="55">
        <f t="shared" si="15"/>
        <v>-0.362008394</v>
      </c>
      <c r="AC408" s="55">
        <f t="shared" si="16"/>
        <v>1.147406557</v>
      </c>
      <c r="AD408" s="39">
        <f t="shared" si="17"/>
        <v>0.2926886578</v>
      </c>
      <c r="AE408" s="40">
        <f t="shared" si="18"/>
        <v>0.2926886578</v>
      </c>
      <c r="AF408" s="54">
        <f t="shared" si="19"/>
        <v>-0.06469230769</v>
      </c>
      <c r="AG408" s="56">
        <f t="shared" si="20"/>
        <v>-0.2175303712</v>
      </c>
      <c r="AH408" s="56">
        <f t="shared" si="21"/>
        <v>1.002928535</v>
      </c>
      <c r="AI408" s="39">
        <f t="shared" si="22"/>
        <v>0.2119572422</v>
      </c>
      <c r="AJ408" s="40">
        <f t="shared" si="23"/>
        <v>0.2119572422</v>
      </c>
      <c r="AK408" s="54">
        <f t="shared" si="24"/>
        <v>0.2119572422</v>
      </c>
      <c r="AL408" s="57">
        <f t="shared" ref="AL408:AM408" si="2056">R408-T408</f>
        <v>-0.039604039</v>
      </c>
      <c r="AM408" s="57">
        <f t="shared" si="2056"/>
        <v>0.03072080365</v>
      </c>
      <c r="AN408" s="58">
        <f t="shared" si="26"/>
        <v>-0.0193547476</v>
      </c>
      <c r="AO408" s="58">
        <f t="shared" si="27"/>
        <v>0.02164829158</v>
      </c>
      <c r="AP408" s="39">
        <f t="shared" si="28"/>
        <v>0.2119572422</v>
      </c>
      <c r="AQ408" s="40">
        <f t="shared" ref="AQ408:AR408" si="2057">AJ408+AN408</f>
        <v>0.1926024946</v>
      </c>
      <c r="AR408" s="54">
        <f t="shared" si="2057"/>
        <v>0.2336055338</v>
      </c>
      <c r="AS408" s="59">
        <f t="shared" si="30"/>
        <v>1.826296521</v>
      </c>
      <c r="AT408" s="39">
        <f t="shared" ref="AT408:AV408" si="2058">AP408*$AS408</f>
        <v>0.3870967742</v>
      </c>
      <c r="AU408" s="40">
        <f t="shared" si="2058"/>
        <v>0.351749266</v>
      </c>
      <c r="AV408" s="54">
        <f t="shared" si="2058"/>
        <v>0.4266329738</v>
      </c>
      <c r="AW408" s="39">
        <f t="shared" ref="AW408:AY408" si="2059">IF(AT408&lt;0,0,IF(AT408&gt;1,1,AT408))</f>
        <v>0.3870967742</v>
      </c>
      <c r="AX408" s="40">
        <f t="shared" si="2059"/>
        <v>0.351749266</v>
      </c>
      <c r="AY408" s="54">
        <f t="shared" si="2059"/>
        <v>0.4266329738</v>
      </c>
      <c r="AZ408" s="38"/>
      <c r="BA408" s="38"/>
      <c r="BB408" s="38"/>
      <c r="BC408" s="38"/>
      <c r="BD408" s="38"/>
      <c r="BE408" s="38"/>
      <c r="BF408" s="38"/>
    </row>
    <row r="409">
      <c r="A409" s="1"/>
      <c r="B409" s="1"/>
      <c r="C409" s="53">
        <v>0.0</v>
      </c>
      <c r="D409" s="42"/>
      <c r="E409" s="42"/>
      <c r="F409" s="2">
        <v>5652.0</v>
      </c>
      <c r="G409" s="75">
        <v>1211.0</v>
      </c>
      <c r="H409" s="43">
        <v>18.0</v>
      </c>
      <c r="I409" s="43">
        <v>39.0</v>
      </c>
      <c r="J409" s="43">
        <v>26.0</v>
      </c>
      <c r="K409" s="44">
        <v>63.0</v>
      </c>
      <c r="L409" s="44">
        <v>148.0</v>
      </c>
      <c r="M409" s="44">
        <v>58.0</v>
      </c>
      <c r="N409" s="76">
        <f>'Turnout Restoration'!AR409</f>
        <v>29</v>
      </c>
      <c r="O409" s="45">
        <v>26.0</v>
      </c>
      <c r="P409" s="76">
        <f>'Turnout Restoration'!AT409</f>
        <v>35</v>
      </c>
      <c r="Q409" s="39">
        <f t="shared" si="6"/>
        <v>0.2888888889</v>
      </c>
      <c r="R409" s="40">
        <f t="shared" si="7"/>
        <v>0.4698795181</v>
      </c>
      <c r="S409" s="54">
        <f t="shared" si="8"/>
        <v>0.5501858736</v>
      </c>
      <c r="T409" s="40">
        <f t="shared" si="9"/>
        <v>0.4548340741</v>
      </c>
      <c r="U409" s="54">
        <f t="shared" si="10"/>
        <v>0.5504948148</v>
      </c>
      <c r="V409" s="39">
        <f t="shared" ref="V409:X409" si="2060">Q409</f>
        <v>0.2888888889</v>
      </c>
      <c r="W409" s="40">
        <f t="shared" si="2060"/>
        <v>0.4698795181</v>
      </c>
      <c r="X409" s="54">
        <f t="shared" si="2060"/>
        <v>0.5501858736</v>
      </c>
      <c r="Y409" s="39">
        <f t="shared" si="12"/>
        <v>0.2888888889</v>
      </c>
      <c r="Z409" s="40">
        <f t="shared" si="13"/>
        <v>-0.08412048193</v>
      </c>
      <c r="AA409" s="54">
        <f t="shared" si="14"/>
        <v>-0.08181412639</v>
      </c>
      <c r="AB409" s="55">
        <f t="shared" si="15"/>
        <v>-0.283351331</v>
      </c>
      <c r="AC409" s="55">
        <f t="shared" si="16"/>
        <v>1.068749494</v>
      </c>
      <c r="AD409" s="39">
        <f t="shared" si="17"/>
        <v>0.2127593072</v>
      </c>
      <c r="AE409" s="40">
        <f t="shared" si="18"/>
        <v>0.2127593072</v>
      </c>
      <c r="AF409" s="54">
        <f t="shared" si="19"/>
        <v>-0.08181412639</v>
      </c>
      <c r="AG409" s="56">
        <f t="shared" si="20"/>
        <v>-0.3671067797</v>
      </c>
      <c r="AH409" s="56">
        <f t="shared" si="21"/>
        <v>1.152504943</v>
      </c>
      <c r="AI409" s="39">
        <f t="shared" si="22"/>
        <v>0.1611832406</v>
      </c>
      <c r="AJ409" s="40">
        <f t="shared" si="23"/>
        <v>0.1611832406</v>
      </c>
      <c r="AK409" s="54">
        <f t="shared" si="24"/>
        <v>0.1611832406</v>
      </c>
      <c r="AL409" s="57">
        <f t="shared" ref="AL409:AM409" si="2061">R409-T409</f>
        <v>0.015045444</v>
      </c>
      <c r="AM409" s="57">
        <f t="shared" si="2061"/>
        <v>-0.0003089412089</v>
      </c>
      <c r="AN409" s="58">
        <f t="shared" si="26"/>
        <v>0.007352804879</v>
      </c>
      <c r="AO409" s="58">
        <f t="shared" si="27"/>
        <v>-0.0002177042452</v>
      </c>
      <c r="AP409" s="39">
        <f t="shared" si="28"/>
        <v>0.1611832406</v>
      </c>
      <c r="AQ409" s="40">
        <f t="shared" ref="AQ409:AR409" si="2062">AJ409+AN409</f>
        <v>0.1685360454</v>
      </c>
      <c r="AR409" s="54">
        <f t="shared" si="2062"/>
        <v>0.1609655363</v>
      </c>
      <c r="AS409" s="59">
        <f t="shared" si="30"/>
        <v>1.792301035</v>
      </c>
      <c r="AT409" s="39">
        <f t="shared" ref="AT409:AV409" si="2063">AP409*$AS409</f>
        <v>0.2888888889</v>
      </c>
      <c r="AU409" s="40">
        <f t="shared" si="2063"/>
        <v>0.3020673287</v>
      </c>
      <c r="AV409" s="54">
        <f t="shared" si="2063"/>
        <v>0.2884986973</v>
      </c>
      <c r="AW409" s="39">
        <f t="shared" ref="AW409:AY409" si="2064">IF(AT409&lt;0,0,IF(AT409&gt;1,1,AT409))</f>
        <v>0.2888888889</v>
      </c>
      <c r="AX409" s="40">
        <f t="shared" si="2064"/>
        <v>0.3020673287</v>
      </c>
      <c r="AY409" s="54">
        <f t="shared" si="2064"/>
        <v>0.2884986973</v>
      </c>
      <c r="AZ409" s="38"/>
      <c r="BA409" s="38"/>
      <c r="BB409" s="38"/>
      <c r="BC409" s="38"/>
      <c r="BD409" s="38"/>
      <c r="BE409" s="38"/>
      <c r="BF409" s="38"/>
    </row>
    <row r="410">
      <c r="A410" s="1"/>
      <c r="B410" s="1"/>
      <c r="C410" s="53">
        <v>0.0</v>
      </c>
      <c r="D410" s="42"/>
      <c r="E410" s="42"/>
      <c r="F410" s="2">
        <v>6001.0</v>
      </c>
      <c r="G410" s="75">
        <v>2316.0</v>
      </c>
      <c r="H410" s="43">
        <v>21.0</v>
      </c>
      <c r="I410" s="43">
        <v>71.0</v>
      </c>
      <c r="J410" s="43">
        <v>22.0</v>
      </c>
      <c r="K410" s="44">
        <v>45.0</v>
      </c>
      <c r="L410" s="44">
        <v>182.0</v>
      </c>
      <c r="M410" s="44">
        <v>57.0</v>
      </c>
      <c r="N410" s="76">
        <f>'Turnout Restoration'!AR410</f>
        <v>17</v>
      </c>
      <c r="O410" s="45">
        <v>11.0</v>
      </c>
      <c r="P410" s="76">
        <f>'Turnout Restoration'!AT410</f>
        <v>33</v>
      </c>
      <c r="Q410" s="39">
        <f t="shared" si="6"/>
        <v>0.1803278689</v>
      </c>
      <c r="R410" s="40">
        <f t="shared" si="7"/>
        <v>0.6228070175</v>
      </c>
      <c r="S410" s="54">
        <f t="shared" si="8"/>
        <v>0.6408450704</v>
      </c>
      <c r="T410" s="40">
        <f t="shared" si="9"/>
        <v>0.4787678044</v>
      </c>
      <c r="U410" s="54">
        <f t="shared" si="10"/>
        <v>0.5740171997</v>
      </c>
      <c r="V410" s="39">
        <f t="shared" ref="V410:X410" si="2065">Q410</f>
        <v>0.1803278689</v>
      </c>
      <c r="W410" s="40">
        <f t="shared" si="2065"/>
        <v>0.6228070175</v>
      </c>
      <c r="X410" s="54">
        <f t="shared" si="2065"/>
        <v>0.6408450704</v>
      </c>
      <c r="Y410" s="39">
        <f t="shared" si="12"/>
        <v>0.1803278689</v>
      </c>
      <c r="Z410" s="40">
        <f t="shared" si="13"/>
        <v>0.06880701754</v>
      </c>
      <c r="AA410" s="54">
        <f t="shared" si="14"/>
        <v>0.008845070423</v>
      </c>
      <c r="AB410" s="55">
        <f t="shared" si="15"/>
        <v>0.3645148648</v>
      </c>
      <c r="AC410" s="55">
        <f t="shared" si="16"/>
        <v>0.4208832986</v>
      </c>
      <c r="AD410" s="39">
        <f t="shared" si="17"/>
        <v>0.1364781044</v>
      </c>
      <c r="AE410" s="40">
        <f t="shared" si="18"/>
        <v>0.1364781044</v>
      </c>
      <c r="AF410" s="54">
        <f t="shared" si="19"/>
        <v>0.008845070423</v>
      </c>
      <c r="AG410" s="56">
        <f t="shared" si="20"/>
        <v>0.06471893569</v>
      </c>
      <c r="AH410" s="56">
        <f t="shared" si="21"/>
        <v>0.7206792277</v>
      </c>
      <c r="AI410" s="39">
        <f t="shared" si="22"/>
        <v>0.09670705312</v>
      </c>
      <c r="AJ410" s="40">
        <f t="shared" si="23"/>
        <v>0.09670705312</v>
      </c>
      <c r="AK410" s="54">
        <f t="shared" si="24"/>
        <v>0.09670705312</v>
      </c>
      <c r="AL410" s="57">
        <f t="shared" ref="AL410:AM410" si="2066">R410-T410</f>
        <v>0.1440392132</v>
      </c>
      <c r="AM410" s="57">
        <f t="shared" si="2066"/>
        <v>0.06682787075</v>
      </c>
      <c r="AN410" s="58">
        <f t="shared" si="26"/>
        <v>0.07039288635</v>
      </c>
      <c r="AO410" s="58">
        <f t="shared" si="27"/>
        <v>0.0470921675</v>
      </c>
      <c r="AP410" s="39">
        <f t="shared" si="28"/>
        <v>0.09670705312</v>
      </c>
      <c r="AQ410" s="40">
        <f t="shared" ref="AQ410:AR410" si="2067">AJ410+AN410</f>
        <v>0.1670999395</v>
      </c>
      <c r="AR410" s="54">
        <f t="shared" si="2067"/>
        <v>0.1437992206</v>
      </c>
      <c r="AS410" s="59">
        <f t="shared" si="30"/>
        <v>1.864681665</v>
      </c>
      <c r="AT410" s="39">
        <f t="shared" ref="AT410:AV410" si="2068">AP410*$AS410</f>
        <v>0.1803278689</v>
      </c>
      <c r="AU410" s="40">
        <f t="shared" si="2068"/>
        <v>0.3115881934</v>
      </c>
      <c r="AV410" s="54">
        <f t="shared" si="2068"/>
        <v>0.2681397702</v>
      </c>
      <c r="AW410" s="39">
        <f t="shared" ref="AW410:AY410" si="2069">IF(AT410&lt;0,0,IF(AT410&gt;1,1,AT410))</f>
        <v>0.1803278689</v>
      </c>
      <c r="AX410" s="40">
        <f t="shared" si="2069"/>
        <v>0.3115881934</v>
      </c>
      <c r="AY410" s="54">
        <f t="shared" si="2069"/>
        <v>0.2681397702</v>
      </c>
      <c r="AZ410" s="38"/>
      <c r="BA410" s="38"/>
      <c r="BB410" s="38"/>
      <c r="BC410" s="38"/>
      <c r="BD410" s="38"/>
      <c r="BE410" s="38"/>
      <c r="BF410" s="38"/>
    </row>
    <row r="411">
      <c r="A411" s="1"/>
      <c r="B411" s="1"/>
      <c r="C411" s="53">
        <v>0.0</v>
      </c>
      <c r="D411" s="42"/>
      <c r="E411" s="42"/>
      <c r="F411" s="2">
        <v>6003.0</v>
      </c>
      <c r="G411" s="75">
        <v>1099.0</v>
      </c>
      <c r="H411" s="43">
        <v>18.0</v>
      </c>
      <c r="I411" s="43">
        <v>41.0</v>
      </c>
      <c r="J411" s="43">
        <v>9.0</v>
      </c>
      <c r="K411" s="44">
        <v>94.0</v>
      </c>
      <c r="L411" s="44">
        <v>205.0</v>
      </c>
      <c r="M411" s="44">
        <v>55.0</v>
      </c>
      <c r="N411" s="76">
        <f>'Turnout Restoration'!AR411</f>
        <v>28</v>
      </c>
      <c r="O411" s="45">
        <v>10.0</v>
      </c>
      <c r="P411" s="76">
        <f>'Turnout Restoration'!AT411</f>
        <v>11</v>
      </c>
      <c r="Q411" s="39">
        <f t="shared" si="6"/>
        <v>0.2040816327</v>
      </c>
      <c r="R411" s="40">
        <f t="shared" si="7"/>
        <v>0.6029411765</v>
      </c>
      <c r="S411" s="54">
        <f t="shared" si="8"/>
        <v>0.5790960452</v>
      </c>
      <c r="T411" s="40">
        <f t="shared" si="9"/>
        <v>0.4721591004</v>
      </c>
      <c r="U411" s="54">
        <f t="shared" si="10"/>
        <v>0.5681391087</v>
      </c>
      <c r="V411" s="39">
        <f t="shared" ref="V411:X411" si="2070">Q411</f>
        <v>0.2040816327</v>
      </c>
      <c r="W411" s="40">
        <f t="shared" si="2070"/>
        <v>0.6029411765</v>
      </c>
      <c r="X411" s="54">
        <f t="shared" si="2070"/>
        <v>0.5790960452</v>
      </c>
      <c r="Y411" s="39">
        <f t="shared" si="12"/>
        <v>0.2040816327</v>
      </c>
      <c r="Z411" s="40">
        <f t="shared" si="13"/>
        <v>0.04894117647</v>
      </c>
      <c r="AA411" s="54">
        <f t="shared" si="14"/>
        <v>-0.0529039548</v>
      </c>
      <c r="AB411" s="55">
        <f t="shared" si="15"/>
        <v>0.2353669897</v>
      </c>
      <c r="AC411" s="55">
        <f t="shared" si="16"/>
        <v>0.5500311737</v>
      </c>
      <c r="AD411" s="39">
        <f t="shared" si="17"/>
        <v>0.1483990423</v>
      </c>
      <c r="AE411" s="40">
        <f t="shared" si="18"/>
        <v>0.1483990423</v>
      </c>
      <c r="AF411" s="54">
        <f t="shared" si="19"/>
        <v>-0.0529039548</v>
      </c>
      <c r="AG411" s="56">
        <f t="shared" si="20"/>
        <v>-0.3424518723</v>
      </c>
      <c r="AH411" s="56">
        <f t="shared" si="21"/>
        <v>1.127850036</v>
      </c>
      <c r="AI411" s="39">
        <f t="shared" si="22"/>
        <v>0.1114026575</v>
      </c>
      <c r="AJ411" s="40">
        <f t="shared" si="23"/>
        <v>0.1114026575</v>
      </c>
      <c r="AK411" s="54">
        <f t="shared" si="24"/>
        <v>0.1114026575</v>
      </c>
      <c r="AL411" s="57">
        <f t="shared" ref="AL411:AM411" si="2071">R411-T411</f>
        <v>0.1307820761</v>
      </c>
      <c r="AM411" s="57">
        <f t="shared" si="2071"/>
        <v>0.01095693649</v>
      </c>
      <c r="AN411" s="58">
        <f t="shared" si="26"/>
        <v>0.06391403851</v>
      </c>
      <c r="AO411" s="58">
        <f t="shared" si="27"/>
        <v>0.007721118193</v>
      </c>
      <c r="AP411" s="39">
        <f t="shared" si="28"/>
        <v>0.1114026575</v>
      </c>
      <c r="AQ411" s="40">
        <f t="shared" ref="AQ411:AR411" si="2072">AJ411+AN411</f>
        <v>0.175316696</v>
      </c>
      <c r="AR411" s="54">
        <f t="shared" si="2072"/>
        <v>0.1191237757</v>
      </c>
      <c r="AS411" s="59">
        <f t="shared" si="30"/>
        <v>1.831927866</v>
      </c>
      <c r="AT411" s="39">
        <f t="shared" ref="AT411:AV411" si="2073">AP411*$AS411</f>
        <v>0.2040816327</v>
      </c>
      <c r="AU411" s="40">
        <f t="shared" si="2073"/>
        <v>0.3211675408</v>
      </c>
      <c r="AV411" s="54">
        <f t="shared" si="2073"/>
        <v>0.2182261642</v>
      </c>
      <c r="AW411" s="39">
        <f t="shared" ref="AW411:AY411" si="2074">IF(AT411&lt;0,0,IF(AT411&gt;1,1,AT411))</f>
        <v>0.2040816327</v>
      </c>
      <c r="AX411" s="40">
        <f t="shared" si="2074"/>
        <v>0.3211675408</v>
      </c>
      <c r="AY411" s="54">
        <f t="shared" si="2074"/>
        <v>0.2182261642</v>
      </c>
      <c r="AZ411" s="38"/>
      <c r="BA411" s="38"/>
      <c r="BB411" s="38"/>
      <c r="BC411" s="38"/>
      <c r="BD411" s="38"/>
      <c r="BE411" s="38"/>
      <c r="BF411" s="38"/>
    </row>
    <row r="412">
      <c r="A412" s="1"/>
      <c r="B412" s="1"/>
      <c r="C412" s="53">
        <v>0.0</v>
      </c>
      <c r="D412" s="42"/>
      <c r="E412" s="42"/>
      <c r="F412" s="2">
        <v>6004.0</v>
      </c>
      <c r="G412" s="75">
        <v>1458.0</v>
      </c>
      <c r="H412" s="43">
        <v>22.0</v>
      </c>
      <c r="I412" s="43">
        <v>49.0</v>
      </c>
      <c r="J412" s="43">
        <v>8.0</v>
      </c>
      <c r="K412" s="44">
        <v>148.0</v>
      </c>
      <c r="L412" s="44">
        <v>294.0</v>
      </c>
      <c r="M412" s="44">
        <v>64.0</v>
      </c>
      <c r="N412" s="76">
        <f>'Turnout Restoration'!AR412</f>
        <v>30</v>
      </c>
      <c r="O412" s="45">
        <v>7.0</v>
      </c>
      <c r="P412" s="76">
        <f>'Turnout Restoration'!AT412</f>
        <v>15</v>
      </c>
      <c r="Q412" s="39">
        <f t="shared" si="6"/>
        <v>0.1346153846</v>
      </c>
      <c r="R412" s="40">
        <f t="shared" si="7"/>
        <v>0.6202531646</v>
      </c>
      <c r="S412" s="54">
        <f t="shared" si="8"/>
        <v>0.581027668</v>
      </c>
      <c r="T412" s="40">
        <f t="shared" si="9"/>
        <v>0.4936482988</v>
      </c>
      <c r="U412" s="54">
        <f t="shared" si="10"/>
        <v>0.5864818787</v>
      </c>
      <c r="V412" s="39">
        <f t="shared" ref="V412:X412" si="2075">Q412</f>
        <v>0.1346153846</v>
      </c>
      <c r="W412" s="40">
        <f t="shared" si="2075"/>
        <v>0.6202531646</v>
      </c>
      <c r="X412" s="54">
        <f t="shared" si="2075"/>
        <v>0.581027668</v>
      </c>
      <c r="Y412" s="39">
        <f t="shared" si="12"/>
        <v>0.1346153846</v>
      </c>
      <c r="Z412" s="40">
        <f t="shared" si="13"/>
        <v>0.06625316456</v>
      </c>
      <c r="AA412" s="54">
        <f t="shared" si="14"/>
        <v>-0.05097233202</v>
      </c>
      <c r="AB412" s="55">
        <f t="shared" si="15"/>
        <v>0.4573610852</v>
      </c>
      <c r="AC412" s="55">
        <f t="shared" si="16"/>
        <v>0.3280370781</v>
      </c>
      <c r="AD412" s="39">
        <f t="shared" si="17"/>
        <v>0.1060914313</v>
      </c>
      <c r="AE412" s="40">
        <f t="shared" si="18"/>
        <v>0.1060914313</v>
      </c>
      <c r="AF412" s="54">
        <f t="shared" si="19"/>
        <v>-0.05097233202</v>
      </c>
      <c r="AG412" s="56">
        <f t="shared" si="20"/>
        <v>-0.4478910358</v>
      </c>
      <c r="AH412" s="56">
        <f t="shared" si="21"/>
        <v>1.233289199</v>
      </c>
      <c r="AI412" s="39">
        <f t="shared" si="22"/>
        <v>0.0832273105</v>
      </c>
      <c r="AJ412" s="40">
        <f t="shared" si="23"/>
        <v>0.0832273105</v>
      </c>
      <c r="AK412" s="54">
        <f t="shared" si="24"/>
        <v>0.0832273105</v>
      </c>
      <c r="AL412" s="57">
        <f t="shared" ref="AL412:AM412" si="2076">R412-T412</f>
        <v>0.1266048657</v>
      </c>
      <c r="AM412" s="57">
        <f t="shared" si="2076"/>
        <v>-0.005454210714</v>
      </c>
      <c r="AN412" s="58">
        <f t="shared" si="26"/>
        <v>0.06187260905</v>
      </c>
      <c r="AO412" s="58">
        <f t="shared" si="27"/>
        <v>-0.003843465334</v>
      </c>
      <c r="AP412" s="39">
        <f t="shared" si="28"/>
        <v>0.0832273105</v>
      </c>
      <c r="AQ412" s="40">
        <f t="shared" ref="AQ412:AR412" si="2077">AJ412+AN412</f>
        <v>0.1450999195</v>
      </c>
      <c r="AR412" s="54">
        <f t="shared" si="2077"/>
        <v>0.07938384516</v>
      </c>
      <c r="AS412" s="59">
        <f t="shared" si="30"/>
        <v>1.617442445</v>
      </c>
      <c r="AT412" s="39">
        <f t="shared" ref="AT412:AV412" si="2078">AP412*$AS412</f>
        <v>0.1346153846</v>
      </c>
      <c r="AU412" s="40">
        <f t="shared" si="2078"/>
        <v>0.2346907687</v>
      </c>
      <c r="AV412" s="54">
        <f t="shared" si="2078"/>
        <v>0.1283988006</v>
      </c>
      <c r="AW412" s="39">
        <f t="shared" ref="AW412:AY412" si="2079">IF(AT412&lt;0,0,IF(AT412&gt;1,1,AT412))</f>
        <v>0.1346153846</v>
      </c>
      <c r="AX412" s="40">
        <f t="shared" si="2079"/>
        <v>0.2346907687</v>
      </c>
      <c r="AY412" s="54">
        <f t="shared" si="2079"/>
        <v>0.1283988006</v>
      </c>
      <c r="AZ412" s="38"/>
      <c r="BA412" s="38"/>
      <c r="BB412" s="38"/>
      <c r="BC412" s="38"/>
      <c r="BD412" s="38"/>
      <c r="BE412" s="38"/>
      <c r="BF412" s="38"/>
    </row>
    <row r="413">
      <c r="A413" s="1"/>
      <c r="B413" s="1"/>
      <c r="C413" s="53">
        <v>0.0</v>
      </c>
      <c r="D413" s="42"/>
      <c r="E413" s="42"/>
      <c r="F413" s="2">
        <v>6007.0</v>
      </c>
      <c r="G413" s="75">
        <v>2030.0</v>
      </c>
      <c r="H413" s="43">
        <v>20.0</v>
      </c>
      <c r="I413" s="43">
        <v>43.0</v>
      </c>
      <c r="J413" s="43">
        <v>36.0</v>
      </c>
      <c r="K413" s="44">
        <v>63.0</v>
      </c>
      <c r="L413" s="44">
        <v>110.0</v>
      </c>
      <c r="M413" s="44">
        <v>46.0</v>
      </c>
      <c r="N413" s="76">
        <f>'Turnout Restoration'!AR413</f>
        <v>21</v>
      </c>
      <c r="O413" s="45">
        <v>30.0</v>
      </c>
      <c r="P413" s="76">
        <f>'Turnout Restoration'!AT413</f>
        <v>35</v>
      </c>
      <c r="Q413" s="39">
        <f t="shared" si="6"/>
        <v>0.3488372093</v>
      </c>
      <c r="R413" s="40">
        <f t="shared" si="7"/>
        <v>0.4343434343</v>
      </c>
      <c r="S413" s="54">
        <f t="shared" si="8"/>
        <v>0.502283105</v>
      </c>
      <c r="T413" s="40">
        <f t="shared" si="9"/>
        <v>0.4484970254</v>
      </c>
      <c r="U413" s="54">
        <f t="shared" si="10"/>
        <v>0.5411725257</v>
      </c>
      <c r="V413" s="39">
        <f t="shared" ref="V413:X413" si="2080">Q413</f>
        <v>0.3488372093</v>
      </c>
      <c r="W413" s="40">
        <f t="shared" si="2080"/>
        <v>0.4343434343</v>
      </c>
      <c r="X413" s="54">
        <f t="shared" si="2080"/>
        <v>0.502283105</v>
      </c>
      <c r="Y413" s="39">
        <f t="shared" si="12"/>
        <v>0.3488372093</v>
      </c>
      <c r="Z413" s="40">
        <f t="shared" si="13"/>
        <v>-0.1196565657</v>
      </c>
      <c r="AA413" s="54">
        <f t="shared" si="14"/>
        <v>-0.129716895</v>
      </c>
      <c r="AB413" s="55">
        <f t="shared" si="15"/>
        <v>-0.3304390375</v>
      </c>
      <c r="AC413" s="55">
        <f t="shared" si="16"/>
        <v>1.115837201</v>
      </c>
      <c r="AD413" s="39">
        <f t="shared" si="17"/>
        <v>0.2607729782</v>
      </c>
      <c r="AE413" s="40">
        <f t="shared" si="18"/>
        <v>0.2607729782</v>
      </c>
      <c r="AF413" s="54">
        <f t="shared" si="19"/>
        <v>-0.129716895</v>
      </c>
      <c r="AG413" s="56">
        <f t="shared" si="20"/>
        <v>-0.4615913174</v>
      </c>
      <c r="AH413" s="56">
        <f t="shared" si="21"/>
        <v>1.246989481</v>
      </c>
      <c r="AI413" s="39">
        <f t="shared" si="22"/>
        <v>0.205947832</v>
      </c>
      <c r="AJ413" s="40">
        <f t="shared" si="23"/>
        <v>0.205947832</v>
      </c>
      <c r="AK413" s="54">
        <f t="shared" si="24"/>
        <v>0.205947832</v>
      </c>
      <c r="AL413" s="57">
        <f t="shared" ref="AL413:AM413" si="2081">R413-T413</f>
        <v>-0.01415359108</v>
      </c>
      <c r="AM413" s="57">
        <f t="shared" si="2081"/>
        <v>-0.03888942067</v>
      </c>
      <c r="AN413" s="58">
        <f t="shared" si="26"/>
        <v>-0.006916950641</v>
      </c>
      <c r="AO413" s="58">
        <f t="shared" si="27"/>
        <v>-0.02740454082</v>
      </c>
      <c r="AP413" s="39">
        <f t="shared" si="28"/>
        <v>0.205947832</v>
      </c>
      <c r="AQ413" s="40">
        <f t="shared" ref="AQ413:AR413" si="2082">AJ413+AN413</f>
        <v>0.1990308813</v>
      </c>
      <c r="AR413" s="54">
        <f t="shared" si="2082"/>
        <v>0.1785432912</v>
      </c>
      <c r="AS413" s="59">
        <f t="shared" si="30"/>
        <v>1.693813457</v>
      </c>
      <c r="AT413" s="39">
        <f t="shared" ref="AT413:AV413" si="2083">AP413*$AS413</f>
        <v>0.3488372093</v>
      </c>
      <c r="AU413" s="40">
        <f t="shared" si="2083"/>
        <v>0.3371211852</v>
      </c>
      <c r="AV413" s="54">
        <f t="shared" si="2083"/>
        <v>0.3024190293</v>
      </c>
      <c r="AW413" s="39">
        <f t="shared" ref="AW413:AY413" si="2084">IF(AT413&lt;0,0,IF(AT413&gt;1,1,AT413))</f>
        <v>0.3488372093</v>
      </c>
      <c r="AX413" s="40">
        <f t="shared" si="2084"/>
        <v>0.3371211852</v>
      </c>
      <c r="AY413" s="54">
        <f t="shared" si="2084"/>
        <v>0.3024190293</v>
      </c>
      <c r="AZ413" s="38"/>
      <c r="BA413" s="38"/>
      <c r="BB413" s="38"/>
      <c r="BC413" s="38"/>
      <c r="BD413" s="38"/>
      <c r="BE413" s="38"/>
      <c r="BF413" s="38"/>
    </row>
    <row r="414">
      <c r="A414" s="1"/>
      <c r="B414" s="1"/>
      <c r="C414" s="53">
        <v>0.0</v>
      </c>
      <c r="D414" s="42"/>
      <c r="E414" s="42"/>
      <c r="F414" s="2">
        <v>6009.0</v>
      </c>
      <c r="G414" s="75">
        <v>1588.0</v>
      </c>
      <c r="H414" s="43">
        <v>16.0</v>
      </c>
      <c r="I414" s="43">
        <v>51.0</v>
      </c>
      <c r="J414" s="43">
        <v>22.0</v>
      </c>
      <c r="K414" s="44">
        <v>42.0</v>
      </c>
      <c r="L414" s="44">
        <v>111.0</v>
      </c>
      <c r="M414" s="44">
        <v>37.0</v>
      </c>
      <c r="N414" s="76">
        <f>'Turnout Restoration'!AR414</f>
        <v>12</v>
      </c>
      <c r="O414" s="45">
        <v>14.0</v>
      </c>
      <c r="P414" s="76">
        <f>'Turnout Restoration'!AT414</f>
        <v>25</v>
      </c>
      <c r="Q414" s="39">
        <f t="shared" si="6"/>
        <v>0.2745098039</v>
      </c>
      <c r="R414" s="40">
        <f t="shared" si="7"/>
        <v>0.5730337079</v>
      </c>
      <c r="S414" s="54">
        <f t="shared" si="8"/>
        <v>0.5842105263</v>
      </c>
      <c r="T414" s="40">
        <f t="shared" si="9"/>
        <v>0.4570818916</v>
      </c>
      <c r="U414" s="54">
        <f t="shared" si="10"/>
        <v>0.5531188005</v>
      </c>
      <c r="V414" s="39">
        <f t="shared" ref="V414:X414" si="2085">Q414</f>
        <v>0.2745098039</v>
      </c>
      <c r="W414" s="40">
        <f t="shared" si="2085"/>
        <v>0.5730337079</v>
      </c>
      <c r="X414" s="54">
        <f t="shared" si="2085"/>
        <v>0.5842105263</v>
      </c>
      <c r="Y414" s="39">
        <f t="shared" si="12"/>
        <v>0.2745098039</v>
      </c>
      <c r="Z414" s="40">
        <f t="shared" si="13"/>
        <v>0.01903370787</v>
      </c>
      <c r="AA414" s="54">
        <f t="shared" si="14"/>
        <v>-0.04778947368</v>
      </c>
      <c r="AB414" s="55">
        <f t="shared" si="15"/>
        <v>0.06922628239</v>
      </c>
      <c r="AC414" s="55">
        <f t="shared" si="16"/>
        <v>0.716171881</v>
      </c>
      <c r="AD414" s="39">
        <f t="shared" si="17"/>
        <v>0.1945737835</v>
      </c>
      <c r="AE414" s="40">
        <f t="shared" si="18"/>
        <v>0.1945737835</v>
      </c>
      <c r="AF414" s="54">
        <f t="shared" si="19"/>
        <v>-0.04778947368</v>
      </c>
      <c r="AG414" s="56">
        <f t="shared" si="20"/>
        <v>-0.2408436516</v>
      </c>
      <c r="AH414" s="56">
        <f t="shared" si="21"/>
        <v>1.026241815</v>
      </c>
      <c r="AI414" s="39">
        <f t="shared" si="22"/>
        <v>0.1416735526</v>
      </c>
      <c r="AJ414" s="40">
        <f t="shared" si="23"/>
        <v>0.1416735526</v>
      </c>
      <c r="AK414" s="54">
        <f t="shared" si="24"/>
        <v>0.1416735526</v>
      </c>
      <c r="AL414" s="57">
        <f t="shared" ref="AL414:AM414" si="2086">R414-T414</f>
        <v>0.1159518163</v>
      </c>
      <c r="AM414" s="57">
        <f t="shared" si="2086"/>
        <v>0.03109172585</v>
      </c>
      <c r="AN414" s="58">
        <f t="shared" si="26"/>
        <v>0.05666639553</v>
      </c>
      <c r="AO414" s="58">
        <f t="shared" si="27"/>
        <v>0.0219096725</v>
      </c>
      <c r="AP414" s="39">
        <f t="shared" si="28"/>
        <v>0.1416735526</v>
      </c>
      <c r="AQ414" s="40">
        <f t="shared" ref="AQ414:AR414" si="2087">AJ414+AN414</f>
        <v>0.1983399482</v>
      </c>
      <c r="AR414" s="54">
        <f t="shared" si="2087"/>
        <v>0.1635832251</v>
      </c>
      <c r="AS414" s="59">
        <f t="shared" si="30"/>
        <v>1.937622081</v>
      </c>
      <c r="AT414" s="39">
        <f t="shared" ref="AT414:AV414" si="2088">AP414*$AS414</f>
        <v>0.2745098039</v>
      </c>
      <c r="AU414" s="40">
        <f t="shared" si="2088"/>
        <v>0.3843078632</v>
      </c>
      <c r="AV414" s="54">
        <f t="shared" si="2088"/>
        <v>0.3169624691</v>
      </c>
      <c r="AW414" s="39">
        <f t="shared" ref="AW414:AY414" si="2089">IF(AT414&lt;0,0,IF(AT414&gt;1,1,AT414))</f>
        <v>0.2745098039</v>
      </c>
      <c r="AX414" s="40">
        <f t="shared" si="2089"/>
        <v>0.3843078632</v>
      </c>
      <c r="AY414" s="54">
        <f t="shared" si="2089"/>
        <v>0.3169624691</v>
      </c>
      <c r="AZ414" s="38"/>
      <c r="BA414" s="38"/>
      <c r="BB414" s="38"/>
      <c r="BC414" s="38"/>
      <c r="BD414" s="38"/>
      <c r="BE414" s="38"/>
      <c r="BF414" s="38"/>
    </row>
    <row r="415">
      <c r="A415" s="1"/>
      <c r="B415" s="1"/>
      <c r="C415" s="53">
        <v>0.0</v>
      </c>
      <c r="D415" s="42"/>
      <c r="E415" s="42"/>
      <c r="F415" s="2">
        <v>6011.0</v>
      </c>
      <c r="G415" s="75">
        <v>1013.0</v>
      </c>
      <c r="H415" s="43">
        <v>8.0</v>
      </c>
      <c r="I415" s="43">
        <v>17.0</v>
      </c>
      <c r="J415" s="43">
        <v>17.0</v>
      </c>
      <c r="K415" s="44">
        <v>23.0</v>
      </c>
      <c r="L415" s="44">
        <v>76.0</v>
      </c>
      <c r="M415" s="44">
        <v>22.0</v>
      </c>
      <c r="N415" s="76">
        <f>'Turnout Restoration'!AR415</f>
        <v>14</v>
      </c>
      <c r="O415" s="45">
        <v>9.0</v>
      </c>
      <c r="P415" s="76">
        <f>'Turnout Restoration'!AT415</f>
        <v>30</v>
      </c>
      <c r="Q415" s="39">
        <f t="shared" si="6"/>
        <v>0.1698113208</v>
      </c>
      <c r="R415" s="40">
        <f t="shared" si="7"/>
        <v>0.4047619048</v>
      </c>
      <c r="S415" s="54">
        <f t="shared" si="8"/>
        <v>0.6280991736</v>
      </c>
      <c r="T415" s="40">
        <f t="shared" si="9"/>
        <v>0.4819391242</v>
      </c>
      <c r="U415" s="54">
        <f t="shared" si="10"/>
        <v>0.576750445</v>
      </c>
      <c r="V415" s="39">
        <f t="shared" ref="V415:X415" si="2090">Q415</f>
        <v>0.1698113208</v>
      </c>
      <c r="W415" s="40">
        <f t="shared" si="2090"/>
        <v>0.4047619048</v>
      </c>
      <c r="X415" s="54">
        <f t="shared" si="2090"/>
        <v>0.6280991736</v>
      </c>
      <c r="Y415" s="39">
        <f t="shared" si="12"/>
        <v>0.1698113208</v>
      </c>
      <c r="Z415" s="40">
        <f t="shared" si="13"/>
        <v>-0.1492380952</v>
      </c>
      <c r="AA415" s="54">
        <f t="shared" si="14"/>
        <v>-0.003900826446</v>
      </c>
      <c r="AB415" s="55">
        <f t="shared" si="15"/>
        <v>-0.7210044343</v>
      </c>
      <c r="AC415" s="55">
        <f t="shared" si="16"/>
        <v>1.506402598</v>
      </c>
      <c r="AD415" s="39">
        <f t="shared" si="17"/>
        <v>0.1598560192</v>
      </c>
      <c r="AE415" s="40">
        <f t="shared" si="18"/>
        <v>0.1598560192</v>
      </c>
      <c r="AF415" s="54">
        <f t="shared" si="19"/>
        <v>-0.003900826446</v>
      </c>
      <c r="AG415" s="56">
        <f t="shared" si="20"/>
        <v>-0.02439728248</v>
      </c>
      <c r="AH415" s="56">
        <f t="shared" si="21"/>
        <v>0.8097954459</v>
      </c>
      <c r="AI415" s="39">
        <f t="shared" si="22"/>
        <v>0.1130689244</v>
      </c>
      <c r="AJ415" s="40">
        <f t="shared" si="23"/>
        <v>0.1130689244</v>
      </c>
      <c r="AK415" s="54">
        <f t="shared" si="24"/>
        <v>0.1130689244</v>
      </c>
      <c r="AL415" s="57">
        <f t="shared" ref="AL415:AM415" si="2091">R415-T415</f>
        <v>-0.07717721948</v>
      </c>
      <c r="AM415" s="57">
        <f t="shared" si="2091"/>
        <v>0.05134872856</v>
      </c>
      <c r="AN415" s="58">
        <f t="shared" si="26"/>
        <v>-0.03771700164</v>
      </c>
      <c r="AO415" s="58">
        <f t="shared" si="27"/>
        <v>0.03618434792</v>
      </c>
      <c r="AP415" s="39">
        <f t="shared" si="28"/>
        <v>0.1130689244</v>
      </c>
      <c r="AQ415" s="40">
        <f t="shared" ref="AQ415:AR415" si="2092">AJ415+AN415</f>
        <v>0.07535192272</v>
      </c>
      <c r="AR415" s="54">
        <f t="shared" si="2092"/>
        <v>0.1492532723</v>
      </c>
      <c r="AS415" s="59">
        <f t="shared" si="30"/>
        <v>1.501839004</v>
      </c>
      <c r="AT415" s="39">
        <f t="shared" ref="AT415:AV415" si="2093">AP415*$AS415</f>
        <v>0.1698113208</v>
      </c>
      <c r="AU415" s="40">
        <f t="shared" si="2093"/>
        <v>0.1131664566</v>
      </c>
      <c r="AV415" s="54">
        <f t="shared" si="2093"/>
        <v>0.2241543858</v>
      </c>
      <c r="AW415" s="39">
        <f t="shared" ref="AW415:AY415" si="2094">IF(AT415&lt;0,0,IF(AT415&gt;1,1,AT415))</f>
        <v>0.1698113208</v>
      </c>
      <c r="AX415" s="40">
        <f t="shared" si="2094"/>
        <v>0.1131664566</v>
      </c>
      <c r="AY415" s="54">
        <f t="shared" si="2094"/>
        <v>0.2241543858</v>
      </c>
      <c r="AZ415" s="38"/>
      <c r="BA415" s="38"/>
      <c r="BB415" s="38"/>
      <c r="BC415" s="38"/>
      <c r="BD415" s="38"/>
      <c r="BE415" s="38"/>
      <c r="BF415" s="38"/>
    </row>
    <row r="416">
      <c r="A416" s="1"/>
      <c r="B416" s="1"/>
      <c r="C416" s="53">
        <v>0.0</v>
      </c>
      <c r="D416" s="42"/>
      <c r="E416" s="42"/>
      <c r="F416" s="2">
        <v>6012.0</v>
      </c>
      <c r="G416" s="75">
        <v>1030.0</v>
      </c>
      <c r="H416" s="43">
        <v>3.0</v>
      </c>
      <c r="I416" s="43">
        <v>21.0</v>
      </c>
      <c r="J416" s="43">
        <v>20.0</v>
      </c>
      <c r="K416" s="44">
        <v>27.0</v>
      </c>
      <c r="L416" s="44">
        <v>60.0</v>
      </c>
      <c r="M416" s="44">
        <v>36.0</v>
      </c>
      <c r="N416" s="76">
        <f>'Turnout Restoration'!AR416</f>
        <v>9</v>
      </c>
      <c r="O416" s="45">
        <v>8.0</v>
      </c>
      <c r="P416" s="76">
        <f>'Turnout Restoration'!AT416</f>
        <v>47</v>
      </c>
      <c r="Q416" s="39">
        <f t="shared" si="6"/>
        <v>0.125</v>
      </c>
      <c r="R416" s="40">
        <f t="shared" si="7"/>
        <v>0.4772727273</v>
      </c>
      <c r="S416" s="54">
        <f t="shared" si="8"/>
        <v>0.487804878</v>
      </c>
      <c r="T416" s="40">
        <f t="shared" si="9"/>
        <v>0.497140625</v>
      </c>
      <c r="U416" s="54">
        <f t="shared" si="10"/>
        <v>0.589296875</v>
      </c>
      <c r="V416" s="39">
        <f t="shared" ref="V416:X416" si="2095">Q416</f>
        <v>0.125</v>
      </c>
      <c r="W416" s="40">
        <f t="shared" si="2095"/>
        <v>0.4772727273</v>
      </c>
      <c r="X416" s="54">
        <f t="shared" si="2095"/>
        <v>0.487804878</v>
      </c>
      <c r="Y416" s="39">
        <f t="shared" si="12"/>
        <v>0.125</v>
      </c>
      <c r="Z416" s="40">
        <f t="shared" si="13"/>
        <v>-0.07672727273</v>
      </c>
      <c r="AA416" s="54">
        <f t="shared" si="14"/>
        <v>-0.144195122</v>
      </c>
      <c r="AB416" s="55">
        <f t="shared" si="15"/>
        <v>-0.5505180195</v>
      </c>
      <c r="AC416" s="55">
        <f t="shared" si="16"/>
        <v>1.335916183</v>
      </c>
      <c r="AD416" s="39">
        <f t="shared" si="17"/>
        <v>0.1037113166</v>
      </c>
      <c r="AE416" s="40">
        <f t="shared" si="18"/>
        <v>0.1037113166</v>
      </c>
      <c r="AF416" s="54">
        <f t="shared" si="19"/>
        <v>-0.144195122</v>
      </c>
      <c r="AG416" s="56">
        <f t="shared" si="20"/>
        <v>-0.9472720748</v>
      </c>
      <c r="AH416" s="56">
        <f t="shared" si="21"/>
        <v>1.732670238</v>
      </c>
      <c r="AI416" s="39">
        <f t="shared" si="22"/>
        <v>0.1255951241</v>
      </c>
      <c r="AJ416" s="40">
        <f t="shared" si="23"/>
        <v>0.1255951241</v>
      </c>
      <c r="AK416" s="54">
        <f t="shared" si="24"/>
        <v>0.1255951241</v>
      </c>
      <c r="AL416" s="57">
        <f t="shared" ref="AL416:AM416" si="2096">R416-T416</f>
        <v>-0.01986789773</v>
      </c>
      <c r="AM416" s="57">
        <f t="shared" si="2096"/>
        <v>-0.101491997</v>
      </c>
      <c r="AN416" s="58">
        <f t="shared" si="26"/>
        <v>-0.009709568914</v>
      </c>
      <c r="AO416" s="58">
        <f t="shared" si="27"/>
        <v>-0.07151923392</v>
      </c>
      <c r="AP416" s="39">
        <f t="shared" si="28"/>
        <v>0.1255951241</v>
      </c>
      <c r="AQ416" s="40">
        <f t="shared" ref="AQ416:AR416" si="2097">AJ416+AN416</f>
        <v>0.1158855552</v>
      </c>
      <c r="AR416" s="54">
        <f t="shared" si="2097"/>
        <v>0.05407589016</v>
      </c>
      <c r="AS416" s="59">
        <f t="shared" si="30"/>
        <v>0.995261567</v>
      </c>
      <c r="AT416" s="39">
        <f t="shared" ref="AT416:AV416" si="2098">AP416*$AS416</f>
        <v>0.125</v>
      </c>
      <c r="AU416" s="40">
        <f t="shared" si="2098"/>
        <v>0.1153364392</v>
      </c>
      <c r="AV416" s="54">
        <f t="shared" si="2098"/>
        <v>0.05381965517</v>
      </c>
      <c r="AW416" s="39">
        <f t="shared" ref="AW416:AY416" si="2099">IF(AT416&lt;0,0,IF(AT416&gt;1,1,AT416))</f>
        <v>0.125</v>
      </c>
      <c r="AX416" s="40">
        <f t="shared" si="2099"/>
        <v>0.1153364392</v>
      </c>
      <c r="AY416" s="54">
        <f t="shared" si="2099"/>
        <v>0.05381965517</v>
      </c>
      <c r="AZ416" s="38"/>
      <c r="BA416" s="38"/>
      <c r="BB416" s="38"/>
      <c r="BC416" s="38"/>
      <c r="BD416" s="38"/>
      <c r="BE416" s="38"/>
      <c r="BF416" s="38"/>
    </row>
    <row r="417">
      <c r="A417" s="1"/>
      <c r="B417" s="1"/>
      <c r="C417" s="53">
        <v>0.0</v>
      </c>
      <c r="D417" s="42"/>
      <c r="E417" s="42"/>
      <c r="F417" s="2">
        <v>6014.0</v>
      </c>
      <c r="G417" s="75">
        <v>1399.0</v>
      </c>
      <c r="H417" s="43">
        <v>25.0</v>
      </c>
      <c r="I417" s="43">
        <v>21.0</v>
      </c>
      <c r="J417" s="43">
        <v>7.0</v>
      </c>
      <c r="K417" s="44">
        <v>38.0</v>
      </c>
      <c r="L417" s="44">
        <v>114.0</v>
      </c>
      <c r="M417" s="44">
        <v>25.0</v>
      </c>
      <c r="N417" s="76">
        <f>'Turnout Restoration'!AR417</f>
        <v>19</v>
      </c>
      <c r="O417" s="45">
        <v>6.0</v>
      </c>
      <c r="P417" s="76">
        <f>'Turnout Restoration'!AT417</f>
        <v>7</v>
      </c>
      <c r="Q417" s="39">
        <f t="shared" si="6"/>
        <v>0.1875</v>
      </c>
      <c r="R417" s="40">
        <f t="shared" si="7"/>
        <v>0.3962264151</v>
      </c>
      <c r="S417" s="54">
        <f t="shared" si="8"/>
        <v>0.6440677966</v>
      </c>
      <c r="T417" s="40">
        <f t="shared" si="9"/>
        <v>0.4766914063</v>
      </c>
      <c r="U417" s="54">
        <f t="shared" si="10"/>
        <v>0.5721992188</v>
      </c>
      <c r="V417" s="39">
        <f t="shared" ref="V417:X417" si="2100">Q417</f>
        <v>0.1875</v>
      </c>
      <c r="W417" s="40">
        <f t="shared" si="2100"/>
        <v>0.3962264151</v>
      </c>
      <c r="X417" s="54">
        <f t="shared" si="2100"/>
        <v>0.6440677966</v>
      </c>
      <c r="Y417" s="39">
        <f t="shared" si="12"/>
        <v>0.1875</v>
      </c>
      <c r="Z417" s="40">
        <f t="shared" si="13"/>
        <v>-0.1577735849</v>
      </c>
      <c r="AA417" s="54">
        <f t="shared" si="14"/>
        <v>0.01206779661</v>
      </c>
      <c r="AB417" s="55">
        <f t="shared" si="15"/>
        <v>-0.6995146977</v>
      </c>
      <c r="AC417" s="55">
        <f t="shared" si="16"/>
        <v>1.484912861</v>
      </c>
      <c r="AD417" s="39">
        <f t="shared" si="17"/>
        <v>0.1732754369</v>
      </c>
      <c r="AE417" s="40">
        <f t="shared" si="18"/>
        <v>0.1732754369</v>
      </c>
      <c r="AF417" s="54">
        <f t="shared" si="19"/>
        <v>0.01206779661</v>
      </c>
      <c r="AG417" s="56">
        <f t="shared" si="20"/>
        <v>0.06953288936</v>
      </c>
      <c r="AH417" s="56">
        <f t="shared" si="21"/>
        <v>0.715865274</v>
      </c>
      <c r="AI417" s="39">
        <f t="shared" si="22"/>
        <v>0.1228210258</v>
      </c>
      <c r="AJ417" s="40">
        <f t="shared" si="23"/>
        <v>0.1228210258</v>
      </c>
      <c r="AK417" s="54">
        <f t="shared" si="24"/>
        <v>0.1228210258</v>
      </c>
      <c r="AL417" s="57">
        <f t="shared" ref="AL417:AM417" si="2101">R417-T417</f>
        <v>-0.08046499116</v>
      </c>
      <c r="AM417" s="57">
        <f t="shared" si="2101"/>
        <v>0.07186857786</v>
      </c>
      <c r="AN417" s="58">
        <f t="shared" si="26"/>
        <v>-0.03932375672</v>
      </c>
      <c r="AO417" s="58">
        <f t="shared" si="27"/>
        <v>0.05064424571</v>
      </c>
      <c r="AP417" s="39">
        <f t="shared" si="28"/>
        <v>0.1228210258</v>
      </c>
      <c r="AQ417" s="40">
        <f t="shared" ref="AQ417:AR417" si="2102">AJ417+AN417</f>
        <v>0.08349726909</v>
      </c>
      <c r="AR417" s="54">
        <f t="shared" si="2102"/>
        <v>0.1734652715</v>
      </c>
      <c r="AS417" s="59">
        <f t="shared" si="30"/>
        <v>1.526611578</v>
      </c>
      <c r="AT417" s="39">
        <f t="shared" ref="AT417:AV417" si="2103">AP417*$AS417</f>
        <v>0.1875</v>
      </c>
      <c r="AU417" s="40">
        <f t="shared" si="2103"/>
        <v>0.1274678977</v>
      </c>
      <c r="AV417" s="54">
        <f t="shared" si="2103"/>
        <v>0.2648140919</v>
      </c>
      <c r="AW417" s="39">
        <f t="shared" ref="AW417:AY417" si="2104">IF(AT417&lt;0,0,IF(AT417&gt;1,1,AT417))</f>
        <v>0.1875</v>
      </c>
      <c r="AX417" s="40">
        <f t="shared" si="2104"/>
        <v>0.1274678977</v>
      </c>
      <c r="AY417" s="54">
        <f t="shared" si="2104"/>
        <v>0.2648140919</v>
      </c>
      <c r="AZ417" s="38"/>
      <c r="BA417" s="38"/>
      <c r="BB417" s="38"/>
      <c r="BC417" s="38"/>
      <c r="BD417" s="38"/>
      <c r="BE417" s="38"/>
      <c r="BF417" s="38"/>
    </row>
    <row r="418">
      <c r="A418" s="1"/>
      <c r="B418" s="1"/>
      <c r="C418" s="53">
        <v>0.0</v>
      </c>
      <c r="D418" s="42"/>
      <c r="E418" s="42"/>
      <c r="F418" s="2">
        <v>6015.0</v>
      </c>
      <c r="G418" s="75">
        <v>1359.0</v>
      </c>
      <c r="H418" s="43">
        <v>8.0</v>
      </c>
      <c r="I418" s="43">
        <v>24.0</v>
      </c>
      <c r="J418" s="43">
        <v>11.0</v>
      </c>
      <c r="K418" s="44">
        <v>26.0</v>
      </c>
      <c r="L418" s="44">
        <v>68.0</v>
      </c>
      <c r="M418" s="44">
        <v>13.0</v>
      </c>
      <c r="N418" s="76">
        <f>'Turnout Restoration'!AR418</f>
        <v>13</v>
      </c>
      <c r="O418" s="45">
        <v>14.0</v>
      </c>
      <c r="P418" s="76">
        <f>'Turnout Restoration'!AT418</f>
        <v>13</v>
      </c>
      <c r="Q418" s="39">
        <f t="shared" si="6"/>
        <v>0.35</v>
      </c>
      <c r="R418" s="40">
        <f t="shared" si="7"/>
        <v>0.5581395349</v>
      </c>
      <c r="S418" s="54">
        <f t="shared" si="8"/>
        <v>0.6355140187</v>
      </c>
      <c r="T418" s="40">
        <f t="shared" si="9"/>
        <v>0.4484225</v>
      </c>
      <c r="U418" s="54">
        <f t="shared" si="10"/>
        <v>0.5410175</v>
      </c>
      <c r="V418" s="39">
        <f t="shared" ref="V418:X418" si="2105">Q418</f>
        <v>0.35</v>
      </c>
      <c r="W418" s="40">
        <f t="shared" si="2105"/>
        <v>0.5581395349</v>
      </c>
      <c r="X418" s="54">
        <f t="shared" si="2105"/>
        <v>0.6355140187</v>
      </c>
      <c r="Y418" s="39">
        <f t="shared" si="12"/>
        <v>0.35</v>
      </c>
      <c r="Z418" s="40">
        <f t="shared" si="13"/>
        <v>0.004139534884</v>
      </c>
      <c r="AA418" s="54">
        <f t="shared" si="14"/>
        <v>0.003514018692</v>
      </c>
      <c r="AB418" s="55">
        <f t="shared" si="15"/>
        <v>0.01182669109</v>
      </c>
      <c r="AC418" s="55">
        <f t="shared" si="16"/>
        <v>0.7735714723</v>
      </c>
      <c r="AD418" s="39">
        <f t="shared" si="17"/>
        <v>0.2475046825</v>
      </c>
      <c r="AE418" s="40">
        <f t="shared" si="18"/>
        <v>0.2475046825</v>
      </c>
      <c r="AF418" s="54">
        <f t="shared" si="19"/>
        <v>0.003514018692</v>
      </c>
      <c r="AG418" s="56">
        <f t="shared" si="20"/>
        <v>0.01419683284</v>
      </c>
      <c r="AH418" s="56">
        <f t="shared" si="21"/>
        <v>0.7712013306</v>
      </c>
      <c r="AI418" s="39">
        <f t="shared" si="22"/>
        <v>0.1750298777</v>
      </c>
      <c r="AJ418" s="40">
        <f t="shared" si="23"/>
        <v>0.1750298777</v>
      </c>
      <c r="AK418" s="54">
        <f t="shared" si="24"/>
        <v>0.1750298777</v>
      </c>
      <c r="AL418" s="57">
        <f t="shared" ref="AL418:AM418" si="2106">R418-T418</f>
        <v>0.1097170349</v>
      </c>
      <c r="AM418" s="57">
        <f t="shared" si="2106"/>
        <v>0.09449651869</v>
      </c>
      <c r="AN418" s="58">
        <f t="shared" si="26"/>
        <v>0.05361941791</v>
      </c>
      <c r="AO418" s="58">
        <f t="shared" si="27"/>
        <v>0.0665896704</v>
      </c>
      <c r="AP418" s="39">
        <f t="shared" si="28"/>
        <v>0.1750298777</v>
      </c>
      <c r="AQ418" s="40">
        <f t="shared" ref="AQ418:AR418" si="2107">AJ418+AN418</f>
        <v>0.2286492956</v>
      </c>
      <c r="AR418" s="54">
        <f t="shared" si="2107"/>
        <v>0.2416195481</v>
      </c>
      <c r="AS418" s="59">
        <f t="shared" si="30"/>
        <v>1.999658598</v>
      </c>
      <c r="AT418" s="39">
        <f t="shared" ref="AT418:AV418" si="2108">AP418*$AS418</f>
        <v>0.35</v>
      </c>
      <c r="AU418" s="40">
        <f t="shared" si="2108"/>
        <v>0.4572205301</v>
      </c>
      <c r="AV418" s="54">
        <f t="shared" si="2108"/>
        <v>0.483156607</v>
      </c>
      <c r="AW418" s="39">
        <f t="shared" ref="AW418:AY418" si="2109">IF(AT418&lt;0,0,IF(AT418&gt;1,1,AT418))</f>
        <v>0.35</v>
      </c>
      <c r="AX418" s="40">
        <f t="shared" si="2109"/>
        <v>0.4572205301</v>
      </c>
      <c r="AY418" s="54">
        <f t="shared" si="2109"/>
        <v>0.483156607</v>
      </c>
      <c r="AZ418" s="38"/>
      <c r="BA418" s="38"/>
      <c r="BB418" s="38"/>
      <c r="BC418" s="38"/>
      <c r="BD418" s="38"/>
      <c r="BE418" s="38"/>
      <c r="BF418" s="38"/>
    </row>
    <row r="419">
      <c r="A419" s="1"/>
      <c r="B419" s="1"/>
      <c r="C419" s="53">
        <v>0.0</v>
      </c>
      <c r="D419" s="42"/>
      <c r="E419" s="42"/>
      <c r="F419" s="2">
        <v>6016.0</v>
      </c>
      <c r="G419" s="75">
        <v>2203.0</v>
      </c>
      <c r="H419" s="43">
        <v>23.0</v>
      </c>
      <c r="I419" s="43">
        <v>30.0</v>
      </c>
      <c r="J419" s="43">
        <v>14.0</v>
      </c>
      <c r="K419" s="44">
        <v>69.0</v>
      </c>
      <c r="L419" s="44">
        <v>129.0</v>
      </c>
      <c r="M419" s="44">
        <v>25.0</v>
      </c>
      <c r="N419" s="76">
        <f>'Turnout Restoration'!AR419</f>
        <v>26</v>
      </c>
      <c r="O419" s="45">
        <v>12.0</v>
      </c>
      <c r="P419" s="76">
        <f>'Turnout Restoration'!AT419</f>
        <v>16</v>
      </c>
      <c r="Q419" s="39">
        <f t="shared" si="6"/>
        <v>0.2222222222</v>
      </c>
      <c r="R419" s="40">
        <f t="shared" si="7"/>
        <v>0.447761194</v>
      </c>
      <c r="S419" s="54">
        <f t="shared" si="8"/>
        <v>0.5784753363</v>
      </c>
      <c r="T419" s="40">
        <f t="shared" si="9"/>
        <v>0.4676296296</v>
      </c>
      <c r="U419" s="54">
        <f t="shared" si="10"/>
        <v>0.5639259259</v>
      </c>
      <c r="V419" s="39">
        <f t="shared" ref="V419:X419" si="2110">Q419</f>
        <v>0.2222222222</v>
      </c>
      <c r="W419" s="40">
        <f t="shared" si="2110"/>
        <v>0.447761194</v>
      </c>
      <c r="X419" s="54">
        <f t="shared" si="2110"/>
        <v>0.5784753363</v>
      </c>
      <c r="Y419" s="39">
        <f t="shared" si="12"/>
        <v>0.2222222222</v>
      </c>
      <c r="Z419" s="40">
        <f t="shared" si="13"/>
        <v>-0.106238806</v>
      </c>
      <c r="AA419" s="54">
        <f t="shared" si="14"/>
        <v>-0.05352466368</v>
      </c>
      <c r="AB419" s="55">
        <f t="shared" si="15"/>
        <v>-0.4459539651</v>
      </c>
      <c r="AC419" s="55">
        <f t="shared" si="16"/>
        <v>1.231352128</v>
      </c>
      <c r="AD419" s="39">
        <f t="shared" si="17"/>
        <v>0.1741685964</v>
      </c>
      <c r="AE419" s="40">
        <f t="shared" si="18"/>
        <v>0.1741685964</v>
      </c>
      <c r="AF419" s="54">
        <f t="shared" si="19"/>
        <v>-0.05352466368</v>
      </c>
      <c r="AG419" s="56">
        <f t="shared" si="20"/>
        <v>-0.2981544369</v>
      </c>
      <c r="AH419" s="56">
        <f t="shared" si="21"/>
        <v>1.0835526</v>
      </c>
      <c r="AI419" s="39">
        <f t="shared" si="22"/>
        <v>0.1288401909</v>
      </c>
      <c r="AJ419" s="40">
        <f t="shared" si="23"/>
        <v>0.1288401909</v>
      </c>
      <c r="AK419" s="54">
        <f t="shared" si="24"/>
        <v>0.1288401909</v>
      </c>
      <c r="AL419" s="57">
        <f t="shared" ref="AL419:AM419" si="2111">R419-T419</f>
        <v>-0.0198684356</v>
      </c>
      <c r="AM419" s="57">
        <f t="shared" si="2111"/>
        <v>0.0145494104</v>
      </c>
      <c r="AN419" s="58">
        <f t="shared" si="26"/>
        <v>-0.009709831775</v>
      </c>
      <c r="AO419" s="58">
        <f t="shared" si="27"/>
        <v>0.01025265752</v>
      </c>
      <c r="AP419" s="39">
        <f t="shared" si="28"/>
        <v>0.1288401909</v>
      </c>
      <c r="AQ419" s="40">
        <f t="shared" ref="AQ419:AR419" si="2112">AJ419+AN419</f>
        <v>0.1191303591</v>
      </c>
      <c r="AR419" s="54">
        <f t="shared" si="2112"/>
        <v>0.1390928484</v>
      </c>
      <c r="AS419" s="59">
        <f t="shared" si="30"/>
        <v>1.724789607</v>
      </c>
      <c r="AT419" s="39">
        <f t="shared" ref="AT419:AV419" si="2113">AP419*$AS419</f>
        <v>0.2222222222</v>
      </c>
      <c r="AU419" s="40">
        <f t="shared" si="2113"/>
        <v>0.2054748053</v>
      </c>
      <c r="AV419" s="54">
        <f t="shared" si="2113"/>
        <v>0.2399058994</v>
      </c>
      <c r="AW419" s="39">
        <f t="shared" ref="AW419:AY419" si="2114">IF(AT419&lt;0,0,IF(AT419&gt;1,1,AT419))</f>
        <v>0.2222222222</v>
      </c>
      <c r="AX419" s="40">
        <f t="shared" si="2114"/>
        <v>0.2054748053</v>
      </c>
      <c r="AY419" s="54">
        <f t="shared" si="2114"/>
        <v>0.2399058994</v>
      </c>
      <c r="AZ419" s="38"/>
      <c r="BA419" s="38"/>
      <c r="BB419" s="38"/>
      <c r="BC419" s="38"/>
      <c r="BD419" s="38"/>
      <c r="BE419" s="38"/>
      <c r="BF419" s="38"/>
    </row>
    <row r="420">
      <c r="A420" s="1"/>
      <c r="B420" s="1"/>
      <c r="C420" s="53">
        <v>0.0</v>
      </c>
      <c r="D420" s="42"/>
      <c r="E420" s="42"/>
      <c r="F420" s="2">
        <v>6017.0</v>
      </c>
      <c r="G420" s="75">
        <v>2829.0</v>
      </c>
      <c r="H420" s="43">
        <v>33.0</v>
      </c>
      <c r="I420" s="43">
        <v>40.0</v>
      </c>
      <c r="J420" s="43">
        <v>35.0</v>
      </c>
      <c r="K420" s="44">
        <v>77.0</v>
      </c>
      <c r="L420" s="44">
        <v>159.0</v>
      </c>
      <c r="M420" s="44">
        <v>74.0</v>
      </c>
      <c r="N420" s="76">
        <f>'Turnout Restoration'!AR420</f>
        <v>33</v>
      </c>
      <c r="O420" s="45">
        <v>27.0</v>
      </c>
      <c r="P420" s="76">
        <f>'Turnout Restoration'!AT420</f>
        <v>37</v>
      </c>
      <c r="Q420" s="39">
        <f t="shared" si="6"/>
        <v>0.2783505155</v>
      </c>
      <c r="R420" s="40">
        <f t="shared" si="7"/>
        <v>0.3703703704</v>
      </c>
      <c r="S420" s="54">
        <f t="shared" si="8"/>
        <v>0.5129032258</v>
      </c>
      <c r="T420" s="40">
        <f t="shared" si="9"/>
        <v>0.4564539271</v>
      </c>
      <c r="U420" s="54">
        <f t="shared" si="10"/>
        <v>0.5524032309</v>
      </c>
      <c r="V420" s="39">
        <f t="shared" ref="V420:X420" si="2115">Q420</f>
        <v>0.2783505155</v>
      </c>
      <c r="W420" s="40">
        <f t="shared" si="2115"/>
        <v>0.3703703704</v>
      </c>
      <c r="X420" s="54">
        <f t="shared" si="2115"/>
        <v>0.5129032258</v>
      </c>
      <c r="Y420" s="39">
        <f t="shared" si="12"/>
        <v>0.2783505155</v>
      </c>
      <c r="Z420" s="40">
        <f t="shared" si="13"/>
        <v>-0.1836296296</v>
      </c>
      <c r="AA420" s="54">
        <f t="shared" si="14"/>
        <v>-0.1190967742</v>
      </c>
      <c r="AB420" s="55">
        <f t="shared" si="15"/>
        <v>-0.5831684985</v>
      </c>
      <c r="AC420" s="55">
        <f t="shared" si="16"/>
        <v>1.368566662</v>
      </c>
      <c r="AD420" s="39">
        <f t="shared" si="17"/>
        <v>0.2357953035</v>
      </c>
      <c r="AE420" s="40">
        <f t="shared" si="18"/>
        <v>0.2357953035</v>
      </c>
      <c r="AF420" s="54">
        <f t="shared" si="19"/>
        <v>-0.1190967742</v>
      </c>
      <c r="AG420" s="56">
        <f t="shared" si="20"/>
        <v>-0.4677076783</v>
      </c>
      <c r="AH420" s="56">
        <f t="shared" si="21"/>
        <v>1.253105842</v>
      </c>
      <c r="AI420" s="39">
        <f t="shared" si="22"/>
        <v>0.1867932906</v>
      </c>
      <c r="AJ420" s="40">
        <f t="shared" si="23"/>
        <v>0.1867932906</v>
      </c>
      <c r="AK420" s="54">
        <f t="shared" si="24"/>
        <v>0.1867932906</v>
      </c>
      <c r="AL420" s="57">
        <f t="shared" ref="AL420:AM420" si="2116">R420-T420</f>
        <v>-0.08608355672</v>
      </c>
      <c r="AM420" s="57">
        <f t="shared" si="2116"/>
        <v>-0.03950000514</v>
      </c>
      <c r="AN420" s="58">
        <f t="shared" si="26"/>
        <v>-0.04206958571</v>
      </c>
      <c r="AO420" s="58">
        <f t="shared" si="27"/>
        <v>-0.02783480661</v>
      </c>
      <c r="AP420" s="39">
        <f t="shared" si="28"/>
        <v>0.1867932906</v>
      </c>
      <c r="AQ420" s="40">
        <f t="shared" ref="AQ420:AR420" si="2117">AJ420+AN420</f>
        <v>0.1447237048</v>
      </c>
      <c r="AR420" s="54">
        <f t="shared" si="2117"/>
        <v>0.1589584839</v>
      </c>
      <c r="AS420" s="59">
        <f t="shared" si="30"/>
        <v>1.490152642</v>
      </c>
      <c r="AT420" s="39">
        <f t="shared" ref="AT420:AV420" si="2118">AP420*$AS420</f>
        <v>0.2783505155</v>
      </c>
      <c r="AU420" s="40">
        <f t="shared" si="2118"/>
        <v>0.2156604112</v>
      </c>
      <c r="AV420" s="54">
        <f t="shared" si="2118"/>
        <v>0.2368724048</v>
      </c>
      <c r="AW420" s="39">
        <f t="shared" ref="AW420:AY420" si="2119">IF(AT420&lt;0,0,IF(AT420&gt;1,1,AT420))</f>
        <v>0.2783505155</v>
      </c>
      <c r="AX420" s="40">
        <f t="shared" si="2119"/>
        <v>0.2156604112</v>
      </c>
      <c r="AY420" s="54">
        <f t="shared" si="2119"/>
        <v>0.2368724048</v>
      </c>
      <c r="AZ420" s="38"/>
      <c r="BA420" s="38"/>
      <c r="BB420" s="38"/>
      <c r="BC420" s="38"/>
      <c r="BD420" s="38"/>
      <c r="BE420" s="38"/>
      <c r="BF420" s="38"/>
    </row>
    <row r="421">
      <c r="A421" s="1"/>
      <c r="B421" s="1"/>
      <c r="C421" s="53">
        <v>0.0</v>
      </c>
      <c r="D421" s="42"/>
      <c r="E421" s="42"/>
      <c r="F421" s="2">
        <v>6018.0</v>
      </c>
      <c r="G421" s="75">
        <v>909.0</v>
      </c>
      <c r="H421" s="43">
        <v>6.0</v>
      </c>
      <c r="I421" s="43">
        <v>26.0</v>
      </c>
      <c r="J421" s="43">
        <v>16.0</v>
      </c>
      <c r="K421" s="44">
        <v>38.0</v>
      </c>
      <c r="L421" s="44">
        <v>128.0</v>
      </c>
      <c r="M421" s="44">
        <v>26.0</v>
      </c>
      <c r="N421" s="76">
        <f>'Turnout Restoration'!AR421</f>
        <v>16</v>
      </c>
      <c r="O421" s="45">
        <v>2.0</v>
      </c>
      <c r="P421" s="76">
        <f>'Turnout Restoration'!AT421</f>
        <v>25</v>
      </c>
      <c r="Q421" s="39">
        <f t="shared" si="6"/>
        <v>0.04651162791</v>
      </c>
      <c r="R421" s="40">
        <f t="shared" si="7"/>
        <v>0.5416666667</v>
      </c>
      <c r="S421" s="54">
        <f t="shared" si="8"/>
        <v>0.6666666667</v>
      </c>
      <c r="T421" s="40">
        <f t="shared" si="9"/>
        <v>0.5303569497</v>
      </c>
      <c r="U421" s="54">
        <f t="shared" si="10"/>
        <v>0.6147852893</v>
      </c>
      <c r="V421" s="39">
        <f t="shared" ref="V421:X421" si="2120">Q421</f>
        <v>0.04651162791</v>
      </c>
      <c r="W421" s="40">
        <f t="shared" si="2120"/>
        <v>0.5416666667</v>
      </c>
      <c r="X421" s="54">
        <f t="shared" si="2120"/>
        <v>0.6666666667</v>
      </c>
      <c r="Y421" s="39">
        <f t="shared" si="12"/>
        <v>0.04651162791</v>
      </c>
      <c r="Z421" s="40">
        <f t="shared" si="13"/>
        <v>-0.01233333333</v>
      </c>
      <c r="AA421" s="54">
        <f t="shared" si="14"/>
        <v>0.03466666667</v>
      </c>
      <c r="AB421" s="55">
        <f t="shared" si="15"/>
        <v>-0.2592014546</v>
      </c>
      <c r="AC421" s="55">
        <f t="shared" si="16"/>
        <v>1.044599618</v>
      </c>
      <c r="AD421" s="39">
        <f t="shared" si="17"/>
        <v>0.03402530413</v>
      </c>
      <c r="AE421" s="40">
        <f t="shared" si="18"/>
        <v>0.03402530413</v>
      </c>
      <c r="AF421" s="54">
        <f t="shared" si="19"/>
        <v>0.03466666667</v>
      </c>
      <c r="AG421" s="56">
        <f t="shared" si="20"/>
        <v>0.7947346826</v>
      </c>
      <c r="AH421" s="56">
        <f t="shared" si="21"/>
        <v>-0.009336519213</v>
      </c>
      <c r="AI421" s="39">
        <f t="shared" si="22"/>
        <v>0.03434748243</v>
      </c>
      <c r="AJ421" s="40">
        <f t="shared" si="23"/>
        <v>0.03434748243</v>
      </c>
      <c r="AK421" s="54">
        <f t="shared" si="24"/>
        <v>0.03434748243</v>
      </c>
      <c r="AL421" s="57">
        <f t="shared" ref="AL421:AM421" si="2121">R421-T421</f>
        <v>0.01130971696</v>
      </c>
      <c r="AM421" s="57">
        <f t="shared" si="2121"/>
        <v>0.05188137732</v>
      </c>
      <c r="AN421" s="58">
        <f t="shared" si="26"/>
        <v>0.005527131142</v>
      </c>
      <c r="AO421" s="58">
        <f t="shared" si="27"/>
        <v>0.03655969409</v>
      </c>
      <c r="AP421" s="39">
        <f t="shared" si="28"/>
        <v>0.03434748243</v>
      </c>
      <c r="AQ421" s="40">
        <f t="shared" ref="AQ421:AR421" si="2122">AJ421+AN421</f>
        <v>0.03987461357</v>
      </c>
      <c r="AR421" s="54">
        <f t="shared" si="2122"/>
        <v>0.07090717652</v>
      </c>
      <c r="AS421" s="59">
        <f t="shared" si="30"/>
        <v>1.354149551</v>
      </c>
      <c r="AT421" s="39">
        <f t="shared" ref="AT421:AV421" si="2123">AP421*$AS421</f>
        <v>0.04651162791</v>
      </c>
      <c r="AU421" s="40">
        <f t="shared" si="2123"/>
        <v>0.05399619006</v>
      </c>
      <c r="AV421" s="54">
        <f t="shared" si="2123"/>
        <v>0.09601892124</v>
      </c>
      <c r="AW421" s="39">
        <f t="shared" ref="AW421:AY421" si="2124">IF(AT421&lt;0,0,IF(AT421&gt;1,1,AT421))</f>
        <v>0.04651162791</v>
      </c>
      <c r="AX421" s="40">
        <f t="shared" si="2124"/>
        <v>0.05399619006</v>
      </c>
      <c r="AY421" s="54">
        <f t="shared" si="2124"/>
        <v>0.09601892124</v>
      </c>
      <c r="AZ421" s="38"/>
      <c r="BA421" s="38"/>
      <c r="BB421" s="38"/>
      <c r="BC421" s="38"/>
      <c r="BD421" s="38"/>
      <c r="BE421" s="38"/>
      <c r="BF421" s="38"/>
    </row>
    <row r="422">
      <c r="A422" s="1"/>
      <c r="B422" s="1"/>
      <c r="C422" s="53">
        <v>0.0</v>
      </c>
      <c r="D422" s="42"/>
      <c r="E422" s="42"/>
      <c r="F422" s="2">
        <v>6030.0</v>
      </c>
      <c r="G422" s="75">
        <v>1171.0</v>
      </c>
      <c r="H422" s="43">
        <v>10.0</v>
      </c>
      <c r="I422" s="43">
        <v>15.0</v>
      </c>
      <c r="J422" s="43">
        <v>13.0</v>
      </c>
      <c r="K422" s="44">
        <v>19.0</v>
      </c>
      <c r="L422" s="44">
        <v>81.0</v>
      </c>
      <c r="M422" s="44">
        <v>30.0</v>
      </c>
      <c r="N422" s="76">
        <f>'Turnout Restoration'!AR422</f>
        <v>6</v>
      </c>
      <c r="O422" s="45">
        <v>5.0</v>
      </c>
      <c r="P422" s="76">
        <f>'Turnout Restoration'!AT422</f>
        <v>16</v>
      </c>
      <c r="Q422" s="39">
        <f t="shared" si="6"/>
        <v>0.1851851852</v>
      </c>
      <c r="R422" s="40">
        <f t="shared" si="7"/>
        <v>0.3947368421</v>
      </c>
      <c r="S422" s="54">
        <f t="shared" si="8"/>
        <v>0.6230769231</v>
      </c>
      <c r="T422" s="40">
        <f t="shared" si="9"/>
        <v>0.4773539095</v>
      </c>
      <c r="U422" s="54">
        <f t="shared" si="10"/>
        <v>0.572781893</v>
      </c>
      <c r="V422" s="39">
        <f t="shared" ref="V422:X422" si="2125">Q422</f>
        <v>0.1851851852</v>
      </c>
      <c r="W422" s="40">
        <f t="shared" si="2125"/>
        <v>0.3947368421</v>
      </c>
      <c r="X422" s="54">
        <f t="shared" si="2125"/>
        <v>0.6230769231</v>
      </c>
      <c r="Y422" s="39">
        <f t="shared" si="12"/>
        <v>0.1851851852</v>
      </c>
      <c r="Z422" s="40">
        <f t="shared" si="13"/>
        <v>-0.1592631579</v>
      </c>
      <c r="AA422" s="54">
        <f t="shared" si="14"/>
        <v>-0.008923076923</v>
      </c>
      <c r="AB422" s="55">
        <f t="shared" si="15"/>
        <v>-0.7102831094</v>
      </c>
      <c r="AC422" s="55">
        <f t="shared" si="16"/>
        <v>1.495681273</v>
      </c>
      <c r="AD422" s="39">
        <f t="shared" si="17"/>
        <v>0.1727111842</v>
      </c>
      <c r="AE422" s="40">
        <f t="shared" si="18"/>
        <v>0.1727111842</v>
      </c>
      <c r="AF422" s="54">
        <f t="shared" si="19"/>
        <v>-0.008923076923</v>
      </c>
      <c r="AG422" s="56">
        <f t="shared" si="20"/>
        <v>-0.05161883618</v>
      </c>
      <c r="AH422" s="56">
        <f t="shared" si="21"/>
        <v>0.8370169996</v>
      </c>
      <c r="AI422" s="39">
        <f t="shared" si="22"/>
        <v>0.122288132</v>
      </c>
      <c r="AJ422" s="40">
        <f t="shared" si="23"/>
        <v>0.122288132</v>
      </c>
      <c r="AK422" s="54">
        <f t="shared" si="24"/>
        <v>0.122288132</v>
      </c>
      <c r="AL422" s="57">
        <f t="shared" ref="AL422:AM422" si="2126">R422-T422</f>
        <v>-0.08261706736</v>
      </c>
      <c r="AM422" s="57">
        <f t="shared" si="2126"/>
        <v>0.05029503007</v>
      </c>
      <c r="AN422" s="58">
        <f t="shared" si="26"/>
        <v>-0.04037549015</v>
      </c>
      <c r="AO422" s="58">
        <f t="shared" si="27"/>
        <v>0.0354418292</v>
      </c>
      <c r="AP422" s="39">
        <f t="shared" si="28"/>
        <v>0.122288132</v>
      </c>
      <c r="AQ422" s="40">
        <f t="shared" ref="AQ422:AR422" si="2127">AJ422+AN422</f>
        <v>0.08191264182</v>
      </c>
      <c r="AR422" s="54">
        <f t="shared" si="2127"/>
        <v>0.1577299612</v>
      </c>
      <c r="AS422" s="59">
        <f t="shared" si="30"/>
        <v>1.514334893</v>
      </c>
      <c r="AT422" s="39">
        <f t="shared" ref="AT422:AV422" si="2128">AP422*$AS422</f>
        <v>0.1851851852</v>
      </c>
      <c r="AU422" s="40">
        <f t="shared" si="2128"/>
        <v>0.1240431716</v>
      </c>
      <c r="AV422" s="54">
        <f t="shared" si="2128"/>
        <v>0.2388559838</v>
      </c>
      <c r="AW422" s="39">
        <f t="shared" ref="AW422:AY422" si="2129">IF(AT422&lt;0,0,IF(AT422&gt;1,1,AT422))</f>
        <v>0.1851851852</v>
      </c>
      <c r="AX422" s="40">
        <f t="shared" si="2129"/>
        <v>0.1240431716</v>
      </c>
      <c r="AY422" s="54">
        <f t="shared" si="2129"/>
        <v>0.2388559838</v>
      </c>
      <c r="AZ422" s="38"/>
      <c r="BA422" s="38"/>
      <c r="BB422" s="38"/>
      <c r="BC422" s="38"/>
      <c r="BD422" s="38"/>
      <c r="BE422" s="38"/>
      <c r="BF422" s="38"/>
    </row>
    <row r="423">
      <c r="A423" s="1"/>
      <c r="B423" s="1"/>
      <c r="C423" s="53">
        <v>0.0</v>
      </c>
      <c r="D423" s="42"/>
      <c r="E423" s="42"/>
      <c r="F423" s="2">
        <v>6031.0</v>
      </c>
      <c r="G423" s="75">
        <v>1096.0</v>
      </c>
      <c r="H423" s="43">
        <v>11.0</v>
      </c>
      <c r="I423" s="43">
        <v>21.0</v>
      </c>
      <c r="J423" s="43">
        <v>10.0</v>
      </c>
      <c r="K423" s="44">
        <v>23.0</v>
      </c>
      <c r="L423" s="44">
        <v>53.0</v>
      </c>
      <c r="M423" s="44">
        <v>18.0</v>
      </c>
      <c r="N423" s="76">
        <f>'Turnout Restoration'!AR423</f>
        <v>5</v>
      </c>
      <c r="O423" s="45">
        <v>11.0</v>
      </c>
      <c r="P423" s="76">
        <f>'Turnout Restoration'!AT423</f>
        <v>8</v>
      </c>
      <c r="Q423" s="39">
        <f t="shared" si="6"/>
        <v>0.4583333333</v>
      </c>
      <c r="R423" s="40">
        <f t="shared" si="7"/>
        <v>0.5</v>
      </c>
      <c r="S423" s="54">
        <f t="shared" si="8"/>
        <v>0.5638297872</v>
      </c>
      <c r="T423" s="40">
        <f t="shared" si="9"/>
        <v>0.4495572917</v>
      </c>
      <c r="U423" s="54">
        <f t="shared" si="10"/>
        <v>0.5308802083</v>
      </c>
      <c r="V423" s="39">
        <f t="shared" ref="V423:X423" si="2130">Q423</f>
        <v>0.4583333333</v>
      </c>
      <c r="W423" s="40">
        <f t="shared" si="2130"/>
        <v>0.5</v>
      </c>
      <c r="X423" s="54">
        <f t="shared" si="2130"/>
        <v>0.5638297872</v>
      </c>
      <c r="Y423" s="39">
        <f t="shared" si="12"/>
        <v>0.4583333333</v>
      </c>
      <c r="Z423" s="40">
        <f t="shared" si="13"/>
        <v>-0.054</v>
      </c>
      <c r="AA423" s="54">
        <f t="shared" si="14"/>
        <v>-0.06817021277</v>
      </c>
      <c r="AB423" s="55">
        <f t="shared" si="15"/>
        <v>-0.1172775281</v>
      </c>
      <c r="AC423" s="55">
        <f t="shared" si="16"/>
        <v>0.9026756915</v>
      </c>
      <c r="AD423" s="39">
        <f t="shared" si="17"/>
        <v>0.3263322268</v>
      </c>
      <c r="AE423" s="40">
        <f t="shared" si="18"/>
        <v>0.3263322268</v>
      </c>
      <c r="AF423" s="54">
        <f t="shared" si="19"/>
        <v>-0.06817021277</v>
      </c>
      <c r="AG423" s="56">
        <f t="shared" si="20"/>
        <v>-0.2059366919</v>
      </c>
      <c r="AH423" s="56">
        <f t="shared" si="21"/>
        <v>0.9913348553</v>
      </c>
      <c r="AI423" s="39">
        <f t="shared" si="22"/>
        <v>0.2357327938</v>
      </c>
      <c r="AJ423" s="40">
        <f t="shared" si="23"/>
        <v>0.2357327938</v>
      </c>
      <c r="AK423" s="54">
        <f t="shared" si="24"/>
        <v>0.2357327938</v>
      </c>
      <c r="AL423" s="57">
        <f t="shared" ref="AL423:AM423" si="2131">R423-T423</f>
        <v>0.05044270833</v>
      </c>
      <c r="AM423" s="57">
        <f t="shared" si="2131"/>
        <v>0.0329495789</v>
      </c>
      <c r="AN423" s="58">
        <f t="shared" si="26"/>
        <v>0.02465167475</v>
      </c>
      <c r="AO423" s="58">
        <f t="shared" si="27"/>
        <v>0.0232188617</v>
      </c>
      <c r="AP423" s="39">
        <f t="shared" si="28"/>
        <v>0.2357327938</v>
      </c>
      <c r="AQ423" s="40">
        <f t="shared" ref="AQ423:AR423" si="2132">AJ423+AN423</f>
        <v>0.2603844685</v>
      </c>
      <c r="AR423" s="54">
        <f t="shared" si="2132"/>
        <v>0.2589516555</v>
      </c>
      <c r="AS423" s="59">
        <f t="shared" si="30"/>
        <v>1.94429178</v>
      </c>
      <c r="AT423" s="39">
        <f t="shared" ref="AT423:AV423" si="2133">AP423*$AS423</f>
        <v>0.4583333333</v>
      </c>
      <c r="AU423" s="40">
        <f t="shared" si="2133"/>
        <v>0.5062633819</v>
      </c>
      <c r="AV423" s="54">
        <f t="shared" si="2133"/>
        <v>0.5034775753</v>
      </c>
      <c r="AW423" s="39">
        <f t="shared" ref="AW423:AY423" si="2134">IF(AT423&lt;0,0,IF(AT423&gt;1,1,AT423))</f>
        <v>0.4583333333</v>
      </c>
      <c r="AX423" s="40">
        <f t="shared" si="2134"/>
        <v>0.5062633819</v>
      </c>
      <c r="AY423" s="54">
        <f t="shared" si="2134"/>
        <v>0.5034775753</v>
      </c>
      <c r="AZ423" s="38"/>
      <c r="BA423" s="38"/>
      <c r="BB423" s="38"/>
      <c r="BC423" s="38"/>
      <c r="BD423" s="38"/>
      <c r="BE423" s="38"/>
      <c r="BF423" s="38"/>
    </row>
    <row r="424">
      <c r="A424" s="1"/>
      <c r="B424" s="1"/>
      <c r="C424" s="53">
        <v>0.0</v>
      </c>
      <c r="D424" s="42"/>
      <c r="E424" s="42"/>
      <c r="F424" s="2">
        <v>6033.0</v>
      </c>
      <c r="G424" s="75">
        <v>1635.0</v>
      </c>
      <c r="H424" s="43">
        <v>15.0</v>
      </c>
      <c r="I424" s="43">
        <v>17.0</v>
      </c>
      <c r="J424" s="43">
        <v>3.0</v>
      </c>
      <c r="K424" s="44">
        <v>35.0</v>
      </c>
      <c r="L424" s="44">
        <v>86.0</v>
      </c>
      <c r="M424" s="44">
        <v>16.0</v>
      </c>
      <c r="N424" s="76">
        <f>'Turnout Restoration'!AR424</f>
        <v>14</v>
      </c>
      <c r="O424" s="45">
        <v>7.0</v>
      </c>
      <c r="P424" s="76">
        <f>'Turnout Restoration'!AT424</f>
        <v>3</v>
      </c>
      <c r="Q424" s="39">
        <f t="shared" si="6"/>
        <v>0.2916666667</v>
      </c>
      <c r="R424" s="40">
        <f t="shared" si="7"/>
        <v>0.4857142857</v>
      </c>
      <c r="S424" s="54">
        <f t="shared" si="8"/>
        <v>0.6277372263</v>
      </c>
      <c r="T424" s="40">
        <f t="shared" si="9"/>
        <v>0.4544322917</v>
      </c>
      <c r="U424" s="54">
        <f t="shared" si="10"/>
        <v>0.5500052083</v>
      </c>
      <c r="V424" s="39">
        <f t="shared" ref="V424:X424" si="2135">Q424</f>
        <v>0.2916666667</v>
      </c>
      <c r="W424" s="40">
        <f t="shared" si="2135"/>
        <v>0.4857142857</v>
      </c>
      <c r="X424" s="54">
        <f t="shared" si="2135"/>
        <v>0.6277372263</v>
      </c>
      <c r="Y424" s="39">
        <f t="shared" si="12"/>
        <v>0.2916666667</v>
      </c>
      <c r="Z424" s="40">
        <f t="shared" si="13"/>
        <v>-0.06828571429</v>
      </c>
      <c r="AA424" s="54">
        <f t="shared" si="14"/>
        <v>-0.004262773723</v>
      </c>
      <c r="AB424" s="55">
        <f t="shared" si="15"/>
        <v>-0.2299801735</v>
      </c>
      <c r="AC424" s="55">
        <f t="shared" si="16"/>
        <v>1.015378337</v>
      </c>
      <c r="AD424" s="39">
        <f t="shared" si="17"/>
        <v>0.2118164102</v>
      </c>
      <c r="AE424" s="40">
        <f t="shared" si="18"/>
        <v>0.2118164102</v>
      </c>
      <c r="AF424" s="54">
        <f t="shared" si="19"/>
        <v>-0.004262773723</v>
      </c>
      <c r="AG424" s="56">
        <f t="shared" si="20"/>
        <v>-0.02012213488</v>
      </c>
      <c r="AH424" s="56">
        <f t="shared" si="21"/>
        <v>0.8055202983</v>
      </c>
      <c r="AI424" s="39">
        <f t="shared" si="22"/>
        <v>0.1498071474</v>
      </c>
      <c r="AJ424" s="40">
        <f t="shared" si="23"/>
        <v>0.1498071474</v>
      </c>
      <c r="AK424" s="54">
        <f t="shared" si="24"/>
        <v>0.1498071474</v>
      </c>
      <c r="AL424" s="57">
        <f t="shared" ref="AL424:AM424" si="2136">R424-T424</f>
        <v>0.03128199405</v>
      </c>
      <c r="AM424" s="57">
        <f t="shared" si="2136"/>
        <v>0.07773201794</v>
      </c>
      <c r="AN424" s="58">
        <f t="shared" si="26"/>
        <v>0.01528771092</v>
      </c>
      <c r="AO424" s="58">
        <f t="shared" si="27"/>
        <v>0.05477608621</v>
      </c>
      <c r="AP424" s="39">
        <f t="shared" si="28"/>
        <v>0.1498071474</v>
      </c>
      <c r="AQ424" s="40">
        <f t="shared" ref="AQ424:AR424" si="2137">AJ424+AN424</f>
        <v>0.1650948584</v>
      </c>
      <c r="AR424" s="54">
        <f t="shared" si="2137"/>
        <v>0.2045832337</v>
      </c>
      <c r="AS424" s="59">
        <f t="shared" si="30"/>
        <v>1.946947603</v>
      </c>
      <c r="AT424" s="39">
        <f t="shared" ref="AT424:AV424" si="2138">AP424*$AS424</f>
        <v>0.2916666667</v>
      </c>
      <c r="AU424" s="40">
        <f t="shared" si="2138"/>
        <v>0.3214310388</v>
      </c>
      <c r="AV424" s="54">
        <f t="shared" si="2138"/>
        <v>0.3983128364</v>
      </c>
      <c r="AW424" s="39">
        <f t="shared" ref="AW424:AY424" si="2139">IF(AT424&lt;0,0,IF(AT424&gt;1,1,AT424))</f>
        <v>0.2916666667</v>
      </c>
      <c r="AX424" s="40">
        <f t="shared" si="2139"/>
        <v>0.3214310388</v>
      </c>
      <c r="AY424" s="54">
        <f t="shared" si="2139"/>
        <v>0.3983128364</v>
      </c>
      <c r="AZ424" s="38"/>
      <c r="BA424" s="38"/>
      <c r="BB424" s="38"/>
      <c r="BC424" s="38"/>
      <c r="BD424" s="38"/>
      <c r="BE424" s="38"/>
      <c r="BF424" s="38"/>
    </row>
    <row r="425">
      <c r="A425" s="1"/>
      <c r="B425" s="1"/>
      <c r="C425" s="53">
        <v>0.0</v>
      </c>
      <c r="D425" s="42"/>
      <c r="E425" s="42"/>
      <c r="F425" s="2">
        <v>6036.0</v>
      </c>
      <c r="G425" s="75">
        <v>1465.0</v>
      </c>
      <c r="H425" s="43">
        <v>10.0</v>
      </c>
      <c r="I425" s="43">
        <v>18.0</v>
      </c>
      <c r="J425" s="43">
        <v>9.0</v>
      </c>
      <c r="K425" s="44">
        <v>67.0</v>
      </c>
      <c r="L425" s="44">
        <v>127.0</v>
      </c>
      <c r="M425" s="44">
        <v>43.0</v>
      </c>
      <c r="N425" s="76">
        <f>'Turnout Restoration'!AR425</f>
        <v>11</v>
      </c>
      <c r="O425" s="45">
        <v>6.0</v>
      </c>
      <c r="P425" s="76">
        <f>'Turnout Restoration'!AT425</f>
        <v>18</v>
      </c>
      <c r="Q425" s="39">
        <f t="shared" si="6"/>
        <v>0.1714285714</v>
      </c>
      <c r="R425" s="40">
        <f t="shared" si="7"/>
        <v>0.4864864865</v>
      </c>
      <c r="S425" s="54">
        <f t="shared" si="8"/>
        <v>0.5358649789</v>
      </c>
      <c r="T425" s="40">
        <f t="shared" si="9"/>
        <v>0.4814416327</v>
      </c>
      <c r="U425" s="54">
        <f t="shared" si="10"/>
        <v>0.576324898</v>
      </c>
      <c r="V425" s="39">
        <f t="shared" ref="V425:X425" si="2140">Q425</f>
        <v>0.1714285714</v>
      </c>
      <c r="W425" s="40">
        <f t="shared" si="2140"/>
        <v>0.4864864865</v>
      </c>
      <c r="X425" s="54">
        <f t="shared" si="2140"/>
        <v>0.5358649789</v>
      </c>
      <c r="Y425" s="39">
        <f t="shared" si="12"/>
        <v>0.1714285714</v>
      </c>
      <c r="Z425" s="40">
        <f t="shared" si="13"/>
        <v>-0.06751351351</v>
      </c>
      <c r="AA425" s="54">
        <f t="shared" si="14"/>
        <v>-0.0961350211</v>
      </c>
      <c r="AB425" s="55">
        <f t="shared" si="15"/>
        <v>-0.3751751075</v>
      </c>
      <c r="AC425" s="55">
        <f t="shared" si="16"/>
        <v>1.160573271</v>
      </c>
      <c r="AD425" s="39">
        <f t="shared" si="17"/>
        <v>0.1302801397</v>
      </c>
      <c r="AE425" s="40">
        <f t="shared" si="18"/>
        <v>0.1302801397</v>
      </c>
      <c r="AF425" s="54">
        <f t="shared" si="19"/>
        <v>-0.0961350211</v>
      </c>
      <c r="AG425" s="56">
        <f t="shared" si="20"/>
        <v>-0.6357185169</v>
      </c>
      <c r="AH425" s="56">
        <f t="shared" si="21"/>
        <v>1.42111668</v>
      </c>
      <c r="AI425" s="39">
        <f t="shared" si="22"/>
        <v>0.1144876786</v>
      </c>
      <c r="AJ425" s="40">
        <f t="shared" si="23"/>
        <v>0.1144876786</v>
      </c>
      <c r="AK425" s="54">
        <f t="shared" si="24"/>
        <v>0.1144876786</v>
      </c>
      <c r="AL425" s="57">
        <f t="shared" ref="AL425:AM425" si="2141">R425-T425</f>
        <v>0.005044853833</v>
      </c>
      <c r="AM425" s="57">
        <f t="shared" si="2141"/>
        <v>-0.04045991906</v>
      </c>
      <c r="AN425" s="58">
        <f t="shared" si="26"/>
        <v>0.002465452391</v>
      </c>
      <c r="AO425" s="58">
        <f t="shared" si="27"/>
        <v>-0.02851123736</v>
      </c>
      <c r="AP425" s="39">
        <f t="shared" si="28"/>
        <v>0.1144876786</v>
      </c>
      <c r="AQ425" s="40">
        <f t="shared" ref="AQ425:AR425" si="2142">AJ425+AN425</f>
        <v>0.116953131</v>
      </c>
      <c r="AR425" s="54">
        <f t="shared" si="2142"/>
        <v>0.0859764412</v>
      </c>
      <c r="AS425" s="59">
        <f t="shared" si="30"/>
        <v>1.497353895</v>
      </c>
      <c r="AT425" s="39">
        <f t="shared" ref="AT425:AV425" si="2143">AP425*$AS425</f>
        <v>0.1714285714</v>
      </c>
      <c r="AU425" s="40">
        <f t="shared" si="2143"/>
        <v>0.1751202262</v>
      </c>
      <c r="AV425" s="54">
        <f t="shared" si="2143"/>
        <v>0.1287371591</v>
      </c>
      <c r="AW425" s="39">
        <f t="shared" ref="AW425:AY425" si="2144">IF(AT425&lt;0,0,IF(AT425&gt;1,1,AT425))</f>
        <v>0.1714285714</v>
      </c>
      <c r="AX425" s="40">
        <f t="shared" si="2144"/>
        <v>0.1751202262</v>
      </c>
      <c r="AY425" s="54">
        <f t="shared" si="2144"/>
        <v>0.1287371591</v>
      </c>
      <c r="AZ425" s="38"/>
      <c r="BA425" s="38"/>
      <c r="BB425" s="38"/>
      <c r="BC425" s="38"/>
      <c r="BD425" s="38"/>
      <c r="BE425" s="38"/>
      <c r="BF425" s="38"/>
    </row>
    <row r="426">
      <c r="A426" s="1"/>
      <c r="B426" s="1"/>
      <c r="C426" s="53">
        <v>0.0</v>
      </c>
      <c r="D426" s="42"/>
      <c r="E426" s="42"/>
      <c r="F426" s="2">
        <v>6037.0</v>
      </c>
      <c r="G426" s="75">
        <v>1876.0</v>
      </c>
      <c r="H426" s="43">
        <v>7.0</v>
      </c>
      <c r="I426" s="43">
        <v>29.0</v>
      </c>
      <c r="J426" s="43">
        <v>25.0</v>
      </c>
      <c r="K426" s="44">
        <v>26.0</v>
      </c>
      <c r="L426" s="44">
        <v>94.0</v>
      </c>
      <c r="M426" s="44">
        <v>57.0</v>
      </c>
      <c r="N426" s="76">
        <f>'Turnout Restoration'!AR426</f>
        <v>18</v>
      </c>
      <c r="O426" s="45">
        <v>17.0</v>
      </c>
      <c r="P426" s="76">
        <f>'Turnout Restoration'!AT426</f>
        <v>78</v>
      </c>
      <c r="Q426" s="39">
        <f t="shared" si="6"/>
        <v>0.1504424779</v>
      </c>
      <c r="R426" s="40">
        <f t="shared" si="7"/>
        <v>0.4754098361</v>
      </c>
      <c r="S426" s="54">
        <f t="shared" si="8"/>
        <v>0.5310734463</v>
      </c>
      <c r="T426" s="40">
        <f t="shared" si="9"/>
        <v>0.4881740935</v>
      </c>
      <c r="U426" s="54">
        <f t="shared" si="10"/>
        <v>0.581994518</v>
      </c>
      <c r="V426" s="39">
        <f t="shared" ref="V426:X426" si="2145">Q426</f>
        <v>0.1504424779</v>
      </c>
      <c r="W426" s="40">
        <f t="shared" si="2145"/>
        <v>0.4754098361</v>
      </c>
      <c r="X426" s="54">
        <f t="shared" si="2145"/>
        <v>0.5310734463</v>
      </c>
      <c r="Y426" s="39">
        <f t="shared" si="12"/>
        <v>0.1504424779</v>
      </c>
      <c r="Z426" s="40">
        <f t="shared" si="13"/>
        <v>-0.07859016393</v>
      </c>
      <c r="AA426" s="54">
        <f t="shared" si="14"/>
        <v>-0.1009265537</v>
      </c>
      <c r="AB426" s="55">
        <f t="shared" si="15"/>
        <v>-0.4814014529</v>
      </c>
      <c r="AC426" s="55">
        <f t="shared" si="16"/>
        <v>1.266799616</v>
      </c>
      <c r="AD426" s="39">
        <f t="shared" si="17"/>
        <v>0.1200194839</v>
      </c>
      <c r="AE426" s="40">
        <f t="shared" si="18"/>
        <v>0.1200194839</v>
      </c>
      <c r="AF426" s="54">
        <f t="shared" si="19"/>
        <v>-0.1009265537</v>
      </c>
      <c r="AG426" s="56">
        <f t="shared" si="20"/>
        <v>-0.699197854</v>
      </c>
      <c r="AH426" s="56">
        <f t="shared" si="21"/>
        <v>1.484596017</v>
      </c>
      <c r="AI426" s="39">
        <f t="shared" si="22"/>
        <v>0.1108847279</v>
      </c>
      <c r="AJ426" s="40">
        <f t="shared" si="23"/>
        <v>0.1108847279</v>
      </c>
      <c r="AK426" s="54">
        <f t="shared" si="24"/>
        <v>0.1108847279</v>
      </c>
      <c r="AL426" s="57">
        <f t="shared" ref="AL426:AM426" si="2146">R426-T426</f>
        <v>-0.01276425744</v>
      </c>
      <c r="AM426" s="57">
        <f t="shared" si="2146"/>
        <v>-0.05092107165</v>
      </c>
      <c r="AN426" s="58">
        <f t="shared" si="26"/>
        <v>-0.006237974393</v>
      </c>
      <c r="AO426" s="58">
        <f t="shared" si="27"/>
        <v>-0.03588298727</v>
      </c>
      <c r="AP426" s="39">
        <f t="shared" si="28"/>
        <v>0.1108847279</v>
      </c>
      <c r="AQ426" s="40">
        <f t="shared" ref="AQ426:AR426" si="2147">AJ426+AN426</f>
        <v>0.1046467535</v>
      </c>
      <c r="AR426" s="54">
        <f t="shared" si="2147"/>
        <v>0.07500174059</v>
      </c>
      <c r="AS426" s="59">
        <f t="shared" si="30"/>
        <v>1.356746603</v>
      </c>
      <c r="AT426" s="39">
        <f t="shared" ref="AT426:AV426" si="2148">AP426*$AS426</f>
        <v>0.1504424779</v>
      </c>
      <c r="AU426" s="40">
        <f t="shared" si="2148"/>
        <v>0.1419791273</v>
      </c>
      <c r="AV426" s="54">
        <f t="shared" si="2148"/>
        <v>0.1017583568</v>
      </c>
      <c r="AW426" s="39">
        <f t="shared" ref="AW426:AY426" si="2149">IF(AT426&lt;0,0,IF(AT426&gt;1,1,AT426))</f>
        <v>0.1504424779</v>
      </c>
      <c r="AX426" s="40">
        <f t="shared" si="2149"/>
        <v>0.1419791273</v>
      </c>
      <c r="AY426" s="54">
        <f t="shared" si="2149"/>
        <v>0.1017583568</v>
      </c>
      <c r="AZ426" s="38"/>
      <c r="BA426" s="38"/>
      <c r="BB426" s="38"/>
      <c r="BC426" s="38"/>
      <c r="BD426" s="38"/>
      <c r="BE426" s="38"/>
      <c r="BF426" s="38"/>
    </row>
    <row r="427">
      <c r="A427" s="1"/>
      <c r="B427" s="1"/>
      <c r="C427" s="53">
        <v>0.0</v>
      </c>
      <c r="D427" s="42"/>
      <c r="E427" s="42"/>
      <c r="F427" s="2">
        <v>6038.0</v>
      </c>
      <c r="G427" s="75">
        <v>1419.0</v>
      </c>
      <c r="H427" s="43">
        <v>12.0</v>
      </c>
      <c r="I427" s="43">
        <v>6.0</v>
      </c>
      <c r="J427" s="43">
        <v>13.0</v>
      </c>
      <c r="K427" s="44">
        <v>28.0</v>
      </c>
      <c r="L427" s="44">
        <v>62.0</v>
      </c>
      <c r="M427" s="44">
        <v>22.0</v>
      </c>
      <c r="N427" s="76">
        <f>'Turnout Restoration'!AR427</f>
        <v>9</v>
      </c>
      <c r="O427" s="45">
        <v>5.0</v>
      </c>
      <c r="P427" s="76">
        <f>'Turnout Restoration'!AT427</f>
        <v>10</v>
      </c>
      <c r="Q427" s="39">
        <f t="shared" si="6"/>
        <v>0.2083333333</v>
      </c>
      <c r="R427" s="40">
        <f t="shared" si="7"/>
        <v>0.1935483871</v>
      </c>
      <c r="S427" s="54">
        <f t="shared" si="8"/>
        <v>0.5535714286</v>
      </c>
      <c r="T427" s="40">
        <f t="shared" si="9"/>
        <v>0.4710572917</v>
      </c>
      <c r="U427" s="54">
        <f t="shared" si="10"/>
        <v>0.5671302083</v>
      </c>
      <c r="V427" s="39">
        <f t="shared" ref="V427:X427" si="2150">Q427</f>
        <v>0.2083333333</v>
      </c>
      <c r="W427" s="40">
        <f t="shared" si="2150"/>
        <v>0.1935483871</v>
      </c>
      <c r="X427" s="54">
        <f t="shared" si="2150"/>
        <v>0.5535714286</v>
      </c>
      <c r="Y427" s="39">
        <f t="shared" si="12"/>
        <v>0.2083333333</v>
      </c>
      <c r="Z427" s="40">
        <f t="shared" si="13"/>
        <v>-0.3604516129</v>
      </c>
      <c r="AA427" s="54">
        <f t="shared" si="14"/>
        <v>-0.07842857143</v>
      </c>
      <c r="AB427" s="55">
        <f t="shared" si="15"/>
        <v>-1.046726401</v>
      </c>
      <c r="AC427" s="55">
        <f t="shared" si="16"/>
        <v>1.832124564</v>
      </c>
      <c r="AD427" s="39">
        <f t="shared" si="17"/>
        <v>0.2943876212</v>
      </c>
      <c r="AE427" s="40">
        <f t="shared" si="18"/>
        <v>0.2943876212</v>
      </c>
      <c r="AF427" s="54">
        <f t="shared" si="19"/>
        <v>-0.07842857143</v>
      </c>
      <c r="AG427" s="56">
        <f t="shared" si="20"/>
        <v>-0.2603651771</v>
      </c>
      <c r="AH427" s="56">
        <f t="shared" si="21"/>
        <v>1.045763341</v>
      </c>
      <c r="AI427" s="39">
        <f t="shared" si="22"/>
        <v>0.2154241309</v>
      </c>
      <c r="AJ427" s="40">
        <f t="shared" si="23"/>
        <v>0.2154241309</v>
      </c>
      <c r="AK427" s="54">
        <f t="shared" si="24"/>
        <v>0.2154241309</v>
      </c>
      <c r="AL427" s="57">
        <f t="shared" ref="AL427:AM427" si="2151">R427-T427</f>
        <v>-0.2775089046</v>
      </c>
      <c r="AM427" s="57">
        <f t="shared" si="2151"/>
        <v>-0.01355877976</v>
      </c>
      <c r="AN427" s="58">
        <f t="shared" si="26"/>
        <v>-0.1356203797</v>
      </c>
      <c r="AO427" s="58">
        <f t="shared" si="27"/>
        <v>-0.009554581352</v>
      </c>
      <c r="AP427" s="39">
        <f t="shared" si="28"/>
        <v>0.2154241309</v>
      </c>
      <c r="AQ427" s="40">
        <f t="shared" ref="AQ427:AR427" si="2152">AJ427+AN427</f>
        <v>0.0798037512</v>
      </c>
      <c r="AR427" s="54">
        <f t="shared" si="2152"/>
        <v>0.2058695495</v>
      </c>
      <c r="AS427" s="59">
        <f t="shared" si="30"/>
        <v>0.9670844788</v>
      </c>
      <c r="AT427" s="39">
        <f t="shared" ref="AT427:AV427" si="2153">AP427*$AS427</f>
        <v>0.2083333333</v>
      </c>
      <c r="AU427" s="40">
        <f t="shared" si="2153"/>
        <v>0.07717696914</v>
      </c>
      <c r="AV427" s="54">
        <f t="shared" si="2153"/>
        <v>0.199093246</v>
      </c>
      <c r="AW427" s="39">
        <f t="shared" ref="AW427:AY427" si="2154">IF(AT427&lt;0,0,IF(AT427&gt;1,1,AT427))</f>
        <v>0.2083333333</v>
      </c>
      <c r="AX427" s="40">
        <f t="shared" si="2154"/>
        <v>0.07717696914</v>
      </c>
      <c r="AY427" s="54">
        <f t="shared" si="2154"/>
        <v>0.199093246</v>
      </c>
      <c r="AZ427" s="38"/>
      <c r="BA427" s="38"/>
      <c r="BB427" s="38"/>
      <c r="BC427" s="38"/>
      <c r="BD427" s="38"/>
      <c r="BE427" s="38"/>
      <c r="BF427" s="38"/>
    </row>
    <row r="428">
      <c r="A428" s="1"/>
      <c r="B428" s="1"/>
      <c r="C428" s="53">
        <v>0.0</v>
      </c>
      <c r="D428" s="42"/>
      <c r="E428" s="42"/>
      <c r="F428" s="2">
        <v>6042.0</v>
      </c>
      <c r="G428" s="75">
        <v>2262.0</v>
      </c>
      <c r="H428" s="43">
        <v>24.0</v>
      </c>
      <c r="I428" s="43">
        <v>42.0</v>
      </c>
      <c r="J428" s="43">
        <v>26.0</v>
      </c>
      <c r="K428" s="44">
        <v>65.0</v>
      </c>
      <c r="L428" s="44">
        <v>164.0</v>
      </c>
      <c r="M428" s="44">
        <v>47.0</v>
      </c>
      <c r="N428" s="76">
        <f>'Turnout Restoration'!AR428</f>
        <v>21</v>
      </c>
      <c r="O428" s="45">
        <v>24.0</v>
      </c>
      <c r="P428" s="76">
        <f>'Turnout Restoration'!AT428</f>
        <v>26</v>
      </c>
      <c r="Q428" s="39">
        <f t="shared" si="6"/>
        <v>0.338028169</v>
      </c>
      <c r="R428" s="40">
        <f t="shared" si="7"/>
        <v>0.4565217391</v>
      </c>
      <c r="S428" s="54">
        <f t="shared" si="8"/>
        <v>0.5942028986</v>
      </c>
      <c r="T428" s="40">
        <f t="shared" si="9"/>
        <v>0.449277921</v>
      </c>
      <c r="U428" s="54">
        <f t="shared" si="10"/>
        <v>0.5426605832</v>
      </c>
      <c r="V428" s="39">
        <f t="shared" ref="V428:X428" si="2155">Q428</f>
        <v>0.338028169</v>
      </c>
      <c r="W428" s="40">
        <f t="shared" si="2155"/>
        <v>0.4565217391</v>
      </c>
      <c r="X428" s="54">
        <f t="shared" si="2155"/>
        <v>0.5942028986</v>
      </c>
      <c r="Y428" s="39">
        <f t="shared" si="12"/>
        <v>0.338028169</v>
      </c>
      <c r="Z428" s="40">
        <f t="shared" si="13"/>
        <v>-0.09747826087</v>
      </c>
      <c r="AA428" s="54">
        <f t="shared" si="14"/>
        <v>-0.03779710145</v>
      </c>
      <c r="AB428" s="55">
        <f t="shared" si="15"/>
        <v>-0.2807561595</v>
      </c>
      <c r="AC428" s="55">
        <f t="shared" si="16"/>
        <v>1.066154323</v>
      </c>
      <c r="AD428" s="39">
        <f t="shared" si="17"/>
        <v>0.248761989</v>
      </c>
      <c r="AE428" s="40">
        <f t="shared" si="18"/>
        <v>0.248761989</v>
      </c>
      <c r="AF428" s="54">
        <f t="shared" si="19"/>
        <v>-0.03779710145</v>
      </c>
      <c r="AG428" s="56">
        <f t="shared" si="20"/>
        <v>-0.1507875209</v>
      </c>
      <c r="AH428" s="56">
        <f t="shared" si="21"/>
        <v>0.9361856843</v>
      </c>
      <c r="AI428" s="39">
        <f t="shared" si="22"/>
        <v>0.1779201339</v>
      </c>
      <c r="AJ428" s="40">
        <f t="shared" si="23"/>
        <v>0.1779201339</v>
      </c>
      <c r="AK428" s="54">
        <f t="shared" si="24"/>
        <v>0.1779201339</v>
      </c>
      <c r="AL428" s="57">
        <f t="shared" ref="AL428:AM428" si="2156">R428-T428</f>
        <v>0.007243818083</v>
      </c>
      <c r="AM428" s="57">
        <f t="shared" si="2156"/>
        <v>0.05154231533</v>
      </c>
      <c r="AN428" s="58">
        <f t="shared" si="26"/>
        <v>0.003540100309</v>
      </c>
      <c r="AO428" s="58">
        <f t="shared" si="27"/>
        <v>0.03632076437</v>
      </c>
      <c r="AP428" s="39">
        <f t="shared" si="28"/>
        <v>0.1779201339</v>
      </c>
      <c r="AQ428" s="40">
        <f t="shared" ref="AQ428:AR428" si="2157">AJ428+AN428</f>
        <v>0.1814602342</v>
      </c>
      <c r="AR428" s="54">
        <f t="shared" si="2157"/>
        <v>0.2142408982</v>
      </c>
      <c r="AS428" s="59">
        <f t="shared" si="30"/>
        <v>1.89988711</v>
      </c>
      <c r="AT428" s="39">
        <f t="shared" ref="AT428:AV428" si="2158">AP428*$AS428</f>
        <v>0.338028169</v>
      </c>
      <c r="AU428" s="40">
        <f t="shared" si="2158"/>
        <v>0.34475396</v>
      </c>
      <c r="AV428" s="54">
        <f t="shared" si="2158"/>
        <v>0.4070335211</v>
      </c>
      <c r="AW428" s="39">
        <f t="shared" ref="AW428:AY428" si="2159">IF(AT428&lt;0,0,IF(AT428&gt;1,1,AT428))</f>
        <v>0.338028169</v>
      </c>
      <c r="AX428" s="40">
        <f t="shared" si="2159"/>
        <v>0.34475396</v>
      </c>
      <c r="AY428" s="54">
        <f t="shared" si="2159"/>
        <v>0.4070335211</v>
      </c>
      <c r="AZ428" s="38"/>
      <c r="BA428" s="38"/>
      <c r="BB428" s="38"/>
      <c r="BC428" s="38"/>
      <c r="BD428" s="38"/>
      <c r="BE428" s="38"/>
      <c r="BF428" s="38"/>
    </row>
    <row r="429">
      <c r="A429" s="1"/>
      <c r="B429" s="1"/>
      <c r="C429" s="53">
        <v>0.0</v>
      </c>
      <c r="D429" s="42"/>
      <c r="E429" s="42"/>
      <c r="F429" s="2">
        <v>6044.0</v>
      </c>
      <c r="G429" s="75">
        <v>2239.0</v>
      </c>
      <c r="H429" s="43">
        <v>11.0</v>
      </c>
      <c r="I429" s="43">
        <v>31.0</v>
      </c>
      <c r="J429" s="43">
        <v>13.0</v>
      </c>
      <c r="K429" s="44">
        <v>46.0</v>
      </c>
      <c r="L429" s="44">
        <v>110.0</v>
      </c>
      <c r="M429" s="44">
        <v>27.0</v>
      </c>
      <c r="N429" s="76">
        <f>'Turnout Restoration'!AR429</f>
        <v>14</v>
      </c>
      <c r="O429" s="45">
        <v>8.0</v>
      </c>
      <c r="P429" s="76">
        <f>'Turnout Restoration'!AT429</f>
        <v>21</v>
      </c>
      <c r="Q429" s="39">
        <f t="shared" si="6"/>
        <v>0.1860465116</v>
      </c>
      <c r="R429" s="40">
        <f t="shared" si="7"/>
        <v>0.5636363636</v>
      </c>
      <c r="S429" s="54">
        <f t="shared" si="8"/>
        <v>0.6010928962</v>
      </c>
      <c r="T429" s="40">
        <f t="shared" si="9"/>
        <v>0.4771065441</v>
      </c>
      <c r="U429" s="54">
        <f t="shared" si="10"/>
        <v>0.5725646295</v>
      </c>
      <c r="V429" s="39">
        <f t="shared" ref="V429:X429" si="2160">Q429</f>
        <v>0.1860465116</v>
      </c>
      <c r="W429" s="40">
        <f t="shared" si="2160"/>
        <v>0.5636363636</v>
      </c>
      <c r="X429" s="54">
        <f t="shared" si="2160"/>
        <v>0.6010928962</v>
      </c>
      <c r="Y429" s="39">
        <f t="shared" si="12"/>
        <v>0.1860465116</v>
      </c>
      <c r="Z429" s="40">
        <f t="shared" si="13"/>
        <v>0.009636363636</v>
      </c>
      <c r="AA429" s="54">
        <f t="shared" si="14"/>
        <v>-0.03090710383</v>
      </c>
      <c r="AB429" s="55">
        <f t="shared" si="15"/>
        <v>0.05174921054</v>
      </c>
      <c r="AC429" s="55">
        <f t="shared" si="16"/>
        <v>0.7336489529</v>
      </c>
      <c r="AD429" s="39">
        <f t="shared" si="17"/>
        <v>0.1317310973</v>
      </c>
      <c r="AE429" s="40">
        <f t="shared" si="18"/>
        <v>0.1317310973</v>
      </c>
      <c r="AF429" s="54">
        <f t="shared" si="19"/>
        <v>-0.03090710383</v>
      </c>
      <c r="AG429" s="56">
        <f t="shared" si="20"/>
        <v>-0.2304543626</v>
      </c>
      <c r="AH429" s="56">
        <f t="shared" si="21"/>
        <v>1.015852526</v>
      </c>
      <c r="AI429" s="39">
        <f t="shared" si="22"/>
        <v>0.09567740345</v>
      </c>
      <c r="AJ429" s="40">
        <f t="shared" si="23"/>
        <v>0.09567740345</v>
      </c>
      <c r="AK429" s="54">
        <f t="shared" si="24"/>
        <v>0.09567740345</v>
      </c>
      <c r="AL429" s="57">
        <f t="shared" ref="AL429:AM429" si="2161">R429-T429</f>
        <v>0.08652981956</v>
      </c>
      <c r="AM429" s="57">
        <f t="shared" si="2161"/>
        <v>0.02852826665</v>
      </c>
      <c r="AN429" s="58">
        <f t="shared" si="26"/>
        <v>0.04228767722</v>
      </c>
      <c r="AO429" s="58">
        <f t="shared" si="27"/>
        <v>0.02010325776</v>
      </c>
      <c r="AP429" s="39">
        <f t="shared" si="28"/>
        <v>0.09567740345</v>
      </c>
      <c r="AQ429" s="40">
        <f t="shared" ref="AQ429:AR429" si="2162">AJ429+AN429</f>
        <v>0.1379650807</v>
      </c>
      <c r="AR429" s="54">
        <f t="shared" si="2162"/>
        <v>0.1157806612</v>
      </c>
      <c r="AS429" s="59">
        <f t="shared" si="30"/>
        <v>1.94451882</v>
      </c>
      <c r="AT429" s="39">
        <f t="shared" ref="AT429:AV429" si="2163">AP429*$AS429</f>
        <v>0.1860465116</v>
      </c>
      <c r="AU429" s="40">
        <f t="shared" si="2163"/>
        <v>0.2682756958</v>
      </c>
      <c r="AV429" s="54">
        <f t="shared" si="2163"/>
        <v>0.2251376747</v>
      </c>
      <c r="AW429" s="39">
        <f t="shared" ref="AW429:AY429" si="2164">IF(AT429&lt;0,0,IF(AT429&gt;1,1,AT429))</f>
        <v>0.1860465116</v>
      </c>
      <c r="AX429" s="40">
        <f t="shared" si="2164"/>
        <v>0.2682756958</v>
      </c>
      <c r="AY429" s="54">
        <f t="shared" si="2164"/>
        <v>0.2251376747</v>
      </c>
      <c r="AZ429" s="38"/>
      <c r="BA429" s="38"/>
      <c r="BB429" s="38"/>
      <c r="BC429" s="38"/>
      <c r="BD429" s="38"/>
      <c r="BE429" s="38"/>
      <c r="BF429" s="38"/>
    </row>
    <row r="430">
      <c r="A430" s="1"/>
      <c r="B430" s="1"/>
      <c r="C430" s="53">
        <v>0.0</v>
      </c>
      <c r="D430" s="42"/>
      <c r="E430" s="42"/>
      <c r="F430" s="2">
        <v>6045.0</v>
      </c>
      <c r="G430" s="75">
        <v>2485.0</v>
      </c>
      <c r="H430" s="43">
        <v>18.0</v>
      </c>
      <c r="I430" s="43">
        <v>34.0</v>
      </c>
      <c r="J430" s="43">
        <v>27.0</v>
      </c>
      <c r="K430" s="44">
        <v>49.0</v>
      </c>
      <c r="L430" s="44">
        <v>122.0</v>
      </c>
      <c r="M430" s="44">
        <v>42.0</v>
      </c>
      <c r="N430" s="76">
        <f>'Turnout Restoration'!AR430</f>
        <v>24</v>
      </c>
      <c r="O430" s="45">
        <v>15.0</v>
      </c>
      <c r="P430" s="76">
        <f>'Turnout Restoration'!AT430</f>
        <v>34</v>
      </c>
      <c r="Q430" s="39">
        <f t="shared" si="6"/>
        <v>0.2054794521</v>
      </c>
      <c r="R430" s="40">
        <f t="shared" si="7"/>
        <v>0.4303797468</v>
      </c>
      <c r="S430" s="54">
        <f t="shared" si="8"/>
        <v>0.5727699531</v>
      </c>
      <c r="T430" s="40">
        <f t="shared" si="9"/>
        <v>0.4717941452</v>
      </c>
      <c r="U430" s="54">
        <f t="shared" si="10"/>
        <v>0.5678059673</v>
      </c>
      <c r="V430" s="39">
        <f t="shared" ref="V430:X430" si="2165">Q430</f>
        <v>0.2054794521</v>
      </c>
      <c r="W430" s="40">
        <f t="shared" si="2165"/>
        <v>0.4303797468</v>
      </c>
      <c r="X430" s="54">
        <f t="shared" si="2165"/>
        <v>0.5727699531</v>
      </c>
      <c r="Y430" s="39">
        <f t="shared" si="12"/>
        <v>0.2054794521</v>
      </c>
      <c r="Z430" s="40">
        <f t="shared" si="13"/>
        <v>-0.1236202532</v>
      </c>
      <c r="AA430" s="54">
        <f t="shared" si="14"/>
        <v>-0.05923004695</v>
      </c>
      <c r="AB430" s="55">
        <f t="shared" si="15"/>
        <v>-0.5416087721</v>
      </c>
      <c r="AC430" s="55">
        <f t="shared" si="16"/>
        <v>1.327006935</v>
      </c>
      <c r="AD430" s="39">
        <f t="shared" si="17"/>
        <v>0.1695638113</v>
      </c>
      <c r="AE430" s="40">
        <f t="shared" si="18"/>
        <v>0.1695638113</v>
      </c>
      <c r="AF430" s="54">
        <f t="shared" si="19"/>
        <v>-0.05923004695</v>
      </c>
      <c r="AG430" s="56">
        <f t="shared" si="20"/>
        <v>-0.3360584742</v>
      </c>
      <c r="AH430" s="56">
        <f t="shared" si="21"/>
        <v>1.121456638</v>
      </c>
      <c r="AI430" s="39">
        <f t="shared" si="22"/>
        <v>0.1270041034</v>
      </c>
      <c r="AJ430" s="40">
        <f t="shared" si="23"/>
        <v>0.1270041034</v>
      </c>
      <c r="AK430" s="54">
        <f t="shared" si="24"/>
        <v>0.1270041034</v>
      </c>
      <c r="AL430" s="57">
        <f t="shared" ref="AL430:AM430" si="2166">R430-T430</f>
        <v>-0.04141439841</v>
      </c>
      <c r="AM430" s="57">
        <f t="shared" si="2166"/>
        <v>0.004963985703</v>
      </c>
      <c r="AN430" s="58">
        <f t="shared" si="26"/>
        <v>-0.02023948185</v>
      </c>
      <c r="AO430" s="58">
        <f t="shared" si="27"/>
        <v>0.003498014281</v>
      </c>
      <c r="AP430" s="39">
        <f t="shared" si="28"/>
        <v>0.1270041034</v>
      </c>
      <c r="AQ430" s="40">
        <f t="shared" ref="AQ430:AR430" si="2167">AJ430+AN430</f>
        <v>0.1067646216</v>
      </c>
      <c r="AR430" s="54">
        <f t="shared" si="2167"/>
        <v>0.1305021177</v>
      </c>
      <c r="AS430" s="59">
        <f t="shared" si="30"/>
        <v>1.617896167</v>
      </c>
      <c r="AT430" s="39">
        <f t="shared" ref="AT430:AV430" si="2168">AP430*$AS430</f>
        <v>0.2054794521</v>
      </c>
      <c r="AU430" s="40">
        <f t="shared" si="2168"/>
        <v>0.172734072</v>
      </c>
      <c r="AV430" s="54">
        <f t="shared" si="2168"/>
        <v>0.211138876</v>
      </c>
      <c r="AW430" s="39">
        <f t="shared" ref="AW430:AY430" si="2169">IF(AT430&lt;0,0,IF(AT430&gt;1,1,AT430))</f>
        <v>0.2054794521</v>
      </c>
      <c r="AX430" s="40">
        <f t="shared" si="2169"/>
        <v>0.172734072</v>
      </c>
      <c r="AY430" s="54">
        <f t="shared" si="2169"/>
        <v>0.211138876</v>
      </c>
      <c r="AZ430" s="38"/>
      <c r="BA430" s="38"/>
      <c r="BB430" s="38"/>
      <c r="BC430" s="38"/>
      <c r="BD430" s="38"/>
      <c r="BE430" s="38"/>
      <c r="BF430" s="38"/>
    </row>
    <row r="431">
      <c r="A431" s="1"/>
      <c r="B431" s="1"/>
      <c r="C431" s="53">
        <v>0.0</v>
      </c>
      <c r="D431" s="42"/>
      <c r="E431" s="42"/>
      <c r="F431" s="2">
        <v>6046.0</v>
      </c>
      <c r="G431" s="75">
        <v>839.0</v>
      </c>
      <c r="H431" s="43">
        <v>1.0</v>
      </c>
      <c r="I431" s="43">
        <v>13.0</v>
      </c>
      <c r="J431" s="43">
        <v>5.0</v>
      </c>
      <c r="K431" s="44">
        <v>17.0</v>
      </c>
      <c r="L431" s="44">
        <v>51.0</v>
      </c>
      <c r="M431" s="44">
        <v>10.0</v>
      </c>
      <c r="N431" s="76">
        <f>'Turnout Restoration'!AR431</f>
        <v>14</v>
      </c>
      <c r="O431" s="45">
        <v>11.0</v>
      </c>
      <c r="P431" s="76">
        <f>'Turnout Restoration'!AT431</f>
        <v>41</v>
      </c>
      <c r="Q431" s="39">
        <f t="shared" si="6"/>
        <v>0.1666666667</v>
      </c>
      <c r="R431" s="40">
        <f t="shared" si="7"/>
        <v>0.6842105263</v>
      </c>
      <c r="S431" s="54">
        <f t="shared" si="8"/>
        <v>0.6538461538</v>
      </c>
      <c r="T431" s="40">
        <f t="shared" si="9"/>
        <v>0.4829166667</v>
      </c>
      <c r="U431" s="54">
        <f t="shared" si="10"/>
        <v>0.5775833333</v>
      </c>
      <c r="V431" s="39">
        <f t="shared" ref="V431:X431" si="2170">Q431</f>
        <v>0.1666666667</v>
      </c>
      <c r="W431" s="40">
        <f t="shared" si="2170"/>
        <v>0.6842105263</v>
      </c>
      <c r="X431" s="54">
        <f t="shared" si="2170"/>
        <v>0.6538461538</v>
      </c>
      <c r="Y431" s="39">
        <f t="shared" si="12"/>
        <v>0.1666666667</v>
      </c>
      <c r="Z431" s="40">
        <f t="shared" si="13"/>
        <v>0.1302105263</v>
      </c>
      <c r="AA431" s="54">
        <f t="shared" si="14"/>
        <v>0.02184615385</v>
      </c>
      <c r="AB431" s="55">
        <f t="shared" si="15"/>
        <v>0.6632111635</v>
      </c>
      <c r="AC431" s="55">
        <f t="shared" si="16"/>
        <v>0.1221869999</v>
      </c>
      <c r="AD431" s="39">
        <f t="shared" si="17"/>
        <v>0.1495536007</v>
      </c>
      <c r="AE431" s="40">
        <f t="shared" si="18"/>
        <v>0.1495536007</v>
      </c>
      <c r="AF431" s="54">
        <f t="shared" si="19"/>
        <v>0.02184615385</v>
      </c>
      <c r="AG431" s="56">
        <f t="shared" si="20"/>
        <v>0.145049855</v>
      </c>
      <c r="AH431" s="56">
        <f t="shared" si="21"/>
        <v>0.6403483084</v>
      </c>
      <c r="AI431" s="39">
        <f t="shared" si="22"/>
        <v>0.106872667</v>
      </c>
      <c r="AJ431" s="40">
        <f t="shared" si="23"/>
        <v>0.106872667</v>
      </c>
      <c r="AK431" s="54">
        <f t="shared" si="24"/>
        <v>0.106872667</v>
      </c>
      <c r="AL431" s="57">
        <f t="shared" ref="AL431:AM431" si="2171">R431-T431</f>
        <v>0.2012938596</v>
      </c>
      <c r="AM431" s="57">
        <f t="shared" si="2171"/>
        <v>0.07626282051</v>
      </c>
      <c r="AN431" s="58">
        <f t="shared" si="26"/>
        <v>0.09837359891</v>
      </c>
      <c r="AO431" s="58">
        <f t="shared" si="27"/>
        <v>0.05374077428</v>
      </c>
      <c r="AP431" s="39">
        <f t="shared" si="28"/>
        <v>0.106872667</v>
      </c>
      <c r="AQ431" s="40">
        <f t="shared" ref="AQ431:AR431" si="2172">AJ431+AN431</f>
        <v>0.2052462659</v>
      </c>
      <c r="AR431" s="54">
        <f t="shared" si="2172"/>
        <v>0.1606134413</v>
      </c>
      <c r="AS431" s="59">
        <f t="shared" si="30"/>
        <v>1.559488233</v>
      </c>
      <c r="AT431" s="39">
        <f t="shared" ref="AT431:AV431" si="2173">AP431*$AS431</f>
        <v>0.1666666667</v>
      </c>
      <c r="AU431" s="40">
        <f t="shared" si="2173"/>
        <v>0.3200791366</v>
      </c>
      <c r="AV431" s="54">
        <f t="shared" si="2173"/>
        <v>0.2504747718</v>
      </c>
      <c r="AW431" s="39">
        <f t="shared" ref="AW431:AY431" si="2174">IF(AT431&lt;0,0,IF(AT431&gt;1,1,AT431))</f>
        <v>0.1666666667</v>
      </c>
      <c r="AX431" s="40">
        <f t="shared" si="2174"/>
        <v>0.3200791366</v>
      </c>
      <c r="AY431" s="54">
        <f t="shared" si="2174"/>
        <v>0.2504747718</v>
      </c>
      <c r="AZ431" s="38"/>
      <c r="BA431" s="38"/>
      <c r="BB431" s="38"/>
      <c r="BC431" s="38"/>
      <c r="BD431" s="38"/>
      <c r="BE431" s="38"/>
      <c r="BF431" s="38"/>
    </row>
    <row r="432">
      <c r="A432" s="1"/>
      <c r="B432" s="1"/>
      <c r="C432" s="53">
        <v>0.0</v>
      </c>
      <c r="D432" s="42"/>
      <c r="E432" s="42"/>
      <c r="F432" s="2">
        <v>6057.0</v>
      </c>
      <c r="G432" s="75">
        <v>1872.0</v>
      </c>
      <c r="H432" s="43">
        <v>8.0</v>
      </c>
      <c r="I432" s="43">
        <v>28.0</v>
      </c>
      <c r="J432" s="43">
        <v>18.0</v>
      </c>
      <c r="K432" s="44">
        <v>27.0</v>
      </c>
      <c r="L432" s="44">
        <v>78.0</v>
      </c>
      <c r="M432" s="44">
        <v>18.0</v>
      </c>
      <c r="N432" s="76">
        <f>'Turnout Restoration'!AR432</f>
        <v>11</v>
      </c>
      <c r="O432" s="45">
        <v>8.0</v>
      </c>
      <c r="P432" s="76">
        <f>'Turnout Restoration'!AT432</f>
        <v>30</v>
      </c>
      <c r="Q432" s="39">
        <f t="shared" si="6"/>
        <v>0.1632653061</v>
      </c>
      <c r="R432" s="40">
        <f t="shared" si="7"/>
        <v>0.5185185185</v>
      </c>
      <c r="S432" s="54">
        <f t="shared" si="8"/>
        <v>0.6341463415</v>
      </c>
      <c r="T432" s="40">
        <f t="shared" si="9"/>
        <v>0.4839891712</v>
      </c>
      <c r="U432" s="54">
        <f t="shared" si="10"/>
        <v>0.5784922949</v>
      </c>
      <c r="V432" s="39">
        <f t="shared" ref="V432:X432" si="2175">Q432</f>
        <v>0.1632653061</v>
      </c>
      <c r="W432" s="40">
        <f t="shared" si="2175"/>
        <v>0.5185185185</v>
      </c>
      <c r="X432" s="54">
        <f t="shared" si="2175"/>
        <v>0.6341463415</v>
      </c>
      <c r="Y432" s="39">
        <f t="shared" si="12"/>
        <v>0.1632653061</v>
      </c>
      <c r="Z432" s="40">
        <f t="shared" si="13"/>
        <v>-0.03548148148</v>
      </c>
      <c r="AA432" s="54">
        <f t="shared" si="14"/>
        <v>0.002146341463</v>
      </c>
      <c r="AB432" s="55">
        <f t="shared" si="15"/>
        <v>-0.2139964863</v>
      </c>
      <c r="AC432" s="55">
        <f t="shared" si="16"/>
        <v>0.9993946496</v>
      </c>
      <c r="AD432" s="39">
        <f t="shared" si="17"/>
        <v>0.1181407967</v>
      </c>
      <c r="AE432" s="40">
        <f t="shared" si="18"/>
        <v>0.1181407967</v>
      </c>
      <c r="AF432" s="54">
        <f t="shared" si="19"/>
        <v>0.002146341463</v>
      </c>
      <c r="AG432" s="56">
        <f t="shared" si="20"/>
        <v>0.01816565849</v>
      </c>
      <c r="AH432" s="56">
        <f t="shared" si="21"/>
        <v>0.7672325049</v>
      </c>
      <c r="AI432" s="39">
        <f t="shared" si="22"/>
        <v>0.08355194384</v>
      </c>
      <c r="AJ432" s="40">
        <f t="shared" si="23"/>
        <v>0.08355194384</v>
      </c>
      <c r="AK432" s="54">
        <f t="shared" si="24"/>
        <v>0.08355194384</v>
      </c>
      <c r="AL432" s="57">
        <f t="shared" ref="AL432:AM432" si="2176">R432-T432</f>
        <v>0.03452934734</v>
      </c>
      <c r="AM432" s="57">
        <f t="shared" si="2176"/>
        <v>0.05565404659</v>
      </c>
      <c r="AN432" s="58">
        <f t="shared" si="26"/>
        <v>0.01687471328</v>
      </c>
      <c r="AO432" s="58">
        <f t="shared" si="27"/>
        <v>0.03921821322</v>
      </c>
      <c r="AP432" s="39">
        <f t="shared" si="28"/>
        <v>0.08355194384</v>
      </c>
      <c r="AQ432" s="40">
        <f t="shared" ref="AQ432:AR432" si="2177">AJ432+AN432</f>
        <v>0.1004266571</v>
      </c>
      <c r="AR432" s="54">
        <f t="shared" si="2177"/>
        <v>0.1227701571</v>
      </c>
      <c r="AS432" s="59">
        <f t="shared" si="30"/>
        <v>1.954057543</v>
      </c>
      <c r="AT432" s="39">
        <f t="shared" ref="AT432:AV432" si="2178">AP432*$AS432</f>
        <v>0.1632653061</v>
      </c>
      <c r="AU432" s="40">
        <f t="shared" si="2178"/>
        <v>0.1962394669</v>
      </c>
      <c r="AV432" s="54">
        <f t="shared" si="2178"/>
        <v>0.2398999515</v>
      </c>
      <c r="AW432" s="39">
        <f t="shared" ref="AW432:AY432" si="2179">IF(AT432&lt;0,0,IF(AT432&gt;1,1,AT432))</f>
        <v>0.1632653061</v>
      </c>
      <c r="AX432" s="40">
        <f t="shared" si="2179"/>
        <v>0.1962394669</v>
      </c>
      <c r="AY432" s="54">
        <f t="shared" si="2179"/>
        <v>0.2398999515</v>
      </c>
      <c r="AZ432" s="38"/>
      <c r="BA432" s="38"/>
      <c r="BB432" s="38"/>
      <c r="BC432" s="38"/>
      <c r="BD432" s="38"/>
      <c r="BE432" s="38"/>
      <c r="BF432" s="38"/>
    </row>
    <row r="433">
      <c r="A433" s="1"/>
      <c r="B433" s="1"/>
      <c r="C433" s="53">
        <v>0.0</v>
      </c>
      <c r="D433" s="42"/>
      <c r="E433" s="42"/>
      <c r="F433" s="2">
        <v>6062.0</v>
      </c>
      <c r="G433" s="75">
        <v>2028.0</v>
      </c>
      <c r="H433" s="43">
        <v>39.0</v>
      </c>
      <c r="I433" s="43">
        <v>36.0</v>
      </c>
      <c r="J433" s="43">
        <v>30.0</v>
      </c>
      <c r="K433" s="44">
        <v>55.0</v>
      </c>
      <c r="L433" s="44">
        <v>105.0</v>
      </c>
      <c r="M433" s="44">
        <v>47.0</v>
      </c>
      <c r="N433" s="76">
        <f>'Turnout Restoration'!AR433</f>
        <v>27</v>
      </c>
      <c r="O433" s="45">
        <v>23.0</v>
      </c>
      <c r="P433" s="76">
        <f>'Turnout Restoration'!AT433</f>
        <v>16</v>
      </c>
      <c r="Q433" s="39">
        <f t="shared" si="6"/>
        <v>0.3484848485</v>
      </c>
      <c r="R433" s="40">
        <f t="shared" si="7"/>
        <v>0.3428571429</v>
      </c>
      <c r="S433" s="54">
        <f t="shared" si="8"/>
        <v>0.5072463768</v>
      </c>
      <c r="T433" s="40">
        <f t="shared" si="9"/>
        <v>0.4485199725</v>
      </c>
      <c r="U433" s="54">
        <f t="shared" si="10"/>
        <v>0.541219697</v>
      </c>
      <c r="V433" s="39">
        <f t="shared" ref="V433:X433" si="2180">Q433</f>
        <v>0.3484848485</v>
      </c>
      <c r="W433" s="40">
        <f t="shared" si="2180"/>
        <v>0.3428571429</v>
      </c>
      <c r="X433" s="54">
        <f t="shared" si="2180"/>
        <v>0.5072463768</v>
      </c>
      <c r="Y433" s="39">
        <f t="shared" si="12"/>
        <v>0.3484848485</v>
      </c>
      <c r="Z433" s="40">
        <f t="shared" si="13"/>
        <v>-0.2111428571</v>
      </c>
      <c r="AA433" s="54">
        <f t="shared" si="14"/>
        <v>-0.1247536232</v>
      </c>
      <c r="AB433" s="55">
        <f t="shared" si="15"/>
        <v>-0.5447378134</v>
      </c>
      <c r="AC433" s="55">
        <f t="shared" si="16"/>
        <v>1.330135977</v>
      </c>
      <c r="AD433" s="39">
        <f t="shared" si="17"/>
        <v>0.28811716</v>
      </c>
      <c r="AE433" s="40">
        <f t="shared" si="18"/>
        <v>0.28811716</v>
      </c>
      <c r="AF433" s="54">
        <f t="shared" si="19"/>
        <v>-0.1247536232</v>
      </c>
      <c r="AG433" s="56">
        <f t="shared" si="20"/>
        <v>-0.4086239229</v>
      </c>
      <c r="AH433" s="56">
        <f t="shared" si="21"/>
        <v>1.194022086</v>
      </c>
      <c r="AI433" s="39">
        <f t="shared" si="22"/>
        <v>0.2220078426</v>
      </c>
      <c r="AJ433" s="40">
        <f t="shared" si="23"/>
        <v>0.2220078426</v>
      </c>
      <c r="AK433" s="54">
        <f t="shared" si="24"/>
        <v>0.2220078426</v>
      </c>
      <c r="AL433" s="57">
        <f t="shared" ref="AL433:AM433" si="2181">R433-T433</f>
        <v>-0.1056628296</v>
      </c>
      <c r="AM433" s="57">
        <f t="shared" si="2181"/>
        <v>-0.03397332016</v>
      </c>
      <c r="AN433" s="58">
        <f t="shared" si="26"/>
        <v>-0.05163810181</v>
      </c>
      <c r="AO433" s="58">
        <f t="shared" si="27"/>
        <v>-0.02394027021</v>
      </c>
      <c r="AP433" s="39">
        <f t="shared" si="28"/>
        <v>0.2220078426</v>
      </c>
      <c r="AQ433" s="40">
        <f t="shared" ref="AQ433:AR433" si="2182">AJ433+AN433</f>
        <v>0.1703697408</v>
      </c>
      <c r="AR433" s="54">
        <f t="shared" si="2182"/>
        <v>0.1980675724</v>
      </c>
      <c r="AS433" s="59">
        <f t="shared" si="30"/>
        <v>1.569696117</v>
      </c>
      <c r="AT433" s="39">
        <f t="shared" ref="AT433:AV433" si="2183">AP433*$AS433</f>
        <v>0.3484848485</v>
      </c>
      <c r="AU433" s="40">
        <f t="shared" si="2183"/>
        <v>0.2674287206</v>
      </c>
      <c r="AV433" s="54">
        <f t="shared" si="2183"/>
        <v>0.3109058993</v>
      </c>
      <c r="AW433" s="39">
        <f t="shared" ref="AW433:AY433" si="2184">IF(AT433&lt;0,0,IF(AT433&gt;1,1,AT433))</f>
        <v>0.3484848485</v>
      </c>
      <c r="AX433" s="40">
        <f t="shared" si="2184"/>
        <v>0.2674287206</v>
      </c>
      <c r="AY433" s="54">
        <f t="shared" si="2184"/>
        <v>0.3109058993</v>
      </c>
      <c r="AZ433" s="38"/>
      <c r="BA433" s="38"/>
      <c r="BB433" s="38"/>
      <c r="BC433" s="38"/>
      <c r="BD433" s="38"/>
      <c r="BE433" s="38"/>
      <c r="BF433" s="38"/>
    </row>
    <row r="434">
      <c r="A434" s="1"/>
      <c r="B434" s="1"/>
      <c r="C434" s="53">
        <v>0.0</v>
      </c>
      <c r="D434" s="42"/>
      <c r="E434" s="42"/>
      <c r="F434" s="2">
        <v>6066.0</v>
      </c>
      <c r="G434" s="75">
        <v>2936.0</v>
      </c>
      <c r="H434" s="43">
        <v>22.0</v>
      </c>
      <c r="I434" s="43">
        <v>50.0</v>
      </c>
      <c r="J434" s="43">
        <v>27.0</v>
      </c>
      <c r="K434" s="44">
        <v>49.0</v>
      </c>
      <c r="L434" s="44">
        <v>134.0</v>
      </c>
      <c r="M434" s="44">
        <v>64.0</v>
      </c>
      <c r="N434" s="76">
        <f>'Turnout Restoration'!AR434</f>
        <v>14</v>
      </c>
      <c r="O434" s="45">
        <v>25.0</v>
      </c>
      <c r="P434" s="76">
        <f>'Turnout Restoration'!AT434</f>
        <v>37</v>
      </c>
      <c r="Q434" s="39">
        <f t="shared" si="6"/>
        <v>0.3289473684</v>
      </c>
      <c r="R434" s="40">
        <f t="shared" si="7"/>
        <v>0.5050505051</v>
      </c>
      <c r="S434" s="54">
        <f t="shared" si="8"/>
        <v>0.5425101215</v>
      </c>
      <c r="T434" s="40">
        <f t="shared" si="9"/>
        <v>0.4500569598</v>
      </c>
      <c r="U434" s="54">
        <f t="shared" si="10"/>
        <v>0.5439762812</v>
      </c>
      <c r="V434" s="39">
        <f t="shared" ref="V434:X434" si="2185">Q434</f>
        <v>0.3289473684</v>
      </c>
      <c r="W434" s="40">
        <f t="shared" si="2185"/>
        <v>0.5050505051</v>
      </c>
      <c r="X434" s="54">
        <f t="shared" si="2185"/>
        <v>0.5425101215</v>
      </c>
      <c r="Y434" s="39">
        <f t="shared" si="12"/>
        <v>0.3289473684</v>
      </c>
      <c r="Z434" s="40">
        <f t="shared" si="13"/>
        <v>-0.04894949495</v>
      </c>
      <c r="AA434" s="54">
        <f t="shared" si="14"/>
        <v>-0.08948987854</v>
      </c>
      <c r="AB434" s="55">
        <f t="shared" si="15"/>
        <v>-0.147722472</v>
      </c>
      <c r="AC434" s="55">
        <f t="shared" si="16"/>
        <v>0.9331206354</v>
      </c>
      <c r="AD434" s="39">
        <f t="shared" si="17"/>
        <v>0.2351620975</v>
      </c>
      <c r="AE434" s="40">
        <f t="shared" si="18"/>
        <v>0.2351620975</v>
      </c>
      <c r="AF434" s="54">
        <f t="shared" si="19"/>
        <v>-0.08948987854</v>
      </c>
      <c r="AG434" s="56">
        <f t="shared" si="20"/>
        <v>-0.3636235946</v>
      </c>
      <c r="AH434" s="56">
        <f t="shared" si="21"/>
        <v>1.149021758</v>
      </c>
      <c r="AI434" s="39">
        <f t="shared" si="22"/>
        <v>0.1779180296</v>
      </c>
      <c r="AJ434" s="40">
        <f t="shared" si="23"/>
        <v>0.1779180296</v>
      </c>
      <c r="AK434" s="54">
        <f t="shared" si="24"/>
        <v>0.1779180296</v>
      </c>
      <c r="AL434" s="57">
        <f t="shared" ref="AL434:AM434" si="2186">R434-T434</f>
        <v>0.05499354522</v>
      </c>
      <c r="AM434" s="57">
        <f t="shared" si="2186"/>
        <v>-0.001466159706</v>
      </c>
      <c r="AN434" s="58">
        <f t="shared" si="26"/>
        <v>0.02687569789</v>
      </c>
      <c r="AO434" s="58">
        <f t="shared" si="27"/>
        <v>-0.001033171305</v>
      </c>
      <c r="AP434" s="39">
        <f t="shared" si="28"/>
        <v>0.1779180296</v>
      </c>
      <c r="AQ434" s="40">
        <f t="shared" ref="AQ434:AR434" si="2187">AJ434+AN434</f>
        <v>0.2047937275</v>
      </c>
      <c r="AR434" s="54">
        <f t="shared" si="2187"/>
        <v>0.1768848583</v>
      </c>
      <c r="AS434" s="59">
        <f t="shared" si="30"/>
        <v>1.848870343</v>
      </c>
      <c r="AT434" s="39">
        <f t="shared" ref="AT434:AV434" si="2188">AP434*$AS434</f>
        <v>0.3289473684</v>
      </c>
      <c r="AU434" s="40">
        <f t="shared" si="2188"/>
        <v>0.3786370492</v>
      </c>
      <c r="AV434" s="54">
        <f t="shared" si="2188"/>
        <v>0.3270371686</v>
      </c>
      <c r="AW434" s="39">
        <f t="shared" ref="AW434:AY434" si="2189">IF(AT434&lt;0,0,IF(AT434&gt;1,1,AT434))</f>
        <v>0.3289473684</v>
      </c>
      <c r="AX434" s="40">
        <f t="shared" si="2189"/>
        <v>0.3786370492</v>
      </c>
      <c r="AY434" s="54">
        <f t="shared" si="2189"/>
        <v>0.3270371686</v>
      </c>
      <c r="AZ434" s="38"/>
      <c r="BA434" s="38"/>
      <c r="BB434" s="38"/>
      <c r="BC434" s="38"/>
      <c r="BD434" s="38"/>
      <c r="BE434" s="38"/>
      <c r="BF434" s="38"/>
    </row>
    <row r="435">
      <c r="A435" s="1"/>
      <c r="B435" s="1"/>
      <c r="C435" s="53">
        <v>0.0</v>
      </c>
      <c r="D435" s="42"/>
      <c r="E435" s="42"/>
      <c r="F435" s="2">
        <v>6154.0</v>
      </c>
      <c r="G435" s="75">
        <v>2698.0</v>
      </c>
      <c r="H435" s="43">
        <v>22.0</v>
      </c>
      <c r="I435" s="43">
        <v>58.0</v>
      </c>
      <c r="J435" s="43">
        <v>30.0</v>
      </c>
      <c r="K435" s="44">
        <v>77.0</v>
      </c>
      <c r="L435" s="44">
        <v>243.0</v>
      </c>
      <c r="M435" s="44">
        <v>75.0</v>
      </c>
      <c r="N435" s="76">
        <f>'Turnout Restoration'!AR435</f>
        <v>22</v>
      </c>
      <c r="O435" s="45">
        <v>24.0</v>
      </c>
      <c r="P435" s="76">
        <f>'Turnout Restoration'!AT435</f>
        <v>53</v>
      </c>
      <c r="Q435" s="39">
        <f t="shared" si="6"/>
        <v>0.2424242424</v>
      </c>
      <c r="R435" s="40">
        <f t="shared" si="7"/>
        <v>0.5272727273</v>
      </c>
      <c r="S435" s="54">
        <f t="shared" si="8"/>
        <v>0.6151898734</v>
      </c>
      <c r="T435" s="40">
        <f t="shared" si="9"/>
        <v>0.4631129477</v>
      </c>
      <c r="U435" s="54">
        <f t="shared" si="10"/>
        <v>0.5595151515</v>
      </c>
      <c r="V435" s="39">
        <f t="shared" ref="V435:X435" si="2190">Q435</f>
        <v>0.2424242424</v>
      </c>
      <c r="W435" s="40">
        <f t="shared" si="2190"/>
        <v>0.5272727273</v>
      </c>
      <c r="X435" s="54">
        <f t="shared" si="2190"/>
        <v>0.6151898734</v>
      </c>
      <c r="Y435" s="39">
        <f t="shared" si="12"/>
        <v>0.2424242424</v>
      </c>
      <c r="Z435" s="40">
        <f t="shared" si="13"/>
        <v>-0.02672727273</v>
      </c>
      <c r="AA435" s="54">
        <f t="shared" si="14"/>
        <v>-0.01681012658</v>
      </c>
      <c r="AB435" s="55">
        <f t="shared" si="15"/>
        <v>-0.1098065312</v>
      </c>
      <c r="AC435" s="55">
        <f t="shared" si="16"/>
        <v>0.8952046946</v>
      </c>
      <c r="AD435" s="39">
        <f t="shared" si="17"/>
        <v>0.1724584884</v>
      </c>
      <c r="AE435" s="40">
        <f t="shared" si="18"/>
        <v>0.1724584884</v>
      </c>
      <c r="AF435" s="54">
        <f t="shared" si="19"/>
        <v>-0.01681012658</v>
      </c>
      <c r="AG435" s="56">
        <f t="shared" si="20"/>
        <v>-0.09716651287</v>
      </c>
      <c r="AH435" s="56">
        <f t="shared" si="21"/>
        <v>0.8825646763</v>
      </c>
      <c r="AI435" s="39">
        <f t="shared" si="22"/>
        <v>0.1225245089</v>
      </c>
      <c r="AJ435" s="40">
        <f t="shared" si="23"/>
        <v>0.1225245089</v>
      </c>
      <c r="AK435" s="54">
        <f t="shared" si="24"/>
        <v>0.1225245089</v>
      </c>
      <c r="AL435" s="57">
        <f t="shared" ref="AL435:AM435" si="2191">R435-T435</f>
        <v>0.06415977961</v>
      </c>
      <c r="AM435" s="57">
        <f t="shared" si="2191"/>
        <v>0.0556747219</v>
      </c>
      <c r="AN435" s="58">
        <f t="shared" si="26"/>
        <v>0.03135529537</v>
      </c>
      <c r="AO435" s="58">
        <f t="shared" si="27"/>
        <v>0.03923278267</v>
      </c>
      <c r="AP435" s="39">
        <f t="shared" si="28"/>
        <v>0.1225245089</v>
      </c>
      <c r="AQ435" s="40">
        <f t="shared" ref="AQ435:AR435" si="2192">AJ435+AN435</f>
        <v>0.1538798043</v>
      </c>
      <c r="AR435" s="54">
        <f t="shared" si="2192"/>
        <v>0.1617572916</v>
      </c>
      <c r="AS435" s="59">
        <f t="shared" si="30"/>
        <v>1.978577548</v>
      </c>
      <c r="AT435" s="39">
        <f t="shared" ref="AT435:AV435" si="2193">AP435*$AS435</f>
        <v>0.2424242424</v>
      </c>
      <c r="AU435" s="40">
        <f t="shared" si="2193"/>
        <v>0.3044631259</v>
      </c>
      <c r="AV435" s="54">
        <f t="shared" si="2193"/>
        <v>0.3200493454</v>
      </c>
      <c r="AW435" s="39">
        <f t="shared" ref="AW435:AY435" si="2194">IF(AT435&lt;0,0,IF(AT435&gt;1,1,AT435))</f>
        <v>0.2424242424</v>
      </c>
      <c r="AX435" s="40">
        <f t="shared" si="2194"/>
        <v>0.3044631259</v>
      </c>
      <c r="AY435" s="54">
        <f t="shared" si="2194"/>
        <v>0.3200493454</v>
      </c>
      <c r="AZ435" s="38"/>
      <c r="BA435" s="38"/>
      <c r="BB435" s="38"/>
      <c r="BC435" s="38"/>
      <c r="BD435" s="38"/>
      <c r="BE435" s="38"/>
      <c r="BF435" s="38"/>
    </row>
    <row r="436">
      <c r="A436" s="1"/>
      <c r="B436" s="1"/>
      <c r="C436" s="53">
        <v>0.0</v>
      </c>
      <c r="D436" s="42"/>
      <c r="E436" s="42"/>
      <c r="F436" s="2">
        <v>6431.0</v>
      </c>
      <c r="G436" s="75">
        <v>1155.0</v>
      </c>
      <c r="H436" s="43">
        <v>6.0</v>
      </c>
      <c r="I436" s="43">
        <v>17.0</v>
      </c>
      <c r="J436" s="43">
        <v>2.0</v>
      </c>
      <c r="K436" s="44">
        <v>45.0</v>
      </c>
      <c r="L436" s="44">
        <v>108.0</v>
      </c>
      <c r="M436" s="44">
        <v>23.0</v>
      </c>
      <c r="N436" s="76">
        <f>'Turnout Restoration'!AR436</f>
        <v>11</v>
      </c>
      <c r="O436" s="45">
        <v>10.0</v>
      </c>
      <c r="P436" s="76">
        <f>'Turnout Restoration'!AT436</f>
        <v>5</v>
      </c>
      <c r="Q436" s="39">
        <f t="shared" si="6"/>
        <v>0.3846153846</v>
      </c>
      <c r="R436" s="40">
        <f t="shared" si="7"/>
        <v>0.68</v>
      </c>
      <c r="S436" s="54">
        <f t="shared" si="8"/>
        <v>0.6136363636</v>
      </c>
      <c r="T436" s="40">
        <f t="shared" si="9"/>
        <v>0.4470473373</v>
      </c>
      <c r="U436" s="54">
        <f t="shared" si="10"/>
        <v>0.536852071</v>
      </c>
      <c r="V436" s="39">
        <f t="shared" ref="V436:X436" si="2195">Q436</f>
        <v>0.3846153846</v>
      </c>
      <c r="W436" s="40">
        <f t="shared" si="2195"/>
        <v>0.68</v>
      </c>
      <c r="X436" s="54">
        <f t="shared" si="2195"/>
        <v>0.6136363636</v>
      </c>
      <c r="Y436" s="39">
        <f t="shared" si="12"/>
        <v>0.3846153846</v>
      </c>
      <c r="Z436" s="40">
        <f t="shared" si="13"/>
        <v>0.126</v>
      </c>
      <c r="AA436" s="54">
        <f t="shared" si="14"/>
        <v>-0.01836363636</v>
      </c>
      <c r="AB436" s="55">
        <f t="shared" si="15"/>
        <v>0.3165817099</v>
      </c>
      <c r="AC436" s="55">
        <f t="shared" si="16"/>
        <v>0.4688164535</v>
      </c>
      <c r="AD436" s="39">
        <f t="shared" si="17"/>
        <v>0.2861861231</v>
      </c>
      <c r="AE436" s="40">
        <f t="shared" si="18"/>
        <v>0.2861861231</v>
      </c>
      <c r="AF436" s="54">
        <f t="shared" si="19"/>
        <v>-0.01836363636</v>
      </c>
      <c r="AG436" s="56">
        <f t="shared" si="20"/>
        <v>-0.06407891107</v>
      </c>
      <c r="AH436" s="56">
        <f t="shared" si="21"/>
        <v>0.8494770745</v>
      </c>
      <c r="AI436" s="39">
        <f t="shared" si="22"/>
        <v>0.2027803247</v>
      </c>
      <c r="AJ436" s="40">
        <f t="shared" si="23"/>
        <v>0.2027803247</v>
      </c>
      <c r="AK436" s="54">
        <f t="shared" si="24"/>
        <v>0.2027803247</v>
      </c>
      <c r="AL436" s="57">
        <f t="shared" ref="AL436:AM436" si="2196">R436-T436</f>
        <v>0.2329526627</v>
      </c>
      <c r="AM436" s="57">
        <f t="shared" si="2196"/>
        <v>0.07678429263</v>
      </c>
      <c r="AN436" s="58">
        <f t="shared" si="26"/>
        <v>0.1138454588</v>
      </c>
      <c r="AO436" s="58">
        <f t="shared" si="27"/>
        <v>0.0541082445</v>
      </c>
      <c r="AP436" s="39">
        <f t="shared" si="28"/>
        <v>0.2027803247</v>
      </c>
      <c r="AQ436" s="40">
        <f t="shared" ref="AQ436:AR436" si="2197">AJ436+AN436</f>
        <v>0.3166257835</v>
      </c>
      <c r="AR436" s="54">
        <f t="shared" si="2197"/>
        <v>0.2568885692</v>
      </c>
      <c r="AS436" s="59">
        <f t="shared" si="30"/>
        <v>1.89670958</v>
      </c>
      <c r="AT436" s="39">
        <f t="shared" ref="AT436:AV436" si="2198">AP436*$AS436</f>
        <v>0.3846153846</v>
      </c>
      <c r="AU436" s="40">
        <f t="shared" si="2198"/>
        <v>0.600547157</v>
      </c>
      <c r="AV436" s="54">
        <f t="shared" si="2198"/>
        <v>0.4872430103</v>
      </c>
      <c r="AW436" s="39">
        <f t="shared" ref="AW436:AY436" si="2199">IF(AT436&lt;0,0,IF(AT436&gt;1,1,AT436))</f>
        <v>0.3846153846</v>
      </c>
      <c r="AX436" s="40">
        <f t="shared" si="2199"/>
        <v>0.600547157</v>
      </c>
      <c r="AY436" s="54">
        <f t="shared" si="2199"/>
        <v>0.4872430103</v>
      </c>
      <c r="AZ436" s="38"/>
      <c r="BA436" s="38"/>
      <c r="BB436" s="38"/>
      <c r="BC436" s="38"/>
      <c r="BD436" s="38"/>
      <c r="BE436" s="38"/>
      <c r="BF436" s="38"/>
    </row>
    <row r="437">
      <c r="A437" s="1"/>
      <c r="B437" s="1"/>
      <c r="C437" s="53">
        <v>0.0</v>
      </c>
      <c r="D437" s="42"/>
      <c r="E437" s="42"/>
      <c r="F437" s="2">
        <v>6467.0</v>
      </c>
      <c r="G437" s="75">
        <v>2528.0</v>
      </c>
      <c r="H437" s="43">
        <v>17.0</v>
      </c>
      <c r="I437" s="43">
        <v>40.0</v>
      </c>
      <c r="J437" s="43">
        <v>21.0</v>
      </c>
      <c r="K437" s="44">
        <v>125.0</v>
      </c>
      <c r="L437" s="44">
        <v>140.0</v>
      </c>
      <c r="M437" s="44">
        <v>69.0</v>
      </c>
      <c r="N437" s="76">
        <f>'Turnout Restoration'!AR437</f>
        <v>28</v>
      </c>
      <c r="O437" s="45">
        <v>25.0</v>
      </c>
      <c r="P437" s="76">
        <f>'Turnout Restoration'!AT437</f>
        <v>32</v>
      </c>
      <c r="Q437" s="39">
        <f t="shared" si="6"/>
        <v>0.2941176471</v>
      </c>
      <c r="R437" s="40">
        <f t="shared" si="7"/>
        <v>0.5128205128</v>
      </c>
      <c r="S437" s="54">
        <f t="shared" si="8"/>
        <v>0.4191616766</v>
      </c>
      <c r="T437" s="40">
        <f t="shared" si="9"/>
        <v>0.4540865052</v>
      </c>
      <c r="U437" s="54">
        <f t="shared" si="10"/>
        <v>0.5495778547</v>
      </c>
      <c r="V437" s="39">
        <f t="shared" ref="V437:X437" si="2200">Q437</f>
        <v>0.2941176471</v>
      </c>
      <c r="W437" s="40">
        <f t="shared" si="2200"/>
        <v>0.5128205128</v>
      </c>
      <c r="X437" s="54">
        <f t="shared" si="2200"/>
        <v>0.4191616766</v>
      </c>
      <c r="Y437" s="39">
        <f t="shared" si="12"/>
        <v>0.2941176471</v>
      </c>
      <c r="Z437" s="40">
        <f t="shared" si="13"/>
        <v>-0.04117948718</v>
      </c>
      <c r="AA437" s="54">
        <f t="shared" si="14"/>
        <v>-0.2128383234</v>
      </c>
      <c r="AB437" s="55">
        <f t="shared" si="15"/>
        <v>-0.1391060007</v>
      </c>
      <c r="AC437" s="55">
        <f t="shared" si="16"/>
        <v>0.9245041641</v>
      </c>
      <c r="AD437" s="39">
        <f t="shared" si="17"/>
        <v>0.2100011196</v>
      </c>
      <c r="AE437" s="40">
        <f t="shared" si="18"/>
        <v>0.2100011196</v>
      </c>
      <c r="AF437" s="54">
        <f t="shared" si="19"/>
        <v>-0.2128383234</v>
      </c>
      <c r="AG437" s="56">
        <f t="shared" si="20"/>
        <v>-0.792107947</v>
      </c>
      <c r="AH437" s="56">
        <f t="shared" si="21"/>
        <v>1.57750611</v>
      </c>
      <c r="AI437" s="39">
        <f t="shared" si="22"/>
        <v>0.2114244808</v>
      </c>
      <c r="AJ437" s="40">
        <f t="shared" si="23"/>
        <v>0.2114244808</v>
      </c>
      <c r="AK437" s="54">
        <f t="shared" si="24"/>
        <v>0.2114244808</v>
      </c>
      <c r="AL437" s="57">
        <f t="shared" ref="AL437:AM437" si="2201">R437-T437</f>
        <v>0.05873400763</v>
      </c>
      <c r="AM437" s="57">
        <f t="shared" si="2201"/>
        <v>-0.130416178</v>
      </c>
      <c r="AN437" s="58">
        <f t="shared" si="26"/>
        <v>0.02870368584</v>
      </c>
      <c r="AO437" s="58">
        <f t="shared" si="27"/>
        <v>-0.09190148409</v>
      </c>
      <c r="AP437" s="39">
        <f t="shared" si="28"/>
        <v>0.2114244808</v>
      </c>
      <c r="AQ437" s="40">
        <f t="shared" ref="AQ437:AR437" si="2202">AJ437+AN437</f>
        <v>0.2401281666</v>
      </c>
      <c r="AR437" s="54">
        <f t="shared" si="2202"/>
        <v>0.1195229967</v>
      </c>
      <c r="AS437" s="59">
        <f t="shared" si="30"/>
        <v>1.391123894</v>
      </c>
      <c r="AT437" s="39">
        <f t="shared" ref="AT437:AV437" si="2203">AP437*$AS437</f>
        <v>0.2941176471</v>
      </c>
      <c r="AU437" s="40">
        <f t="shared" si="2203"/>
        <v>0.3340480303</v>
      </c>
      <c r="AV437" s="54">
        <f t="shared" si="2203"/>
        <v>0.1662712966</v>
      </c>
      <c r="AW437" s="39">
        <f t="shared" ref="AW437:AY437" si="2204">IF(AT437&lt;0,0,IF(AT437&gt;1,1,AT437))</f>
        <v>0.2941176471</v>
      </c>
      <c r="AX437" s="40">
        <f t="shared" si="2204"/>
        <v>0.3340480303</v>
      </c>
      <c r="AY437" s="54">
        <f t="shared" si="2204"/>
        <v>0.1662712966</v>
      </c>
      <c r="AZ437" s="38"/>
      <c r="BA437" s="38"/>
      <c r="BB437" s="38"/>
      <c r="BC437" s="38"/>
      <c r="BD437" s="38"/>
      <c r="BE437" s="38"/>
      <c r="BF437" s="38"/>
    </row>
    <row r="438">
      <c r="A438" s="1"/>
      <c r="B438" s="1"/>
      <c r="C438" s="53">
        <v>0.0</v>
      </c>
      <c r="D438" s="42"/>
      <c r="E438" s="42"/>
      <c r="F438" s="2">
        <v>6468.0</v>
      </c>
      <c r="G438" s="75">
        <v>2117.0</v>
      </c>
      <c r="H438" s="43">
        <v>18.0</v>
      </c>
      <c r="I438" s="43">
        <v>32.0</v>
      </c>
      <c r="J438" s="43">
        <v>7.0</v>
      </c>
      <c r="K438" s="44">
        <v>43.0</v>
      </c>
      <c r="L438" s="44">
        <v>123.0</v>
      </c>
      <c r="M438" s="44">
        <v>45.0</v>
      </c>
      <c r="N438" s="76">
        <f>'Turnout Restoration'!AR438</f>
        <v>27</v>
      </c>
      <c r="O438" s="45">
        <v>13.0</v>
      </c>
      <c r="P438" s="76">
        <f>'Turnout Restoration'!AT438</f>
        <v>8</v>
      </c>
      <c r="Q438" s="39">
        <f t="shared" si="6"/>
        <v>0.2708333333</v>
      </c>
      <c r="R438" s="40">
        <f t="shared" si="7"/>
        <v>0.5614035088</v>
      </c>
      <c r="S438" s="54">
        <f t="shared" si="8"/>
        <v>0.5829383886</v>
      </c>
      <c r="T438" s="40">
        <f t="shared" si="9"/>
        <v>0.4577018229</v>
      </c>
      <c r="U438" s="54">
        <f t="shared" si="10"/>
        <v>0.5538138021</v>
      </c>
      <c r="V438" s="39">
        <f t="shared" ref="V438:X438" si="2205">Q438</f>
        <v>0.2708333333</v>
      </c>
      <c r="W438" s="40">
        <f t="shared" si="2205"/>
        <v>0.5614035088</v>
      </c>
      <c r="X438" s="54">
        <f t="shared" si="2205"/>
        <v>0.5829383886</v>
      </c>
      <c r="Y438" s="39">
        <f t="shared" si="12"/>
        <v>0.2708333333</v>
      </c>
      <c r="Z438" s="40">
        <f t="shared" si="13"/>
        <v>0.007403508772</v>
      </c>
      <c r="AA438" s="54">
        <f t="shared" si="14"/>
        <v>-0.04906161137</v>
      </c>
      <c r="AB438" s="55">
        <f t="shared" si="15"/>
        <v>0.02732922641</v>
      </c>
      <c r="AC438" s="55">
        <f t="shared" si="16"/>
        <v>0.758068937</v>
      </c>
      <c r="AD438" s="39">
        <f t="shared" si="17"/>
        <v>0.1915796262</v>
      </c>
      <c r="AE438" s="40">
        <f t="shared" si="18"/>
        <v>0.1915796262</v>
      </c>
      <c r="AF438" s="54">
        <f t="shared" si="19"/>
        <v>-0.04906161137</v>
      </c>
      <c r="AG438" s="56">
        <f t="shared" si="20"/>
        <v>-0.2507020898</v>
      </c>
      <c r="AH438" s="56">
        <f t="shared" si="21"/>
        <v>1.036100253</v>
      </c>
      <c r="AI438" s="39">
        <f t="shared" si="22"/>
        <v>0.1398388267</v>
      </c>
      <c r="AJ438" s="40">
        <f t="shared" si="23"/>
        <v>0.1398388267</v>
      </c>
      <c r="AK438" s="54">
        <f t="shared" si="24"/>
        <v>0.1398388267</v>
      </c>
      <c r="AL438" s="57">
        <f t="shared" ref="AL438:AM438" si="2206">R438-T438</f>
        <v>0.1037016859</v>
      </c>
      <c r="AM438" s="57">
        <f t="shared" si="2206"/>
        <v>0.02912458654</v>
      </c>
      <c r="AN438" s="58">
        <f t="shared" si="26"/>
        <v>0.0506796783</v>
      </c>
      <c r="AO438" s="58">
        <f t="shared" si="27"/>
        <v>0.02052347161</v>
      </c>
      <c r="AP438" s="39">
        <f t="shared" si="28"/>
        <v>0.1398388267</v>
      </c>
      <c r="AQ438" s="40">
        <f t="shared" ref="AQ438:AR438" si="2207">AJ438+AN438</f>
        <v>0.190518505</v>
      </c>
      <c r="AR438" s="54">
        <f t="shared" si="2207"/>
        <v>0.1603622983</v>
      </c>
      <c r="AS438" s="59">
        <f t="shared" si="30"/>
        <v>1.936753473</v>
      </c>
      <c r="AT438" s="39">
        <f t="shared" ref="AT438:AV438" si="2208">AP438*$AS438</f>
        <v>0.2708333333</v>
      </c>
      <c r="AU438" s="40">
        <f t="shared" si="2208"/>
        <v>0.3689873763</v>
      </c>
      <c r="AV438" s="54">
        <f t="shared" si="2208"/>
        <v>0.3105822383</v>
      </c>
      <c r="AW438" s="39">
        <f t="shared" ref="AW438:AY438" si="2209">IF(AT438&lt;0,0,IF(AT438&gt;1,1,AT438))</f>
        <v>0.2708333333</v>
      </c>
      <c r="AX438" s="40">
        <f t="shared" si="2209"/>
        <v>0.3689873763</v>
      </c>
      <c r="AY438" s="54">
        <f t="shared" si="2209"/>
        <v>0.3105822383</v>
      </c>
      <c r="AZ438" s="38"/>
      <c r="BA438" s="38"/>
      <c r="BB438" s="38"/>
      <c r="BC438" s="38"/>
      <c r="BD438" s="38"/>
      <c r="BE438" s="38"/>
      <c r="BF438" s="38"/>
    </row>
    <row r="439">
      <c r="A439" s="1"/>
      <c r="B439" s="1"/>
      <c r="C439" s="53">
        <v>0.0</v>
      </c>
      <c r="D439" s="42"/>
      <c r="E439" s="42"/>
      <c r="F439" s="2">
        <v>6469.0</v>
      </c>
      <c r="G439" s="75">
        <v>3436.0</v>
      </c>
      <c r="H439" s="43">
        <v>27.0</v>
      </c>
      <c r="I439" s="43">
        <v>56.0</v>
      </c>
      <c r="J439" s="43">
        <v>25.0</v>
      </c>
      <c r="K439" s="44">
        <v>77.0</v>
      </c>
      <c r="L439" s="44">
        <v>168.0</v>
      </c>
      <c r="M439" s="44">
        <v>75.0</v>
      </c>
      <c r="N439" s="76">
        <f>'Turnout Restoration'!AR439</f>
        <v>29</v>
      </c>
      <c r="O439" s="45">
        <v>23.0</v>
      </c>
      <c r="P439" s="76">
        <f>'Turnout Restoration'!AT439</f>
        <v>28</v>
      </c>
      <c r="Q439" s="39">
        <f t="shared" si="6"/>
        <v>0.2875</v>
      </c>
      <c r="R439" s="40">
        <f t="shared" si="7"/>
        <v>0.5185185185</v>
      </c>
      <c r="S439" s="54">
        <f t="shared" si="8"/>
        <v>0.525</v>
      </c>
      <c r="T439" s="40">
        <f t="shared" si="9"/>
        <v>0.4550389063</v>
      </c>
      <c r="U439" s="54">
        <f t="shared" si="10"/>
        <v>0.5507417188</v>
      </c>
      <c r="V439" s="39">
        <f t="shared" ref="V439:X439" si="2210">Q439</f>
        <v>0.2875</v>
      </c>
      <c r="W439" s="40">
        <f t="shared" si="2210"/>
        <v>0.5185185185</v>
      </c>
      <c r="X439" s="54">
        <f t="shared" si="2210"/>
        <v>0.525</v>
      </c>
      <c r="Y439" s="39">
        <f t="shared" si="12"/>
        <v>0.2875</v>
      </c>
      <c r="Z439" s="40">
        <f t="shared" si="13"/>
        <v>-0.03548148148</v>
      </c>
      <c r="AA439" s="54">
        <f t="shared" si="14"/>
        <v>-0.107</v>
      </c>
      <c r="AB439" s="55">
        <f t="shared" si="15"/>
        <v>-0.1227929418</v>
      </c>
      <c r="AC439" s="55">
        <f t="shared" si="16"/>
        <v>0.9081911052</v>
      </c>
      <c r="AD439" s="39">
        <f t="shared" si="17"/>
        <v>0.2048355261</v>
      </c>
      <c r="AE439" s="40">
        <f t="shared" si="18"/>
        <v>0.2048355261</v>
      </c>
      <c r="AF439" s="54">
        <f t="shared" si="19"/>
        <v>-0.107</v>
      </c>
      <c r="AG439" s="56">
        <f t="shared" si="20"/>
        <v>-0.48138329</v>
      </c>
      <c r="AH439" s="56">
        <f t="shared" si="21"/>
        <v>1.266781453</v>
      </c>
      <c r="AI439" s="39">
        <f t="shared" si="22"/>
        <v>0.1634114328</v>
      </c>
      <c r="AJ439" s="40">
        <f t="shared" si="23"/>
        <v>0.1634114328</v>
      </c>
      <c r="AK439" s="54">
        <f t="shared" si="24"/>
        <v>0.1634114328</v>
      </c>
      <c r="AL439" s="57">
        <f t="shared" ref="AL439:AM439" si="2211">R439-T439</f>
        <v>0.06347961227</v>
      </c>
      <c r="AM439" s="57">
        <f t="shared" si="2211"/>
        <v>-0.02574171875</v>
      </c>
      <c r="AN439" s="58">
        <f t="shared" si="26"/>
        <v>0.03102289323</v>
      </c>
      <c r="AO439" s="58">
        <f t="shared" si="27"/>
        <v>-0.01813963721</v>
      </c>
      <c r="AP439" s="39">
        <f t="shared" si="28"/>
        <v>0.1634114328</v>
      </c>
      <c r="AQ439" s="40">
        <f t="shared" ref="AQ439:AR439" si="2212">AJ439+AN439</f>
        <v>0.1944343261</v>
      </c>
      <c r="AR439" s="54">
        <f t="shared" si="2212"/>
        <v>0.1452717956</v>
      </c>
      <c r="AS439" s="59">
        <f t="shared" si="30"/>
        <v>1.759362824</v>
      </c>
      <c r="AT439" s="39">
        <f t="shared" ref="AT439:AV439" si="2213">AP439*$AS439</f>
        <v>0.2875</v>
      </c>
      <c r="AU439" s="40">
        <f t="shared" si="2213"/>
        <v>0.3420805251</v>
      </c>
      <c r="AV439" s="54">
        <f t="shared" si="2213"/>
        <v>0.2555857966</v>
      </c>
      <c r="AW439" s="39">
        <f t="shared" ref="AW439:AY439" si="2214">IF(AT439&lt;0,0,IF(AT439&gt;1,1,AT439))</f>
        <v>0.2875</v>
      </c>
      <c r="AX439" s="40">
        <f t="shared" si="2214"/>
        <v>0.3420805251</v>
      </c>
      <c r="AY439" s="54">
        <f t="shared" si="2214"/>
        <v>0.2555857966</v>
      </c>
      <c r="AZ439" s="38"/>
      <c r="BA439" s="38"/>
      <c r="BB439" s="38"/>
      <c r="BC439" s="38"/>
      <c r="BD439" s="38"/>
      <c r="BE439" s="38"/>
      <c r="BF439" s="38"/>
    </row>
    <row r="440">
      <c r="A440" s="1"/>
      <c r="B440" s="1"/>
      <c r="C440" s="53">
        <v>0.0</v>
      </c>
      <c r="D440" s="42"/>
      <c r="E440" s="42"/>
      <c r="F440" s="2">
        <v>6471.0</v>
      </c>
      <c r="G440" s="75">
        <v>1467.0</v>
      </c>
      <c r="H440" s="43">
        <v>18.0</v>
      </c>
      <c r="I440" s="43">
        <v>19.0</v>
      </c>
      <c r="J440" s="43">
        <v>17.0</v>
      </c>
      <c r="K440" s="44">
        <v>29.0</v>
      </c>
      <c r="L440" s="44">
        <v>77.0</v>
      </c>
      <c r="M440" s="44">
        <v>16.0</v>
      </c>
      <c r="N440" s="76">
        <f>'Turnout Restoration'!AR440</f>
        <v>15</v>
      </c>
      <c r="O440" s="45">
        <v>7.0</v>
      </c>
      <c r="P440" s="76">
        <f>'Turnout Restoration'!AT440</f>
        <v>14</v>
      </c>
      <c r="Q440" s="39">
        <f t="shared" si="6"/>
        <v>0.1944444444</v>
      </c>
      <c r="R440" s="40">
        <f t="shared" si="7"/>
        <v>0.3518518519</v>
      </c>
      <c r="S440" s="54">
        <f t="shared" si="8"/>
        <v>0.631147541</v>
      </c>
      <c r="T440" s="40">
        <f t="shared" si="9"/>
        <v>0.4747476852</v>
      </c>
      <c r="U440" s="54">
        <f t="shared" si="10"/>
        <v>0.570474537</v>
      </c>
      <c r="V440" s="39">
        <f t="shared" ref="V440:X440" si="2215">Q440</f>
        <v>0.1944444444</v>
      </c>
      <c r="W440" s="40">
        <f t="shared" si="2215"/>
        <v>0.3518518519</v>
      </c>
      <c r="X440" s="54">
        <f t="shared" si="2215"/>
        <v>0.631147541</v>
      </c>
      <c r="Y440" s="39">
        <f t="shared" si="12"/>
        <v>0.1944444444</v>
      </c>
      <c r="Z440" s="40">
        <f t="shared" si="13"/>
        <v>-0.2021481481</v>
      </c>
      <c r="AA440" s="54">
        <f t="shared" si="14"/>
        <v>-0.0008524590164</v>
      </c>
      <c r="AB440" s="55">
        <f t="shared" si="15"/>
        <v>-0.80482045</v>
      </c>
      <c r="AC440" s="55">
        <f t="shared" si="16"/>
        <v>1.590218613</v>
      </c>
      <c r="AD440" s="39">
        <f t="shared" si="17"/>
        <v>0.1983337034</v>
      </c>
      <c r="AE440" s="40">
        <f t="shared" si="18"/>
        <v>0.1983337034</v>
      </c>
      <c r="AF440" s="54">
        <f t="shared" si="19"/>
        <v>-0.0008524590164</v>
      </c>
      <c r="AG440" s="56">
        <f t="shared" si="20"/>
        <v>-0.004298078202</v>
      </c>
      <c r="AH440" s="56">
        <f t="shared" si="21"/>
        <v>0.7896962416</v>
      </c>
      <c r="AI440" s="39">
        <f t="shared" si="22"/>
        <v>0.140244402</v>
      </c>
      <c r="AJ440" s="40">
        <f t="shared" si="23"/>
        <v>0.140244402</v>
      </c>
      <c r="AK440" s="54">
        <f t="shared" si="24"/>
        <v>0.140244402</v>
      </c>
      <c r="AL440" s="57">
        <f t="shared" ref="AL440:AM440" si="2216">R440-T440</f>
        <v>-0.1228958333</v>
      </c>
      <c r="AM440" s="57">
        <f t="shared" si="2216"/>
        <v>0.06067300395</v>
      </c>
      <c r="AN440" s="58">
        <f t="shared" si="26"/>
        <v>-0.06005998115</v>
      </c>
      <c r="AO440" s="58">
        <f t="shared" si="27"/>
        <v>0.04275496485</v>
      </c>
      <c r="AP440" s="39">
        <f t="shared" si="28"/>
        <v>0.140244402</v>
      </c>
      <c r="AQ440" s="40">
        <f t="shared" ref="AQ440:AR440" si="2217">AJ440+AN440</f>
        <v>0.08018442083</v>
      </c>
      <c r="AR440" s="54">
        <f t="shared" si="2217"/>
        <v>0.1829993668</v>
      </c>
      <c r="AS440" s="59">
        <f t="shared" si="30"/>
        <v>1.386468491</v>
      </c>
      <c r="AT440" s="39">
        <f t="shared" ref="AT440:AV440" si="2218">AP440*$AS440</f>
        <v>0.1944444444</v>
      </c>
      <c r="AU440" s="40">
        <f t="shared" si="2218"/>
        <v>0.111173173</v>
      </c>
      <c r="AV440" s="54">
        <f t="shared" si="2218"/>
        <v>0.2537228561</v>
      </c>
      <c r="AW440" s="39">
        <f t="shared" ref="AW440:AY440" si="2219">IF(AT440&lt;0,0,IF(AT440&gt;1,1,AT440))</f>
        <v>0.1944444444</v>
      </c>
      <c r="AX440" s="40">
        <f t="shared" si="2219"/>
        <v>0.111173173</v>
      </c>
      <c r="AY440" s="54">
        <f t="shared" si="2219"/>
        <v>0.2537228561</v>
      </c>
      <c r="AZ440" s="38"/>
      <c r="BA440" s="38"/>
      <c r="BB440" s="38"/>
      <c r="BC440" s="38"/>
      <c r="BD440" s="38"/>
      <c r="BE440" s="38"/>
      <c r="BF440" s="38"/>
    </row>
    <row r="441">
      <c r="A441" s="1"/>
      <c r="B441" s="1"/>
      <c r="C441" s="53">
        <v>0.0</v>
      </c>
      <c r="D441" s="42"/>
      <c r="E441" s="42"/>
      <c r="F441" s="2">
        <v>6490.0</v>
      </c>
      <c r="G441" s="75">
        <v>3005.0</v>
      </c>
      <c r="H441" s="43">
        <v>28.0</v>
      </c>
      <c r="I441" s="43">
        <v>30.0</v>
      </c>
      <c r="J441" s="43">
        <v>30.0</v>
      </c>
      <c r="K441" s="44">
        <v>117.0</v>
      </c>
      <c r="L441" s="44">
        <v>199.0</v>
      </c>
      <c r="M441" s="44">
        <v>78.0</v>
      </c>
      <c r="N441" s="76">
        <f>'Turnout Restoration'!AR441</f>
        <v>43</v>
      </c>
      <c r="O441" s="45">
        <v>23.0</v>
      </c>
      <c r="P441" s="76">
        <f>'Turnout Restoration'!AT441</f>
        <v>28</v>
      </c>
      <c r="Q441" s="39">
        <f t="shared" si="6"/>
        <v>0.2446808511</v>
      </c>
      <c r="R441" s="40">
        <f t="shared" si="7"/>
        <v>0.3409090909</v>
      </c>
      <c r="S441" s="54">
        <f t="shared" si="8"/>
        <v>0.5050761421</v>
      </c>
      <c r="T441" s="40">
        <f t="shared" si="9"/>
        <v>0.462642938</v>
      </c>
      <c r="U441" s="54">
        <f t="shared" si="10"/>
        <v>0.5590408556</v>
      </c>
      <c r="V441" s="39">
        <f t="shared" ref="V441:X441" si="2220">Q441</f>
        <v>0.2446808511</v>
      </c>
      <c r="W441" s="40">
        <f t="shared" si="2220"/>
        <v>0.3409090909</v>
      </c>
      <c r="X441" s="54">
        <f t="shared" si="2220"/>
        <v>0.5050761421</v>
      </c>
      <c r="Y441" s="39">
        <f t="shared" si="12"/>
        <v>0.2446808511</v>
      </c>
      <c r="Z441" s="40">
        <f t="shared" si="13"/>
        <v>-0.2130909091</v>
      </c>
      <c r="AA441" s="54">
        <f t="shared" si="14"/>
        <v>-0.1269238579</v>
      </c>
      <c r="AB441" s="55">
        <f t="shared" si="15"/>
        <v>-0.7164993309</v>
      </c>
      <c r="AC441" s="55">
        <f t="shared" si="16"/>
        <v>1.501897494</v>
      </c>
      <c r="AD441" s="39">
        <f t="shared" si="17"/>
        <v>0.229430223</v>
      </c>
      <c r="AE441" s="40">
        <f t="shared" si="18"/>
        <v>0.229430223</v>
      </c>
      <c r="AF441" s="54">
        <f t="shared" si="19"/>
        <v>-0.1269238579</v>
      </c>
      <c r="AG441" s="56">
        <f t="shared" si="20"/>
        <v>-0.5053069117</v>
      </c>
      <c r="AH441" s="56">
        <f t="shared" si="21"/>
        <v>1.290705075</v>
      </c>
      <c r="AI441" s="39">
        <f t="shared" si="22"/>
        <v>0.1854021209</v>
      </c>
      <c r="AJ441" s="40">
        <f t="shared" si="23"/>
        <v>0.1854021209</v>
      </c>
      <c r="AK441" s="54">
        <f t="shared" si="24"/>
        <v>0.1854021209</v>
      </c>
      <c r="AL441" s="57">
        <f t="shared" ref="AL441:AM441" si="2221">R441-T441</f>
        <v>-0.1217338471</v>
      </c>
      <c r="AM441" s="57">
        <f t="shared" si="2221"/>
        <v>-0.05396471346</v>
      </c>
      <c r="AN441" s="58">
        <f t="shared" si="26"/>
        <v>-0.05949211102</v>
      </c>
      <c r="AO441" s="58">
        <f t="shared" si="27"/>
        <v>-0.03802777639</v>
      </c>
      <c r="AP441" s="39">
        <f t="shared" si="28"/>
        <v>0.1854021209</v>
      </c>
      <c r="AQ441" s="40">
        <f t="shared" ref="AQ441:AR441" si="2222">AJ441+AN441</f>
        <v>0.1259100099</v>
      </c>
      <c r="AR441" s="54">
        <f t="shared" si="2222"/>
        <v>0.1473743446</v>
      </c>
      <c r="AS441" s="59">
        <f t="shared" si="30"/>
        <v>1.319730593</v>
      </c>
      <c r="AT441" s="39">
        <f t="shared" ref="AT441:AV441" si="2223">AP441*$AS441</f>
        <v>0.2446808511</v>
      </c>
      <c r="AU441" s="40">
        <f t="shared" si="2223"/>
        <v>0.1661672921</v>
      </c>
      <c r="AV441" s="54">
        <f t="shared" si="2223"/>
        <v>0.1944944312</v>
      </c>
      <c r="AW441" s="39">
        <f t="shared" ref="AW441:AY441" si="2224">IF(AT441&lt;0,0,IF(AT441&gt;1,1,AT441))</f>
        <v>0.2446808511</v>
      </c>
      <c r="AX441" s="40">
        <f t="shared" si="2224"/>
        <v>0.1661672921</v>
      </c>
      <c r="AY441" s="54">
        <f t="shared" si="2224"/>
        <v>0.1944944312</v>
      </c>
      <c r="AZ441" s="38"/>
      <c r="BA441" s="38"/>
      <c r="BB441" s="38"/>
      <c r="BC441" s="38"/>
      <c r="BD441" s="38"/>
      <c r="BE441" s="38"/>
      <c r="BF441" s="38"/>
    </row>
    <row r="442">
      <c r="A442" s="1"/>
      <c r="B442" s="1"/>
      <c r="C442" s="53">
        <v>0.0</v>
      </c>
      <c r="D442" s="42"/>
      <c r="E442" s="42"/>
      <c r="F442" s="2">
        <v>6492.0</v>
      </c>
      <c r="G442" s="75">
        <v>3663.0</v>
      </c>
      <c r="H442" s="43">
        <v>15.0</v>
      </c>
      <c r="I442" s="43">
        <v>54.0</v>
      </c>
      <c r="J442" s="43">
        <v>33.0</v>
      </c>
      <c r="K442" s="44">
        <v>61.0</v>
      </c>
      <c r="L442" s="44">
        <v>216.0</v>
      </c>
      <c r="M442" s="44">
        <v>56.0</v>
      </c>
      <c r="N442" s="76">
        <f>'Turnout Restoration'!AR442</f>
        <v>25</v>
      </c>
      <c r="O442" s="45">
        <v>17.0</v>
      </c>
      <c r="P442" s="76">
        <f>'Turnout Restoration'!AT442</f>
        <v>75</v>
      </c>
      <c r="Q442" s="39">
        <f t="shared" si="6"/>
        <v>0.1452991453</v>
      </c>
      <c r="R442" s="40">
        <f t="shared" si="7"/>
        <v>0.5294117647</v>
      </c>
      <c r="S442" s="54">
        <f t="shared" si="8"/>
        <v>0.6486486486</v>
      </c>
      <c r="T442" s="40">
        <f t="shared" si="9"/>
        <v>0.4899156257</v>
      </c>
      <c r="U442" s="54">
        <f t="shared" si="10"/>
        <v>0.5834328293</v>
      </c>
      <c r="V442" s="39">
        <f t="shared" ref="V442:X442" si="2225">Q442</f>
        <v>0.1452991453</v>
      </c>
      <c r="W442" s="40">
        <f t="shared" si="2225"/>
        <v>0.5294117647</v>
      </c>
      <c r="X442" s="54">
        <f t="shared" si="2225"/>
        <v>0.6486486486</v>
      </c>
      <c r="Y442" s="39">
        <f t="shared" si="12"/>
        <v>0.1452991453</v>
      </c>
      <c r="Z442" s="40">
        <f t="shared" si="13"/>
        <v>-0.02458823529</v>
      </c>
      <c r="AA442" s="54">
        <f t="shared" si="14"/>
        <v>0.01664864865</v>
      </c>
      <c r="AB442" s="55">
        <f t="shared" si="15"/>
        <v>-0.1676367451</v>
      </c>
      <c r="AC442" s="55">
        <f t="shared" si="16"/>
        <v>0.9530349085</v>
      </c>
      <c r="AD442" s="39">
        <f t="shared" si="17"/>
        <v>0.1042027421</v>
      </c>
      <c r="AE442" s="40">
        <f t="shared" si="18"/>
        <v>0.1042027421</v>
      </c>
      <c r="AF442" s="54">
        <f t="shared" si="19"/>
        <v>0.01664864865</v>
      </c>
      <c r="AG442" s="56">
        <f t="shared" si="20"/>
        <v>0.1584326472</v>
      </c>
      <c r="AH442" s="56">
        <f t="shared" si="21"/>
        <v>0.6269655162</v>
      </c>
      <c r="AI442" s="39">
        <f t="shared" si="22"/>
        <v>0.07461698524</v>
      </c>
      <c r="AJ442" s="40">
        <f t="shared" si="23"/>
        <v>0.07461698524</v>
      </c>
      <c r="AK442" s="54">
        <f t="shared" si="24"/>
        <v>0.07461698524</v>
      </c>
      <c r="AL442" s="57">
        <f t="shared" ref="AL442:AM442" si="2226">R442-T442</f>
        <v>0.03949613902</v>
      </c>
      <c r="AM442" s="57">
        <f t="shared" si="2226"/>
        <v>0.06521581937</v>
      </c>
      <c r="AN442" s="58">
        <f t="shared" si="26"/>
        <v>0.01930201619</v>
      </c>
      <c r="AO442" s="58">
        <f t="shared" si="27"/>
        <v>0.04595618946</v>
      </c>
      <c r="AP442" s="39">
        <f t="shared" si="28"/>
        <v>0.07461698524</v>
      </c>
      <c r="AQ442" s="40">
        <f t="shared" ref="AQ442:AR442" si="2227">AJ442+AN442</f>
        <v>0.09391900143</v>
      </c>
      <c r="AR442" s="54">
        <f t="shared" si="2227"/>
        <v>0.1205731747</v>
      </c>
      <c r="AS442" s="59">
        <f t="shared" si="30"/>
        <v>1.947266361</v>
      </c>
      <c r="AT442" s="39">
        <f t="shared" ref="AT442:AV442" si="2228">AP442*$AS442</f>
        <v>0.1452991453</v>
      </c>
      <c r="AU442" s="40">
        <f t="shared" si="2228"/>
        <v>0.1828853121</v>
      </c>
      <c r="AV442" s="54">
        <f t="shared" si="2228"/>
        <v>0.2347880871</v>
      </c>
      <c r="AW442" s="39">
        <f t="shared" ref="AW442:AY442" si="2229">IF(AT442&lt;0,0,IF(AT442&gt;1,1,AT442))</f>
        <v>0.1452991453</v>
      </c>
      <c r="AX442" s="40">
        <f t="shared" si="2229"/>
        <v>0.1828853121</v>
      </c>
      <c r="AY442" s="54">
        <f t="shared" si="2229"/>
        <v>0.2347880871</v>
      </c>
      <c r="AZ442" s="38"/>
      <c r="BA442" s="38"/>
      <c r="BB442" s="38"/>
      <c r="BC442" s="38"/>
      <c r="BD442" s="38"/>
      <c r="BE442" s="38"/>
      <c r="BF442" s="38"/>
    </row>
    <row r="443">
      <c r="A443" s="1"/>
      <c r="B443" s="1"/>
      <c r="C443" s="53">
        <v>0.0</v>
      </c>
      <c r="D443" s="42"/>
      <c r="E443" s="42"/>
      <c r="F443" s="2">
        <v>6493.0</v>
      </c>
      <c r="G443" s="75">
        <v>2602.0</v>
      </c>
      <c r="H443" s="43">
        <v>23.0</v>
      </c>
      <c r="I443" s="43">
        <v>48.0</v>
      </c>
      <c r="J443" s="43">
        <v>31.0</v>
      </c>
      <c r="K443" s="44">
        <v>86.0</v>
      </c>
      <c r="L443" s="44">
        <v>187.0</v>
      </c>
      <c r="M443" s="44">
        <v>67.0</v>
      </c>
      <c r="N443" s="76">
        <f>'Turnout Restoration'!AR443</f>
        <v>26</v>
      </c>
      <c r="O443" s="45">
        <v>23.0</v>
      </c>
      <c r="P443" s="76">
        <f>'Turnout Restoration'!AT443</f>
        <v>33</v>
      </c>
      <c r="Q443" s="39">
        <f t="shared" si="6"/>
        <v>0.2804878049</v>
      </c>
      <c r="R443" s="40">
        <f t="shared" si="7"/>
        <v>0.4705882353</v>
      </c>
      <c r="S443" s="54">
        <f t="shared" si="8"/>
        <v>0.55</v>
      </c>
      <c r="T443" s="40">
        <f t="shared" si="9"/>
        <v>0.4561131767</v>
      </c>
      <c r="U443" s="54">
        <f t="shared" si="10"/>
        <v>0.5520096669</v>
      </c>
      <c r="V443" s="39">
        <f t="shared" ref="V443:X443" si="2230">Q443</f>
        <v>0.2804878049</v>
      </c>
      <c r="W443" s="40">
        <f t="shared" si="2230"/>
        <v>0.4705882353</v>
      </c>
      <c r="X443" s="54">
        <f t="shared" si="2230"/>
        <v>0.55</v>
      </c>
      <c r="Y443" s="39">
        <f t="shared" si="12"/>
        <v>0.2804878049</v>
      </c>
      <c r="Z443" s="40">
        <f t="shared" si="13"/>
        <v>-0.08341176471</v>
      </c>
      <c r="AA443" s="54">
        <f t="shared" si="14"/>
        <v>-0.082</v>
      </c>
      <c r="AB443" s="55">
        <f t="shared" si="15"/>
        <v>-0.2890523817</v>
      </c>
      <c r="AC443" s="55">
        <f t="shared" si="16"/>
        <v>1.074450545</v>
      </c>
      <c r="AD443" s="39">
        <f t="shared" si="17"/>
        <v>0.2069189832</v>
      </c>
      <c r="AE443" s="40">
        <f t="shared" si="18"/>
        <v>0.2069189832</v>
      </c>
      <c r="AF443" s="54">
        <f t="shared" si="19"/>
        <v>-0.082</v>
      </c>
      <c r="AG443" s="56">
        <f t="shared" si="20"/>
        <v>-0.3773043335</v>
      </c>
      <c r="AH443" s="56">
        <f t="shared" si="21"/>
        <v>1.162702497</v>
      </c>
      <c r="AI443" s="39">
        <f t="shared" si="22"/>
        <v>0.1573840297</v>
      </c>
      <c r="AJ443" s="40">
        <f t="shared" si="23"/>
        <v>0.1573840297</v>
      </c>
      <c r="AK443" s="54">
        <f t="shared" si="24"/>
        <v>0.1573840297</v>
      </c>
      <c r="AL443" s="57">
        <f t="shared" ref="AL443:AM443" si="2231">R443-T443</f>
        <v>0.01447505861</v>
      </c>
      <c r="AM443" s="57">
        <f t="shared" si="2231"/>
        <v>-0.002009666865</v>
      </c>
      <c r="AN443" s="58">
        <f t="shared" si="26"/>
        <v>0.007074053887</v>
      </c>
      <c r="AO443" s="58">
        <f t="shared" si="27"/>
        <v>-0.001416169146</v>
      </c>
      <c r="AP443" s="39">
        <f t="shared" si="28"/>
        <v>0.1573840297</v>
      </c>
      <c r="AQ443" s="40">
        <f t="shared" ref="AQ443:AR443" si="2232">AJ443+AN443</f>
        <v>0.1644580836</v>
      </c>
      <c r="AR443" s="54">
        <f t="shared" si="2232"/>
        <v>0.1559678605</v>
      </c>
      <c r="AS443" s="59">
        <f t="shared" si="30"/>
        <v>1.782187211</v>
      </c>
      <c r="AT443" s="39">
        <f t="shared" ref="AT443:AV443" si="2233">AP443*$AS443</f>
        <v>0.2804878049</v>
      </c>
      <c r="AU443" s="40">
        <f t="shared" si="2233"/>
        <v>0.2930950932</v>
      </c>
      <c r="AV443" s="54">
        <f t="shared" si="2233"/>
        <v>0.2779639263</v>
      </c>
      <c r="AW443" s="39">
        <f t="shared" ref="AW443:AY443" si="2234">IF(AT443&lt;0,0,IF(AT443&gt;1,1,AT443))</f>
        <v>0.2804878049</v>
      </c>
      <c r="AX443" s="40">
        <f t="shared" si="2234"/>
        <v>0.2930950932</v>
      </c>
      <c r="AY443" s="54">
        <f t="shared" si="2234"/>
        <v>0.2779639263</v>
      </c>
      <c r="AZ443" s="38"/>
      <c r="BA443" s="38"/>
      <c r="BB443" s="38"/>
      <c r="BC443" s="38"/>
      <c r="BD443" s="38"/>
      <c r="BE443" s="38"/>
      <c r="BF443" s="38"/>
    </row>
    <row r="444">
      <c r="A444" s="1"/>
      <c r="B444" s="1"/>
      <c r="C444" s="53">
        <v>0.0</v>
      </c>
      <c r="D444" s="42"/>
      <c r="E444" s="42"/>
      <c r="F444" s="2">
        <v>6497.0</v>
      </c>
      <c r="G444" s="75">
        <v>2091.0</v>
      </c>
      <c r="H444" s="43">
        <v>13.0</v>
      </c>
      <c r="I444" s="43">
        <v>29.0</v>
      </c>
      <c r="J444" s="43">
        <v>26.0</v>
      </c>
      <c r="K444" s="44">
        <v>53.0</v>
      </c>
      <c r="L444" s="44">
        <v>138.0</v>
      </c>
      <c r="M444" s="44">
        <v>60.0</v>
      </c>
      <c r="N444" s="76">
        <f>'Turnout Restoration'!AR444</f>
        <v>19</v>
      </c>
      <c r="O444" s="45">
        <v>26.0</v>
      </c>
      <c r="P444" s="76">
        <f>'Turnout Restoration'!AT444</f>
        <v>30</v>
      </c>
      <c r="Q444" s="39">
        <f t="shared" si="6"/>
        <v>0.3466666667</v>
      </c>
      <c r="R444" s="40">
        <f t="shared" si="7"/>
        <v>0.4264705882</v>
      </c>
      <c r="S444" s="54">
        <f t="shared" si="8"/>
        <v>0.5498007968</v>
      </c>
      <c r="T444" s="40">
        <f t="shared" si="9"/>
        <v>0.4486410667</v>
      </c>
      <c r="U444" s="54">
        <f t="shared" si="10"/>
        <v>0.5414645333</v>
      </c>
      <c r="V444" s="39">
        <f t="shared" ref="V444:X444" si="2235">Q444</f>
        <v>0.3466666667</v>
      </c>
      <c r="W444" s="40">
        <f t="shared" si="2235"/>
        <v>0.4264705882</v>
      </c>
      <c r="X444" s="54">
        <f t="shared" si="2235"/>
        <v>0.5498007968</v>
      </c>
      <c r="Y444" s="39">
        <f t="shared" si="12"/>
        <v>0.3466666667</v>
      </c>
      <c r="Z444" s="40">
        <f t="shared" si="13"/>
        <v>-0.1275294118</v>
      </c>
      <c r="AA444" s="54">
        <f t="shared" si="14"/>
        <v>-0.08219920319</v>
      </c>
      <c r="AB444" s="55">
        <f t="shared" si="15"/>
        <v>-0.3525080154</v>
      </c>
      <c r="AC444" s="55">
        <f t="shared" si="16"/>
        <v>1.137906179</v>
      </c>
      <c r="AD444" s="39">
        <f t="shared" si="17"/>
        <v>0.2611910495</v>
      </c>
      <c r="AE444" s="40">
        <f t="shared" si="18"/>
        <v>0.2611910495</v>
      </c>
      <c r="AF444" s="54">
        <f t="shared" si="19"/>
        <v>-0.08219920319</v>
      </c>
      <c r="AG444" s="56">
        <f t="shared" si="20"/>
        <v>-0.3048961723</v>
      </c>
      <c r="AH444" s="56">
        <f t="shared" si="21"/>
        <v>1.090294336</v>
      </c>
      <c r="AI444" s="39">
        <f t="shared" si="22"/>
        <v>0.1936200833</v>
      </c>
      <c r="AJ444" s="40">
        <f t="shared" si="23"/>
        <v>0.1936200833</v>
      </c>
      <c r="AK444" s="54">
        <f t="shared" si="24"/>
        <v>0.1936200833</v>
      </c>
      <c r="AL444" s="57">
        <f t="shared" ref="AL444:AM444" si="2236">R444-T444</f>
        <v>-0.02217047843</v>
      </c>
      <c r="AM444" s="57">
        <f t="shared" si="2236"/>
        <v>0.008336263479</v>
      </c>
      <c r="AN444" s="58">
        <f t="shared" si="26"/>
        <v>-0.01083485486</v>
      </c>
      <c r="AO444" s="58">
        <f t="shared" si="27"/>
        <v>0.005874386116</v>
      </c>
      <c r="AP444" s="39">
        <f t="shared" si="28"/>
        <v>0.1936200833</v>
      </c>
      <c r="AQ444" s="40">
        <f t="shared" ref="AQ444:AR444" si="2237">AJ444+AN444</f>
        <v>0.1827852285</v>
      </c>
      <c r="AR444" s="54">
        <f t="shared" si="2237"/>
        <v>0.1994944694</v>
      </c>
      <c r="AS444" s="59">
        <f t="shared" si="30"/>
        <v>1.790447875</v>
      </c>
      <c r="AT444" s="39">
        <f t="shared" ref="AT444:AV444" si="2238">AP444*$AS444</f>
        <v>0.3466666667</v>
      </c>
      <c r="AU444" s="40">
        <f t="shared" si="2238"/>
        <v>0.3272674238</v>
      </c>
      <c r="AV444" s="54">
        <f t="shared" si="2238"/>
        <v>0.3571844488</v>
      </c>
      <c r="AW444" s="39">
        <f t="shared" ref="AW444:AY444" si="2239">IF(AT444&lt;0,0,IF(AT444&gt;1,1,AT444))</f>
        <v>0.3466666667</v>
      </c>
      <c r="AX444" s="40">
        <f t="shared" si="2239"/>
        <v>0.3272674238</v>
      </c>
      <c r="AY444" s="54">
        <f t="shared" si="2239"/>
        <v>0.3571844488</v>
      </c>
      <c r="AZ444" s="38"/>
      <c r="BA444" s="38"/>
      <c r="BB444" s="38"/>
      <c r="BC444" s="38"/>
      <c r="BD444" s="38"/>
      <c r="BE444" s="38"/>
      <c r="BF444" s="38"/>
    </row>
    <row r="445">
      <c r="A445" s="1"/>
      <c r="B445" s="1"/>
      <c r="C445" s="53">
        <v>0.0</v>
      </c>
      <c r="D445" s="42"/>
      <c r="E445" s="42"/>
      <c r="F445" s="2">
        <v>6499.0</v>
      </c>
      <c r="G445" s="75">
        <v>2178.0</v>
      </c>
      <c r="H445" s="43">
        <v>9.0</v>
      </c>
      <c r="I445" s="43">
        <v>27.0</v>
      </c>
      <c r="J445" s="43">
        <v>35.0</v>
      </c>
      <c r="K445" s="44">
        <v>39.0</v>
      </c>
      <c r="L445" s="44">
        <v>89.0</v>
      </c>
      <c r="M445" s="44">
        <v>46.0</v>
      </c>
      <c r="N445" s="76">
        <f>'Turnout Restoration'!AR445</f>
        <v>19</v>
      </c>
      <c r="O445" s="45">
        <v>14.0</v>
      </c>
      <c r="P445" s="76">
        <f>'Turnout Restoration'!AT445</f>
        <v>65</v>
      </c>
      <c r="Q445" s="39">
        <f t="shared" si="6"/>
        <v>0.1428571429</v>
      </c>
      <c r="R445" s="40">
        <f t="shared" si="7"/>
        <v>0.3802816901</v>
      </c>
      <c r="S445" s="54">
        <f t="shared" si="8"/>
        <v>0.5114942529</v>
      </c>
      <c r="T445" s="40">
        <f t="shared" si="9"/>
        <v>0.490755102</v>
      </c>
      <c r="U445" s="54">
        <f t="shared" si="10"/>
        <v>0.584122449</v>
      </c>
      <c r="V445" s="39">
        <f t="shared" ref="V445:X445" si="2240">Q445</f>
        <v>0.1428571429</v>
      </c>
      <c r="W445" s="40">
        <f t="shared" si="2240"/>
        <v>0.3802816901</v>
      </c>
      <c r="X445" s="54">
        <f t="shared" si="2240"/>
        <v>0.5114942529</v>
      </c>
      <c r="Y445" s="39">
        <f t="shared" si="12"/>
        <v>0.1428571429</v>
      </c>
      <c r="Z445" s="40">
        <f t="shared" si="13"/>
        <v>-0.1737183099</v>
      </c>
      <c r="AA445" s="54">
        <f t="shared" si="14"/>
        <v>-0.1205057471</v>
      </c>
      <c r="AB445" s="55">
        <f t="shared" si="15"/>
        <v>-0.8825755041</v>
      </c>
      <c r="AC445" s="55">
        <f t="shared" si="16"/>
        <v>1.667973668</v>
      </c>
      <c r="AD445" s="39">
        <f t="shared" si="17"/>
        <v>0.1590380685</v>
      </c>
      <c r="AE445" s="40">
        <f t="shared" si="18"/>
        <v>0.1590380685</v>
      </c>
      <c r="AF445" s="54">
        <f t="shared" si="19"/>
        <v>-0.1205057471</v>
      </c>
      <c r="AG445" s="56">
        <f t="shared" si="20"/>
        <v>-0.6484213188</v>
      </c>
      <c r="AH445" s="56">
        <f t="shared" si="21"/>
        <v>1.433819482</v>
      </c>
      <c r="AI445" s="39">
        <f t="shared" si="22"/>
        <v>0.1410934837</v>
      </c>
      <c r="AJ445" s="40">
        <f t="shared" si="23"/>
        <v>0.1410934837</v>
      </c>
      <c r="AK445" s="54">
        <f t="shared" si="24"/>
        <v>0.1410934837</v>
      </c>
      <c r="AL445" s="57">
        <f t="shared" ref="AL445:AM445" si="2241">R445-T445</f>
        <v>-0.1104734119</v>
      </c>
      <c r="AM445" s="57">
        <f t="shared" si="2241"/>
        <v>-0.07262819611</v>
      </c>
      <c r="AN445" s="58">
        <f t="shared" si="26"/>
        <v>-0.0539890642</v>
      </c>
      <c r="AO445" s="58">
        <f t="shared" si="27"/>
        <v>-0.0511795324</v>
      </c>
      <c r="AP445" s="39">
        <f t="shared" si="28"/>
        <v>0.1410934837</v>
      </c>
      <c r="AQ445" s="40">
        <f t="shared" ref="AQ445:AR445" si="2242">AJ445+AN445</f>
        <v>0.08710441955</v>
      </c>
      <c r="AR445" s="54">
        <f t="shared" si="2242"/>
        <v>0.08991395135</v>
      </c>
      <c r="AS445" s="59">
        <f t="shared" si="30"/>
        <v>1.012499933</v>
      </c>
      <c r="AT445" s="39">
        <f t="shared" ref="AT445:AV445" si="2243">AP445*$AS445</f>
        <v>0.1428571429</v>
      </c>
      <c r="AU445" s="40">
        <f t="shared" si="2243"/>
        <v>0.08819321896</v>
      </c>
      <c r="AV445" s="54">
        <f t="shared" si="2243"/>
        <v>0.09103786972</v>
      </c>
      <c r="AW445" s="39">
        <f t="shared" ref="AW445:AY445" si="2244">IF(AT445&lt;0,0,IF(AT445&gt;1,1,AT445))</f>
        <v>0.1428571429</v>
      </c>
      <c r="AX445" s="40">
        <f t="shared" si="2244"/>
        <v>0.08819321896</v>
      </c>
      <c r="AY445" s="54">
        <f t="shared" si="2244"/>
        <v>0.09103786972</v>
      </c>
      <c r="AZ445" s="38"/>
      <c r="BA445" s="38"/>
      <c r="BB445" s="38"/>
      <c r="BC445" s="38"/>
      <c r="BD445" s="38"/>
      <c r="BE445" s="38"/>
      <c r="BF445" s="38"/>
    </row>
    <row r="446">
      <c r="A446" s="1"/>
      <c r="B446" s="1"/>
      <c r="C446" s="53">
        <v>0.0</v>
      </c>
      <c r="D446" s="42"/>
      <c r="E446" s="42"/>
      <c r="F446" s="2">
        <v>6509.0</v>
      </c>
      <c r="G446" s="75">
        <v>1455.0</v>
      </c>
      <c r="H446" s="43">
        <v>11.0</v>
      </c>
      <c r="I446" s="43">
        <v>37.0</v>
      </c>
      <c r="J446" s="43">
        <v>17.0</v>
      </c>
      <c r="K446" s="44">
        <v>96.0</v>
      </c>
      <c r="L446" s="44">
        <v>212.0</v>
      </c>
      <c r="M446" s="44">
        <v>48.0</v>
      </c>
      <c r="N446" s="76">
        <f>'Turnout Restoration'!AR446</f>
        <v>15</v>
      </c>
      <c r="O446" s="45">
        <v>17.0</v>
      </c>
      <c r="P446" s="76">
        <f>'Turnout Restoration'!AT446</f>
        <v>32</v>
      </c>
      <c r="Q446" s="39">
        <f t="shared" si="6"/>
        <v>0.265625</v>
      </c>
      <c r="R446" s="40">
        <f t="shared" si="7"/>
        <v>0.5692307692</v>
      </c>
      <c r="S446" s="54">
        <f t="shared" si="8"/>
        <v>0.595505618</v>
      </c>
      <c r="T446" s="40">
        <f t="shared" si="9"/>
        <v>0.4586115723</v>
      </c>
      <c r="U446" s="54">
        <f t="shared" si="10"/>
        <v>0.5548151855</v>
      </c>
      <c r="V446" s="39">
        <f t="shared" ref="V446:X446" si="2245">Q446</f>
        <v>0.265625</v>
      </c>
      <c r="W446" s="40">
        <f t="shared" si="2245"/>
        <v>0.5692307692</v>
      </c>
      <c r="X446" s="54">
        <f t="shared" si="2245"/>
        <v>0.595505618</v>
      </c>
      <c r="Y446" s="39">
        <f t="shared" si="12"/>
        <v>0.265625</v>
      </c>
      <c r="Z446" s="40">
        <f t="shared" si="13"/>
        <v>0.01523076923</v>
      </c>
      <c r="AA446" s="54">
        <f t="shared" si="14"/>
        <v>-0.03649438202</v>
      </c>
      <c r="AB446" s="55">
        <f t="shared" si="15"/>
        <v>0.05727665001</v>
      </c>
      <c r="AC446" s="55">
        <f t="shared" si="16"/>
        <v>0.7281215134</v>
      </c>
      <c r="AD446" s="39">
        <f t="shared" si="17"/>
        <v>0.1881337516</v>
      </c>
      <c r="AE446" s="40">
        <f t="shared" si="18"/>
        <v>0.1881337516</v>
      </c>
      <c r="AF446" s="54">
        <f t="shared" si="19"/>
        <v>-0.03649438202</v>
      </c>
      <c r="AG446" s="56">
        <f t="shared" si="20"/>
        <v>-0.1916014628</v>
      </c>
      <c r="AH446" s="56">
        <f t="shared" si="21"/>
        <v>0.9769996262</v>
      </c>
      <c r="AI446" s="39">
        <f t="shared" si="22"/>
        <v>0.135510421</v>
      </c>
      <c r="AJ446" s="40">
        <f t="shared" si="23"/>
        <v>0.135510421</v>
      </c>
      <c r="AK446" s="54">
        <f t="shared" si="24"/>
        <v>0.135510421</v>
      </c>
      <c r="AL446" s="57">
        <f t="shared" ref="AL446:AM446" si="2246">R446-T446</f>
        <v>0.110619197</v>
      </c>
      <c r="AM446" s="57">
        <f t="shared" si="2246"/>
        <v>0.04069043243</v>
      </c>
      <c r="AN446" s="58">
        <f t="shared" si="26"/>
        <v>0.0540603103</v>
      </c>
      <c r="AO446" s="58">
        <f t="shared" si="27"/>
        <v>0.02867367519</v>
      </c>
      <c r="AP446" s="39">
        <f t="shared" si="28"/>
        <v>0.135510421</v>
      </c>
      <c r="AQ446" s="40">
        <f t="shared" ref="AQ446:AR446" si="2247">AJ446+AN446</f>
        <v>0.1895707313</v>
      </c>
      <c r="AR446" s="54">
        <f t="shared" si="2247"/>
        <v>0.1641840962</v>
      </c>
      <c r="AS446" s="59">
        <f t="shared" si="30"/>
        <v>1.96018135</v>
      </c>
      <c r="AT446" s="39">
        <f t="shared" ref="AT446:AV446" si="2248">AP446*$AS446</f>
        <v>0.265625</v>
      </c>
      <c r="AU446" s="40">
        <f t="shared" si="2248"/>
        <v>0.371593012</v>
      </c>
      <c r="AV446" s="54">
        <f t="shared" si="2248"/>
        <v>0.3218306034</v>
      </c>
      <c r="AW446" s="39">
        <f t="shared" ref="AW446:AY446" si="2249">IF(AT446&lt;0,0,IF(AT446&gt;1,1,AT446))</f>
        <v>0.265625</v>
      </c>
      <c r="AX446" s="40">
        <f t="shared" si="2249"/>
        <v>0.371593012</v>
      </c>
      <c r="AY446" s="54">
        <f t="shared" si="2249"/>
        <v>0.3218306034</v>
      </c>
      <c r="AZ446" s="38"/>
      <c r="BA446" s="38"/>
      <c r="BB446" s="38"/>
      <c r="BC446" s="38"/>
      <c r="BD446" s="38"/>
      <c r="BE446" s="38"/>
      <c r="BF446" s="38"/>
    </row>
    <row r="447">
      <c r="A447" s="1"/>
      <c r="B447" s="1"/>
      <c r="C447" s="53">
        <v>0.0</v>
      </c>
      <c r="D447" s="42"/>
      <c r="E447" s="42"/>
      <c r="F447" s="2">
        <v>6512.0</v>
      </c>
      <c r="G447" s="75">
        <v>1939.0</v>
      </c>
      <c r="H447" s="43">
        <v>19.0</v>
      </c>
      <c r="I447" s="43">
        <v>37.0</v>
      </c>
      <c r="J447" s="43">
        <v>34.0</v>
      </c>
      <c r="K447" s="44">
        <v>91.0</v>
      </c>
      <c r="L447" s="44">
        <v>219.0</v>
      </c>
      <c r="M447" s="44">
        <v>107.0</v>
      </c>
      <c r="N447" s="76">
        <f>'Turnout Restoration'!AR447</f>
        <v>31</v>
      </c>
      <c r="O447" s="45">
        <v>20.0</v>
      </c>
      <c r="P447" s="76">
        <f>'Turnout Restoration'!AT447</f>
        <v>38</v>
      </c>
      <c r="Q447" s="39">
        <f t="shared" si="6"/>
        <v>0.2247191011</v>
      </c>
      <c r="R447" s="40">
        <f t="shared" si="7"/>
        <v>0.4111111111</v>
      </c>
      <c r="S447" s="54">
        <f t="shared" si="8"/>
        <v>0.5251798561</v>
      </c>
      <c r="T447" s="40">
        <f t="shared" si="9"/>
        <v>0.4670412827</v>
      </c>
      <c r="U447" s="54">
        <f t="shared" si="10"/>
        <v>0.5633647267</v>
      </c>
      <c r="V447" s="39">
        <f t="shared" ref="V447:X447" si="2250">Q447</f>
        <v>0.2247191011</v>
      </c>
      <c r="W447" s="40">
        <f t="shared" si="2250"/>
        <v>0.4111111111</v>
      </c>
      <c r="X447" s="54">
        <f t="shared" si="2250"/>
        <v>0.5251798561</v>
      </c>
      <c r="Y447" s="39">
        <f t="shared" si="12"/>
        <v>0.2247191011</v>
      </c>
      <c r="Z447" s="40">
        <f t="shared" si="13"/>
        <v>-0.1428888889</v>
      </c>
      <c r="AA447" s="54">
        <f t="shared" si="14"/>
        <v>-0.1068201439</v>
      </c>
      <c r="AB447" s="55">
        <f t="shared" si="15"/>
        <v>-0.5663675003</v>
      </c>
      <c r="AC447" s="55">
        <f t="shared" si="16"/>
        <v>1.351765664</v>
      </c>
      <c r="AD447" s="39">
        <f t="shared" si="17"/>
        <v>0.1883028266</v>
      </c>
      <c r="AE447" s="40">
        <f t="shared" si="18"/>
        <v>0.1883028266</v>
      </c>
      <c r="AF447" s="54">
        <f t="shared" si="19"/>
        <v>-0.1068201439</v>
      </c>
      <c r="AG447" s="56">
        <f t="shared" si="20"/>
        <v>-0.5160120017</v>
      </c>
      <c r="AH447" s="56">
        <f t="shared" si="21"/>
        <v>1.301410165</v>
      </c>
      <c r="AI447" s="39">
        <f t="shared" si="22"/>
        <v>0.1530824902</v>
      </c>
      <c r="AJ447" s="40">
        <f t="shared" si="23"/>
        <v>0.1530824902</v>
      </c>
      <c r="AK447" s="54">
        <f t="shared" si="24"/>
        <v>0.1530824902</v>
      </c>
      <c r="AL447" s="57">
        <f t="shared" ref="AL447:AM447" si="2251">R447-T447</f>
        <v>-0.05593017156</v>
      </c>
      <c r="AM447" s="57">
        <f t="shared" si="2251"/>
        <v>-0.03818487056</v>
      </c>
      <c r="AN447" s="58">
        <f t="shared" si="26"/>
        <v>-0.02733343319</v>
      </c>
      <c r="AO447" s="58">
        <f t="shared" si="27"/>
        <v>-0.02690805947</v>
      </c>
      <c r="AP447" s="39">
        <f t="shared" si="28"/>
        <v>0.1530824902</v>
      </c>
      <c r="AQ447" s="40">
        <f t="shared" ref="AQ447:AR447" si="2252">AJ447+AN447</f>
        <v>0.125749057</v>
      </c>
      <c r="AR447" s="54">
        <f t="shared" si="2252"/>
        <v>0.1261744308</v>
      </c>
      <c r="AS447" s="59">
        <f t="shared" si="30"/>
        <v>1.467960841</v>
      </c>
      <c r="AT447" s="39">
        <f t="shared" ref="AT447:AV447" si="2253">AP447*$AS447</f>
        <v>0.2247191011</v>
      </c>
      <c r="AU447" s="40">
        <f t="shared" si="2253"/>
        <v>0.1845946916</v>
      </c>
      <c r="AV447" s="54">
        <f t="shared" si="2253"/>
        <v>0.1852191235</v>
      </c>
      <c r="AW447" s="39">
        <f t="shared" ref="AW447:AY447" si="2254">IF(AT447&lt;0,0,IF(AT447&gt;1,1,AT447))</f>
        <v>0.2247191011</v>
      </c>
      <c r="AX447" s="40">
        <f t="shared" si="2254"/>
        <v>0.1845946916</v>
      </c>
      <c r="AY447" s="54">
        <f t="shared" si="2254"/>
        <v>0.1852191235</v>
      </c>
      <c r="AZ447" s="38"/>
      <c r="BA447" s="38"/>
      <c r="BB447" s="38"/>
      <c r="BC447" s="38"/>
      <c r="BD447" s="38"/>
      <c r="BE447" s="38"/>
      <c r="BF447" s="38"/>
    </row>
    <row r="448">
      <c r="A448" s="1"/>
      <c r="B448" s="1"/>
      <c r="C448" s="53">
        <v>0.0</v>
      </c>
      <c r="D448" s="42"/>
      <c r="E448" s="42"/>
      <c r="F448" s="2">
        <v>6514.0</v>
      </c>
      <c r="G448" s="75">
        <v>2368.0</v>
      </c>
      <c r="H448" s="43">
        <v>17.0</v>
      </c>
      <c r="I448" s="43">
        <v>43.0</v>
      </c>
      <c r="J448" s="43">
        <v>28.0</v>
      </c>
      <c r="K448" s="44">
        <v>87.0</v>
      </c>
      <c r="L448" s="44">
        <v>222.0</v>
      </c>
      <c r="M448" s="44">
        <v>93.0</v>
      </c>
      <c r="N448" s="76">
        <f>'Turnout Restoration'!AR448</f>
        <v>39</v>
      </c>
      <c r="O448" s="45">
        <v>26.0</v>
      </c>
      <c r="P448" s="76">
        <f>'Turnout Restoration'!AT448</f>
        <v>60</v>
      </c>
      <c r="Q448" s="39">
        <f t="shared" si="6"/>
        <v>0.208</v>
      </c>
      <c r="R448" s="40">
        <f t="shared" si="7"/>
        <v>0.4886363636</v>
      </c>
      <c r="S448" s="54">
        <f t="shared" si="8"/>
        <v>0.552238806</v>
      </c>
      <c r="T448" s="40">
        <f t="shared" si="9"/>
        <v>0.471142784</v>
      </c>
      <c r="U448" s="54">
        <f t="shared" si="10"/>
        <v>0.567208832</v>
      </c>
      <c r="V448" s="39">
        <f t="shared" ref="V448:X448" si="2255">Q448</f>
        <v>0.208</v>
      </c>
      <c r="W448" s="40">
        <f t="shared" si="2255"/>
        <v>0.4886363636</v>
      </c>
      <c r="X448" s="54">
        <f t="shared" si="2255"/>
        <v>0.552238806</v>
      </c>
      <c r="Y448" s="39">
        <f t="shared" si="12"/>
        <v>0.208</v>
      </c>
      <c r="Z448" s="40">
        <f t="shared" si="13"/>
        <v>-0.06536363636</v>
      </c>
      <c r="AA448" s="54">
        <f t="shared" si="14"/>
        <v>-0.07976119403</v>
      </c>
      <c r="AB448" s="55">
        <f t="shared" si="15"/>
        <v>-0.304476788</v>
      </c>
      <c r="AC448" s="55">
        <f t="shared" si="16"/>
        <v>1.089874951</v>
      </c>
      <c r="AD448" s="39">
        <f t="shared" si="17"/>
        <v>0.1541693954</v>
      </c>
      <c r="AE448" s="40">
        <f t="shared" si="18"/>
        <v>0.1541693954</v>
      </c>
      <c r="AF448" s="54">
        <f t="shared" si="19"/>
        <v>-0.07976119403</v>
      </c>
      <c r="AG448" s="56">
        <f t="shared" si="20"/>
        <v>-0.477439553</v>
      </c>
      <c r="AH448" s="56">
        <f t="shared" si="21"/>
        <v>1.262837716</v>
      </c>
      <c r="AI448" s="39">
        <f t="shared" si="22"/>
        <v>0.1227396646</v>
      </c>
      <c r="AJ448" s="40">
        <f t="shared" si="23"/>
        <v>0.1227396646</v>
      </c>
      <c r="AK448" s="54">
        <f t="shared" si="24"/>
        <v>0.1227396646</v>
      </c>
      <c r="AL448" s="57">
        <f t="shared" ref="AL448:AM448" si="2256">R448-T448</f>
        <v>0.01749357964</v>
      </c>
      <c r="AM448" s="57">
        <f t="shared" si="2256"/>
        <v>-0.01497002603</v>
      </c>
      <c r="AN448" s="58">
        <f t="shared" si="26"/>
        <v>0.00854922445</v>
      </c>
      <c r="AO448" s="58">
        <f t="shared" si="27"/>
        <v>-0.01054905634</v>
      </c>
      <c r="AP448" s="39">
        <f t="shared" si="28"/>
        <v>0.1227396646</v>
      </c>
      <c r="AQ448" s="40">
        <f t="shared" ref="AQ448:AR448" si="2257">AJ448+AN448</f>
        <v>0.1312888891</v>
      </c>
      <c r="AR448" s="54">
        <f t="shared" si="2257"/>
        <v>0.1121906083</v>
      </c>
      <c r="AS448" s="59">
        <f t="shared" si="30"/>
        <v>1.694643705</v>
      </c>
      <c r="AT448" s="39">
        <f t="shared" ref="AT448:AV448" si="2258">AP448*$AS448</f>
        <v>0.208</v>
      </c>
      <c r="AU448" s="40">
        <f t="shared" si="2258"/>
        <v>0.2224878894</v>
      </c>
      <c r="AV448" s="54">
        <f t="shared" si="2258"/>
        <v>0.1901231081</v>
      </c>
      <c r="AW448" s="39">
        <f t="shared" ref="AW448:AY448" si="2259">IF(AT448&lt;0,0,IF(AT448&gt;1,1,AT448))</f>
        <v>0.208</v>
      </c>
      <c r="AX448" s="40">
        <f t="shared" si="2259"/>
        <v>0.2224878894</v>
      </c>
      <c r="AY448" s="54">
        <f t="shared" si="2259"/>
        <v>0.1901231081</v>
      </c>
      <c r="AZ448" s="38"/>
      <c r="BA448" s="38"/>
      <c r="BB448" s="38"/>
      <c r="BC448" s="38"/>
      <c r="BD448" s="38"/>
      <c r="BE448" s="38"/>
      <c r="BF448" s="38"/>
    </row>
    <row r="449">
      <c r="A449" s="1"/>
      <c r="B449" s="1"/>
      <c r="C449" s="53">
        <v>0.0</v>
      </c>
      <c r="D449" s="42"/>
      <c r="E449" s="42"/>
      <c r="F449" s="2">
        <v>6517.0</v>
      </c>
      <c r="G449" s="75">
        <v>2267.0</v>
      </c>
      <c r="H449" s="43">
        <v>26.0</v>
      </c>
      <c r="I449" s="43">
        <v>34.0</v>
      </c>
      <c r="J449" s="43">
        <v>23.0</v>
      </c>
      <c r="K449" s="44">
        <v>40.0</v>
      </c>
      <c r="L449" s="44">
        <v>183.0</v>
      </c>
      <c r="M449" s="44">
        <v>56.0</v>
      </c>
      <c r="N449" s="76">
        <f>'Turnout Restoration'!AR449</f>
        <v>26</v>
      </c>
      <c r="O449" s="45">
        <v>28.0</v>
      </c>
      <c r="P449" s="76">
        <f>'Turnout Restoration'!AT449</f>
        <v>27</v>
      </c>
      <c r="Q449" s="39">
        <f t="shared" si="6"/>
        <v>0.3456790123</v>
      </c>
      <c r="R449" s="40">
        <f t="shared" si="7"/>
        <v>0.4096385542</v>
      </c>
      <c r="S449" s="54">
        <f t="shared" si="8"/>
        <v>0.6559139785</v>
      </c>
      <c r="T449" s="40">
        <f t="shared" si="9"/>
        <v>0.4487087334</v>
      </c>
      <c r="U449" s="54">
        <f t="shared" si="10"/>
        <v>0.5415985368</v>
      </c>
      <c r="V449" s="39">
        <f t="shared" ref="V449:X449" si="2260">Q449</f>
        <v>0.3456790123</v>
      </c>
      <c r="W449" s="40">
        <f t="shared" si="2260"/>
        <v>0.4096385542</v>
      </c>
      <c r="X449" s="54">
        <f t="shared" si="2260"/>
        <v>0.6559139785</v>
      </c>
      <c r="Y449" s="39">
        <f t="shared" si="12"/>
        <v>0.3456790123</v>
      </c>
      <c r="Z449" s="40">
        <f t="shared" si="13"/>
        <v>-0.1443614458</v>
      </c>
      <c r="AA449" s="54">
        <f t="shared" si="14"/>
        <v>0.02391397849</v>
      </c>
      <c r="AB449" s="55">
        <f t="shared" si="15"/>
        <v>-0.3956006316</v>
      </c>
      <c r="AC449" s="55">
        <f t="shared" si="16"/>
        <v>1.180998795</v>
      </c>
      <c r="AD449" s="39">
        <f t="shared" si="17"/>
        <v>0.2648907384</v>
      </c>
      <c r="AE449" s="40">
        <f t="shared" si="18"/>
        <v>0.2648907384</v>
      </c>
      <c r="AF449" s="54">
        <f t="shared" si="19"/>
        <v>0.02391397849</v>
      </c>
      <c r="AG449" s="56">
        <f t="shared" si="20"/>
        <v>0.09003457925</v>
      </c>
      <c r="AH449" s="56">
        <f t="shared" si="21"/>
        <v>0.6953635842</v>
      </c>
      <c r="AI449" s="39">
        <f t="shared" si="22"/>
        <v>0.1880677826</v>
      </c>
      <c r="AJ449" s="40">
        <f t="shared" si="23"/>
        <v>0.1880677826</v>
      </c>
      <c r="AK449" s="54">
        <f t="shared" si="24"/>
        <v>0.1880677826</v>
      </c>
      <c r="AL449" s="57">
        <f t="shared" ref="AL449:AM449" si="2261">R449-T449</f>
        <v>-0.03907017921</v>
      </c>
      <c r="AM449" s="57">
        <f t="shared" si="2261"/>
        <v>0.1143154417</v>
      </c>
      <c r="AN449" s="58">
        <f t="shared" si="26"/>
        <v>-0.0190938469</v>
      </c>
      <c r="AO449" s="58">
        <f t="shared" si="27"/>
        <v>0.08055564045</v>
      </c>
      <c r="AP449" s="39">
        <f t="shared" si="28"/>
        <v>0.1880677826</v>
      </c>
      <c r="AQ449" s="40">
        <f t="shared" ref="AQ449:AR449" si="2262">AJ449+AN449</f>
        <v>0.1689739357</v>
      </c>
      <c r="AR449" s="54">
        <f t="shared" si="2262"/>
        <v>0.268623423</v>
      </c>
      <c r="AS449" s="59">
        <f t="shared" si="30"/>
        <v>1.838055448</v>
      </c>
      <c r="AT449" s="39">
        <f t="shared" ref="AT449:AV449" si="2263">AP449*$AS449</f>
        <v>0.3456790123</v>
      </c>
      <c r="AU449" s="40">
        <f t="shared" si="2263"/>
        <v>0.310583463</v>
      </c>
      <c r="AV449" s="54">
        <f t="shared" si="2263"/>
        <v>0.4937447462</v>
      </c>
      <c r="AW449" s="39">
        <f t="shared" ref="AW449:AY449" si="2264">IF(AT449&lt;0,0,IF(AT449&gt;1,1,AT449))</f>
        <v>0.3456790123</v>
      </c>
      <c r="AX449" s="40">
        <f t="shared" si="2264"/>
        <v>0.310583463</v>
      </c>
      <c r="AY449" s="54">
        <f t="shared" si="2264"/>
        <v>0.4937447462</v>
      </c>
      <c r="AZ449" s="38"/>
      <c r="BA449" s="38"/>
      <c r="BB449" s="38"/>
      <c r="BC449" s="38"/>
      <c r="BD449" s="38"/>
      <c r="BE449" s="38"/>
      <c r="BF449" s="38"/>
    </row>
    <row r="450">
      <c r="A450" s="1"/>
      <c r="B450" s="1"/>
      <c r="C450" s="53">
        <v>0.0</v>
      </c>
      <c r="D450" s="42"/>
      <c r="E450" s="42"/>
      <c r="F450" s="2">
        <v>6520.0</v>
      </c>
      <c r="G450" s="75">
        <v>2800.0</v>
      </c>
      <c r="H450" s="43">
        <v>36.0</v>
      </c>
      <c r="I450" s="43">
        <v>55.0</v>
      </c>
      <c r="J450" s="43">
        <v>47.0</v>
      </c>
      <c r="K450" s="44">
        <v>134.0</v>
      </c>
      <c r="L450" s="44">
        <v>242.0</v>
      </c>
      <c r="M450" s="44">
        <v>101.0</v>
      </c>
      <c r="N450" s="76">
        <f>'Turnout Restoration'!AR450</f>
        <v>57</v>
      </c>
      <c r="O450" s="45">
        <v>39.0</v>
      </c>
      <c r="P450" s="76">
        <f>'Turnout Restoration'!AT450</f>
        <v>47</v>
      </c>
      <c r="Q450" s="39">
        <f t="shared" si="6"/>
        <v>0.2727272727</v>
      </c>
      <c r="R450" s="40">
        <f t="shared" si="7"/>
        <v>0.3985507246</v>
      </c>
      <c r="S450" s="54">
        <f t="shared" si="8"/>
        <v>0.5073375262</v>
      </c>
      <c r="T450" s="40">
        <f t="shared" si="9"/>
        <v>0.4573801653</v>
      </c>
      <c r="U450" s="54">
        <f t="shared" si="10"/>
        <v>0.5534545455</v>
      </c>
      <c r="V450" s="39">
        <f t="shared" ref="V450:X450" si="2265">Q450</f>
        <v>0.2727272727</v>
      </c>
      <c r="W450" s="40">
        <f t="shared" si="2265"/>
        <v>0.3985507246</v>
      </c>
      <c r="X450" s="54">
        <f t="shared" si="2265"/>
        <v>0.5073375262</v>
      </c>
      <c r="Y450" s="39">
        <f t="shared" si="12"/>
        <v>0.2727272727</v>
      </c>
      <c r="Z450" s="40">
        <f t="shared" si="13"/>
        <v>-0.1554492754</v>
      </c>
      <c r="AA450" s="54">
        <f t="shared" si="14"/>
        <v>-0.1246624738</v>
      </c>
      <c r="AB450" s="55">
        <f t="shared" si="15"/>
        <v>-0.5180539433</v>
      </c>
      <c r="AC450" s="55">
        <f t="shared" si="16"/>
        <v>1.303452107</v>
      </c>
      <c r="AD450" s="39">
        <f t="shared" si="17"/>
        <v>0.221973695</v>
      </c>
      <c r="AE450" s="40">
        <f t="shared" si="18"/>
        <v>0.221973695</v>
      </c>
      <c r="AF450" s="54">
        <f t="shared" si="19"/>
        <v>-0.1246624738</v>
      </c>
      <c r="AG450" s="56">
        <f t="shared" si="20"/>
        <v>-0.5117125275</v>
      </c>
      <c r="AH450" s="56">
        <f t="shared" si="21"/>
        <v>1.297110691</v>
      </c>
      <c r="AI450" s="39">
        <f t="shared" si="22"/>
        <v>0.1800181291</v>
      </c>
      <c r="AJ450" s="40">
        <f t="shared" si="23"/>
        <v>0.1800181291</v>
      </c>
      <c r="AK450" s="54">
        <f t="shared" si="24"/>
        <v>0.1800181291</v>
      </c>
      <c r="AL450" s="57">
        <f t="shared" ref="AL450:AM450" si="2266">R450-T450</f>
        <v>-0.05882944065</v>
      </c>
      <c r="AM450" s="57">
        <f t="shared" si="2266"/>
        <v>-0.04611701925</v>
      </c>
      <c r="AN450" s="58">
        <f t="shared" si="26"/>
        <v>-0.02875032457</v>
      </c>
      <c r="AO450" s="58">
        <f t="shared" si="27"/>
        <v>-0.03249767456</v>
      </c>
      <c r="AP450" s="39">
        <f t="shared" si="28"/>
        <v>0.1800181291</v>
      </c>
      <c r="AQ450" s="40">
        <f t="shared" ref="AQ450:AR450" si="2267">AJ450+AN450</f>
        <v>0.1512678045</v>
      </c>
      <c r="AR450" s="54">
        <f t="shared" si="2267"/>
        <v>0.1475204546</v>
      </c>
      <c r="AS450" s="59">
        <f t="shared" si="30"/>
        <v>1.514998929</v>
      </c>
      <c r="AT450" s="39">
        <f t="shared" ref="AT450:AV450" si="2268">AP450*$AS450</f>
        <v>0.2727272727</v>
      </c>
      <c r="AU450" s="40">
        <f t="shared" si="2268"/>
        <v>0.2291705618</v>
      </c>
      <c r="AV450" s="54">
        <f t="shared" si="2268"/>
        <v>0.2234933306</v>
      </c>
      <c r="AW450" s="39">
        <f t="shared" ref="AW450:AY450" si="2269">IF(AT450&lt;0,0,IF(AT450&gt;1,1,AT450))</f>
        <v>0.2727272727</v>
      </c>
      <c r="AX450" s="40">
        <f t="shared" si="2269"/>
        <v>0.2291705618</v>
      </c>
      <c r="AY450" s="54">
        <f t="shared" si="2269"/>
        <v>0.2234933306</v>
      </c>
      <c r="AZ450" s="38"/>
      <c r="BA450" s="38"/>
      <c r="BB450" s="38"/>
      <c r="BC450" s="38"/>
      <c r="BD450" s="38"/>
      <c r="BE450" s="38"/>
      <c r="BF450" s="38"/>
    </row>
    <row r="451">
      <c r="A451" s="1"/>
      <c r="B451" s="1"/>
      <c r="C451" s="53">
        <v>0.0</v>
      </c>
      <c r="D451" s="42"/>
      <c r="E451" s="42"/>
      <c r="F451" s="2">
        <v>6522.0</v>
      </c>
      <c r="G451" s="75">
        <v>1570.0</v>
      </c>
      <c r="H451" s="43">
        <v>12.0</v>
      </c>
      <c r="I451" s="43">
        <v>30.0</v>
      </c>
      <c r="J451" s="43">
        <v>25.0</v>
      </c>
      <c r="K451" s="44">
        <v>68.0</v>
      </c>
      <c r="L451" s="44">
        <v>145.0</v>
      </c>
      <c r="M451" s="44">
        <v>45.0</v>
      </c>
      <c r="N451" s="76">
        <f>'Turnout Restoration'!AR451</f>
        <v>23</v>
      </c>
      <c r="O451" s="45">
        <v>14.0</v>
      </c>
      <c r="P451" s="76">
        <f>'Turnout Restoration'!AT451</f>
        <v>45</v>
      </c>
      <c r="Q451" s="39">
        <f t="shared" si="6"/>
        <v>0.1707317073</v>
      </c>
      <c r="R451" s="40">
        <f t="shared" si="7"/>
        <v>0.447761194</v>
      </c>
      <c r="S451" s="54">
        <f t="shared" si="8"/>
        <v>0.5620155039</v>
      </c>
      <c r="T451" s="40">
        <f t="shared" si="9"/>
        <v>0.4816555622</v>
      </c>
      <c r="U451" s="54">
        <f t="shared" si="10"/>
        <v>0.5765080309</v>
      </c>
      <c r="V451" s="39">
        <f t="shared" ref="V451:X451" si="2270">Q451</f>
        <v>0.1707317073</v>
      </c>
      <c r="W451" s="40">
        <f t="shared" si="2270"/>
        <v>0.447761194</v>
      </c>
      <c r="X451" s="54">
        <f t="shared" si="2270"/>
        <v>0.5620155039</v>
      </c>
      <c r="Y451" s="39">
        <f t="shared" si="12"/>
        <v>0.1707317073</v>
      </c>
      <c r="Z451" s="40">
        <f t="shared" si="13"/>
        <v>-0.106238806</v>
      </c>
      <c r="AA451" s="54">
        <f t="shared" si="14"/>
        <v>-0.06998449612</v>
      </c>
      <c r="AB451" s="55">
        <f t="shared" si="15"/>
        <v>-0.5566235696</v>
      </c>
      <c r="AC451" s="55">
        <f t="shared" si="16"/>
        <v>1.342021733</v>
      </c>
      <c r="AD451" s="39">
        <f t="shared" si="17"/>
        <v>0.1421900133</v>
      </c>
      <c r="AE451" s="40">
        <f t="shared" si="18"/>
        <v>0.1421900133</v>
      </c>
      <c r="AF451" s="54">
        <f t="shared" si="19"/>
        <v>-0.06998449612</v>
      </c>
      <c r="AG451" s="56">
        <f t="shared" si="20"/>
        <v>-0.4573800742</v>
      </c>
      <c r="AH451" s="56">
        <f t="shared" si="21"/>
        <v>1.242778238</v>
      </c>
      <c r="AI451" s="39">
        <f t="shared" si="22"/>
        <v>0.1120621024</v>
      </c>
      <c r="AJ451" s="40">
        <f t="shared" si="23"/>
        <v>0.1120621024</v>
      </c>
      <c r="AK451" s="54">
        <f t="shared" si="24"/>
        <v>0.1120621024</v>
      </c>
      <c r="AL451" s="57">
        <f t="shared" ref="AL451:AM451" si="2271">R451-T451</f>
        <v>-0.03389436814</v>
      </c>
      <c r="AM451" s="57">
        <f t="shared" si="2271"/>
        <v>-0.01449252706</v>
      </c>
      <c r="AN451" s="58">
        <f t="shared" si="26"/>
        <v>-0.01656439487</v>
      </c>
      <c r="AO451" s="58">
        <f t="shared" si="27"/>
        <v>-0.01021257305</v>
      </c>
      <c r="AP451" s="39">
        <f t="shared" si="28"/>
        <v>0.1120621024</v>
      </c>
      <c r="AQ451" s="40">
        <f t="shared" ref="AQ451:AR451" si="2272">AJ451+AN451</f>
        <v>0.09549770752</v>
      </c>
      <c r="AR451" s="54">
        <f t="shared" si="2272"/>
        <v>0.1018495293</v>
      </c>
      <c r="AS451" s="59">
        <f t="shared" si="30"/>
        <v>1.52354546</v>
      </c>
      <c r="AT451" s="39">
        <f t="shared" ref="AT451:AV451" si="2273">AP451*$AS451</f>
        <v>0.1707317073</v>
      </c>
      <c r="AU451" s="40">
        <f t="shared" si="2273"/>
        <v>0.1454950987</v>
      </c>
      <c r="AV451" s="54">
        <f t="shared" si="2273"/>
        <v>0.155172388</v>
      </c>
      <c r="AW451" s="39">
        <f t="shared" ref="AW451:AY451" si="2274">IF(AT451&lt;0,0,IF(AT451&gt;1,1,AT451))</f>
        <v>0.1707317073</v>
      </c>
      <c r="AX451" s="40">
        <f t="shared" si="2274"/>
        <v>0.1454950987</v>
      </c>
      <c r="AY451" s="54">
        <f t="shared" si="2274"/>
        <v>0.155172388</v>
      </c>
      <c r="AZ451" s="38"/>
      <c r="BA451" s="38"/>
      <c r="BB451" s="38"/>
      <c r="BC451" s="38"/>
      <c r="BD451" s="38"/>
      <c r="BE451" s="38"/>
      <c r="BF451" s="38"/>
    </row>
    <row r="452">
      <c r="A452" s="1"/>
      <c r="B452" s="1"/>
      <c r="C452" s="53">
        <v>0.0</v>
      </c>
      <c r="D452" s="42"/>
      <c r="E452" s="42"/>
      <c r="F452" s="2">
        <v>6526.0</v>
      </c>
      <c r="G452" s="75">
        <v>1880.0</v>
      </c>
      <c r="H452" s="43">
        <v>24.0</v>
      </c>
      <c r="I452" s="43">
        <v>56.0</v>
      </c>
      <c r="J452" s="43">
        <v>17.0</v>
      </c>
      <c r="K452" s="44">
        <v>196.0</v>
      </c>
      <c r="L452" s="44">
        <v>353.0</v>
      </c>
      <c r="M452" s="44">
        <v>50.0</v>
      </c>
      <c r="N452" s="76">
        <f>'Turnout Restoration'!AR452</f>
        <v>42</v>
      </c>
      <c r="O452" s="45">
        <v>13.0</v>
      </c>
      <c r="P452" s="76">
        <f>'Turnout Restoration'!AT452</f>
        <v>36</v>
      </c>
      <c r="Q452" s="39">
        <f t="shared" si="6"/>
        <v>0.1428571429</v>
      </c>
      <c r="R452" s="40">
        <f t="shared" si="7"/>
        <v>0.5773195876</v>
      </c>
      <c r="S452" s="54">
        <f t="shared" si="8"/>
        <v>0.5893155259</v>
      </c>
      <c r="T452" s="40">
        <f t="shared" si="9"/>
        <v>0.490755102</v>
      </c>
      <c r="U452" s="54">
        <f t="shared" si="10"/>
        <v>0.584122449</v>
      </c>
      <c r="V452" s="39">
        <f t="shared" ref="V452:X452" si="2275">Q452</f>
        <v>0.1428571429</v>
      </c>
      <c r="W452" s="40">
        <f t="shared" si="2275"/>
        <v>0.5773195876</v>
      </c>
      <c r="X452" s="54">
        <f t="shared" si="2275"/>
        <v>0.5893155259</v>
      </c>
      <c r="Y452" s="39">
        <f t="shared" si="12"/>
        <v>0.1428571429</v>
      </c>
      <c r="Z452" s="40">
        <f t="shared" si="13"/>
        <v>0.02331958763</v>
      </c>
      <c r="AA452" s="54">
        <f t="shared" si="14"/>
        <v>-0.04268447412</v>
      </c>
      <c r="AB452" s="55">
        <f t="shared" si="15"/>
        <v>0.1618099704</v>
      </c>
      <c r="AC452" s="55">
        <f t="shared" si="16"/>
        <v>0.623588193</v>
      </c>
      <c r="AD452" s="39">
        <f t="shared" si="17"/>
        <v>0.1023522507</v>
      </c>
      <c r="AE452" s="40">
        <f t="shared" si="18"/>
        <v>0.1023522507</v>
      </c>
      <c r="AF452" s="54">
        <f t="shared" si="19"/>
        <v>-0.04268447412</v>
      </c>
      <c r="AG452" s="56">
        <f t="shared" si="20"/>
        <v>-0.395104952</v>
      </c>
      <c r="AH452" s="56">
        <f t="shared" si="21"/>
        <v>1.180503115</v>
      </c>
      <c r="AI452" s="39">
        <f t="shared" si="22"/>
        <v>0.07841539245</v>
      </c>
      <c r="AJ452" s="40">
        <f t="shared" si="23"/>
        <v>0.07841539245</v>
      </c>
      <c r="AK452" s="54">
        <f t="shared" si="24"/>
        <v>0.07841539245</v>
      </c>
      <c r="AL452" s="57">
        <f t="shared" ref="AL452:AM452" si="2276">R452-T452</f>
        <v>0.08656448559</v>
      </c>
      <c r="AM452" s="57">
        <f t="shared" si="2276"/>
        <v>0.005193076897</v>
      </c>
      <c r="AN452" s="58">
        <f t="shared" si="26"/>
        <v>0.04230461873</v>
      </c>
      <c r="AO452" s="58">
        <f t="shared" si="27"/>
        <v>0.003659449932</v>
      </c>
      <c r="AP452" s="39">
        <f t="shared" si="28"/>
        <v>0.07841539245</v>
      </c>
      <c r="AQ452" s="40">
        <f t="shared" ref="AQ452:AR452" si="2277">AJ452+AN452</f>
        <v>0.1207200112</v>
      </c>
      <c r="AR452" s="54">
        <f t="shared" si="2277"/>
        <v>0.08207484239</v>
      </c>
      <c r="AS452" s="59">
        <f t="shared" si="30"/>
        <v>1.821799756</v>
      </c>
      <c r="AT452" s="39">
        <f t="shared" ref="AT452:AV452" si="2278">AP452*$AS452</f>
        <v>0.1428571429</v>
      </c>
      <c r="AU452" s="40">
        <f t="shared" si="2278"/>
        <v>0.2199276869</v>
      </c>
      <c r="AV452" s="54">
        <f t="shared" si="2278"/>
        <v>0.1495239279</v>
      </c>
      <c r="AW452" s="39">
        <f t="shared" ref="AW452:AY452" si="2279">IF(AT452&lt;0,0,IF(AT452&gt;1,1,AT452))</f>
        <v>0.1428571429</v>
      </c>
      <c r="AX452" s="40">
        <f t="shared" si="2279"/>
        <v>0.2199276869</v>
      </c>
      <c r="AY452" s="54">
        <f t="shared" si="2279"/>
        <v>0.1495239279</v>
      </c>
      <c r="AZ452" s="38"/>
      <c r="BA452" s="38"/>
      <c r="BB452" s="38"/>
      <c r="BC452" s="38"/>
      <c r="BD452" s="38"/>
      <c r="BE452" s="38"/>
      <c r="BF452" s="38"/>
    </row>
    <row r="453">
      <c r="A453" s="1"/>
      <c r="B453" s="1"/>
      <c r="C453" s="53">
        <v>0.0</v>
      </c>
      <c r="D453" s="42"/>
      <c r="E453" s="42"/>
      <c r="F453" s="2">
        <v>6527.0</v>
      </c>
      <c r="G453" s="75">
        <v>2826.0</v>
      </c>
      <c r="H453" s="43">
        <v>47.0</v>
      </c>
      <c r="I453" s="43">
        <v>57.0</v>
      </c>
      <c r="J453" s="43">
        <v>31.0</v>
      </c>
      <c r="K453" s="44">
        <v>112.0</v>
      </c>
      <c r="L453" s="44">
        <v>183.0</v>
      </c>
      <c r="M453" s="44">
        <v>58.0</v>
      </c>
      <c r="N453" s="76">
        <f>'Turnout Restoration'!AR453</f>
        <v>31</v>
      </c>
      <c r="O453" s="45">
        <v>38.0</v>
      </c>
      <c r="P453" s="76">
        <f>'Turnout Restoration'!AT453</f>
        <v>23</v>
      </c>
      <c r="Q453" s="39">
        <f t="shared" si="6"/>
        <v>0.4130434783</v>
      </c>
      <c r="R453" s="40">
        <f t="shared" si="7"/>
        <v>0.4222222222</v>
      </c>
      <c r="S453" s="54">
        <f t="shared" si="8"/>
        <v>0.5184135977</v>
      </c>
      <c r="T453" s="40">
        <f t="shared" si="9"/>
        <v>0.4471384688</v>
      </c>
      <c r="U453" s="54">
        <f t="shared" si="10"/>
        <v>0.534081758</v>
      </c>
      <c r="V453" s="39">
        <f t="shared" ref="V453:X453" si="2280">Q453</f>
        <v>0.4130434783</v>
      </c>
      <c r="W453" s="40">
        <f t="shared" si="2280"/>
        <v>0.4222222222</v>
      </c>
      <c r="X453" s="54">
        <f t="shared" si="2280"/>
        <v>0.5184135977</v>
      </c>
      <c r="Y453" s="39">
        <f t="shared" si="12"/>
        <v>0.4130434783</v>
      </c>
      <c r="Z453" s="40">
        <f t="shared" si="13"/>
        <v>-0.1317777778</v>
      </c>
      <c r="AA453" s="54">
        <f t="shared" si="14"/>
        <v>-0.1135864023</v>
      </c>
      <c r="AB453" s="55">
        <f t="shared" si="15"/>
        <v>-0.308832724</v>
      </c>
      <c r="AC453" s="55">
        <f t="shared" si="16"/>
        <v>1.094230887</v>
      </c>
      <c r="AD453" s="39">
        <f t="shared" si="17"/>
        <v>0.3065699738</v>
      </c>
      <c r="AE453" s="40">
        <f t="shared" si="18"/>
        <v>0.3065699738</v>
      </c>
      <c r="AF453" s="54">
        <f t="shared" si="19"/>
        <v>-0.1135864023</v>
      </c>
      <c r="AG453" s="56">
        <f t="shared" si="20"/>
        <v>-0.3548260273</v>
      </c>
      <c r="AH453" s="56">
        <f t="shared" si="21"/>
        <v>1.140224191</v>
      </c>
      <c r="AI453" s="39">
        <f t="shared" si="22"/>
        <v>0.2311785237</v>
      </c>
      <c r="AJ453" s="40">
        <f t="shared" si="23"/>
        <v>0.2311785237</v>
      </c>
      <c r="AK453" s="54">
        <f t="shared" si="24"/>
        <v>0.2311785237</v>
      </c>
      <c r="AL453" s="57">
        <f t="shared" ref="AL453:AM453" si="2281">R453-T453</f>
        <v>-0.02491624659</v>
      </c>
      <c r="AM453" s="57">
        <f t="shared" si="2281"/>
        <v>-0.0156681603</v>
      </c>
      <c r="AN453" s="58">
        <f t="shared" si="26"/>
        <v>-0.01217672935</v>
      </c>
      <c r="AO453" s="58">
        <f t="shared" si="27"/>
        <v>-0.01104101659</v>
      </c>
      <c r="AP453" s="39">
        <f t="shared" si="28"/>
        <v>0.2311785237</v>
      </c>
      <c r="AQ453" s="40">
        <f t="shared" ref="AQ453:AR453" si="2282">AJ453+AN453</f>
        <v>0.2190017943</v>
      </c>
      <c r="AR453" s="54">
        <f t="shared" si="2282"/>
        <v>0.2201375071</v>
      </c>
      <c r="AS453" s="59">
        <f t="shared" si="30"/>
        <v>1.786686201</v>
      </c>
      <c r="AT453" s="39">
        <f t="shared" ref="AT453:AV453" si="2283">AP453*$AS453</f>
        <v>0.4130434783</v>
      </c>
      <c r="AU453" s="40">
        <f t="shared" si="2283"/>
        <v>0.391287484</v>
      </c>
      <c r="AV453" s="54">
        <f t="shared" si="2283"/>
        <v>0.3933166463</v>
      </c>
      <c r="AW453" s="39">
        <f t="shared" ref="AW453:AY453" si="2284">IF(AT453&lt;0,0,IF(AT453&gt;1,1,AT453))</f>
        <v>0.4130434783</v>
      </c>
      <c r="AX453" s="40">
        <f t="shared" si="2284"/>
        <v>0.391287484</v>
      </c>
      <c r="AY453" s="54">
        <f t="shared" si="2284"/>
        <v>0.3933166463</v>
      </c>
      <c r="AZ453" s="38"/>
      <c r="BA453" s="38"/>
      <c r="BB453" s="38"/>
      <c r="BC453" s="38"/>
      <c r="BD453" s="38"/>
      <c r="BE453" s="38"/>
      <c r="BF453" s="38"/>
    </row>
    <row r="454">
      <c r="A454" s="1"/>
      <c r="B454" s="1"/>
      <c r="C454" s="53">
        <v>0.0</v>
      </c>
      <c r="D454" s="42"/>
      <c r="E454" s="42"/>
      <c r="F454" s="2">
        <v>6528.0</v>
      </c>
      <c r="G454" s="75">
        <v>2145.0</v>
      </c>
      <c r="H454" s="43">
        <v>22.0</v>
      </c>
      <c r="I454" s="43">
        <v>55.0</v>
      </c>
      <c r="J454" s="43">
        <v>22.0</v>
      </c>
      <c r="K454" s="44">
        <v>62.0</v>
      </c>
      <c r="L454" s="44">
        <v>253.0</v>
      </c>
      <c r="M454" s="44">
        <v>56.0</v>
      </c>
      <c r="N454" s="76">
        <f>'Turnout Restoration'!AR454</f>
        <v>21</v>
      </c>
      <c r="O454" s="45">
        <v>14.0</v>
      </c>
      <c r="P454" s="76">
        <f>'Turnout Restoration'!AT454</f>
        <v>34</v>
      </c>
      <c r="Q454" s="39">
        <f t="shared" si="6"/>
        <v>0.2028985507</v>
      </c>
      <c r="R454" s="40">
        <f t="shared" si="7"/>
        <v>0.5555555556</v>
      </c>
      <c r="S454" s="54">
        <f t="shared" si="8"/>
        <v>0.6819407008</v>
      </c>
      <c r="T454" s="40">
        <f t="shared" si="9"/>
        <v>0.4724700693</v>
      </c>
      <c r="U454" s="54">
        <f t="shared" si="10"/>
        <v>0.5684221802</v>
      </c>
      <c r="V454" s="39">
        <f t="shared" ref="V454:X454" si="2285">Q454</f>
        <v>0.2028985507</v>
      </c>
      <c r="W454" s="40">
        <f t="shared" si="2285"/>
        <v>0.5555555556</v>
      </c>
      <c r="X454" s="54">
        <f t="shared" si="2285"/>
        <v>0.6819407008</v>
      </c>
      <c r="Y454" s="39">
        <f t="shared" si="12"/>
        <v>0.2028985507</v>
      </c>
      <c r="Z454" s="40">
        <f t="shared" si="13"/>
        <v>0.001555555556</v>
      </c>
      <c r="AA454" s="54">
        <f t="shared" si="14"/>
        <v>0.04994070081</v>
      </c>
      <c r="AB454" s="55">
        <f t="shared" si="15"/>
        <v>0.007666516462</v>
      </c>
      <c r="AC454" s="55">
        <f t="shared" si="16"/>
        <v>0.7777316469</v>
      </c>
      <c r="AD454" s="39">
        <f t="shared" si="17"/>
        <v>0.1434751575</v>
      </c>
      <c r="AE454" s="40">
        <f t="shared" si="18"/>
        <v>0.1434751575</v>
      </c>
      <c r="AF454" s="54">
        <f t="shared" si="19"/>
        <v>0.04994070081</v>
      </c>
      <c r="AG454" s="56">
        <f t="shared" si="20"/>
        <v>0.3349625081</v>
      </c>
      <c r="AH454" s="56">
        <f t="shared" si="21"/>
        <v>0.4504356553</v>
      </c>
      <c r="AI454" s="39">
        <f t="shared" si="22"/>
        <v>0.1074225172</v>
      </c>
      <c r="AJ454" s="40">
        <f t="shared" si="23"/>
        <v>0.1074225172</v>
      </c>
      <c r="AK454" s="54">
        <f t="shared" si="24"/>
        <v>0.1074225172</v>
      </c>
      <c r="AL454" s="57">
        <f t="shared" ref="AL454:AM454" si="2286">R454-T454</f>
        <v>0.08308548624</v>
      </c>
      <c r="AM454" s="57">
        <f t="shared" si="2286"/>
        <v>0.1135185206</v>
      </c>
      <c r="AN454" s="58">
        <f t="shared" si="26"/>
        <v>0.04060440946</v>
      </c>
      <c r="AO454" s="58">
        <f t="shared" si="27"/>
        <v>0.07999406724</v>
      </c>
      <c r="AP454" s="39">
        <f t="shared" si="28"/>
        <v>0.1074225172</v>
      </c>
      <c r="AQ454" s="40">
        <f t="shared" ref="AQ454:AR454" si="2287">AJ454+AN454</f>
        <v>0.1480269267</v>
      </c>
      <c r="AR454" s="54">
        <f t="shared" si="2287"/>
        <v>0.1874165845</v>
      </c>
      <c r="AS454" s="59">
        <f t="shared" si="30"/>
        <v>1.888789762</v>
      </c>
      <c r="AT454" s="39">
        <f t="shared" ref="AT454:AV454" si="2288">AP454*$AS454</f>
        <v>0.2028985507</v>
      </c>
      <c r="AU454" s="40">
        <f t="shared" si="2288"/>
        <v>0.2795917436</v>
      </c>
      <c r="AV454" s="54">
        <f t="shared" si="2288"/>
        <v>0.3539905259</v>
      </c>
      <c r="AW454" s="39">
        <f t="shared" ref="AW454:AY454" si="2289">IF(AT454&lt;0,0,IF(AT454&gt;1,1,AT454))</f>
        <v>0.2028985507</v>
      </c>
      <c r="AX454" s="40">
        <f t="shared" si="2289"/>
        <v>0.2795917436</v>
      </c>
      <c r="AY454" s="54">
        <f t="shared" si="2289"/>
        <v>0.3539905259</v>
      </c>
      <c r="AZ454" s="38"/>
      <c r="BA454" s="38"/>
      <c r="BB454" s="38"/>
      <c r="BC454" s="38"/>
      <c r="BD454" s="38"/>
      <c r="BE454" s="38"/>
      <c r="BF454" s="38"/>
    </row>
    <row r="455">
      <c r="A455" s="1"/>
      <c r="B455" s="1"/>
      <c r="C455" s="53">
        <v>0.0</v>
      </c>
      <c r="D455" s="42"/>
      <c r="E455" s="42"/>
      <c r="F455" s="2">
        <v>6530.0</v>
      </c>
      <c r="G455" s="75">
        <v>2916.0</v>
      </c>
      <c r="H455" s="43">
        <v>27.0</v>
      </c>
      <c r="I455" s="43">
        <v>37.0</v>
      </c>
      <c r="J455" s="43">
        <v>39.0</v>
      </c>
      <c r="K455" s="44">
        <v>89.0</v>
      </c>
      <c r="L455" s="44">
        <v>158.0</v>
      </c>
      <c r="M455" s="44">
        <v>82.0</v>
      </c>
      <c r="N455" s="76">
        <f>'Turnout Restoration'!AR455</f>
        <v>40</v>
      </c>
      <c r="O455" s="45">
        <v>14.0</v>
      </c>
      <c r="P455" s="76">
        <f>'Turnout Restoration'!AT455</f>
        <v>41</v>
      </c>
      <c r="Q455" s="39">
        <f t="shared" si="6"/>
        <v>0.1473684211</v>
      </c>
      <c r="R455" s="40">
        <f t="shared" si="7"/>
        <v>0.359223301</v>
      </c>
      <c r="S455" s="54">
        <f t="shared" si="8"/>
        <v>0.4802431611</v>
      </c>
      <c r="T455" s="40">
        <f t="shared" si="9"/>
        <v>0.4892106371</v>
      </c>
      <c r="U455" s="54">
        <f t="shared" si="10"/>
        <v>0.582851856</v>
      </c>
      <c r="V455" s="39">
        <f t="shared" ref="V455:X455" si="2290">Q455</f>
        <v>0.1473684211</v>
      </c>
      <c r="W455" s="40">
        <f t="shared" si="2290"/>
        <v>0.359223301</v>
      </c>
      <c r="X455" s="54">
        <f t="shared" si="2290"/>
        <v>0.4802431611</v>
      </c>
      <c r="Y455" s="39">
        <f t="shared" si="12"/>
        <v>0.1473684211</v>
      </c>
      <c r="Z455" s="40">
        <f t="shared" si="13"/>
        <v>-0.194776699</v>
      </c>
      <c r="AA455" s="54">
        <f t="shared" si="14"/>
        <v>-0.1517568389</v>
      </c>
      <c r="AB455" s="55">
        <f t="shared" si="15"/>
        <v>-0.9230833723</v>
      </c>
      <c r="AC455" s="55">
        <f t="shared" si="16"/>
        <v>1.708481536</v>
      </c>
      <c r="AD455" s="39">
        <f t="shared" si="17"/>
        <v>0.1727069976</v>
      </c>
      <c r="AE455" s="40">
        <f t="shared" si="18"/>
        <v>0.1727069976</v>
      </c>
      <c r="AF455" s="54">
        <f t="shared" si="19"/>
        <v>-0.1517568389</v>
      </c>
      <c r="AG455" s="56">
        <f t="shared" si="20"/>
        <v>-0.7209191229</v>
      </c>
      <c r="AH455" s="56">
        <f t="shared" si="21"/>
        <v>1.506317286</v>
      </c>
      <c r="AI455" s="39">
        <f t="shared" si="22"/>
        <v>0.1625697468</v>
      </c>
      <c r="AJ455" s="40">
        <f t="shared" si="23"/>
        <v>0.1625697468</v>
      </c>
      <c r="AK455" s="54">
        <f t="shared" si="24"/>
        <v>0.1625697468</v>
      </c>
      <c r="AL455" s="57">
        <f t="shared" ref="AL455:AM455" si="2291">R455-T455</f>
        <v>-0.1299873361</v>
      </c>
      <c r="AM455" s="57">
        <f t="shared" si="2291"/>
        <v>-0.1026086949</v>
      </c>
      <c r="AN455" s="58">
        <f t="shared" si="26"/>
        <v>-0.06352564401</v>
      </c>
      <c r="AO455" s="58">
        <f t="shared" si="27"/>
        <v>-0.07230614699</v>
      </c>
      <c r="AP455" s="39">
        <f t="shared" si="28"/>
        <v>0.1625697468</v>
      </c>
      <c r="AQ455" s="40">
        <f t="shared" ref="AQ455:AR455" si="2292">AJ455+AN455</f>
        <v>0.09904410281</v>
      </c>
      <c r="AR455" s="54">
        <f t="shared" si="2292"/>
        <v>0.09026359982</v>
      </c>
      <c r="AS455" s="59">
        <f t="shared" si="30"/>
        <v>0.906493514</v>
      </c>
      <c r="AT455" s="39">
        <f t="shared" ref="AT455:AV455" si="2293">AP455*$AS455</f>
        <v>0.1473684211</v>
      </c>
      <c r="AU455" s="40">
        <f t="shared" si="2293"/>
        <v>0.08978283679</v>
      </c>
      <c r="AV455" s="54">
        <f t="shared" si="2293"/>
        <v>0.08182336778</v>
      </c>
      <c r="AW455" s="39">
        <f t="shared" ref="AW455:AY455" si="2294">IF(AT455&lt;0,0,IF(AT455&gt;1,1,AT455))</f>
        <v>0.1473684211</v>
      </c>
      <c r="AX455" s="40">
        <f t="shared" si="2294"/>
        <v>0.08978283679</v>
      </c>
      <c r="AY455" s="54">
        <f t="shared" si="2294"/>
        <v>0.08182336778</v>
      </c>
      <c r="AZ455" s="38"/>
      <c r="BA455" s="38"/>
      <c r="BB455" s="38"/>
      <c r="BC455" s="38"/>
      <c r="BD455" s="38"/>
      <c r="BE455" s="38"/>
      <c r="BF455" s="38"/>
    </row>
    <row r="456">
      <c r="A456" s="1"/>
      <c r="B456" s="1"/>
      <c r="C456" s="53">
        <v>0.0</v>
      </c>
      <c r="D456" s="42"/>
      <c r="E456" s="42"/>
      <c r="F456" s="2">
        <v>6533.0</v>
      </c>
      <c r="G456" s="75">
        <v>1331.0</v>
      </c>
      <c r="H456" s="43">
        <v>9.0</v>
      </c>
      <c r="I456" s="43">
        <v>20.0</v>
      </c>
      <c r="J456" s="43">
        <v>6.0</v>
      </c>
      <c r="K456" s="44">
        <v>28.0</v>
      </c>
      <c r="L456" s="44">
        <v>70.0</v>
      </c>
      <c r="M456" s="44">
        <v>19.0</v>
      </c>
      <c r="N456" s="76">
        <f>'Turnout Restoration'!AR456</f>
        <v>12</v>
      </c>
      <c r="O456" s="45">
        <v>5.0</v>
      </c>
      <c r="P456" s="76">
        <f>'Turnout Restoration'!AT456</f>
        <v>9</v>
      </c>
      <c r="Q456" s="39">
        <f t="shared" si="6"/>
        <v>0.1923076923</v>
      </c>
      <c r="R456" s="40">
        <f t="shared" si="7"/>
        <v>0.5714285714</v>
      </c>
      <c r="S456" s="54">
        <f t="shared" si="8"/>
        <v>0.5982905983</v>
      </c>
      <c r="T456" s="40">
        <f t="shared" si="9"/>
        <v>0.4753387574</v>
      </c>
      <c r="U456" s="54">
        <f t="shared" si="10"/>
        <v>0.5710014793</v>
      </c>
      <c r="V456" s="39">
        <f t="shared" ref="V456:X456" si="2295">Q456</f>
        <v>0.1923076923</v>
      </c>
      <c r="W456" s="40">
        <f t="shared" si="2295"/>
        <v>0.5714285714</v>
      </c>
      <c r="X456" s="54">
        <f t="shared" si="2295"/>
        <v>0.5982905983</v>
      </c>
      <c r="Y456" s="39">
        <f t="shared" si="12"/>
        <v>0.1923076923</v>
      </c>
      <c r="Z456" s="40">
        <f t="shared" si="13"/>
        <v>0.01742857143</v>
      </c>
      <c r="AA456" s="54">
        <f t="shared" si="14"/>
        <v>-0.03370940171</v>
      </c>
      <c r="AB456" s="55">
        <f t="shared" si="15"/>
        <v>0.09038166003</v>
      </c>
      <c r="AC456" s="55">
        <f t="shared" si="16"/>
        <v>0.6950165034</v>
      </c>
      <c r="AD456" s="39">
        <f t="shared" si="17"/>
        <v>0.1365393782</v>
      </c>
      <c r="AE456" s="40">
        <f t="shared" si="18"/>
        <v>0.1365393782</v>
      </c>
      <c r="AF456" s="54">
        <f t="shared" si="19"/>
        <v>-0.03370940171</v>
      </c>
      <c r="AG456" s="56">
        <f t="shared" si="20"/>
        <v>-0.2420439095</v>
      </c>
      <c r="AH456" s="56">
        <f t="shared" si="21"/>
        <v>1.027442073</v>
      </c>
      <c r="AI456" s="39">
        <f t="shared" si="22"/>
        <v>0.0994467837</v>
      </c>
      <c r="AJ456" s="40">
        <f t="shared" si="23"/>
        <v>0.0994467837</v>
      </c>
      <c r="AK456" s="54">
        <f t="shared" si="24"/>
        <v>0.0994467837</v>
      </c>
      <c r="AL456" s="57">
        <f t="shared" ref="AL456:AM456" si="2296">R456-T456</f>
        <v>0.09608981403</v>
      </c>
      <c r="AM456" s="57">
        <f t="shared" si="2296"/>
        <v>0.027289119</v>
      </c>
      <c r="AN456" s="58">
        <f t="shared" si="26"/>
        <v>0.04695970777</v>
      </c>
      <c r="AO456" s="58">
        <f t="shared" si="27"/>
        <v>0.01923005699</v>
      </c>
      <c r="AP456" s="39">
        <f t="shared" si="28"/>
        <v>0.0994467837</v>
      </c>
      <c r="AQ456" s="40">
        <f t="shared" ref="AQ456:AR456" si="2297">AJ456+AN456</f>
        <v>0.1464064915</v>
      </c>
      <c r="AR456" s="54">
        <f t="shared" si="2297"/>
        <v>0.1186768407</v>
      </c>
      <c r="AS456" s="59">
        <f t="shared" si="30"/>
        <v>1.933774881</v>
      </c>
      <c r="AT456" s="39">
        <f t="shared" ref="AT456:AV456" si="2298">AP456*$AS456</f>
        <v>0.1923076923</v>
      </c>
      <c r="AU456" s="40">
        <f t="shared" si="2298"/>
        <v>0.2831171956</v>
      </c>
      <c r="AV456" s="54">
        <f t="shared" si="2298"/>
        <v>0.2294942935</v>
      </c>
      <c r="AW456" s="39">
        <f t="shared" ref="AW456:AY456" si="2299">IF(AT456&lt;0,0,IF(AT456&gt;1,1,AT456))</f>
        <v>0.1923076923</v>
      </c>
      <c r="AX456" s="40">
        <f t="shared" si="2299"/>
        <v>0.2831171956</v>
      </c>
      <c r="AY456" s="54">
        <f t="shared" si="2299"/>
        <v>0.2294942935</v>
      </c>
      <c r="AZ456" s="38"/>
      <c r="BA456" s="38"/>
      <c r="BB456" s="38"/>
      <c r="BC456" s="38"/>
      <c r="BD456" s="38"/>
      <c r="BE456" s="38"/>
      <c r="BF456" s="38"/>
    </row>
    <row r="457">
      <c r="A457" s="1"/>
      <c r="B457" s="1"/>
      <c r="C457" s="53">
        <v>0.0</v>
      </c>
      <c r="D457" s="42"/>
      <c r="E457" s="42"/>
      <c r="F457" s="2">
        <v>6538.0</v>
      </c>
      <c r="G457" s="75">
        <v>2501.0</v>
      </c>
      <c r="H457" s="43">
        <v>17.0</v>
      </c>
      <c r="I457" s="43">
        <v>26.0</v>
      </c>
      <c r="J457" s="43">
        <v>18.0</v>
      </c>
      <c r="K457" s="44">
        <v>50.0</v>
      </c>
      <c r="L457" s="44">
        <v>148.0</v>
      </c>
      <c r="M457" s="44">
        <v>44.0</v>
      </c>
      <c r="N457" s="76">
        <f>'Turnout Restoration'!AR457</f>
        <v>36</v>
      </c>
      <c r="O457" s="45">
        <v>23.0</v>
      </c>
      <c r="P457" s="76">
        <f>'Turnout Restoration'!AT457</f>
        <v>28</v>
      </c>
      <c r="Q457" s="39">
        <f t="shared" si="6"/>
        <v>0.2643678161</v>
      </c>
      <c r="R457" s="40">
        <f t="shared" si="7"/>
        <v>0.4262295082</v>
      </c>
      <c r="S457" s="54">
        <f t="shared" si="8"/>
        <v>0.6115702479</v>
      </c>
      <c r="T457" s="40">
        <f t="shared" si="9"/>
        <v>0.4588367023</v>
      </c>
      <c r="U457" s="54">
        <f t="shared" si="10"/>
        <v>0.5550598494</v>
      </c>
      <c r="V457" s="39">
        <f t="shared" ref="V457:X457" si="2300">Q457</f>
        <v>0.2643678161</v>
      </c>
      <c r="W457" s="40">
        <f t="shared" si="2300"/>
        <v>0.4262295082</v>
      </c>
      <c r="X457" s="54">
        <f t="shared" si="2300"/>
        <v>0.6115702479</v>
      </c>
      <c r="Y457" s="39">
        <f t="shared" si="12"/>
        <v>0.2643678161</v>
      </c>
      <c r="Z457" s="40">
        <f t="shared" si="13"/>
        <v>-0.1277704918</v>
      </c>
      <c r="AA457" s="54">
        <f t="shared" si="14"/>
        <v>-0.02042975207</v>
      </c>
      <c r="AB457" s="55">
        <f t="shared" si="15"/>
        <v>-0.4502032551</v>
      </c>
      <c r="AC457" s="55">
        <f t="shared" si="16"/>
        <v>1.235601419</v>
      </c>
      <c r="AD457" s="39">
        <f t="shared" si="17"/>
        <v>0.2076242288</v>
      </c>
      <c r="AE457" s="40">
        <f t="shared" si="18"/>
        <v>0.2076242288</v>
      </c>
      <c r="AF457" s="54">
        <f t="shared" si="19"/>
        <v>-0.02042975207</v>
      </c>
      <c r="AG457" s="56">
        <f t="shared" si="20"/>
        <v>-0.09808199264</v>
      </c>
      <c r="AH457" s="56">
        <f t="shared" si="21"/>
        <v>0.883480156</v>
      </c>
      <c r="AI457" s="39">
        <f t="shared" si="22"/>
        <v>0.1475215156</v>
      </c>
      <c r="AJ457" s="40">
        <f t="shared" si="23"/>
        <v>0.1475215156</v>
      </c>
      <c r="AK457" s="54">
        <f t="shared" si="24"/>
        <v>0.1475215156</v>
      </c>
      <c r="AL457" s="57">
        <f t="shared" ref="AL457:AM457" si="2301">R457-T457</f>
        <v>-0.03260719414</v>
      </c>
      <c r="AM457" s="57">
        <f t="shared" si="2301"/>
        <v>0.05651039855</v>
      </c>
      <c r="AN457" s="58">
        <f t="shared" si="26"/>
        <v>-0.01593534469</v>
      </c>
      <c r="AO457" s="58">
        <f t="shared" si="27"/>
        <v>0.03982166608</v>
      </c>
      <c r="AP457" s="39">
        <f t="shared" si="28"/>
        <v>0.1475215156</v>
      </c>
      <c r="AQ457" s="40">
        <f t="shared" ref="AQ457:AR457" si="2302">AJ457+AN457</f>
        <v>0.1315861709</v>
      </c>
      <c r="AR457" s="54">
        <f t="shared" si="2302"/>
        <v>0.1873431817</v>
      </c>
      <c r="AS457" s="59">
        <f t="shared" si="30"/>
        <v>1.792062771</v>
      </c>
      <c r="AT457" s="39">
        <f t="shared" ref="AT457:AV457" si="2303">AP457*$AS457</f>
        <v>0.2643678161</v>
      </c>
      <c r="AU457" s="40">
        <f t="shared" si="2303"/>
        <v>0.2358106781</v>
      </c>
      <c r="AV457" s="54">
        <f t="shared" si="2303"/>
        <v>0.3357307414</v>
      </c>
      <c r="AW457" s="39">
        <f t="shared" ref="AW457:AY457" si="2304">IF(AT457&lt;0,0,IF(AT457&gt;1,1,AT457))</f>
        <v>0.2643678161</v>
      </c>
      <c r="AX457" s="40">
        <f t="shared" si="2304"/>
        <v>0.2358106781</v>
      </c>
      <c r="AY457" s="54">
        <f t="shared" si="2304"/>
        <v>0.3357307414</v>
      </c>
      <c r="AZ457" s="38"/>
      <c r="BA457" s="38"/>
      <c r="BB457" s="38"/>
      <c r="BC457" s="38"/>
      <c r="BD457" s="38"/>
      <c r="BE457" s="38"/>
      <c r="BF457" s="38"/>
    </row>
    <row r="458">
      <c r="A458" s="1"/>
      <c r="B458" s="1"/>
      <c r="C458" s="53">
        <v>0.0</v>
      </c>
      <c r="D458" s="42"/>
      <c r="E458" s="42"/>
      <c r="F458" s="2">
        <v>6539.0</v>
      </c>
      <c r="G458" s="75">
        <v>1687.0</v>
      </c>
      <c r="H458" s="43">
        <v>17.0</v>
      </c>
      <c r="I458" s="43">
        <v>19.0</v>
      </c>
      <c r="J458" s="43">
        <v>12.0</v>
      </c>
      <c r="K458" s="44">
        <v>56.0</v>
      </c>
      <c r="L458" s="44">
        <v>100.0</v>
      </c>
      <c r="M458" s="44">
        <v>30.0</v>
      </c>
      <c r="N458" s="76">
        <f>'Turnout Restoration'!AR458</f>
        <v>15</v>
      </c>
      <c r="O458" s="45">
        <v>17.0</v>
      </c>
      <c r="P458" s="76">
        <f>'Turnout Restoration'!AT458</f>
        <v>15</v>
      </c>
      <c r="Q458" s="39">
        <f t="shared" si="6"/>
        <v>0.3617021277</v>
      </c>
      <c r="R458" s="40">
        <f t="shared" si="7"/>
        <v>0.3958333333</v>
      </c>
      <c r="S458" s="54">
        <f t="shared" si="8"/>
        <v>0.5376344086</v>
      </c>
      <c r="T458" s="40">
        <f t="shared" si="9"/>
        <v>0.4477750113</v>
      </c>
      <c r="U458" s="54">
        <f t="shared" si="10"/>
        <v>0.5395119964</v>
      </c>
      <c r="V458" s="39">
        <f t="shared" ref="V458:X458" si="2305">Q458</f>
        <v>0.3617021277</v>
      </c>
      <c r="W458" s="40">
        <f t="shared" si="2305"/>
        <v>0.3958333333</v>
      </c>
      <c r="X458" s="54">
        <f t="shared" si="2305"/>
        <v>0.5376344086</v>
      </c>
      <c r="Y458" s="39">
        <f t="shared" si="12"/>
        <v>0.3617021277</v>
      </c>
      <c r="Z458" s="40">
        <f t="shared" si="13"/>
        <v>-0.1581666667</v>
      </c>
      <c r="AA458" s="54">
        <f t="shared" si="14"/>
        <v>-0.0943655914</v>
      </c>
      <c r="AB458" s="55">
        <f t="shared" si="15"/>
        <v>-0.4122293922</v>
      </c>
      <c r="AC458" s="55">
        <f t="shared" si="16"/>
        <v>1.197627556</v>
      </c>
      <c r="AD458" s="39">
        <f t="shared" si="17"/>
        <v>0.2791461298</v>
      </c>
      <c r="AE458" s="40">
        <f t="shared" si="18"/>
        <v>0.2791461298</v>
      </c>
      <c r="AF458" s="54">
        <f t="shared" si="19"/>
        <v>-0.0943655914</v>
      </c>
      <c r="AG458" s="56">
        <f t="shared" si="20"/>
        <v>-0.3259903095</v>
      </c>
      <c r="AH458" s="56">
        <f t="shared" si="21"/>
        <v>1.111388473</v>
      </c>
      <c r="AI458" s="39">
        <f t="shared" si="22"/>
        <v>0.208359577</v>
      </c>
      <c r="AJ458" s="40">
        <f t="shared" si="23"/>
        <v>0.208359577</v>
      </c>
      <c r="AK458" s="54">
        <f t="shared" si="24"/>
        <v>0.208359577</v>
      </c>
      <c r="AL458" s="57">
        <f t="shared" ref="AL458:AM458" si="2306">R458-T458</f>
        <v>-0.05194167798</v>
      </c>
      <c r="AM458" s="57">
        <f t="shared" si="2306"/>
        <v>-0.001877587776</v>
      </c>
      <c r="AN458" s="58">
        <f t="shared" si="26"/>
        <v>-0.02538423082</v>
      </c>
      <c r="AO458" s="58">
        <f t="shared" si="27"/>
        <v>-0.001323095844</v>
      </c>
      <c r="AP458" s="39">
        <f t="shared" si="28"/>
        <v>0.208359577</v>
      </c>
      <c r="AQ458" s="40">
        <f t="shared" ref="AQ458:AR458" si="2307">AJ458+AN458</f>
        <v>0.1829753462</v>
      </c>
      <c r="AR458" s="54">
        <f t="shared" si="2307"/>
        <v>0.2070364811</v>
      </c>
      <c r="AS458" s="59">
        <f t="shared" si="30"/>
        <v>1.735951536</v>
      </c>
      <c r="AT458" s="39">
        <f t="shared" ref="AT458:AV458" si="2308">AP458*$AS458</f>
        <v>0.3617021277</v>
      </c>
      <c r="AU458" s="40">
        <f t="shared" si="2308"/>
        <v>0.3176363332</v>
      </c>
      <c r="AV458" s="54">
        <f t="shared" si="2308"/>
        <v>0.3594052974</v>
      </c>
      <c r="AW458" s="39">
        <f t="shared" ref="AW458:AY458" si="2309">IF(AT458&lt;0,0,IF(AT458&gt;1,1,AT458))</f>
        <v>0.3617021277</v>
      </c>
      <c r="AX458" s="40">
        <f t="shared" si="2309"/>
        <v>0.3176363332</v>
      </c>
      <c r="AY458" s="54">
        <f t="shared" si="2309"/>
        <v>0.3594052974</v>
      </c>
      <c r="AZ458" s="38"/>
      <c r="BA458" s="38"/>
      <c r="BB458" s="38"/>
      <c r="BC458" s="38"/>
      <c r="BD458" s="38"/>
      <c r="BE458" s="38"/>
      <c r="BF458" s="38"/>
    </row>
    <row r="459">
      <c r="A459" s="1"/>
      <c r="B459" s="1"/>
      <c r="C459" s="53">
        <v>0.0</v>
      </c>
      <c r="D459" s="42"/>
      <c r="E459" s="42"/>
      <c r="F459" s="2">
        <v>6540.0</v>
      </c>
      <c r="G459" s="75">
        <v>2203.0</v>
      </c>
      <c r="H459" s="43">
        <v>17.0</v>
      </c>
      <c r="I459" s="43">
        <v>22.0</v>
      </c>
      <c r="J459" s="43">
        <v>19.0</v>
      </c>
      <c r="K459" s="44">
        <v>93.0</v>
      </c>
      <c r="L459" s="44">
        <v>87.0</v>
      </c>
      <c r="M459" s="44">
        <v>37.0</v>
      </c>
      <c r="N459" s="76">
        <f>'Turnout Restoration'!AR459</f>
        <v>29</v>
      </c>
      <c r="O459" s="45">
        <v>17.0</v>
      </c>
      <c r="P459" s="76">
        <f>'Turnout Restoration'!AT459</f>
        <v>21</v>
      </c>
      <c r="Q459" s="39">
        <f t="shared" si="6"/>
        <v>0.2537313433</v>
      </c>
      <c r="R459" s="40">
        <f t="shared" si="7"/>
        <v>0.3793103448</v>
      </c>
      <c r="S459" s="54">
        <f t="shared" si="8"/>
        <v>0.400921659</v>
      </c>
      <c r="T459" s="40">
        <f t="shared" si="9"/>
        <v>0.4608275785</v>
      </c>
      <c r="U459" s="54">
        <f t="shared" si="10"/>
        <v>0.557175763</v>
      </c>
      <c r="V459" s="39">
        <f t="shared" ref="V459:X459" si="2310">Q459</f>
        <v>0.2537313433</v>
      </c>
      <c r="W459" s="40">
        <f t="shared" si="2310"/>
        <v>0.3793103448</v>
      </c>
      <c r="X459" s="54">
        <f t="shared" si="2310"/>
        <v>0.400921659</v>
      </c>
      <c r="Y459" s="39">
        <f t="shared" si="12"/>
        <v>0.2537313433</v>
      </c>
      <c r="Z459" s="40">
        <f t="shared" si="13"/>
        <v>-0.1746896552</v>
      </c>
      <c r="AA459" s="54">
        <f t="shared" si="14"/>
        <v>-0.231078341</v>
      </c>
      <c r="AB459" s="55">
        <f t="shared" si="15"/>
        <v>-0.6029543774</v>
      </c>
      <c r="AC459" s="55">
        <f t="shared" si="16"/>
        <v>1.388352541</v>
      </c>
      <c r="AD459" s="39">
        <f t="shared" si="17"/>
        <v>0.2178256989</v>
      </c>
      <c r="AE459" s="40">
        <f t="shared" si="18"/>
        <v>0.2178256989</v>
      </c>
      <c r="AF459" s="54">
        <f t="shared" si="19"/>
        <v>-0.231078341</v>
      </c>
      <c r="AG459" s="56">
        <f t="shared" si="20"/>
        <v>-0.8149118073</v>
      </c>
      <c r="AH459" s="56">
        <f t="shared" si="21"/>
        <v>1.600309971</v>
      </c>
      <c r="AI459" s="39">
        <f t="shared" si="22"/>
        <v>0.2245498105</v>
      </c>
      <c r="AJ459" s="40">
        <f t="shared" si="23"/>
        <v>0.2245498105</v>
      </c>
      <c r="AK459" s="54">
        <f t="shared" si="24"/>
        <v>0.2245498105</v>
      </c>
      <c r="AL459" s="57">
        <f t="shared" ref="AL459:AM459" si="2311">R459-T459</f>
        <v>-0.0815172337</v>
      </c>
      <c r="AM459" s="57">
        <f t="shared" si="2311"/>
        <v>-0.156254104</v>
      </c>
      <c r="AN459" s="58">
        <f t="shared" si="26"/>
        <v>-0.03983799439</v>
      </c>
      <c r="AO459" s="58">
        <f t="shared" si="27"/>
        <v>-0.1101089165</v>
      </c>
      <c r="AP459" s="39">
        <f t="shared" si="28"/>
        <v>0.2245498105</v>
      </c>
      <c r="AQ459" s="40">
        <f t="shared" ref="AQ459:AR459" si="2312">AJ459+AN459</f>
        <v>0.1847118161</v>
      </c>
      <c r="AR459" s="54">
        <f t="shared" si="2312"/>
        <v>0.114440894</v>
      </c>
      <c r="AS459" s="59">
        <f t="shared" si="30"/>
        <v>1.129955722</v>
      </c>
      <c r="AT459" s="39">
        <f t="shared" ref="AT459:AV459" si="2313">AP459*$AS459</f>
        <v>0.2537313433</v>
      </c>
      <c r="AU459" s="40">
        <f t="shared" si="2313"/>
        <v>0.2087161736</v>
      </c>
      <c r="AV459" s="54">
        <f t="shared" si="2313"/>
        <v>0.1293131431</v>
      </c>
      <c r="AW459" s="39">
        <f t="shared" ref="AW459:AY459" si="2314">IF(AT459&lt;0,0,IF(AT459&gt;1,1,AT459))</f>
        <v>0.2537313433</v>
      </c>
      <c r="AX459" s="40">
        <f t="shared" si="2314"/>
        <v>0.2087161736</v>
      </c>
      <c r="AY459" s="54">
        <f t="shared" si="2314"/>
        <v>0.1293131431</v>
      </c>
      <c r="AZ459" s="38"/>
      <c r="BA459" s="38"/>
      <c r="BB459" s="38"/>
      <c r="BC459" s="38"/>
      <c r="BD459" s="38"/>
      <c r="BE459" s="38"/>
      <c r="BF459" s="38"/>
    </row>
    <row r="460">
      <c r="A460" s="1"/>
      <c r="B460" s="1"/>
      <c r="C460" s="53">
        <v>0.0</v>
      </c>
      <c r="D460" s="42"/>
      <c r="E460" s="42"/>
      <c r="F460" s="2">
        <v>6545.0</v>
      </c>
      <c r="G460" s="75">
        <v>1652.0</v>
      </c>
      <c r="H460" s="43">
        <v>22.0</v>
      </c>
      <c r="I460" s="43">
        <v>35.0</v>
      </c>
      <c r="J460" s="43">
        <v>10.0</v>
      </c>
      <c r="K460" s="44">
        <v>35.0</v>
      </c>
      <c r="L460" s="44">
        <v>97.0</v>
      </c>
      <c r="M460" s="44">
        <v>31.0</v>
      </c>
      <c r="N460" s="76">
        <f>'Turnout Restoration'!AR460</f>
        <v>9</v>
      </c>
      <c r="O460" s="45">
        <v>6.0</v>
      </c>
      <c r="P460" s="76">
        <f>'Turnout Restoration'!AT460</f>
        <v>8</v>
      </c>
      <c r="Q460" s="39">
        <f t="shared" si="6"/>
        <v>0.2608695652</v>
      </c>
      <c r="R460" s="40">
        <f t="shared" si="7"/>
        <v>0.5223880597</v>
      </c>
      <c r="S460" s="54">
        <f t="shared" si="8"/>
        <v>0.5950920245</v>
      </c>
      <c r="T460" s="40">
        <f t="shared" si="9"/>
        <v>0.4594744802</v>
      </c>
      <c r="U460" s="54">
        <f t="shared" si="10"/>
        <v>0.5557466919</v>
      </c>
      <c r="V460" s="39">
        <f t="shared" ref="V460:X460" si="2315">Q460</f>
        <v>0.2608695652</v>
      </c>
      <c r="W460" s="40">
        <f t="shared" si="2315"/>
        <v>0.5223880597</v>
      </c>
      <c r="X460" s="54">
        <f t="shared" si="2315"/>
        <v>0.5950920245</v>
      </c>
      <c r="Y460" s="39">
        <f t="shared" si="12"/>
        <v>0.2608695652</v>
      </c>
      <c r="Z460" s="40">
        <f t="shared" si="13"/>
        <v>-0.0316119403</v>
      </c>
      <c r="AA460" s="54">
        <f t="shared" si="14"/>
        <v>-0.03690797546</v>
      </c>
      <c r="AB460" s="55">
        <f t="shared" si="15"/>
        <v>-0.1205911298</v>
      </c>
      <c r="AC460" s="55">
        <f t="shared" si="16"/>
        <v>0.9059892932</v>
      </c>
      <c r="AD460" s="39">
        <f t="shared" si="17"/>
        <v>0.1858120621</v>
      </c>
      <c r="AE460" s="40">
        <f t="shared" si="18"/>
        <v>0.1858120621</v>
      </c>
      <c r="AF460" s="54">
        <f t="shared" si="19"/>
        <v>-0.03690797546</v>
      </c>
      <c r="AG460" s="56">
        <f t="shared" si="20"/>
        <v>-0.1960785559</v>
      </c>
      <c r="AH460" s="56">
        <f t="shared" si="21"/>
        <v>0.9814767193</v>
      </c>
      <c r="AI460" s="39">
        <f t="shared" si="22"/>
        <v>0.1339558156</v>
      </c>
      <c r="AJ460" s="40">
        <f t="shared" si="23"/>
        <v>0.1339558156</v>
      </c>
      <c r="AK460" s="54">
        <f t="shared" si="24"/>
        <v>0.1339558156</v>
      </c>
      <c r="AL460" s="57">
        <f t="shared" ref="AL460:AM460" si="2316">R460-T460</f>
        <v>0.06291357955</v>
      </c>
      <c r="AM460" s="57">
        <f t="shared" si="2316"/>
        <v>0.03934533267</v>
      </c>
      <c r="AN460" s="58">
        <f t="shared" si="26"/>
        <v>0.03074626942</v>
      </c>
      <c r="AO460" s="58">
        <f t="shared" si="27"/>
        <v>0.02772581224</v>
      </c>
      <c r="AP460" s="39">
        <f t="shared" si="28"/>
        <v>0.1339558156</v>
      </c>
      <c r="AQ460" s="40">
        <f t="shared" ref="AQ460:AR460" si="2317">AJ460+AN460</f>
        <v>0.164702085</v>
      </c>
      <c r="AR460" s="54">
        <f t="shared" si="2317"/>
        <v>0.1616816278</v>
      </c>
      <c r="AS460" s="59">
        <f t="shared" si="30"/>
        <v>1.947429935</v>
      </c>
      <c r="AT460" s="39">
        <f t="shared" ref="AT460:AV460" si="2318">AP460*$AS460</f>
        <v>0.2608695652</v>
      </c>
      <c r="AU460" s="40">
        <f t="shared" si="2318"/>
        <v>0.3207457707</v>
      </c>
      <c r="AV460" s="54">
        <f t="shared" si="2318"/>
        <v>0.3148636419</v>
      </c>
      <c r="AW460" s="39">
        <f t="shared" ref="AW460:AY460" si="2319">IF(AT460&lt;0,0,IF(AT460&gt;1,1,AT460))</f>
        <v>0.2608695652</v>
      </c>
      <c r="AX460" s="40">
        <f t="shared" si="2319"/>
        <v>0.3207457707</v>
      </c>
      <c r="AY460" s="54">
        <f t="shared" si="2319"/>
        <v>0.3148636419</v>
      </c>
      <c r="AZ460" s="38"/>
      <c r="BA460" s="38"/>
      <c r="BB460" s="38"/>
      <c r="BC460" s="38"/>
      <c r="BD460" s="38"/>
      <c r="BE460" s="38"/>
      <c r="BF460" s="38"/>
    </row>
    <row r="461">
      <c r="A461" s="1"/>
      <c r="B461" s="1"/>
      <c r="C461" s="53">
        <v>0.0</v>
      </c>
      <c r="D461" s="42"/>
      <c r="E461" s="42"/>
      <c r="F461" s="2">
        <v>6547.0</v>
      </c>
      <c r="G461" s="75">
        <v>2090.0</v>
      </c>
      <c r="H461" s="43">
        <v>12.0</v>
      </c>
      <c r="I461" s="43">
        <v>25.0</v>
      </c>
      <c r="J461" s="43">
        <v>26.0</v>
      </c>
      <c r="K461" s="44">
        <v>33.0</v>
      </c>
      <c r="L461" s="44">
        <v>115.0</v>
      </c>
      <c r="M461" s="44">
        <v>19.0</v>
      </c>
      <c r="N461" s="76">
        <f>'Turnout Restoration'!AR461</f>
        <v>18</v>
      </c>
      <c r="O461" s="45">
        <v>15.0</v>
      </c>
      <c r="P461" s="76">
        <f>'Turnout Restoration'!AT461</f>
        <v>32</v>
      </c>
      <c r="Q461" s="39">
        <f t="shared" si="6"/>
        <v>0.2307692308</v>
      </c>
      <c r="R461" s="40">
        <f t="shared" si="7"/>
        <v>0.3968253968</v>
      </c>
      <c r="S461" s="54">
        <f t="shared" si="8"/>
        <v>0.6886227545</v>
      </c>
      <c r="T461" s="40">
        <f t="shared" si="9"/>
        <v>0.4656508876</v>
      </c>
      <c r="U461" s="54">
        <f t="shared" si="10"/>
        <v>0.5620236686</v>
      </c>
      <c r="V461" s="39">
        <f t="shared" ref="V461:X461" si="2320">Q461</f>
        <v>0.2307692308</v>
      </c>
      <c r="W461" s="40">
        <f t="shared" si="2320"/>
        <v>0.3968253968</v>
      </c>
      <c r="X461" s="54">
        <f t="shared" si="2320"/>
        <v>0.6886227545</v>
      </c>
      <c r="Y461" s="39">
        <f t="shared" si="12"/>
        <v>0.2307692308</v>
      </c>
      <c r="Z461" s="40">
        <f t="shared" si="13"/>
        <v>-0.1571746032</v>
      </c>
      <c r="AA461" s="54">
        <f t="shared" si="14"/>
        <v>0.05662275449</v>
      </c>
      <c r="AB461" s="55">
        <f t="shared" si="15"/>
        <v>-0.5979215943</v>
      </c>
      <c r="AC461" s="55">
        <f t="shared" si="16"/>
        <v>1.383319758</v>
      </c>
      <c r="AD461" s="39">
        <f t="shared" si="17"/>
        <v>0.1974313726</v>
      </c>
      <c r="AE461" s="40">
        <f t="shared" si="18"/>
        <v>0.1974313726</v>
      </c>
      <c r="AF461" s="54">
        <f t="shared" si="19"/>
        <v>0.05662275449</v>
      </c>
      <c r="AG461" s="56">
        <f t="shared" si="20"/>
        <v>0.2793005088</v>
      </c>
      <c r="AH461" s="56">
        <f t="shared" si="21"/>
        <v>0.5060976546</v>
      </c>
      <c r="AI461" s="39">
        <f t="shared" si="22"/>
        <v>0.1452330596</v>
      </c>
      <c r="AJ461" s="40">
        <f t="shared" si="23"/>
        <v>0.1452330596</v>
      </c>
      <c r="AK461" s="54">
        <f t="shared" si="24"/>
        <v>0.1452330596</v>
      </c>
      <c r="AL461" s="57">
        <f t="shared" ref="AL461:AM461" si="2321">R461-T461</f>
        <v>-0.06882549075</v>
      </c>
      <c r="AM461" s="57">
        <f t="shared" si="2321"/>
        <v>0.1265990859</v>
      </c>
      <c r="AN461" s="58">
        <f t="shared" si="26"/>
        <v>-0.0336354583</v>
      </c>
      <c r="AO461" s="58">
        <f t="shared" si="27"/>
        <v>0.08921166109</v>
      </c>
      <c r="AP461" s="39">
        <f t="shared" si="28"/>
        <v>0.1452330596</v>
      </c>
      <c r="AQ461" s="40">
        <f t="shared" ref="AQ461:AR461" si="2322">AJ461+AN461</f>
        <v>0.1115976013</v>
      </c>
      <c r="AR461" s="54">
        <f t="shared" si="2322"/>
        <v>0.2344447207</v>
      </c>
      <c r="AS461" s="59">
        <f t="shared" si="30"/>
        <v>1.588957992</v>
      </c>
      <c r="AT461" s="39">
        <f t="shared" ref="AT461:AV461" si="2323">AP461*$AS461</f>
        <v>0.2307692308</v>
      </c>
      <c r="AU461" s="40">
        <f t="shared" si="2323"/>
        <v>0.1773239005</v>
      </c>
      <c r="AV461" s="54">
        <f t="shared" si="2323"/>
        <v>0.3725228126</v>
      </c>
      <c r="AW461" s="39">
        <f t="shared" ref="AW461:AY461" si="2324">IF(AT461&lt;0,0,IF(AT461&gt;1,1,AT461))</f>
        <v>0.2307692308</v>
      </c>
      <c r="AX461" s="40">
        <f t="shared" si="2324"/>
        <v>0.1773239005</v>
      </c>
      <c r="AY461" s="54">
        <f t="shared" si="2324"/>
        <v>0.3725228126</v>
      </c>
      <c r="AZ461" s="38"/>
      <c r="BA461" s="38"/>
      <c r="BB461" s="38"/>
      <c r="BC461" s="38"/>
      <c r="BD461" s="38"/>
      <c r="BE461" s="38"/>
      <c r="BF461" s="38"/>
    </row>
    <row r="462">
      <c r="A462" s="1"/>
      <c r="B462" s="1"/>
      <c r="C462" s="53">
        <v>0.0</v>
      </c>
      <c r="D462" s="42"/>
      <c r="E462" s="42"/>
      <c r="F462" s="2">
        <v>6552.0</v>
      </c>
      <c r="G462" s="75">
        <v>918.0</v>
      </c>
      <c r="H462" s="43">
        <v>7.0</v>
      </c>
      <c r="I462" s="43">
        <v>26.0</v>
      </c>
      <c r="J462" s="43">
        <v>10.0</v>
      </c>
      <c r="K462" s="44">
        <v>30.0</v>
      </c>
      <c r="L462" s="44">
        <v>91.0</v>
      </c>
      <c r="M462" s="44">
        <v>32.0</v>
      </c>
      <c r="N462" s="76">
        <f>'Turnout Restoration'!AR462</f>
        <v>9</v>
      </c>
      <c r="O462" s="45">
        <v>5.0</v>
      </c>
      <c r="P462" s="76">
        <f>'Turnout Restoration'!AT462</f>
        <v>15</v>
      </c>
      <c r="Q462" s="39">
        <f t="shared" si="6"/>
        <v>0.1724137931</v>
      </c>
      <c r="R462" s="40">
        <f t="shared" si="7"/>
        <v>0.6046511628</v>
      </c>
      <c r="S462" s="54">
        <f t="shared" si="8"/>
        <v>0.5947712418</v>
      </c>
      <c r="T462" s="40">
        <f t="shared" si="9"/>
        <v>0.4811403092</v>
      </c>
      <c r="U462" s="54">
        <f t="shared" si="10"/>
        <v>0.5760665874</v>
      </c>
      <c r="V462" s="39">
        <f t="shared" ref="V462:X462" si="2325">Q462</f>
        <v>0.1724137931</v>
      </c>
      <c r="W462" s="40">
        <f t="shared" si="2325"/>
        <v>0.6046511628</v>
      </c>
      <c r="X462" s="54">
        <f t="shared" si="2325"/>
        <v>0.5947712418</v>
      </c>
      <c r="Y462" s="39">
        <f t="shared" si="12"/>
        <v>0.1724137931</v>
      </c>
      <c r="Z462" s="40">
        <f t="shared" si="13"/>
        <v>0.05065116279</v>
      </c>
      <c r="AA462" s="54">
        <f t="shared" si="14"/>
        <v>-0.03722875817</v>
      </c>
      <c r="AB462" s="55">
        <f t="shared" si="15"/>
        <v>0.2857376518</v>
      </c>
      <c r="AC462" s="55">
        <f t="shared" si="16"/>
        <v>0.4996605116</v>
      </c>
      <c r="AD462" s="39">
        <f t="shared" si="17"/>
        <v>0.1270670224</v>
      </c>
      <c r="AE462" s="40">
        <f t="shared" si="18"/>
        <v>0.1270670224</v>
      </c>
      <c r="AF462" s="54">
        <f t="shared" si="19"/>
        <v>-0.03722875817</v>
      </c>
      <c r="AG462" s="56">
        <f t="shared" si="20"/>
        <v>-0.2850088472</v>
      </c>
      <c r="AH462" s="56">
        <f t="shared" si="21"/>
        <v>1.070407011</v>
      </c>
      <c r="AI462" s="39">
        <f t="shared" si="22"/>
        <v>0.09362694219</v>
      </c>
      <c r="AJ462" s="40">
        <f t="shared" si="23"/>
        <v>0.09362694219</v>
      </c>
      <c r="AK462" s="54">
        <f t="shared" si="24"/>
        <v>0.09362694219</v>
      </c>
      <c r="AL462" s="57">
        <f t="shared" ref="AL462:AM462" si="2326">R462-T462</f>
        <v>0.1235108536</v>
      </c>
      <c r="AM462" s="57">
        <f t="shared" si="2326"/>
        <v>0.01870465443</v>
      </c>
      <c r="AN462" s="58">
        <f t="shared" si="26"/>
        <v>0.06036054551</v>
      </c>
      <c r="AO462" s="58">
        <f t="shared" si="27"/>
        <v>0.01318076889</v>
      </c>
      <c r="AP462" s="39">
        <f t="shared" si="28"/>
        <v>0.09362694219</v>
      </c>
      <c r="AQ462" s="40">
        <f t="shared" ref="AQ462:AR462" si="2327">AJ462+AN462</f>
        <v>0.1539874877</v>
      </c>
      <c r="AR462" s="54">
        <f t="shared" si="2327"/>
        <v>0.1068077111</v>
      </c>
      <c r="AS462" s="59">
        <f t="shared" si="30"/>
        <v>1.84149764</v>
      </c>
      <c r="AT462" s="39">
        <f t="shared" ref="AT462:AV462" si="2328">AP462*$AS462</f>
        <v>0.1724137931</v>
      </c>
      <c r="AU462" s="40">
        <f t="shared" si="2328"/>
        <v>0.2835675952</v>
      </c>
      <c r="AV462" s="54">
        <f t="shared" si="2328"/>
        <v>0.1966861479</v>
      </c>
      <c r="AW462" s="39">
        <f t="shared" ref="AW462:AY462" si="2329">IF(AT462&lt;0,0,IF(AT462&gt;1,1,AT462))</f>
        <v>0.1724137931</v>
      </c>
      <c r="AX462" s="40">
        <f t="shared" si="2329"/>
        <v>0.2835675952</v>
      </c>
      <c r="AY462" s="54">
        <f t="shared" si="2329"/>
        <v>0.1966861479</v>
      </c>
      <c r="AZ462" s="38"/>
      <c r="BA462" s="38"/>
      <c r="BB462" s="38"/>
      <c r="BC462" s="38"/>
      <c r="BD462" s="38"/>
      <c r="BE462" s="38"/>
      <c r="BF462" s="38"/>
    </row>
    <row r="463">
      <c r="A463" s="1"/>
      <c r="B463" s="1"/>
      <c r="C463" s="53">
        <v>0.0</v>
      </c>
      <c r="D463" s="42"/>
      <c r="E463" s="42"/>
      <c r="F463" s="2">
        <v>6600.0</v>
      </c>
      <c r="G463" s="75">
        <v>1776.0</v>
      </c>
      <c r="H463" s="43">
        <v>11.0</v>
      </c>
      <c r="I463" s="43">
        <v>18.0</v>
      </c>
      <c r="J463" s="43">
        <v>22.0</v>
      </c>
      <c r="K463" s="44">
        <v>39.0</v>
      </c>
      <c r="L463" s="44">
        <v>184.0</v>
      </c>
      <c r="M463" s="44">
        <v>45.0</v>
      </c>
      <c r="N463" s="76">
        <f>'Turnout Restoration'!AR463</f>
        <v>13</v>
      </c>
      <c r="O463" s="45">
        <v>9.0</v>
      </c>
      <c r="P463" s="76">
        <f>'Turnout Restoration'!AT463</f>
        <v>44</v>
      </c>
      <c r="Q463" s="39">
        <f t="shared" si="6"/>
        <v>0.1363636364</v>
      </c>
      <c r="R463" s="40">
        <f t="shared" si="7"/>
        <v>0.3529411765</v>
      </c>
      <c r="S463" s="54">
        <f t="shared" si="8"/>
        <v>0.6865671642</v>
      </c>
      <c r="T463" s="40">
        <f t="shared" si="9"/>
        <v>0.4930268595</v>
      </c>
      <c r="U463" s="54">
        <f t="shared" si="10"/>
        <v>0.5859772727</v>
      </c>
      <c r="V463" s="39">
        <f t="shared" ref="V463:X463" si="2330">Q463</f>
        <v>0.1363636364</v>
      </c>
      <c r="W463" s="40">
        <f t="shared" si="2330"/>
        <v>0.3529411765</v>
      </c>
      <c r="X463" s="54">
        <f t="shared" si="2330"/>
        <v>0.6865671642</v>
      </c>
      <c r="Y463" s="39">
        <f t="shared" si="12"/>
        <v>0.1363636364</v>
      </c>
      <c r="Z463" s="40">
        <f t="shared" si="13"/>
        <v>-0.2010588235</v>
      </c>
      <c r="AA463" s="54">
        <f t="shared" si="14"/>
        <v>0.05456716418</v>
      </c>
      <c r="AB463" s="55">
        <f t="shared" si="15"/>
        <v>-0.9748326719</v>
      </c>
      <c r="AC463" s="55">
        <f t="shared" si="16"/>
        <v>1.760230835</v>
      </c>
      <c r="AD463" s="39">
        <f t="shared" si="17"/>
        <v>0.1717843006</v>
      </c>
      <c r="AE463" s="40">
        <f t="shared" si="18"/>
        <v>0.1717843006</v>
      </c>
      <c r="AF463" s="54">
        <f t="shared" si="19"/>
        <v>0.05456716418</v>
      </c>
      <c r="AG463" s="56">
        <f t="shared" si="20"/>
        <v>0.3075691513</v>
      </c>
      <c r="AH463" s="56">
        <f t="shared" si="21"/>
        <v>0.4778290121</v>
      </c>
      <c r="AI463" s="39">
        <f t="shared" si="22"/>
        <v>0.1274508166</v>
      </c>
      <c r="AJ463" s="40">
        <f t="shared" si="23"/>
        <v>0.1274508166</v>
      </c>
      <c r="AK463" s="54">
        <f t="shared" si="24"/>
        <v>0.1274508166</v>
      </c>
      <c r="AL463" s="57">
        <f t="shared" ref="AL463:AM463" si="2331">R463-T463</f>
        <v>-0.140085683</v>
      </c>
      <c r="AM463" s="57">
        <f t="shared" si="2331"/>
        <v>0.1005898915</v>
      </c>
      <c r="AN463" s="58">
        <f t="shared" si="26"/>
        <v>-0.06846077083</v>
      </c>
      <c r="AO463" s="58">
        <f t="shared" si="27"/>
        <v>0.07088353952</v>
      </c>
      <c r="AP463" s="39">
        <f t="shared" si="28"/>
        <v>0.1274508166</v>
      </c>
      <c r="AQ463" s="40">
        <f t="shared" ref="AQ463:AR463" si="2332">AJ463+AN463</f>
        <v>0.05899004581</v>
      </c>
      <c r="AR463" s="54">
        <f t="shared" si="2332"/>
        <v>0.1983343562</v>
      </c>
      <c r="AS463" s="59">
        <f t="shared" si="30"/>
        <v>1.069931445</v>
      </c>
      <c r="AT463" s="39">
        <f t="shared" ref="AT463:AV463" si="2333">AP463*$AS463</f>
        <v>0.1363636364</v>
      </c>
      <c r="AU463" s="40">
        <f t="shared" si="2333"/>
        <v>0.06311530493</v>
      </c>
      <c r="AV463" s="54">
        <f t="shared" si="2333"/>
        <v>0.2122041642</v>
      </c>
      <c r="AW463" s="39">
        <f t="shared" ref="AW463:AY463" si="2334">IF(AT463&lt;0,0,IF(AT463&gt;1,1,AT463))</f>
        <v>0.1363636364</v>
      </c>
      <c r="AX463" s="40">
        <f t="shared" si="2334"/>
        <v>0.06311530493</v>
      </c>
      <c r="AY463" s="54">
        <f t="shared" si="2334"/>
        <v>0.2122041642</v>
      </c>
      <c r="AZ463" s="38"/>
      <c r="BA463" s="38"/>
      <c r="BB463" s="38"/>
      <c r="BC463" s="38"/>
      <c r="BD463" s="38"/>
      <c r="BE463" s="38"/>
      <c r="BF463" s="38"/>
    </row>
    <row r="464">
      <c r="A464" s="1"/>
      <c r="B464" s="1"/>
      <c r="C464" s="53">
        <v>0.0</v>
      </c>
      <c r="D464" s="42"/>
      <c r="E464" s="42"/>
      <c r="F464" s="2">
        <v>6609.0</v>
      </c>
      <c r="G464" s="75">
        <v>3046.0</v>
      </c>
      <c r="H464" s="43">
        <v>20.0</v>
      </c>
      <c r="I464" s="43">
        <v>22.0</v>
      </c>
      <c r="J464" s="43">
        <v>19.0</v>
      </c>
      <c r="K464" s="44">
        <v>55.0</v>
      </c>
      <c r="L464" s="44">
        <v>134.0</v>
      </c>
      <c r="M464" s="44">
        <v>38.0</v>
      </c>
      <c r="N464" s="76">
        <f>'Turnout Restoration'!AR464</f>
        <v>17</v>
      </c>
      <c r="O464" s="45">
        <v>18.0</v>
      </c>
      <c r="P464" s="76">
        <f>'Turnout Restoration'!AT464</f>
        <v>24</v>
      </c>
      <c r="Q464" s="39">
        <f t="shared" si="6"/>
        <v>0.3050847458</v>
      </c>
      <c r="R464" s="40">
        <f t="shared" si="7"/>
        <v>0.3606557377</v>
      </c>
      <c r="S464" s="54">
        <f t="shared" si="8"/>
        <v>0.59030837</v>
      </c>
      <c r="T464" s="40">
        <f t="shared" si="9"/>
        <v>0.4526394714</v>
      </c>
      <c r="U464" s="54">
        <f t="shared" si="10"/>
        <v>0.5477190463</v>
      </c>
      <c r="V464" s="39">
        <f t="shared" ref="V464:X464" si="2335">Q464</f>
        <v>0.3050847458</v>
      </c>
      <c r="W464" s="40">
        <f t="shared" si="2335"/>
        <v>0.3606557377</v>
      </c>
      <c r="X464" s="54">
        <f t="shared" si="2335"/>
        <v>0.59030837</v>
      </c>
      <c r="Y464" s="39">
        <f t="shared" si="12"/>
        <v>0.3050847458</v>
      </c>
      <c r="Z464" s="40">
        <f t="shared" si="13"/>
        <v>-0.1933442623</v>
      </c>
      <c r="AA464" s="54">
        <f t="shared" si="14"/>
        <v>-0.04169162996</v>
      </c>
      <c r="AB464" s="55">
        <f t="shared" si="15"/>
        <v>-0.5648592483</v>
      </c>
      <c r="AC464" s="55">
        <f t="shared" si="16"/>
        <v>1.350257412</v>
      </c>
      <c r="AD464" s="39">
        <f t="shared" si="17"/>
        <v>0.2554003777</v>
      </c>
      <c r="AE464" s="40">
        <f t="shared" si="18"/>
        <v>0.2554003777</v>
      </c>
      <c r="AF464" s="54">
        <f t="shared" si="19"/>
        <v>-0.04169162996</v>
      </c>
      <c r="AG464" s="56">
        <f t="shared" si="20"/>
        <v>-0.1618130578</v>
      </c>
      <c r="AH464" s="56">
        <f t="shared" si="21"/>
        <v>0.9472112212</v>
      </c>
      <c r="AI464" s="39">
        <f t="shared" si="22"/>
        <v>0.1829857166</v>
      </c>
      <c r="AJ464" s="40">
        <f t="shared" si="23"/>
        <v>0.1829857166</v>
      </c>
      <c r="AK464" s="54">
        <f t="shared" si="24"/>
        <v>0.1829857166</v>
      </c>
      <c r="AL464" s="57">
        <f t="shared" ref="AL464:AM464" si="2336">R464-T464</f>
        <v>-0.09198373371</v>
      </c>
      <c r="AM464" s="57">
        <f t="shared" si="2336"/>
        <v>0.04258932379</v>
      </c>
      <c r="AN464" s="58">
        <f t="shared" si="26"/>
        <v>-0.04495304001</v>
      </c>
      <c r="AO464" s="58">
        <f t="shared" si="27"/>
        <v>0.03001178322</v>
      </c>
      <c r="AP464" s="39">
        <f t="shared" si="28"/>
        <v>0.1829857166</v>
      </c>
      <c r="AQ464" s="40">
        <f t="shared" ref="AQ464:AR464" si="2337">AJ464+AN464</f>
        <v>0.1380326766</v>
      </c>
      <c r="AR464" s="54">
        <f t="shared" si="2337"/>
        <v>0.2129974998</v>
      </c>
      <c r="AS464" s="59">
        <f t="shared" si="30"/>
        <v>1.66725989</v>
      </c>
      <c r="AT464" s="39">
        <f t="shared" ref="AT464:AV464" si="2338">AP464*$AS464</f>
        <v>0.3050847458</v>
      </c>
      <c r="AU464" s="40">
        <f t="shared" si="2338"/>
        <v>0.2301363452</v>
      </c>
      <c r="AV464" s="54">
        <f t="shared" si="2338"/>
        <v>0.3551221882</v>
      </c>
      <c r="AW464" s="39">
        <f t="shared" ref="AW464:AY464" si="2339">IF(AT464&lt;0,0,IF(AT464&gt;1,1,AT464))</f>
        <v>0.3050847458</v>
      </c>
      <c r="AX464" s="40">
        <f t="shared" si="2339"/>
        <v>0.2301363452</v>
      </c>
      <c r="AY464" s="54">
        <f t="shared" si="2339"/>
        <v>0.3551221882</v>
      </c>
      <c r="AZ464" s="38"/>
      <c r="BA464" s="38"/>
      <c r="BB464" s="38"/>
      <c r="BC464" s="38"/>
      <c r="BD464" s="38"/>
      <c r="BE464" s="38"/>
      <c r="BF464" s="38"/>
    </row>
    <row r="465">
      <c r="A465" s="1"/>
      <c r="B465" s="1"/>
      <c r="C465" s="53">
        <v>0.0</v>
      </c>
      <c r="D465" s="42"/>
      <c r="E465" s="42"/>
      <c r="F465" s="2">
        <v>6610.0</v>
      </c>
      <c r="G465" s="75">
        <v>2673.0</v>
      </c>
      <c r="H465" s="43">
        <v>14.0</v>
      </c>
      <c r="I465" s="43">
        <v>55.0</v>
      </c>
      <c r="J465" s="43">
        <v>16.0</v>
      </c>
      <c r="K465" s="44">
        <v>60.0</v>
      </c>
      <c r="L465" s="44">
        <v>214.0</v>
      </c>
      <c r="M465" s="44">
        <v>62.0</v>
      </c>
      <c r="N465" s="76">
        <f>'Turnout Restoration'!AR465</f>
        <v>32</v>
      </c>
      <c r="O465" s="45">
        <v>27.0</v>
      </c>
      <c r="P465" s="76">
        <f>'Turnout Restoration'!AT465</f>
        <v>39</v>
      </c>
      <c r="Q465" s="39">
        <f t="shared" si="6"/>
        <v>0.2755102041</v>
      </c>
      <c r="R465" s="40">
        <f t="shared" si="7"/>
        <v>0.6470588235</v>
      </c>
      <c r="S465" s="54">
        <f t="shared" si="8"/>
        <v>0.6369047619</v>
      </c>
      <c r="T465" s="40">
        <f t="shared" si="9"/>
        <v>0.456916389</v>
      </c>
      <c r="U465" s="54">
        <f t="shared" si="10"/>
        <v>0.5529313828</v>
      </c>
      <c r="V465" s="39">
        <f t="shared" ref="V465:X465" si="2340">Q465</f>
        <v>0.2755102041</v>
      </c>
      <c r="W465" s="40">
        <f t="shared" si="2340"/>
        <v>0.6470588235</v>
      </c>
      <c r="X465" s="54">
        <f t="shared" si="2340"/>
        <v>0.6369047619</v>
      </c>
      <c r="Y465" s="39">
        <f t="shared" si="12"/>
        <v>0.2755102041</v>
      </c>
      <c r="Z465" s="40">
        <f t="shared" si="13"/>
        <v>0.09305882353</v>
      </c>
      <c r="AA465" s="54">
        <f t="shared" si="14"/>
        <v>0.004904761905</v>
      </c>
      <c r="AB465" s="55">
        <f t="shared" si="15"/>
        <v>0.3257373848</v>
      </c>
      <c r="AC465" s="55">
        <f t="shared" si="16"/>
        <v>0.4596607786</v>
      </c>
      <c r="AD465" s="39">
        <f t="shared" si="17"/>
        <v>0.2056280832</v>
      </c>
      <c r="AE465" s="40">
        <f t="shared" si="18"/>
        <v>0.2056280832</v>
      </c>
      <c r="AF465" s="54">
        <f t="shared" si="19"/>
        <v>0.004904761905</v>
      </c>
      <c r="AG465" s="56">
        <f t="shared" si="20"/>
        <v>0.02384806572</v>
      </c>
      <c r="AH465" s="56">
        <f t="shared" si="21"/>
        <v>0.7615500977</v>
      </c>
      <c r="AI465" s="39">
        <f t="shared" si="22"/>
        <v>0.1454423688</v>
      </c>
      <c r="AJ465" s="40">
        <f t="shared" si="23"/>
        <v>0.1454423688</v>
      </c>
      <c r="AK465" s="54">
        <f t="shared" si="24"/>
        <v>0.1454423688</v>
      </c>
      <c r="AL465" s="57">
        <f t="shared" ref="AL465:AM465" si="2341">R465-T465</f>
        <v>0.1901424345</v>
      </c>
      <c r="AM465" s="57">
        <f t="shared" si="2341"/>
        <v>0.08397337915</v>
      </c>
      <c r="AN465" s="58">
        <f t="shared" si="26"/>
        <v>0.092923826</v>
      </c>
      <c r="AO465" s="58">
        <f t="shared" si="27"/>
        <v>0.05917423961</v>
      </c>
      <c r="AP465" s="39">
        <f t="shared" si="28"/>
        <v>0.1454423688</v>
      </c>
      <c r="AQ465" s="40">
        <f t="shared" ref="AQ465:AR465" si="2342">AJ465+AN465</f>
        <v>0.2383661948</v>
      </c>
      <c r="AR465" s="54">
        <f t="shared" si="2342"/>
        <v>0.2046166084</v>
      </c>
      <c r="AS465" s="59">
        <f t="shared" si="30"/>
        <v>1.894291233</v>
      </c>
      <c r="AT465" s="39">
        <f t="shared" ref="AT465:AV465" si="2343">AP465*$AS465</f>
        <v>0.2755102041</v>
      </c>
      <c r="AU465" s="40">
        <f t="shared" si="2343"/>
        <v>0.451534993</v>
      </c>
      <c r="AV465" s="54">
        <f t="shared" si="2343"/>
        <v>0.3876034474</v>
      </c>
      <c r="AW465" s="39">
        <f t="shared" ref="AW465:AY465" si="2344">IF(AT465&lt;0,0,IF(AT465&gt;1,1,AT465))</f>
        <v>0.2755102041</v>
      </c>
      <c r="AX465" s="40">
        <f t="shared" si="2344"/>
        <v>0.451534993</v>
      </c>
      <c r="AY465" s="54">
        <f t="shared" si="2344"/>
        <v>0.3876034474</v>
      </c>
      <c r="AZ465" s="38"/>
      <c r="BA465" s="38"/>
      <c r="BB465" s="38"/>
      <c r="BC465" s="38"/>
      <c r="BD465" s="38"/>
      <c r="BE465" s="38"/>
      <c r="BF465" s="38"/>
    </row>
    <row r="466">
      <c r="A466" s="1"/>
      <c r="B466" s="1"/>
      <c r="C466" s="53">
        <v>0.0</v>
      </c>
      <c r="D466" s="42"/>
      <c r="E466" s="42"/>
      <c r="F466" s="2">
        <v>6625.0</v>
      </c>
      <c r="G466" s="75">
        <v>1843.0</v>
      </c>
      <c r="H466" s="43">
        <v>28.0</v>
      </c>
      <c r="I466" s="43">
        <v>19.0</v>
      </c>
      <c r="J466" s="43">
        <v>12.0</v>
      </c>
      <c r="K466" s="44">
        <v>87.0</v>
      </c>
      <c r="L466" s="44">
        <v>136.0</v>
      </c>
      <c r="M466" s="44">
        <v>60.0</v>
      </c>
      <c r="N466" s="76">
        <f>'Turnout Restoration'!AR466</f>
        <v>24</v>
      </c>
      <c r="O466" s="45">
        <v>19.0</v>
      </c>
      <c r="P466" s="76">
        <f>'Turnout Restoration'!AT466</f>
        <v>9</v>
      </c>
      <c r="Q466" s="39">
        <f t="shared" si="6"/>
        <v>0.3653846154</v>
      </c>
      <c r="R466" s="40">
        <f t="shared" si="7"/>
        <v>0.3220338983</v>
      </c>
      <c r="S466" s="54">
        <f t="shared" si="8"/>
        <v>0.480565371</v>
      </c>
      <c r="T466" s="40">
        <f t="shared" si="9"/>
        <v>0.4476098373</v>
      </c>
      <c r="U466" s="54">
        <f t="shared" si="10"/>
        <v>0.5390588018</v>
      </c>
      <c r="V466" s="39">
        <f t="shared" ref="V466:X466" si="2345">Q466</f>
        <v>0.3653846154</v>
      </c>
      <c r="W466" s="40">
        <f t="shared" si="2345"/>
        <v>0.3220338983</v>
      </c>
      <c r="X466" s="54">
        <f t="shared" si="2345"/>
        <v>0.480565371</v>
      </c>
      <c r="Y466" s="39">
        <f t="shared" si="12"/>
        <v>0.3653846154</v>
      </c>
      <c r="Z466" s="40">
        <f t="shared" si="13"/>
        <v>-0.2319661017</v>
      </c>
      <c r="AA466" s="54">
        <f t="shared" si="14"/>
        <v>-0.151434629</v>
      </c>
      <c r="AB466" s="55">
        <f t="shared" si="15"/>
        <v>-0.5656544003</v>
      </c>
      <c r="AC466" s="55">
        <f t="shared" si="16"/>
        <v>1.351052564</v>
      </c>
      <c r="AD466" s="39">
        <f t="shared" si="17"/>
        <v>0.3060344666</v>
      </c>
      <c r="AE466" s="40">
        <f t="shared" si="18"/>
        <v>0.3060344666</v>
      </c>
      <c r="AF466" s="54">
        <f t="shared" si="19"/>
        <v>-0.151434629</v>
      </c>
      <c r="AG466" s="56">
        <f t="shared" si="20"/>
        <v>-0.4595019957</v>
      </c>
      <c r="AH466" s="56">
        <f t="shared" si="21"/>
        <v>1.244900159</v>
      </c>
      <c r="AI466" s="39">
        <f t="shared" si="22"/>
        <v>0.2414431005</v>
      </c>
      <c r="AJ466" s="40">
        <f t="shared" si="23"/>
        <v>0.2414431005</v>
      </c>
      <c r="AK466" s="54">
        <f t="shared" si="24"/>
        <v>0.2414431005</v>
      </c>
      <c r="AL466" s="57">
        <f t="shared" ref="AL466:AM466" si="2346">R466-T466</f>
        <v>-0.125575939</v>
      </c>
      <c r="AM466" s="57">
        <f t="shared" si="2346"/>
        <v>-0.05849343075</v>
      </c>
      <c r="AN466" s="58">
        <f t="shared" si="26"/>
        <v>-0.06136976595</v>
      </c>
      <c r="AO466" s="58">
        <f t="shared" si="27"/>
        <v>-0.04121906635</v>
      </c>
      <c r="AP466" s="39">
        <f t="shared" si="28"/>
        <v>0.2414431005</v>
      </c>
      <c r="AQ466" s="40">
        <f t="shared" ref="AQ466:AR466" si="2347">AJ466+AN466</f>
        <v>0.1800733346</v>
      </c>
      <c r="AR466" s="54">
        <f t="shared" si="2347"/>
        <v>0.2002240342</v>
      </c>
      <c r="AS466" s="59">
        <f t="shared" si="30"/>
        <v>1.513336329</v>
      </c>
      <c r="AT466" s="39">
        <f t="shared" ref="AT466:AV466" si="2348">AP466*$AS466</f>
        <v>0.3653846154</v>
      </c>
      <c r="AU466" s="40">
        <f t="shared" si="2348"/>
        <v>0.2725115191</v>
      </c>
      <c r="AV466" s="54">
        <f t="shared" si="2348"/>
        <v>0.3030063048</v>
      </c>
      <c r="AW466" s="39">
        <f t="shared" ref="AW466:AY466" si="2349">IF(AT466&lt;0,0,IF(AT466&gt;1,1,AT466))</f>
        <v>0.3653846154</v>
      </c>
      <c r="AX466" s="40">
        <f t="shared" si="2349"/>
        <v>0.2725115191</v>
      </c>
      <c r="AY466" s="54">
        <f t="shared" si="2349"/>
        <v>0.3030063048</v>
      </c>
      <c r="AZ466" s="38"/>
      <c r="BA466" s="38"/>
      <c r="BB466" s="38"/>
      <c r="BC466" s="38"/>
      <c r="BD466" s="38"/>
      <c r="BE466" s="38"/>
      <c r="BF466" s="38"/>
    </row>
    <row r="467">
      <c r="A467" s="1"/>
      <c r="B467" s="1"/>
      <c r="C467" s="53">
        <v>0.0</v>
      </c>
      <c r="D467" s="42"/>
      <c r="E467" s="42"/>
      <c r="F467" s="2">
        <v>6632.0</v>
      </c>
      <c r="G467" s="75">
        <v>1203.0</v>
      </c>
      <c r="H467" s="43">
        <v>12.0</v>
      </c>
      <c r="I467" s="43">
        <v>28.0</v>
      </c>
      <c r="J467" s="43">
        <v>17.0</v>
      </c>
      <c r="K467" s="44">
        <v>43.0</v>
      </c>
      <c r="L467" s="44">
        <v>97.0</v>
      </c>
      <c r="M467" s="44">
        <v>39.0</v>
      </c>
      <c r="N467" s="76">
        <f>'Turnout Restoration'!AR467</f>
        <v>17</v>
      </c>
      <c r="O467" s="45">
        <v>8.0</v>
      </c>
      <c r="P467" s="76">
        <f>'Turnout Restoration'!AT467</f>
        <v>20</v>
      </c>
      <c r="Q467" s="39">
        <f t="shared" si="6"/>
        <v>0.1777777778</v>
      </c>
      <c r="R467" s="40">
        <f t="shared" si="7"/>
        <v>0.4912280702</v>
      </c>
      <c r="S467" s="54">
        <f t="shared" si="8"/>
        <v>0.5418994413</v>
      </c>
      <c r="T467" s="40">
        <f t="shared" si="9"/>
        <v>0.479522963</v>
      </c>
      <c r="U467" s="54">
        <f t="shared" si="10"/>
        <v>0.5746725926</v>
      </c>
      <c r="V467" s="39">
        <f t="shared" ref="V467:X467" si="2350">Q467</f>
        <v>0.1777777778</v>
      </c>
      <c r="W467" s="40">
        <f t="shared" si="2350"/>
        <v>0.4912280702</v>
      </c>
      <c r="X467" s="54">
        <f t="shared" si="2350"/>
        <v>0.5418994413</v>
      </c>
      <c r="Y467" s="39">
        <f t="shared" si="12"/>
        <v>0.1777777778</v>
      </c>
      <c r="Z467" s="40">
        <f t="shared" si="13"/>
        <v>-0.06277192982</v>
      </c>
      <c r="AA467" s="54">
        <f t="shared" si="14"/>
        <v>-0.09010055866</v>
      </c>
      <c r="AB467" s="55">
        <f t="shared" si="15"/>
        <v>-0.3394268186</v>
      </c>
      <c r="AC467" s="55">
        <f t="shared" si="16"/>
        <v>1.124824982</v>
      </c>
      <c r="AD467" s="39">
        <f t="shared" si="17"/>
        <v>0.1333140155</v>
      </c>
      <c r="AE467" s="40">
        <f t="shared" si="18"/>
        <v>0.1333140155</v>
      </c>
      <c r="AF467" s="54">
        <f t="shared" si="19"/>
        <v>-0.09010055866</v>
      </c>
      <c r="AG467" s="56">
        <f t="shared" si="20"/>
        <v>-0.5943348266</v>
      </c>
      <c r="AH467" s="56">
        <f t="shared" si="21"/>
        <v>1.37973299</v>
      </c>
      <c r="AI467" s="39">
        <f t="shared" si="22"/>
        <v>0.1137777162</v>
      </c>
      <c r="AJ467" s="40">
        <f t="shared" si="23"/>
        <v>0.1137777162</v>
      </c>
      <c r="AK467" s="54">
        <f t="shared" si="24"/>
        <v>0.1137777162</v>
      </c>
      <c r="AL467" s="57">
        <f t="shared" ref="AL467:AM467" si="2351">R467-T467</f>
        <v>0.01170510721</v>
      </c>
      <c r="AM467" s="57">
        <f t="shared" si="2351"/>
        <v>-0.03277315125</v>
      </c>
      <c r="AN467" s="58">
        <f t="shared" si="26"/>
        <v>0.00572036089</v>
      </c>
      <c r="AO467" s="58">
        <f t="shared" si="27"/>
        <v>-0.02309453692</v>
      </c>
      <c r="AP467" s="39">
        <f t="shared" si="28"/>
        <v>0.1137777162</v>
      </c>
      <c r="AQ467" s="40">
        <f t="shared" ref="AQ467:AR467" si="2352">AJ467+AN467</f>
        <v>0.1194980771</v>
      </c>
      <c r="AR467" s="54">
        <f t="shared" si="2352"/>
        <v>0.09068317925</v>
      </c>
      <c r="AS467" s="59">
        <f t="shared" si="30"/>
        <v>1.562500846</v>
      </c>
      <c r="AT467" s="39">
        <f t="shared" ref="AT467:AV467" si="2353">AP467*$AS467</f>
        <v>0.1777777778</v>
      </c>
      <c r="AU467" s="40">
        <f t="shared" si="2353"/>
        <v>0.1867158465</v>
      </c>
      <c r="AV467" s="54">
        <f t="shared" si="2353"/>
        <v>0.1416925443</v>
      </c>
      <c r="AW467" s="39">
        <f t="shared" ref="AW467:AY467" si="2354">IF(AT467&lt;0,0,IF(AT467&gt;1,1,AT467))</f>
        <v>0.1777777778</v>
      </c>
      <c r="AX467" s="40">
        <f t="shared" si="2354"/>
        <v>0.1867158465</v>
      </c>
      <c r="AY467" s="54">
        <f t="shared" si="2354"/>
        <v>0.1416925443</v>
      </c>
      <c r="AZ467" s="38"/>
      <c r="BA467" s="38"/>
      <c r="BB467" s="38"/>
      <c r="BC467" s="38"/>
      <c r="BD467" s="38"/>
      <c r="BE467" s="38"/>
      <c r="BF467" s="38"/>
    </row>
    <row r="468">
      <c r="A468" s="1"/>
      <c r="B468" s="1"/>
      <c r="C468" s="53">
        <v>0.0</v>
      </c>
      <c r="D468" s="42"/>
      <c r="E468" s="42"/>
      <c r="F468" s="2">
        <v>6648.0</v>
      </c>
      <c r="G468" s="75">
        <v>3398.0</v>
      </c>
      <c r="H468" s="43">
        <v>35.0</v>
      </c>
      <c r="I468" s="43">
        <v>39.0</v>
      </c>
      <c r="J468" s="43">
        <v>32.0</v>
      </c>
      <c r="K468" s="44">
        <v>39.0</v>
      </c>
      <c r="L468" s="44">
        <v>161.0</v>
      </c>
      <c r="M468" s="44">
        <v>62.0</v>
      </c>
      <c r="N468" s="76">
        <f>'Turnout Restoration'!AR468</f>
        <v>30</v>
      </c>
      <c r="O468" s="45">
        <v>21.0</v>
      </c>
      <c r="P468" s="76">
        <f>'Turnout Restoration'!AT468</f>
        <v>24</v>
      </c>
      <c r="Q468" s="39">
        <f t="shared" si="6"/>
        <v>0.28</v>
      </c>
      <c r="R468" s="40">
        <f t="shared" si="7"/>
        <v>0.3679245283</v>
      </c>
      <c r="S468" s="54">
        <f t="shared" si="8"/>
        <v>0.6145038168</v>
      </c>
      <c r="T468" s="40">
        <f t="shared" si="9"/>
        <v>0.4561904</v>
      </c>
      <c r="U468" s="54">
        <f t="shared" si="10"/>
        <v>0.5520992</v>
      </c>
      <c r="V468" s="39">
        <f t="shared" ref="V468:X468" si="2355">Q468</f>
        <v>0.28</v>
      </c>
      <c r="W468" s="40">
        <f t="shared" si="2355"/>
        <v>0.3679245283</v>
      </c>
      <c r="X468" s="54">
        <f t="shared" si="2355"/>
        <v>0.6145038168</v>
      </c>
      <c r="Y468" s="39">
        <f t="shared" si="12"/>
        <v>0.28</v>
      </c>
      <c r="Z468" s="40">
        <f t="shared" si="13"/>
        <v>-0.1860754717</v>
      </c>
      <c r="AA468" s="54">
        <f t="shared" si="14"/>
        <v>-0.01749618321</v>
      </c>
      <c r="AB468" s="55">
        <f t="shared" si="15"/>
        <v>-0.5865394329</v>
      </c>
      <c r="AC468" s="55">
        <f t="shared" si="16"/>
        <v>1.371937596</v>
      </c>
      <c r="AD468" s="39">
        <f t="shared" si="17"/>
        <v>0.2377226127</v>
      </c>
      <c r="AE468" s="40">
        <f t="shared" si="18"/>
        <v>0.2377226127</v>
      </c>
      <c r="AF468" s="54">
        <f t="shared" si="19"/>
        <v>-0.01749618321</v>
      </c>
      <c r="AG468" s="56">
        <f t="shared" si="20"/>
        <v>-0.07346669285</v>
      </c>
      <c r="AH468" s="56">
        <f t="shared" si="21"/>
        <v>0.8588648562</v>
      </c>
      <c r="AI468" s="39">
        <f t="shared" si="22"/>
        <v>0.1685499288</v>
      </c>
      <c r="AJ468" s="40">
        <f t="shared" si="23"/>
        <v>0.1685499288</v>
      </c>
      <c r="AK468" s="54">
        <f t="shared" si="24"/>
        <v>0.1685499288</v>
      </c>
      <c r="AL468" s="57">
        <f t="shared" ref="AL468:AM468" si="2356">R468-T468</f>
        <v>-0.0882658717</v>
      </c>
      <c r="AM468" s="57">
        <f t="shared" si="2356"/>
        <v>0.06240461679</v>
      </c>
      <c r="AN468" s="58">
        <f t="shared" si="26"/>
        <v>-0.04313609702</v>
      </c>
      <c r="AO468" s="58">
        <f t="shared" si="27"/>
        <v>0.04397519529</v>
      </c>
      <c r="AP468" s="39">
        <f t="shared" si="28"/>
        <v>0.1685499288</v>
      </c>
      <c r="AQ468" s="40">
        <f t="shared" ref="AQ468:AR468" si="2357">AJ468+AN468</f>
        <v>0.1254138318</v>
      </c>
      <c r="AR468" s="54">
        <f t="shared" si="2357"/>
        <v>0.2125251241</v>
      </c>
      <c r="AS468" s="59">
        <f t="shared" si="30"/>
        <v>1.661228824</v>
      </c>
      <c r="AT468" s="39">
        <f t="shared" ref="AT468:AV468" si="2358">AP468*$AS468</f>
        <v>0.28</v>
      </c>
      <c r="AU468" s="40">
        <f t="shared" si="2358"/>
        <v>0.2083410723</v>
      </c>
      <c r="AV468" s="54">
        <f t="shared" si="2358"/>
        <v>0.3530528619</v>
      </c>
      <c r="AW468" s="39">
        <f t="shared" ref="AW468:AY468" si="2359">IF(AT468&lt;0,0,IF(AT468&gt;1,1,AT468))</f>
        <v>0.28</v>
      </c>
      <c r="AX468" s="40">
        <f t="shared" si="2359"/>
        <v>0.2083410723</v>
      </c>
      <c r="AY468" s="54">
        <f t="shared" si="2359"/>
        <v>0.3530528619</v>
      </c>
      <c r="AZ468" s="38"/>
      <c r="BA468" s="38"/>
      <c r="BB468" s="38"/>
      <c r="BC468" s="38"/>
      <c r="BD468" s="38"/>
      <c r="BE468" s="38"/>
      <c r="BF468" s="38"/>
    </row>
    <row r="469">
      <c r="A469" s="1"/>
      <c r="B469" s="1"/>
      <c r="C469" s="53">
        <v>0.0</v>
      </c>
      <c r="D469" s="42"/>
      <c r="E469" s="42"/>
      <c r="F469" s="2">
        <v>6652.0</v>
      </c>
      <c r="G469" s="75">
        <v>2057.0</v>
      </c>
      <c r="H469" s="43">
        <v>16.0</v>
      </c>
      <c r="I469" s="43">
        <v>31.0</v>
      </c>
      <c r="J469" s="43">
        <v>18.0</v>
      </c>
      <c r="K469" s="44">
        <v>64.0</v>
      </c>
      <c r="L469" s="44">
        <v>194.0</v>
      </c>
      <c r="M469" s="44">
        <v>39.0</v>
      </c>
      <c r="N469" s="76">
        <f>'Turnout Restoration'!AR469</f>
        <v>16</v>
      </c>
      <c r="O469" s="45">
        <v>19.0</v>
      </c>
      <c r="P469" s="76">
        <f>'Turnout Restoration'!AT469</f>
        <v>33</v>
      </c>
      <c r="Q469" s="39">
        <f t="shared" si="6"/>
        <v>0.2794117647</v>
      </c>
      <c r="R469" s="40">
        <f t="shared" si="7"/>
        <v>0.4769230769</v>
      </c>
      <c r="S469" s="54">
        <f t="shared" si="8"/>
        <v>0.6531986532</v>
      </c>
      <c r="T469" s="40">
        <f t="shared" si="9"/>
        <v>0.4562839533</v>
      </c>
      <c r="U469" s="54">
        <f t="shared" si="10"/>
        <v>0.5522073962</v>
      </c>
      <c r="V469" s="39">
        <f t="shared" ref="V469:X469" si="2360">Q469</f>
        <v>0.2794117647</v>
      </c>
      <c r="W469" s="40">
        <f t="shared" si="2360"/>
        <v>0.4769230769</v>
      </c>
      <c r="X469" s="54">
        <f t="shared" si="2360"/>
        <v>0.6531986532</v>
      </c>
      <c r="Y469" s="39">
        <f t="shared" si="12"/>
        <v>0.2794117647</v>
      </c>
      <c r="Z469" s="40">
        <f t="shared" si="13"/>
        <v>-0.07707692308</v>
      </c>
      <c r="AA469" s="54">
        <f t="shared" si="14"/>
        <v>0.0211986532</v>
      </c>
      <c r="AB469" s="55">
        <f t="shared" si="15"/>
        <v>-0.2691602277</v>
      </c>
      <c r="AC469" s="55">
        <f t="shared" si="16"/>
        <v>1.054558391</v>
      </c>
      <c r="AD469" s="39">
        <f t="shared" si="17"/>
        <v>0.2049533927</v>
      </c>
      <c r="AE469" s="40">
        <f t="shared" si="18"/>
        <v>0.2049533927</v>
      </c>
      <c r="AF469" s="54">
        <f t="shared" si="19"/>
        <v>0.0211986532</v>
      </c>
      <c r="AG469" s="56">
        <f t="shared" si="20"/>
        <v>0.1030650893</v>
      </c>
      <c r="AH469" s="56">
        <f t="shared" si="21"/>
        <v>0.6823330741</v>
      </c>
      <c r="AI469" s="39">
        <f t="shared" si="22"/>
        <v>0.1456970763</v>
      </c>
      <c r="AJ469" s="40">
        <f t="shared" si="23"/>
        <v>0.1456970763</v>
      </c>
      <c r="AK469" s="54">
        <f t="shared" si="24"/>
        <v>0.1456970763</v>
      </c>
      <c r="AL469" s="57">
        <f t="shared" ref="AL469:AM469" si="2361">R469-T469</f>
        <v>0.02063912364</v>
      </c>
      <c r="AM469" s="57">
        <f t="shared" si="2361"/>
        <v>0.100991257</v>
      </c>
      <c r="AN469" s="58">
        <f t="shared" si="26"/>
        <v>0.01008647196</v>
      </c>
      <c r="AO469" s="58">
        <f t="shared" si="27"/>
        <v>0.07116637322</v>
      </c>
      <c r="AP469" s="39">
        <f t="shared" si="28"/>
        <v>0.1456970763</v>
      </c>
      <c r="AQ469" s="40">
        <f t="shared" ref="AQ469:AR469" si="2362">AJ469+AN469</f>
        <v>0.1557835482</v>
      </c>
      <c r="AR469" s="54">
        <f t="shared" si="2362"/>
        <v>0.2168634495</v>
      </c>
      <c r="AS469" s="59">
        <f t="shared" si="30"/>
        <v>1.917758214</v>
      </c>
      <c r="AT469" s="39">
        <f t="shared" ref="AT469:AV469" si="2363">AP469*$AS469</f>
        <v>0.2794117647</v>
      </c>
      <c r="AU469" s="40">
        <f t="shared" si="2363"/>
        <v>0.2987551791</v>
      </c>
      <c r="AV469" s="54">
        <f t="shared" si="2363"/>
        <v>0.4158916615</v>
      </c>
      <c r="AW469" s="39">
        <f t="shared" ref="AW469:AY469" si="2364">IF(AT469&lt;0,0,IF(AT469&gt;1,1,AT469))</f>
        <v>0.2794117647</v>
      </c>
      <c r="AX469" s="40">
        <f t="shared" si="2364"/>
        <v>0.2987551791</v>
      </c>
      <c r="AY469" s="54">
        <f t="shared" si="2364"/>
        <v>0.4158916615</v>
      </c>
      <c r="AZ469" s="38"/>
      <c r="BA469" s="38"/>
      <c r="BB469" s="38"/>
      <c r="BC469" s="38"/>
      <c r="BD469" s="38"/>
      <c r="BE469" s="38"/>
      <c r="BF469" s="38"/>
    </row>
    <row r="470">
      <c r="A470" s="1"/>
      <c r="B470" s="1"/>
      <c r="C470" s="53">
        <v>0.0</v>
      </c>
      <c r="D470" s="42"/>
      <c r="E470" s="42"/>
      <c r="F470" s="2">
        <v>6656.0</v>
      </c>
      <c r="G470" s="75">
        <v>1361.0</v>
      </c>
      <c r="H470" s="43">
        <v>15.0</v>
      </c>
      <c r="I470" s="43">
        <v>18.0</v>
      </c>
      <c r="J470" s="43">
        <v>16.0</v>
      </c>
      <c r="K470" s="44">
        <v>27.0</v>
      </c>
      <c r="L470" s="44">
        <v>103.0</v>
      </c>
      <c r="M470" s="44">
        <v>18.0</v>
      </c>
      <c r="N470" s="76">
        <f>'Turnout Restoration'!AR470</f>
        <v>8</v>
      </c>
      <c r="O470" s="45">
        <v>15.0</v>
      </c>
      <c r="P470" s="76">
        <f>'Turnout Restoration'!AT470</f>
        <v>17</v>
      </c>
      <c r="Q470" s="39">
        <f t="shared" si="6"/>
        <v>0.375</v>
      </c>
      <c r="R470" s="40">
        <f t="shared" si="7"/>
        <v>0.3673469388</v>
      </c>
      <c r="S470" s="54">
        <f t="shared" si="8"/>
        <v>0.6959459459</v>
      </c>
      <c r="T470" s="40">
        <f t="shared" si="9"/>
        <v>0.447265625</v>
      </c>
      <c r="U470" s="54">
        <f t="shared" si="10"/>
        <v>0.537921875</v>
      </c>
      <c r="V470" s="39">
        <f t="shared" ref="V470:X470" si="2365">Q470</f>
        <v>0.375</v>
      </c>
      <c r="W470" s="40">
        <f t="shared" si="2365"/>
        <v>0.3673469388</v>
      </c>
      <c r="X470" s="54">
        <f t="shared" si="2365"/>
        <v>0.6959459459</v>
      </c>
      <c r="Y470" s="39">
        <f t="shared" si="12"/>
        <v>0.375</v>
      </c>
      <c r="Z470" s="40">
        <f t="shared" si="13"/>
        <v>-0.1866530612</v>
      </c>
      <c r="AA470" s="54">
        <f t="shared" si="14"/>
        <v>0.06394594595</v>
      </c>
      <c r="AB470" s="55">
        <f t="shared" si="15"/>
        <v>-0.4618391745</v>
      </c>
      <c r="AC470" s="55">
        <f t="shared" si="16"/>
        <v>1.247237338</v>
      </c>
      <c r="AD470" s="39">
        <f t="shared" si="17"/>
        <v>0.2961961894</v>
      </c>
      <c r="AE470" s="40">
        <f t="shared" si="18"/>
        <v>0.2961961894</v>
      </c>
      <c r="AF470" s="54">
        <f t="shared" si="19"/>
        <v>0.06394594595</v>
      </c>
      <c r="AG470" s="56">
        <f t="shared" si="20"/>
        <v>0.2126271675</v>
      </c>
      <c r="AH470" s="56">
        <f t="shared" si="21"/>
        <v>0.5727709959</v>
      </c>
      <c r="AI470" s="39">
        <f t="shared" si="22"/>
        <v>0.2142676675</v>
      </c>
      <c r="AJ470" s="40">
        <f t="shared" si="23"/>
        <v>0.2142676675</v>
      </c>
      <c r="AK470" s="54">
        <f t="shared" si="24"/>
        <v>0.2142676675</v>
      </c>
      <c r="AL470" s="57">
        <f t="shared" ref="AL470:AM470" si="2366">R470-T470</f>
        <v>-0.07991868622</v>
      </c>
      <c r="AM470" s="57">
        <f t="shared" si="2366"/>
        <v>0.1580240709</v>
      </c>
      <c r="AN470" s="58">
        <f t="shared" si="26"/>
        <v>-0.039056774</v>
      </c>
      <c r="AO470" s="58">
        <f t="shared" si="27"/>
        <v>0.1113561742</v>
      </c>
      <c r="AP470" s="39">
        <f t="shared" si="28"/>
        <v>0.2142676675</v>
      </c>
      <c r="AQ470" s="40">
        <f t="shared" ref="AQ470:AR470" si="2367">AJ470+AN470</f>
        <v>0.1752108935</v>
      </c>
      <c r="AR470" s="54">
        <f t="shared" si="2367"/>
        <v>0.3256238417</v>
      </c>
      <c r="AS470" s="59">
        <f t="shared" si="30"/>
        <v>1.750147395</v>
      </c>
      <c r="AT470" s="39">
        <f t="shared" ref="AT470:AV470" si="2368">AP470*$AS470</f>
        <v>0.375</v>
      </c>
      <c r="AU470" s="40">
        <f t="shared" si="2368"/>
        <v>0.3066448887</v>
      </c>
      <c r="AV470" s="54">
        <f t="shared" si="2368"/>
        <v>0.5698897182</v>
      </c>
      <c r="AW470" s="39">
        <f t="shared" ref="AW470:AY470" si="2369">IF(AT470&lt;0,0,IF(AT470&gt;1,1,AT470))</f>
        <v>0.375</v>
      </c>
      <c r="AX470" s="40">
        <f t="shared" si="2369"/>
        <v>0.3066448887</v>
      </c>
      <c r="AY470" s="54">
        <f t="shared" si="2369"/>
        <v>0.5698897182</v>
      </c>
      <c r="AZ470" s="38"/>
      <c r="BA470" s="38"/>
      <c r="BB470" s="38"/>
      <c r="BC470" s="38"/>
      <c r="BD470" s="38"/>
      <c r="BE470" s="38"/>
      <c r="BF470" s="38"/>
    </row>
    <row r="471">
      <c r="A471" s="1"/>
      <c r="B471" s="1"/>
      <c r="C471" s="53">
        <v>0.0</v>
      </c>
      <c r="D471" s="42"/>
      <c r="E471" s="42"/>
      <c r="F471" s="2">
        <v>6657.0</v>
      </c>
      <c r="G471" s="75">
        <v>1675.0</v>
      </c>
      <c r="H471" s="43">
        <v>15.0</v>
      </c>
      <c r="I471" s="43">
        <v>22.0</v>
      </c>
      <c r="J471" s="43">
        <v>19.0</v>
      </c>
      <c r="K471" s="44">
        <v>30.0</v>
      </c>
      <c r="L471" s="44">
        <v>82.0</v>
      </c>
      <c r="M471" s="44">
        <v>14.0</v>
      </c>
      <c r="N471" s="76">
        <f>'Turnout Restoration'!AR471</f>
        <v>18</v>
      </c>
      <c r="O471" s="45">
        <v>8.0</v>
      </c>
      <c r="P471" s="76">
        <f>'Turnout Restoration'!AT471</f>
        <v>16</v>
      </c>
      <c r="Q471" s="39">
        <f t="shared" si="6"/>
        <v>0.1904761905</v>
      </c>
      <c r="R471" s="40">
        <f t="shared" si="7"/>
        <v>0.3928571429</v>
      </c>
      <c r="S471" s="54">
        <f t="shared" si="8"/>
        <v>0.6507936508</v>
      </c>
      <c r="T471" s="40">
        <f t="shared" si="9"/>
        <v>0.4758503401</v>
      </c>
      <c r="U471" s="54">
        <f t="shared" si="10"/>
        <v>0.5714557823</v>
      </c>
      <c r="V471" s="39">
        <f t="shared" ref="V471:X471" si="2370">Q471</f>
        <v>0.1904761905</v>
      </c>
      <c r="W471" s="40">
        <f t="shared" si="2370"/>
        <v>0.3928571429</v>
      </c>
      <c r="X471" s="54">
        <f t="shared" si="2370"/>
        <v>0.6507936508</v>
      </c>
      <c r="Y471" s="39">
        <f t="shared" si="12"/>
        <v>0.1904761905</v>
      </c>
      <c r="Z471" s="40">
        <f t="shared" si="13"/>
        <v>-0.1611428571</v>
      </c>
      <c r="AA471" s="54">
        <f t="shared" si="14"/>
        <v>0.01879365079</v>
      </c>
      <c r="AB471" s="55">
        <f t="shared" si="15"/>
        <v>-0.7021672695</v>
      </c>
      <c r="AC471" s="55">
        <f t="shared" si="16"/>
        <v>1.487565433</v>
      </c>
      <c r="AD471" s="39">
        <f t="shared" si="17"/>
        <v>0.1764202363</v>
      </c>
      <c r="AE471" s="40">
        <f t="shared" si="18"/>
        <v>0.1764202363</v>
      </c>
      <c r="AF471" s="54">
        <f t="shared" si="19"/>
        <v>0.01879365079</v>
      </c>
      <c r="AG471" s="56">
        <f t="shared" si="20"/>
        <v>0.1061275068</v>
      </c>
      <c r="AH471" s="56">
        <f t="shared" si="21"/>
        <v>0.6792706566</v>
      </c>
      <c r="AI471" s="39">
        <f t="shared" si="22"/>
        <v>0.1254537785</v>
      </c>
      <c r="AJ471" s="40">
        <f t="shared" si="23"/>
        <v>0.1254537785</v>
      </c>
      <c r="AK471" s="54">
        <f t="shared" si="24"/>
        <v>0.1254537785</v>
      </c>
      <c r="AL471" s="57">
        <f t="shared" ref="AL471:AM471" si="2371">R471-T471</f>
        <v>-0.08299319728</v>
      </c>
      <c r="AM471" s="57">
        <f t="shared" si="2371"/>
        <v>0.07933786848</v>
      </c>
      <c r="AN471" s="58">
        <f t="shared" si="26"/>
        <v>-0.04055930725</v>
      </c>
      <c r="AO471" s="58">
        <f t="shared" si="27"/>
        <v>0.05590769465</v>
      </c>
      <c r="AP471" s="39">
        <f t="shared" si="28"/>
        <v>0.1254537785</v>
      </c>
      <c r="AQ471" s="40">
        <f t="shared" ref="AQ471:AR471" si="2372">AJ471+AN471</f>
        <v>0.08489447126</v>
      </c>
      <c r="AR471" s="54">
        <f t="shared" si="2372"/>
        <v>0.1813614732</v>
      </c>
      <c r="AS471" s="59">
        <f t="shared" si="30"/>
        <v>1.518297757</v>
      </c>
      <c r="AT471" s="39">
        <f t="shared" ref="AT471:AV471" si="2373">AP471*$AS471</f>
        <v>0.1904761905</v>
      </c>
      <c r="AU471" s="40">
        <f t="shared" si="2373"/>
        <v>0.1288950853</v>
      </c>
      <c r="AV471" s="54">
        <f t="shared" si="2373"/>
        <v>0.2753607178</v>
      </c>
      <c r="AW471" s="39">
        <f t="shared" ref="AW471:AY471" si="2374">IF(AT471&lt;0,0,IF(AT471&gt;1,1,AT471))</f>
        <v>0.1904761905</v>
      </c>
      <c r="AX471" s="40">
        <f t="shared" si="2374"/>
        <v>0.1288950853</v>
      </c>
      <c r="AY471" s="54">
        <f t="shared" si="2374"/>
        <v>0.2753607178</v>
      </c>
      <c r="AZ471" s="38"/>
      <c r="BA471" s="38"/>
      <c r="BB471" s="38"/>
      <c r="BC471" s="38"/>
      <c r="BD471" s="38"/>
      <c r="BE471" s="38"/>
      <c r="BF471" s="38"/>
    </row>
    <row r="472">
      <c r="A472" s="1"/>
      <c r="B472" s="1"/>
      <c r="C472" s="53">
        <v>0.0</v>
      </c>
      <c r="D472" s="42"/>
      <c r="E472" s="42"/>
      <c r="F472" s="2">
        <v>6658.0</v>
      </c>
      <c r="G472" s="75">
        <v>2677.0</v>
      </c>
      <c r="H472" s="43">
        <v>20.0</v>
      </c>
      <c r="I472" s="43">
        <v>41.0</v>
      </c>
      <c r="J472" s="43">
        <v>23.0</v>
      </c>
      <c r="K472" s="44">
        <v>64.0</v>
      </c>
      <c r="L472" s="44">
        <v>189.0</v>
      </c>
      <c r="M472" s="44">
        <v>38.0</v>
      </c>
      <c r="N472" s="76">
        <f>'Turnout Restoration'!AR472</f>
        <v>16</v>
      </c>
      <c r="O472" s="45">
        <v>11.0</v>
      </c>
      <c r="P472" s="76">
        <f>'Turnout Restoration'!AT472</f>
        <v>32</v>
      </c>
      <c r="Q472" s="39">
        <f t="shared" si="6"/>
        <v>0.186440678</v>
      </c>
      <c r="R472" s="40">
        <f t="shared" si="7"/>
        <v>0.4880952381</v>
      </c>
      <c r="S472" s="54">
        <f t="shared" si="8"/>
        <v>0.6494845361</v>
      </c>
      <c r="T472" s="40">
        <f t="shared" si="9"/>
        <v>0.47699368</v>
      </c>
      <c r="U472" s="54">
        <f t="shared" si="10"/>
        <v>0.5724653835</v>
      </c>
      <c r="V472" s="39">
        <f t="shared" ref="V472:X472" si="2375">Q472</f>
        <v>0.186440678</v>
      </c>
      <c r="W472" s="40">
        <f t="shared" si="2375"/>
        <v>0.4880952381</v>
      </c>
      <c r="X472" s="54">
        <f t="shared" si="2375"/>
        <v>0.6494845361</v>
      </c>
      <c r="Y472" s="39">
        <f t="shared" si="12"/>
        <v>0.186440678</v>
      </c>
      <c r="Z472" s="40">
        <f t="shared" si="13"/>
        <v>-0.0659047619</v>
      </c>
      <c r="AA472" s="54">
        <f t="shared" si="14"/>
        <v>0.01748453608</v>
      </c>
      <c r="AB472" s="55">
        <f t="shared" si="15"/>
        <v>-0.33977983</v>
      </c>
      <c r="AC472" s="55">
        <f t="shared" si="16"/>
        <v>1.125177993</v>
      </c>
      <c r="AD472" s="39">
        <f t="shared" si="17"/>
        <v>0.1398276869</v>
      </c>
      <c r="AE472" s="40">
        <f t="shared" si="18"/>
        <v>0.1398276869</v>
      </c>
      <c r="AF472" s="54">
        <f t="shared" si="19"/>
        <v>0.01748453608</v>
      </c>
      <c r="AG472" s="56">
        <f t="shared" si="20"/>
        <v>0.1243977738</v>
      </c>
      <c r="AH472" s="56">
        <f t="shared" si="21"/>
        <v>0.6610003896</v>
      </c>
      <c r="AI472" s="39">
        <f t="shared" si="22"/>
        <v>0.09964309064</v>
      </c>
      <c r="AJ472" s="40">
        <f t="shared" si="23"/>
        <v>0.09964309064</v>
      </c>
      <c r="AK472" s="54">
        <f t="shared" si="24"/>
        <v>0.09964309064</v>
      </c>
      <c r="AL472" s="57">
        <f t="shared" ref="AL472:AM472" si="2376">R472-T472</f>
        <v>0.01110155812</v>
      </c>
      <c r="AM472" s="57">
        <f t="shared" si="2376"/>
        <v>0.07701915257</v>
      </c>
      <c r="AN472" s="58">
        <f t="shared" si="26"/>
        <v>0.00542540258</v>
      </c>
      <c r="AO472" s="58">
        <f t="shared" si="27"/>
        <v>0.05427374527</v>
      </c>
      <c r="AP472" s="39">
        <f t="shared" si="28"/>
        <v>0.09964309064</v>
      </c>
      <c r="AQ472" s="40">
        <f t="shared" ref="AQ472:AR472" si="2377">AJ472+AN472</f>
        <v>0.1050684932</v>
      </c>
      <c r="AR472" s="54">
        <f t="shared" si="2377"/>
        <v>0.1539168359</v>
      </c>
      <c r="AS472" s="59">
        <f t="shared" si="30"/>
        <v>1.871084857</v>
      </c>
      <c r="AT472" s="39">
        <f t="shared" ref="AT472:AV472" si="2378">AP472*$AS472</f>
        <v>0.186440678</v>
      </c>
      <c r="AU472" s="40">
        <f t="shared" si="2378"/>
        <v>0.1965920666</v>
      </c>
      <c r="AV472" s="54">
        <f t="shared" si="2378"/>
        <v>0.2879914609</v>
      </c>
      <c r="AW472" s="39">
        <f t="shared" ref="AW472:AY472" si="2379">IF(AT472&lt;0,0,IF(AT472&gt;1,1,AT472))</f>
        <v>0.186440678</v>
      </c>
      <c r="AX472" s="40">
        <f t="shared" si="2379"/>
        <v>0.1965920666</v>
      </c>
      <c r="AY472" s="54">
        <f t="shared" si="2379"/>
        <v>0.2879914609</v>
      </c>
      <c r="AZ472" s="38"/>
      <c r="BA472" s="38"/>
      <c r="BB472" s="38"/>
      <c r="BC472" s="38"/>
      <c r="BD472" s="38"/>
      <c r="BE472" s="38"/>
      <c r="BF472" s="38"/>
    </row>
    <row r="473">
      <c r="A473" s="1"/>
      <c r="B473" s="1"/>
      <c r="C473" s="53">
        <v>0.0</v>
      </c>
      <c r="D473" s="42"/>
      <c r="E473" s="42"/>
      <c r="F473" s="2">
        <v>6666.0</v>
      </c>
      <c r="G473" s="75">
        <v>3147.0</v>
      </c>
      <c r="H473" s="43">
        <v>63.0</v>
      </c>
      <c r="I473" s="43">
        <v>30.0</v>
      </c>
      <c r="J473" s="43">
        <v>38.0</v>
      </c>
      <c r="K473" s="44">
        <v>123.0</v>
      </c>
      <c r="L473" s="44">
        <v>139.0</v>
      </c>
      <c r="M473" s="44">
        <v>62.0</v>
      </c>
      <c r="N473" s="76">
        <f>'Turnout Restoration'!AR473</f>
        <v>37</v>
      </c>
      <c r="O473" s="45">
        <v>26.0</v>
      </c>
      <c r="P473" s="76">
        <f>'Turnout Restoration'!AT473</f>
        <v>13</v>
      </c>
      <c r="Q473" s="39">
        <f t="shared" si="6"/>
        <v>0.3421052632</v>
      </c>
      <c r="R473" s="40">
        <f t="shared" si="7"/>
        <v>0.2290076336</v>
      </c>
      <c r="S473" s="54">
        <f t="shared" si="8"/>
        <v>0.4290123457</v>
      </c>
      <c r="T473" s="40">
        <f t="shared" si="9"/>
        <v>0.4489646814</v>
      </c>
      <c r="U473" s="54">
        <f t="shared" si="10"/>
        <v>0.5420893352</v>
      </c>
      <c r="V473" s="39">
        <f t="shared" ref="V473:X473" si="2380">Q473</f>
        <v>0.3421052632</v>
      </c>
      <c r="W473" s="40">
        <f t="shared" si="2380"/>
        <v>0.2290076336</v>
      </c>
      <c r="X473" s="54">
        <f t="shared" si="2380"/>
        <v>0.4290123457</v>
      </c>
      <c r="Y473" s="39">
        <f t="shared" si="12"/>
        <v>0.3421052632</v>
      </c>
      <c r="Z473" s="40">
        <f t="shared" si="13"/>
        <v>-0.3249923664</v>
      </c>
      <c r="AA473" s="54">
        <f t="shared" si="14"/>
        <v>-0.2029876543</v>
      </c>
      <c r="AB473" s="55">
        <f t="shared" si="15"/>
        <v>-0.7597510262</v>
      </c>
      <c r="AC473" s="55">
        <f t="shared" si="16"/>
        <v>1.54514919</v>
      </c>
      <c r="AD473" s="39">
        <f t="shared" si="17"/>
        <v>0.333658545</v>
      </c>
      <c r="AE473" s="40">
        <f t="shared" si="18"/>
        <v>0.333658545</v>
      </c>
      <c r="AF473" s="54">
        <f t="shared" si="19"/>
        <v>-0.2029876543</v>
      </c>
      <c r="AG473" s="56">
        <f t="shared" si="20"/>
        <v>-0.5465507668</v>
      </c>
      <c r="AH473" s="56">
        <f t="shared" si="21"/>
        <v>1.33194893</v>
      </c>
      <c r="AI473" s="39">
        <f t="shared" si="22"/>
        <v>0.2761630066</v>
      </c>
      <c r="AJ473" s="40">
        <f t="shared" si="23"/>
        <v>0.2761630066</v>
      </c>
      <c r="AK473" s="54">
        <f t="shared" si="24"/>
        <v>0.2761630066</v>
      </c>
      <c r="AL473" s="57">
        <f t="shared" ref="AL473:AM473" si="2381">R473-T473</f>
        <v>-0.2199570479</v>
      </c>
      <c r="AM473" s="57">
        <f t="shared" si="2381"/>
        <v>-0.1130769895</v>
      </c>
      <c r="AN473" s="58">
        <f t="shared" si="26"/>
        <v>-0.1074944186</v>
      </c>
      <c r="AO473" s="58">
        <f t="shared" si="27"/>
        <v>-0.07968292975</v>
      </c>
      <c r="AP473" s="39">
        <f t="shared" si="28"/>
        <v>0.2761630066</v>
      </c>
      <c r="AQ473" s="40">
        <f t="shared" ref="AQ473:AR473" si="2382">AJ473+AN473</f>
        <v>0.1686685881</v>
      </c>
      <c r="AR473" s="54">
        <f t="shared" si="2382"/>
        <v>0.1964800769</v>
      </c>
      <c r="AS473" s="59">
        <f t="shared" si="30"/>
        <v>1.238780195</v>
      </c>
      <c r="AT473" s="39">
        <f t="shared" ref="AT473:AV473" si="2383">AP473*$AS473</f>
        <v>0.3421052632</v>
      </c>
      <c r="AU473" s="40">
        <f t="shared" si="2383"/>
        <v>0.2089433064</v>
      </c>
      <c r="AV473" s="54">
        <f t="shared" si="2383"/>
        <v>0.2433956279</v>
      </c>
      <c r="AW473" s="39">
        <f t="shared" ref="AW473:AY473" si="2384">IF(AT473&lt;0,0,IF(AT473&gt;1,1,AT473))</f>
        <v>0.3421052632</v>
      </c>
      <c r="AX473" s="40">
        <f t="shared" si="2384"/>
        <v>0.2089433064</v>
      </c>
      <c r="AY473" s="54">
        <f t="shared" si="2384"/>
        <v>0.2433956279</v>
      </c>
      <c r="AZ473" s="38"/>
      <c r="BA473" s="38"/>
      <c r="BB473" s="38"/>
      <c r="BC473" s="38"/>
      <c r="BD473" s="38"/>
      <c r="BE473" s="38"/>
      <c r="BF473" s="38"/>
    </row>
    <row r="474">
      <c r="A474" s="1"/>
      <c r="B474" s="1"/>
      <c r="C474" s="53">
        <v>0.0</v>
      </c>
      <c r="D474" s="42"/>
      <c r="E474" s="42"/>
      <c r="F474" s="2">
        <v>6675.0</v>
      </c>
      <c r="G474" s="75">
        <v>1609.0</v>
      </c>
      <c r="H474" s="43">
        <v>13.0</v>
      </c>
      <c r="I474" s="43">
        <v>23.0</v>
      </c>
      <c r="J474" s="43">
        <v>17.0</v>
      </c>
      <c r="K474" s="44">
        <v>69.0</v>
      </c>
      <c r="L474" s="44">
        <v>105.0</v>
      </c>
      <c r="M474" s="44">
        <v>48.0</v>
      </c>
      <c r="N474" s="76">
        <f>'Turnout Restoration'!AR474</f>
        <v>31</v>
      </c>
      <c r="O474" s="45">
        <v>16.0</v>
      </c>
      <c r="P474" s="76">
        <f>'Turnout Restoration'!AT474</f>
        <v>25</v>
      </c>
      <c r="Q474" s="39">
        <f t="shared" si="6"/>
        <v>0.2222222222</v>
      </c>
      <c r="R474" s="40">
        <f t="shared" si="7"/>
        <v>0.4339622642</v>
      </c>
      <c r="S474" s="54">
        <f t="shared" si="8"/>
        <v>0.472972973</v>
      </c>
      <c r="T474" s="40">
        <f t="shared" si="9"/>
        <v>0.4676296296</v>
      </c>
      <c r="U474" s="54">
        <f t="shared" si="10"/>
        <v>0.5639259259</v>
      </c>
      <c r="V474" s="39">
        <f t="shared" ref="V474:X474" si="2385">Q474</f>
        <v>0.2222222222</v>
      </c>
      <c r="W474" s="40">
        <f t="shared" si="2385"/>
        <v>0.4339622642</v>
      </c>
      <c r="X474" s="54">
        <f t="shared" si="2385"/>
        <v>0.472972973</v>
      </c>
      <c r="Y474" s="39">
        <f t="shared" si="12"/>
        <v>0.2222222222</v>
      </c>
      <c r="Z474" s="40">
        <f t="shared" si="13"/>
        <v>-0.1200377358</v>
      </c>
      <c r="AA474" s="54">
        <f t="shared" si="14"/>
        <v>-0.159027027</v>
      </c>
      <c r="AB474" s="55">
        <f t="shared" si="15"/>
        <v>-0.4952647277</v>
      </c>
      <c r="AC474" s="55">
        <f t="shared" si="16"/>
        <v>1.280662891</v>
      </c>
      <c r="AD474" s="39">
        <f t="shared" si="17"/>
        <v>0.1785941965</v>
      </c>
      <c r="AE474" s="40">
        <f t="shared" si="18"/>
        <v>0.1785941965</v>
      </c>
      <c r="AF474" s="54">
        <f t="shared" si="19"/>
        <v>-0.159027027</v>
      </c>
      <c r="AG474" s="56">
        <f t="shared" si="20"/>
        <v>-0.7275069404</v>
      </c>
      <c r="AH474" s="56">
        <f t="shared" si="21"/>
        <v>1.512905104</v>
      </c>
      <c r="AI474" s="39">
        <f t="shared" si="22"/>
        <v>0.1690938827</v>
      </c>
      <c r="AJ474" s="40">
        <f t="shared" si="23"/>
        <v>0.1690938827</v>
      </c>
      <c r="AK474" s="54">
        <f t="shared" si="24"/>
        <v>0.1690938827</v>
      </c>
      <c r="AL474" s="57">
        <f t="shared" ref="AL474:AM474" si="2386">R474-T474</f>
        <v>-0.03366736548</v>
      </c>
      <c r="AM474" s="57">
        <f t="shared" si="2386"/>
        <v>-0.09095295295</v>
      </c>
      <c r="AN474" s="58">
        <f t="shared" si="26"/>
        <v>-0.01645345722</v>
      </c>
      <c r="AO474" s="58">
        <f t="shared" si="27"/>
        <v>-0.06409259561</v>
      </c>
      <c r="AP474" s="39">
        <f t="shared" si="28"/>
        <v>0.1690938827</v>
      </c>
      <c r="AQ474" s="40">
        <f t="shared" ref="AQ474:AR474" si="2387">AJ474+AN474</f>
        <v>0.1526404255</v>
      </c>
      <c r="AR474" s="54">
        <f t="shared" si="2387"/>
        <v>0.1050012871</v>
      </c>
      <c r="AS474" s="59">
        <f t="shared" si="30"/>
        <v>1.314194332</v>
      </c>
      <c r="AT474" s="39">
        <f t="shared" ref="AT474:AV474" si="2388">AP474*$AS474</f>
        <v>0.2222222222</v>
      </c>
      <c r="AU474" s="40">
        <f t="shared" si="2388"/>
        <v>0.200599182</v>
      </c>
      <c r="AV474" s="54">
        <f t="shared" si="2388"/>
        <v>0.1379920964</v>
      </c>
      <c r="AW474" s="39">
        <f t="shared" ref="AW474:AY474" si="2389">IF(AT474&lt;0,0,IF(AT474&gt;1,1,AT474))</f>
        <v>0.2222222222</v>
      </c>
      <c r="AX474" s="40">
        <f t="shared" si="2389"/>
        <v>0.200599182</v>
      </c>
      <c r="AY474" s="54">
        <f t="shared" si="2389"/>
        <v>0.1379920964</v>
      </c>
      <c r="AZ474" s="38"/>
      <c r="BA474" s="38"/>
      <c r="BB474" s="38"/>
      <c r="BC474" s="38"/>
      <c r="BD474" s="38"/>
      <c r="BE474" s="38"/>
      <c r="BF474" s="38"/>
    </row>
    <row r="475">
      <c r="A475" s="1"/>
      <c r="B475" s="1"/>
      <c r="C475" s="53">
        <v>0.0</v>
      </c>
      <c r="D475" s="42"/>
      <c r="E475" s="42"/>
      <c r="F475" s="2">
        <v>6681.0</v>
      </c>
      <c r="G475" s="75">
        <v>954.0</v>
      </c>
      <c r="H475" s="43">
        <v>8.0</v>
      </c>
      <c r="I475" s="43">
        <v>20.0</v>
      </c>
      <c r="J475" s="43">
        <v>20.0</v>
      </c>
      <c r="K475" s="44">
        <v>52.0</v>
      </c>
      <c r="L475" s="44">
        <v>90.0</v>
      </c>
      <c r="M475" s="44">
        <v>44.0</v>
      </c>
      <c r="N475" s="76">
        <f>'Turnout Restoration'!AR475</f>
        <v>18</v>
      </c>
      <c r="O475" s="45">
        <v>13.0</v>
      </c>
      <c r="P475" s="76">
        <f>'Turnout Restoration'!AT475</f>
        <v>31</v>
      </c>
      <c r="Q475" s="39">
        <f t="shared" si="6"/>
        <v>0.2096774194</v>
      </c>
      <c r="R475" s="40">
        <f t="shared" si="7"/>
        <v>0.4166666667</v>
      </c>
      <c r="S475" s="54">
        <f t="shared" si="8"/>
        <v>0.4838709677</v>
      </c>
      <c r="T475" s="40">
        <f t="shared" si="9"/>
        <v>0.4707140999</v>
      </c>
      <c r="U475" s="54">
        <f t="shared" si="10"/>
        <v>0.5668139958</v>
      </c>
      <c r="V475" s="39">
        <f t="shared" ref="V475:X475" si="2390">Q475</f>
        <v>0.2096774194</v>
      </c>
      <c r="W475" s="40">
        <f t="shared" si="2390"/>
        <v>0.4166666667</v>
      </c>
      <c r="X475" s="54">
        <f t="shared" si="2390"/>
        <v>0.4838709677</v>
      </c>
      <c r="Y475" s="39">
        <f t="shared" si="12"/>
        <v>0.2096774194</v>
      </c>
      <c r="Z475" s="40">
        <f t="shared" si="13"/>
        <v>-0.1373333333</v>
      </c>
      <c r="AA475" s="54">
        <f t="shared" si="14"/>
        <v>-0.1481290323</v>
      </c>
      <c r="AB475" s="55">
        <f t="shared" si="15"/>
        <v>-0.5798641892</v>
      </c>
      <c r="AC475" s="55">
        <f t="shared" si="16"/>
        <v>1.365262353</v>
      </c>
      <c r="AD475" s="39">
        <f t="shared" si="17"/>
        <v>0.1772358099</v>
      </c>
      <c r="AE475" s="40">
        <f t="shared" si="18"/>
        <v>0.1772358099</v>
      </c>
      <c r="AF475" s="54">
        <f t="shared" si="19"/>
        <v>-0.1481290323</v>
      </c>
      <c r="AG475" s="56">
        <f t="shared" si="20"/>
        <v>-0.6961767772</v>
      </c>
      <c r="AH475" s="56">
        <f t="shared" si="21"/>
        <v>1.481574941</v>
      </c>
      <c r="AI475" s="39">
        <f t="shared" si="22"/>
        <v>0.1633320889</v>
      </c>
      <c r="AJ475" s="40">
        <f t="shared" si="23"/>
        <v>0.1633320889</v>
      </c>
      <c r="AK475" s="54">
        <f t="shared" si="24"/>
        <v>0.1633320889</v>
      </c>
      <c r="AL475" s="57">
        <f t="shared" ref="AL475:AM475" si="2391">R475-T475</f>
        <v>-0.05404743323</v>
      </c>
      <c r="AM475" s="57">
        <f t="shared" si="2391"/>
        <v>-0.0829430281</v>
      </c>
      <c r="AN475" s="58">
        <f t="shared" si="26"/>
        <v>-0.0264133269</v>
      </c>
      <c r="AO475" s="58">
        <f t="shared" si="27"/>
        <v>-0.05844817332</v>
      </c>
      <c r="AP475" s="39">
        <f t="shared" si="28"/>
        <v>0.1633320889</v>
      </c>
      <c r="AQ475" s="40">
        <f t="shared" ref="AQ475:AR475" si="2392">AJ475+AN475</f>
        <v>0.136918762</v>
      </c>
      <c r="AR475" s="54">
        <f t="shared" si="2392"/>
        <v>0.1048839156</v>
      </c>
      <c r="AS475" s="59">
        <f t="shared" si="30"/>
        <v>1.283749083</v>
      </c>
      <c r="AT475" s="39">
        <f t="shared" ref="AT475:AV475" si="2393">AP475*$AS475</f>
        <v>0.2096774194</v>
      </c>
      <c r="AU475" s="40">
        <f t="shared" si="2393"/>
        <v>0.1757693352</v>
      </c>
      <c r="AV475" s="54">
        <f t="shared" si="2393"/>
        <v>0.1346446304</v>
      </c>
      <c r="AW475" s="39">
        <f t="shared" ref="AW475:AY475" si="2394">IF(AT475&lt;0,0,IF(AT475&gt;1,1,AT475))</f>
        <v>0.2096774194</v>
      </c>
      <c r="AX475" s="40">
        <f t="shared" si="2394"/>
        <v>0.1757693352</v>
      </c>
      <c r="AY475" s="54">
        <f t="shared" si="2394"/>
        <v>0.1346446304</v>
      </c>
      <c r="AZ475" s="38"/>
      <c r="BA475" s="38"/>
      <c r="BB475" s="38"/>
      <c r="BC475" s="38"/>
      <c r="BD475" s="38"/>
      <c r="BE475" s="38"/>
      <c r="BF475" s="38"/>
    </row>
    <row r="476">
      <c r="A476" s="1"/>
      <c r="B476" s="1"/>
      <c r="C476" s="53">
        <v>0.0</v>
      </c>
      <c r="D476" s="42"/>
      <c r="E476" s="42"/>
      <c r="F476" s="2">
        <v>6693.0</v>
      </c>
      <c r="G476" s="75">
        <v>2717.0</v>
      </c>
      <c r="H476" s="43">
        <v>21.0</v>
      </c>
      <c r="I476" s="43">
        <v>50.0</v>
      </c>
      <c r="J476" s="43">
        <v>29.0</v>
      </c>
      <c r="K476" s="44">
        <v>67.0</v>
      </c>
      <c r="L476" s="44">
        <v>145.0</v>
      </c>
      <c r="M476" s="44">
        <v>46.0</v>
      </c>
      <c r="N476" s="76">
        <f>'Turnout Restoration'!AR476</f>
        <v>31</v>
      </c>
      <c r="O476" s="45">
        <v>23.0</v>
      </c>
      <c r="P476" s="76">
        <f>'Turnout Restoration'!AT476</f>
        <v>42</v>
      </c>
      <c r="Q476" s="39">
        <f t="shared" si="6"/>
        <v>0.2395833333</v>
      </c>
      <c r="R476" s="40">
        <f t="shared" si="7"/>
        <v>0.5</v>
      </c>
      <c r="S476" s="54">
        <f t="shared" si="8"/>
        <v>0.5620155039</v>
      </c>
      <c r="T476" s="40">
        <f t="shared" si="9"/>
        <v>0.4637145182</v>
      </c>
      <c r="U476" s="54">
        <f t="shared" si="10"/>
        <v>0.560117513</v>
      </c>
      <c r="V476" s="39">
        <f t="shared" ref="V476:X476" si="2395">Q476</f>
        <v>0.2395833333</v>
      </c>
      <c r="W476" s="40">
        <f t="shared" si="2395"/>
        <v>0.5</v>
      </c>
      <c r="X476" s="54">
        <f t="shared" si="2395"/>
        <v>0.5620155039</v>
      </c>
      <c r="Y476" s="39">
        <f t="shared" si="12"/>
        <v>0.2395833333</v>
      </c>
      <c r="Z476" s="40">
        <f t="shared" si="13"/>
        <v>-0.054</v>
      </c>
      <c r="AA476" s="54">
        <f t="shared" si="14"/>
        <v>-0.06998449612</v>
      </c>
      <c r="AB476" s="55">
        <f t="shared" si="15"/>
        <v>-0.2216868602</v>
      </c>
      <c r="AC476" s="55">
        <f t="shared" si="16"/>
        <v>1.007085024</v>
      </c>
      <c r="AD476" s="39">
        <f t="shared" si="17"/>
        <v>0.1736608384</v>
      </c>
      <c r="AE476" s="40">
        <f t="shared" si="18"/>
        <v>0.1736608384</v>
      </c>
      <c r="AF476" s="54">
        <f t="shared" si="19"/>
        <v>-0.06998449612</v>
      </c>
      <c r="AG476" s="56">
        <f t="shared" si="20"/>
        <v>-0.3830858348</v>
      </c>
      <c r="AH476" s="56">
        <f t="shared" si="21"/>
        <v>1.168483998</v>
      </c>
      <c r="AI476" s="39">
        <f t="shared" si="22"/>
        <v>0.1323931956</v>
      </c>
      <c r="AJ476" s="40">
        <f t="shared" si="23"/>
        <v>0.1323931956</v>
      </c>
      <c r="AK476" s="54">
        <f t="shared" si="24"/>
        <v>0.1323931956</v>
      </c>
      <c r="AL476" s="57">
        <f t="shared" ref="AL476:AM476" si="2396">R476-T476</f>
        <v>0.03628548177</v>
      </c>
      <c r="AM476" s="57">
        <f t="shared" si="2396"/>
        <v>0.001897990855</v>
      </c>
      <c r="AN476" s="58">
        <f t="shared" si="26"/>
        <v>0.01773294742</v>
      </c>
      <c r="AO476" s="58">
        <f t="shared" si="27"/>
        <v>0.001337473456</v>
      </c>
      <c r="AP476" s="39">
        <f t="shared" si="28"/>
        <v>0.1323931956</v>
      </c>
      <c r="AQ476" s="40">
        <f t="shared" ref="AQ476:AR476" si="2397">AJ476+AN476</f>
        <v>0.1501261431</v>
      </c>
      <c r="AR476" s="54">
        <f t="shared" si="2397"/>
        <v>0.1337306691</v>
      </c>
      <c r="AS476" s="59">
        <f t="shared" si="30"/>
        <v>1.809634794</v>
      </c>
      <c r="AT476" s="39">
        <f t="shared" ref="AT476:AV476" si="2398">AP476*$AS476</f>
        <v>0.2395833333</v>
      </c>
      <c r="AU476" s="40">
        <f t="shared" si="2398"/>
        <v>0.271673492</v>
      </c>
      <c r="AV476" s="54">
        <f t="shared" si="2398"/>
        <v>0.2420036718</v>
      </c>
      <c r="AW476" s="39">
        <f t="shared" ref="AW476:AY476" si="2399">IF(AT476&lt;0,0,IF(AT476&gt;1,1,AT476))</f>
        <v>0.2395833333</v>
      </c>
      <c r="AX476" s="40">
        <f t="shared" si="2399"/>
        <v>0.271673492</v>
      </c>
      <c r="AY476" s="54">
        <f t="shared" si="2399"/>
        <v>0.2420036718</v>
      </c>
      <c r="AZ476" s="38"/>
      <c r="BA476" s="38"/>
      <c r="BB476" s="38"/>
      <c r="BC476" s="38"/>
      <c r="BD476" s="38"/>
      <c r="BE476" s="38"/>
      <c r="BF476" s="38"/>
    </row>
    <row r="477">
      <c r="A477" s="1"/>
      <c r="B477" s="1"/>
      <c r="C477" s="53">
        <v>0.0</v>
      </c>
      <c r="D477" s="42"/>
      <c r="E477" s="42"/>
      <c r="F477" s="2">
        <v>6695.0</v>
      </c>
      <c r="G477" s="75">
        <v>3240.0</v>
      </c>
      <c r="H477" s="43">
        <v>28.0</v>
      </c>
      <c r="I477" s="43">
        <v>66.0</v>
      </c>
      <c r="J477" s="43">
        <v>43.0</v>
      </c>
      <c r="K477" s="44">
        <v>79.0</v>
      </c>
      <c r="L477" s="44">
        <v>176.0</v>
      </c>
      <c r="M477" s="44">
        <v>68.0</v>
      </c>
      <c r="N477" s="76">
        <f>'Turnout Restoration'!AR477</f>
        <v>37</v>
      </c>
      <c r="O477" s="45">
        <v>28.0</v>
      </c>
      <c r="P477" s="76">
        <f>'Turnout Restoration'!AT477</f>
        <v>55</v>
      </c>
      <c r="Q477" s="39">
        <f t="shared" si="6"/>
        <v>0.2333333333</v>
      </c>
      <c r="R477" s="40">
        <f t="shared" si="7"/>
        <v>0.4817518248</v>
      </c>
      <c r="S477" s="54">
        <f t="shared" si="8"/>
        <v>0.5448916409</v>
      </c>
      <c r="T477" s="40">
        <f t="shared" si="9"/>
        <v>0.4650766667</v>
      </c>
      <c r="U477" s="54">
        <f t="shared" si="10"/>
        <v>0.5614633333</v>
      </c>
      <c r="V477" s="39">
        <f t="shared" ref="V477:X477" si="2400">Q477</f>
        <v>0.2333333333</v>
      </c>
      <c r="W477" s="40">
        <f t="shared" si="2400"/>
        <v>0.4817518248</v>
      </c>
      <c r="X477" s="54">
        <f t="shared" si="2400"/>
        <v>0.5448916409</v>
      </c>
      <c r="Y477" s="39">
        <f t="shared" si="12"/>
        <v>0.2333333333</v>
      </c>
      <c r="Z477" s="40">
        <f t="shared" si="13"/>
        <v>-0.07224817518</v>
      </c>
      <c r="AA477" s="54">
        <f t="shared" si="14"/>
        <v>-0.08710835913</v>
      </c>
      <c r="AB477" s="55">
        <f t="shared" si="15"/>
        <v>-0.3002726702</v>
      </c>
      <c r="AC477" s="55">
        <f t="shared" si="16"/>
        <v>1.085670834</v>
      </c>
      <c r="AD477" s="39">
        <f t="shared" si="17"/>
        <v>0.1727197778</v>
      </c>
      <c r="AE477" s="40">
        <f t="shared" si="18"/>
        <v>0.1727197778</v>
      </c>
      <c r="AF477" s="54">
        <f t="shared" si="19"/>
        <v>-0.08710835913</v>
      </c>
      <c r="AG477" s="56">
        <f t="shared" si="20"/>
        <v>-0.4671083459</v>
      </c>
      <c r="AH477" s="56">
        <f t="shared" si="21"/>
        <v>1.252506509</v>
      </c>
      <c r="AI477" s="39">
        <f t="shared" si="22"/>
        <v>0.1367844799</v>
      </c>
      <c r="AJ477" s="40">
        <f t="shared" si="23"/>
        <v>0.1367844799</v>
      </c>
      <c r="AK477" s="54">
        <f t="shared" si="24"/>
        <v>0.1367844799</v>
      </c>
      <c r="AL477" s="57">
        <f t="shared" ref="AL477:AM477" si="2401">R477-T477</f>
        <v>0.01667515815</v>
      </c>
      <c r="AM477" s="57">
        <f t="shared" si="2401"/>
        <v>-0.01657169247</v>
      </c>
      <c r="AN477" s="58">
        <f t="shared" si="26"/>
        <v>0.008149256627</v>
      </c>
      <c r="AO477" s="58">
        <f t="shared" si="27"/>
        <v>-0.01167771633</v>
      </c>
      <c r="AP477" s="39">
        <f t="shared" si="28"/>
        <v>0.1367844799</v>
      </c>
      <c r="AQ477" s="40">
        <f t="shared" ref="AQ477:AR477" si="2402">AJ477+AN477</f>
        <v>0.1449337365</v>
      </c>
      <c r="AR477" s="54">
        <f t="shared" si="2402"/>
        <v>0.1251067635</v>
      </c>
      <c r="AS477" s="59">
        <f t="shared" si="30"/>
        <v>1.705846552</v>
      </c>
      <c r="AT477" s="39">
        <f t="shared" ref="AT477:AV477" si="2403">AP477*$AS477</f>
        <v>0.2333333333</v>
      </c>
      <c r="AU477" s="40">
        <f t="shared" si="2403"/>
        <v>0.2472347147</v>
      </c>
      <c r="AV477" s="54">
        <f t="shared" si="2403"/>
        <v>0.2134129412</v>
      </c>
      <c r="AW477" s="39">
        <f t="shared" ref="AW477:AY477" si="2404">IF(AT477&lt;0,0,IF(AT477&gt;1,1,AT477))</f>
        <v>0.2333333333</v>
      </c>
      <c r="AX477" s="40">
        <f t="shared" si="2404"/>
        <v>0.2472347147</v>
      </c>
      <c r="AY477" s="54">
        <f t="shared" si="2404"/>
        <v>0.2134129412</v>
      </c>
      <c r="AZ477" s="38"/>
      <c r="BA477" s="38"/>
      <c r="BB477" s="38"/>
      <c r="BC477" s="38"/>
      <c r="BD477" s="38"/>
      <c r="BE477" s="38"/>
      <c r="BF477" s="38"/>
    </row>
    <row r="478">
      <c r="A478" s="1"/>
      <c r="B478" s="1"/>
      <c r="C478" s="53">
        <v>0.0</v>
      </c>
      <c r="D478" s="42"/>
      <c r="E478" s="42"/>
      <c r="F478" s="2">
        <v>6704.0</v>
      </c>
      <c r="G478" s="75">
        <v>1247.0</v>
      </c>
      <c r="H478" s="43">
        <v>15.0</v>
      </c>
      <c r="I478" s="43">
        <v>14.0</v>
      </c>
      <c r="J478" s="43">
        <v>8.0</v>
      </c>
      <c r="K478" s="44">
        <v>29.0</v>
      </c>
      <c r="L478" s="44">
        <v>76.0</v>
      </c>
      <c r="M478" s="44">
        <v>27.0</v>
      </c>
      <c r="N478" s="76">
        <f>'Turnout Restoration'!AR478</f>
        <v>12</v>
      </c>
      <c r="O478" s="45">
        <v>6.0</v>
      </c>
      <c r="P478" s="76">
        <f>'Turnout Restoration'!AT478</f>
        <v>7</v>
      </c>
      <c r="Q478" s="39">
        <f t="shared" si="6"/>
        <v>0.24</v>
      </c>
      <c r="R478" s="40">
        <f t="shared" si="7"/>
        <v>0.3783783784</v>
      </c>
      <c r="S478" s="54">
        <f t="shared" si="8"/>
        <v>0.5757575758</v>
      </c>
      <c r="T478" s="40">
        <f t="shared" si="9"/>
        <v>0.4636256</v>
      </c>
      <c r="U478" s="54">
        <f t="shared" si="10"/>
        <v>0.5600288</v>
      </c>
      <c r="V478" s="39">
        <f t="shared" ref="V478:X478" si="2405">Q478</f>
        <v>0.24</v>
      </c>
      <c r="W478" s="40">
        <f t="shared" si="2405"/>
        <v>0.3783783784</v>
      </c>
      <c r="X478" s="54">
        <f t="shared" si="2405"/>
        <v>0.5757575758</v>
      </c>
      <c r="Y478" s="39">
        <f t="shared" si="12"/>
        <v>0.24</v>
      </c>
      <c r="Z478" s="40">
        <f t="shared" si="13"/>
        <v>-0.1756216216</v>
      </c>
      <c r="AA478" s="54">
        <f t="shared" si="14"/>
        <v>-0.05624242424</v>
      </c>
      <c r="AB478" s="55">
        <f t="shared" si="15"/>
        <v>-0.6317228335</v>
      </c>
      <c r="AC478" s="55">
        <f t="shared" si="16"/>
        <v>1.417120997</v>
      </c>
      <c r="AD478" s="39">
        <f t="shared" si="17"/>
        <v>0.210289032</v>
      </c>
      <c r="AE478" s="40">
        <f t="shared" si="18"/>
        <v>0.210289032</v>
      </c>
      <c r="AF478" s="54">
        <f t="shared" si="19"/>
        <v>-0.05624242424</v>
      </c>
      <c r="AG478" s="56">
        <f t="shared" si="20"/>
        <v>-0.26133634</v>
      </c>
      <c r="AH478" s="56">
        <f t="shared" si="21"/>
        <v>1.046734503</v>
      </c>
      <c r="AI478" s="39">
        <f t="shared" si="22"/>
        <v>0.1539231745</v>
      </c>
      <c r="AJ478" s="40">
        <f t="shared" si="23"/>
        <v>0.1539231745</v>
      </c>
      <c r="AK478" s="54">
        <f t="shared" si="24"/>
        <v>0.1539231745</v>
      </c>
      <c r="AL478" s="57">
        <f t="shared" ref="AL478:AM478" si="2406">R478-T478</f>
        <v>-0.08524722162</v>
      </c>
      <c r="AM478" s="57">
        <f t="shared" si="2406"/>
        <v>0.01572877576</v>
      </c>
      <c r="AN478" s="58">
        <f t="shared" si="26"/>
        <v>-0.04166086339</v>
      </c>
      <c r="AO478" s="58">
        <f t="shared" si="27"/>
        <v>0.011083731</v>
      </c>
      <c r="AP478" s="39">
        <f t="shared" si="28"/>
        <v>0.1539231745</v>
      </c>
      <c r="AQ478" s="40">
        <f t="shared" ref="AQ478:AR478" si="2407">AJ478+AN478</f>
        <v>0.1122623111</v>
      </c>
      <c r="AR478" s="54">
        <f t="shared" si="2407"/>
        <v>0.1650069055</v>
      </c>
      <c r="AS478" s="59">
        <f t="shared" si="30"/>
        <v>1.559219402</v>
      </c>
      <c r="AT478" s="39">
        <f t="shared" ref="AT478:AV478" si="2408">AP478*$AS478</f>
        <v>0.24</v>
      </c>
      <c r="AU478" s="40">
        <f t="shared" si="2408"/>
        <v>0.1750415735</v>
      </c>
      <c r="AV478" s="54">
        <f t="shared" si="2408"/>
        <v>0.2572819684</v>
      </c>
      <c r="AW478" s="39">
        <f t="shared" ref="AW478:AY478" si="2409">IF(AT478&lt;0,0,IF(AT478&gt;1,1,AT478))</f>
        <v>0.24</v>
      </c>
      <c r="AX478" s="40">
        <f t="shared" si="2409"/>
        <v>0.1750415735</v>
      </c>
      <c r="AY478" s="54">
        <f t="shared" si="2409"/>
        <v>0.2572819684</v>
      </c>
      <c r="AZ478" s="38"/>
      <c r="BA478" s="38"/>
      <c r="BB478" s="38"/>
      <c r="BC478" s="38"/>
      <c r="BD478" s="38"/>
      <c r="BE478" s="38"/>
      <c r="BF478" s="38"/>
    </row>
    <row r="479">
      <c r="A479" s="1"/>
      <c r="B479" s="1"/>
      <c r="C479" s="53">
        <v>0.0</v>
      </c>
      <c r="D479" s="42"/>
      <c r="E479" s="42"/>
      <c r="F479" s="2">
        <v>6706.0</v>
      </c>
      <c r="G479" s="75">
        <v>2091.0</v>
      </c>
      <c r="H479" s="43">
        <v>6.0</v>
      </c>
      <c r="I479" s="43">
        <v>31.0</v>
      </c>
      <c r="J479" s="43">
        <v>10.0</v>
      </c>
      <c r="K479" s="44">
        <v>32.0</v>
      </c>
      <c r="L479" s="44">
        <v>127.0</v>
      </c>
      <c r="M479" s="44">
        <v>31.0</v>
      </c>
      <c r="N479" s="76">
        <f>'Turnout Restoration'!AR479</f>
        <v>12</v>
      </c>
      <c r="O479" s="45">
        <v>14.0</v>
      </c>
      <c r="P479" s="76">
        <f>'Turnout Restoration'!AT479</f>
        <v>33</v>
      </c>
      <c r="Q479" s="39">
        <f t="shared" si="6"/>
        <v>0.2372881356</v>
      </c>
      <c r="R479" s="40">
        <f t="shared" si="7"/>
        <v>0.6595744681</v>
      </c>
      <c r="S479" s="54">
        <f t="shared" si="8"/>
        <v>0.6684210526</v>
      </c>
      <c r="T479" s="40">
        <f t="shared" si="9"/>
        <v>0.4642085608</v>
      </c>
      <c r="U479" s="54">
        <f t="shared" si="10"/>
        <v>0.5606084458</v>
      </c>
      <c r="V479" s="39">
        <f t="shared" ref="V479:X479" si="2410">Q479</f>
        <v>0.2372881356</v>
      </c>
      <c r="W479" s="40">
        <f t="shared" si="2410"/>
        <v>0.6595744681</v>
      </c>
      <c r="X479" s="54">
        <f t="shared" si="2410"/>
        <v>0.6684210526</v>
      </c>
      <c r="Y479" s="39">
        <f t="shared" si="12"/>
        <v>0.2372881356</v>
      </c>
      <c r="Z479" s="40">
        <f t="shared" si="13"/>
        <v>0.1055744681</v>
      </c>
      <c r="AA479" s="54">
        <f t="shared" si="14"/>
        <v>0.03642105263</v>
      </c>
      <c r="AB479" s="55">
        <f t="shared" si="15"/>
        <v>0.4186221848</v>
      </c>
      <c r="AC479" s="55">
        <f t="shared" si="16"/>
        <v>0.3667759786</v>
      </c>
      <c r="AD479" s="39">
        <f t="shared" si="17"/>
        <v>0.1836458924</v>
      </c>
      <c r="AE479" s="40">
        <f t="shared" si="18"/>
        <v>0.1836458924</v>
      </c>
      <c r="AF479" s="54">
        <f t="shared" si="19"/>
        <v>0.03642105263</v>
      </c>
      <c r="AG479" s="56">
        <f t="shared" si="20"/>
        <v>0.1957817463</v>
      </c>
      <c r="AH479" s="56">
        <f t="shared" si="21"/>
        <v>0.5896164171</v>
      </c>
      <c r="AI479" s="39">
        <f t="shared" si="22"/>
        <v>0.1323863794</v>
      </c>
      <c r="AJ479" s="40">
        <f t="shared" si="23"/>
        <v>0.1323863794</v>
      </c>
      <c r="AK479" s="54">
        <f t="shared" si="24"/>
        <v>0.1323863794</v>
      </c>
      <c r="AL479" s="57">
        <f t="shared" ref="AL479:AM479" si="2411">R479-T479</f>
        <v>0.1953659073</v>
      </c>
      <c r="AM479" s="57">
        <f t="shared" si="2411"/>
        <v>0.1078126068</v>
      </c>
      <c r="AN479" s="58">
        <f t="shared" si="26"/>
        <v>0.09547657063</v>
      </c>
      <c r="AO479" s="58">
        <f t="shared" si="27"/>
        <v>0.07597323214</v>
      </c>
      <c r="AP479" s="39">
        <f t="shared" si="28"/>
        <v>0.1323863794</v>
      </c>
      <c r="AQ479" s="40">
        <f t="shared" ref="AQ479:AR479" si="2412">AJ479+AN479</f>
        <v>0.22786295</v>
      </c>
      <c r="AR479" s="54">
        <f t="shared" si="2412"/>
        <v>0.2083596115</v>
      </c>
      <c r="AS479" s="59">
        <f t="shared" si="30"/>
        <v>1.792390854</v>
      </c>
      <c r="AT479" s="39">
        <f t="shared" ref="AT479:AV479" si="2413">AP479*$AS479</f>
        <v>0.2372881356</v>
      </c>
      <c r="AU479" s="40">
        <f t="shared" si="2413"/>
        <v>0.4084194676</v>
      </c>
      <c r="AV479" s="54">
        <f t="shared" si="2413"/>
        <v>0.373461862</v>
      </c>
      <c r="AW479" s="39">
        <f t="shared" ref="AW479:AY479" si="2414">IF(AT479&lt;0,0,IF(AT479&gt;1,1,AT479))</f>
        <v>0.2372881356</v>
      </c>
      <c r="AX479" s="40">
        <f t="shared" si="2414"/>
        <v>0.4084194676</v>
      </c>
      <c r="AY479" s="54">
        <f t="shared" si="2414"/>
        <v>0.373461862</v>
      </c>
      <c r="AZ479" s="38"/>
      <c r="BA479" s="38"/>
      <c r="BB479" s="38"/>
      <c r="BC479" s="38"/>
      <c r="BD479" s="38"/>
      <c r="BE479" s="38"/>
      <c r="BF479" s="38"/>
    </row>
    <row r="480">
      <c r="A480" s="1"/>
      <c r="B480" s="1"/>
      <c r="C480" s="53">
        <v>0.0</v>
      </c>
      <c r="D480" s="42"/>
      <c r="E480" s="42"/>
      <c r="F480" s="2">
        <v>6707.0</v>
      </c>
      <c r="G480" s="75">
        <v>1803.0</v>
      </c>
      <c r="H480" s="43">
        <v>19.0</v>
      </c>
      <c r="I480" s="43">
        <v>30.0</v>
      </c>
      <c r="J480" s="43">
        <v>12.0</v>
      </c>
      <c r="K480" s="44">
        <v>66.0</v>
      </c>
      <c r="L480" s="44">
        <v>106.0</v>
      </c>
      <c r="M480" s="44">
        <v>29.0</v>
      </c>
      <c r="N480" s="76">
        <f>'Turnout Restoration'!AR480</f>
        <v>17</v>
      </c>
      <c r="O480" s="45">
        <v>23.0</v>
      </c>
      <c r="P480" s="76">
        <f>'Turnout Restoration'!AT480</f>
        <v>12</v>
      </c>
      <c r="Q480" s="39">
        <f t="shared" si="6"/>
        <v>0.4423076923</v>
      </c>
      <c r="R480" s="40">
        <f t="shared" si="7"/>
        <v>0.4918032787</v>
      </c>
      <c r="S480" s="54">
        <f t="shared" si="8"/>
        <v>0.5273631841</v>
      </c>
      <c r="T480" s="40">
        <f t="shared" si="9"/>
        <v>0.4483820266</v>
      </c>
      <c r="U480" s="54">
        <f t="shared" si="10"/>
        <v>0.5318428254</v>
      </c>
      <c r="V480" s="39">
        <f t="shared" ref="V480:X480" si="2415">Q480</f>
        <v>0.4423076923</v>
      </c>
      <c r="W480" s="40">
        <f t="shared" si="2415"/>
        <v>0.4918032787</v>
      </c>
      <c r="X480" s="54">
        <f t="shared" si="2415"/>
        <v>0.5273631841</v>
      </c>
      <c r="Y480" s="39">
        <f t="shared" si="12"/>
        <v>0.4423076923</v>
      </c>
      <c r="Z480" s="40">
        <f t="shared" si="13"/>
        <v>-0.06219672131</v>
      </c>
      <c r="AA480" s="54">
        <f t="shared" si="14"/>
        <v>-0.1046368159</v>
      </c>
      <c r="AB480" s="55">
        <f t="shared" si="15"/>
        <v>-0.1397026712</v>
      </c>
      <c r="AC480" s="55">
        <f t="shared" si="16"/>
        <v>0.9251008346</v>
      </c>
      <c r="AD480" s="39">
        <f t="shared" si="17"/>
        <v>0.3158358172</v>
      </c>
      <c r="AE480" s="40">
        <f t="shared" si="18"/>
        <v>0.3158358172</v>
      </c>
      <c r="AF480" s="54">
        <f t="shared" si="19"/>
        <v>-0.1046368159</v>
      </c>
      <c r="AG480" s="56">
        <f t="shared" si="20"/>
        <v>-0.3199206083</v>
      </c>
      <c r="AH480" s="56">
        <f t="shared" si="21"/>
        <v>1.105318772</v>
      </c>
      <c r="AI480" s="39">
        <f t="shared" si="22"/>
        <v>0.2352670043</v>
      </c>
      <c r="AJ480" s="40">
        <f t="shared" si="23"/>
        <v>0.2352670043</v>
      </c>
      <c r="AK480" s="54">
        <f t="shared" si="24"/>
        <v>0.2352670043</v>
      </c>
      <c r="AL480" s="57">
        <f t="shared" ref="AL480:AM480" si="2416">R480-T480</f>
        <v>0.04342125206</v>
      </c>
      <c r="AM480" s="57">
        <f t="shared" si="2416"/>
        <v>-0.004479641364</v>
      </c>
      <c r="AN480" s="58">
        <f t="shared" si="26"/>
        <v>0.02122024408</v>
      </c>
      <c r="AO480" s="58">
        <f t="shared" si="27"/>
        <v>-0.003156707211</v>
      </c>
      <c r="AP480" s="39">
        <f t="shared" si="28"/>
        <v>0.2352670043</v>
      </c>
      <c r="AQ480" s="40">
        <f t="shared" ref="AQ480:AR480" si="2417">AJ480+AN480</f>
        <v>0.2564872484</v>
      </c>
      <c r="AR480" s="54">
        <f t="shared" si="2417"/>
        <v>0.2321102971</v>
      </c>
      <c r="AS480" s="59">
        <f t="shared" si="30"/>
        <v>1.880024331</v>
      </c>
      <c r="AT480" s="39">
        <f t="shared" ref="AT480:AV480" si="2418">AP480*$AS480</f>
        <v>0.4423076923</v>
      </c>
      <c r="AU480" s="40">
        <f t="shared" si="2418"/>
        <v>0.4822022675</v>
      </c>
      <c r="AV480" s="54">
        <f t="shared" si="2418"/>
        <v>0.4363730059</v>
      </c>
      <c r="AW480" s="39">
        <f t="shared" ref="AW480:AY480" si="2419">IF(AT480&lt;0,0,IF(AT480&gt;1,1,AT480))</f>
        <v>0.4423076923</v>
      </c>
      <c r="AX480" s="40">
        <f t="shared" si="2419"/>
        <v>0.4822022675</v>
      </c>
      <c r="AY480" s="54">
        <f t="shared" si="2419"/>
        <v>0.4363730059</v>
      </c>
      <c r="AZ480" s="38"/>
      <c r="BA480" s="38"/>
      <c r="BB480" s="38"/>
      <c r="BC480" s="38"/>
      <c r="BD480" s="38"/>
      <c r="BE480" s="38"/>
      <c r="BF480" s="38"/>
    </row>
    <row r="481">
      <c r="A481" s="1"/>
      <c r="B481" s="1"/>
      <c r="C481" s="53">
        <v>0.0</v>
      </c>
      <c r="D481" s="42"/>
      <c r="E481" s="42"/>
      <c r="F481" s="2">
        <v>6708.0</v>
      </c>
      <c r="G481" s="75">
        <v>2286.0</v>
      </c>
      <c r="H481" s="43">
        <v>19.0</v>
      </c>
      <c r="I481" s="43">
        <v>41.0</v>
      </c>
      <c r="J481" s="43">
        <v>25.0</v>
      </c>
      <c r="K481" s="44">
        <v>71.0</v>
      </c>
      <c r="L481" s="44">
        <v>135.0</v>
      </c>
      <c r="M481" s="44">
        <v>38.0</v>
      </c>
      <c r="N481" s="76">
        <f>'Turnout Restoration'!AR481</f>
        <v>21</v>
      </c>
      <c r="O481" s="45">
        <v>21.0</v>
      </c>
      <c r="P481" s="76">
        <f>'Turnout Restoration'!AT481</f>
        <v>28</v>
      </c>
      <c r="Q481" s="39">
        <f t="shared" si="6"/>
        <v>0.3</v>
      </c>
      <c r="R481" s="40">
        <f t="shared" si="7"/>
        <v>0.4823529412</v>
      </c>
      <c r="S481" s="54">
        <f t="shared" si="8"/>
        <v>0.5532786885</v>
      </c>
      <c r="T481" s="40">
        <f t="shared" si="9"/>
        <v>0.45329</v>
      </c>
      <c r="U481" s="54">
        <f t="shared" si="10"/>
        <v>0.54857</v>
      </c>
      <c r="V481" s="39">
        <f t="shared" ref="V481:X481" si="2420">Q481</f>
        <v>0.3</v>
      </c>
      <c r="W481" s="40">
        <f t="shared" si="2420"/>
        <v>0.4823529412</v>
      </c>
      <c r="X481" s="54">
        <f t="shared" si="2420"/>
        <v>0.5532786885</v>
      </c>
      <c r="Y481" s="39">
        <f t="shared" si="12"/>
        <v>0.3</v>
      </c>
      <c r="Z481" s="40">
        <f t="shared" si="13"/>
        <v>-0.07164705882</v>
      </c>
      <c r="AA481" s="54">
        <f t="shared" si="14"/>
        <v>-0.07872131148</v>
      </c>
      <c r="AB481" s="55">
        <f t="shared" si="15"/>
        <v>-0.2344322876</v>
      </c>
      <c r="AC481" s="55">
        <f t="shared" si="16"/>
        <v>1.019830451</v>
      </c>
      <c r="AD481" s="39">
        <f t="shared" si="17"/>
        <v>0.2180978004</v>
      </c>
      <c r="AE481" s="40">
        <f t="shared" si="18"/>
        <v>0.2180978004</v>
      </c>
      <c r="AF481" s="54">
        <f t="shared" si="19"/>
        <v>-0.07872131148</v>
      </c>
      <c r="AG481" s="56">
        <f t="shared" si="20"/>
        <v>-0.3463919116</v>
      </c>
      <c r="AH481" s="56">
        <f t="shared" si="21"/>
        <v>1.131790075</v>
      </c>
      <c r="AI481" s="39">
        <f t="shared" si="22"/>
        <v>0.1639568471</v>
      </c>
      <c r="AJ481" s="40">
        <f t="shared" si="23"/>
        <v>0.1639568471</v>
      </c>
      <c r="AK481" s="54">
        <f t="shared" si="24"/>
        <v>0.1639568471</v>
      </c>
      <c r="AL481" s="57">
        <f t="shared" ref="AL481:AM481" si="2421">R481-T481</f>
        <v>0.02906294118</v>
      </c>
      <c r="AM481" s="57">
        <f t="shared" si="2421"/>
        <v>0.004708688525</v>
      </c>
      <c r="AN481" s="58">
        <f t="shared" si="26"/>
        <v>0.01420324556</v>
      </c>
      <c r="AO481" s="58">
        <f t="shared" si="27"/>
        <v>0.003318111833</v>
      </c>
      <c r="AP481" s="39">
        <f t="shared" si="28"/>
        <v>0.1639568471</v>
      </c>
      <c r="AQ481" s="40">
        <f t="shared" ref="AQ481:AR481" si="2422">AJ481+AN481</f>
        <v>0.1781600926</v>
      </c>
      <c r="AR481" s="54">
        <f t="shared" si="2422"/>
        <v>0.1672749589</v>
      </c>
      <c r="AS481" s="59">
        <f t="shared" si="30"/>
        <v>1.82974975</v>
      </c>
      <c r="AT481" s="39">
        <f t="shared" ref="AT481:AV481" si="2423">AP481*$AS481</f>
        <v>0.3</v>
      </c>
      <c r="AU481" s="40">
        <f t="shared" si="2423"/>
        <v>0.325988385</v>
      </c>
      <c r="AV481" s="54">
        <f t="shared" si="2423"/>
        <v>0.3060713143</v>
      </c>
      <c r="AW481" s="39">
        <f t="shared" ref="AW481:AY481" si="2424">IF(AT481&lt;0,0,IF(AT481&gt;1,1,AT481))</f>
        <v>0.3</v>
      </c>
      <c r="AX481" s="40">
        <f t="shared" si="2424"/>
        <v>0.325988385</v>
      </c>
      <c r="AY481" s="54">
        <f t="shared" si="2424"/>
        <v>0.3060713143</v>
      </c>
      <c r="AZ481" s="38"/>
      <c r="BA481" s="38"/>
      <c r="BB481" s="38"/>
      <c r="BC481" s="38"/>
      <c r="BD481" s="38"/>
      <c r="BE481" s="38"/>
      <c r="BF481" s="38"/>
    </row>
    <row r="482">
      <c r="A482" s="1"/>
      <c r="B482" s="1"/>
      <c r="C482" s="53">
        <v>0.0</v>
      </c>
      <c r="D482" s="42"/>
      <c r="E482" s="42"/>
      <c r="F482" s="2">
        <v>6710.0</v>
      </c>
      <c r="G482" s="75">
        <v>2561.0</v>
      </c>
      <c r="H482" s="43">
        <v>10.0</v>
      </c>
      <c r="I482" s="43">
        <v>15.0</v>
      </c>
      <c r="J482" s="43">
        <v>16.0</v>
      </c>
      <c r="K482" s="44">
        <v>29.0</v>
      </c>
      <c r="L482" s="44">
        <v>90.0</v>
      </c>
      <c r="M482" s="44">
        <v>16.0</v>
      </c>
      <c r="N482" s="76">
        <f>'Turnout Restoration'!AR482</f>
        <v>11</v>
      </c>
      <c r="O482" s="45">
        <v>11.0</v>
      </c>
      <c r="P482" s="76">
        <f>'Turnout Restoration'!AT482</f>
        <v>23</v>
      </c>
      <c r="Q482" s="39">
        <f t="shared" si="6"/>
        <v>0.2444444444</v>
      </c>
      <c r="R482" s="40">
        <f t="shared" si="7"/>
        <v>0.3658536585</v>
      </c>
      <c r="S482" s="54">
        <f t="shared" si="8"/>
        <v>0.6666666667</v>
      </c>
      <c r="T482" s="40">
        <f t="shared" si="9"/>
        <v>0.4626918519</v>
      </c>
      <c r="U482" s="54">
        <f t="shared" si="10"/>
        <v>0.5590903704</v>
      </c>
      <c r="V482" s="39">
        <f t="shared" ref="V482:X482" si="2425">Q482</f>
        <v>0.2444444444</v>
      </c>
      <c r="W482" s="40">
        <f t="shared" si="2425"/>
        <v>0.3658536585</v>
      </c>
      <c r="X482" s="54">
        <f t="shared" si="2425"/>
        <v>0.6666666667</v>
      </c>
      <c r="Y482" s="39">
        <f t="shared" si="12"/>
        <v>0.2444444444</v>
      </c>
      <c r="Z482" s="40">
        <f t="shared" si="13"/>
        <v>-0.1881463415</v>
      </c>
      <c r="AA482" s="54">
        <f t="shared" si="14"/>
        <v>0.03466666667</v>
      </c>
      <c r="AB482" s="55">
        <f t="shared" si="15"/>
        <v>-0.6559838107</v>
      </c>
      <c r="AC482" s="55">
        <f t="shared" si="16"/>
        <v>1.441381974</v>
      </c>
      <c r="AD482" s="39">
        <f t="shared" si="17"/>
        <v>0.218119385</v>
      </c>
      <c r="AE482" s="40">
        <f t="shared" si="18"/>
        <v>0.218119385</v>
      </c>
      <c r="AF482" s="54">
        <f t="shared" si="19"/>
        <v>0.03466666667</v>
      </c>
      <c r="AG482" s="56">
        <f t="shared" si="20"/>
        <v>0.1576160573</v>
      </c>
      <c r="AH482" s="56">
        <f t="shared" si="21"/>
        <v>0.6277821061</v>
      </c>
      <c r="AI482" s="39">
        <f t="shared" si="22"/>
        <v>0.1561695295</v>
      </c>
      <c r="AJ482" s="40">
        <f t="shared" si="23"/>
        <v>0.1561695295</v>
      </c>
      <c r="AK482" s="54">
        <f t="shared" si="24"/>
        <v>0.1561695295</v>
      </c>
      <c r="AL482" s="57">
        <f t="shared" ref="AL482:AM482" si="2426">R482-T482</f>
        <v>-0.09683819332</v>
      </c>
      <c r="AM482" s="57">
        <f t="shared" si="2426"/>
        <v>0.1075762963</v>
      </c>
      <c r="AN482" s="58">
        <f t="shared" si="26"/>
        <v>-0.04732544552</v>
      </c>
      <c r="AO482" s="58">
        <f t="shared" si="27"/>
        <v>0.0758067092</v>
      </c>
      <c r="AP482" s="39">
        <f t="shared" si="28"/>
        <v>0.1561695295</v>
      </c>
      <c r="AQ482" s="40">
        <f t="shared" ref="AQ482:AR482" si="2427">AJ482+AN482</f>
        <v>0.108844084</v>
      </c>
      <c r="AR482" s="54">
        <f t="shared" si="2427"/>
        <v>0.2319762387</v>
      </c>
      <c r="AS482" s="59">
        <f t="shared" si="30"/>
        <v>1.565250566</v>
      </c>
      <c r="AT482" s="39">
        <f t="shared" ref="AT482:AV482" si="2428">AP482*$AS482</f>
        <v>0.2444444444</v>
      </c>
      <c r="AU482" s="40">
        <f t="shared" si="2428"/>
        <v>0.1703682641</v>
      </c>
      <c r="AV482" s="54">
        <f t="shared" si="2428"/>
        <v>0.3631009389</v>
      </c>
      <c r="AW482" s="39">
        <f t="shared" ref="AW482:AY482" si="2429">IF(AT482&lt;0,0,IF(AT482&gt;1,1,AT482))</f>
        <v>0.2444444444</v>
      </c>
      <c r="AX482" s="40">
        <f t="shared" si="2429"/>
        <v>0.1703682641</v>
      </c>
      <c r="AY482" s="54">
        <f t="shared" si="2429"/>
        <v>0.3631009389</v>
      </c>
      <c r="AZ482" s="38"/>
      <c r="BA482" s="38"/>
      <c r="BB482" s="38"/>
      <c r="BC482" s="38"/>
      <c r="BD482" s="38"/>
      <c r="BE482" s="38"/>
      <c r="BF482" s="38"/>
    </row>
    <row r="483">
      <c r="A483" s="1"/>
      <c r="B483" s="1"/>
      <c r="C483" s="53">
        <v>0.0</v>
      </c>
      <c r="D483" s="42"/>
      <c r="E483" s="42"/>
      <c r="F483" s="2">
        <v>6713.0</v>
      </c>
      <c r="G483" s="75">
        <v>3045.0</v>
      </c>
      <c r="H483" s="43">
        <v>25.0</v>
      </c>
      <c r="I483" s="43">
        <v>39.0</v>
      </c>
      <c r="J483" s="43">
        <v>29.0</v>
      </c>
      <c r="K483" s="44">
        <v>63.0</v>
      </c>
      <c r="L483" s="44">
        <v>114.0</v>
      </c>
      <c r="M483" s="44">
        <v>47.0</v>
      </c>
      <c r="N483" s="76">
        <f>'Turnout Restoration'!AR483</f>
        <v>29</v>
      </c>
      <c r="O483" s="45">
        <v>28.0</v>
      </c>
      <c r="P483" s="76">
        <f>'Turnout Restoration'!AT483</f>
        <v>26</v>
      </c>
      <c r="Q483" s="39">
        <f t="shared" si="6"/>
        <v>0.3373493976</v>
      </c>
      <c r="R483" s="40">
        <f t="shared" si="7"/>
        <v>0.4193548387</v>
      </c>
      <c r="S483" s="54">
        <f t="shared" si="8"/>
        <v>0.5089285714</v>
      </c>
      <c r="T483" s="40">
        <f t="shared" si="9"/>
        <v>0.4493322688</v>
      </c>
      <c r="U483" s="54">
        <f t="shared" si="10"/>
        <v>0.5427568588</v>
      </c>
      <c r="V483" s="39">
        <f t="shared" ref="V483:X483" si="2430">Q483</f>
        <v>0.3373493976</v>
      </c>
      <c r="W483" s="40">
        <f t="shared" si="2430"/>
        <v>0.4193548387</v>
      </c>
      <c r="X483" s="54">
        <f t="shared" si="2430"/>
        <v>0.5089285714</v>
      </c>
      <c r="Y483" s="39">
        <f t="shared" si="12"/>
        <v>0.3373493976</v>
      </c>
      <c r="Z483" s="40">
        <f t="shared" si="13"/>
        <v>-0.1346451613</v>
      </c>
      <c r="AA483" s="54">
        <f t="shared" si="14"/>
        <v>-0.1230714286</v>
      </c>
      <c r="AB483" s="55">
        <f t="shared" si="15"/>
        <v>-0.3797533299</v>
      </c>
      <c r="AC483" s="55">
        <f t="shared" si="16"/>
        <v>1.165151493</v>
      </c>
      <c r="AD483" s="39">
        <f t="shared" si="17"/>
        <v>0.2568403546</v>
      </c>
      <c r="AE483" s="40">
        <f t="shared" si="18"/>
        <v>0.2568403546</v>
      </c>
      <c r="AF483" s="54">
        <f t="shared" si="19"/>
        <v>-0.1230714286</v>
      </c>
      <c r="AG483" s="56">
        <f t="shared" si="20"/>
        <v>-0.4468490926</v>
      </c>
      <c r="AH483" s="56">
        <f t="shared" si="21"/>
        <v>1.232247256</v>
      </c>
      <c r="AI483" s="39">
        <f t="shared" si="22"/>
        <v>0.2013871201</v>
      </c>
      <c r="AJ483" s="40">
        <f t="shared" si="23"/>
        <v>0.2013871201</v>
      </c>
      <c r="AK483" s="54">
        <f t="shared" si="24"/>
        <v>0.2013871201</v>
      </c>
      <c r="AL483" s="57">
        <f t="shared" ref="AL483:AM483" si="2431">R483-T483</f>
        <v>-0.02997743012</v>
      </c>
      <c r="AM483" s="57">
        <f t="shared" si="2431"/>
        <v>-0.03382828733</v>
      </c>
      <c r="AN483" s="58">
        <f t="shared" si="26"/>
        <v>-0.01465016217</v>
      </c>
      <c r="AO483" s="58">
        <f t="shared" si="27"/>
        <v>-0.02383806869</v>
      </c>
      <c r="AP483" s="39">
        <f t="shared" si="28"/>
        <v>0.2013871201</v>
      </c>
      <c r="AQ483" s="40">
        <f t="shared" ref="AQ483:AR483" si="2432">AJ483+AN483</f>
        <v>0.1867369579</v>
      </c>
      <c r="AR483" s="54">
        <f t="shared" si="2432"/>
        <v>0.1775490514</v>
      </c>
      <c r="AS483" s="59">
        <f t="shared" si="30"/>
        <v>1.675128963</v>
      </c>
      <c r="AT483" s="39">
        <f t="shared" ref="AT483:AV483" si="2433">AP483*$AS483</f>
        <v>0.3373493976</v>
      </c>
      <c r="AU483" s="40">
        <f t="shared" si="2433"/>
        <v>0.3128084866</v>
      </c>
      <c r="AV483" s="54">
        <f t="shared" si="2433"/>
        <v>0.2974175583</v>
      </c>
      <c r="AW483" s="39">
        <f t="shared" ref="AW483:AY483" si="2434">IF(AT483&lt;0,0,IF(AT483&gt;1,1,AT483))</f>
        <v>0.3373493976</v>
      </c>
      <c r="AX483" s="40">
        <f t="shared" si="2434"/>
        <v>0.3128084866</v>
      </c>
      <c r="AY483" s="54">
        <f t="shared" si="2434"/>
        <v>0.2974175583</v>
      </c>
      <c r="AZ483" s="38"/>
      <c r="BA483" s="38"/>
      <c r="BB483" s="38"/>
      <c r="BC483" s="38"/>
      <c r="BD483" s="38"/>
      <c r="BE483" s="38"/>
      <c r="BF483" s="38"/>
    </row>
    <row r="484">
      <c r="A484" s="1"/>
      <c r="B484" s="1"/>
      <c r="C484" s="53">
        <v>0.0</v>
      </c>
      <c r="D484" s="42"/>
      <c r="E484" s="42"/>
      <c r="F484" s="2">
        <v>6715.0</v>
      </c>
      <c r="G484" s="75">
        <v>1301.0</v>
      </c>
      <c r="H484" s="43">
        <v>11.0</v>
      </c>
      <c r="I484" s="43">
        <v>13.0</v>
      </c>
      <c r="J484" s="43">
        <v>7.0</v>
      </c>
      <c r="K484" s="44">
        <v>20.0</v>
      </c>
      <c r="L484" s="44">
        <v>21.0</v>
      </c>
      <c r="M484" s="44">
        <v>19.0</v>
      </c>
      <c r="N484" s="76">
        <f>'Turnout Restoration'!AR484</f>
        <v>6</v>
      </c>
      <c r="O484" s="45">
        <v>7.0</v>
      </c>
      <c r="P484" s="76">
        <f>'Turnout Restoration'!AT484</f>
        <v>6</v>
      </c>
      <c r="Q484" s="39">
        <f t="shared" si="6"/>
        <v>0.3684210526</v>
      </c>
      <c r="R484" s="40">
        <f t="shared" si="7"/>
        <v>0.4193548387</v>
      </c>
      <c r="S484" s="54">
        <f t="shared" si="8"/>
        <v>0.35</v>
      </c>
      <c r="T484" s="40">
        <f t="shared" si="9"/>
        <v>0.4474875346</v>
      </c>
      <c r="U484" s="54">
        <f t="shared" si="10"/>
        <v>0.5386925208</v>
      </c>
      <c r="V484" s="39">
        <f t="shared" ref="V484:X484" si="2435">Q484</f>
        <v>0.3684210526</v>
      </c>
      <c r="W484" s="40">
        <f t="shared" si="2435"/>
        <v>0.4193548387</v>
      </c>
      <c r="X484" s="54">
        <f t="shared" si="2435"/>
        <v>0.35</v>
      </c>
      <c r="Y484" s="39">
        <f t="shared" si="12"/>
        <v>0.3684210526</v>
      </c>
      <c r="Z484" s="40">
        <f t="shared" si="13"/>
        <v>-0.1346451613</v>
      </c>
      <c r="AA484" s="54">
        <f t="shared" si="14"/>
        <v>-0.282</v>
      </c>
      <c r="AB484" s="55">
        <f t="shared" si="15"/>
        <v>-0.3503855134</v>
      </c>
      <c r="AC484" s="55">
        <f t="shared" si="16"/>
        <v>1.135783677</v>
      </c>
      <c r="AD484" s="39">
        <f t="shared" si="17"/>
        <v>0.2773656355</v>
      </c>
      <c r="AE484" s="40">
        <f t="shared" si="18"/>
        <v>0.2773656355</v>
      </c>
      <c r="AF484" s="54">
        <f t="shared" si="19"/>
        <v>-0.282</v>
      </c>
      <c r="AG484" s="56">
        <f t="shared" si="20"/>
        <v>-0.79368301</v>
      </c>
      <c r="AH484" s="56">
        <f t="shared" si="21"/>
        <v>1.579081173</v>
      </c>
      <c r="AI484" s="39">
        <f t="shared" si="22"/>
        <v>0.2796924165</v>
      </c>
      <c r="AJ484" s="40">
        <f t="shared" si="23"/>
        <v>0.2796924165</v>
      </c>
      <c r="AK484" s="54">
        <f t="shared" si="24"/>
        <v>0.2796924165</v>
      </c>
      <c r="AL484" s="57">
        <f t="shared" ref="AL484:AM484" si="2436">R484-T484</f>
        <v>-0.02813269592</v>
      </c>
      <c r="AM484" s="57">
        <f t="shared" si="2436"/>
        <v>-0.1886925208</v>
      </c>
      <c r="AN484" s="58">
        <f t="shared" si="26"/>
        <v>-0.01374862874</v>
      </c>
      <c r="AO484" s="58">
        <f t="shared" si="27"/>
        <v>-0.1329675732</v>
      </c>
      <c r="AP484" s="39">
        <f t="shared" si="28"/>
        <v>0.2796924165</v>
      </c>
      <c r="AQ484" s="40">
        <f t="shared" ref="AQ484:AR484" si="2437">AJ484+AN484</f>
        <v>0.2659437878</v>
      </c>
      <c r="AR484" s="54">
        <f t="shared" si="2437"/>
        <v>0.1467248434</v>
      </c>
      <c r="AS484" s="59">
        <f t="shared" si="30"/>
        <v>1.317236474</v>
      </c>
      <c r="AT484" s="39">
        <f t="shared" ref="AT484:AV484" si="2438">AP484*$AS484</f>
        <v>0.3684210526</v>
      </c>
      <c r="AU484" s="40">
        <f t="shared" si="2438"/>
        <v>0.3503108574</v>
      </c>
      <c r="AV484" s="54">
        <f t="shared" si="2438"/>
        <v>0.1932713153</v>
      </c>
      <c r="AW484" s="39">
        <f t="shared" ref="AW484:AY484" si="2439">IF(AT484&lt;0,0,IF(AT484&gt;1,1,AT484))</f>
        <v>0.3684210526</v>
      </c>
      <c r="AX484" s="40">
        <f t="shared" si="2439"/>
        <v>0.3503108574</v>
      </c>
      <c r="AY484" s="54">
        <f t="shared" si="2439"/>
        <v>0.1932713153</v>
      </c>
      <c r="AZ484" s="38"/>
      <c r="BA484" s="38"/>
      <c r="BB484" s="38"/>
      <c r="BC484" s="38"/>
      <c r="BD484" s="38"/>
      <c r="BE484" s="38"/>
      <c r="BF484" s="38"/>
    </row>
    <row r="485">
      <c r="A485" s="1"/>
      <c r="B485" s="1"/>
      <c r="C485" s="53">
        <v>0.0</v>
      </c>
      <c r="D485" s="42"/>
      <c r="E485" s="42"/>
      <c r="F485" s="2">
        <v>6717.0</v>
      </c>
      <c r="G485" s="75">
        <v>1986.0</v>
      </c>
      <c r="H485" s="43">
        <v>24.0</v>
      </c>
      <c r="I485" s="43">
        <v>18.0</v>
      </c>
      <c r="J485" s="43">
        <v>34.0</v>
      </c>
      <c r="K485" s="44">
        <v>64.0</v>
      </c>
      <c r="L485" s="44">
        <v>144.0</v>
      </c>
      <c r="M485" s="44">
        <v>41.0</v>
      </c>
      <c r="N485" s="76">
        <f>'Turnout Restoration'!AR485</f>
        <v>21</v>
      </c>
      <c r="O485" s="45">
        <v>21.0</v>
      </c>
      <c r="P485" s="76">
        <f>'Turnout Restoration'!AT485</f>
        <v>31</v>
      </c>
      <c r="Q485" s="39">
        <f t="shared" si="6"/>
        <v>0.2876712329</v>
      </c>
      <c r="R485" s="40">
        <f t="shared" si="7"/>
        <v>0.2368421053</v>
      </c>
      <c r="S485" s="54">
        <f t="shared" si="8"/>
        <v>0.578313253</v>
      </c>
      <c r="T485" s="40">
        <f t="shared" si="9"/>
        <v>0.455013511</v>
      </c>
      <c r="U485" s="54">
        <f t="shared" si="10"/>
        <v>0.5507112029</v>
      </c>
      <c r="V485" s="39">
        <f t="shared" ref="V485:X485" si="2440">Q485</f>
        <v>0.2876712329</v>
      </c>
      <c r="W485" s="40">
        <f t="shared" si="2440"/>
        <v>0.2368421053</v>
      </c>
      <c r="X485" s="54">
        <f t="shared" si="2440"/>
        <v>0.578313253</v>
      </c>
      <c r="Y485" s="39">
        <f t="shared" si="12"/>
        <v>0.2876712329</v>
      </c>
      <c r="Z485" s="40">
        <f t="shared" si="13"/>
        <v>-0.3171578947</v>
      </c>
      <c r="AA485" s="54">
        <f t="shared" si="14"/>
        <v>-0.05368674699</v>
      </c>
      <c r="AB485" s="55">
        <f t="shared" si="15"/>
        <v>-0.8341116477</v>
      </c>
      <c r="AC485" s="55">
        <f t="shared" si="16"/>
        <v>1.619509811</v>
      </c>
      <c r="AD485" s="39">
        <f t="shared" si="17"/>
        <v>0.3027737343</v>
      </c>
      <c r="AE485" s="40">
        <f t="shared" si="18"/>
        <v>0.3027737343</v>
      </c>
      <c r="AF485" s="54">
        <f t="shared" si="19"/>
        <v>-0.05368674699</v>
      </c>
      <c r="AG485" s="56">
        <f t="shared" si="20"/>
        <v>-0.1754923421</v>
      </c>
      <c r="AH485" s="56">
        <f t="shared" si="21"/>
        <v>0.9608905055</v>
      </c>
      <c r="AI485" s="39">
        <f t="shared" si="22"/>
        <v>0.2174329793</v>
      </c>
      <c r="AJ485" s="40">
        <f t="shared" si="23"/>
        <v>0.2174329793</v>
      </c>
      <c r="AK485" s="54">
        <f t="shared" si="24"/>
        <v>0.2174329793</v>
      </c>
      <c r="AL485" s="57">
        <f t="shared" ref="AL485:AM485" si="2441">R485-T485</f>
        <v>-0.2181714057</v>
      </c>
      <c r="AM485" s="57">
        <f t="shared" si="2441"/>
        <v>0.02760205016</v>
      </c>
      <c r="AN485" s="58">
        <f t="shared" si="26"/>
        <v>-0.1066217638</v>
      </c>
      <c r="AO485" s="58">
        <f t="shared" si="27"/>
        <v>0.01945057287</v>
      </c>
      <c r="AP485" s="39">
        <f t="shared" si="28"/>
        <v>0.2174329793</v>
      </c>
      <c r="AQ485" s="40">
        <f t="shared" ref="AQ485:AR485" si="2442">AJ485+AN485</f>
        <v>0.1108112155</v>
      </c>
      <c r="AR485" s="54">
        <f t="shared" si="2442"/>
        <v>0.2368835522</v>
      </c>
      <c r="AS485" s="59">
        <f t="shared" si="30"/>
        <v>1.323034039</v>
      </c>
      <c r="AT485" s="39">
        <f t="shared" ref="AT485:AV485" si="2443">AP485*$AS485</f>
        <v>0.2876712329</v>
      </c>
      <c r="AU485" s="40">
        <f t="shared" si="2443"/>
        <v>0.1466070101</v>
      </c>
      <c r="AV485" s="54">
        <f t="shared" si="2443"/>
        <v>0.3134050029</v>
      </c>
      <c r="AW485" s="39">
        <f t="shared" ref="AW485:AY485" si="2444">IF(AT485&lt;0,0,IF(AT485&gt;1,1,AT485))</f>
        <v>0.2876712329</v>
      </c>
      <c r="AX485" s="40">
        <f t="shared" si="2444"/>
        <v>0.1466070101</v>
      </c>
      <c r="AY485" s="54">
        <f t="shared" si="2444"/>
        <v>0.3134050029</v>
      </c>
      <c r="AZ485" s="38"/>
      <c r="BA485" s="38"/>
      <c r="BB485" s="38"/>
      <c r="BC485" s="38"/>
      <c r="BD485" s="38"/>
      <c r="BE485" s="38"/>
      <c r="BF485" s="38"/>
    </row>
    <row r="486">
      <c r="A486" s="1"/>
      <c r="B486" s="1"/>
      <c r="C486" s="53">
        <v>0.0</v>
      </c>
      <c r="D486" s="42"/>
      <c r="E486" s="42"/>
      <c r="F486" s="2">
        <v>6718.0</v>
      </c>
      <c r="G486" s="75">
        <v>3357.0</v>
      </c>
      <c r="H486" s="43">
        <v>13.0</v>
      </c>
      <c r="I486" s="43">
        <v>35.0</v>
      </c>
      <c r="J486" s="43">
        <v>15.0</v>
      </c>
      <c r="K486" s="44">
        <v>52.0</v>
      </c>
      <c r="L486" s="44">
        <v>122.0</v>
      </c>
      <c r="M486" s="44">
        <v>66.0</v>
      </c>
      <c r="N486" s="76">
        <f>'Turnout Restoration'!AR486</f>
        <v>22</v>
      </c>
      <c r="O486" s="45">
        <v>16.0</v>
      </c>
      <c r="P486" s="76">
        <f>'Turnout Restoration'!AT486</f>
        <v>34</v>
      </c>
      <c r="Q486" s="39">
        <f t="shared" si="6"/>
        <v>0.2222222222</v>
      </c>
      <c r="R486" s="40">
        <f t="shared" si="7"/>
        <v>0.5555555556</v>
      </c>
      <c r="S486" s="54">
        <f t="shared" si="8"/>
        <v>0.5083333333</v>
      </c>
      <c r="T486" s="40">
        <f t="shared" si="9"/>
        <v>0.4676296296</v>
      </c>
      <c r="U486" s="54">
        <f t="shared" si="10"/>
        <v>0.5639259259</v>
      </c>
      <c r="V486" s="39">
        <f t="shared" ref="V486:X486" si="2445">Q486</f>
        <v>0.2222222222</v>
      </c>
      <c r="W486" s="40">
        <f t="shared" si="2445"/>
        <v>0.5555555556</v>
      </c>
      <c r="X486" s="54">
        <f t="shared" si="2445"/>
        <v>0.5083333333</v>
      </c>
      <c r="Y486" s="39">
        <f t="shared" si="12"/>
        <v>0.2222222222</v>
      </c>
      <c r="Z486" s="40">
        <f t="shared" si="13"/>
        <v>0.001555555556</v>
      </c>
      <c r="AA486" s="54">
        <f t="shared" si="14"/>
        <v>-0.1236666667</v>
      </c>
      <c r="AB486" s="55">
        <f t="shared" si="15"/>
        <v>0.00699988567</v>
      </c>
      <c r="AC486" s="55">
        <f t="shared" si="16"/>
        <v>0.7783982777</v>
      </c>
      <c r="AD486" s="39">
        <f t="shared" si="17"/>
        <v>0.15713869</v>
      </c>
      <c r="AE486" s="40">
        <f t="shared" si="18"/>
        <v>0.15713869</v>
      </c>
      <c r="AF486" s="54">
        <f t="shared" si="19"/>
        <v>-0.1236666667</v>
      </c>
      <c r="AG486" s="56">
        <f t="shared" si="20"/>
        <v>-0.6667578682</v>
      </c>
      <c r="AH486" s="56">
        <f t="shared" si="21"/>
        <v>1.452156032</v>
      </c>
      <c r="AI486" s="39">
        <f t="shared" si="22"/>
        <v>0.1413966272</v>
      </c>
      <c r="AJ486" s="40">
        <f t="shared" si="23"/>
        <v>0.1413966272</v>
      </c>
      <c r="AK486" s="54">
        <f t="shared" si="24"/>
        <v>0.1413966272</v>
      </c>
      <c r="AL486" s="57">
        <f t="shared" ref="AL486:AM486" si="2446">R486-T486</f>
        <v>0.08792592593</v>
      </c>
      <c r="AM486" s="57">
        <f t="shared" si="2446"/>
        <v>-0.05559259259</v>
      </c>
      <c r="AN486" s="58">
        <f t="shared" si="26"/>
        <v>0.04296996334</v>
      </c>
      <c r="AO486" s="58">
        <f t="shared" si="27"/>
        <v>-0.03917490791</v>
      </c>
      <c r="AP486" s="39">
        <f t="shared" si="28"/>
        <v>0.1413966272</v>
      </c>
      <c r="AQ486" s="40">
        <f t="shared" ref="AQ486:AR486" si="2447">AJ486+AN486</f>
        <v>0.1843665905</v>
      </c>
      <c r="AR486" s="54">
        <f t="shared" si="2447"/>
        <v>0.1022217193</v>
      </c>
      <c r="AS486" s="59">
        <f t="shared" si="30"/>
        <v>1.571623218</v>
      </c>
      <c r="AT486" s="39">
        <f t="shared" ref="AT486:AV486" si="2448">AP486*$AS486</f>
        <v>0.2222222222</v>
      </c>
      <c r="AU486" s="40">
        <f t="shared" si="2448"/>
        <v>0.2897548143</v>
      </c>
      <c r="AV486" s="54">
        <f t="shared" si="2448"/>
        <v>0.1606540274</v>
      </c>
      <c r="AW486" s="39">
        <f t="shared" ref="AW486:AY486" si="2449">IF(AT486&lt;0,0,IF(AT486&gt;1,1,AT486))</f>
        <v>0.2222222222</v>
      </c>
      <c r="AX486" s="40">
        <f t="shared" si="2449"/>
        <v>0.2897548143</v>
      </c>
      <c r="AY486" s="54">
        <f t="shared" si="2449"/>
        <v>0.1606540274</v>
      </c>
      <c r="AZ486" s="38"/>
      <c r="BA486" s="38"/>
      <c r="BB486" s="38"/>
      <c r="BC486" s="38"/>
      <c r="BD486" s="38"/>
      <c r="BE486" s="38"/>
      <c r="BF486" s="38"/>
    </row>
    <row r="487">
      <c r="A487" s="1"/>
      <c r="B487" s="1"/>
      <c r="C487" s="53">
        <v>0.0</v>
      </c>
      <c r="D487" s="42"/>
      <c r="E487" s="42"/>
      <c r="F487" s="2">
        <v>6719.0</v>
      </c>
      <c r="G487" s="75">
        <v>2026.0</v>
      </c>
      <c r="H487" s="43">
        <v>16.0</v>
      </c>
      <c r="I487" s="43">
        <v>39.0</v>
      </c>
      <c r="J487" s="43">
        <v>17.0</v>
      </c>
      <c r="K487" s="44">
        <v>68.0</v>
      </c>
      <c r="L487" s="44">
        <v>113.0</v>
      </c>
      <c r="M487" s="44">
        <v>30.0</v>
      </c>
      <c r="N487" s="76">
        <f>'Turnout Restoration'!AR487</f>
        <v>26</v>
      </c>
      <c r="O487" s="45">
        <v>12.0</v>
      </c>
      <c r="P487" s="76">
        <f>'Turnout Restoration'!AT487</f>
        <v>24</v>
      </c>
      <c r="Q487" s="39">
        <f t="shared" si="6"/>
        <v>0.1935483871</v>
      </c>
      <c r="R487" s="40">
        <f t="shared" si="7"/>
        <v>0.5416666667</v>
      </c>
      <c r="S487" s="54">
        <f t="shared" si="8"/>
        <v>0.5355450237</v>
      </c>
      <c r="T487" s="40">
        <f t="shared" si="9"/>
        <v>0.4749947971</v>
      </c>
      <c r="U487" s="54">
        <f t="shared" si="10"/>
        <v>0.5706951093</v>
      </c>
      <c r="V487" s="39">
        <f t="shared" ref="V487:X487" si="2450">Q487</f>
        <v>0.1935483871</v>
      </c>
      <c r="W487" s="40">
        <f t="shared" si="2450"/>
        <v>0.5416666667</v>
      </c>
      <c r="X487" s="54">
        <f t="shared" si="2450"/>
        <v>0.5355450237</v>
      </c>
      <c r="Y487" s="39">
        <f t="shared" si="12"/>
        <v>0.1935483871</v>
      </c>
      <c r="Z487" s="40">
        <f t="shared" si="13"/>
        <v>-0.01233333333</v>
      </c>
      <c r="AA487" s="54">
        <f t="shared" si="14"/>
        <v>-0.0964549763</v>
      </c>
      <c r="AB487" s="55">
        <f t="shared" si="15"/>
        <v>-0.06363618326</v>
      </c>
      <c r="AC487" s="55">
        <f t="shared" si="16"/>
        <v>0.8490343467</v>
      </c>
      <c r="AD487" s="39">
        <f t="shared" si="17"/>
        <v>0.1371369557</v>
      </c>
      <c r="AE487" s="40">
        <f t="shared" si="18"/>
        <v>0.1371369557</v>
      </c>
      <c r="AF487" s="54">
        <f t="shared" si="19"/>
        <v>-0.0964549763</v>
      </c>
      <c r="AG487" s="56">
        <f t="shared" si="20"/>
        <v>-0.6129692789</v>
      </c>
      <c r="AH487" s="56">
        <f t="shared" si="21"/>
        <v>1.398367442</v>
      </c>
      <c r="AI487" s="39">
        <f t="shared" si="22"/>
        <v>0.1185540111</v>
      </c>
      <c r="AJ487" s="40">
        <f t="shared" si="23"/>
        <v>0.1185540111</v>
      </c>
      <c r="AK487" s="54">
        <f t="shared" si="24"/>
        <v>0.1185540111</v>
      </c>
      <c r="AL487" s="57">
        <f t="shared" ref="AL487:AM487" si="2451">R487-T487</f>
        <v>0.06667186958</v>
      </c>
      <c r="AM487" s="57">
        <f t="shared" si="2451"/>
        <v>-0.03515008556</v>
      </c>
      <c r="AN487" s="58">
        <f t="shared" si="26"/>
        <v>0.03258296983</v>
      </c>
      <c r="AO487" s="58">
        <f t="shared" si="27"/>
        <v>-0.02476951156</v>
      </c>
      <c r="AP487" s="39">
        <f t="shared" si="28"/>
        <v>0.1185540111</v>
      </c>
      <c r="AQ487" s="40">
        <f t="shared" ref="AQ487:AR487" si="2452">AJ487+AN487</f>
        <v>0.1511369809</v>
      </c>
      <c r="AR487" s="54">
        <f t="shared" si="2452"/>
        <v>0.09378449951</v>
      </c>
      <c r="AS487" s="59">
        <f t="shared" si="30"/>
        <v>1.632575611</v>
      </c>
      <c r="AT487" s="39">
        <f t="shared" ref="AT487:AV487" si="2453">AP487*$AS487</f>
        <v>0.1935483871</v>
      </c>
      <c r="AU487" s="40">
        <f t="shared" si="2453"/>
        <v>0.246742549</v>
      </c>
      <c r="AV487" s="54">
        <f t="shared" si="2453"/>
        <v>0.1531102866</v>
      </c>
      <c r="AW487" s="39">
        <f t="shared" ref="AW487:AY487" si="2454">IF(AT487&lt;0,0,IF(AT487&gt;1,1,AT487))</f>
        <v>0.1935483871</v>
      </c>
      <c r="AX487" s="40">
        <f t="shared" si="2454"/>
        <v>0.246742549</v>
      </c>
      <c r="AY487" s="54">
        <f t="shared" si="2454"/>
        <v>0.1531102866</v>
      </c>
      <c r="AZ487" s="38"/>
      <c r="BA487" s="38"/>
      <c r="BB487" s="38"/>
      <c r="BC487" s="38"/>
      <c r="BD487" s="38"/>
      <c r="BE487" s="38"/>
      <c r="BF487" s="38"/>
    </row>
    <row r="488">
      <c r="A488" s="1"/>
      <c r="B488" s="1"/>
      <c r="C488" s="53">
        <v>0.0</v>
      </c>
      <c r="D488" s="42"/>
      <c r="E488" s="42"/>
      <c r="F488" s="2">
        <v>6725.0</v>
      </c>
      <c r="G488" s="75">
        <v>2372.0</v>
      </c>
      <c r="H488" s="43">
        <v>11.0</v>
      </c>
      <c r="I488" s="43">
        <v>29.0</v>
      </c>
      <c r="J488" s="43">
        <v>26.0</v>
      </c>
      <c r="K488" s="44">
        <v>67.0</v>
      </c>
      <c r="L488" s="44">
        <v>139.0</v>
      </c>
      <c r="M488" s="44">
        <v>45.0</v>
      </c>
      <c r="N488" s="76">
        <f>'Turnout Restoration'!AR488</f>
        <v>22</v>
      </c>
      <c r="O488" s="45">
        <v>14.0</v>
      </c>
      <c r="P488" s="76">
        <f>'Turnout Restoration'!AT488</f>
        <v>44</v>
      </c>
      <c r="Q488" s="39">
        <f t="shared" si="6"/>
        <v>0.175</v>
      </c>
      <c r="R488" s="40">
        <f t="shared" si="7"/>
        <v>0.4393939394</v>
      </c>
      <c r="S488" s="54">
        <f t="shared" si="8"/>
        <v>0.5537848606</v>
      </c>
      <c r="T488" s="40">
        <f t="shared" si="9"/>
        <v>0.480355625</v>
      </c>
      <c r="U488" s="54">
        <f t="shared" si="10"/>
        <v>0.575391875</v>
      </c>
      <c r="V488" s="39">
        <f t="shared" ref="V488:X488" si="2455">Q488</f>
        <v>0.175</v>
      </c>
      <c r="W488" s="40">
        <f t="shared" si="2455"/>
        <v>0.4393939394</v>
      </c>
      <c r="X488" s="54">
        <f t="shared" si="2455"/>
        <v>0.5537848606</v>
      </c>
      <c r="Y488" s="39">
        <f t="shared" si="12"/>
        <v>0.175</v>
      </c>
      <c r="Z488" s="40">
        <f t="shared" si="13"/>
        <v>-0.1146060606</v>
      </c>
      <c r="AA488" s="54">
        <f t="shared" si="14"/>
        <v>-0.07821513944</v>
      </c>
      <c r="AB488" s="55">
        <f t="shared" si="15"/>
        <v>-0.5798063951</v>
      </c>
      <c r="AC488" s="55">
        <f t="shared" si="16"/>
        <v>1.365204559</v>
      </c>
      <c r="AD488" s="39">
        <f t="shared" si="17"/>
        <v>0.1479181347</v>
      </c>
      <c r="AE488" s="40">
        <f t="shared" si="18"/>
        <v>0.1479181347</v>
      </c>
      <c r="AF488" s="54">
        <f t="shared" si="19"/>
        <v>-0.07821513944</v>
      </c>
      <c r="AG488" s="56">
        <f t="shared" si="20"/>
        <v>-0.4864002978</v>
      </c>
      <c r="AH488" s="56">
        <f t="shared" si="21"/>
        <v>1.271798461</v>
      </c>
      <c r="AI488" s="39">
        <f t="shared" si="22"/>
        <v>0.1183160653</v>
      </c>
      <c r="AJ488" s="40">
        <f t="shared" si="23"/>
        <v>0.1183160653</v>
      </c>
      <c r="AK488" s="54">
        <f t="shared" si="24"/>
        <v>0.1183160653</v>
      </c>
      <c r="AL488" s="57">
        <f t="shared" ref="AL488:AM488" si="2456">R488-T488</f>
        <v>-0.04096168561</v>
      </c>
      <c r="AM488" s="57">
        <f t="shared" si="2456"/>
        <v>-0.02160701444</v>
      </c>
      <c r="AN488" s="58">
        <f t="shared" si="26"/>
        <v>-0.0200182382</v>
      </c>
      <c r="AO488" s="58">
        <f t="shared" si="27"/>
        <v>-0.01522599975</v>
      </c>
      <c r="AP488" s="39">
        <f t="shared" si="28"/>
        <v>0.1183160653</v>
      </c>
      <c r="AQ488" s="40">
        <f t="shared" ref="AQ488:AR488" si="2457">AJ488+AN488</f>
        <v>0.09829782707</v>
      </c>
      <c r="AR488" s="54">
        <f t="shared" si="2457"/>
        <v>0.1030900655</v>
      </c>
      <c r="AS488" s="59">
        <f t="shared" si="30"/>
        <v>1.479089079</v>
      </c>
      <c r="AT488" s="39">
        <f t="shared" ref="AT488:AV488" si="2458">AP488*$AS488</f>
        <v>0.175</v>
      </c>
      <c r="AU488" s="40">
        <f t="shared" si="2458"/>
        <v>0.1453912425</v>
      </c>
      <c r="AV488" s="54">
        <f t="shared" si="2458"/>
        <v>0.1524793901</v>
      </c>
      <c r="AW488" s="39">
        <f t="shared" ref="AW488:AY488" si="2459">IF(AT488&lt;0,0,IF(AT488&gt;1,1,AT488))</f>
        <v>0.175</v>
      </c>
      <c r="AX488" s="40">
        <f t="shared" si="2459"/>
        <v>0.1453912425</v>
      </c>
      <c r="AY488" s="54">
        <f t="shared" si="2459"/>
        <v>0.1524793901</v>
      </c>
      <c r="AZ488" s="38"/>
      <c r="BA488" s="38"/>
      <c r="BB488" s="38"/>
      <c r="BC488" s="38"/>
      <c r="BD488" s="38"/>
      <c r="BE488" s="38"/>
      <c r="BF488" s="38"/>
    </row>
    <row r="489">
      <c r="A489" s="1"/>
      <c r="B489" s="1"/>
      <c r="C489" s="53">
        <v>0.0</v>
      </c>
      <c r="D489" s="42"/>
      <c r="E489" s="42"/>
      <c r="F489" s="2">
        <v>6727.0</v>
      </c>
      <c r="G489" s="75">
        <v>1057.0</v>
      </c>
      <c r="H489" s="43">
        <v>13.0</v>
      </c>
      <c r="I489" s="43">
        <v>22.0</v>
      </c>
      <c r="J489" s="43">
        <v>11.0</v>
      </c>
      <c r="K489" s="44">
        <v>81.0</v>
      </c>
      <c r="L489" s="44">
        <v>214.0</v>
      </c>
      <c r="M489" s="44">
        <v>25.0</v>
      </c>
      <c r="N489" s="76">
        <f>'Turnout Restoration'!AR489</f>
        <v>10</v>
      </c>
      <c r="O489" s="45">
        <v>5.0</v>
      </c>
      <c r="P489" s="76">
        <f>'Turnout Restoration'!AT489</f>
        <v>15</v>
      </c>
      <c r="Q489" s="39">
        <f t="shared" si="6"/>
        <v>0.1666666667</v>
      </c>
      <c r="R489" s="40">
        <f t="shared" si="7"/>
        <v>0.4782608696</v>
      </c>
      <c r="S489" s="54">
        <f t="shared" si="8"/>
        <v>0.66875</v>
      </c>
      <c r="T489" s="40">
        <f t="shared" si="9"/>
        <v>0.4829166667</v>
      </c>
      <c r="U489" s="54">
        <f t="shared" si="10"/>
        <v>0.5775833333</v>
      </c>
      <c r="V489" s="39">
        <f t="shared" ref="V489:X489" si="2460">Q489</f>
        <v>0.1666666667</v>
      </c>
      <c r="W489" s="40">
        <f t="shared" si="2460"/>
        <v>0.4782608696</v>
      </c>
      <c r="X489" s="54">
        <f t="shared" si="2460"/>
        <v>0.66875</v>
      </c>
      <c r="Y489" s="39">
        <f t="shared" si="12"/>
        <v>0.1666666667</v>
      </c>
      <c r="Z489" s="40">
        <f t="shared" si="13"/>
        <v>-0.07573913043</v>
      </c>
      <c r="AA489" s="54">
        <f t="shared" si="14"/>
        <v>0.03675</v>
      </c>
      <c r="AB489" s="55">
        <f t="shared" si="15"/>
        <v>-0.426535768</v>
      </c>
      <c r="AC489" s="55">
        <f t="shared" si="16"/>
        <v>1.211933931</v>
      </c>
      <c r="AD489" s="39">
        <f t="shared" si="17"/>
        <v>0.1294492056</v>
      </c>
      <c r="AE489" s="40">
        <f t="shared" si="18"/>
        <v>0.1294492056</v>
      </c>
      <c r="AF489" s="54">
        <f t="shared" si="19"/>
        <v>0.03675</v>
      </c>
      <c r="AG489" s="56">
        <f t="shared" si="20"/>
        <v>0.2766169979</v>
      </c>
      <c r="AH489" s="56">
        <f t="shared" si="21"/>
        <v>0.5087811655</v>
      </c>
      <c r="AI489" s="39">
        <f t="shared" si="22"/>
        <v>0.09515161409</v>
      </c>
      <c r="AJ489" s="40">
        <f t="shared" si="23"/>
        <v>0.09515161409</v>
      </c>
      <c r="AK489" s="54">
        <f t="shared" si="24"/>
        <v>0.09515161409</v>
      </c>
      <c r="AL489" s="57">
        <f t="shared" ref="AL489:AM489" si="2461">R489-T489</f>
        <v>-0.004655797101</v>
      </c>
      <c r="AM489" s="57">
        <f t="shared" si="2461"/>
        <v>0.09116666667</v>
      </c>
      <c r="AN489" s="58">
        <f t="shared" si="26"/>
        <v>-0.002275317873</v>
      </c>
      <c r="AO489" s="58">
        <f t="shared" si="27"/>
        <v>0.06424319508</v>
      </c>
      <c r="AP489" s="39">
        <f t="shared" si="28"/>
        <v>0.09515161409</v>
      </c>
      <c r="AQ489" s="40">
        <f t="shared" ref="AQ489:AR489" si="2462">AJ489+AN489</f>
        <v>0.09287629622</v>
      </c>
      <c r="AR489" s="54">
        <f t="shared" si="2462"/>
        <v>0.1593948092</v>
      </c>
      <c r="AS489" s="59">
        <f t="shared" si="30"/>
        <v>1.751590535</v>
      </c>
      <c r="AT489" s="39">
        <f t="shared" ref="AT489:AV489" si="2463">AP489*$AS489</f>
        <v>0.1666666667</v>
      </c>
      <c r="AU489" s="40">
        <f t="shared" si="2463"/>
        <v>0.1626812414</v>
      </c>
      <c r="AV489" s="54">
        <f t="shared" si="2463"/>
        <v>0.2791944391</v>
      </c>
      <c r="AW489" s="39">
        <f t="shared" ref="AW489:AY489" si="2464">IF(AT489&lt;0,0,IF(AT489&gt;1,1,AT489))</f>
        <v>0.1666666667</v>
      </c>
      <c r="AX489" s="40">
        <f t="shared" si="2464"/>
        <v>0.1626812414</v>
      </c>
      <c r="AY489" s="54">
        <f t="shared" si="2464"/>
        <v>0.2791944391</v>
      </c>
      <c r="AZ489" s="38"/>
      <c r="BA489" s="38"/>
      <c r="BB489" s="38"/>
      <c r="BC489" s="38"/>
      <c r="BD489" s="38"/>
      <c r="BE489" s="38"/>
      <c r="BF489" s="38"/>
    </row>
    <row r="490">
      <c r="A490" s="1"/>
      <c r="B490" s="1"/>
      <c r="C490" s="53">
        <v>0.0</v>
      </c>
      <c r="D490" s="42"/>
      <c r="E490" s="42"/>
      <c r="F490" s="2">
        <v>6728.0</v>
      </c>
      <c r="G490" s="75">
        <v>2521.0</v>
      </c>
      <c r="H490" s="43">
        <v>44.0</v>
      </c>
      <c r="I490" s="43">
        <v>48.0</v>
      </c>
      <c r="J490" s="43">
        <v>22.0</v>
      </c>
      <c r="K490" s="44">
        <v>128.0</v>
      </c>
      <c r="L490" s="44">
        <v>310.0</v>
      </c>
      <c r="M490" s="44">
        <v>94.0</v>
      </c>
      <c r="N490" s="76">
        <f>'Turnout Restoration'!AR490</f>
        <v>36</v>
      </c>
      <c r="O490" s="45">
        <v>34.0</v>
      </c>
      <c r="P490" s="76">
        <f>'Turnout Restoration'!AT490</f>
        <v>20</v>
      </c>
      <c r="Q490" s="39">
        <f t="shared" si="6"/>
        <v>0.3777777778</v>
      </c>
      <c r="R490" s="40">
        <f t="shared" si="7"/>
        <v>0.4210526316</v>
      </c>
      <c r="S490" s="54">
        <f t="shared" si="8"/>
        <v>0.5827067669</v>
      </c>
      <c r="T490" s="40">
        <f t="shared" si="9"/>
        <v>0.4471896296</v>
      </c>
      <c r="U490" s="54">
        <f t="shared" si="10"/>
        <v>0.5376059259</v>
      </c>
      <c r="V490" s="39">
        <f t="shared" ref="V490:X490" si="2465">Q490</f>
        <v>0.3777777778</v>
      </c>
      <c r="W490" s="40">
        <f t="shared" si="2465"/>
        <v>0.4210526316</v>
      </c>
      <c r="X490" s="54">
        <f t="shared" si="2465"/>
        <v>0.5827067669</v>
      </c>
      <c r="Y490" s="39">
        <f t="shared" si="12"/>
        <v>0.3777777778</v>
      </c>
      <c r="Z490" s="40">
        <f t="shared" si="13"/>
        <v>-0.1329473684</v>
      </c>
      <c r="AA490" s="54">
        <f t="shared" si="14"/>
        <v>-0.04929323308</v>
      </c>
      <c r="AB490" s="55">
        <f t="shared" si="15"/>
        <v>-0.3383838213</v>
      </c>
      <c r="AC490" s="55">
        <f t="shared" si="16"/>
        <v>1.123781985</v>
      </c>
      <c r="AD490" s="39">
        <f t="shared" si="17"/>
        <v>0.2831881461</v>
      </c>
      <c r="AE490" s="40">
        <f t="shared" si="18"/>
        <v>0.2831881461</v>
      </c>
      <c r="AF490" s="54">
        <f t="shared" si="19"/>
        <v>-0.04929323308</v>
      </c>
      <c r="AG490" s="56">
        <f t="shared" si="20"/>
        <v>-0.1723386093</v>
      </c>
      <c r="AH490" s="56">
        <f t="shared" si="21"/>
        <v>0.9577367727</v>
      </c>
      <c r="AI490" s="39">
        <f t="shared" si="22"/>
        <v>0.2032551954</v>
      </c>
      <c r="AJ490" s="40">
        <f t="shared" si="23"/>
        <v>0.2032551954</v>
      </c>
      <c r="AK490" s="54">
        <f t="shared" si="24"/>
        <v>0.2032551954</v>
      </c>
      <c r="AL490" s="57">
        <f t="shared" ref="AL490:AM490" si="2466">R490-T490</f>
        <v>-0.02613699805</v>
      </c>
      <c r="AM490" s="57">
        <f t="shared" si="2466"/>
        <v>0.04510084099</v>
      </c>
      <c r="AN490" s="58">
        <f t="shared" si="26"/>
        <v>-0.01277331841</v>
      </c>
      <c r="AO490" s="58">
        <f t="shared" si="27"/>
        <v>0.03178159553</v>
      </c>
      <c r="AP490" s="39">
        <f t="shared" si="28"/>
        <v>0.2032551954</v>
      </c>
      <c r="AQ490" s="40">
        <f t="shared" ref="AQ490:AR490" si="2467">AJ490+AN490</f>
        <v>0.190481877</v>
      </c>
      <c r="AR490" s="54">
        <f t="shared" si="2467"/>
        <v>0.2350367909</v>
      </c>
      <c r="AS490" s="59">
        <f t="shared" si="30"/>
        <v>1.858637744</v>
      </c>
      <c r="AT490" s="39">
        <f t="shared" ref="AT490:AV490" si="2468">AP490*$AS490</f>
        <v>0.3777777778</v>
      </c>
      <c r="AU490" s="40">
        <f t="shared" si="2468"/>
        <v>0.3540368061</v>
      </c>
      <c r="AV490" s="54">
        <f t="shared" si="2468"/>
        <v>0.4368482508</v>
      </c>
      <c r="AW490" s="39">
        <f t="shared" ref="AW490:AY490" si="2469">IF(AT490&lt;0,0,IF(AT490&gt;1,1,AT490))</f>
        <v>0.3777777778</v>
      </c>
      <c r="AX490" s="40">
        <f t="shared" si="2469"/>
        <v>0.3540368061</v>
      </c>
      <c r="AY490" s="54">
        <f t="shared" si="2469"/>
        <v>0.4368482508</v>
      </c>
      <c r="AZ490" s="38"/>
      <c r="BA490" s="38"/>
      <c r="BB490" s="38"/>
      <c r="BC490" s="38"/>
      <c r="BD490" s="38"/>
      <c r="BE490" s="38"/>
      <c r="BF490" s="38"/>
    </row>
    <row r="491">
      <c r="A491" s="1"/>
      <c r="B491" s="1"/>
      <c r="C491" s="53">
        <v>0.0</v>
      </c>
      <c r="D491" s="42"/>
      <c r="E491" s="42"/>
      <c r="F491" s="2">
        <v>6731.0</v>
      </c>
      <c r="G491" s="75">
        <v>2964.0</v>
      </c>
      <c r="H491" s="43">
        <v>42.0</v>
      </c>
      <c r="I491" s="43">
        <v>24.0</v>
      </c>
      <c r="J491" s="43">
        <v>37.0</v>
      </c>
      <c r="K491" s="44">
        <v>90.0</v>
      </c>
      <c r="L491" s="44">
        <v>124.0</v>
      </c>
      <c r="M491" s="44">
        <v>75.0</v>
      </c>
      <c r="N491" s="76">
        <f>'Turnout Restoration'!AR491</f>
        <v>36</v>
      </c>
      <c r="O491" s="45">
        <v>23.0</v>
      </c>
      <c r="P491" s="76">
        <f>'Turnout Restoration'!AT491</f>
        <v>20</v>
      </c>
      <c r="Q491" s="39">
        <f t="shared" si="6"/>
        <v>0.2911392405</v>
      </c>
      <c r="R491" s="40">
        <f t="shared" si="7"/>
        <v>0.2330097087</v>
      </c>
      <c r="S491" s="54">
        <f t="shared" si="8"/>
        <v>0.4290657439</v>
      </c>
      <c r="T491" s="40">
        <f t="shared" si="9"/>
        <v>0.4545077712</v>
      </c>
      <c r="U491" s="54">
        <f t="shared" si="10"/>
        <v>0.5500977407</v>
      </c>
      <c r="V491" s="39">
        <f t="shared" ref="V491:X491" si="2470">Q491</f>
        <v>0.2911392405</v>
      </c>
      <c r="W491" s="40">
        <f t="shared" si="2470"/>
        <v>0.2330097087</v>
      </c>
      <c r="X491" s="54">
        <f t="shared" si="2470"/>
        <v>0.4290657439</v>
      </c>
      <c r="Y491" s="39">
        <f t="shared" si="12"/>
        <v>0.2911392405</v>
      </c>
      <c r="Z491" s="40">
        <f t="shared" si="13"/>
        <v>-0.3209902913</v>
      </c>
      <c r="AA491" s="54">
        <f t="shared" si="14"/>
        <v>-0.2029342561</v>
      </c>
      <c r="AB491" s="55">
        <f t="shared" si="15"/>
        <v>-0.8341254668</v>
      </c>
      <c r="AC491" s="55">
        <f t="shared" si="16"/>
        <v>1.61952363</v>
      </c>
      <c r="AD491" s="39">
        <f t="shared" si="17"/>
        <v>0.3064284782</v>
      </c>
      <c r="AE491" s="40">
        <f t="shared" si="18"/>
        <v>0.3064284782</v>
      </c>
      <c r="AF491" s="54">
        <f t="shared" si="19"/>
        <v>-0.2029342561</v>
      </c>
      <c r="AG491" s="56">
        <f t="shared" si="20"/>
        <v>-0.5849432039</v>
      </c>
      <c r="AH491" s="56">
        <f t="shared" si="21"/>
        <v>1.370341367</v>
      </c>
      <c r="AI491" s="39">
        <f t="shared" si="22"/>
        <v>0.2598852867</v>
      </c>
      <c r="AJ491" s="40">
        <f t="shared" si="23"/>
        <v>0.2598852867</v>
      </c>
      <c r="AK491" s="54">
        <f t="shared" si="24"/>
        <v>0.2598852867</v>
      </c>
      <c r="AL491" s="57">
        <f t="shared" ref="AL491:AM491" si="2471">R491-T491</f>
        <v>-0.2214980625</v>
      </c>
      <c r="AM491" s="57">
        <f t="shared" si="2471"/>
        <v>-0.1210319968</v>
      </c>
      <c r="AN491" s="58">
        <f t="shared" si="26"/>
        <v>-0.1082475223</v>
      </c>
      <c r="AO491" s="58">
        <f t="shared" si="27"/>
        <v>-0.08528865281</v>
      </c>
      <c r="AP491" s="39">
        <f t="shared" si="28"/>
        <v>0.2598852867</v>
      </c>
      <c r="AQ491" s="40">
        <f t="shared" ref="AQ491:AR491" si="2472">AJ491+AN491</f>
        <v>0.1516377645</v>
      </c>
      <c r="AR491" s="54">
        <f t="shared" si="2472"/>
        <v>0.1745966339</v>
      </c>
      <c r="AS491" s="59">
        <f t="shared" si="30"/>
        <v>1.120260574</v>
      </c>
      <c r="AT491" s="39">
        <f t="shared" ref="AT491:AV491" si="2473">AP491*$AS491</f>
        <v>0.2911392405</v>
      </c>
      <c r="AU491" s="40">
        <f t="shared" si="2473"/>
        <v>0.1698738091</v>
      </c>
      <c r="AV491" s="54">
        <f t="shared" si="2473"/>
        <v>0.1955937253</v>
      </c>
      <c r="AW491" s="39">
        <f t="shared" ref="AW491:AY491" si="2474">IF(AT491&lt;0,0,IF(AT491&gt;1,1,AT491))</f>
        <v>0.2911392405</v>
      </c>
      <c r="AX491" s="40">
        <f t="shared" si="2474"/>
        <v>0.1698738091</v>
      </c>
      <c r="AY491" s="54">
        <f t="shared" si="2474"/>
        <v>0.1955937253</v>
      </c>
      <c r="AZ491" s="38"/>
      <c r="BA491" s="38"/>
      <c r="BB491" s="38"/>
      <c r="BC491" s="38"/>
      <c r="BD491" s="38"/>
      <c r="BE491" s="38"/>
      <c r="BF491" s="38"/>
    </row>
    <row r="492">
      <c r="A492" s="1"/>
      <c r="B492" s="1"/>
      <c r="C492" s="53">
        <v>0.0</v>
      </c>
      <c r="D492" s="42"/>
      <c r="E492" s="42"/>
      <c r="F492" s="2">
        <v>6734.0</v>
      </c>
      <c r="G492" s="75">
        <v>818.0</v>
      </c>
      <c r="H492" s="43">
        <v>4.0</v>
      </c>
      <c r="I492" s="43">
        <v>7.0</v>
      </c>
      <c r="J492" s="43">
        <v>12.0</v>
      </c>
      <c r="K492" s="44">
        <v>28.0</v>
      </c>
      <c r="L492" s="44">
        <v>70.0</v>
      </c>
      <c r="M492" s="44">
        <v>18.0</v>
      </c>
      <c r="N492" s="76">
        <f>'Turnout Restoration'!AR492</f>
        <v>3</v>
      </c>
      <c r="O492" s="45">
        <v>9.0</v>
      </c>
      <c r="P492" s="76">
        <f>'Turnout Restoration'!AT492</f>
        <v>32</v>
      </c>
      <c r="Q492" s="39">
        <f t="shared" si="6"/>
        <v>0.2045454545</v>
      </c>
      <c r="R492" s="40">
        <f t="shared" si="7"/>
        <v>0.3043478261</v>
      </c>
      <c r="S492" s="54">
        <f t="shared" si="8"/>
        <v>0.6034482759</v>
      </c>
      <c r="T492" s="40">
        <f t="shared" si="9"/>
        <v>0.4720377066</v>
      </c>
      <c r="U492" s="54">
        <f t="shared" si="10"/>
        <v>0.5680284091</v>
      </c>
      <c r="V492" s="39">
        <f t="shared" ref="V492:X492" si="2475">Q492</f>
        <v>0.2045454545</v>
      </c>
      <c r="W492" s="40">
        <f t="shared" si="2475"/>
        <v>0.3043478261</v>
      </c>
      <c r="X492" s="54">
        <f t="shared" si="2475"/>
        <v>0.6034482759</v>
      </c>
      <c r="Y492" s="39">
        <f t="shared" si="12"/>
        <v>0.2045454545</v>
      </c>
      <c r="Z492" s="40">
        <f t="shared" si="13"/>
        <v>-0.2496521739</v>
      </c>
      <c r="AA492" s="54">
        <f t="shared" si="14"/>
        <v>-0.02855172414</v>
      </c>
      <c r="AB492" s="55">
        <f t="shared" si="15"/>
        <v>-0.8843843704</v>
      </c>
      <c r="AC492" s="55">
        <f t="shared" si="16"/>
        <v>1.669782534</v>
      </c>
      <c r="AD492" s="39">
        <f t="shared" si="17"/>
        <v>0.2282159623</v>
      </c>
      <c r="AE492" s="40">
        <f t="shared" si="18"/>
        <v>0.2282159623</v>
      </c>
      <c r="AF492" s="54">
        <f t="shared" si="19"/>
        <v>-0.02855172414</v>
      </c>
      <c r="AG492" s="56">
        <f t="shared" si="20"/>
        <v>-0.1244616833</v>
      </c>
      <c r="AH492" s="56">
        <f t="shared" si="21"/>
        <v>0.9098598467</v>
      </c>
      <c r="AI492" s="39">
        <f t="shared" si="22"/>
        <v>0.1626310647</v>
      </c>
      <c r="AJ492" s="40">
        <f t="shared" si="23"/>
        <v>0.1626310647</v>
      </c>
      <c r="AK492" s="54">
        <f t="shared" si="24"/>
        <v>0.1626310647</v>
      </c>
      <c r="AL492" s="57">
        <f t="shared" ref="AL492:AM492" si="2476">R492-T492</f>
        <v>-0.1676898805</v>
      </c>
      <c r="AM492" s="57">
        <f t="shared" si="2476"/>
        <v>0.03541986677</v>
      </c>
      <c r="AN492" s="58">
        <f t="shared" si="26"/>
        <v>-0.08195111901</v>
      </c>
      <c r="AO492" s="58">
        <f t="shared" si="27"/>
        <v>0.02495962059</v>
      </c>
      <c r="AP492" s="39">
        <f t="shared" si="28"/>
        <v>0.1626310647</v>
      </c>
      <c r="AQ492" s="40">
        <f t="shared" ref="AQ492:AR492" si="2477">AJ492+AN492</f>
        <v>0.08067994569</v>
      </c>
      <c r="AR492" s="54">
        <f t="shared" si="2477"/>
        <v>0.1875906853</v>
      </c>
      <c r="AS492" s="59">
        <f t="shared" si="30"/>
        <v>1.257726837</v>
      </c>
      <c r="AT492" s="39">
        <f t="shared" ref="AT492:AV492" si="2478">AP492*$AS492</f>
        <v>0.2045454545</v>
      </c>
      <c r="AU492" s="40">
        <f t="shared" si="2478"/>
        <v>0.1014733329</v>
      </c>
      <c r="AV492" s="54">
        <f t="shared" si="2478"/>
        <v>0.2359378392</v>
      </c>
      <c r="AW492" s="39">
        <f t="shared" ref="AW492:AY492" si="2479">IF(AT492&lt;0,0,IF(AT492&gt;1,1,AT492))</f>
        <v>0.2045454545</v>
      </c>
      <c r="AX492" s="40">
        <f t="shared" si="2479"/>
        <v>0.1014733329</v>
      </c>
      <c r="AY492" s="54">
        <f t="shared" si="2479"/>
        <v>0.2359378392</v>
      </c>
      <c r="AZ492" s="38"/>
      <c r="BA492" s="38"/>
      <c r="BB492" s="38"/>
      <c r="BC492" s="38"/>
      <c r="BD492" s="38"/>
      <c r="BE492" s="38"/>
      <c r="BF492" s="38"/>
    </row>
    <row r="493">
      <c r="A493" s="1"/>
      <c r="B493" s="1"/>
      <c r="C493" s="53">
        <v>0.0</v>
      </c>
      <c r="D493" s="42"/>
      <c r="E493" s="42"/>
      <c r="F493" s="2">
        <v>6735.0</v>
      </c>
      <c r="G493" s="75">
        <v>2985.0</v>
      </c>
      <c r="H493" s="43">
        <v>17.0</v>
      </c>
      <c r="I493" s="43">
        <v>34.0</v>
      </c>
      <c r="J493" s="43">
        <v>32.0</v>
      </c>
      <c r="K493" s="44">
        <v>59.0</v>
      </c>
      <c r="L493" s="44">
        <v>181.0</v>
      </c>
      <c r="M493" s="44">
        <v>52.0</v>
      </c>
      <c r="N493" s="76">
        <f>'Turnout Restoration'!AR493</f>
        <v>36</v>
      </c>
      <c r="O493" s="45">
        <v>21.0</v>
      </c>
      <c r="P493" s="76">
        <f>'Turnout Restoration'!AT493</f>
        <v>70</v>
      </c>
      <c r="Q493" s="39">
        <f t="shared" si="6"/>
        <v>0.1653543307</v>
      </c>
      <c r="R493" s="40">
        <f t="shared" si="7"/>
        <v>0.4096385542</v>
      </c>
      <c r="S493" s="54">
        <f t="shared" si="8"/>
        <v>0.6198630137</v>
      </c>
      <c r="T493" s="40">
        <f t="shared" si="9"/>
        <v>0.4833286007</v>
      </c>
      <c r="U493" s="54">
        <f t="shared" si="10"/>
        <v>0.5779330399</v>
      </c>
      <c r="V493" s="39">
        <f t="shared" ref="V493:X493" si="2480">Q493</f>
        <v>0.1653543307</v>
      </c>
      <c r="W493" s="40">
        <f t="shared" si="2480"/>
        <v>0.4096385542</v>
      </c>
      <c r="X493" s="54">
        <f t="shared" si="2480"/>
        <v>0.6198630137</v>
      </c>
      <c r="Y493" s="39">
        <f t="shared" si="12"/>
        <v>0.1653543307</v>
      </c>
      <c r="Z493" s="40">
        <f t="shared" si="13"/>
        <v>-0.1443614458</v>
      </c>
      <c r="AA493" s="54">
        <f t="shared" si="14"/>
        <v>-0.0121369863</v>
      </c>
      <c r="AB493" s="55">
        <f t="shared" si="15"/>
        <v>-0.7177205513</v>
      </c>
      <c r="AC493" s="55">
        <f t="shared" si="16"/>
        <v>1.503118715</v>
      </c>
      <c r="AD493" s="39">
        <f t="shared" si="17"/>
        <v>0.155213211</v>
      </c>
      <c r="AE493" s="40">
        <f t="shared" si="18"/>
        <v>0.155213211</v>
      </c>
      <c r="AF493" s="54">
        <f t="shared" si="19"/>
        <v>-0.0121369863</v>
      </c>
      <c r="AG493" s="56">
        <f t="shared" si="20"/>
        <v>-0.07803678045</v>
      </c>
      <c r="AH493" s="56">
        <f t="shared" si="21"/>
        <v>0.8634349438</v>
      </c>
      <c r="AI493" s="39">
        <f t="shared" si="22"/>
        <v>0.1100873455</v>
      </c>
      <c r="AJ493" s="40">
        <f t="shared" si="23"/>
        <v>0.1100873455</v>
      </c>
      <c r="AK493" s="54">
        <f t="shared" si="24"/>
        <v>0.1100873455</v>
      </c>
      <c r="AL493" s="57">
        <f t="shared" ref="AL493:AM493" si="2481">R493-T493</f>
        <v>-0.07369004644</v>
      </c>
      <c r="AM493" s="57">
        <f t="shared" si="2481"/>
        <v>0.04192997383</v>
      </c>
      <c r="AN493" s="58">
        <f t="shared" si="26"/>
        <v>-0.03601279783</v>
      </c>
      <c r="AO493" s="58">
        <f t="shared" si="27"/>
        <v>0.02954715344</v>
      </c>
      <c r="AP493" s="39">
        <f t="shared" si="28"/>
        <v>0.1100873455</v>
      </c>
      <c r="AQ493" s="40">
        <f t="shared" ref="AQ493:AR493" si="2482">AJ493+AN493</f>
        <v>0.0740745477</v>
      </c>
      <c r="AR493" s="54">
        <f t="shared" si="2482"/>
        <v>0.139634499</v>
      </c>
      <c r="AS493" s="59">
        <f t="shared" si="30"/>
        <v>1.502028502</v>
      </c>
      <c r="AT493" s="39">
        <f t="shared" ref="AT493:AV493" si="2483">AP493*$AS493</f>
        <v>0.1653543307</v>
      </c>
      <c r="AU493" s="40">
        <f t="shared" si="2483"/>
        <v>0.1112620819</v>
      </c>
      <c r="AV493" s="54">
        <f t="shared" si="2483"/>
        <v>0.2097349973</v>
      </c>
      <c r="AW493" s="39">
        <f t="shared" ref="AW493:AY493" si="2484">IF(AT493&lt;0,0,IF(AT493&gt;1,1,AT493))</f>
        <v>0.1653543307</v>
      </c>
      <c r="AX493" s="40">
        <f t="shared" si="2484"/>
        <v>0.1112620819</v>
      </c>
      <c r="AY493" s="54">
        <f t="shared" si="2484"/>
        <v>0.2097349973</v>
      </c>
      <c r="AZ493" s="38"/>
      <c r="BA493" s="38"/>
      <c r="BB493" s="38"/>
      <c r="BC493" s="38"/>
      <c r="BD493" s="38"/>
      <c r="BE493" s="38"/>
      <c r="BF493" s="38"/>
    </row>
    <row r="494">
      <c r="A494" s="1"/>
      <c r="B494" s="1"/>
      <c r="C494" s="53">
        <v>0.0</v>
      </c>
      <c r="D494" s="42"/>
      <c r="E494" s="42"/>
      <c r="F494" s="2">
        <v>6736.0</v>
      </c>
      <c r="G494" s="75">
        <v>969.0</v>
      </c>
      <c r="H494" s="43">
        <v>10.0</v>
      </c>
      <c r="I494" s="43">
        <v>13.0</v>
      </c>
      <c r="J494" s="43">
        <v>8.0</v>
      </c>
      <c r="K494" s="44">
        <v>23.0</v>
      </c>
      <c r="L494" s="44">
        <v>61.0</v>
      </c>
      <c r="M494" s="44">
        <v>23.0</v>
      </c>
      <c r="N494" s="76">
        <f>'Turnout Restoration'!AR494</f>
        <v>7</v>
      </c>
      <c r="O494" s="45">
        <v>8.0</v>
      </c>
      <c r="P494" s="76">
        <f>'Turnout Restoration'!AT494</f>
        <v>7</v>
      </c>
      <c r="Q494" s="39">
        <f t="shared" si="6"/>
        <v>0.3636363636</v>
      </c>
      <c r="R494" s="40">
        <f t="shared" si="7"/>
        <v>0.4193548387</v>
      </c>
      <c r="S494" s="54">
        <f t="shared" si="8"/>
        <v>0.5700934579</v>
      </c>
      <c r="T494" s="40">
        <f t="shared" si="9"/>
        <v>0.4476859504</v>
      </c>
      <c r="U494" s="54">
        <f t="shared" si="10"/>
        <v>0.5392727273</v>
      </c>
      <c r="V494" s="39">
        <f t="shared" ref="V494:X494" si="2485">Q494</f>
        <v>0.3636363636</v>
      </c>
      <c r="W494" s="40">
        <f t="shared" si="2485"/>
        <v>0.4193548387</v>
      </c>
      <c r="X494" s="54">
        <f t="shared" si="2485"/>
        <v>0.5700934579</v>
      </c>
      <c r="Y494" s="39">
        <f t="shared" si="12"/>
        <v>0.3636363636</v>
      </c>
      <c r="Z494" s="40">
        <f t="shared" si="13"/>
        <v>-0.1346451613</v>
      </c>
      <c r="AA494" s="54">
        <f t="shared" si="14"/>
        <v>-0.06190654206</v>
      </c>
      <c r="AB494" s="55">
        <f t="shared" si="15"/>
        <v>-0.3546210741</v>
      </c>
      <c r="AC494" s="55">
        <f t="shared" si="16"/>
        <v>1.140019237</v>
      </c>
      <c r="AD494" s="39">
        <f t="shared" si="17"/>
        <v>0.2741903759</v>
      </c>
      <c r="AE494" s="40">
        <f t="shared" si="18"/>
        <v>0.2741903759</v>
      </c>
      <c r="AF494" s="54">
        <f t="shared" si="19"/>
        <v>-0.06190654206</v>
      </c>
      <c r="AG494" s="56">
        <f t="shared" si="20"/>
        <v>-0.2220561747</v>
      </c>
      <c r="AH494" s="56">
        <f t="shared" si="21"/>
        <v>1.007454338</v>
      </c>
      <c r="AI494" s="39">
        <f t="shared" si="22"/>
        <v>0.198762147</v>
      </c>
      <c r="AJ494" s="40">
        <f t="shared" si="23"/>
        <v>0.198762147</v>
      </c>
      <c r="AK494" s="54">
        <f t="shared" si="24"/>
        <v>0.198762147</v>
      </c>
      <c r="AL494" s="57">
        <f t="shared" ref="AL494:AM494" si="2486">R494-T494</f>
        <v>-0.0283311117</v>
      </c>
      <c r="AM494" s="57">
        <f t="shared" si="2486"/>
        <v>0.03082073067</v>
      </c>
      <c r="AN494" s="58">
        <f t="shared" si="26"/>
        <v>-0.01384559581</v>
      </c>
      <c r="AO494" s="58">
        <f t="shared" si="27"/>
        <v>0.021718708</v>
      </c>
      <c r="AP494" s="39">
        <f t="shared" si="28"/>
        <v>0.198762147</v>
      </c>
      <c r="AQ494" s="40">
        <f t="shared" ref="AQ494:AR494" si="2487">AJ494+AN494</f>
        <v>0.1849165512</v>
      </c>
      <c r="AR494" s="54">
        <f t="shared" si="2487"/>
        <v>0.220480855</v>
      </c>
      <c r="AS494" s="59">
        <f t="shared" si="30"/>
        <v>1.82950511</v>
      </c>
      <c r="AT494" s="39">
        <f t="shared" ref="AT494:AV494" si="2488">AP494*$AS494</f>
        <v>0.3636363636</v>
      </c>
      <c r="AU494" s="40">
        <f t="shared" si="2488"/>
        <v>0.3383057754</v>
      </c>
      <c r="AV494" s="54">
        <f t="shared" si="2488"/>
        <v>0.4033708509</v>
      </c>
      <c r="AW494" s="39">
        <f t="shared" ref="AW494:AY494" si="2489">IF(AT494&lt;0,0,IF(AT494&gt;1,1,AT494))</f>
        <v>0.3636363636</v>
      </c>
      <c r="AX494" s="40">
        <f t="shared" si="2489"/>
        <v>0.3383057754</v>
      </c>
      <c r="AY494" s="54">
        <f t="shared" si="2489"/>
        <v>0.4033708509</v>
      </c>
      <c r="AZ494" s="38"/>
      <c r="BA494" s="38"/>
      <c r="BB494" s="38"/>
      <c r="BC494" s="38"/>
      <c r="BD494" s="38"/>
      <c r="BE494" s="38"/>
      <c r="BF494" s="38"/>
    </row>
    <row r="495">
      <c r="A495" s="1"/>
      <c r="B495" s="1"/>
      <c r="C495" s="53">
        <v>0.0</v>
      </c>
      <c r="D495" s="42"/>
      <c r="E495" s="42"/>
      <c r="F495" s="2">
        <v>6738.0</v>
      </c>
      <c r="G495" s="75">
        <v>2930.0</v>
      </c>
      <c r="H495" s="43">
        <v>26.0</v>
      </c>
      <c r="I495" s="43">
        <v>48.0</v>
      </c>
      <c r="J495" s="43">
        <v>39.0</v>
      </c>
      <c r="K495" s="44">
        <v>81.0</v>
      </c>
      <c r="L495" s="44">
        <v>154.0</v>
      </c>
      <c r="M495" s="44">
        <v>51.0</v>
      </c>
      <c r="N495" s="76">
        <f>'Turnout Restoration'!AR495</f>
        <v>27</v>
      </c>
      <c r="O495" s="45">
        <v>25.0</v>
      </c>
      <c r="P495" s="76">
        <f>'Turnout Restoration'!AT495</f>
        <v>35</v>
      </c>
      <c r="Q495" s="39">
        <f t="shared" si="6"/>
        <v>0.2873563218</v>
      </c>
      <c r="R495" s="40">
        <f t="shared" si="7"/>
        <v>0.4247787611</v>
      </c>
      <c r="S495" s="54">
        <f t="shared" si="8"/>
        <v>0.5384615385</v>
      </c>
      <c r="T495" s="40">
        <f t="shared" si="9"/>
        <v>0.4550602457</v>
      </c>
      <c r="U495" s="54">
        <f t="shared" si="10"/>
        <v>0.5507673405</v>
      </c>
      <c r="V495" s="39">
        <f t="shared" ref="V495:X495" si="2490">Q495</f>
        <v>0.2873563218</v>
      </c>
      <c r="W495" s="40">
        <f t="shared" si="2490"/>
        <v>0.4247787611</v>
      </c>
      <c r="X495" s="54">
        <f t="shared" si="2490"/>
        <v>0.5384615385</v>
      </c>
      <c r="Y495" s="39">
        <f t="shared" si="12"/>
        <v>0.2873563218</v>
      </c>
      <c r="Z495" s="40">
        <f t="shared" si="13"/>
        <v>-0.1292212389</v>
      </c>
      <c r="AA495" s="54">
        <f t="shared" si="14"/>
        <v>-0.09353846154</v>
      </c>
      <c r="AB495" s="55">
        <f t="shared" si="15"/>
        <v>-0.4225960264</v>
      </c>
      <c r="AC495" s="55">
        <f t="shared" si="16"/>
        <v>1.20799419</v>
      </c>
      <c r="AD495" s="39">
        <f t="shared" si="17"/>
        <v>0.2227911402</v>
      </c>
      <c r="AE495" s="40">
        <f t="shared" si="18"/>
        <v>0.2227911402</v>
      </c>
      <c r="AF495" s="54">
        <f t="shared" si="19"/>
        <v>-0.09353846154</v>
      </c>
      <c r="AG495" s="56">
        <f t="shared" si="20"/>
        <v>-0.3974989558</v>
      </c>
      <c r="AH495" s="56">
        <f t="shared" si="21"/>
        <v>1.182897119</v>
      </c>
      <c r="AI495" s="39">
        <f t="shared" si="22"/>
        <v>0.1708586198</v>
      </c>
      <c r="AJ495" s="40">
        <f t="shared" si="23"/>
        <v>0.1708586198</v>
      </c>
      <c r="AK495" s="54">
        <f t="shared" si="24"/>
        <v>0.1708586198</v>
      </c>
      <c r="AL495" s="57">
        <f t="shared" ref="AL495:AM495" si="2491">R495-T495</f>
        <v>-0.03028148468</v>
      </c>
      <c r="AM495" s="57">
        <f t="shared" si="2491"/>
        <v>-0.01230580201</v>
      </c>
      <c r="AN495" s="58">
        <f t="shared" si="26"/>
        <v>-0.01479875558</v>
      </c>
      <c r="AO495" s="58">
        <f t="shared" si="27"/>
        <v>-0.008671634796</v>
      </c>
      <c r="AP495" s="39">
        <f t="shared" si="28"/>
        <v>0.1708586198</v>
      </c>
      <c r="AQ495" s="40">
        <f t="shared" ref="AQ495:AR495" si="2492">AJ495+AN495</f>
        <v>0.1560598642</v>
      </c>
      <c r="AR495" s="54">
        <f t="shared" si="2492"/>
        <v>0.162186985</v>
      </c>
      <c r="AS495" s="59">
        <f t="shared" si="30"/>
        <v>1.681836843</v>
      </c>
      <c r="AT495" s="39">
        <f t="shared" ref="AT495:AV495" si="2493">AP495*$AS495</f>
        <v>0.2873563218</v>
      </c>
      <c r="AU495" s="40">
        <f t="shared" si="2493"/>
        <v>0.2624672295</v>
      </c>
      <c r="AV495" s="54">
        <f t="shared" si="2493"/>
        <v>0.2727720469</v>
      </c>
      <c r="AW495" s="39">
        <f t="shared" ref="AW495:AY495" si="2494">IF(AT495&lt;0,0,IF(AT495&gt;1,1,AT495))</f>
        <v>0.2873563218</v>
      </c>
      <c r="AX495" s="40">
        <f t="shared" si="2494"/>
        <v>0.2624672295</v>
      </c>
      <c r="AY495" s="54">
        <f t="shared" si="2494"/>
        <v>0.2727720469</v>
      </c>
      <c r="AZ495" s="38"/>
      <c r="BA495" s="38"/>
      <c r="BB495" s="38"/>
      <c r="BC495" s="38"/>
      <c r="BD495" s="38"/>
      <c r="BE495" s="38"/>
      <c r="BF495" s="38"/>
    </row>
    <row r="496">
      <c r="A496" s="1"/>
      <c r="B496" s="1"/>
      <c r="C496" s="53">
        <v>0.0</v>
      </c>
      <c r="D496" s="42"/>
      <c r="E496" s="42"/>
      <c r="F496" s="2">
        <v>6741.0</v>
      </c>
      <c r="G496" s="75">
        <v>2371.0</v>
      </c>
      <c r="H496" s="43">
        <v>32.0</v>
      </c>
      <c r="I496" s="43">
        <v>65.0</v>
      </c>
      <c r="J496" s="43">
        <v>22.0</v>
      </c>
      <c r="K496" s="44">
        <v>155.0</v>
      </c>
      <c r="L496" s="44">
        <v>264.0</v>
      </c>
      <c r="M496" s="44">
        <v>89.0</v>
      </c>
      <c r="N496" s="76">
        <f>'Turnout Restoration'!AR496</f>
        <v>51</v>
      </c>
      <c r="O496" s="45">
        <v>18.0</v>
      </c>
      <c r="P496" s="76">
        <f>'Turnout Restoration'!AT496</f>
        <v>21</v>
      </c>
      <c r="Q496" s="39">
        <f t="shared" si="6"/>
        <v>0.2</v>
      </c>
      <c r="R496" s="40">
        <f t="shared" si="7"/>
        <v>0.5462184874</v>
      </c>
      <c r="S496" s="54">
        <f t="shared" si="8"/>
        <v>0.5196850394</v>
      </c>
      <c r="T496" s="40">
        <f t="shared" si="9"/>
        <v>0.47324</v>
      </c>
      <c r="U496" s="54">
        <f t="shared" si="10"/>
        <v>0.56912</v>
      </c>
      <c r="V496" s="39">
        <f t="shared" ref="V496:X496" si="2495">Q496</f>
        <v>0.2</v>
      </c>
      <c r="W496" s="40">
        <f t="shared" si="2495"/>
        <v>0.5462184874</v>
      </c>
      <c r="X496" s="54">
        <f t="shared" si="2495"/>
        <v>0.5196850394</v>
      </c>
      <c r="Y496" s="39">
        <f t="shared" si="12"/>
        <v>0.2</v>
      </c>
      <c r="Z496" s="40">
        <f t="shared" si="13"/>
        <v>-0.007781512605</v>
      </c>
      <c r="AA496" s="54">
        <f t="shared" si="14"/>
        <v>-0.1123149606</v>
      </c>
      <c r="AB496" s="55">
        <f t="shared" si="15"/>
        <v>-0.0388879481</v>
      </c>
      <c r="AC496" s="55">
        <f t="shared" si="16"/>
        <v>0.8242861115</v>
      </c>
      <c r="AD496" s="39">
        <f t="shared" si="17"/>
        <v>0.1415283575</v>
      </c>
      <c r="AE496" s="40">
        <f t="shared" si="18"/>
        <v>0.1415283575</v>
      </c>
      <c r="AF496" s="54">
        <f t="shared" si="19"/>
        <v>-0.1123149606</v>
      </c>
      <c r="AG496" s="56">
        <f t="shared" si="20"/>
        <v>-0.6708178745</v>
      </c>
      <c r="AH496" s="56">
        <f t="shared" si="21"/>
        <v>1.456216038</v>
      </c>
      <c r="AI496" s="39">
        <f t="shared" si="22"/>
        <v>0.1277593956</v>
      </c>
      <c r="AJ496" s="40">
        <f t="shared" si="23"/>
        <v>0.1277593956</v>
      </c>
      <c r="AK496" s="54">
        <f t="shared" si="24"/>
        <v>0.1277593956</v>
      </c>
      <c r="AL496" s="57">
        <f t="shared" ref="AL496:AM496" si="2496">R496-T496</f>
        <v>0.07297848739</v>
      </c>
      <c r="AM496" s="57">
        <f t="shared" si="2496"/>
        <v>-0.04943496063</v>
      </c>
      <c r="AN496" s="58">
        <f t="shared" si="26"/>
        <v>0.03566505437</v>
      </c>
      <c r="AO496" s="58">
        <f t="shared" si="27"/>
        <v>-0.0348357567</v>
      </c>
      <c r="AP496" s="39">
        <f t="shared" si="28"/>
        <v>0.1277593956</v>
      </c>
      <c r="AQ496" s="40">
        <f t="shared" ref="AQ496:AR496" si="2497">AJ496+AN496</f>
        <v>0.16342445</v>
      </c>
      <c r="AR496" s="54">
        <f t="shared" si="2497"/>
        <v>0.09292363894</v>
      </c>
      <c r="AS496" s="59">
        <f t="shared" si="30"/>
        <v>1.565442596</v>
      </c>
      <c r="AT496" s="39">
        <f t="shared" ref="AT496:AV496" si="2498">AP496*$AS496</f>
        <v>0.2</v>
      </c>
      <c r="AU496" s="40">
        <f t="shared" si="2498"/>
        <v>0.2558315953</v>
      </c>
      <c r="AV496" s="54">
        <f t="shared" si="2498"/>
        <v>0.1454666226</v>
      </c>
      <c r="AW496" s="39">
        <f t="shared" ref="AW496:AY496" si="2499">IF(AT496&lt;0,0,IF(AT496&gt;1,1,AT496))</f>
        <v>0.2</v>
      </c>
      <c r="AX496" s="40">
        <f t="shared" si="2499"/>
        <v>0.2558315953</v>
      </c>
      <c r="AY496" s="54">
        <f t="shared" si="2499"/>
        <v>0.1454666226</v>
      </c>
      <c r="AZ496" s="38"/>
      <c r="BA496" s="38"/>
      <c r="BB496" s="38"/>
      <c r="BC496" s="38"/>
      <c r="BD496" s="38"/>
      <c r="BE496" s="38"/>
      <c r="BF496" s="38"/>
    </row>
    <row r="497">
      <c r="A497" s="1"/>
      <c r="B497" s="1"/>
      <c r="C497" s="53">
        <v>0.0</v>
      </c>
      <c r="D497" s="42"/>
      <c r="E497" s="42"/>
      <c r="F497" s="2">
        <v>6742.0</v>
      </c>
      <c r="G497" s="75">
        <v>1281.0</v>
      </c>
      <c r="H497" s="43">
        <v>28.0</v>
      </c>
      <c r="I497" s="43">
        <v>41.0</v>
      </c>
      <c r="J497" s="43">
        <v>23.0</v>
      </c>
      <c r="K497" s="44">
        <v>134.0</v>
      </c>
      <c r="L497" s="44">
        <v>213.0</v>
      </c>
      <c r="M497" s="44">
        <v>68.0</v>
      </c>
      <c r="N497" s="76">
        <f>'Turnout Restoration'!AR497</f>
        <v>30</v>
      </c>
      <c r="O497" s="45">
        <v>25.0</v>
      </c>
      <c r="P497" s="76">
        <f>'Turnout Restoration'!AT497</f>
        <v>21</v>
      </c>
      <c r="Q497" s="39">
        <f t="shared" si="6"/>
        <v>0.3289473684</v>
      </c>
      <c r="R497" s="40">
        <f t="shared" si="7"/>
        <v>0.4456521739</v>
      </c>
      <c r="S497" s="54">
        <f t="shared" si="8"/>
        <v>0.513253012</v>
      </c>
      <c r="T497" s="40">
        <f t="shared" si="9"/>
        <v>0.4500569598</v>
      </c>
      <c r="U497" s="54">
        <f t="shared" si="10"/>
        <v>0.5439762812</v>
      </c>
      <c r="V497" s="39">
        <f t="shared" ref="V497:X497" si="2500">Q497</f>
        <v>0.3289473684</v>
      </c>
      <c r="W497" s="40">
        <f t="shared" si="2500"/>
        <v>0.4456521739</v>
      </c>
      <c r="X497" s="54">
        <f t="shared" si="2500"/>
        <v>0.513253012</v>
      </c>
      <c r="Y497" s="39">
        <f t="shared" si="12"/>
        <v>0.3289473684</v>
      </c>
      <c r="Z497" s="40">
        <f t="shared" si="13"/>
        <v>-0.1083478261</v>
      </c>
      <c r="AA497" s="54">
        <f t="shared" si="14"/>
        <v>-0.118746988</v>
      </c>
      <c r="AB497" s="55">
        <f t="shared" si="15"/>
        <v>-0.3181859913</v>
      </c>
      <c r="AC497" s="55">
        <f t="shared" si="16"/>
        <v>1.103584155</v>
      </c>
      <c r="AD497" s="39">
        <f t="shared" si="17"/>
        <v>0.2448934693</v>
      </c>
      <c r="AE497" s="40">
        <f t="shared" si="18"/>
        <v>0.2448934693</v>
      </c>
      <c r="AF497" s="54">
        <f t="shared" si="19"/>
        <v>-0.118746988</v>
      </c>
      <c r="AG497" s="56">
        <f t="shared" si="20"/>
        <v>-0.451488667</v>
      </c>
      <c r="AH497" s="56">
        <f t="shared" si="21"/>
        <v>1.23688683</v>
      </c>
      <c r="AI497" s="39">
        <f t="shared" si="22"/>
        <v>0.1924495498</v>
      </c>
      <c r="AJ497" s="40">
        <f t="shared" si="23"/>
        <v>0.1924495498</v>
      </c>
      <c r="AK497" s="54">
        <f t="shared" si="24"/>
        <v>0.1924495498</v>
      </c>
      <c r="AL497" s="57">
        <f t="shared" ref="AL497:AM497" si="2501">R497-T497</f>
        <v>-0.004404785921</v>
      </c>
      <c r="AM497" s="57">
        <f t="shared" si="2501"/>
        <v>-0.03072326912</v>
      </c>
      <c r="AN497" s="58">
        <f t="shared" si="26"/>
        <v>-0.002152647101</v>
      </c>
      <c r="AO497" s="58">
        <f t="shared" si="27"/>
        <v>-0.02165002894</v>
      </c>
      <c r="AP497" s="39">
        <f t="shared" si="28"/>
        <v>0.1924495498</v>
      </c>
      <c r="AQ497" s="40">
        <f t="shared" ref="AQ497:AR497" si="2502">AJ497+AN497</f>
        <v>0.1902969027</v>
      </c>
      <c r="AR497" s="54">
        <f t="shared" si="2502"/>
        <v>0.1707995209</v>
      </c>
      <c r="AS497" s="59">
        <f t="shared" si="30"/>
        <v>1.709265461</v>
      </c>
      <c r="AT497" s="39">
        <f t="shared" ref="AT497:AV497" si="2503">AP497*$AS497</f>
        <v>0.3289473684</v>
      </c>
      <c r="AU497" s="40">
        <f t="shared" si="2503"/>
        <v>0.3252679231</v>
      </c>
      <c r="AV497" s="54">
        <f t="shared" si="2503"/>
        <v>0.2919417217</v>
      </c>
      <c r="AW497" s="39">
        <f t="shared" ref="AW497:AY497" si="2504">IF(AT497&lt;0,0,IF(AT497&gt;1,1,AT497))</f>
        <v>0.3289473684</v>
      </c>
      <c r="AX497" s="40">
        <f t="shared" si="2504"/>
        <v>0.3252679231</v>
      </c>
      <c r="AY497" s="54">
        <f t="shared" si="2504"/>
        <v>0.2919417217</v>
      </c>
      <c r="AZ497" s="38"/>
      <c r="BA497" s="38"/>
      <c r="BB497" s="38"/>
      <c r="BC497" s="38"/>
      <c r="BD497" s="38"/>
      <c r="BE497" s="38"/>
      <c r="BF497" s="38"/>
    </row>
    <row r="498">
      <c r="A498" s="1"/>
      <c r="B498" s="1"/>
      <c r="C498" s="53">
        <v>0.0</v>
      </c>
      <c r="D498" s="42"/>
      <c r="E498" s="42"/>
      <c r="F498" s="2">
        <v>6750.0</v>
      </c>
      <c r="G498" s="75">
        <v>1492.0</v>
      </c>
      <c r="H498" s="43">
        <v>8.0</v>
      </c>
      <c r="I498" s="43">
        <v>17.0</v>
      </c>
      <c r="J498" s="43">
        <v>8.0</v>
      </c>
      <c r="K498" s="44">
        <v>51.0</v>
      </c>
      <c r="L498" s="44">
        <v>72.0</v>
      </c>
      <c r="M498" s="44">
        <v>33.0</v>
      </c>
      <c r="N498" s="76">
        <f>'Turnout Restoration'!AR498</f>
        <v>15</v>
      </c>
      <c r="O498" s="45">
        <v>17.0</v>
      </c>
      <c r="P498" s="76">
        <f>'Turnout Restoration'!AT498</f>
        <v>20</v>
      </c>
      <c r="Q498" s="39">
        <f t="shared" si="6"/>
        <v>0.3269230769</v>
      </c>
      <c r="R498" s="40">
        <f t="shared" si="7"/>
        <v>0.5151515152</v>
      </c>
      <c r="S498" s="54">
        <f t="shared" si="8"/>
        <v>0.4615384615</v>
      </c>
      <c r="T498" s="40">
        <f t="shared" si="9"/>
        <v>0.450245932</v>
      </c>
      <c r="U498" s="54">
        <f t="shared" si="10"/>
        <v>0.5442777367</v>
      </c>
      <c r="V498" s="39">
        <f t="shared" ref="V498:X498" si="2505">Q498</f>
        <v>0.3269230769</v>
      </c>
      <c r="W498" s="40">
        <f t="shared" si="2505"/>
        <v>0.5151515152</v>
      </c>
      <c r="X498" s="54">
        <f t="shared" si="2505"/>
        <v>0.4615384615</v>
      </c>
      <c r="Y498" s="39">
        <f t="shared" si="12"/>
        <v>0.3269230769</v>
      </c>
      <c r="Z498" s="40">
        <f t="shared" si="13"/>
        <v>-0.03884848485</v>
      </c>
      <c r="AA498" s="54">
        <f t="shared" si="14"/>
        <v>-0.1704615385</v>
      </c>
      <c r="AB498" s="55">
        <f t="shared" si="15"/>
        <v>-0.1182760261</v>
      </c>
      <c r="AC498" s="55">
        <f t="shared" si="16"/>
        <v>0.9036741895</v>
      </c>
      <c r="AD498" s="39">
        <f t="shared" si="17"/>
        <v>0.2327959439</v>
      </c>
      <c r="AE498" s="40">
        <f t="shared" si="18"/>
        <v>0.2327959439</v>
      </c>
      <c r="AF498" s="54">
        <f t="shared" si="19"/>
        <v>-0.1704615385</v>
      </c>
      <c r="AG498" s="56">
        <f t="shared" si="20"/>
        <v>-0.6320347873</v>
      </c>
      <c r="AH498" s="56">
        <f t="shared" si="21"/>
        <v>1.417432951</v>
      </c>
      <c r="AI498" s="39">
        <f t="shared" si="22"/>
        <v>0.2040233903</v>
      </c>
      <c r="AJ498" s="40">
        <f t="shared" si="23"/>
        <v>0.2040233903</v>
      </c>
      <c r="AK498" s="54">
        <f t="shared" si="24"/>
        <v>0.2040233903</v>
      </c>
      <c r="AL498" s="57">
        <f t="shared" ref="AL498:AM498" si="2506">R498-T498</f>
        <v>0.0649055832</v>
      </c>
      <c r="AM498" s="57">
        <f t="shared" si="2506"/>
        <v>-0.08273927515</v>
      </c>
      <c r="AN498" s="58">
        <f t="shared" si="26"/>
        <v>0.03171977436</v>
      </c>
      <c r="AO498" s="58">
        <f t="shared" si="27"/>
        <v>-0.05830459299</v>
      </c>
      <c r="AP498" s="39">
        <f t="shared" si="28"/>
        <v>0.2040233903</v>
      </c>
      <c r="AQ498" s="40">
        <f t="shared" ref="AQ498:AR498" si="2507">AJ498+AN498</f>
        <v>0.2357431647</v>
      </c>
      <c r="AR498" s="54">
        <f t="shared" si="2507"/>
        <v>0.1457187973</v>
      </c>
      <c r="AS498" s="59">
        <f t="shared" si="30"/>
        <v>1.602380376</v>
      </c>
      <c r="AT498" s="39">
        <f t="shared" ref="AT498:AV498" si="2508">AP498*$AS498</f>
        <v>0.3269230769</v>
      </c>
      <c r="AU498" s="40">
        <f t="shared" si="2508"/>
        <v>0.3777502209</v>
      </c>
      <c r="AV498" s="54">
        <f t="shared" si="2508"/>
        <v>0.2334969413</v>
      </c>
      <c r="AW498" s="39">
        <f t="shared" ref="AW498:AY498" si="2509">IF(AT498&lt;0,0,IF(AT498&gt;1,1,AT498))</f>
        <v>0.3269230769</v>
      </c>
      <c r="AX498" s="40">
        <f t="shared" si="2509"/>
        <v>0.3777502209</v>
      </c>
      <c r="AY498" s="54">
        <f t="shared" si="2509"/>
        <v>0.2334969413</v>
      </c>
      <c r="AZ498" s="38"/>
      <c r="BA498" s="38"/>
      <c r="BB498" s="38"/>
      <c r="BC498" s="38"/>
      <c r="BD498" s="38"/>
      <c r="BE498" s="38"/>
      <c r="BF498" s="38"/>
    </row>
    <row r="499">
      <c r="A499" s="1"/>
      <c r="B499" s="1"/>
      <c r="C499" s="53">
        <v>0.0</v>
      </c>
      <c r="D499" s="42"/>
      <c r="E499" s="42"/>
      <c r="F499" s="2">
        <v>6751.0</v>
      </c>
      <c r="G499" s="75">
        <v>2136.0</v>
      </c>
      <c r="H499" s="43">
        <v>16.0</v>
      </c>
      <c r="I499" s="43">
        <v>22.0</v>
      </c>
      <c r="J499" s="43">
        <v>26.0</v>
      </c>
      <c r="K499" s="44">
        <v>46.0</v>
      </c>
      <c r="L499" s="44">
        <v>119.0</v>
      </c>
      <c r="M499" s="44">
        <v>55.0</v>
      </c>
      <c r="N499" s="76">
        <f>'Turnout Restoration'!AR499</f>
        <v>17</v>
      </c>
      <c r="O499" s="45">
        <v>11.0</v>
      </c>
      <c r="P499" s="76">
        <f>'Turnout Restoration'!AT499</f>
        <v>32</v>
      </c>
      <c r="Q499" s="39">
        <f t="shared" si="6"/>
        <v>0.1833333333</v>
      </c>
      <c r="R499" s="40">
        <f t="shared" si="7"/>
        <v>0.34375</v>
      </c>
      <c r="S499" s="54">
        <f t="shared" si="8"/>
        <v>0.5409090909</v>
      </c>
      <c r="T499" s="40">
        <f t="shared" si="9"/>
        <v>0.4778891667</v>
      </c>
      <c r="U499" s="54">
        <f t="shared" si="10"/>
        <v>0.5732508333</v>
      </c>
      <c r="V499" s="39">
        <f t="shared" ref="V499:X499" si="2510">Q499</f>
        <v>0.1833333333</v>
      </c>
      <c r="W499" s="40">
        <f t="shared" si="2510"/>
        <v>0.34375</v>
      </c>
      <c r="X499" s="54">
        <f t="shared" si="2510"/>
        <v>0.5409090909</v>
      </c>
      <c r="Y499" s="39">
        <f t="shared" si="12"/>
        <v>0.1833333333</v>
      </c>
      <c r="Z499" s="40">
        <f t="shared" si="13"/>
        <v>-0.21025</v>
      </c>
      <c r="AA499" s="54">
        <f t="shared" si="14"/>
        <v>-0.09109090909</v>
      </c>
      <c r="AB499" s="55">
        <f t="shared" si="15"/>
        <v>-0.8536805791</v>
      </c>
      <c r="AC499" s="55">
        <f t="shared" si="16"/>
        <v>1.639078742</v>
      </c>
      <c r="AD499" s="39">
        <f t="shared" si="17"/>
        <v>0.197251329</v>
      </c>
      <c r="AE499" s="40">
        <f t="shared" si="18"/>
        <v>0.197251329</v>
      </c>
      <c r="AF499" s="54">
        <f t="shared" si="19"/>
        <v>-0.09109090909</v>
      </c>
      <c r="AG499" s="56">
        <f t="shared" si="20"/>
        <v>-0.432624389</v>
      </c>
      <c r="AH499" s="56">
        <f t="shared" si="21"/>
        <v>1.218022552</v>
      </c>
      <c r="AI499" s="39">
        <f t="shared" si="22"/>
        <v>0.1536320939</v>
      </c>
      <c r="AJ499" s="40">
        <f t="shared" si="23"/>
        <v>0.1536320939</v>
      </c>
      <c r="AK499" s="54">
        <f t="shared" si="24"/>
        <v>0.1536320939</v>
      </c>
      <c r="AL499" s="57">
        <f t="shared" ref="AL499:AM499" si="2511">R499-T499</f>
        <v>-0.1341391667</v>
      </c>
      <c r="AM499" s="57">
        <f t="shared" si="2511"/>
        <v>-0.03234174242</v>
      </c>
      <c r="AN499" s="58">
        <f t="shared" si="26"/>
        <v>-0.06555467018</v>
      </c>
      <c r="AO499" s="58">
        <f t="shared" si="27"/>
        <v>-0.02279053237</v>
      </c>
      <c r="AP499" s="39">
        <f t="shared" si="28"/>
        <v>0.1536320939</v>
      </c>
      <c r="AQ499" s="40">
        <f t="shared" ref="AQ499:AR499" si="2512">AJ499+AN499</f>
        <v>0.08807742367</v>
      </c>
      <c r="AR499" s="54">
        <f t="shared" si="2512"/>
        <v>0.1308415615</v>
      </c>
      <c r="AS499" s="59">
        <f t="shared" si="30"/>
        <v>1.19332705</v>
      </c>
      <c r="AT499" s="39">
        <f t="shared" ref="AT499:AV499" si="2513">AP499*$AS499</f>
        <v>0.1833333333</v>
      </c>
      <c r="AU499" s="40">
        <f t="shared" si="2513"/>
        <v>0.1051051722</v>
      </c>
      <c r="AV499" s="54">
        <f t="shared" si="2513"/>
        <v>0.1561367746</v>
      </c>
      <c r="AW499" s="39">
        <f t="shared" ref="AW499:AY499" si="2514">IF(AT499&lt;0,0,IF(AT499&gt;1,1,AT499))</f>
        <v>0.1833333333</v>
      </c>
      <c r="AX499" s="40">
        <f t="shared" si="2514"/>
        <v>0.1051051722</v>
      </c>
      <c r="AY499" s="54">
        <f t="shared" si="2514"/>
        <v>0.1561367746</v>
      </c>
      <c r="AZ499" s="38"/>
      <c r="BA499" s="38"/>
      <c r="BB499" s="38"/>
      <c r="BC499" s="38"/>
      <c r="BD499" s="38"/>
      <c r="BE499" s="38"/>
      <c r="BF499" s="38"/>
    </row>
    <row r="500">
      <c r="A500" s="1"/>
      <c r="B500" s="1"/>
      <c r="C500" s="53">
        <v>0.0</v>
      </c>
      <c r="D500" s="42"/>
      <c r="E500" s="42"/>
      <c r="F500" s="2">
        <v>6753.0</v>
      </c>
      <c r="G500" s="75">
        <v>3310.0</v>
      </c>
      <c r="H500" s="43">
        <v>47.0</v>
      </c>
      <c r="I500" s="43">
        <v>41.0</v>
      </c>
      <c r="J500" s="43">
        <v>35.0</v>
      </c>
      <c r="K500" s="44">
        <v>112.0</v>
      </c>
      <c r="L500" s="44">
        <v>173.0</v>
      </c>
      <c r="M500" s="44">
        <v>83.0</v>
      </c>
      <c r="N500" s="76">
        <f>'Turnout Restoration'!AR500</f>
        <v>44</v>
      </c>
      <c r="O500" s="45">
        <v>19.0</v>
      </c>
      <c r="P500" s="76">
        <f>'Turnout Restoration'!AT500</f>
        <v>22</v>
      </c>
      <c r="Q500" s="39">
        <f t="shared" si="6"/>
        <v>0.2235294118</v>
      </c>
      <c r="R500" s="40">
        <f t="shared" si="7"/>
        <v>0.3333333333</v>
      </c>
      <c r="S500" s="54">
        <f t="shared" si="8"/>
        <v>0.4701086957</v>
      </c>
      <c r="T500" s="40">
        <f t="shared" si="9"/>
        <v>0.4673205536</v>
      </c>
      <c r="U500" s="54">
        <f t="shared" si="10"/>
        <v>0.5636315571</v>
      </c>
      <c r="V500" s="39">
        <f t="shared" ref="V500:X500" si="2515">Q500</f>
        <v>0.2235294118</v>
      </c>
      <c r="W500" s="40">
        <f t="shared" si="2515"/>
        <v>0.3333333333</v>
      </c>
      <c r="X500" s="54">
        <f t="shared" si="2515"/>
        <v>0.4701086957</v>
      </c>
      <c r="Y500" s="39">
        <f t="shared" si="12"/>
        <v>0.2235294118</v>
      </c>
      <c r="Z500" s="40">
        <f t="shared" si="13"/>
        <v>-0.2206666667</v>
      </c>
      <c r="AA500" s="54">
        <f t="shared" si="14"/>
        <v>-0.1618913043</v>
      </c>
      <c r="AB500" s="55">
        <f t="shared" si="15"/>
        <v>-0.7789534747</v>
      </c>
      <c r="AC500" s="55">
        <f t="shared" si="16"/>
        <v>1.564351638</v>
      </c>
      <c r="AD500" s="39">
        <f t="shared" si="17"/>
        <v>0.2221026516</v>
      </c>
      <c r="AE500" s="40">
        <f t="shared" si="18"/>
        <v>0.2221026516</v>
      </c>
      <c r="AF500" s="54">
        <f t="shared" si="19"/>
        <v>-0.1618913043</v>
      </c>
      <c r="AG500" s="56">
        <f t="shared" si="20"/>
        <v>-0.6298617912</v>
      </c>
      <c r="AH500" s="56">
        <f t="shared" si="21"/>
        <v>1.415259955</v>
      </c>
      <c r="AI500" s="39">
        <f t="shared" si="22"/>
        <v>0.194342973</v>
      </c>
      <c r="AJ500" s="40">
        <f t="shared" si="23"/>
        <v>0.194342973</v>
      </c>
      <c r="AK500" s="54">
        <f t="shared" si="24"/>
        <v>0.194342973</v>
      </c>
      <c r="AL500" s="57">
        <f t="shared" ref="AL500:AM500" si="2516">R500-T500</f>
        <v>-0.1339872203</v>
      </c>
      <c r="AM500" s="57">
        <f t="shared" si="2516"/>
        <v>-0.09352286144</v>
      </c>
      <c r="AN500" s="58">
        <f t="shared" si="26"/>
        <v>-0.06548041302</v>
      </c>
      <c r="AO500" s="58">
        <f t="shared" si="27"/>
        <v>-0.06590355501</v>
      </c>
      <c r="AP500" s="39">
        <f t="shared" si="28"/>
        <v>0.194342973</v>
      </c>
      <c r="AQ500" s="40">
        <f t="shared" ref="AQ500:AR500" si="2517">AJ500+AN500</f>
        <v>0.1288625599</v>
      </c>
      <c r="AR500" s="54">
        <f t="shared" si="2517"/>
        <v>0.1284394179</v>
      </c>
      <c r="AS500" s="59">
        <f t="shared" si="30"/>
        <v>1.150180057</v>
      </c>
      <c r="AT500" s="39">
        <f t="shared" ref="AT500:AV500" si="2518">AP500*$AS500</f>
        <v>0.2235294118</v>
      </c>
      <c r="AU500" s="40">
        <f t="shared" si="2518"/>
        <v>0.1482151466</v>
      </c>
      <c r="AV500" s="54">
        <f t="shared" si="2518"/>
        <v>0.1477284571</v>
      </c>
      <c r="AW500" s="39">
        <f t="shared" ref="AW500:AY500" si="2519">IF(AT500&lt;0,0,IF(AT500&gt;1,1,AT500))</f>
        <v>0.2235294118</v>
      </c>
      <c r="AX500" s="40">
        <f t="shared" si="2519"/>
        <v>0.1482151466</v>
      </c>
      <c r="AY500" s="54">
        <f t="shared" si="2519"/>
        <v>0.1477284571</v>
      </c>
      <c r="AZ500" s="38"/>
      <c r="BA500" s="38"/>
      <c r="BB500" s="38"/>
      <c r="BC500" s="38"/>
      <c r="BD500" s="38"/>
      <c r="BE500" s="38"/>
      <c r="BF500" s="38"/>
    </row>
    <row r="501">
      <c r="A501" s="1"/>
      <c r="B501" s="1"/>
      <c r="C501" s="53">
        <v>0.0</v>
      </c>
      <c r="D501" s="42"/>
      <c r="E501" s="42"/>
      <c r="F501" s="2">
        <v>7001.0</v>
      </c>
      <c r="G501" s="75">
        <v>1904.0</v>
      </c>
      <c r="H501" s="43">
        <v>15.0</v>
      </c>
      <c r="I501" s="43">
        <v>24.0</v>
      </c>
      <c r="J501" s="43">
        <v>31.0</v>
      </c>
      <c r="K501" s="44">
        <v>76.0</v>
      </c>
      <c r="L501" s="44">
        <v>158.0</v>
      </c>
      <c r="M501" s="44">
        <v>60.0</v>
      </c>
      <c r="N501" s="76">
        <f>'Turnout Restoration'!AR501</f>
        <v>31</v>
      </c>
      <c r="O501" s="45">
        <v>25.0</v>
      </c>
      <c r="P501" s="76">
        <f>'Turnout Restoration'!AT501</f>
        <v>50</v>
      </c>
      <c r="Q501" s="39">
        <f t="shared" si="6"/>
        <v>0.2358490566</v>
      </c>
      <c r="R501" s="40">
        <f t="shared" si="7"/>
        <v>0.3428571429</v>
      </c>
      <c r="S501" s="54">
        <f t="shared" si="8"/>
        <v>0.537414966</v>
      </c>
      <c r="T501" s="40">
        <f t="shared" si="9"/>
        <v>0.4645219829</v>
      </c>
      <c r="U501" s="54">
        <f t="shared" si="10"/>
        <v>0.5609182093</v>
      </c>
      <c r="V501" s="39">
        <f t="shared" ref="V501:X501" si="2520">Q501</f>
        <v>0.2358490566</v>
      </c>
      <c r="W501" s="40">
        <f t="shared" si="2520"/>
        <v>0.3428571429</v>
      </c>
      <c r="X501" s="54">
        <f t="shared" si="2520"/>
        <v>0.537414966</v>
      </c>
      <c r="Y501" s="39">
        <f t="shared" si="12"/>
        <v>0.2358490566</v>
      </c>
      <c r="Z501" s="40">
        <f t="shared" si="13"/>
        <v>-0.2111428571</v>
      </c>
      <c r="AA501" s="54">
        <f t="shared" si="14"/>
        <v>-0.09458503401</v>
      </c>
      <c r="AB501" s="55">
        <f t="shared" si="15"/>
        <v>-0.7301822065</v>
      </c>
      <c r="AC501" s="55">
        <f t="shared" si="16"/>
        <v>1.51558037</v>
      </c>
      <c r="AD501" s="39">
        <f t="shared" si="17"/>
        <v>0.2238370877</v>
      </c>
      <c r="AE501" s="40">
        <f t="shared" si="18"/>
        <v>0.2238370877</v>
      </c>
      <c r="AF501" s="54">
        <f t="shared" si="19"/>
        <v>-0.09458503401</v>
      </c>
      <c r="AG501" s="56">
        <f t="shared" si="20"/>
        <v>-0.3998037777</v>
      </c>
      <c r="AH501" s="56">
        <f t="shared" si="21"/>
        <v>1.185201941</v>
      </c>
      <c r="AI501" s="39">
        <f t="shared" si="22"/>
        <v>0.1718274868</v>
      </c>
      <c r="AJ501" s="40">
        <f t="shared" si="23"/>
        <v>0.1718274868</v>
      </c>
      <c r="AK501" s="54">
        <f t="shared" si="24"/>
        <v>0.1718274868</v>
      </c>
      <c r="AL501" s="57">
        <f t="shared" ref="AL501:AM501" si="2521">R501-T501</f>
        <v>-0.1216648401</v>
      </c>
      <c r="AM501" s="57">
        <f t="shared" si="2521"/>
        <v>-0.02350324334</v>
      </c>
      <c r="AN501" s="58">
        <f t="shared" si="26"/>
        <v>-0.05945838685</v>
      </c>
      <c r="AO501" s="58">
        <f t="shared" si="27"/>
        <v>-0.01656223159</v>
      </c>
      <c r="AP501" s="39">
        <f t="shared" si="28"/>
        <v>0.1718274868</v>
      </c>
      <c r="AQ501" s="40">
        <f t="shared" ref="AQ501:AR501" si="2522">AJ501+AN501</f>
        <v>0.1123691</v>
      </c>
      <c r="AR501" s="54">
        <f t="shared" si="2522"/>
        <v>0.1552652553</v>
      </c>
      <c r="AS501" s="59">
        <f t="shared" si="30"/>
        <v>1.372592133</v>
      </c>
      <c r="AT501" s="39">
        <f t="shared" ref="AT501:AV501" si="2523">AP501*$AS501</f>
        <v>0.2358490566</v>
      </c>
      <c r="AU501" s="40">
        <f t="shared" si="2523"/>
        <v>0.1542369426</v>
      </c>
      <c r="AV501" s="54">
        <f t="shared" si="2523"/>
        <v>0.2131158678</v>
      </c>
      <c r="AW501" s="39">
        <f t="shared" ref="AW501:AY501" si="2524">IF(AT501&lt;0,0,IF(AT501&gt;1,1,AT501))</f>
        <v>0.2358490566</v>
      </c>
      <c r="AX501" s="40">
        <f t="shared" si="2524"/>
        <v>0.1542369426</v>
      </c>
      <c r="AY501" s="54">
        <f t="shared" si="2524"/>
        <v>0.2131158678</v>
      </c>
      <c r="AZ501" s="38"/>
      <c r="BA501" s="38"/>
      <c r="BB501" s="38"/>
      <c r="BC501" s="38"/>
      <c r="BD501" s="38"/>
      <c r="BE501" s="38"/>
      <c r="BF501" s="38"/>
    </row>
    <row r="502">
      <c r="A502" s="1"/>
      <c r="B502" s="1"/>
      <c r="C502" s="53">
        <v>0.0</v>
      </c>
      <c r="D502" s="42"/>
      <c r="E502" s="42"/>
      <c r="F502" s="2">
        <v>7003.0</v>
      </c>
      <c r="G502" s="75">
        <v>1198.0</v>
      </c>
      <c r="H502" s="43">
        <v>6.0</v>
      </c>
      <c r="I502" s="43">
        <v>16.0</v>
      </c>
      <c r="J502" s="43">
        <v>3.0</v>
      </c>
      <c r="K502" s="44">
        <v>23.0</v>
      </c>
      <c r="L502" s="44">
        <v>77.0</v>
      </c>
      <c r="M502" s="44">
        <v>18.0</v>
      </c>
      <c r="N502" s="76">
        <f>'Turnout Restoration'!AR502</f>
        <v>10</v>
      </c>
      <c r="O502" s="45">
        <v>7.0</v>
      </c>
      <c r="P502" s="76">
        <f>'Turnout Restoration'!AT502</f>
        <v>7</v>
      </c>
      <c r="Q502" s="39">
        <f t="shared" si="6"/>
        <v>0.2916666667</v>
      </c>
      <c r="R502" s="40">
        <f t="shared" si="7"/>
        <v>0.64</v>
      </c>
      <c r="S502" s="54">
        <f t="shared" si="8"/>
        <v>0.6525423729</v>
      </c>
      <c r="T502" s="40">
        <f t="shared" si="9"/>
        <v>0.4544322917</v>
      </c>
      <c r="U502" s="54">
        <f t="shared" si="10"/>
        <v>0.5500052083</v>
      </c>
      <c r="V502" s="39">
        <f t="shared" ref="V502:X502" si="2525">Q502</f>
        <v>0.2916666667</v>
      </c>
      <c r="W502" s="40">
        <f t="shared" si="2525"/>
        <v>0.64</v>
      </c>
      <c r="X502" s="54">
        <f t="shared" si="2525"/>
        <v>0.6525423729</v>
      </c>
      <c r="Y502" s="39">
        <f t="shared" si="12"/>
        <v>0.2916666667</v>
      </c>
      <c r="Z502" s="40">
        <f t="shared" si="13"/>
        <v>0.086</v>
      </c>
      <c r="AA502" s="54">
        <f t="shared" si="14"/>
        <v>0.02054237288</v>
      </c>
      <c r="AB502" s="55">
        <f t="shared" si="15"/>
        <v>0.2867319241</v>
      </c>
      <c r="AC502" s="55">
        <f t="shared" si="16"/>
        <v>0.4986662393</v>
      </c>
      <c r="AD502" s="39">
        <f t="shared" si="17"/>
        <v>0.2150179579</v>
      </c>
      <c r="AE502" s="40">
        <f t="shared" si="18"/>
        <v>0.2150179579</v>
      </c>
      <c r="AF502" s="54">
        <f t="shared" si="19"/>
        <v>0.02054237288</v>
      </c>
      <c r="AG502" s="56">
        <f t="shared" si="20"/>
        <v>0.09524884801</v>
      </c>
      <c r="AH502" s="56">
        <f t="shared" si="21"/>
        <v>0.6901493154</v>
      </c>
      <c r="AI502" s="39">
        <f t="shared" si="22"/>
        <v>0.1527329554</v>
      </c>
      <c r="AJ502" s="40">
        <f t="shared" si="23"/>
        <v>0.1527329554</v>
      </c>
      <c r="AK502" s="54">
        <f t="shared" si="24"/>
        <v>0.1527329554</v>
      </c>
      <c r="AL502" s="57">
        <f t="shared" ref="AL502:AM502" si="2526">R502-T502</f>
        <v>0.1855677083</v>
      </c>
      <c r="AM502" s="57">
        <f t="shared" si="2526"/>
        <v>0.1025371645</v>
      </c>
      <c r="AN502" s="58">
        <f t="shared" si="26"/>
        <v>0.090688128</v>
      </c>
      <c r="AO502" s="58">
        <f t="shared" si="27"/>
        <v>0.07225574112</v>
      </c>
      <c r="AP502" s="39">
        <f t="shared" si="28"/>
        <v>0.1527329554</v>
      </c>
      <c r="AQ502" s="40">
        <f t="shared" ref="AQ502:AR502" si="2527">AJ502+AN502</f>
        <v>0.2434210834</v>
      </c>
      <c r="AR502" s="54">
        <f t="shared" si="2527"/>
        <v>0.2249886965</v>
      </c>
      <c r="AS502" s="59">
        <f t="shared" si="30"/>
        <v>1.909651168</v>
      </c>
      <c r="AT502" s="39">
        <f t="shared" ref="AT502:AV502" si="2528">AP502*$AS502</f>
        <v>0.2916666667</v>
      </c>
      <c r="AU502" s="40">
        <f t="shared" si="2528"/>
        <v>0.4648493563</v>
      </c>
      <c r="AV502" s="54">
        <f t="shared" si="2528"/>
        <v>0.4296499271</v>
      </c>
      <c r="AW502" s="39">
        <f t="shared" ref="AW502:AY502" si="2529">IF(AT502&lt;0,0,IF(AT502&gt;1,1,AT502))</f>
        <v>0.2916666667</v>
      </c>
      <c r="AX502" s="40">
        <f t="shared" si="2529"/>
        <v>0.4648493563</v>
      </c>
      <c r="AY502" s="54">
        <f t="shared" si="2529"/>
        <v>0.4296499271</v>
      </c>
      <c r="AZ502" s="38"/>
      <c r="BA502" s="38"/>
      <c r="BB502" s="38"/>
      <c r="BC502" s="38"/>
      <c r="BD502" s="38"/>
      <c r="BE502" s="38"/>
      <c r="BF502" s="38"/>
    </row>
    <row r="503">
      <c r="A503" s="1"/>
      <c r="B503" s="1"/>
      <c r="C503" s="53">
        <v>0.0</v>
      </c>
      <c r="D503" s="42"/>
      <c r="E503" s="42"/>
      <c r="F503" s="2">
        <v>7004.0</v>
      </c>
      <c r="G503" s="75">
        <v>1264.0</v>
      </c>
      <c r="H503" s="43">
        <v>14.0</v>
      </c>
      <c r="I503" s="43">
        <v>40.0</v>
      </c>
      <c r="J503" s="43">
        <v>8.0</v>
      </c>
      <c r="K503" s="44">
        <v>35.0</v>
      </c>
      <c r="L503" s="44">
        <v>109.0</v>
      </c>
      <c r="M503" s="44">
        <v>31.0</v>
      </c>
      <c r="N503" s="76">
        <f>'Turnout Restoration'!AR503</f>
        <v>15</v>
      </c>
      <c r="O503" s="45">
        <v>8.0</v>
      </c>
      <c r="P503" s="76">
        <f>'Turnout Restoration'!AT503</f>
        <v>6</v>
      </c>
      <c r="Q503" s="39">
        <f t="shared" si="6"/>
        <v>0.275862069</v>
      </c>
      <c r="R503" s="40">
        <f t="shared" si="7"/>
        <v>0.6451612903</v>
      </c>
      <c r="S503" s="54">
        <f t="shared" si="8"/>
        <v>0.6228571429</v>
      </c>
      <c r="T503" s="40">
        <f t="shared" si="9"/>
        <v>0.4568585018</v>
      </c>
      <c r="U503" s="54">
        <f t="shared" si="10"/>
        <v>0.5528656361</v>
      </c>
      <c r="V503" s="39">
        <f t="shared" ref="V503:X503" si="2530">Q503</f>
        <v>0.275862069</v>
      </c>
      <c r="W503" s="40">
        <f t="shared" si="2530"/>
        <v>0.6451612903</v>
      </c>
      <c r="X503" s="54">
        <f t="shared" si="2530"/>
        <v>0.6228571429</v>
      </c>
      <c r="Y503" s="39">
        <f t="shared" si="12"/>
        <v>0.275862069</v>
      </c>
      <c r="Z503" s="40">
        <f t="shared" si="13"/>
        <v>0.09116129032</v>
      </c>
      <c r="AA503" s="54">
        <f t="shared" si="14"/>
        <v>-0.009142857143</v>
      </c>
      <c r="AB503" s="55">
        <f t="shared" si="15"/>
        <v>0.3191620383</v>
      </c>
      <c r="AC503" s="55">
        <f t="shared" si="16"/>
        <v>0.4662361251</v>
      </c>
      <c r="AD503" s="39">
        <f t="shared" si="17"/>
        <v>0.2054388741</v>
      </c>
      <c r="AE503" s="40">
        <f t="shared" si="18"/>
        <v>0.2054388741</v>
      </c>
      <c r="AF503" s="54">
        <f t="shared" si="19"/>
        <v>-0.009142857143</v>
      </c>
      <c r="AG503" s="56">
        <f t="shared" si="20"/>
        <v>-0.04447467992</v>
      </c>
      <c r="AH503" s="56">
        <f t="shared" si="21"/>
        <v>0.8298728433</v>
      </c>
      <c r="AI503" s="39">
        <f t="shared" si="22"/>
        <v>0.1454110085</v>
      </c>
      <c r="AJ503" s="40">
        <f t="shared" si="23"/>
        <v>0.1454110085</v>
      </c>
      <c r="AK503" s="54">
        <f t="shared" si="24"/>
        <v>0.1454110085</v>
      </c>
      <c r="AL503" s="57">
        <f t="shared" ref="AL503:AM503" si="2531">R503-T503</f>
        <v>0.1883027885</v>
      </c>
      <c r="AM503" s="57">
        <f t="shared" si="2531"/>
        <v>0.06999150671</v>
      </c>
      <c r="AN503" s="58">
        <f t="shared" si="26"/>
        <v>0.09202477922</v>
      </c>
      <c r="AO503" s="58">
        <f t="shared" si="27"/>
        <v>0.04932151393</v>
      </c>
      <c r="AP503" s="39">
        <f t="shared" si="28"/>
        <v>0.1454110085</v>
      </c>
      <c r="AQ503" s="40">
        <f t="shared" ref="AQ503:AR503" si="2532">AJ503+AN503</f>
        <v>0.2374357878</v>
      </c>
      <c r="AR503" s="54">
        <f t="shared" si="2532"/>
        <v>0.1947325225</v>
      </c>
      <c r="AS503" s="59">
        <f t="shared" si="30"/>
        <v>1.897119563</v>
      </c>
      <c r="AT503" s="39">
        <f t="shared" ref="AT503:AV503" si="2533">AP503*$AS503</f>
        <v>0.275862069</v>
      </c>
      <c r="AU503" s="40">
        <f t="shared" si="2533"/>
        <v>0.4504440779</v>
      </c>
      <c r="AV503" s="54">
        <f t="shared" si="2533"/>
        <v>0.3694308779</v>
      </c>
      <c r="AW503" s="39">
        <f t="shared" ref="AW503:AY503" si="2534">IF(AT503&lt;0,0,IF(AT503&gt;1,1,AT503))</f>
        <v>0.275862069</v>
      </c>
      <c r="AX503" s="40">
        <f t="shared" si="2534"/>
        <v>0.4504440779</v>
      </c>
      <c r="AY503" s="54">
        <f t="shared" si="2534"/>
        <v>0.3694308779</v>
      </c>
      <c r="AZ503" s="38"/>
      <c r="BA503" s="38"/>
      <c r="BB503" s="38"/>
      <c r="BC503" s="38"/>
      <c r="BD503" s="38"/>
      <c r="BE503" s="38"/>
      <c r="BF503" s="38"/>
    </row>
    <row r="504">
      <c r="A504" s="1"/>
      <c r="B504" s="1"/>
      <c r="C504" s="53">
        <v>0.0</v>
      </c>
      <c r="D504" s="42"/>
      <c r="E504" s="42"/>
      <c r="F504" s="2">
        <v>7006.0</v>
      </c>
      <c r="G504" s="75">
        <v>990.0</v>
      </c>
      <c r="H504" s="43">
        <v>11.0</v>
      </c>
      <c r="I504" s="43">
        <v>26.0</v>
      </c>
      <c r="J504" s="43">
        <v>12.0</v>
      </c>
      <c r="K504" s="44">
        <v>32.0</v>
      </c>
      <c r="L504" s="44">
        <v>81.0</v>
      </c>
      <c r="M504" s="44">
        <v>14.0</v>
      </c>
      <c r="N504" s="76">
        <f>'Turnout Restoration'!AR504</f>
        <v>7</v>
      </c>
      <c r="O504" s="45">
        <v>10.0</v>
      </c>
      <c r="P504" s="76">
        <f>'Turnout Restoration'!AT504</f>
        <v>14</v>
      </c>
      <c r="Q504" s="39">
        <f t="shared" si="6"/>
        <v>0.3225806452</v>
      </c>
      <c r="R504" s="40">
        <f t="shared" si="7"/>
        <v>0.5306122449</v>
      </c>
      <c r="S504" s="54">
        <f t="shared" si="8"/>
        <v>0.6377952756</v>
      </c>
      <c r="T504" s="40">
        <f t="shared" si="9"/>
        <v>0.4506701353</v>
      </c>
      <c r="U504" s="54">
        <f t="shared" si="10"/>
        <v>0.5449344433</v>
      </c>
      <c r="V504" s="39">
        <f t="shared" ref="V504:X504" si="2535">Q504</f>
        <v>0.3225806452</v>
      </c>
      <c r="W504" s="40">
        <f t="shared" si="2535"/>
        <v>0.5306122449</v>
      </c>
      <c r="X504" s="54">
        <f t="shared" si="2535"/>
        <v>0.6377952756</v>
      </c>
      <c r="Y504" s="39">
        <f t="shared" si="12"/>
        <v>0.3225806452</v>
      </c>
      <c r="Z504" s="40">
        <f t="shared" si="13"/>
        <v>-0.0233877551</v>
      </c>
      <c r="AA504" s="54">
        <f t="shared" si="14"/>
        <v>0.005795275591</v>
      </c>
      <c r="AB504" s="55">
        <f t="shared" si="15"/>
        <v>-0.07237540321</v>
      </c>
      <c r="AC504" s="55">
        <f t="shared" si="16"/>
        <v>0.8577735666</v>
      </c>
      <c r="AD504" s="39">
        <f t="shared" si="17"/>
        <v>0.2286976822</v>
      </c>
      <c r="AE504" s="40">
        <f t="shared" si="18"/>
        <v>0.2286976822</v>
      </c>
      <c r="AF504" s="54">
        <f t="shared" si="19"/>
        <v>0.005795275591</v>
      </c>
      <c r="AG504" s="56">
        <f t="shared" si="20"/>
        <v>0.02533491187</v>
      </c>
      <c r="AH504" s="56">
        <f t="shared" si="21"/>
        <v>0.7600632515</v>
      </c>
      <c r="AI504" s="39">
        <f t="shared" si="22"/>
        <v>0.1617655944</v>
      </c>
      <c r="AJ504" s="40">
        <f t="shared" si="23"/>
        <v>0.1617655944</v>
      </c>
      <c r="AK504" s="54">
        <f t="shared" si="24"/>
        <v>0.1617655944</v>
      </c>
      <c r="AL504" s="57">
        <f t="shared" ref="AL504:AM504" si="2536">R504-T504</f>
        <v>0.07994210962</v>
      </c>
      <c r="AM504" s="57">
        <f t="shared" si="2536"/>
        <v>0.0928608323</v>
      </c>
      <c r="AN504" s="58">
        <f t="shared" si="26"/>
        <v>0.03906822116</v>
      </c>
      <c r="AO504" s="58">
        <f t="shared" si="27"/>
        <v>0.06543703728</v>
      </c>
      <c r="AP504" s="39">
        <f t="shared" si="28"/>
        <v>0.1617655944</v>
      </c>
      <c r="AQ504" s="40">
        <f t="shared" ref="AQ504:AR504" si="2537">AJ504+AN504</f>
        <v>0.2008338156</v>
      </c>
      <c r="AR504" s="54">
        <f t="shared" si="2537"/>
        <v>0.2272026317</v>
      </c>
      <c r="AS504" s="59">
        <f t="shared" si="30"/>
        <v>1.994123944</v>
      </c>
      <c r="AT504" s="39">
        <f t="shared" ref="AT504:AV504" si="2538">AP504*$AS504</f>
        <v>0.3225806452</v>
      </c>
      <c r="AU504" s="40">
        <f t="shared" si="2538"/>
        <v>0.4004875204</v>
      </c>
      <c r="AV504" s="54">
        <f t="shared" si="2538"/>
        <v>0.453070208</v>
      </c>
      <c r="AW504" s="39">
        <f t="shared" ref="AW504:AY504" si="2539">IF(AT504&lt;0,0,IF(AT504&gt;1,1,AT504))</f>
        <v>0.3225806452</v>
      </c>
      <c r="AX504" s="40">
        <f t="shared" si="2539"/>
        <v>0.4004875204</v>
      </c>
      <c r="AY504" s="54">
        <f t="shared" si="2539"/>
        <v>0.453070208</v>
      </c>
      <c r="AZ504" s="38"/>
      <c r="BA504" s="38"/>
      <c r="BB504" s="38"/>
      <c r="BC504" s="38"/>
      <c r="BD504" s="38"/>
      <c r="BE504" s="38"/>
      <c r="BF504" s="38"/>
    </row>
    <row r="505">
      <c r="A505" s="1"/>
      <c r="B505" s="1"/>
      <c r="C505" s="53">
        <v>0.0</v>
      </c>
      <c r="D505" s="42"/>
      <c r="E505" s="42"/>
      <c r="F505" s="2">
        <v>7007.0</v>
      </c>
      <c r="G505" s="75">
        <v>1565.0</v>
      </c>
      <c r="H505" s="43">
        <v>13.0</v>
      </c>
      <c r="I505" s="43">
        <v>43.0</v>
      </c>
      <c r="J505" s="43">
        <v>18.0</v>
      </c>
      <c r="K505" s="44">
        <v>71.0</v>
      </c>
      <c r="L505" s="44">
        <v>193.0</v>
      </c>
      <c r="M505" s="44">
        <v>42.0</v>
      </c>
      <c r="N505" s="76">
        <f>'Turnout Restoration'!AR505</f>
        <v>34</v>
      </c>
      <c r="O505" s="45">
        <v>13.0</v>
      </c>
      <c r="P505" s="76">
        <f>'Turnout Restoration'!AT505</f>
        <v>41</v>
      </c>
      <c r="Q505" s="39">
        <f t="shared" si="6"/>
        <v>0.1477272727</v>
      </c>
      <c r="R505" s="40">
        <f t="shared" si="7"/>
        <v>0.5810810811</v>
      </c>
      <c r="S505" s="54">
        <f t="shared" si="8"/>
        <v>0.6307189542</v>
      </c>
      <c r="T505" s="40">
        <f t="shared" si="9"/>
        <v>0.4890889721</v>
      </c>
      <c r="U505" s="54">
        <f t="shared" si="10"/>
        <v>0.5827514205</v>
      </c>
      <c r="V505" s="39">
        <f t="shared" ref="V505:X505" si="2540">Q505</f>
        <v>0.1477272727</v>
      </c>
      <c r="W505" s="40">
        <f t="shared" si="2540"/>
        <v>0.5810810811</v>
      </c>
      <c r="X505" s="54">
        <f t="shared" si="2540"/>
        <v>0.6307189542</v>
      </c>
      <c r="Y505" s="39">
        <f t="shared" si="12"/>
        <v>0.1477272727</v>
      </c>
      <c r="Z505" s="40">
        <f t="shared" si="13"/>
        <v>0.02708108108</v>
      </c>
      <c r="AA505" s="54">
        <f t="shared" si="14"/>
        <v>-0.001281045752</v>
      </c>
      <c r="AB505" s="55">
        <f t="shared" si="15"/>
        <v>0.1813050241</v>
      </c>
      <c r="AC505" s="55">
        <f t="shared" si="16"/>
        <v>0.6040931393</v>
      </c>
      <c r="AD505" s="39">
        <f t="shared" si="17"/>
        <v>0.1061996517</v>
      </c>
      <c r="AE505" s="40">
        <f t="shared" si="18"/>
        <v>0.1061996517</v>
      </c>
      <c r="AF505" s="54">
        <f t="shared" si="19"/>
        <v>-0.001281045752</v>
      </c>
      <c r="AG505" s="56">
        <f t="shared" si="20"/>
        <v>-0.01206203224</v>
      </c>
      <c r="AH505" s="56">
        <f t="shared" si="21"/>
        <v>0.7974601956</v>
      </c>
      <c r="AI505" s="39">
        <f t="shared" si="22"/>
        <v>0.07509995708</v>
      </c>
      <c r="AJ505" s="40">
        <f t="shared" si="23"/>
        <v>0.07509995708</v>
      </c>
      <c r="AK505" s="54">
        <f t="shared" si="24"/>
        <v>0.07509995708</v>
      </c>
      <c r="AL505" s="57">
        <f t="shared" ref="AL505:AM505" si="2541">R505-T505</f>
        <v>0.09199210897</v>
      </c>
      <c r="AM505" s="57">
        <f t="shared" si="2541"/>
        <v>0.04796753379</v>
      </c>
      <c r="AN505" s="58">
        <f t="shared" si="26"/>
        <v>0.04495713305</v>
      </c>
      <c r="AO505" s="58">
        <f t="shared" si="27"/>
        <v>0.03380169248</v>
      </c>
      <c r="AP505" s="39">
        <f t="shared" si="28"/>
        <v>0.07509995708</v>
      </c>
      <c r="AQ505" s="40">
        <f t="shared" ref="AQ505:AR505" si="2542">AJ505+AN505</f>
        <v>0.1200570901</v>
      </c>
      <c r="AR505" s="54">
        <f t="shared" si="2542"/>
        <v>0.1089016496</v>
      </c>
      <c r="AS505" s="59">
        <f t="shared" si="30"/>
        <v>1.967075328</v>
      </c>
      <c r="AT505" s="39">
        <f t="shared" ref="AT505:AV505" si="2543">AP505*$AS505</f>
        <v>0.1477272727</v>
      </c>
      <c r="AU505" s="40">
        <f t="shared" si="2543"/>
        <v>0.23616134</v>
      </c>
      <c r="AV505" s="54">
        <f t="shared" si="2543"/>
        <v>0.2142177481</v>
      </c>
      <c r="AW505" s="39">
        <f t="shared" ref="AW505:AY505" si="2544">IF(AT505&lt;0,0,IF(AT505&gt;1,1,AT505))</f>
        <v>0.1477272727</v>
      </c>
      <c r="AX505" s="40">
        <f t="shared" si="2544"/>
        <v>0.23616134</v>
      </c>
      <c r="AY505" s="54">
        <f t="shared" si="2544"/>
        <v>0.2142177481</v>
      </c>
      <c r="AZ505" s="38"/>
      <c r="BA505" s="38"/>
      <c r="BB505" s="38"/>
      <c r="BC505" s="38"/>
      <c r="BD505" s="38"/>
      <c r="BE505" s="38"/>
      <c r="BF505" s="38"/>
    </row>
    <row r="506">
      <c r="A506" s="1"/>
      <c r="B506" s="1"/>
      <c r="C506" s="53">
        <v>0.0</v>
      </c>
      <c r="D506" s="42"/>
      <c r="E506" s="42"/>
      <c r="F506" s="2">
        <v>7012.0</v>
      </c>
      <c r="G506" s="75">
        <v>2557.0</v>
      </c>
      <c r="H506" s="43">
        <v>13.0</v>
      </c>
      <c r="I506" s="43">
        <v>46.0</v>
      </c>
      <c r="J506" s="43">
        <v>16.0</v>
      </c>
      <c r="K506" s="44">
        <v>46.0</v>
      </c>
      <c r="L506" s="44">
        <v>116.0</v>
      </c>
      <c r="M506" s="44">
        <v>40.0</v>
      </c>
      <c r="N506" s="76">
        <f>'Turnout Restoration'!AR506</f>
        <v>19</v>
      </c>
      <c r="O506" s="45">
        <v>19.0</v>
      </c>
      <c r="P506" s="76">
        <f>'Turnout Restoration'!AT506</f>
        <v>41</v>
      </c>
      <c r="Q506" s="39">
        <f t="shared" si="6"/>
        <v>0.2405063291</v>
      </c>
      <c r="R506" s="40">
        <f t="shared" si="7"/>
        <v>0.6133333333</v>
      </c>
      <c r="S506" s="54">
        <f t="shared" si="8"/>
        <v>0.5742574257</v>
      </c>
      <c r="T506" s="40">
        <f t="shared" si="9"/>
        <v>0.4635178657</v>
      </c>
      <c r="U506" s="54">
        <f t="shared" si="10"/>
        <v>0.5599211665</v>
      </c>
      <c r="V506" s="39">
        <f t="shared" ref="V506:X506" si="2545">Q506</f>
        <v>0.2405063291</v>
      </c>
      <c r="W506" s="40">
        <f t="shared" si="2545"/>
        <v>0.6133333333</v>
      </c>
      <c r="X506" s="54">
        <f t="shared" si="2545"/>
        <v>0.5742574257</v>
      </c>
      <c r="Y506" s="39">
        <f t="shared" si="12"/>
        <v>0.2405063291</v>
      </c>
      <c r="Z506" s="40">
        <f t="shared" si="13"/>
        <v>0.05933333333</v>
      </c>
      <c r="AA506" s="54">
        <f t="shared" si="14"/>
        <v>-0.05774257426</v>
      </c>
      <c r="AB506" s="55">
        <f t="shared" si="15"/>
        <v>0.241872031</v>
      </c>
      <c r="AC506" s="55">
        <f t="shared" si="16"/>
        <v>0.5435261324</v>
      </c>
      <c r="AD506" s="39">
        <f t="shared" si="17"/>
        <v>0.1751624086</v>
      </c>
      <c r="AE506" s="40">
        <f t="shared" si="18"/>
        <v>0.1751624086</v>
      </c>
      <c r="AF506" s="54">
        <f t="shared" si="19"/>
        <v>-0.05774257426</v>
      </c>
      <c r="AG506" s="56">
        <f t="shared" si="20"/>
        <v>-0.3184333735</v>
      </c>
      <c r="AH506" s="56">
        <f t="shared" si="21"/>
        <v>1.103831537</v>
      </c>
      <c r="AI506" s="39">
        <f t="shared" si="22"/>
        <v>0.1304148655</v>
      </c>
      <c r="AJ506" s="40">
        <f t="shared" si="23"/>
        <v>0.1304148655</v>
      </c>
      <c r="AK506" s="54">
        <f t="shared" si="24"/>
        <v>0.1304148655</v>
      </c>
      <c r="AL506" s="57">
        <f t="shared" ref="AL506:AM506" si="2546">R506-T506</f>
        <v>0.1498154676</v>
      </c>
      <c r="AM506" s="57">
        <f t="shared" si="2546"/>
        <v>0.01433625926</v>
      </c>
      <c r="AN506" s="58">
        <f t="shared" si="26"/>
        <v>0.07321577889</v>
      </c>
      <c r="AO506" s="58">
        <f t="shared" si="27"/>
        <v>0.01010245448</v>
      </c>
      <c r="AP506" s="39">
        <f t="shared" si="28"/>
        <v>0.1304148655</v>
      </c>
      <c r="AQ506" s="40">
        <f t="shared" ref="AQ506:AR506" si="2547">AJ506+AN506</f>
        <v>0.2036306444</v>
      </c>
      <c r="AR506" s="54">
        <f t="shared" si="2547"/>
        <v>0.14051732</v>
      </c>
      <c r="AS506" s="59">
        <f t="shared" si="30"/>
        <v>1.844163457</v>
      </c>
      <c r="AT506" s="39">
        <f t="shared" ref="AT506:AV506" si="2548">AP506*$AS506</f>
        <v>0.2405063291</v>
      </c>
      <c r="AU506" s="40">
        <f t="shared" si="2548"/>
        <v>0.375528193</v>
      </c>
      <c r="AV506" s="54">
        <f t="shared" si="2548"/>
        <v>0.2591369065</v>
      </c>
      <c r="AW506" s="39">
        <f t="shared" ref="AW506:AY506" si="2549">IF(AT506&lt;0,0,IF(AT506&gt;1,1,AT506))</f>
        <v>0.2405063291</v>
      </c>
      <c r="AX506" s="40">
        <f t="shared" si="2549"/>
        <v>0.375528193</v>
      </c>
      <c r="AY506" s="54">
        <f t="shared" si="2549"/>
        <v>0.2591369065</v>
      </c>
      <c r="AZ506" s="38"/>
      <c r="BA506" s="38"/>
      <c r="BB506" s="38"/>
      <c r="BC506" s="38"/>
      <c r="BD506" s="38"/>
      <c r="BE506" s="38"/>
      <c r="BF506" s="38"/>
    </row>
    <row r="507">
      <c r="A507" s="1"/>
      <c r="B507" s="1"/>
      <c r="C507" s="53">
        <v>0.0</v>
      </c>
      <c r="D507" s="42"/>
      <c r="E507" s="42"/>
      <c r="F507" s="2">
        <v>7019.0</v>
      </c>
      <c r="G507" s="75">
        <v>2220.0</v>
      </c>
      <c r="H507" s="43">
        <v>26.0</v>
      </c>
      <c r="I507" s="43">
        <v>84.0</v>
      </c>
      <c r="J507" s="43">
        <v>29.0</v>
      </c>
      <c r="K507" s="44">
        <v>65.0</v>
      </c>
      <c r="L507" s="44">
        <v>195.0</v>
      </c>
      <c r="M507" s="44">
        <v>63.0</v>
      </c>
      <c r="N507" s="76">
        <f>'Turnout Restoration'!AR507</f>
        <v>24</v>
      </c>
      <c r="O507" s="45">
        <v>17.0</v>
      </c>
      <c r="P507" s="76">
        <f>'Turnout Restoration'!AT507</f>
        <v>27</v>
      </c>
      <c r="Q507" s="39">
        <f t="shared" si="6"/>
        <v>0.25</v>
      </c>
      <c r="R507" s="40">
        <f t="shared" si="7"/>
        <v>0.6043165468</v>
      </c>
      <c r="S507" s="54">
        <f t="shared" si="8"/>
        <v>0.6037151703</v>
      </c>
      <c r="T507" s="40">
        <f t="shared" si="9"/>
        <v>0.4615625</v>
      </c>
      <c r="U507" s="54">
        <f t="shared" si="10"/>
        <v>0.5579375</v>
      </c>
      <c r="V507" s="39">
        <f t="shared" ref="V507:X507" si="2550">Q507</f>
        <v>0.25</v>
      </c>
      <c r="W507" s="40">
        <f t="shared" si="2550"/>
        <v>0.6043165468</v>
      </c>
      <c r="X507" s="54">
        <f t="shared" si="2550"/>
        <v>0.6037151703</v>
      </c>
      <c r="Y507" s="39">
        <f t="shared" si="12"/>
        <v>0.25</v>
      </c>
      <c r="Z507" s="40">
        <f t="shared" si="13"/>
        <v>0.05031654676</v>
      </c>
      <c r="AA507" s="54">
        <f t="shared" si="14"/>
        <v>-0.02828482972</v>
      </c>
      <c r="AB507" s="55">
        <f t="shared" si="15"/>
        <v>0.1986127504</v>
      </c>
      <c r="AC507" s="55">
        <f t="shared" si="16"/>
        <v>0.586785413</v>
      </c>
      <c r="AD507" s="39">
        <f t="shared" si="17"/>
        <v>0.1803215945</v>
      </c>
      <c r="AE507" s="40">
        <f t="shared" si="18"/>
        <v>0.1803215945</v>
      </c>
      <c r="AF507" s="54">
        <f t="shared" si="19"/>
        <v>-0.02828482972</v>
      </c>
      <c r="AG507" s="56">
        <f t="shared" si="20"/>
        <v>-0.1555898994</v>
      </c>
      <c r="AH507" s="56">
        <f t="shared" si="21"/>
        <v>0.9409880628</v>
      </c>
      <c r="AI507" s="39">
        <f t="shared" si="22"/>
        <v>0.1290656984</v>
      </c>
      <c r="AJ507" s="40">
        <f t="shared" si="23"/>
        <v>0.1290656984</v>
      </c>
      <c r="AK507" s="54">
        <f t="shared" si="24"/>
        <v>0.1290656984</v>
      </c>
      <c r="AL507" s="57">
        <f t="shared" ref="AL507:AM507" si="2551">R507-T507</f>
        <v>0.1427540468</v>
      </c>
      <c r="AM507" s="57">
        <f t="shared" si="2551"/>
        <v>0.04577767028</v>
      </c>
      <c r="AN507" s="58">
        <f t="shared" si="26"/>
        <v>0.06976481728</v>
      </c>
      <c r="AO507" s="58">
        <f t="shared" si="27"/>
        <v>0.03225854262</v>
      </c>
      <c r="AP507" s="39">
        <f t="shared" si="28"/>
        <v>0.1290656984</v>
      </c>
      <c r="AQ507" s="40">
        <f t="shared" ref="AQ507:AR507" si="2552">AJ507+AN507</f>
        <v>0.1988305157</v>
      </c>
      <c r="AR507" s="54">
        <f t="shared" si="2552"/>
        <v>0.1613242411</v>
      </c>
      <c r="AS507" s="59">
        <f t="shared" si="30"/>
        <v>1.936998002</v>
      </c>
      <c r="AT507" s="39">
        <f t="shared" ref="AT507:AV507" si="2553">AP507*$AS507</f>
        <v>0.25</v>
      </c>
      <c r="AU507" s="40">
        <f t="shared" si="2553"/>
        <v>0.3851343117</v>
      </c>
      <c r="AV507" s="54">
        <f t="shared" si="2553"/>
        <v>0.3124847326</v>
      </c>
      <c r="AW507" s="39">
        <f t="shared" ref="AW507:AY507" si="2554">IF(AT507&lt;0,0,IF(AT507&gt;1,1,AT507))</f>
        <v>0.25</v>
      </c>
      <c r="AX507" s="40">
        <f t="shared" si="2554"/>
        <v>0.3851343117</v>
      </c>
      <c r="AY507" s="54">
        <f t="shared" si="2554"/>
        <v>0.3124847326</v>
      </c>
      <c r="AZ507" s="38"/>
      <c r="BA507" s="38"/>
      <c r="BB507" s="38"/>
      <c r="BC507" s="38"/>
      <c r="BD507" s="38"/>
      <c r="BE507" s="38"/>
      <c r="BF507" s="38"/>
    </row>
    <row r="508">
      <c r="A508" s="1"/>
      <c r="B508" s="1"/>
      <c r="C508" s="53">
        <v>0.0</v>
      </c>
      <c r="D508" s="42"/>
      <c r="E508" s="42"/>
      <c r="F508" s="2">
        <v>7021.0</v>
      </c>
      <c r="G508" s="75">
        <v>1481.0</v>
      </c>
      <c r="H508" s="43">
        <v>6.0</v>
      </c>
      <c r="I508" s="43">
        <v>16.0</v>
      </c>
      <c r="J508" s="43">
        <v>14.0</v>
      </c>
      <c r="K508" s="44">
        <v>27.0</v>
      </c>
      <c r="L508" s="44">
        <v>113.0</v>
      </c>
      <c r="M508" s="44">
        <v>26.0</v>
      </c>
      <c r="N508" s="76">
        <f>'Turnout Restoration'!AR508</f>
        <v>13</v>
      </c>
      <c r="O508" s="45">
        <v>16.0</v>
      </c>
      <c r="P508" s="76">
        <f>'Turnout Restoration'!AT508</f>
        <v>45</v>
      </c>
      <c r="Q508" s="39">
        <f t="shared" si="6"/>
        <v>0.2162162162</v>
      </c>
      <c r="R508" s="40">
        <f t="shared" si="7"/>
        <v>0.4444444444</v>
      </c>
      <c r="S508" s="54">
        <f t="shared" si="8"/>
        <v>0.6807228916</v>
      </c>
      <c r="T508" s="40">
        <f t="shared" si="9"/>
        <v>0.4690796202</v>
      </c>
      <c r="U508" s="54">
        <f t="shared" si="10"/>
        <v>0.5652943755</v>
      </c>
      <c r="V508" s="39">
        <f t="shared" ref="V508:X508" si="2555">Q508</f>
        <v>0.2162162162</v>
      </c>
      <c r="W508" s="40">
        <f t="shared" si="2555"/>
        <v>0.4444444444</v>
      </c>
      <c r="X508" s="54">
        <f t="shared" si="2555"/>
        <v>0.6807228916</v>
      </c>
      <c r="Y508" s="39">
        <f t="shared" si="12"/>
        <v>0.2162162162</v>
      </c>
      <c r="Z508" s="40">
        <f t="shared" si="13"/>
        <v>-0.1095555556</v>
      </c>
      <c r="AA508" s="54">
        <f t="shared" si="14"/>
        <v>0.04872289157</v>
      </c>
      <c r="AB508" s="55">
        <f t="shared" si="15"/>
        <v>-0.4689888111</v>
      </c>
      <c r="AC508" s="55">
        <f t="shared" si="16"/>
        <v>1.254386974</v>
      </c>
      <c r="AD508" s="39">
        <f t="shared" si="17"/>
        <v>0.1713940954</v>
      </c>
      <c r="AE508" s="40">
        <f t="shared" si="18"/>
        <v>0.1713940954</v>
      </c>
      <c r="AF508" s="54">
        <f t="shared" si="19"/>
        <v>0.04872289157</v>
      </c>
      <c r="AG508" s="56">
        <f t="shared" si="20"/>
        <v>0.2769676031</v>
      </c>
      <c r="AH508" s="56">
        <f t="shared" si="21"/>
        <v>0.5084305603</v>
      </c>
      <c r="AI508" s="39">
        <f t="shared" si="22"/>
        <v>0.1259957462</v>
      </c>
      <c r="AJ508" s="40">
        <f t="shared" si="23"/>
        <v>0.1259957462</v>
      </c>
      <c r="AK508" s="54">
        <f t="shared" si="24"/>
        <v>0.1259957462</v>
      </c>
      <c r="AL508" s="57">
        <f t="shared" ref="AL508:AM508" si="2556">R508-T508</f>
        <v>-0.02463517572</v>
      </c>
      <c r="AM508" s="57">
        <f t="shared" si="2556"/>
        <v>0.1154285161</v>
      </c>
      <c r="AN508" s="58">
        <f t="shared" si="26"/>
        <v>-0.01203936821</v>
      </c>
      <c r="AO508" s="58">
        <f t="shared" si="27"/>
        <v>0.08134000013</v>
      </c>
      <c r="AP508" s="39">
        <f t="shared" si="28"/>
        <v>0.1259957462</v>
      </c>
      <c r="AQ508" s="40">
        <f t="shared" ref="AQ508:AR508" si="2557">AJ508+AN508</f>
        <v>0.113956378</v>
      </c>
      <c r="AR508" s="54">
        <f t="shared" si="2557"/>
        <v>0.2073357463</v>
      </c>
      <c r="AS508" s="59">
        <f t="shared" si="30"/>
        <v>1.716059651</v>
      </c>
      <c r="AT508" s="39">
        <f t="shared" ref="AT508:AV508" si="2558">AP508*$AS508</f>
        <v>0.2162162162</v>
      </c>
      <c r="AU508" s="40">
        <f t="shared" si="2558"/>
        <v>0.1955559422</v>
      </c>
      <c r="AV508" s="54">
        <f t="shared" si="2558"/>
        <v>0.3558005084</v>
      </c>
      <c r="AW508" s="39">
        <f t="shared" ref="AW508:AY508" si="2559">IF(AT508&lt;0,0,IF(AT508&gt;1,1,AT508))</f>
        <v>0.2162162162</v>
      </c>
      <c r="AX508" s="40">
        <f t="shared" si="2559"/>
        <v>0.1955559422</v>
      </c>
      <c r="AY508" s="54">
        <f t="shared" si="2559"/>
        <v>0.3558005084</v>
      </c>
      <c r="AZ508" s="38"/>
      <c r="BA508" s="38"/>
      <c r="BB508" s="38"/>
      <c r="BC508" s="38"/>
      <c r="BD508" s="38"/>
      <c r="BE508" s="38"/>
      <c r="BF508" s="38"/>
    </row>
    <row r="509">
      <c r="A509" s="1"/>
      <c r="B509" s="1"/>
      <c r="C509" s="53">
        <v>0.0</v>
      </c>
      <c r="D509" s="42"/>
      <c r="E509" s="42"/>
      <c r="F509" s="2">
        <v>7022.0</v>
      </c>
      <c r="G509" s="75">
        <v>1472.0</v>
      </c>
      <c r="H509" s="43">
        <v>6.0</v>
      </c>
      <c r="I509" s="43">
        <v>13.0</v>
      </c>
      <c r="J509" s="43">
        <v>3.0</v>
      </c>
      <c r="K509" s="44">
        <v>25.0</v>
      </c>
      <c r="L509" s="44">
        <v>55.0</v>
      </c>
      <c r="M509" s="44">
        <v>15.0</v>
      </c>
      <c r="N509" s="76">
        <f>'Turnout Restoration'!AR509</f>
        <v>9</v>
      </c>
      <c r="O509" s="45">
        <v>3.0</v>
      </c>
      <c r="P509" s="76">
        <f>'Turnout Restoration'!AT509</f>
        <v>2</v>
      </c>
      <c r="Q509" s="39">
        <f t="shared" si="6"/>
        <v>0.2142857143</v>
      </c>
      <c r="R509" s="40">
        <f t="shared" si="7"/>
        <v>0.5909090909</v>
      </c>
      <c r="S509" s="54">
        <f t="shared" si="8"/>
        <v>0.5789473684</v>
      </c>
      <c r="T509" s="40">
        <f t="shared" si="9"/>
        <v>0.4695561224</v>
      </c>
      <c r="U509" s="54">
        <f t="shared" si="10"/>
        <v>0.5657397959</v>
      </c>
      <c r="V509" s="39">
        <f t="shared" ref="V509:X509" si="2560">Q509</f>
        <v>0.2142857143</v>
      </c>
      <c r="W509" s="40">
        <f t="shared" si="2560"/>
        <v>0.5909090909</v>
      </c>
      <c r="X509" s="54">
        <f t="shared" si="2560"/>
        <v>0.5789473684</v>
      </c>
      <c r="Y509" s="39">
        <f t="shared" si="12"/>
        <v>0.2142857143</v>
      </c>
      <c r="Z509" s="40">
        <f t="shared" si="13"/>
        <v>0.03690909091</v>
      </c>
      <c r="AA509" s="54">
        <f t="shared" si="14"/>
        <v>-0.05305263158</v>
      </c>
      <c r="AB509" s="55">
        <f t="shared" si="15"/>
        <v>0.170568785</v>
      </c>
      <c r="AC509" s="55">
        <f t="shared" si="16"/>
        <v>0.6148293784</v>
      </c>
      <c r="AD509" s="39">
        <f t="shared" si="17"/>
        <v>0.1537541029</v>
      </c>
      <c r="AE509" s="40">
        <f t="shared" si="18"/>
        <v>0.1537541029</v>
      </c>
      <c r="AF509" s="54">
        <f t="shared" si="19"/>
        <v>-0.05305263158</v>
      </c>
      <c r="AG509" s="56">
        <f t="shared" si="20"/>
        <v>-0.3322569437</v>
      </c>
      <c r="AH509" s="56">
        <f t="shared" si="21"/>
        <v>1.117655107</v>
      </c>
      <c r="AI509" s="39">
        <f t="shared" si="22"/>
        <v>0.1150106645</v>
      </c>
      <c r="AJ509" s="40">
        <f t="shared" si="23"/>
        <v>0.1150106645</v>
      </c>
      <c r="AK509" s="54">
        <f t="shared" si="24"/>
        <v>0.1150106645</v>
      </c>
      <c r="AL509" s="57">
        <f t="shared" ref="AL509:AM509" si="2561">R509-T509</f>
        <v>0.1213529685</v>
      </c>
      <c r="AM509" s="57">
        <f t="shared" si="2561"/>
        <v>0.0132075725</v>
      </c>
      <c r="AN509" s="58">
        <f t="shared" si="26"/>
        <v>0.0593059732</v>
      </c>
      <c r="AO509" s="58">
        <f t="shared" si="27"/>
        <v>0.009307093128</v>
      </c>
      <c r="AP509" s="39">
        <f t="shared" si="28"/>
        <v>0.1150106645</v>
      </c>
      <c r="AQ509" s="40">
        <f t="shared" ref="AQ509:AR509" si="2562">AJ509+AN509</f>
        <v>0.1743166377</v>
      </c>
      <c r="AR509" s="54">
        <f t="shared" si="2562"/>
        <v>0.1243177576</v>
      </c>
      <c r="AS509" s="59">
        <f t="shared" si="30"/>
        <v>1.863181256</v>
      </c>
      <c r="AT509" s="39">
        <f t="shared" ref="AT509:AV509" si="2563">AP509*$AS509</f>
        <v>0.2142857143</v>
      </c>
      <c r="AU509" s="40">
        <f t="shared" si="2563"/>
        <v>0.3247834919</v>
      </c>
      <c r="AV509" s="54">
        <f t="shared" si="2563"/>
        <v>0.2316265157</v>
      </c>
      <c r="AW509" s="39">
        <f t="shared" ref="AW509:AY509" si="2564">IF(AT509&lt;0,0,IF(AT509&gt;1,1,AT509))</f>
        <v>0.2142857143</v>
      </c>
      <c r="AX509" s="40">
        <f t="shared" si="2564"/>
        <v>0.3247834919</v>
      </c>
      <c r="AY509" s="54">
        <f t="shared" si="2564"/>
        <v>0.2316265157</v>
      </c>
      <c r="AZ509" s="38"/>
      <c r="BA509" s="38"/>
      <c r="BB509" s="38"/>
      <c r="BC509" s="38"/>
      <c r="BD509" s="38"/>
      <c r="BE509" s="38"/>
      <c r="BF509" s="38"/>
    </row>
    <row r="510">
      <c r="A510" s="1"/>
      <c r="B510" s="1"/>
      <c r="C510" s="53">
        <v>0.0</v>
      </c>
      <c r="D510" s="42"/>
      <c r="E510" s="42"/>
      <c r="F510" s="2">
        <v>7023.0</v>
      </c>
      <c r="G510" s="75">
        <v>1807.0</v>
      </c>
      <c r="H510" s="43">
        <v>7.0</v>
      </c>
      <c r="I510" s="43">
        <v>44.0</v>
      </c>
      <c r="J510" s="43">
        <v>17.0</v>
      </c>
      <c r="K510" s="44">
        <v>36.0</v>
      </c>
      <c r="L510" s="44">
        <v>147.0</v>
      </c>
      <c r="M510" s="44">
        <v>33.0</v>
      </c>
      <c r="N510" s="76">
        <f>'Turnout Restoration'!AR510</f>
        <v>10</v>
      </c>
      <c r="O510" s="45">
        <v>25.0</v>
      </c>
      <c r="P510" s="76">
        <f>'Turnout Restoration'!AT510</f>
        <v>52</v>
      </c>
      <c r="Q510" s="39">
        <f t="shared" si="6"/>
        <v>0.2873563218</v>
      </c>
      <c r="R510" s="40">
        <f t="shared" si="7"/>
        <v>0.6470588235</v>
      </c>
      <c r="S510" s="54">
        <f t="shared" si="8"/>
        <v>0.6805555556</v>
      </c>
      <c r="T510" s="40">
        <f t="shared" si="9"/>
        <v>0.4550602457</v>
      </c>
      <c r="U510" s="54">
        <f t="shared" si="10"/>
        <v>0.5507673405</v>
      </c>
      <c r="V510" s="39">
        <f t="shared" ref="V510:X510" si="2565">Q510</f>
        <v>0.2873563218</v>
      </c>
      <c r="W510" s="40">
        <f t="shared" si="2565"/>
        <v>0.6470588235</v>
      </c>
      <c r="X510" s="54">
        <f t="shared" si="2565"/>
        <v>0.6805555556</v>
      </c>
      <c r="Y510" s="39">
        <f t="shared" si="12"/>
        <v>0.2873563218</v>
      </c>
      <c r="Z510" s="40">
        <f t="shared" si="13"/>
        <v>0.09305882353</v>
      </c>
      <c r="AA510" s="54">
        <f t="shared" si="14"/>
        <v>0.04855555556</v>
      </c>
      <c r="AB510" s="55">
        <f t="shared" si="15"/>
        <v>0.3131866205</v>
      </c>
      <c r="AC510" s="55">
        <f t="shared" si="16"/>
        <v>0.4722115429</v>
      </c>
      <c r="AD510" s="39">
        <f t="shared" si="17"/>
        <v>0.2135808984</v>
      </c>
      <c r="AE510" s="40">
        <f t="shared" si="18"/>
        <v>0.2135808984</v>
      </c>
      <c r="AF510" s="54">
        <f t="shared" si="19"/>
        <v>0.04855555556</v>
      </c>
      <c r="AG510" s="56">
        <f t="shared" si="20"/>
        <v>0.2235408987</v>
      </c>
      <c r="AH510" s="56">
        <f t="shared" si="21"/>
        <v>0.5618572647</v>
      </c>
      <c r="AI510" s="39">
        <f t="shared" si="22"/>
        <v>0.1548780845</v>
      </c>
      <c r="AJ510" s="40">
        <f t="shared" si="23"/>
        <v>0.1548780845</v>
      </c>
      <c r="AK510" s="54">
        <f t="shared" si="24"/>
        <v>0.1548780845</v>
      </c>
      <c r="AL510" s="57">
        <f t="shared" ref="AL510:AM510" si="2566">R510-T510</f>
        <v>0.1919985778</v>
      </c>
      <c r="AM510" s="57">
        <f t="shared" si="2566"/>
        <v>0.1297882151</v>
      </c>
      <c r="AN510" s="58">
        <f t="shared" si="26"/>
        <v>0.09383093511</v>
      </c>
      <c r="AO510" s="58">
        <f t="shared" si="27"/>
        <v>0.09145897208</v>
      </c>
      <c r="AP510" s="39">
        <f t="shared" si="28"/>
        <v>0.1548780845</v>
      </c>
      <c r="AQ510" s="40">
        <f t="shared" ref="AQ510:AR510" si="2567">AJ510+AN510</f>
        <v>0.2487090197</v>
      </c>
      <c r="AR510" s="54">
        <f t="shared" si="2567"/>
        <v>0.2463370566</v>
      </c>
      <c r="AS510" s="59">
        <f t="shared" si="30"/>
        <v>1.855371098</v>
      </c>
      <c r="AT510" s="39">
        <f t="shared" ref="AT510:AV510" si="2568">AP510*$AS510</f>
        <v>0.2873563218</v>
      </c>
      <c r="AU510" s="40">
        <f t="shared" si="2568"/>
        <v>0.461447527</v>
      </c>
      <c r="AV510" s="54">
        <f t="shared" si="2568"/>
        <v>0.4570466553</v>
      </c>
      <c r="AW510" s="39">
        <f t="shared" ref="AW510:AY510" si="2569">IF(AT510&lt;0,0,IF(AT510&gt;1,1,AT510))</f>
        <v>0.2873563218</v>
      </c>
      <c r="AX510" s="40">
        <f t="shared" si="2569"/>
        <v>0.461447527</v>
      </c>
      <c r="AY510" s="54">
        <f t="shared" si="2569"/>
        <v>0.4570466553</v>
      </c>
      <c r="AZ510" s="38"/>
      <c r="BA510" s="38"/>
      <c r="BB510" s="38"/>
      <c r="BC510" s="38"/>
      <c r="BD510" s="38"/>
      <c r="BE510" s="38"/>
      <c r="BF510" s="38"/>
    </row>
    <row r="511">
      <c r="A511" s="1"/>
      <c r="B511" s="1"/>
      <c r="C511" s="53">
        <v>0.0</v>
      </c>
      <c r="D511" s="42"/>
      <c r="E511" s="42"/>
      <c r="F511" s="2">
        <v>7024.0</v>
      </c>
      <c r="G511" s="75">
        <v>1974.0</v>
      </c>
      <c r="H511" s="43">
        <v>30.0</v>
      </c>
      <c r="I511" s="43">
        <v>56.0</v>
      </c>
      <c r="J511" s="43">
        <v>27.0</v>
      </c>
      <c r="K511" s="44">
        <v>78.0</v>
      </c>
      <c r="L511" s="44">
        <v>232.0</v>
      </c>
      <c r="M511" s="44">
        <v>70.0</v>
      </c>
      <c r="N511" s="76">
        <f>'Turnout Restoration'!AR511</f>
        <v>21</v>
      </c>
      <c r="O511" s="45">
        <v>14.0</v>
      </c>
      <c r="P511" s="76">
        <f>'Turnout Restoration'!AT511</f>
        <v>33</v>
      </c>
      <c r="Q511" s="39">
        <f t="shared" si="6"/>
        <v>0.2058823529</v>
      </c>
      <c r="R511" s="40">
        <f t="shared" si="7"/>
        <v>0.4955752212</v>
      </c>
      <c r="S511" s="54">
        <f t="shared" si="8"/>
        <v>0.6105263158</v>
      </c>
      <c r="T511" s="40">
        <f t="shared" si="9"/>
        <v>0.4716894464</v>
      </c>
      <c r="U511" s="54">
        <f t="shared" si="10"/>
        <v>0.5677102076</v>
      </c>
      <c r="V511" s="39">
        <f t="shared" ref="V511:X511" si="2570">Q511</f>
        <v>0.2058823529</v>
      </c>
      <c r="W511" s="40">
        <f t="shared" si="2570"/>
        <v>0.4955752212</v>
      </c>
      <c r="X511" s="54">
        <f t="shared" si="2570"/>
        <v>0.6105263158</v>
      </c>
      <c r="Y511" s="39">
        <f t="shared" si="12"/>
        <v>0.2058823529</v>
      </c>
      <c r="Z511" s="40">
        <f t="shared" si="13"/>
        <v>-0.05842477876</v>
      </c>
      <c r="AA511" s="54">
        <f t="shared" si="14"/>
        <v>-0.02147368421</v>
      </c>
      <c r="AB511" s="55">
        <f t="shared" si="15"/>
        <v>-0.2765081282</v>
      </c>
      <c r="AC511" s="55">
        <f t="shared" si="16"/>
        <v>1.061906292</v>
      </c>
      <c r="AD511" s="39">
        <f t="shared" si="17"/>
        <v>0.1513291083</v>
      </c>
      <c r="AE511" s="40">
        <f t="shared" si="18"/>
        <v>0.1513291083</v>
      </c>
      <c r="AF511" s="54">
        <f t="shared" si="19"/>
        <v>-0.02147368421</v>
      </c>
      <c r="AG511" s="56">
        <f t="shared" si="20"/>
        <v>-0.1409594716</v>
      </c>
      <c r="AH511" s="56">
        <f t="shared" si="21"/>
        <v>0.926357635</v>
      </c>
      <c r="AI511" s="39">
        <f t="shared" si="22"/>
        <v>0.1080777917</v>
      </c>
      <c r="AJ511" s="40">
        <f t="shared" si="23"/>
        <v>0.1080777917</v>
      </c>
      <c r="AK511" s="54">
        <f t="shared" si="24"/>
        <v>0.1080777917</v>
      </c>
      <c r="AL511" s="57">
        <f t="shared" ref="AL511:AM511" si="2571">R511-T511</f>
        <v>0.02388577487</v>
      </c>
      <c r="AM511" s="57">
        <f t="shared" si="2571"/>
        <v>0.04281610818</v>
      </c>
      <c r="AN511" s="58">
        <f t="shared" si="26"/>
        <v>0.01167313122</v>
      </c>
      <c r="AO511" s="58">
        <f t="shared" si="27"/>
        <v>0.03017159331</v>
      </c>
      <c r="AP511" s="39">
        <f t="shared" si="28"/>
        <v>0.1080777917</v>
      </c>
      <c r="AQ511" s="40">
        <f t="shared" ref="AQ511:AR511" si="2572">AJ511+AN511</f>
        <v>0.1197509229</v>
      </c>
      <c r="AR511" s="54">
        <f t="shared" si="2572"/>
        <v>0.138249385</v>
      </c>
      <c r="AS511" s="59">
        <f t="shared" si="30"/>
        <v>1.904945962</v>
      </c>
      <c r="AT511" s="39">
        <f t="shared" ref="AT511:AV511" si="2573">AP511*$AS511</f>
        <v>0.2058823529</v>
      </c>
      <c r="AU511" s="40">
        <f t="shared" si="2573"/>
        <v>0.2281190371</v>
      </c>
      <c r="AV511" s="54">
        <f t="shared" si="2573"/>
        <v>0.2633576078</v>
      </c>
      <c r="AW511" s="39">
        <f t="shared" ref="AW511:AY511" si="2574">IF(AT511&lt;0,0,IF(AT511&gt;1,1,AT511))</f>
        <v>0.2058823529</v>
      </c>
      <c r="AX511" s="40">
        <f t="shared" si="2574"/>
        <v>0.2281190371</v>
      </c>
      <c r="AY511" s="54">
        <f t="shared" si="2574"/>
        <v>0.2633576078</v>
      </c>
      <c r="AZ511" s="38"/>
      <c r="BA511" s="38"/>
      <c r="BB511" s="38"/>
      <c r="BC511" s="38"/>
      <c r="BD511" s="38"/>
      <c r="BE511" s="38"/>
      <c r="BF511" s="38"/>
    </row>
    <row r="512">
      <c r="A512" s="1"/>
      <c r="B512" s="1"/>
      <c r="C512" s="53">
        <v>0.0</v>
      </c>
      <c r="D512" s="42"/>
      <c r="E512" s="42"/>
      <c r="F512" s="2">
        <v>7028.0</v>
      </c>
      <c r="G512" s="75">
        <v>2826.0</v>
      </c>
      <c r="H512" s="43">
        <v>11.0</v>
      </c>
      <c r="I512" s="43">
        <v>34.0</v>
      </c>
      <c r="J512" s="43">
        <v>6.0</v>
      </c>
      <c r="K512" s="44">
        <v>24.0</v>
      </c>
      <c r="L512" s="44">
        <v>96.0</v>
      </c>
      <c r="M512" s="44">
        <v>30.0</v>
      </c>
      <c r="N512" s="76">
        <f>'Turnout Restoration'!AR512</f>
        <v>6</v>
      </c>
      <c r="O512" s="45">
        <v>15.0</v>
      </c>
      <c r="P512" s="76">
        <f>'Turnout Restoration'!AT512</f>
        <v>9</v>
      </c>
      <c r="Q512" s="39">
        <f t="shared" si="6"/>
        <v>0.5</v>
      </c>
      <c r="R512" s="40">
        <f t="shared" si="7"/>
        <v>0.6666666667</v>
      </c>
      <c r="S512" s="54">
        <f t="shared" si="8"/>
        <v>0.64</v>
      </c>
      <c r="T512" s="40">
        <f t="shared" si="9"/>
        <v>0.45425</v>
      </c>
      <c r="U512" s="54">
        <f t="shared" si="10"/>
        <v>0.52925</v>
      </c>
      <c r="V512" s="39">
        <f t="shared" ref="V512:X512" si="2575">Q512</f>
        <v>0.5</v>
      </c>
      <c r="W512" s="40">
        <f t="shared" si="2575"/>
        <v>0.6666666667</v>
      </c>
      <c r="X512" s="54">
        <f t="shared" si="2575"/>
        <v>0.64</v>
      </c>
      <c r="Y512" s="39">
        <f t="shared" si="12"/>
        <v>0.5</v>
      </c>
      <c r="Z512" s="40">
        <f t="shared" si="13"/>
        <v>0.1126666667</v>
      </c>
      <c r="AA512" s="54">
        <f t="shared" si="14"/>
        <v>0.008</v>
      </c>
      <c r="AB512" s="55">
        <f t="shared" si="15"/>
        <v>0.2216316912</v>
      </c>
      <c r="AC512" s="55">
        <f t="shared" si="16"/>
        <v>0.5637664722</v>
      </c>
      <c r="AD512" s="39">
        <f t="shared" si="17"/>
        <v>0.3624181134</v>
      </c>
      <c r="AE512" s="40">
        <f t="shared" si="18"/>
        <v>0.3624181134</v>
      </c>
      <c r="AF512" s="54">
        <f t="shared" si="19"/>
        <v>0.008</v>
      </c>
      <c r="AG512" s="56">
        <f t="shared" si="20"/>
        <v>0.0220703677</v>
      </c>
      <c r="AH512" s="56">
        <f t="shared" si="21"/>
        <v>0.7633277957</v>
      </c>
      <c r="AI512" s="39">
        <f t="shared" si="22"/>
        <v>0.2563307325</v>
      </c>
      <c r="AJ512" s="40">
        <f t="shared" si="23"/>
        <v>0.2563307325</v>
      </c>
      <c r="AK512" s="54">
        <f t="shared" si="24"/>
        <v>0.2563307325</v>
      </c>
      <c r="AL512" s="57">
        <f t="shared" ref="AL512:AM512" si="2576">R512-T512</f>
        <v>0.2124166667</v>
      </c>
      <c r="AM512" s="57">
        <f t="shared" si="2576"/>
        <v>0.11075</v>
      </c>
      <c r="AN512" s="58">
        <f t="shared" si="26"/>
        <v>0.103809386</v>
      </c>
      <c r="AO512" s="58">
        <f t="shared" si="27"/>
        <v>0.07804315015</v>
      </c>
      <c r="AP512" s="39">
        <f t="shared" si="28"/>
        <v>0.2563307325</v>
      </c>
      <c r="AQ512" s="40">
        <f t="shared" ref="AQ512:AR512" si="2577">AJ512+AN512</f>
        <v>0.3601401185</v>
      </c>
      <c r="AR512" s="54">
        <f t="shared" si="2577"/>
        <v>0.3343738827</v>
      </c>
      <c r="AS512" s="59">
        <f t="shared" si="30"/>
        <v>1.950604967</v>
      </c>
      <c r="AT512" s="39">
        <f t="shared" ref="AT512:AV512" si="2578">AP512*$AS512</f>
        <v>0.5</v>
      </c>
      <c r="AU512" s="40">
        <f t="shared" si="2578"/>
        <v>0.7024911038</v>
      </c>
      <c r="AV512" s="54">
        <f t="shared" si="2578"/>
        <v>0.6522313563</v>
      </c>
      <c r="AW512" s="39">
        <f t="shared" ref="AW512:AY512" si="2579">IF(AT512&lt;0,0,IF(AT512&gt;1,1,AT512))</f>
        <v>0.5</v>
      </c>
      <c r="AX512" s="40">
        <f t="shared" si="2579"/>
        <v>0.7024911038</v>
      </c>
      <c r="AY512" s="54">
        <f t="shared" si="2579"/>
        <v>0.6522313563</v>
      </c>
      <c r="AZ512" s="38"/>
      <c r="BA512" s="38"/>
      <c r="BB512" s="38"/>
      <c r="BC512" s="38"/>
      <c r="BD512" s="38"/>
      <c r="BE512" s="38"/>
      <c r="BF512" s="38"/>
    </row>
    <row r="513">
      <c r="A513" s="1"/>
      <c r="B513" s="1"/>
      <c r="C513" s="53">
        <v>0.0</v>
      </c>
      <c r="D513" s="42"/>
      <c r="E513" s="42"/>
      <c r="F513" s="2">
        <v>7029.0</v>
      </c>
      <c r="G513" s="75">
        <v>2657.0</v>
      </c>
      <c r="H513" s="43">
        <v>19.0</v>
      </c>
      <c r="I513" s="43">
        <v>39.0</v>
      </c>
      <c r="J513" s="43">
        <v>37.0</v>
      </c>
      <c r="K513" s="44">
        <v>75.0</v>
      </c>
      <c r="L513" s="44">
        <v>195.0</v>
      </c>
      <c r="M513" s="44">
        <v>83.0</v>
      </c>
      <c r="N513" s="76">
        <f>'Turnout Restoration'!AR513</f>
        <v>33</v>
      </c>
      <c r="O513" s="45">
        <v>46.0</v>
      </c>
      <c r="P513" s="76">
        <f>'Turnout Restoration'!AT513</f>
        <v>59</v>
      </c>
      <c r="Q513" s="39">
        <f t="shared" si="6"/>
        <v>0.3333333333</v>
      </c>
      <c r="R513" s="40">
        <f t="shared" si="7"/>
        <v>0.4105263158</v>
      </c>
      <c r="S513" s="54">
        <f t="shared" si="8"/>
        <v>0.552407932</v>
      </c>
      <c r="T513" s="40">
        <f t="shared" si="9"/>
        <v>0.4496666667</v>
      </c>
      <c r="U513" s="54">
        <f t="shared" si="10"/>
        <v>0.5433333333</v>
      </c>
      <c r="V513" s="39">
        <f t="shared" ref="V513:X513" si="2580">Q513</f>
        <v>0.3333333333</v>
      </c>
      <c r="W513" s="40">
        <f t="shared" si="2580"/>
        <v>0.4105263158</v>
      </c>
      <c r="X513" s="54">
        <f t="shared" si="2580"/>
        <v>0.552407932</v>
      </c>
      <c r="Y513" s="39">
        <f t="shared" si="12"/>
        <v>0.3333333333</v>
      </c>
      <c r="Z513" s="40">
        <f t="shared" si="13"/>
        <v>-0.1434736842</v>
      </c>
      <c r="AA513" s="54">
        <f t="shared" si="14"/>
        <v>-0.07959206799</v>
      </c>
      <c r="AB513" s="55">
        <f t="shared" si="15"/>
        <v>-0.4064533527</v>
      </c>
      <c r="AC513" s="55">
        <f t="shared" si="16"/>
        <v>1.191851516</v>
      </c>
      <c r="AD513" s="39">
        <f t="shared" si="17"/>
        <v>0.2566084655</v>
      </c>
      <c r="AE513" s="40">
        <f t="shared" si="18"/>
        <v>0.2566084655</v>
      </c>
      <c r="AF513" s="54">
        <f t="shared" si="19"/>
        <v>-0.07959206799</v>
      </c>
      <c r="AG513" s="56">
        <f t="shared" si="20"/>
        <v>-0.3007601189</v>
      </c>
      <c r="AH513" s="56">
        <f t="shared" si="21"/>
        <v>1.086158282</v>
      </c>
      <c r="AI513" s="39">
        <f t="shared" si="22"/>
        <v>0.1899773695</v>
      </c>
      <c r="AJ513" s="40">
        <f t="shared" si="23"/>
        <v>0.1899773695</v>
      </c>
      <c r="AK513" s="54">
        <f t="shared" si="24"/>
        <v>0.1899773695</v>
      </c>
      <c r="AL513" s="57">
        <f t="shared" ref="AL513:AM513" si="2581">R513-T513</f>
        <v>-0.03914035088</v>
      </c>
      <c r="AM513" s="57">
        <f t="shared" si="2581"/>
        <v>0.009074598678</v>
      </c>
      <c r="AN513" s="58">
        <f t="shared" si="26"/>
        <v>-0.01912814025</v>
      </c>
      <c r="AO513" s="58">
        <f t="shared" si="27"/>
        <v>0.006394675099</v>
      </c>
      <c r="AP513" s="39">
        <f t="shared" si="28"/>
        <v>0.1899773695</v>
      </c>
      <c r="AQ513" s="40">
        <f t="shared" ref="AQ513:AR513" si="2582">AJ513+AN513</f>
        <v>0.1708492293</v>
      </c>
      <c r="AR513" s="54">
        <f t="shared" si="2582"/>
        <v>0.1963720446</v>
      </c>
      <c r="AS513" s="59">
        <f t="shared" si="30"/>
        <v>1.754594951</v>
      </c>
      <c r="AT513" s="39">
        <f t="shared" ref="AT513:AV513" si="2583">AP513*$AS513</f>
        <v>0.3333333333</v>
      </c>
      <c r="AU513" s="40">
        <f t="shared" si="2583"/>
        <v>0.299771195</v>
      </c>
      <c r="AV513" s="54">
        <f t="shared" si="2583"/>
        <v>0.344553398</v>
      </c>
      <c r="AW513" s="39">
        <f t="shared" ref="AW513:AY513" si="2584">IF(AT513&lt;0,0,IF(AT513&gt;1,1,AT513))</f>
        <v>0.3333333333</v>
      </c>
      <c r="AX513" s="40">
        <f t="shared" si="2584"/>
        <v>0.299771195</v>
      </c>
      <c r="AY513" s="54">
        <f t="shared" si="2584"/>
        <v>0.344553398</v>
      </c>
      <c r="AZ513" s="38"/>
      <c r="BA513" s="38"/>
      <c r="BB513" s="38"/>
      <c r="BC513" s="38"/>
      <c r="BD513" s="38"/>
      <c r="BE513" s="38"/>
      <c r="BF513" s="38"/>
    </row>
    <row r="514">
      <c r="A514" s="1"/>
      <c r="B514" s="1"/>
      <c r="C514" s="53">
        <v>0.0</v>
      </c>
      <c r="D514" s="42"/>
      <c r="E514" s="42"/>
      <c r="F514" s="2">
        <v>7032.0</v>
      </c>
      <c r="G514" s="75">
        <v>578.0</v>
      </c>
      <c r="H514" s="43">
        <v>5.0</v>
      </c>
      <c r="I514" s="43">
        <v>13.0</v>
      </c>
      <c r="J514" s="43">
        <v>6.0</v>
      </c>
      <c r="K514" s="44">
        <v>49.0</v>
      </c>
      <c r="L514" s="44">
        <v>51.0</v>
      </c>
      <c r="M514" s="44">
        <v>32.0</v>
      </c>
      <c r="N514" s="76">
        <f>'Turnout Restoration'!AR514</f>
        <v>9</v>
      </c>
      <c r="O514" s="45">
        <v>9.0</v>
      </c>
      <c r="P514" s="76">
        <f>'Turnout Restoration'!AT514</f>
        <v>15</v>
      </c>
      <c r="Q514" s="39">
        <f t="shared" si="6"/>
        <v>0.2727272727</v>
      </c>
      <c r="R514" s="40">
        <f t="shared" si="7"/>
        <v>0.5416666667</v>
      </c>
      <c r="S514" s="54">
        <f t="shared" si="8"/>
        <v>0.3863636364</v>
      </c>
      <c r="T514" s="40">
        <f t="shared" si="9"/>
        <v>0.4573801653</v>
      </c>
      <c r="U514" s="54">
        <f t="shared" si="10"/>
        <v>0.5534545455</v>
      </c>
      <c r="V514" s="39">
        <f t="shared" ref="V514:X514" si="2585">Q514</f>
        <v>0.2727272727</v>
      </c>
      <c r="W514" s="40">
        <f t="shared" si="2585"/>
        <v>0.5416666667</v>
      </c>
      <c r="X514" s="54">
        <f t="shared" si="2585"/>
        <v>0.3863636364</v>
      </c>
      <c r="Y514" s="39">
        <f t="shared" si="12"/>
        <v>0.2727272727</v>
      </c>
      <c r="Z514" s="40">
        <f t="shared" si="13"/>
        <v>-0.01233333333</v>
      </c>
      <c r="AA514" s="54">
        <f t="shared" si="14"/>
        <v>-0.2456363636</v>
      </c>
      <c r="AB514" s="55">
        <f t="shared" si="15"/>
        <v>-0.04519143277</v>
      </c>
      <c r="AC514" s="55">
        <f t="shared" si="16"/>
        <v>0.8305895962</v>
      </c>
      <c r="AD514" s="39">
        <f t="shared" si="17"/>
        <v>0.1930443944</v>
      </c>
      <c r="AE514" s="40">
        <f t="shared" si="18"/>
        <v>0.1930443944</v>
      </c>
      <c r="AF514" s="54">
        <f t="shared" si="19"/>
        <v>-0.2456363636</v>
      </c>
      <c r="AG514" s="56">
        <f t="shared" si="20"/>
        <v>-0.9047153532</v>
      </c>
      <c r="AH514" s="56">
        <f t="shared" si="21"/>
        <v>1.690113517</v>
      </c>
      <c r="AI514" s="39">
        <f t="shared" si="22"/>
        <v>0.2209110243</v>
      </c>
      <c r="AJ514" s="40">
        <f t="shared" si="23"/>
        <v>0.2209110243</v>
      </c>
      <c r="AK514" s="54">
        <f t="shared" si="24"/>
        <v>0.2209110243</v>
      </c>
      <c r="AL514" s="57">
        <f t="shared" ref="AL514:AM514" si="2586">R514-T514</f>
        <v>0.08428650138</v>
      </c>
      <c r="AM514" s="57">
        <f t="shared" si="2586"/>
        <v>-0.1670909091</v>
      </c>
      <c r="AN514" s="58">
        <f t="shared" si="26"/>
        <v>0.04119135325</v>
      </c>
      <c r="AO514" s="58">
        <f t="shared" si="27"/>
        <v>-0.1177453806</v>
      </c>
      <c r="AP514" s="39">
        <f t="shared" si="28"/>
        <v>0.2209110243</v>
      </c>
      <c r="AQ514" s="40">
        <f t="shared" ref="AQ514:AR514" si="2587">AJ514+AN514</f>
        <v>0.2621023776</v>
      </c>
      <c r="AR514" s="54">
        <f t="shared" si="2587"/>
        <v>0.1031656437</v>
      </c>
      <c r="AS514" s="59">
        <f t="shared" si="30"/>
        <v>1.234557096</v>
      </c>
      <c r="AT514" s="39">
        <f t="shared" ref="AT514:AV514" si="2588">AP514*$AS514</f>
        <v>0.2727272727</v>
      </c>
      <c r="AU514" s="40">
        <f t="shared" si="2588"/>
        <v>0.3235803502</v>
      </c>
      <c r="AV514" s="54">
        <f t="shared" si="2588"/>
        <v>0.1273638775</v>
      </c>
      <c r="AW514" s="39">
        <f t="shared" ref="AW514:AY514" si="2589">IF(AT514&lt;0,0,IF(AT514&gt;1,1,AT514))</f>
        <v>0.2727272727</v>
      </c>
      <c r="AX514" s="40">
        <f t="shared" si="2589"/>
        <v>0.3235803502</v>
      </c>
      <c r="AY514" s="54">
        <f t="shared" si="2589"/>
        <v>0.1273638775</v>
      </c>
      <c r="AZ514" s="38"/>
      <c r="BA514" s="38"/>
      <c r="BB514" s="38"/>
      <c r="BC514" s="38"/>
      <c r="BD514" s="38"/>
      <c r="BE514" s="38"/>
      <c r="BF514" s="38"/>
    </row>
    <row r="515">
      <c r="A515" s="1"/>
      <c r="B515" s="1"/>
      <c r="C515" s="53">
        <v>0.0</v>
      </c>
      <c r="D515" s="42"/>
      <c r="E515" s="42"/>
      <c r="F515" s="2">
        <v>7036.0</v>
      </c>
      <c r="G515" s="75">
        <v>2890.0</v>
      </c>
      <c r="H515" s="43">
        <v>20.0</v>
      </c>
      <c r="I515" s="43">
        <v>40.0</v>
      </c>
      <c r="J515" s="43">
        <v>33.0</v>
      </c>
      <c r="K515" s="44">
        <v>43.0</v>
      </c>
      <c r="L515" s="44">
        <v>152.0</v>
      </c>
      <c r="M515" s="44">
        <v>46.0</v>
      </c>
      <c r="N515" s="76">
        <f>'Turnout Restoration'!AR515</f>
        <v>31</v>
      </c>
      <c r="O515" s="45">
        <v>26.0</v>
      </c>
      <c r="P515" s="76">
        <f>'Turnout Restoration'!AT515</f>
        <v>42</v>
      </c>
      <c r="Q515" s="39">
        <f t="shared" si="6"/>
        <v>0.2626262626</v>
      </c>
      <c r="R515" s="40">
        <f t="shared" si="7"/>
        <v>0.4301075269</v>
      </c>
      <c r="S515" s="54">
        <f t="shared" si="8"/>
        <v>0.6307053942</v>
      </c>
      <c r="T515" s="40">
        <f t="shared" si="9"/>
        <v>0.4591521273</v>
      </c>
      <c r="U515" s="54">
        <f t="shared" si="10"/>
        <v>0.5554006734</v>
      </c>
      <c r="V515" s="39">
        <f t="shared" ref="V515:X515" si="2590">Q515</f>
        <v>0.2626262626</v>
      </c>
      <c r="W515" s="40">
        <f t="shared" si="2590"/>
        <v>0.4301075269</v>
      </c>
      <c r="X515" s="54">
        <f t="shared" si="2590"/>
        <v>0.6307053942</v>
      </c>
      <c r="Y515" s="39">
        <f t="shared" si="12"/>
        <v>0.2626262626</v>
      </c>
      <c r="Z515" s="40">
        <f t="shared" si="13"/>
        <v>-0.1238924731</v>
      </c>
      <c r="AA515" s="54">
        <f t="shared" si="14"/>
        <v>-0.001294605809</v>
      </c>
      <c r="AB515" s="55">
        <f t="shared" si="15"/>
        <v>-0.4407887233</v>
      </c>
      <c r="AC515" s="55">
        <f t="shared" si="16"/>
        <v>1.226186887</v>
      </c>
      <c r="AD515" s="39">
        <f t="shared" si="17"/>
        <v>0.2053313161</v>
      </c>
      <c r="AE515" s="40">
        <f t="shared" si="18"/>
        <v>0.2053313161</v>
      </c>
      <c r="AF515" s="54">
        <f t="shared" si="19"/>
        <v>-0.001294605809</v>
      </c>
      <c r="AG515" s="56">
        <f t="shared" si="20"/>
        <v>-0.006304876819</v>
      </c>
      <c r="AH515" s="56">
        <f t="shared" si="21"/>
        <v>0.7917030402</v>
      </c>
      <c r="AI515" s="39">
        <f t="shared" si="22"/>
        <v>0.1451940518</v>
      </c>
      <c r="AJ515" s="40">
        <f t="shared" si="23"/>
        <v>0.1451940518</v>
      </c>
      <c r="AK515" s="54">
        <f t="shared" si="24"/>
        <v>0.1451940518</v>
      </c>
      <c r="AL515" s="57">
        <f t="shared" ref="AL515:AM515" si="2591">R515-T515</f>
        <v>-0.02904460045</v>
      </c>
      <c r="AM515" s="57">
        <f t="shared" si="2591"/>
        <v>0.07530472079</v>
      </c>
      <c r="AN515" s="58">
        <f t="shared" si="26"/>
        <v>-0.01419428233</v>
      </c>
      <c r="AO515" s="58">
        <f t="shared" si="27"/>
        <v>0.05306562195</v>
      </c>
      <c r="AP515" s="39">
        <f t="shared" si="28"/>
        <v>0.1451940518</v>
      </c>
      <c r="AQ515" s="40">
        <f t="shared" ref="AQ515:AR515" si="2592">AJ515+AN515</f>
        <v>0.1309997695</v>
      </c>
      <c r="AR515" s="54">
        <f t="shared" si="2592"/>
        <v>0.1982596738</v>
      </c>
      <c r="AS515" s="59">
        <f t="shared" si="30"/>
        <v>1.808794915</v>
      </c>
      <c r="AT515" s="39">
        <f t="shared" ref="AT515:AV515" si="2593">AP515*$AS515</f>
        <v>0.2626262626</v>
      </c>
      <c r="AU515" s="40">
        <f t="shared" si="2593"/>
        <v>0.2369517169</v>
      </c>
      <c r="AV515" s="54">
        <f t="shared" si="2593"/>
        <v>0.3586110898</v>
      </c>
      <c r="AW515" s="39">
        <f t="shared" ref="AW515:AY515" si="2594">IF(AT515&lt;0,0,IF(AT515&gt;1,1,AT515))</f>
        <v>0.2626262626</v>
      </c>
      <c r="AX515" s="40">
        <f t="shared" si="2594"/>
        <v>0.2369517169</v>
      </c>
      <c r="AY515" s="54">
        <f t="shared" si="2594"/>
        <v>0.3586110898</v>
      </c>
      <c r="AZ515" s="38"/>
      <c r="BA515" s="38"/>
      <c r="BB515" s="38"/>
      <c r="BC515" s="38"/>
      <c r="BD515" s="38"/>
      <c r="BE515" s="38"/>
      <c r="BF515" s="38"/>
    </row>
    <row r="516">
      <c r="A516" s="1"/>
      <c r="B516" s="1"/>
      <c r="C516" s="53">
        <v>0.0</v>
      </c>
      <c r="D516" s="42"/>
      <c r="E516" s="42"/>
      <c r="F516" s="2">
        <v>7037.0</v>
      </c>
      <c r="G516" s="75">
        <v>1571.0</v>
      </c>
      <c r="H516" s="43">
        <v>12.0</v>
      </c>
      <c r="I516" s="43">
        <v>25.0</v>
      </c>
      <c r="J516" s="43">
        <v>13.0</v>
      </c>
      <c r="K516" s="44">
        <v>21.0</v>
      </c>
      <c r="L516" s="44">
        <v>51.0</v>
      </c>
      <c r="M516" s="44">
        <v>17.0</v>
      </c>
      <c r="N516" s="76">
        <f>'Turnout Restoration'!AR516</f>
        <v>19</v>
      </c>
      <c r="O516" s="45">
        <v>11.0</v>
      </c>
      <c r="P516" s="76">
        <f>'Turnout Restoration'!AT516</f>
        <v>15</v>
      </c>
      <c r="Q516" s="39">
        <f t="shared" si="6"/>
        <v>0.2444444444</v>
      </c>
      <c r="R516" s="40">
        <f t="shared" si="7"/>
        <v>0.5</v>
      </c>
      <c r="S516" s="54">
        <f t="shared" si="8"/>
        <v>0.5730337079</v>
      </c>
      <c r="T516" s="40">
        <f t="shared" si="9"/>
        <v>0.4626918519</v>
      </c>
      <c r="U516" s="54">
        <f t="shared" si="10"/>
        <v>0.5590903704</v>
      </c>
      <c r="V516" s="39">
        <f t="shared" ref="V516:X516" si="2595">Q516</f>
        <v>0.2444444444</v>
      </c>
      <c r="W516" s="40">
        <f t="shared" si="2595"/>
        <v>0.5</v>
      </c>
      <c r="X516" s="54">
        <f t="shared" si="2595"/>
        <v>0.5730337079</v>
      </c>
      <c r="Y516" s="39">
        <f t="shared" si="12"/>
        <v>0.2444444444</v>
      </c>
      <c r="Z516" s="40">
        <f t="shared" si="13"/>
        <v>-0.054</v>
      </c>
      <c r="AA516" s="54">
        <f t="shared" si="14"/>
        <v>-0.05896629213</v>
      </c>
      <c r="AB516" s="55">
        <f t="shared" si="15"/>
        <v>-0.2174172616</v>
      </c>
      <c r="AC516" s="55">
        <f t="shared" si="16"/>
        <v>1.002815425</v>
      </c>
      <c r="AD516" s="39">
        <f t="shared" si="17"/>
        <v>0.1770156581</v>
      </c>
      <c r="AE516" s="40">
        <f t="shared" si="18"/>
        <v>0.1770156581</v>
      </c>
      <c r="AF516" s="54">
        <f t="shared" si="19"/>
        <v>-0.05896629213</v>
      </c>
      <c r="AG516" s="56">
        <f t="shared" si="20"/>
        <v>-0.3215526238</v>
      </c>
      <c r="AH516" s="56">
        <f t="shared" si="21"/>
        <v>1.106950787</v>
      </c>
      <c r="AI516" s="39">
        <f t="shared" si="22"/>
        <v>0.1319309797</v>
      </c>
      <c r="AJ516" s="40">
        <f t="shared" si="23"/>
        <v>0.1319309797</v>
      </c>
      <c r="AK516" s="54">
        <f t="shared" si="24"/>
        <v>0.1319309797</v>
      </c>
      <c r="AL516" s="57">
        <f t="shared" ref="AL516:AM516" si="2596">R516-T516</f>
        <v>0.03730814815</v>
      </c>
      <c r="AM516" s="57">
        <f t="shared" si="2596"/>
        <v>0.01394333749</v>
      </c>
      <c r="AN516" s="58">
        <f t="shared" si="26"/>
        <v>0.01823273103</v>
      </c>
      <c r="AO516" s="58">
        <f t="shared" si="27"/>
        <v>0.009825570941</v>
      </c>
      <c r="AP516" s="39">
        <f t="shared" si="28"/>
        <v>0.1319309797</v>
      </c>
      <c r="AQ516" s="40">
        <f t="shared" ref="AQ516:AR516" si="2597">AJ516+AN516</f>
        <v>0.1501637108</v>
      </c>
      <c r="AR516" s="54">
        <f t="shared" si="2597"/>
        <v>0.1417565507</v>
      </c>
      <c r="AS516" s="59">
        <f t="shared" si="30"/>
        <v>1.852820656</v>
      </c>
      <c r="AT516" s="39">
        <f t="shared" ref="AT516:AV516" si="2598">AP516*$AS516</f>
        <v>0.2444444444</v>
      </c>
      <c r="AU516" s="40">
        <f t="shared" si="2598"/>
        <v>0.2782264251</v>
      </c>
      <c r="AV516" s="54">
        <f t="shared" si="2598"/>
        <v>0.2626494652</v>
      </c>
      <c r="AW516" s="39">
        <f t="shared" ref="AW516:AY516" si="2599">IF(AT516&lt;0,0,IF(AT516&gt;1,1,AT516))</f>
        <v>0.2444444444</v>
      </c>
      <c r="AX516" s="40">
        <f t="shared" si="2599"/>
        <v>0.2782264251</v>
      </c>
      <c r="AY516" s="54">
        <f t="shared" si="2599"/>
        <v>0.2626494652</v>
      </c>
      <c r="AZ516" s="38"/>
      <c r="BA516" s="38"/>
      <c r="BB516" s="38"/>
      <c r="BC516" s="38"/>
      <c r="BD516" s="38"/>
      <c r="BE516" s="38"/>
      <c r="BF516" s="38"/>
    </row>
    <row r="517">
      <c r="A517" s="1"/>
      <c r="B517" s="1"/>
      <c r="C517" s="53">
        <v>0.0</v>
      </c>
      <c r="D517" s="42"/>
      <c r="E517" s="42"/>
      <c r="F517" s="2">
        <v>7039.0</v>
      </c>
      <c r="G517" s="75">
        <v>2711.0</v>
      </c>
      <c r="H517" s="43">
        <v>34.0</v>
      </c>
      <c r="I517" s="43">
        <v>32.0</v>
      </c>
      <c r="J517" s="43">
        <v>60.0</v>
      </c>
      <c r="K517" s="44">
        <v>89.0</v>
      </c>
      <c r="L517" s="44">
        <v>168.0</v>
      </c>
      <c r="M517" s="44">
        <v>86.0</v>
      </c>
      <c r="N517" s="76">
        <f>'Turnout Restoration'!AR517</f>
        <v>43</v>
      </c>
      <c r="O517" s="45">
        <v>22.0</v>
      </c>
      <c r="P517" s="76">
        <f>'Turnout Restoration'!AT517</f>
        <v>49</v>
      </c>
      <c r="Q517" s="39">
        <f t="shared" si="6"/>
        <v>0.1929824561</v>
      </c>
      <c r="R517" s="40">
        <f t="shared" si="7"/>
        <v>0.253968254</v>
      </c>
      <c r="S517" s="54">
        <f t="shared" si="8"/>
        <v>0.4897959184</v>
      </c>
      <c r="T517" s="40">
        <f t="shared" si="9"/>
        <v>0.4751514312</v>
      </c>
      <c r="U517" s="54">
        <f t="shared" si="10"/>
        <v>0.5708347184</v>
      </c>
      <c r="V517" s="39">
        <f t="shared" ref="V517:X517" si="2600">Q517</f>
        <v>0.1929824561</v>
      </c>
      <c r="W517" s="40">
        <f t="shared" si="2600"/>
        <v>0.253968254</v>
      </c>
      <c r="X517" s="54">
        <f t="shared" si="2600"/>
        <v>0.4897959184</v>
      </c>
      <c r="Y517" s="39">
        <f t="shared" si="12"/>
        <v>0.1929824561</v>
      </c>
      <c r="Z517" s="40">
        <f t="shared" si="13"/>
        <v>-0.300031746</v>
      </c>
      <c r="AA517" s="54">
        <f t="shared" si="14"/>
        <v>-0.1422040816</v>
      </c>
      <c r="AB517" s="55">
        <f t="shared" si="15"/>
        <v>-0.9992114828</v>
      </c>
      <c r="AC517" s="55">
        <f t="shared" si="16"/>
        <v>1.784609646</v>
      </c>
      <c r="AD517" s="39">
        <f t="shared" si="17"/>
        <v>0.2522511417</v>
      </c>
      <c r="AE517" s="40">
        <f t="shared" si="18"/>
        <v>0.2522511417</v>
      </c>
      <c r="AF517" s="54">
        <f t="shared" si="19"/>
        <v>-0.1422040816</v>
      </c>
      <c r="AG517" s="56">
        <f t="shared" si="20"/>
        <v>-0.5133309888</v>
      </c>
      <c r="AH517" s="56">
        <f t="shared" si="21"/>
        <v>1.298729152</v>
      </c>
      <c r="AI517" s="39">
        <f t="shared" si="22"/>
        <v>0.2047591748</v>
      </c>
      <c r="AJ517" s="40">
        <f t="shared" si="23"/>
        <v>0.2047591748</v>
      </c>
      <c r="AK517" s="54">
        <f t="shared" si="24"/>
        <v>0.2047591748</v>
      </c>
      <c r="AL517" s="57">
        <f t="shared" ref="AL517:AM517" si="2601">R517-T517</f>
        <v>-0.2211831772</v>
      </c>
      <c r="AM517" s="57">
        <f t="shared" si="2601"/>
        <v>-0.08103880001</v>
      </c>
      <c r="AN517" s="58">
        <f t="shared" si="26"/>
        <v>-0.1080936358</v>
      </c>
      <c r="AO517" s="58">
        <f t="shared" si="27"/>
        <v>-0.05710630462</v>
      </c>
      <c r="AP517" s="39">
        <f t="shared" si="28"/>
        <v>0.2047591748</v>
      </c>
      <c r="AQ517" s="40">
        <f t="shared" ref="AQ517:AR517" si="2602">AJ517+AN517</f>
        <v>0.09666553896</v>
      </c>
      <c r="AR517" s="54">
        <f t="shared" si="2602"/>
        <v>0.1476528702</v>
      </c>
      <c r="AS517" s="59">
        <f t="shared" si="30"/>
        <v>0.9424850257</v>
      </c>
      <c r="AT517" s="39">
        <f t="shared" ref="AT517:AV517" si="2603">AP517*$AS517</f>
        <v>0.1929824561</v>
      </c>
      <c r="AU517" s="40">
        <f t="shared" si="2603"/>
        <v>0.09110582298</v>
      </c>
      <c r="AV517" s="54">
        <f t="shared" si="2603"/>
        <v>0.1391606192</v>
      </c>
      <c r="AW517" s="39">
        <f t="shared" ref="AW517:AY517" si="2604">IF(AT517&lt;0,0,IF(AT517&gt;1,1,AT517))</f>
        <v>0.1929824561</v>
      </c>
      <c r="AX517" s="40">
        <f t="shared" si="2604"/>
        <v>0.09110582298</v>
      </c>
      <c r="AY517" s="54">
        <f t="shared" si="2604"/>
        <v>0.1391606192</v>
      </c>
      <c r="AZ517" s="38"/>
      <c r="BA517" s="38"/>
      <c r="BB517" s="38"/>
      <c r="BC517" s="38"/>
      <c r="BD517" s="38"/>
      <c r="BE517" s="38"/>
      <c r="BF517" s="38"/>
    </row>
    <row r="518">
      <c r="A518" s="1"/>
      <c r="B518" s="1"/>
      <c r="C518" s="53">
        <v>0.0</v>
      </c>
      <c r="D518" s="42"/>
      <c r="E518" s="42"/>
      <c r="F518" s="2">
        <v>7040.0</v>
      </c>
      <c r="G518" s="75">
        <v>2136.0</v>
      </c>
      <c r="H518" s="43">
        <v>29.0</v>
      </c>
      <c r="I518" s="43">
        <v>32.0</v>
      </c>
      <c r="J518" s="43">
        <v>25.0</v>
      </c>
      <c r="K518" s="44">
        <v>111.0</v>
      </c>
      <c r="L518" s="44">
        <v>149.0</v>
      </c>
      <c r="M518" s="44">
        <v>77.0</v>
      </c>
      <c r="N518" s="76">
        <f>'Turnout Restoration'!AR518</f>
        <v>20</v>
      </c>
      <c r="O518" s="45">
        <v>33.0</v>
      </c>
      <c r="P518" s="76">
        <f>'Turnout Restoration'!AT518</f>
        <v>21</v>
      </c>
      <c r="Q518" s="39">
        <f t="shared" si="6"/>
        <v>0.4459459459</v>
      </c>
      <c r="R518" s="40">
        <f t="shared" si="7"/>
        <v>0.3720930233</v>
      </c>
      <c r="S518" s="54">
        <f t="shared" si="8"/>
        <v>0.4421364985</v>
      </c>
      <c r="T518" s="40">
        <f t="shared" si="9"/>
        <v>0.4486181519</v>
      </c>
      <c r="U518" s="54">
        <f t="shared" si="10"/>
        <v>0.5316079255</v>
      </c>
      <c r="V518" s="39">
        <f t="shared" ref="V518:X518" si="2605">Q518</f>
        <v>0.4459459459</v>
      </c>
      <c r="W518" s="40">
        <f t="shared" si="2605"/>
        <v>0.3720930233</v>
      </c>
      <c r="X518" s="54">
        <f t="shared" si="2605"/>
        <v>0.4421364985</v>
      </c>
      <c r="Y518" s="39">
        <f t="shared" si="12"/>
        <v>0.4459459459</v>
      </c>
      <c r="Z518" s="40">
        <f t="shared" si="13"/>
        <v>-0.1819069767</v>
      </c>
      <c r="AA518" s="54">
        <f t="shared" si="14"/>
        <v>-0.1898635015</v>
      </c>
      <c r="AB518" s="55">
        <f t="shared" si="15"/>
        <v>-0.3873089306</v>
      </c>
      <c r="AC518" s="55">
        <f t="shared" si="16"/>
        <v>1.172707094</v>
      </c>
      <c r="AD518" s="39">
        <f t="shared" si="17"/>
        <v>0.3405568491</v>
      </c>
      <c r="AE518" s="40">
        <f t="shared" si="18"/>
        <v>0.3405568491</v>
      </c>
      <c r="AF518" s="54">
        <f t="shared" si="19"/>
        <v>-0.1898635015</v>
      </c>
      <c r="AG518" s="56">
        <f t="shared" si="20"/>
        <v>-0.5085899774</v>
      </c>
      <c r="AH518" s="56">
        <f t="shared" si="21"/>
        <v>1.293988141</v>
      </c>
      <c r="AI518" s="39">
        <f t="shared" si="22"/>
        <v>0.2757055645</v>
      </c>
      <c r="AJ518" s="40">
        <f t="shared" si="23"/>
        <v>0.2757055645</v>
      </c>
      <c r="AK518" s="54">
        <f t="shared" si="24"/>
        <v>0.2757055645</v>
      </c>
      <c r="AL518" s="57">
        <f t="shared" ref="AL518:AM518" si="2606">R518-T518</f>
        <v>-0.07652512868</v>
      </c>
      <c r="AM518" s="57">
        <f t="shared" si="2606"/>
        <v>-0.08947142698</v>
      </c>
      <c r="AN518" s="58">
        <f t="shared" si="26"/>
        <v>-0.03739832068</v>
      </c>
      <c r="AO518" s="58">
        <f t="shared" si="27"/>
        <v>-0.06304859602</v>
      </c>
      <c r="AP518" s="39">
        <f t="shared" si="28"/>
        <v>0.2757055645</v>
      </c>
      <c r="AQ518" s="40">
        <f t="shared" ref="AQ518:AR518" si="2607">AJ518+AN518</f>
        <v>0.2383072439</v>
      </c>
      <c r="AR518" s="54">
        <f t="shared" si="2607"/>
        <v>0.2126569685</v>
      </c>
      <c r="AS518" s="59">
        <f t="shared" si="30"/>
        <v>1.617471692</v>
      </c>
      <c r="AT518" s="39">
        <f t="shared" ref="AT518:AV518" si="2608">AP518*$AS518</f>
        <v>0.4459459459</v>
      </c>
      <c r="AU518" s="40">
        <f t="shared" si="2608"/>
        <v>0.3854552209</v>
      </c>
      <c r="AV518" s="54">
        <f t="shared" si="2608"/>
        <v>0.3439666267</v>
      </c>
      <c r="AW518" s="39">
        <f t="shared" ref="AW518:AY518" si="2609">IF(AT518&lt;0,0,IF(AT518&gt;1,1,AT518))</f>
        <v>0.4459459459</v>
      </c>
      <c r="AX518" s="40">
        <f t="shared" si="2609"/>
        <v>0.3854552209</v>
      </c>
      <c r="AY518" s="54">
        <f t="shared" si="2609"/>
        <v>0.3439666267</v>
      </c>
      <c r="AZ518" s="38"/>
      <c r="BA518" s="38"/>
      <c r="BB518" s="38"/>
      <c r="BC518" s="38"/>
      <c r="BD518" s="38"/>
      <c r="BE518" s="38"/>
      <c r="BF518" s="38"/>
    </row>
    <row r="519">
      <c r="A519" s="1"/>
      <c r="B519" s="1"/>
      <c r="C519" s="53">
        <v>0.0</v>
      </c>
      <c r="D519" s="42"/>
      <c r="E519" s="42"/>
      <c r="F519" s="2">
        <v>7041.0</v>
      </c>
      <c r="G519" s="75">
        <v>1818.0</v>
      </c>
      <c r="H519" s="43">
        <v>27.0</v>
      </c>
      <c r="I519" s="43">
        <v>33.0</v>
      </c>
      <c r="J519" s="43">
        <v>38.0</v>
      </c>
      <c r="K519" s="44">
        <v>112.0</v>
      </c>
      <c r="L519" s="44">
        <v>158.0</v>
      </c>
      <c r="M519" s="44">
        <v>97.0</v>
      </c>
      <c r="N519" s="76">
        <f>'Turnout Restoration'!AR519</f>
        <v>19</v>
      </c>
      <c r="O519" s="45">
        <v>33.0</v>
      </c>
      <c r="P519" s="76">
        <f>'Turnout Restoration'!AT519</f>
        <v>28</v>
      </c>
      <c r="Q519" s="39">
        <f t="shared" si="6"/>
        <v>0.4125</v>
      </c>
      <c r="R519" s="40">
        <f t="shared" si="7"/>
        <v>0.3367346939</v>
      </c>
      <c r="S519" s="54">
        <f t="shared" si="8"/>
        <v>0.4305177112</v>
      </c>
      <c r="T519" s="40">
        <f t="shared" si="9"/>
        <v>0.4471264063</v>
      </c>
      <c r="U519" s="54">
        <f t="shared" si="10"/>
        <v>0.5341292188</v>
      </c>
      <c r="V519" s="39">
        <f t="shared" ref="V519:X519" si="2610">Q519</f>
        <v>0.4125</v>
      </c>
      <c r="W519" s="40">
        <f t="shared" si="2610"/>
        <v>0.3367346939</v>
      </c>
      <c r="X519" s="54">
        <f t="shared" si="2610"/>
        <v>0.4305177112</v>
      </c>
      <c r="Y519" s="39">
        <f t="shared" si="12"/>
        <v>0.4125</v>
      </c>
      <c r="Z519" s="40">
        <f t="shared" si="13"/>
        <v>-0.2172653061</v>
      </c>
      <c r="AA519" s="54">
        <f t="shared" si="14"/>
        <v>-0.2014822888</v>
      </c>
      <c r="AB519" s="55">
        <f t="shared" si="15"/>
        <v>-0.4847817022</v>
      </c>
      <c r="AC519" s="55">
        <f t="shared" si="16"/>
        <v>1.270179866</v>
      </c>
      <c r="AD519" s="39">
        <f t="shared" si="17"/>
        <v>0.3296668494</v>
      </c>
      <c r="AE519" s="40">
        <f t="shared" si="18"/>
        <v>0.3296668494</v>
      </c>
      <c r="AF519" s="54">
        <f t="shared" si="19"/>
        <v>-0.2014822888</v>
      </c>
      <c r="AG519" s="56">
        <f t="shared" si="20"/>
        <v>-0.548591837</v>
      </c>
      <c r="AH519" s="56">
        <f t="shared" si="21"/>
        <v>1.33399</v>
      </c>
      <c r="AI519" s="39">
        <f t="shared" si="22"/>
        <v>0.2731989608</v>
      </c>
      <c r="AJ519" s="40">
        <f t="shared" si="23"/>
        <v>0.2731989608</v>
      </c>
      <c r="AK519" s="54">
        <f t="shared" si="24"/>
        <v>0.2731989608</v>
      </c>
      <c r="AL519" s="57">
        <f t="shared" ref="AL519:AM519" si="2611">R519-T519</f>
        <v>-0.1103917124</v>
      </c>
      <c r="AM519" s="57">
        <f t="shared" si="2611"/>
        <v>-0.1036115076</v>
      </c>
      <c r="AN519" s="58">
        <f t="shared" si="26"/>
        <v>-0.05394913712</v>
      </c>
      <c r="AO519" s="58">
        <f t="shared" si="27"/>
        <v>-0.07301280761</v>
      </c>
      <c r="AP519" s="39">
        <f t="shared" si="28"/>
        <v>0.2731989608</v>
      </c>
      <c r="AQ519" s="40">
        <f t="shared" ref="AQ519:AR519" si="2612">AJ519+AN519</f>
        <v>0.2192498237</v>
      </c>
      <c r="AR519" s="54">
        <f t="shared" si="2612"/>
        <v>0.2001861532</v>
      </c>
      <c r="AS519" s="59">
        <f t="shared" si="30"/>
        <v>1.509888613</v>
      </c>
      <c r="AT519" s="39">
        <f t="shared" ref="AT519:AV519" si="2613">AP519*$AS519</f>
        <v>0.4125</v>
      </c>
      <c r="AU519" s="40">
        <f t="shared" si="2613"/>
        <v>0.3310428122</v>
      </c>
      <c r="AV519" s="54">
        <f t="shared" si="2613"/>
        <v>0.3022587932</v>
      </c>
      <c r="AW519" s="39">
        <f t="shared" ref="AW519:AY519" si="2614">IF(AT519&lt;0,0,IF(AT519&gt;1,1,AT519))</f>
        <v>0.4125</v>
      </c>
      <c r="AX519" s="40">
        <f t="shared" si="2614"/>
        <v>0.3310428122</v>
      </c>
      <c r="AY519" s="54">
        <f t="shared" si="2614"/>
        <v>0.3022587932</v>
      </c>
      <c r="AZ519" s="38"/>
      <c r="BA519" s="38"/>
      <c r="BB519" s="38"/>
      <c r="BC519" s="38"/>
      <c r="BD519" s="38"/>
      <c r="BE519" s="38"/>
      <c r="BF519" s="38"/>
    </row>
    <row r="520">
      <c r="A520" s="1"/>
      <c r="B520" s="1"/>
      <c r="C520" s="53">
        <v>0.0</v>
      </c>
      <c r="D520" s="42"/>
      <c r="E520" s="42"/>
      <c r="F520" s="2">
        <v>7042.0</v>
      </c>
      <c r="G520" s="75">
        <v>1767.0</v>
      </c>
      <c r="H520" s="43">
        <v>22.0</v>
      </c>
      <c r="I520" s="43">
        <v>28.0</v>
      </c>
      <c r="J520" s="43">
        <v>20.0</v>
      </c>
      <c r="K520" s="44">
        <v>61.0</v>
      </c>
      <c r="L520" s="44">
        <v>115.0</v>
      </c>
      <c r="M520" s="44">
        <v>40.0</v>
      </c>
      <c r="N520" s="76">
        <f>'Turnout Restoration'!AR520</f>
        <v>22</v>
      </c>
      <c r="O520" s="45">
        <v>26.0</v>
      </c>
      <c r="P520" s="76">
        <f>'Turnout Restoration'!AT520</f>
        <v>22</v>
      </c>
      <c r="Q520" s="39">
        <f t="shared" si="6"/>
        <v>0.3714285714</v>
      </c>
      <c r="R520" s="40">
        <f t="shared" si="7"/>
        <v>0.4</v>
      </c>
      <c r="S520" s="54">
        <f t="shared" si="8"/>
        <v>0.5324074074</v>
      </c>
      <c r="T520" s="40">
        <f t="shared" si="9"/>
        <v>0.4473787755</v>
      </c>
      <c r="U520" s="54">
        <f t="shared" si="10"/>
        <v>0.5383363265</v>
      </c>
      <c r="V520" s="39">
        <f t="shared" ref="V520:X520" si="2615">Q520</f>
        <v>0.3714285714</v>
      </c>
      <c r="W520" s="40">
        <f t="shared" si="2615"/>
        <v>0.4</v>
      </c>
      <c r="X520" s="54">
        <f t="shared" si="2615"/>
        <v>0.5324074074</v>
      </c>
      <c r="Y520" s="39">
        <f t="shared" si="12"/>
        <v>0.3714285714</v>
      </c>
      <c r="Z520" s="40">
        <f t="shared" si="13"/>
        <v>-0.154</v>
      </c>
      <c r="AA520" s="54">
        <f t="shared" si="14"/>
        <v>-0.09959259259</v>
      </c>
      <c r="AB520" s="55">
        <f t="shared" si="15"/>
        <v>-0.3930420097</v>
      </c>
      <c r="AC520" s="55">
        <f t="shared" si="16"/>
        <v>1.178440173</v>
      </c>
      <c r="AD520" s="39">
        <f t="shared" si="17"/>
        <v>0.2843195242</v>
      </c>
      <c r="AE520" s="40">
        <f t="shared" si="18"/>
        <v>0.2843195242</v>
      </c>
      <c r="AF520" s="54">
        <f t="shared" si="19"/>
        <v>-0.09959259259</v>
      </c>
      <c r="AG520" s="56">
        <f t="shared" si="20"/>
        <v>-0.3369278424</v>
      </c>
      <c r="AH520" s="56">
        <f t="shared" si="21"/>
        <v>1.122326006</v>
      </c>
      <c r="AI520" s="39">
        <f t="shared" si="22"/>
        <v>0.21302145</v>
      </c>
      <c r="AJ520" s="40">
        <f t="shared" si="23"/>
        <v>0.21302145</v>
      </c>
      <c r="AK520" s="54">
        <f t="shared" si="24"/>
        <v>0.21302145</v>
      </c>
      <c r="AL520" s="57">
        <f t="shared" ref="AL520:AM520" si="2616">R520-T520</f>
        <v>-0.04737877551</v>
      </c>
      <c r="AM520" s="57">
        <f t="shared" si="2616"/>
        <v>-0.005928919123</v>
      </c>
      <c r="AN520" s="58">
        <f t="shared" si="26"/>
        <v>-0.02315431115</v>
      </c>
      <c r="AO520" s="58">
        <f t="shared" si="27"/>
        <v>-0.00417798217</v>
      </c>
      <c r="AP520" s="39">
        <f t="shared" si="28"/>
        <v>0.21302145</v>
      </c>
      <c r="AQ520" s="40">
        <f t="shared" ref="AQ520:AR520" si="2617">AJ520+AN520</f>
        <v>0.1898671389</v>
      </c>
      <c r="AR520" s="54">
        <f t="shared" si="2617"/>
        <v>0.2088434678</v>
      </c>
      <c r="AS520" s="59">
        <f t="shared" si="30"/>
        <v>1.74362052</v>
      </c>
      <c r="AT520" s="39">
        <f t="shared" ref="AT520:AV520" si="2618">AP520*$AS520</f>
        <v>0.3714285714</v>
      </c>
      <c r="AU520" s="40">
        <f t="shared" si="2618"/>
        <v>0.3310562394</v>
      </c>
      <c r="AV520" s="54">
        <f t="shared" si="2618"/>
        <v>0.364143756</v>
      </c>
      <c r="AW520" s="39">
        <f t="shared" ref="AW520:AY520" si="2619">IF(AT520&lt;0,0,IF(AT520&gt;1,1,AT520))</f>
        <v>0.3714285714</v>
      </c>
      <c r="AX520" s="40">
        <f t="shared" si="2619"/>
        <v>0.3310562394</v>
      </c>
      <c r="AY520" s="54">
        <f t="shared" si="2619"/>
        <v>0.364143756</v>
      </c>
      <c r="AZ520" s="38"/>
      <c r="BA520" s="38"/>
      <c r="BB520" s="38"/>
      <c r="BC520" s="38"/>
      <c r="BD520" s="38"/>
      <c r="BE520" s="38"/>
      <c r="BF520" s="38"/>
    </row>
    <row r="521">
      <c r="A521" s="1"/>
      <c r="B521" s="1"/>
      <c r="C521" s="53">
        <v>0.0</v>
      </c>
      <c r="D521" s="42"/>
      <c r="E521" s="42"/>
      <c r="F521" s="2">
        <v>7047.0</v>
      </c>
      <c r="G521" s="75">
        <v>2495.0</v>
      </c>
      <c r="H521" s="43">
        <v>25.0</v>
      </c>
      <c r="I521" s="43">
        <v>41.0</v>
      </c>
      <c r="J521" s="43">
        <v>37.0</v>
      </c>
      <c r="K521" s="44">
        <v>69.0</v>
      </c>
      <c r="L521" s="44">
        <v>178.0</v>
      </c>
      <c r="M521" s="44">
        <v>71.0</v>
      </c>
      <c r="N521" s="76">
        <f>'Turnout Restoration'!AR521</f>
        <v>23</v>
      </c>
      <c r="O521" s="45">
        <v>17.0</v>
      </c>
      <c r="P521" s="76">
        <f>'Turnout Restoration'!AT521</f>
        <v>49</v>
      </c>
      <c r="Q521" s="39">
        <f t="shared" si="6"/>
        <v>0.191011236</v>
      </c>
      <c r="R521" s="40">
        <f t="shared" si="7"/>
        <v>0.3980582524</v>
      </c>
      <c r="S521" s="54">
        <f t="shared" si="8"/>
        <v>0.5597484277</v>
      </c>
      <c r="T521" s="40">
        <f t="shared" si="9"/>
        <v>0.4757004166</v>
      </c>
      <c r="U521" s="54">
        <f t="shared" si="10"/>
        <v>0.5713228128</v>
      </c>
      <c r="V521" s="39">
        <f t="shared" ref="V521:X521" si="2620">Q521</f>
        <v>0.191011236</v>
      </c>
      <c r="W521" s="40">
        <f t="shared" si="2620"/>
        <v>0.3980582524</v>
      </c>
      <c r="X521" s="54">
        <f t="shared" si="2620"/>
        <v>0.5597484277</v>
      </c>
      <c r="Y521" s="39">
        <f t="shared" si="12"/>
        <v>0.191011236</v>
      </c>
      <c r="Z521" s="40">
        <f t="shared" si="13"/>
        <v>-0.1559417476</v>
      </c>
      <c r="AA521" s="54">
        <f t="shared" si="14"/>
        <v>-0.07225157233</v>
      </c>
      <c r="AB521" s="55">
        <f t="shared" si="15"/>
        <v>-0.6846618</v>
      </c>
      <c r="AC521" s="55">
        <f t="shared" si="16"/>
        <v>1.470059963</v>
      </c>
      <c r="AD521" s="39">
        <f t="shared" si="17"/>
        <v>0.1743604326</v>
      </c>
      <c r="AE521" s="40">
        <f t="shared" si="18"/>
        <v>0.1743604326</v>
      </c>
      <c r="AF521" s="54">
        <f t="shared" si="19"/>
        <v>-0.07225157233</v>
      </c>
      <c r="AG521" s="56">
        <f t="shared" si="20"/>
        <v>-0.392841608</v>
      </c>
      <c r="AH521" s="56">
        <f t="shared" si="21"/>
        <v>1.178239771</v>
      </c>
      <c r="AI521" s="39">
        <f t="shared" si="22"/>
        <v>0.1334575778</v>
      </c>
      <c r="AJ521" s="40">
        <f t="shared" si="23"/>
        <v>0.1334575778</v>
      </c>
      <c r="AK521" s="54">
        <f t="shared" si="24"/>
        <v>0.1334575778</v>
      </c>
      <c r="AL521" s="57">
        <f t="shared" ref="AL521:AM521" si="2621">R521-T521</f>
        <v>-0.07764216419</v>
      </c>
      <c r="AM521" s="57">
        <f t="shared" si="2621"/>
        <v>-0.0115743851</v>
      </c>
      <c r="AN521" s="58">
        <f t="shared" si="26"/>
        <v>-0.03794422309</v>
      </c>
      <c r="AO521" s="58">
        <f t="shared" si="27"/>
        <v>-0.008156220989</v>
      </c>
      <c r="AP521" s="39">
        <f t="shared" si="28"/>
        <v>0.1334575778</v>
      </c>
      <c r="AQ521" s="40">
        <f t="shared" ref="AQ521:AR521" si="2622">AJ521+AN521</f>
        <v>0.09551335472</v>
      </c>
      <c r="AR521" s="54">
        <f t="shared" si="2622"/>
        <v>0.1253013568</v>
      </c>
      <c r="AS521" s="59">
        <f t="shared" si="30"/>
        <v>1.431250582</v>
      </c>
      <c r="AT521" s="39">
        <f t="shared" ref="AT521:AV521" si="2623">AP521*$AS521</f>
        <v>0.191011236</v>
      </c>
      <c r="AU521" s="40">
        <f t="shared" si="2623"/>
        <v>0.1367035446</v>
      </c>
      <c r="AV521" s="54">
        <f t="shared" si="2623"/>
        <v>0.1793376399</v>
      </c>
      <c r="AW521" s="39">
        <f t="shared" ref="AW521:AY521" si="2624">IF(AT521&lt;0,0,IF(AT521&gt;1,1,AT521))</f>
        <v>0.191011236</v>
      </c>
      <c r="AX521" s="40">
        <f t="shared" si="2624"/>
        <v>0.1367035446</v>
      </c>
      <c r="AY521" s="54">
        <f t="shared" si="2624"/>
        <v>0.1793376399</v>
      </c>
      <c r="AZ521" s="38"/>
      <c r="BA521" s="38"/>
      <c r="BB521" s="38"/>
      <c r="BC521" s="38"/>
      <c r="BD521" s="38"/>
      <c r="BE521" s="38"/>
      <c r="BF521" s="38"/>
    </row>
    <row r="522">
      <c r="A522" s="1"/>
      <c r="B522" s="1"/>
      <c r="C522" s="53">
        <v>0.0</v>
      </c>
      <c r="D522" s="42"/>
      <c r="E522" s="42"/>
      <c r="F522" s="2">
        <v>7053.0</v>
      </c>
      <c r="G522" s="75">
        <v>629.0</v>
      </c>
      <c r="H522" s="43">
        <v>11.0</v>
      </c>
      <c r="I522" s="43">
        <v>21.0</v>
      </c>
      <c r="J522" s="43">
        <v>3.0</v>
      </c>
      <c r="K522" s="44">
        <v>13.0</v>
      </c>
      <c r="L522" s="44">
        <v>77.0</v>
      </c>
      <c r="M522" s="44">
        <v>18.0</v>
      </c>
      <c r="N522" s="76">
        <f>'Turnout Restoration'!AR522</f>
        <v>6</v>
      </c>
      <c r="O522" s="45">
        <v>5.0</v>
      </c>
      <c r="P522" s="76">
        <f>'Turnout Restoration'!AT522</f>
        <v>3</v>
      </c>
      <c r="Q522" s="39">
        <f t="shared" si="6"/>
        <v>0.3571428571</v>
      </c>
      <c r="R522" s="40">
        <f t="shared" si="7"/>
        <v>0.6</v>
      </c>
      <c r="S522" s="54">
        <f t="shared" si="8"/>
        <v>0.712962963</v>
      </c>
      <c r="T522" s="40">
        <f t="shared" si="9"/>
        <v>0.448005102</v>
      </c>
      <c r="U522" s="54">
        <f t="shared" si="10"/>
        <v>0.5400867347</v>
      </c>
      <c r="V522" s="39">
        <f t="shared" ref="V522:X522" si="2625">Q522</f>
        <v>0.3571428571</v>
      </c>
      <c r="W522" s="40">
        <f t="shared" si="2625"/>
        <v>0.6</v>
      </c>
      <c r="X522" s="54">
        <f t="shared" si="2625"/>
        <v>0.712962963</v>
      </c>
      <c r="Y522" s="39">
        <f t="shared" si="12"/>
        <v>0.3571428571</v>
      </c>
      <c r="Z522" s="40">
        <f t="shared" si="13"/>
        <v>0.046</v>
      </c>
      <c r="AA522" s="54">
        <f t="shared" si="14"/>
        <v>0.08096296296</v>
      </c>
      <c r="AB522" s="55">
        <f t="shared" si="15"/>
        <v>0.1280947665</v>
      </c>
      <c r="AC522" s="55">
        <f t="shared" si="16"/>
        <v>0.6573033969</v>
      </c>
      <c r="AD522" s="39">
        <f t="shared" si="17"/>
        <v>0.254624253</v>
      </c>
      <c r="AE522" s="40">
        <f t="shared" si="18"/>
        <v>0.254624253</v>
      </c>
      <c r="AF522" s="54">
        <f t="shared" si="19"/>
        <v>0.08096296296</v>
      </c>
      <c r="AG522" s="56">
        <f t="shared" si="20"/>
        <v>0.3078607423</v>
      </c>
      <c r="AH522" s="56">
        <f t="shared" si="21"/>
        <v>0.477537421</v>
      </c>
      <c r="AI522" s="39">
        <f t="shared" si="22"/>
        <v>0.1889292349</v>
      </c>
      <c r="AJ522" s="40">
        <f t="shared" si="23"/>
        <v>0.1889292349</v>
      </c>
      <c r="AK522" s="54">
        <f t="shared" si="24"/>
        <v>0.1889292349</v>
      </c>
      <c r="AL522" s="57">
        <f t="shared" ref="AL522:AM522" si="2626">R522-T522</f>
        <v>0.151994898</v>
      </c>
      <c r="AM522" s="57">
        <f t="shared" si="2626"/>
        <v>0.1728762283</v>
      </c>
      <c r="AN522" s="58">
        <f t="shared" si="26"/>
        <v>0.07428088047</v>
      </c>
      <c r="AO522" s="58">
        <f t="shared" si="27"/>
        <v>0.121822171</v>
      </c>
      <c r="AP522" s="39">
        <f t="shared" si="28"/>
        <v>0.1889292349</v>
      </c>
      <c r="AQ522" s="40">
        <f t="shared" ref="AQ522:AR522" si="2627">AJ522+AN522</f>
        <v>0.2632101153</v>
      </c>
      <c r="AR522" s="54">
        <f t="shared" si="2627"/>
        <v>0.3107514059</v>
      </c>
      <c r="AS522" s="59">
        <f t="shared" si="30"/>
        <v>1.89035253</v>
      </c>
      <c r="AT522" s="39">
        <f t="shared" ref="AT522:AV522" si="2628">AP522*$AS522</f>
        <v>0.3571428571</v>
      </c>
      <c r="AU522" s="40">
        <f t="shared" si="2628"/>
        <v>0.4975599075</v>
      </c>
      <c r="AV522" s="54">
        <f t="shared" si="2628"/>
        <v>0.5874297063</v>
      </c>
      <c r="AW522" s="39">
        <f t="shared" ref="AW522:AY522" si="2629">IF(AT522&lt;0,0,IF(AT522&gt;1,1,AT522))</f>
        <v>0.3571428571</v>
      </c>
      <c r="AX522" s="40">
        <f t="shared" si="2629"/>
        <v>0.4975599075</v>
      </c>
      <c r="AY522" s="54">
        <f t="shared" si="2629"/>
        <v>0.5874297063</v>
      </c>
      <c r="AZ522" s="38"/>
      <c r="BA522" s="38"/>
      <c r="BB522" s="38"/>
      <c r="BC522" s="38"/>
      <c r="BD522" s="38"/>
      <c r="BE522" s="38"/>
      <c r="BF522" s="38"/>
    </row>
    <row r="523">
      <c r="A523" s="1"/>
      <c r="B523" s="1"/>
      <c r="C523" s="53">
        <v>0.0</v>
      </c>
      <c r="D523" s="42"/>
      <c r="E523" s="42"/>
      <c r="F523" s="2">
        <v>7055.0</v>
      </c>
      <c r="G523" s="75">
        <v>3274.0</v>
      </c>
      <c r="H523" s="43">
        <v>30.0</v>
      </c>
      <c r="I523" s="43">
        <v>50.0</v>
      </c>
      <c r="J523" s="43">
        <v>33.0</v>
      </c>
      <c r="K523" s="44">
        <v>49.0</v>
      </c>
      <c r="L523" s="44">
        <v>106.0</v>
      </c>
      <c r="M523" s="44">
        <v>44.0</v>
      </c>
      <c r="N523" s="76">
        <f>'Turnout Restoration'!AR523</f>
        <v>28</v>
      </c>
      <c r="O523" s="45">
        <v>13.0</v>
      </c>
      <c r="P523" s="76">
        <f>'Turnout Restoration'!AT523</f>
        <v>26</v>
      </c>
      <c r="Q523" s="39">
        <f t="shared" si="6"/>
        <v>0.1940298507</v>
      </c>
      <c r="R523" s="40">
        <f t="shared" si="7"/>
        <v>0.4424778761</v>
      </c>
      <c r="S523" s="54">
        <f t="shared" si="8"/>
        <v>0.5326633166</v>
      </c>
      <c r="T523" s="40">
        <f t="shared" si="9"/>
        <v>0.4748618846</v>
      </c>
      <c r="U523" s="54">
        <f t="shared" si="10"/>
        <v>0.5705765204</v>
      </c>
      <c r="V523" s="39">
        <f t="shared" ref="V523:X523" si="2630">Q523</f>
        <v>0.1940298507</v>
      </c>
      <c r="W523" s="40">
        <f t="shared" si="2630"/>
        <v>0.4424778761</v>
      </c>
      <c r="X523" s="54">
        <f t="shared" si="2630"/>
        <v>0.5326633166</v>
      </c>
      <c r="Y523" s="39">
        <f t="shared" si="12"/>
        <v>0.1940298507</v>
      </c>
      <c r="Z523" s="40">
        <f t="shared" si="13"/>
        <v>-0.1115221239</v>
      </c>
      <c r="AA523" s="54">
        <f t="shared" si="14"/>
        <v>-0.09933668342</v>
      </c>
      <c r="AB523" s="55">
        <f t="shared" si="15"/>
        <v>-0.5216598099</v>
      </c>
      <c r="AC523" s="55">
        <f t="shared" si="16"/>
        <v>1.307057973</v>
      </c>
      <c r="AD523" s="39">
        <f t="shared" si="17"/>
        <v>0.1582478548</v>
      </c>
      <c r="AE523" s="40">
        <f t="shared" si="18"/>
        <v>0.1582478548</v>
      </c>
      <c r="AF523" s="54">
        <f t="shared" si="19"/>
        <v>-0.09933668342</v>
      </c>
      <c r="AG523" s="56">
        <f t="shared" si="20"/>
        <v>-0.560558954</v>
      </c>
      <c r="AH523" s="56">
        <f t="shared" si="21"/>
        <v>1.345957117</v>
      </c>
      <c r="AI523" s="39">
        <f t="shared" si="22"/>
        <v>0.1321176752</v>
      </c>
      <c r="AJ523" s="40">
        <f t="shared" si="23"/>
        <v>0.1321176752</v>
      </c>
      <c r="AK523" s="54">
        <f t="shared" si="24"/>
        <v>0.1321176752</v>
      </c>
      <c r="AL523" s="57">
        <f t="shared" ref="AL523:AM523" si="2631">R523-T523</f>
        <v>-0.0323840085</v>
      </c>
      <c r="AM523" s="57">
        <f t="shared" si="2631"/>
        <v>-0.0379132038</v>
      </c>
      <c r="AN523" s="58">
        <f t="shared" si="26"/>
        <v>-0.01582627244</v>
      </c>
      <c r="AO523" s="58">
        <f t="shared" si="27"/>
        <v>-0.02671662173</v>
      </c>
      <c r="AP523" s="39">
        <f t="shared" si="28"/>
        <v>0.1321176752</v>
      </c>
      <c r="AQ523" s="40">
        <f t="shared" ref="AQ523:AR523" si="2632">AJ523+AN523</f>
        <v>0.1162914028</v>
      </c>
      <c r="AR523" s="54">
        <f t="shared" si="2632"/>
        <v>0.1054010535</v>
      </c>
      <c r="AS523" s="59">
        <f t="shared" si="30"/>
        <v>1.468613873</v>
      </c>
      <c r="AT523" s="39">
        <f t="shared" ref="AT523:AV523" si="2633">AP523*$AS523</f>
        <v>0.1940298507</v>
      </c>
      <c r="AU523" s="40">
        <f t="shared" si="2633"/>
        <v>0.1707871675</v>
      </c>
      <c r="AV523" s="54">
        <f t="shared" si="2633"/>
        <v>0.1547934494</v>
      </c>
      <c r="AW523" s="39">
        <f t="shared" ref="AW523:AY523" si="2634">IF(AT523&lt;0,0,IF(AT523&gt;1,1,AT523))</f>
        <v>0.1940298507</v>
      </c>
      <c r="AX523" s="40">
        <f t="shared" si="2634"/>
        <v>0.1707871675</v>
      </c>
      <c r="AY523" s="54">
        <f t="shared" si="2634"/>
        <v>0.1547934494</v>
      </c>
      <c r="AZ523" s="38"/>
      <c r="BA523" s="38"/>
      <c r="BB523" s="38"/>
      <c r="BC523" s="38"/>
      <c r="BD523" s="38"/>
      <c r="BE523" s="38"/>
      <c r="BF523" s="38"/>
    </row>
    <row r="524">
      <c r="A524" s="1"/>
      <c r="B524" s="1"/>
      <c r="C524" s="53">
        <v>0.0</v>
      </c>
      <c r="D524" s="42"/>
      <c r="E524" s="42"/>
      <c r="F524" s="2">
        <v>7056.0</v>
      </c>
      <c r="G524" s="75">
        <v>2345.0</v>
      </c>
      <c r="H524" s="43">
        <v>29.0</v>
      </c>
      <c r="I524" s="43">
        <v>43.0</v>
      </c>
      <c r="J524" s="43">
        <v>28.0</v>
      </c>
      <c r="K524" s="44">
        <v>68.0</v>
      </c>
      <c r="L524" s="44">
        <v>166.0</v>
      </c>
      <c r="M524" s="44">
        <v>38.0</v>
      </c>
      <c r="N524" s="76">
        <f>'Turnout Restoration'!AR524</f>
        <v>26</v>
      </c>
      <c r="O524" s="45">
        <v>21.0</v>
      </c>
      <c r="P524" s="76">
        <f>'Turnout Restoration'!AT524</f>
        <v>32</v>
      </c>
      <c r="Q524" s="39">
        <f t="shared" si="6"/>
        <v>0.2658227848</v>
      </c>
      <c r="R524" s="40">
        <f t="shared" si="7"/>
        <v>0.43</v>
      </c>
      <c r="S524" s="54">
        <f t="shared" si="8"/>
        <v>0.6102941176</v>
      </c>
      <c r="T524" s="40">
        <f t="shared" si="9"/>
        <v>0.4585763499</v>
      </c>
      <c r="U524" s="54">
        <f t="shared" si="10"/>
        <v>0.5547767986</v>
      </c>
      <c r="V524" s="39">
        <f t="shared" ref="V524:X524" si="2635">Q524</f>
        <v>0.2658227848</v>
      </c>
      <c r="W524" s="40">
        <f t="shared" si="2635"/>
        <v>0.43</v>
      </c>
      <c r="X524" s="54">
        <f t="shared" si="2635"/>
        <v>0.6102941176</v>
      </c>
      <c r="Y524" s="39">
        <f t="shared" si="12"/>
        <v>0.2658227848</v>
      </c>
      <c r="Z524" s="40">
        <f t="shared" si="13"/>
        <v>-0.124</v>
      </c>
      <c r="AA524" s="54">
        <f t="shared" si="14"/>
        <v>-0.02170588235</v>
      </c>
      <c r="AB524" s="55">
        <f t="shared" si="15"/>
        <v>-0.4364707355</v>
      </c>
      <c r="AC524" s="55">
        <f t="shared" si="16"/>
        <v>1.221868899</v>
      </c>
      <c r="AD524" s="39">
        <f t="shared" si="17"/>
        <v>0.2074099237</v>
      </c>
      <c r="AE524" s="40">
        <f t="shared" si="18"/>
        <v>0.2074099237</v>
      </c>
      <c r="AF524" s="54">
        <f t="shared" si="19"/>
        <v>-0.02170588235</v>
      </c>
      <c r="AG524" s="56">
        <f t="shared" si="20"/>
        <v>-0.1042725308</v>
      </c>
      <c r="AH524" s="56">
        <f t="shared" si="21"/>
        <v>0.8896706941</v>
      </c>
      <c r="AI524" s="39">
        <f t="shared" si="22"/>
        <v>0.1474618964</v>
      </c>
      <c r="AJ524" s="40">
        <f t="shared" si="23"/>
        <v>0.1474618964</v>
      </c>
      <c r="AK524" s="54">
        <f t="shared" si="24"/>
        <v>0.1474618964</v>
      </c>
      <c r="AL524" s="57">
        <f t="shared" ref="AL524:AM524" si="2636">R524-T524</f>
        <v>-0.02857634994</v>
      </c>
      <c r="AM524" s="57">
        <f t="shared" si="2636"/>
        <v>0.05551731906</v>
      </c>
      <c r="AN524" s="58">
        <f t="shared" si="26"/>
        <v>-0.01396544531</v>
      </c>
      <c r="AO524" s="58">
        <f t="shared" si="27"/>
        <v>0.03912186426</v>
      </c>
      <c r="AP524" s="39">
        <f t="shared" si="28"/>
        <v>0.1474618964</v>
      </c>
      <c r="AQ524" s="40">
        <f t="shared" ref="AQ524:AR524" si="2637">AJ524+AN524</f>
        <v>0.1334964511</v>
      </c>
      <c r="AR524" s="54">
        <f t="shared" si="2637"/>
        <v>0.1865837607</v>
      </c>
      <c r="AS524" s="59">
        <f t="shared" si="30"/>
        <v>1.80265405</v>
      </c>
      <c r="AT524" s="39">
        <f t="shared" ref="AT524:AV524" si="2638">AP524*$AS524</f>
        <v>0.2658227848</v>
      </c>
      <c r="AU524" s="40">
        <f t="shared" si="2638"/>
        <v>0.2406479183</v>
      </c>
      <c r="AV524" s="54">
        <f t="shared" si="2638"/>
        <v>0.3363459719</v>
      </c>
      <c r="AW524" s="39">
        <f t="shared" ref="AW524:AY524" si="2639">IF(AT524&lt;0,0,IF(AT524&gt;1,1,AT524))</f>
        <v>0.2658227848</v>
      </c>
      <c r="AX524" s="40">
        <f t="shared" si="2639"/>
        <v>0.2406479183</v>
      </c>
      <c r="AY524" s="54">
        <f t="shared" si="2639"/>
        <v>0.3363459719</v>
      </c>
      <c r="AZ524" s="38"/>
      <c r="BA524" s="38"/>
      <c r="BB524" s="38"/>
      <c r="BC524" s="38"/>
      <c r="BD524" s="38"/>
      <c r="BE524" s="38"/>
      <c r="BF524" s="38"/>
    </row>
    <row r="525">
      <c r="A525" s="1"/>
      <c r="B525" s="1"/>
      <c r="C525" s="53">
        <v>0.0</v>
      </c>
      <c r="D525" s="42"/>
      <c r="E525" s="42"/>
      <c r="F525" s="2">
        <v>7057.0</v>
      </c>
      <c r="G525" s="75">
        <v>1104.0</v>
      </c>
      <c r="H525" s="43">
        <v>13.0</v>
      </c>
      <c r="I525" s="43">
        <v>24.0</v>
      </c>
      <c r="J525" s="43">
        <v>10.0</v>
      </c>
      <c r="K525" s="44">
        <v>38.0</v>
      </c>
      <c r="L525" s="44">
        <v>79.0</v>
      </c>
      <c r="M525" s="44">
        <v>28.0</v>
      </c>
      <c r="N525" s="76">
        <f>'Turnout Restoration'!AR525</f>
        <v>12</v>
      </c>
      <c r="O525" s="45">
        <v>11.0</v>
      </c>
      <c r="P525" s="76">
        <f>'Turnout Restoration'!AT525</f>
        <v>12</v>
      </c>
      <c r="Q525" s="39">
        <f t="shared" si="6"/>
        <v>0.3142857143</v>
      </c>
      <c r="R525" s="40">
        <f t="shared" si="7"/>
        <v>0.5106382979</v>
      </c>
      <c r="S525" s="54">
        <f t="shared" si="8"/>
        <v>0.5448275862</v>
      </c>
      <c r="T525" s="40">
        <f t="shared" si="9"/>
        <v>0.4515518367</v>
      </c>
      <c r="U525" s="54">
        <f t="shared" si="10"/>
        <v>0.5462269388</v>
      </c>
      <c r="V525" s="39">
        <f t="shared" ref="V525:X525" si="2640">Q525</f>
        <v>0.3142857143</v>
      </c>
      <c r="W525" s="40">
        <f t="shared" si="2640"/>
        <v>0.5106382979</v>
      </c>
      <c r="X525" s="54">
        <f t="shared" si="2640"/>
        <v>0.5448275862</v>
      </c>
      <c r="Y525" s="39">
        <f t="shared" si="12"/>
        <v>0.3142857143</v>
      </c>
      <c r="Z525" s="40">
        <f t="shared" si="13"/>
        <v>-0.04336170213</v>
      </c>
      <c r="AA525" s="54">
        <f t="shared" si="14"/>
        <v>-0.08717241379</v>
      </c>
      <c r="AB525" s="55">
        <f t="shared" si="15"/>
        <v>-0.1371034821</v>
      </c>
      <c r="AC525" s="55">
        <f t="shared" si="16"/>
        <v>0.9225016455</v>
      </c>
      <c r="AD525" s="39">
        <f t="shared" si="17"/>
        <v>0.2243387477</v>
      </c>
      <c r="AE525" s="40">
        <f t="shared" si="18"/>
        <v>0.2243387477</v>
      </c>
      <c r="AF525" s="54">
        <f t="shared" si="19"/>
        <v>-0.08717241379</v>
      </c>
      <c r="AG525" s="56">
        <f t="shared" si="20"/>
        <v>-0.3706185473</v>
      </c>
      <c r="AH525" s="56">
        <f t="shared" si="21"/>
        <v>1.156016711</v>
      </c>
      <c r="AI525" s="39">
        <f t="shared" si="22"/>
        <v>0.1701865204</v>
      </c>
      <c r="AJ525" s="40">
        <f t="shared" si="23"/>
        <v>0.1701865204</v>
      </c>
      <c r="AK525" s="54">
        <f t="shared" si="24"/>
        <v>0.1701865204</v>
      </c>
      <c r="AL525" s="57">
        <f t="shared" ref="AL525:AM525" si="2641">R525-T525</f>
        <v>0.05908646114</v>
      </c>
      <c r="AM525" s="57">
        <f t="shared" si="2641"/>
        <v>-0.001399352569</v>
      </c>
      <c r="AN525" s="58">
        <f t="shared" si="26"/>
        <v>0.02887593213</v>
      </c>
      <c r="AO525" s="58">
        <f t="shared" si="27"/>
        <v>-0.0009860937483</v>
      </c>
      <c r="AP525" s="39">
        <f t="shared" si="28"/>
        <v>0.1701865204</v>
      </c>
      <c r="AQ525" s="40">
        <f t="shared" ref="AQ525:AR525" si="2642">AJ525+AN525</f>
        <v>0.1990624525</v>
      </c>
      <c r="AR525" s="54">
        <f t="shared" si="2642"/>
        <v>0.1692004266</v>
      </c>
      <c r="AS525" s="59">
        <f t="shared" si="30"/>
        <v>1.846713321</v>
      </c>
      <c r="AT525" s="39">
        <f t="shared" ref="AT525:AV525" si="2643">AP525*$AS525</f>
        <v>0.3142857143</v>
      </c>
      <c r="AU525" s="40">
        <f t="shared" si="2643"/>
        <v>0.3676112828</v>
      </c>
      <c r="AV525" s="54">
        <f t="shared" si="2643"/>
        <v>0.3124646818</v>
      </c>
      <c r="AW525" s="39">
        <f t="shared" ref="AW525:AY525" si="2644">IF(AT525&lt;0,0,IF(AT525&gt;1,1,AT525))</f>
        <v>0.3142857143</v>
      </c>
      <c r="AX525" s="40">
        <f t="shared" si="2644"/>
        <v>0.3676112828</v>
      </c>
      <c r="AY525" s="54">
        <f t="shared" si="2644"/>
        <v>0.3124646818</v>
      </c>
      <c r="AZ525" s="38"/>
      <c r="BA525" s="38"/>
      <c r="BB525" s="38"/>
      <c r="BC525" s="38"/>
      <c r="BD525" s="38"/>
      <c r="BE525" s="38"/>
      <c r="BF525" s="38"/>
    </row>
    <row r="526">
      <c r="A526" s="1"/>
      <c r="B526" s="1"/>
      <c r="C526" s="53">
        <v>0.0</v>
      </c>
      <c r="D526" s="42"/>
      <c r="E526" s="42"/>
      <c r="F526" s="2">
        <v>7058.0</v>
      </c>
      <c r="G526" s="75">
        <v>922.0</v>
      </c>
      <c r="H526" s="43">
        <v>14.0</v>
      </c>
      <c r="I526" s="43">
        <v>14.0</v>
      </c>
      <c r="J526" s="43">
        <v>10.0</v>
      </c>
      <c r="K526" s="44">
        <v>25.0</v>
      </c>
      <c r="L526" s="44">
        <v>71.0</v>
      </c>
      <c r="M526" s="44">
        <v>13.0</v>
      </c>
      <c r="N526" s="76">
        <f>'Turnout Restoration'!AR526</f>
        <v>11</v>
      </c>
      <c r="O526" s="45">
        <v>12.0</v>
      </c>
      <c r="P526" s="76">
        <f>'Turnout Restoration'!AT526</f>
        <v>12</v>
      </c>
      <c r="Q526" s="39">
        <f t="shared" si="6"/>
        <v>0.3428571429</v>
      </c>
      <c r="R526" s="40">
        <f t="shared" si="7"/>
        <v>0.3684210526</v>
      </c>
      <c r="S526" s="54">
        <f t="shared" si="8"/>
        <v>0.6513761468</v>
      </c>
      <c r="T526" s="40">
        <f t="shared" si="9"/>
        <v>0.4489093878</v>
      </c>
      <c r="U526" s="54">
        <f t="shared" si="10"/>
        <v>0.5419853061</v>
      </c>
      <c r="V526" s="39">
        <f t="shared" ref="V526:X526" si="2645">Q526</f>
        <v>0.3428571429</v>
      </c>
      <c r="W526" s="40">
        <f t="shared" si="2645"/>
        <v>0.3684210526</v>
      </c>
      <c r="X526" s="54">
        <f t="shared" si="2645"/>
        <v>0.6513761468</v>
      </c>
      <c r="Y526" s="39">
        <f t="shared" si="12"/>
        <v>0.3428571429</v>
      </c>
      <c r="Z526" s="40">
        <f t="shared" si="13"/>
        <v>-0.1855789474</v>
      </c>
      <c r="AA526" s="54">
        <f t="shared" si="14"/>
        <v>0.01937614679</v>
      </c>
      <c r="AB526" s="55">
        <f t="shared" si="15"/>
        <v>-0.4961175104</v>
      </c>
      <c r="AC526" s="55">
        <f t="shared" si="16"/>
        <v>1.281515674</v>
      </c>
      <c r="AD526" s="39">
        <f t="shared" si="17"/>
        <v>0.2756724198</v>
      </c>
      <c r="AE526" s="40">
        <f t="shared" si="18"/>
        <v>0.2756724198</v>
      </c>
      <c r="AF526" s="54">
        <f t="shared" si="19"/>
        <v>0.01937614679</v>
      </c>
      <c r="AG526" s="56">
        <f t="shared" si="20"/>
        <v>0.07017144998</v>
      </c>
      <c r="AH526" s="56">
        <f t="shared" si="21"/>
        <v>0.7152267134</v>
      </c>
      <c r="AI526" s="39">
        <f t="shared" si="22"/>
        <v>0.1954107445</v>
      </c>
      <c r="AJ526" s="40">
        <f t="shared" si="23"/>
        <v>0.1954107445</v>
      </c>
      <c r="AK526" s="54">
        <f t="shared" si="24"/>
        <v>0.1954107445</v>
      </c>
      <c r="AL526" s="57">
        <f t="shared" ref="AL526:AM526" si="2646">R526-T526</f>
        <v>-0.08048833512</v>
      </c>
      <c r="AM526" s="57">
        <f t="shared" si="2646"/>
        <v>0.1093908407</v>
      </c>
      <c r="AN526" s="58">
        <f t="shared" si="26"/>
        <v>-0.03933516507</v>
      </c>
      <c r="AO526" s="58">
        <f t="shared" si="27"/>
        <v>0.07708537971</v>
      </c>
      <c r="AP526" s="39">
        <f t="shared" si="28"/>
        <v>0.1954107445</v>
      </c>
      <c r="AQ526" s="40">
        <f t="shared" ref="AQ526:AR526" si="2647">AJ526+AN526</f>
        <v>0.1560755794</v>
      </c>
      <c r="AR526" s="54">
        <f t="shared" si="2647"/>
        <v>0.2724961242</v>
      </c>
      <c r="AS526" s="59">
        <f t="shared" si="30"/>
        <v>1.754546014</v>
      </c>
      <c r="AT526" s="39">
        <f t="shared" ref="AT526:AV526" si="2648">AP526*$AS526</f>
        <v>0.3428571429</v>
      </c>
      <c r="AU526" s="40">
        <f t="shared" si="2648"/>
        <v>0.2738417858</v>
      </c>
      <c r="AV526" s="54">
        <f t="shared" si="2648"/>
        <v>0.4781069886</v>
      </c>
      <c r="AW526" s="39">
        <f t="shared" ref="AW526:AY526" si="2649">IF(AT526&lt;0,0,IF(AT526&gt;1,1,AT526))</f>
        <v>0.3428571429</v>
      </c>
      <c r="AX526" s="40">
        <f t="shared" si="2649"/>
        <v>0.2738417858</v>
      </c>
      <c r="AY526" s="54">
        <f t="shared" si="2649"/>
        <v>0.4781069886</v>
      </c>
      <c r="AZ526" s="38"/>
      <c r="BA526" s="38"/>
      <c r="BB526" s="38"/>
      <c r="BC526" s="38"/>
      <c r="BD526" s="38"/>
      <c r="BE526" s="38"/>
      <c r="BF526" s="38"/>
    </row>
    <row r="527">
      <c r="A527" s="1"/>
      <c r="B527" s="1"/>
      <c r="C527" s="53">
        <v>0.0</v>
      </c>
      <c r="D527" s="42"/>
      <c r="E527" s="42"/>
      <c r="F527" s="2">
        <v>7059.0</v>
      </c>
      <c r="G527" s="75">
        <v>2506.0</v>
      </c>
      <c r="H527" s="43">
        <v>34.0</v>
      </c>
      <c r="I527" s="43">
        <v>70.0</v>
      </c>
      <c r="J527" s="43">
        <v>26.0</v>
      </c>
      <c r="K527" s="44">
        <v>106.0</v>
      </c>
      <c r="L527" s="44">
        <v>253.0</v>
      </c>
      <c r="M527" s="44">
        <v>86.0</v>
      </c>
      <c r="N527" s="76">
        <f>'Turnout Restoration'!AR527</f>
        <v>42</v>
      </c>
      <c r="O527" s="45">
        <v>38.0</v>
      </c>
      <c r="P527" s="76">
        <f>'Turnout Restoration'!AT527</f>
        <v>36</v>
      </c>
      <c r="Q527" s="39">
        <f t="shared" si="6"/>
        <v>0.3275862069</v>
      </c>
      <c r="R527" s="40">
        <f t="shared" si="7"/>
        <v>0.5384615385</v>
      </c>
      <c r="S527" s="54">
        <f t="shared" si="8"/>
        <v>0.5685393258</v>
      </c>
      <c r="T527" s="40">
        <f t="shared" si="9"/>
        <v>0.4501834126</v>
      </c>
      <c r="U527" s="54">
        <f t="shared" si="10"/>
        <v>0.5441786564</v>
      </c>
      <c r="V527" s="39">
        <f t="shared" ref="V527:X527" si="2650">Q527</f>
        <v>0.3275862069</v>
      </c>
      <c r="W527" s="40">
        <f t="shared" si="2650"/>
        <v>0.5384615385</v>
      </c>
      <c r="X527" s="54">
        <f t="shared" si="2650"/>
        <v>0.5685393258</v>
      </c>
      <c r="Y527" s="39">
        <f t="shared" si="12"/>
        <v>0.3275862069</v>
      </c>
      <c r="Z527" s="40">
        <f t="shared" si="13"/>
        <v>-0.01553846154</v>
      </c>
      <c r="AA527" s="54">
        <f t="shared" si="14"/>
        <v>-0.06346067416</v>
      </c>
      <c r="AB527" s="55">
        <f t="shared" si="15"/>
        <v>-0.04739767288</v>
      </c>
      <c r="AC527" s="55">
        <f t="shared" si="16"/>
        <v>0.8327958363</v>
      </c>
      <c r="AD527" s="39">
        <f t="shared" si="17"/>
        <v>0.2318988645</v>
      </c>
      <c r="AE527" s="40">
        <f t="shared" si="18"/>
        <v>0.2318988645</v>
      </c>
      <c r="AF527" s="54">
        <f t="shared" si="19"/>
        <v>-0.06346067416</v>
      </c>
      <c r="AG527" s="56">
        <f t="shared" si="20"/>
        <v>-0.2671169118</v>
      </c>
      <c r="AH527" s="56">
        <f t="shared" si="21"/>
        <v>1.052515075</v>
      </c>
      <c r="AI527" s="39">
        <f t="shared" si="22"/>
        <v>0.170006383</v>
      </c>
      <c r="AJ527" s="40">
        <f t="shared" si="23"/>
        <v>0.170006383</v>
      </c>
      <c r="AK527" s="54">
        <f t="shared" si="24"/>
        <v>0.170006383</v>
      </c>
      <c r="AL527" s="57">
        <f t="shared" ref="AL527:AM527" si="2651">R527-T527</f>
        <v>0.08827812586</v>
      </c>
      <c r="AM527" s="57">
        <f t="shared" si="2651"/>
        <v>0.02436066948</v>
      </c>
      <c r="AN527" s="58">
        <f t="shared" si="26"/>
        <v>0.04314208571</v>
      </c>
      <c r="AO527" s="58">
        <f t="shared" si="27"/>
        <v>0.01716644141</v>
      </c>
      <c r="AP527" s="39">
        <f t="shared" si="28"/>
        <v>0.170006383</v>
      </c>
      <c r="AQ527" s="40">
        <f t="shared" ref="AQ527:AR527" si="2652">AJ527+AN527</f>
        <v>0.2131484687</v>
      </c>
      <c r="AR527" s="54">
        <f t="shared" si="2652"/>
        <v>0.1871728244</v>
      </c>
      <c r="AS527" s="59">
        <f t="shared" si="30"/>
        <v>1.926905338</v>
      </c>
      <c r="AT527" s="39">
        <f t="shared" ref="AT527:AV527" si="2653">AP527*$AS527</f>
        <v>0.3275862069</v>
      </c>
      <c r="AU527" s="40">
        <f t="shared" si="2653"/>
        <v>0.4107169221</v>
      </c>
      <c r="AV527" s="54">
        <f t="shared" si="2653"/>
        <v>0.3606643145</v>
      </c>
      <c r="AW527" s="39">
        <f t="shared" ref="AW527:AY527" si="2654">IF(AT527&lt;0,0,IF(AT527&gt;1,1,AT527))</f>
        <v>0.3275862069</v>
      </c>
      <c r="AX527" s="40">
        <f t="shared" si="2654"/>
        <v>0.4107169221</v>
      </c>
      <c r="AY527" s="54">
        <f t="shared" si="2654"/>
        <v>0.3606643145</v>
      </c>
      <c r="AZ527" s="38"/>
      <c r="BA527" s="38"/>
      <c r="BB527" s="38"/>
      <c r="BC527" s="38"/>
      <c r="BD527" s="38"/>
      <c r="BE527" s="38"/>
      <c r="BF527" s="38"/>
    </row>
    <row r="528">
      <c r="A528" s="1"/>
      <c r="B528" s="1"/>
      <c r="C528" s="53">
        <v>0.0</v>
      </c>
      <c r="D528" s="42"/>
      <c r="E528" s="42"/>
      <c r="F528" s="2">
        <v>7060.0</v>
      </c>
      <c r="G528" s="75">
        <v>2246.0</v>
      </c>
      <c r="H528" s="43">
        <v>21.0</v>
      </c>
      <c r="I528" s="43">
        <v>41.0</v>
      </c>
      <c r="J528" s="43">
        <v>23.0</v>
      </c>
      <c r="K528" s="44">
        <v>50.0</v>
      </c>
      <c r="L528" s="44">
        <v>155.0</v>
      </c>
      <c r="M528" s="44">
        <v>60.0</v>
      </c>
      <c r="N528" s="76">
        <f>'Turnout Restoration'!AR528</f>
        <v>27</v>
      </c>
      <c r="O528" s="45">
        <v>28.0</v>
      </c>
      <c r="P528" s="76">
        <f>'Turnout Restoration'!AT528</f>
        <v>29</v>
      </c>
      <c r="Q528" s="39">
        <f t="shared" si="6"/>
        <v>0.3333333333</v>
      </c>
      <c r="R528" s="40">
        <f t="shared" si="7"/>
        <v>0.4823529412</v>
      </c>
      <c r="S528" s="54">
        <f t="shared" si="8"/>
        <v>0.5849056604</v>
      </c>
      <c r="T528" s="40">
        <f t="shared" si="9"/>
        <v>0.4496666667</v>
      </c>
      <c r="U528" s="54">
        <f t="shared" si="10"/>
        <v>0.5433333333</v>
      </c>
      <c r="V528" s="39">
        <f t="shared" ref="V528:X528" si="2655">Q528</f>
        <v>0.3333333333</v>
      </c>
      <c r="W528" s="40">
        <f t="shared" si="2655"/>
        <v>0.4823529412</v>
      </c>
      <c r="X528" s="54">
        <f t="shared" si="2655"/>
        <v>0.5849056604</v>
      </c>
      <c r="Y528" s="39">
        <f t="shared" si="12"/>
        <v>0.3333333333</v>
      </c>
      <c r="Z528" s="40">
        <f t="shared" si="13"/>
        <v>-0.07164705882</v>
      </c>
      <c r="AA528" s="54">
        <f t="shared" si="14"/>
        <v>-0.04709433962</v>
      </c>
      <c r="AB528" s="55">
        <f t="shared" si="15"/>
        <v>-0.2117199348</v>
      </c>
      <c r="AC528" s="55">
        <f t="shared" si="16"/>
        <v>0.9971180982</v>
      </c>
      <c r="AD528" s="39">
        <f t="shared" si="17"/>
        <v>0.2410854746</v>
      </c>
      <c r="AE528" s="40">
        <f t="shared" si="18"/>
        <v>0.2410854746</v>
      </c>
      <c r="AF528" s="54">
        <f t="shared" si="19"/>
        <v>-0.04709433962</v>
      </c>
      <c r="AG528" s="56">
        <f t="shared" si="20"/>
        <v>-0.1929136105</v>
      </c>
      <c r="AH528" s="56">
        <f t="shared" si="21"/>
        <v>0.9783117739</v>
      </c>
      <c r="AI528" s="39">
        <f t="shared" si="22"/>
        <v>0.1736952545</v>
      </c>
      <c r="AJ528" s="40">
        <f t="shared" si="23"/>
        <v>0.1736952545</v>
      </c>
      <c r="AK528" s="54">
        <f t="shared" si="24"/>
        <v>0.1736952545</v>
      </c>
      <c r="AL528" s="57">
        <f t="shared" ref="AL528:AM528" si="2656">R528-T528</f>
        <v>0.03268627451</v>
      </c>
      <c r="AM528" s="57">
        <f t="shared" si="2656"/>
        <v>0.04157232704</v>
      </c>
      <c r="AN528" s="58">
        <f t="shared" si="26"/>
        <v>0.01597399177</v>
      </c>
      <c r="AO528" s="58">
        <f t="shared" si="27"/>
        <v>0.02929512742</v>
      </c>
      <c r="AP528" s="39">
        <f t="shared" si="28"/>
        <v>0.1736952545</v>
      </c>
      <c r="AQ528" s="40">
        <f t="shared" ref="AQ528:AR528" si="2657">AJ528+AN528</f>
        <v>0.1896692463</v>
      </c>
      <c r="AR528" s="54">
        <f t="shared" si="2657"/>
        <v>0.202990382</v>
      </c>
      <c r="AS528" s="59">
        <f t="shared" si="30"/>
        <v>1.919069892</v>
      </c>
      <c r="AT528" s="39">
        <f t="shared" ref="AT528:AV528" si="2658">AP528*$AS528</f>
        <v>0.3333333333</v>
      </c>
      <c r="AU528" s="40">
        <f t="shared" si="2658"/>
        <v>0.36398854</v>
      </c>
      <c r="AV528" s="54">
        <f t="shared" si="2658"/>
        <v>0.3895527303</v>
      </c>
      <c r="AW528" s="39">
        <f t="shared" ref="AW528:AY528" si="2659">IF(AT528&lt;0,0,IF(AT528&gt;1,1,AT528))</f>
        <v>0.3333333333</v>
      </c>
      <c r="AX528" s="40">
        <f t="shared" si="2659"/>
        <v>0.36398854</v>
      </c>
      <c r="AY528" s="54">
        <f t="shared" si="2659"/>
        <v>0.3895527303</v>
      </c>
      <c r="AZ528" s="38"/>
      <c r="BA528" s="38"/>
      <c r="BB528" s="38"/>
      <c r="BC528" s="38"/>
      <c r="BD528" s="38"/>
      <c r="BE528" s="38"/>
      <c r="BF528" s="38"/>
    </row>
    <row r="529">
      <c r="A529" s="1"/>
      <c r="B529" s="1"/>
      <c r="C529" s="53">
        <v>0.0</v>
      </c>
      <c r="D529" s="42"/>
      <c r="E529" s="42"/>
      <c r="F529" s="2">
        <v>7079.0</v>
      </c>
      <c r="G529" s="75">
        <v>2180.0</v>
      </c>
      <c r="H529" s="43">
        <v>7.0</v>
      </c>
      <c r="I529" s="43">
        <v>27.0</v>
      </c>
      <c r="J529" s="43">
        <v>6.0</v>
      </c>
      <c r="K529" s="44">
        <v>24.0</v>
      </c>
      <c r="L529" s="44">
        <v>62.0</v>
      </c>
      <c r="M529" s="44">
        <v>17.0</v>
      </c>
      <c r="N529" s="76">
        <f>'Turnout Restoration'!AR529</f>
        <v>16</v>
      </c>
      <c r="O529" s="45">
        <v>15.0</v>
      </c>
      <c r="P529" s="76">
        <f>'Turnout Restoration'!AT529</f>
        <v>12</v>
      </c>
      <c r="Q529" s="39">
        <f t="shared" si="6"/>
        <v>0.3488372093</v>
      </c>
      <c r="R529" s="40">
        <f t="shared" si="7"/>
        <v>0.675</v>
      </c>
      <c r="S529" s="54">
        <f t="shared" si="8"/>
        <v>0.6019417476</v>
      </c>
      <c r="T529" s="40">
        <f t="shared" si="9"/>
        <v>0.4484970254</v>
      </c>
      <c r="U529" s="54">
        <f t="shared" si="10"/>
        <v>0.5411725257</v>
      </c>
      <c r="V529" s="39">
        <f t="shared" ref="V529:X529" si="2660">Q529</f>
        <v>0.3488372093</v>
      </c>
      <c r="W529" s="40">
        <f t="shared" si="2660"/>
        <v>0.675</v>
      </c>
      <c r="X529" s="54">
        <f t="shared" si="2660"/>
        <v>0.6019417476</v>
      </c>
      <c r="Y529" s="39">
        <f t="shared" si="12"/>
        <v>0.3488372093</v>
      </c>
      <c r="Z529" s="40">
        <f t="shared" si="13"/>
        <v>0.121</v>
      </c>
      <c r="AA529" s="54">
        <f t="shared" si="14"/>
        <v>-0.03005825243</v>
      </c>
      <c r="AB529" s="55">
        <f t="shared" si="15"/>
        <v>0.3338807086</v>
      </c>
      <c r="AC529" s="55">
        <f t="shared" si="16"/>
        <v>0.4515174548</v>
      </c>
      <c r="AD529" s="39">
        <f t="shared" si="17"/>
        <v>0.2610827442</v>
      </c>
      <c r="AE529" s="40">
        <f t="shared" si="18"/>
        <v>0.2610827442</v>
      </c>
      <c r="AF529" s="54">
        <f t="shared" si="19"/>
        <v>-0.03005825243</v>
      </c>
      <c r="AG529" s="56">
        <f t="shared" si="20"/>
        <v>-0.1146245573</v>
      </c>
      <c r="AH529" s="56">
        <f t="shared" si="21"/>
        <v>0.9000227207</v>
      </c>
      <c r="AI529" s="39">
        <f t="shared" si="22"/>
        <v>0.1858328521</v>
      </c>
      <c r="AJ529" s="40">
        <f t="shared" si="23"/>
        <v>0.1858328521</v>
      </c>
      <c r="AK529" s="54">
        <f t="shared" si="24"/>
        <v>0.1858328521</v>
      </c>
      <c r="AL529" s="57">
        <f t="shared" ref="AL529:AM529" si="2661">R529-T529</f>
        <v>0.2265029746</v>
      </c>
      <c r="AM529" s="57">
        <f t="shared" si="2661"/>
        <v>0.06076922188</v>
      </c>
      <c r="AN529" s="58">
        <f t="shared" si="26"/>
        <v>0.1106934549</v>
      </c>
      <c r="AO529" s="58">
        <f t="shared" si="27"/>
        <v>0.04282276756</v>
      </c>
      <c r="AP529" s="39">
        <f t="shared" si="28"/>
        <v>0.1858328521</v>
      </c>
      <c r="AQ529" s="40">
        <f t="shared" ref="AQ529:AR529" si="2662">AJ529+AN529</f>
        <v>0.296526307</v>
      </c>
      <c r="AR529" s="54">
        <f t="shared" si="2662"/>
        <v>0.2286556197</v>
      </c>
      <c r="AS529" s="59">
        <f t="shared" si="30"/>
        <v>1.877155763</v>
      </c>
      <c r="AT529" s="39">
        <f t="shared" ref="AT529:AV529" si="2663">AP529*$AS529</f>
        <v>0.3488372093</v>
      </c>
      <c r="AU529" s="40">
        <f t="shared" si="2663"/>
        <v>0.5566260661</v>
      </c>
      <c r="AV529" s="54">
        <f t="shared" si="2663"/>
        <v>0.4292222142</v>
      </c>
      <c r="AW529" s="39">
        <f t="shared" ref="AW529:AY529" si="2664">IF(AT529&lt;0,0,IF(AT529&gt;1,1,AT529))</f>
        <v>0.3488372093</v>
      </c>
      <c r="AX529" s="40">
        <f t="shared" si="2664"/>
        <v>0.5566260661</v>
      </c>
      <c r="AY529" s="54">
        <f t="shared" si="2664"/>
        <v>0.4292222142</v>
      </c>
      <c r="AZ529" s="38"/>
      <c r="BA529" s="38"/>
      <c r="BB529" s="38"/>
      <c r="BC529" s="38"/>
      <c r="BD529" s="38"/>
      <c r="BE529" s="38"/>
      <c r="BF529" s="38"/>
    </row>
    <row r="530">
      <c r="A530" s="1"/>
      <c r="B530" s="1"/>
      <c r="C530" s="53">
        <v>0.0</v>
      </c>
      <c r="D530" s="42"/>
      <c r="E530" s="42"/>
      <c r="F530" s="2">
        <v>7097.0</v>
      </c>
      <c r="G530" s="75">
        <v>1210.0</v>
      </c>
      <c r="H530" s="43">
        <v>12.0</v>
      </c>
      <c r="I530" s="43">
        <v>12.0</v>
      </c>
      <c r="J530" s="43">
        <v>7.0</v>
      </c>
      <c r="K530" s="44">
        <v>19.0</v>
      </c>
      <c r="L530" s="44">
        <v>62.0</v>
      </c>
      <c r="M530" s="44">
        <v>21.0</v>
      </c>
      <c r="N530" s="76">
        <f>'Turnout Restoration'!AR530</f>
        <v>11</v>
      </c>
      <c r="O530" s="45">
        <v>11.0</v>
      </c>
      <c r="P530" s="76">
        <f>'Turnout Restoration'!AT530</f>
        <v>7</v>
      </c>
      <c r="Q530" s="39">
        <f t="shared" si="6"/>
        <v>0.3793103448</v>
      </c>
      <c r="R530" s="40">
        <f t="shared" si="7"/>
        <v>0.3870967742</v>
      </c>
      <c r="S530" s="54">
        <f t="shared" si="8"/>
        <v>0.6078431373</v>
      </c>
      <c r="T530" s="40">
        <f t="shared" si="9"/>
        <v>0.4471521998</v>
      </c>
      <c r="U530" s="54">
        <f t="shared" si="10"/>
        <v>0.5374340071</v>
      </c>
      <c r="V530" s="39">
        <f t="shared" ref="V530:X530" si="2665">Q530</f>
        <v>0.3793103448</v>
      </c>
      <c r="W530" s="40">
        <f t="shared" si="2665"/>
        <v>0.3870967742</v>
      </c>
      <c r="X530" s="54">
        <f t="shared" si="2665"/>
        <v>0.6078431373</v>
      </c>
      <c r="Y530" s="39">
        <f t="shared" si="12"/>
        <v>0.3793103448</v>
      </c>
      <c r="Z530" s="40">
        <f t="shared" si="13"/>
        <v>-0.1669032258</v>
      </c>
      <c r="AA530" s="54">
        <f t="shared" si="14"/>
        <v>-0.02415686275</v>
      </c>
      <c r="AB530" s="55">
        <f t="shared" si="15"/>
        <v>-0.4145216159</v>
      </c>
      <c r="AC530" s="55">
        <f t="shared" si="16"/>
        <v>1.199919779</v>
      </c>
      <c r="AD530" s="39">
        <f t="shared" si="17"/>
        <v>0.2930298828</v>
      </c>
      <c r="AE530" s="40">
        <f t="shared" si="18"/>
        <v>0.2930298828</v>
      </c>
      <c r="AF530" s="54">
        <f t="shared" si="19"/>
        <v>-0.02415686275</v>
      </c>
      <c r="AG530" s="56">
        <f t="shared" si="20"/>
        <v>-0.08225222883</v>
      </c>
      <c r="AH530" s="56">
        <f t="shared" si="21"/>
        <v>0.8676503922</v>
      </c>
      <c r="AI530" s="39">
        <f t="shared" si="22"/>
        <v>0.2079063085</v>
      </c>
      <c r="AJ530" s="40">
        <f t="shared" si="23"/>
        <v>0.2079063085</v>
      </c>
      <c r="AK530" s="54">
        <f t="shared" si="24"/>
        <v>0.2079063085</v>
      </c>
      <c r="AL530" s="57">
        <f t="shared" ref="AL530:AM530" si="2666">R530-T530</f>
        <v>-0.06005542557</v>
      </c>
      <c r="AM530" s="57">
        <f t="shared" si="2666"/>
        <v>0.07040913012</v>
      </c>
      <c r="AN530" s="58">
        <f t="shared" si="26"/>
        <v>-0.02934947125</v>
      </c>
      <c r="AO530" s="58">
        <f t="shared" si="27"/>
        <v>0.04961580419</v>
      </c>
      <c r="AP530" s="39">
        <f t="shared" si="28"/>
        <v>0.2079063085</v>
      </c>
      <c r="AQ530" s="40">
        <f t="shared" ref="AQ530:AR530" si="2667">AJ530+AN530</f>
        <v>0.1785568373</v>
      </c>
      <c r="AR530" s="54">
        <f t="shared" si="2667"/>
        <v>0.2575221127</v>
      </c>
      <c r="AS530" s="59">
        <f t="shared" si="30"/>
        <v>1.824429222</v>
      </c>
      <c r="AT530" s="39">
        <f t="shared" ref="AT530:AV530" si="2668">AP530*$AS530</f>
        <v>0.3793103448</v>
      </c>
      <c r="AU530" s="40">
        <f t="shared" si="2668"/>
        <v>0.3257643118</v>
      </c>
      <c r="AV530" s="54">
        <f t="shared" si="2668"/>
        <v>0.4698308679</v>
      </c>
      <c r="AW530" s="39">
        <f t="shared" ref="AW530:AY530" si="2669">IF(AT530&lt;0,0,IF(AT530&gt;1,1,AT530))</f>
        <v>0.3793103448</v>
      </c>
      <c r="AX530" s="40">
        <f t="shared" si="2669"/>
        <v>0.3257643118</v>
      </c>
      <c r="AY530" s="54">
        <f t="shared" si="2669"/>
        <v>0.4698308679</v>
      </c>
      <c r="AZ530" s="38"/>
      <c r="BA530" s="38"/>
      <c r="BB530" s="38"/>
      <c r="BC530" s="38"/>
      <c r="BD530" s="38"/>
      <c r="BE530" s="38"/>
      <c r="BF530" s="38"/>
    </row>
    <row r="531">
      <c r="A531" s="1"/>
      <c r="B531" s="1"/>
      <c r="C531" s="53">
        <v>0.0</v>
      </c>
      <c r="D531" s="42"/>
      <c r="E531" s="42"/>
      <c r="F531" s="2">
        <v>7311.0</v>
      </c>
      <c r="G531" s="75">
        <v>796.0</v>
      </c>
      <c r="H531" s="43">
        <v>9.0</v>
      </c>
      <c r="I531" s="43">
        <v>10.0</v>
      </c>
      <c r="J531" s="43">
        <v>11.0</v>
      </c>
      <c r="K531" s="44">
        <v>20.0</v>
      </c>
      <c r="L531" s="44">
        <v>42.0</v>
      </c>
      <c r="M531" s="44">
        <v>4.0</v>
      </c>
      <c r="N531" s="76">
        <f>'Turnout Restoration'!AR531</f>
        <v>8</v>
      </c>
      <c r="O531" s="45">
        <v>1.0</v>
      </c>
      <c r="P531" s="76">
        <f>'Turnout Restoration'!AT531</f>
        <v>10</v>
      </c>
      <c r="Q531" s="39">
        <f t="shared" si="6"/>
        <v>0.05263157895</v>
      </c>
      <c r="R531" s="40">
        <f t="shared" si="7"/>
        <v>0.3333333333</v>
      </c>
      <c r="S531" s="54">
        <f t="shared" si="8"/>
        <v>0.6363636364</v>
      </c>
      <c r="T531" s="40">
        <f t="shared" si="9"/>
        <v>0.527465374</v>
      </c>
      <c r="U531" s="54">
        <f t="shared" si="10"/>
        <v>0.6126371191</v>
      </c>
      <c r="V531" s="39">
        <f t="shared" ref="V531:X531" si="2670">Q531</f>
        <v>0.05263157895</v>
      </c>
      <c r="W531" s="40">
        <f t="shared" si="2670"/>
        <v>0.3333333333</v>
      </c>
      <c r="X531" s="54">
        <f t="shared" si="2670"/>
        <v>0.6363636364</v>
      </c>
      <c r="Y531" s="39">
        <f t="shared" si="12"/>
        <v>0.05263157895</v>
      </c>
      <c r="Z531" s="40">
        <f t="shared" si="13"/>
        <v>-0.2206666667</v>
      </c>
      <c r="AA531" s="54">
        <f t="shared" si="14"/>
        <v>0.004363636364</v>
      </c>
      <c r="AB531" s="55">
        <f t="shared" si="15"/>
        <v>-1.336659076</v>
      </c>
      <c r="AC531" s="55">
        <f t="shared" si="16"/>
        <v>2.122057239</v>
      </c>
      <c r="AD531" s="39">
        <f t="shared" si="17"/>
        <v>0.1604117528</v>
      </c>
      <c r="AE531" s="40">
        <f t="shared" si="18"/>
        <v>0.1604117528</v>
      </c>
      <c r="AF531" s="54">
        <f t="shared" si="19"/>
        <v>0.004363636364</v>
      </c>
      <c r="AG531" s="56">
        <f t="shared" si="20"/>
        <v>0.02719601537</v>
      </c>
      <c r="AH531" s="56">
        <f t="shared" si="21"/>
        <v>0.758202148</v>
      </c>
      <c r="AI531" s="39">
        <f t="shared" si="22"/>
        <v>0.1134701982</v>
      </c>
      <c r="AJ531" s="40">
        <f t="shared" si="23"/>
        <v>0.1134701982</v>
      </c>
      <c r="AK531" s="54">
        <f t="shared" si="24"/>
        <v>0.1134701982</v>
      </c>
      <c r="AL531" s="57">
        <f t="shared" ref="AL531:AM531" si="2671">R531-T531</f>
        <v>-0.1941320406</v>
      </c>
      <c r="AM531" s="57">
        <f t="shared" si="2671"/>
        <v>0.02372651725</v>
      </c>
      <c r="AN531" s="58">
        <f t="shared" si="26"/>
        <v>-0.09487357206</v>
      </c>
      <c r="AO531" s="58">
        <f t="shared" si="27"/>
        <v>0.01671956793</v>
      </c>
      <c r="AP531" s="39">
        <f t="shared" si="28"/>
        <v>0.1134701982</v>
      </c>
      <c r="AQ531" s="40">
        <f t="shared" ref="AQ531:AR531" si="2672">AJ531+AN531</f>
        <v>0.01859662614</v>
      </c>
      <c r="AR531" s="54">
        <f t="shared" si="2672"/>
        <v>0.1301897661</v>
      </c>
      <c r="AS531" s="59">
        <f t="shared" si="30"/>
        <v>0.4638361418</v>
      </c>
      <c r="AT531" s="39">
        <f t="shared" ref="AT531:AV531" si="2673">AP531*$AS531</f>
        <v>0.05263157895</v>
      </c>
      <c r="AU531" s="40">
        <f t="shared" si="2673"/>
        <v>0.008625787321</v>
      </c>
      <c r="AV531" s="54">
        <f t="shared" si="2673"/>
        <v>0.06038671883</v>
      </c>
      <c r="AW531" s="39">
        <f t="shared" ref="AW531:AY531" si="2674">IF(AT531&lt;0,0,IF(AT531&gt;1,1,AT531))</f>
        <v>0.05263157895</v>
      </c>
      <c r="AX531" s="40">
        <f t="shared" si="2674"/>
        <v>0.008625787321</v>
      </c>
      <c r="AY531" s="54">
        <f t="shared" si="2674"/>
        <v>0.06038671883</v>
      </c>
      <c r="AZ531" s="38"/>
      <c r="BA531" s="38"/>
      <c r="BB531" s="38"/>
      <c r="BC531" s="38"/>
      <c r="BD531" s="38"/>
      <c r="BE531" s="38"/>
      <c r="BF531" s="38"/>
    </row>
    <row r="532">
      <c r="A532" s="1"/>
      <c r="B532" s="1"/>
      <c r="C532" s="53">
        <v>0.0</v>
      </c>
      <c r="D532" s="42"/>
      <c r="E532" s="42"/>
      <c r="F532" s="2">
        <v>7312.0</v>
      </c>
      <c r="G532" s="75">
        <v>2438.0</v>
      </c>
      <c r="H532" s="43">
        <v>7.0</v>
      </c>
      <c r="I532" s="43">
        <v>20.0</v>
      </c>
      <c r="J532" s="43">
        <v>6.0</v>
      </c>
      <c r="K532" s="44">
        <v>28.0</v>
      </c>
      <c r="L532" s="44">
        <v>75.0</v>
      </c>
      <c r="M532" s="44">
        <v>31.0</v>
      </c>
      <c r="N532" s="76">
        <f>'Turnout Restoration'!AR532</f>
        <v>12</v>
      </c>
      <c r="O532" s="45">
        <v>23.0</v>
      </c>
      <c r="P532" s="76">
        <f>'Turnout Restoration'!AT532</f>
        <v>13</v>
      </c>
      <c r="Q532" s="39">
        <f t="shared" si="6"/>
        <v>0.4791666667</v>
      </c>
      <c r="R532" s="40">
        <f t="shared" si="7"/>
        <v>0.6060606061</v>
      </c>
      <c r="S532" s="54">
        <f t="shared" si="8"/>
        <v>0.5597014925</v>
      </c>
      <c r="T532" s="40">
        <f t="shared" si="9"/>
        <v>0.4516080729</v>
      </c>
      <c r="U532" s="54">
        <f t="shared" si="10"/>
        <v>0.5299075521</v>
      </c>
      <c r="V532" s="39">
        <f t="shared" ref="V532:X532" si="2675">Q532</f>
        <v>0.4791666667</v>
      </c>
      <c r="W532" s="40">
        <f t="shared" si="2675"/>
        <v>0.6060606061</v>
      </c>
      <c r="X532" s="54">
        <f t="shared" si="2675"/>
        <v>0.5597014925</v>
      </c>
      <c r="Y532" s="39">
        <f t="shared" si="12"/>
        <v>0.4791666667</v>
      </c>
      <c r="Z532" s="40">
        <f t="shared" si="13"/>
        <v>0.05206060606</v>
      </c>
      <c r="AA532" s="54">
        <f t="shared" si="14"/>
        <v>-0.07229850746</v>
      </c>
      <c r="AB532" s="55">
        <f t="shared" si="15"/>
        <v>0.1082237136</v>
      </c>
      <c r="AC532" s="55">
        <f t="shared" si="16"/>
        <v>0.6771744498</v>
      </c>
      <c r="AD532" s="39">
        <f t="shared" si="17"/>
        <v>0.3408159336</v>
      </c>
      <c r="AE532" s="40">
        <f t="shared" si="18"/>
        <v>0.3408159336</v>
      </c>
      <c r="AF532" s="54">
        <f t="shared" si="19"/>
        <v>-0.07229850746</v>
      </c>
      <c r="AG532" s="56">
        <f t="shared" si="20"/>
        <v>-0.2090347875</v>
      </c>
      <c r="AH532" s="56">
        <f t="shared" si="21"/>
        <v>0.9944329509</v>
      </c>
      <c r="AI532" s="39">
        <f t="shared" si="22"/>
        <v>0.2463560175</v>
      </c>
      <c r="AJ532" s="40">
        <f t="shared" si="23"/>
        <v>0.2463560175</v>
      </c>
      <c r="AK532" s="54">
        <f t="shared" si="24"/>
        <v>0.2463560175</v>
      </c>
      <c r="AL532" s="57">
        <f t="shared" ref="AL532:AM532" si="2676">R532-T532</f>
        <v>0.1544525331</v>
      </c>
      <c r="AM532" s="57">
        <f t="shared" si="2676"/>
        <v>0.02979394045</v>
      </c>
      <c r="AN532" s="58">
        <f t="shared" si="26"/>
        <v>0.07548194253</v>
      </c>
      <c r="AO532" s="58">
        <f t="shared" si="27"/>
        <v>0.02099515096</v>
      </c>
      <c r="AP532" s="39">
        <f t="shared" si="28"/>
        <v>0.2463560175</v>
      </c>
      <c r="AQ532" s="40">
        <f t="shared" ref="AQ532:AR532" si="2677">AJ532+AN532</f>
        <v>0.3218379601</v>
      </c>
      <c r="AR532" s="54">
        <f t="shared" si="2677"/>
        <v>0.2673511685</v>
      </c>
      <c r="AS532" s="59">
        <f t="shared" si="30"/>
        <v>1.945017099</v>
      </c>
      <c r="AT532" s="39">
        <f t="shared" ref="AT532:AV532" si="2678">AP532*$AS532</f>
        <v>0.4791666667</v>
      </c>
      <c r="AU532" s="40">
        <f t="shared" si="2678"/>
        <v>0.6259803356</v>
      </c>
      <c r="AV532" s="54">
        <f t="shared" si="2678"/>
        <v>0.5200025943</v>
      </c>
      <c r="AW532" s="39">
        <f t="shared" ref="AW532:AY532" si="2679">IF(AT532&lt;0,0,IF(AT532&gt;1,1,AT532))</f>
        <v>0.4791666667</v>
      </c>
      <c r="AX532" s="40">
        <f t="shared" si="2679"/>
        <v>0.6259803356</v>
      </c>
      <c r="AY532" s="54">
        <f t="shared" si="2679"/>
        <v>0.5200025943</v>
      </c>
      <c r="AZ532" s="38"/>
      <c r="BA532" s="38"/>
      <c r="BB532" s="38"/>
      <c r="BC532" s="38"/>
      <c r="BD532" s="38"/>
      <c r="BE532" s="38"/>
      <c r="BF532" s="38"/>
    </row>
    <row r="533">
      <c r="A533" s="1"/>
      <c r="B533" s="1"/>
      <c r="C533" s="53">
        <v>0.0</v>
      </c>
      <c r="D533" s="42"/>
      <c r="E533" s="42"/>
      <c r="F533" s="2">
        <v>7332.0</v>
      </c>
      <c r="G533" s="75">
        <v>2570.0</v>
      </c>
      <c r="H533" s="43">
        <v>22.0</v>
      </c>
      <c r="I533" s="43">
        <v>28.0</v>
      </c>
      <c r="J533" s="43">
        <v>20.0</v>
      </c>
      <c r="K533" s="44">
        <v>39.0</v>
      </c>
      <c r="L533" s="44">
        <v>117.0</v>
      </c>
      <c r="M533" s="44">
        <v>32.0</v>
      </c>
      <c r="N533" s="76">
        <f>'Turnout Restoration'!AR533</f>
        <v>14</v>
      </c>
      <c r="O533" s="45">
        <v>14.0</v>
      </c>
      <c r="P533" s="76">
        <f>'Turnout Restoration'!AT533</f>
        <v>19</v>
      </c>
      <c r="Q533" s="39">
        <f t="shared" si="6"/>
        <v>0.2978723404</v>
      </c>
      <c r="R533" s="40">
        <f t="shared" si="7"/>
        <v>0.4</v>
      </c>
      <c r="S533" s="54">
        <f t="shared" si="8"/>
        <v>0.6223404255</v>
      </c>
      <c r="T533" s="40">
        <f t="shared" si="9"/>
        <v>0.4535726573</v>
      </c>
      <c r="U533" s="54">
        <f t="shared" si="10"/>
        <v>0.5489316433</v>
      </c>
      <c r="V533" s="39">
        <f t="shared" ref="V533:X533" si="2680">Q533</f>
        <v>0.2978723404</v>
      </c>
      <c r="W533" s="40">
        <f t="shared" si="2680"/>
        <v>0.4</v>
      </c>
      <c r="X533" s="54">
        <f t="shared" si="2680"/>
        <v>0.6223404255</v>
      </c>
      <c r="Y533" s="39">
        <f t="shared" si="12"/>
        <v>0.2978723404</v>
      </c>
      <c r="Z533" s="40">
        <f t="shared" si="13"/>
        <v>-0.154</v>
      </c>
      <c r="AA533" s="54">
        <f t="shared" si="14"/>
        <v>-0.009659574468</v>
      </c>
      <c r="AB533" s="55">
        <f t="shared" si="15"/>
        <v>-0.4771549321</v>
      </c>
      <c r="AC533" s="55">
        <f t="shared" si="16"/>
        <v>1.262553095</v>
      </c>
      <c r="AD533" s="39">
        <f t="shared" si="17"/>
        <v>0.2371117154</v>
      </c>
      <c r="AE533" s="40">
        <f t="shared" si="18"/>
        <v>0.2371117154</v>
      </c>
      <c r="AF533" s="54">
        <f t="shared" si="19"/>
        <v>-0.009659574468</v>
      </c>
      <c r="AG533" s="56">
        <f t="shared" si="20"/>
        <v>-0.04071598069</v>
      </c>
      <c r="AH533" s="56">
        <f t="shared" si="21"/>
        <v>0.8261141441</v>
      </c>
      <c r="AI533" s="39">
        <f t="shared" si="22"/>
        <v>0.1678023733</v>
      </c>
      <c r="AJ533" s="40">
        <f t="shared" si="23"/>
        <v>0.1678023733</v>
      </c>
      <c r="AK533" s="54">
        <f t="shared" si="24"/>
        <v>0.1678023733</v>
      </c>
      <c r="AL533" s="57">
        <f t="shared" ref="AL533:AM533" si="2681">R533-T533</f>
        <v>-0.05357265731</v>
      </c>
      <c r="AM533" s="57">
        <f t="shared" si="2681"/>
        <v>0.07340878225</v>
      </c>
      <c r="AN533" s="58">
        <f t="shared" si="26"/>
        <v>-0.02618130087</v>
      </c>
      <c r="AO533" s="58">
        <f t="shared" si="27"/>
        <v>0.05172959472</v>
      </c>
      <c r="AP533" s="39">
        <f t="shared" si="28"/>
        <v>0.1678023733</v>
      </c>
      <c r="AQ533" s="40">
        <f t="shared" ref="AQ533:AR533" si="2682">AJ533+AN533</f>
        <v>0.1416210724</v>
      </c>
      <c r="AR533" s="54">
        <f t="shared" si="2682"/>
        <v>0.219531968</v>
      </c>
      <c r="AS533" s="59">
        <f t="shared" si="30"/>
        <v>1.775137828</v>
      </c>
      <c r="AT533" s="39">
        <f t="shared" ref="AT533:AV533" si="2683">AP533*$AS533</f>
        <v>0.2978723404</v>
      </c>
      <c r="AU533" s="40">
        <f t="shared" si="2683"/>
        <v>0.2513969229</v>
      </c>
      <c r="AV533" s="54">
        <f t="shared" si="2683"/>
        <v>0.3896995008</v>
      </c>
      <c r="AW533" s="39">
        <f t="shared" ref="AW533:AY533" si="2684">IF(AT533&lt;0,0,IF(AT533&gt;1,1,AT533))</f>
        <v>0.2978723404</v>
      </c>
      <c r="AX533" s="40">
        <f t="shared" si="2684"/>
        <v>0.2513969229</v>
      </c>
      <c r="AY533" s="54">
        <f t="shared" si="2684"/>
        <v>0.3896995008</v>
      </c>
      <c r="AZ533" s="38"/>
      <c r="BA533" s="38"/>
      <c r="BB533" s="38"/>
      <c r="BC533" s="38"/>
      <c r="BD533" s="38"/>
      <c r="BE533" s="38"/>
      <c r="BF533" s="38"/>
    </row>
    <row r="534">
      <c r="A534" s="1"/>
      <c r="B534" s="1"/>
      <c r="C534" s="53">
        <v>0.0</v>
      </c>
      <c r="D534" s="42"/>
      <c r="E534" s="42"/>
      <c r="F534" s="2">
        <v>7334.0</v>
      </c>
      <c r="G534" s="75">
        <v>1131.0</v>
      </c>
      <c r="H534" s="43">
        <v>11.0</v>
      </c>
      <c r="I534" s="43">
        <v>23.0</v>
      </c>
      <c r="J534" s="43">
        <v>7.0</v>
      </c>
      <c r="K534" s="44">
        <v>26.0</v>
      </c>
      <c r="L534" s="44">
        <v>77.0</v>
      </c>
      <c r="M534" s="44">
        <v>29.0</v>
      </c>
      <c r="N534" s="76">
        <f>'Turnout Restoration'!AR534</f>
        <v>6</v>
      </c>
      <c r="O534" s="45">
        <v>17.0</v>
      </c>
      <c r="P534" s="76">
        <f>'Turnout Restoration'!AT534</f>
        <v>7</v>
      </c>
      <c r="Q534" s="39">
        <f t="shared" si="6"/>
        <v>0.5666666667</v>
      </c>
      <c r="R534" s="40">
        <f t="shared" si="7"/>
        <v>0.5609756098</v>
      </c>
      <c r="S534" s="54">
        <f t="shared" si="8"/>
        <v>0.5833333333</v>
      </c>
      <c r="T534" s="40">
        <f t="shared" si="9"/>
        <v>0.4666766667</v>
      </c>
      <c r="U534" s="54">
        <f t="shared" si="10"/>
        <v>0.5292633333</v>
      </c>
      <c r="V534" s="39">
        <f t="shared" ref="V534:X534" si="2685">Q534</f>
        <v>0.5666666667</v>
      </c>
      <c r="W534" s="40">
        <f t="shared" si="2685"/>
        <v>0.5609756098</v>
      </c>
      <c r="X534" s="54">
        <f t="shared" si="2685"/>
        <v>0.5833333333</v>
      </c>
      <c r="Y534" s="39">
        <f t="shared" si="12"/>
        <v>0.5666666667</v>
      </c>
      <c r="Z534" s="40">
        <f t="shared" si="13"/>
        <v>0.006975609756</v>
      </c>
      <c r="AA534" s="54">
        <f t="shared" si="14"/>
        <v>-0.04866666667</v>
      </c>
      <c r="AB534" s="55">
        <f t="shared" si="15"/>
        <v>0.01230927784</v>
      </c>
      <c r="AC534" s="55">
        <f t="shared" si="16"/>
        <v>0.7730888856</v>
      </c>
      <c r="AD534" s="39">
        <f t="shared" si="17"/>
        <v>0.4007242008</v>
      </c>
      <c r="AE534" s="40">
        <f t="shared" si="18"/>
        <v>0.4007242008</v>
      </c>
      <c r="AF534" s="54">
        <f t="shared" si="19"/>
        <v>-0.04866666667</v>
      </c>
      <c r="AG534" s="56">
        <f t="shared" si="20"/>
        <v>-0.12085493</v>
      </c>
      <c r="AH534" s="56">
        <f t="shared" si="21"/>
        <v>0.9062530934</v>
      </c>
      <c r="AI534" s="39">
        <f t="shared" si="22"/>
        <v>0.2854367965</v>
      </c>
      <c r="AJ534" s="40">
        <f t="shared" si="23"/>
        <v>0.2854367965</v>
      </c>
      <c r="AK534" s="54">
        <f t="shared" si="24"/>
        <v>0.2854367965</v>
      </c>
      <c r="AL534" s="57">
        <f t="shared" ref="AL534:AM534" si="2686">R534-T534</f>
        <v>0.09429894309</v>
      </c>
      <c r="AM534" s="57">
        <f t="shared" si="2686"/>
        <v>0.05407</v>
      </c>
      <c r="AN534" s="58">
        <f t="shared" si="26"/>
        <v>0.04608449766</v>
      </c>
      <c r="AO534" s="58">
        <f t="shared" si="27"/>
        <v>0.03810196956</v>
      </c>
      <c r="AP534" s="39">
        <f t="shared" si="28"/>
        <v>0.2854367965</v>
      </c>
      <c r="AQ534" s="40">
        <f t="shared" ref="AQ534:AR534" si="2687">AJ534+AN534</f>
        <v>0.3315212941</v>
      </c>
      <c r="AR534" s="54">
        <f t="shared" si="2687"/>
        <v>0.323538766</v>
      </c>
      <c r="AS534" s="59">
        <f t="shared" si="30"/>
        <v>1.985261444</v>
      </c>
      <c r="AT534" s="39">
        <f t="shared" ref="AT534:AV534" si="2688">AP534*$AS534</f>
        <v>0.5666666667</v>
      </c>
      <c r="AU534" s="40">
        <f t="shared" si="2688"/>
        <v>0.658156443</v>
      </c>
      <c r="AV534" s="54">
        <f t="shared" si="2688"/>
        <v>0.6423090378</v>
      </c>
      <c r="AW534" s="39">
        <f t="shared" ref="AW534:AY534" si="2689">IF(AT534&lt;0,0,IF(AT534&gt;1,1,AT534))</f>
        <v>0.5666666667</v>
      </c>
      <c r="AX534" s="40">
        <f t="shared" si="2689"/>
        <v>0.658156443</v>
      </c>
      <c r="AY534" s="54">
        <f t="shared" si="2689"/>
        <v>0.6423090378</v>
      </c>
      <c r="AZ534" s="38"/>
      <c r="BA534" s="38"/>
      <c r="BB534" s="38"/>
      <c r="BC534" s="38"/>
      <c r="BD534" s="38"/>
      <c r="BE534" s="38"/>
      <c r="BF534" s="38"/>
    </row>
    <row r="535">
      <c r="A535" s="1"/>
      <c r="B535" s="1"/>
      <c r="C535" s="53">
        <v>0.0</v>
      </c>
      <c r="D535" s="42"/>
      <c r="E535" s="42"/>
      <c r="F535" s="2">
        <v>7341.0</v>
      </c>
      <c r="G535" s="75">
        <v>2719.0</v>
      </c>
      <c r="H535" s="43">
        <v>21.0</v>
      </c>
      <c r="I535" s="43">
        <v>44.0</v>
      </c>
      <c r="J535" s="43">
        <v>26.0</v>
      </c>
      <c r="K535" s="44">
        <v>68.0</v>
      </c>
      <c r="L535" s="44">
        <v>140.0</v>
      </c>
      <c r="M535" s="44">
        <v>38.0</v>
      </c>
      <c r="N535" s="76">
        <f>'Turnout Restoration'!AR535</f>
        <v>22</v>
      </c>
      <c r="O535" s="45">
        <v>18.0</v>
      </c>
      <c r="P535" s="76">
        <f>'Turnout Restoration'!AT535</f>
        <v>35</v>
      </c>
      <c r="Q535" s="39">
        <f t="shared" si="6"/>
        <v>0.24</v>
      </c>
      <c r="R535" s="40">
        <f t="shared" si="7"/>
        <v>0.4835164835</v>
      </c>
      <c r="S535" s="54">
        <f t="shared" si="8"/>
        <v>0.5691056911</v>
      </c>
      <c r="T535" s="40">
        <f t="shared" si="9"/>
        <v>0.4636256</v>
      </c>
      <c r="U535" s="54">
        <f t="shared" si="10"/>
        <v>0.5600288</v>
      </c>
      <c r="V535" s="39">
        <f t="shared" ref="V535:X535" si="2690">Q535</f>
        <v>0.24</v>
      </c>
      <c r="W535" s="40">
        <f t="shared" si="2690"/>
        <v>0.4835164835</v>
      </c>
      <c r="X535" s="54">
        <f t="shared" si="2690"/>
        <v>0.5691056911</v>
      </c>
      <c r="Y535" s="39">
        <f t="shared" si="12"/>
        <v>0.24</v>
      </c>
      <c r="Z535" s="40">
        <f t="shared" si="13"/>
        <v>-0.07048351648</v>
      </c>
      <c r="AA535" s="54">
        <f t="shared" si="14"/>
        <v>-0.06289430894</v>
      </c>
      <c r="AB535" s="55">
        <f t="shared" si="15"/>
        <v>-0.2856498054</v>
      </c>
      <c r="AC535" s="55">
        <f t="shared" si="16"/>
        <v>1.071047969</v>
      </c>
      <c r="AD535" s="39">
        <f t="shared" si="17"/>
        <v>0.1768727312</v>
      </c>
      <c r="AE535" s="40">
        <f t="shared" si="18"/>
        <v>0.1768727312</v>
      </c>
      <c r="AF535" s="54">
        <f t="shared" si="19"/>
        <v>-0.06289430894</v>
      </c>
      <c r="AG535" s="56">
        <f t="shared" si="20"/>
        <v>-0.3416467438</v>
      </c>
      <c r="AH535" s="56">
        <f t="shared" si="21"/>
        <v>1.127044907</v>
      </c>
      <c r="AI535" s="39">
        <f t="shared" si="22"/>
        <v>0.1327397023</v>
      </c>
      <c r="AJ535" s="40">
        <f t="shared" si="23"/>
        <v>0.1327397023</v>
      </c>
      <c r="AK535" s="54">
        <f t="shared" si="24"/>
        <v>0.1327397023</v>
      </c>
      <c r="AL535" s="57">
        <f t="shared" ref="AL535:AM535" si="2691">R535-T535</f>
        <v>0.01989088352</v>
      </c>
      <c r="AM535" s="57">
        <f t="shared" si="2691"/>
        <v>0.009076891057</v>
      </c>
      <c r="AN535" s="58">
        <f t="shared" si="26"/>
        <v>0.009720802216</v>
      </c>
      <c r="AO535" s="58">
        <f t="shared" si="27"/>
        <v>0.006396290489</v>
      </c>
      <c r="AP535" s="39">
        <f t="shared" si="28"/>
        <v>0.1327397023</v>
      </c>
      <c r="AQ535" s="40">
        <f t="shared" ref="AQ535:AR535" si="2692">AJ535+AN535</f>
        <v>0.1424605045</v>
      </c>
      <c r="AR535" s="54">
        <f t="shared" si="2692"/>
        <v>0.1391359928</v>
      </c>
      <c r="AS535" s="59">
        <f t="shared" si="30"/>
        <v>1.808049858</v>
      </c>
      <c r="AT535" s="39">
        <f t="shared" ref="AT535:AV535" si="2693">AP535*$AS535</f>
        <v>0.24</v>
      </c>
      <c r="AU535" s="40">
        <f t="shared" si="2693"/>
        <v>0.2575756951</v>
      </c>
      <c r="AV535" s="54">
        <f t="shared" si="2693"/>
        <v>0.2515648121</v>
      </c>
      <c r="AW535" s="39">
        <f t="shared" ref="AW535:AY535" si="2694">IF(AT535&lt;0,0,IF(AT535&gt;1,1,AT535))</f>
        <v>0.24</v>
      </c>
      <c r="AX535" s="40">
        <f t="shared" si="2694"/>
        <v>0.2575756951</v>
      </c>
      <c r="AY535" s="54">
        <f t="shared" si="2694"/>
        <v>0.2515648121</v>
      </c>
      <c r="AZ535" s="38"/>
      <c r="BA535" s="38"/>
      <c r="BB535" s="38"/>
      <c r="BC535" s="38"/>
      <c r="BD535" s="38"/>
      <c r="BE535" s="38"/>
      <c r="BF535" s="38"/>
    </row>
    <row r="536">
      <c r="A536" s="1"/>
      <c r="B536" s="1"/>
      <c r="C536" s="53">
        <v>0.0</v>
      </c>
      <c r="D536" s="42"/>
      <c r="E536" s="42"/>
      <c r="F536" s="2">
        <v>7352.0</v>
      </c>
      <c r="G536" s="75">
        <v>2920.0</v>
      </c>
      <c r="H536" s="43">
        <v>40.0</v>
      </c>
      <c r="I536" s="43">
        <v>42.0</v>
      </c>
      <c r="J536" s="43">
        <v>51.0</v>
      </c>
      <c r="K536" s="44">
        <v>145.0</v>
      </c>
      <c r="L536" s="44">
        <v>274.0</v>
      </c>
      <c r="M536" s="44">
        <v>132.0</v>
      </c>
      <c r="N536" s="76">
        <f>'Turnout Restoration'!AR536</f>
        <v>45</v>
      </c>
      <c r="O536" s="45">
        <v>41.0</v>
      </c>
      <c r="P536" s="76">
        <f>'Turnout Restoration'!AT536</f>
        <v>45</v>
      </c>
      <c r="Q536" s="39">
        <f t="shared" si="6"/>
        <v>0.3129770992</v>
      </c>
      <c r="R536" s="40">
        <f t="shared" si="7"/>
        <v>0.3157894737</v>
      </c>
      <c r="S536" s="54">
        <f t="shared" si="8"/>
        <v>0.497277677</v>
      </c>
      <c r="T536" s="40">
        <f t="shared" si="9"/>
        <v>0.451699493</v>
      </c>
      <c r="U536" s="54">
        <f t="shared" si="10"/>
        <v>0.5464354059</v>
      </c>
      <c r="V536" s="39">
        <f t="shared" ref="V536:X536" si="2695">Q536</f>
        <v>0.3129770992</v>
      </c>
      <c r="W536" s="40">
        <f t="shared" si="2695"/>
        <v>0.3157894737</v>
      </c>
      <c r="X536" s="54">
        <f t="shared" si="2695"/>
        <v>0.497277677</v>
      </c>
      <c r="Y536" s="39">
        <f t="shared" si="12"/>
        <v>0.3129770992</v>
      </c>
      <c r="Z536" s="40">
        <f t="shared" si="13"/>
        <v>-0.2382105263</v>
      </c>
      <c r="AA536" s="54">
        <f t="shared" si="14"/>
        <v>-0.134722323</v>
      </c>
      <c r="AB536" s="55">
        <f t="shared" si="15"/>
        <v>-0.6505747385</v>
      </c>
      <c r="AC536" s="55">
        <f t="shared" si="16"/>
        <v>1.435972902</v>
      </c>
      <c r="AD536" s="39">
        <f t="shared" si="17"/>
        <v>0.2781177084</v>
      </c>
      <c r="AE536" s="40">
        <f t="shared" si="18"/>
        <v>0.2781177084</v>
      </c>
      <c r="AF536" s="54">
        <f t="shared" si="19"/>
        <v>-0.134722323</v>
      </c>
      <c r="AG536" s="56">
        <f t="shared" si="20"/>
        <v>-0.4510960355</v>
      </c>
      <c r="AH536" s="56">
        <f t="shared" si="21"/>
        <v>1.236494199</v>
      </c>
      <c r="AI536" s="39">
        <f t="shared" si="22"/>
        <v>0.2185172351</v>
      </c>
      <c r="AJ536" s="40">
        <f t="shared" si="23"/>
        <v>0.2185172351</v>
      </c>
      <c r="AK536" s="54">
        <f t="shared" si="24"/>
        <v>0.2185172351</v>
      </c>
      <c r="AL536" s="57">
        <f t="shared" ref="AL536:AM536" si="2696">R536-T536</f>
        <v>-0.1359100194</v>
      </c>
      <c r="AM536" s="57">
        <f t="shared" si="2696"/>
        <v>-0.04915772891</v>
      </c>
      <c r="AN536" s="58">
        <f t="shared" si="26"/>
        <v>-0.06642009724</v>
      </c>
      <c r="AO536" s="58">
        <f t="shared" si="27"/>
        <v>-0.03464039746</v>
      </c>
      <c r="AP536" s="39">
        <f t="shared" si="28"/>
        <v>0.2185172351</v>
      </c>
      <c r="AQ536" s="40">
        <f t="shared" ref="AQ536:AR536" si="2697">AJ536+AN536</f>
        <v>0.1520971379</v>
      </c>
      <c r="AR536" s="54">
        <f t="shared" si="2697"/>
        <v>0.1838768376</v>
      </c>
      <c r="AS536" s="59">
        <f t="shared" si="30"/>
        <v>1.432276493</v>
      </c>
      <c r="AT536" s="39">
        <f t="shared" ref="AT536:AV536" si="2698">AP536*$AS536</f>
        <v>0.3129770992</v>
      </c>
      <c r="AU536" s="40">
        <f t="shared" si="2698"/>
        <v>0.2178451553</v>
      </c>
      <c r="AV536" s="54">
        <f t="shared" si="2698"/>
        <v>0.2633624722</v>
      </c>
      <c r="AW536" s="39">
        <f t="shared" ref="AW536:AY536" si="2699">IF(AT536&lt;0,0,IF(AT536&gt;1,1,AT536))</f>
        <v>0.3129770992</v>
      </c>
      <c r="AX536" s="40">
        <f t="shared" si="2699"/>
        <v>0.2178451553</v>
      </c>
      <c r="AY536" s="54">
        <f t="shared" si="2699"/>
        <v>0.2633624722</v>
      </c>
      <c r="AZ536" s="38"/>
      <c r="BA536" s="38"/>
      <c r="BB536" s="38"/>
      <c r="BC536" s="38"/>
      <c r="BD536" s="38"/>
      <c r="BE536" s="38"/>
      <c r="BF536" s="38"/>
    </row>
    <row r="537">
      <c r="A537" s="1"/>
      <c r="B537" s="1"/>
      <c r="C537" s="53">
        <v>0.0</v>
      </c>
      <c r="D537" s="42"/>
      <c r="E537" s="42"/>
      <c r="F537" s="2">
        <v>7355.0</v>
      </c>
      <c r="G537" s="75">
        <v>1480.0</v>
      </c>
      <c r="H537" s="43">
        <v>15.0</v>
      </c>
      <c r="I537" s="43">
        <v>35.0</v>
      </c>
      <c r="J537" s="43">
        <v>26.0</v>
      </c>
      <c r="K537" s="44">
        <v>59.0</v>
      </c>
      <c r="L537" s="44">
        <v>103.0</v>
      </c>
      <c r="M537" s="44">
        <v>63.0</v>
      </c>
      <c r="N537" s="76">
        <f>'Turnout Restoration'!AR537</f>
        <v>20</v>
      </c>
      <c r="O537" s="45">
        <v>7.0</v>
      </c>
      <c r="P537" s="76">
        <f>'Turnout Restoration'!AT537</f>
        <v>32</v>
      </c>
      <c r="Q537" s="39">
        <f t="shared" si="6"/>
        <v>0.1186440678</v>
      </c>
      <c r="R537" s="40">
        <f t="shared" si="7"/>
        <v>0.4605263158</v>
      </c>
      <c r="S537" s="54">
        <f t="shared" si="8"/>
        <v>0.4577777778</v>
      </c>
      <c r="T537" s="40">
        <f t="shared" si="9"/>
        <v>0.4995182419</v>
      </c>
      <c r="U537" s="54">
        <f t="shared" si="10"/>
        <v>0.5911944843</v>
      </c>
      <c r="V537" s="39">
        <f t="shared" ref="V537:X537" si="2700">Q537</f>
        <v>0.1186440678</v>
      </c>
      <c r="W537" s="40">
        <f t="shared" si="2700"/>
        <v>0.4605263158</v>
      </c>
      <c r="X537" s="54">
        <f t="shared" si="2700"/>
        <v>0.4577777778</v>
      </c>
      <c r="Y537" s="39">
        <f t="shared" si="12"/>
        <v>0.1186440678</v>
      </c>
      <c r="Z537" s="40">
        <f t="shared" si="13"/>
        <v>-0.09347368421</v>
      </c>
      <c r="AA537" s="54">
        <f t="shared" si="14"/>
        <v>-0.1742222222</v>
      </c>
      <c r="AB537" s="55">
        <f t="shared" si="15"/>
        <v>-0.6672881407</v>
      </c>
      <c r="AC537" s="55">
        <f t="shared" si="16"/>
        <v>1.452686304</v>
      </c>
      <c r="AD537" s="39">
        <f t="shared" si="17"/>
        <v>0.1068029598</v>
      </c>
      <c r="AE537" s="40">
        <f t="shared" si="18"/>
        <v>0.1068029598</v>
      </c>
      <c r="AF537" s="54">
        <f t="shared" si="19"/>
        <v>-0.1742222222</v>
      </c>
      <c r="AG537" s="56">
        <f t="shared" si="20"/>
        <v>-1.020853034</v>
      </c>
      <c r="AH537" s="56">
        <f t="shared" si="21"/>
        <v>1.806251197</v>
      </c>
      <c r="AI537" s="39">
        <f t="shared" si="22"/>
        <v>0.144499576</v>
      </c>
      <c r="AJ537" s="40">
        <f t="shared" si="23"/>
        <v>0.144499576</v>
      </c>
      <c r="AK537" s="54">
        <f t="shared" si="24"/>
        <v>0.144499576</v>
      </c>
      <c r="AL537" s="57">
        <f t="shared" ref="AL537:AM537" si="2701">R537-T537</f>
        <v>-0.0389919261</v>
      </c>
      <c r="AM537" s="57">
        <f t="shared" si="2701"/>
        <v>-0.1334167066</v>
      </c>
      <c r="AN537" s="58">
        <f t="shared" si="26"/>
        <v>-0.01905560411</v>
      </c>
      <c r="AO537" s="58">
        <f t="shared" si="27"/>
        <v>-0.09401589221</v>
      </c>
      <c r="AP537" s="39">
        <f t="shared" si="28"/>
        <v>0.144499576</v>
      </c>
      <c r="AQ537" s="40">
        <f t="shared" ref="AQ537:AR537" si="2702">AJ537+AN537</f>
        <v>0.1254439719</v>
      </c>
      <c r="AR537" s="54">
        <f t="shared" si="2702"/>
        <v>0.05048368382</v>
      </c>
      <c r="AS537" s="59">
        <f t="shared" si="30"/>
        <v>0.8210686222</v>
      </c>
      <c r="AT537" s="39">
        <f t="shared" ref="AT537:AV537" si="2703">AP537*$AS537</f>
        <v>0.1186440678</v>
      </c>
      <c r="AU537" s="40">
        <f t="shared" si="2703"/>
        <v>0.1029981092</v>
      </c>
      <c r="AV537" s="54">
        <f t="shared" si="2703"/>
        <v>0.04145056871</v>
      </c>
      <c r="AW537" s="39">
        <f t="shared" ref="AW537:AY537" si="2704">IF(AT537&lt;0,0,IF(AT537&gt;1,1,AT537))</f>
        <v>0.1186440678</v>
      </c>
      <c r="AX537" s="40">
        <f t="shared" si="2704"/>
        <v>0.1029981092</v>
      </c>
      <c r="AY537" s="54">
        <f t="shared" si="2704"/>
        <v>0.04145056871</v>
      </c>
      <c r="AZ537" s="38"/>
      <c r="BA537" s="38"/>
      <c r="BB537" s="38"/>
      <c r="BC537" s="38"/>
      <c r="BD537" s="38"/>
      <c r="BE537" s="38"/>
      <c r="BF537" s="38"/>
    </row>
    <row r="538">
      <c r="A538" s="1"/>
      <c r="B538" s="1"/>
      <c r="C538" s="53">
        <v>0.0</v>
      </c>
      <c r="D538" s="42"/>
      <c r="E538" s="42"/>
      <c r="F538" s="2">
        <v>7361.0</v>
      </c>
      <c r="G538" s="75">
        <v>1530.0</v>
      </c>
      <c r="H538" s="43">
        <v>26.0</v>
      </c>
      <c r="I538" s="43">
        <v>26.0</v>
      </c>
      <c r="J538" s="43">
        <v>19.0</v>
      </c>
      <c r="K538" s="44">
        <v>73.0</v>
      </c>
      <c r="L538" s="44">
        <v>107.0</v>
      </c>
      <c r="M538" s="44">
        <v>48.0</v>
      </c>
      <c r="N538" s="76">
        <f>'Turnout Restoration'!AR538</f>
        <v>26</v>
      </c>
      <c r="O538" s="45">
        <v>30.0</v>
      </c>
      <c r="P538" s="76">
        <f>'Turnout Restoration'!AT538</f>
        <v>10</v>
      </c>
      <c r="Q538" s="39">
        <f t="shared" si="6"/>
        <v>0.4545454545</v>
      </c>
      <c r="R538" s="40">
        <f t="shared" si="7"/>
        <v>0.3661971831</v>
      </c>
      <c r="S538" s="54">
        <f t="shared" si="8"/>
        <v>0.4692982456</v>
      </c>
      <c r="T538" s="40">
        <f t="shared" si="9"/>
        <v>0.4492479339</v>
      </c>
      <c r="U538" s="54">
        <f t="shared" si="10"/>
        <v>0.5310909091</v>
      </c>
      <c r="V538" s="39">
        <f t="shared" ref="V538:X538" si="2705">Q538</f>
        <v>0.4545454545</v>
      </c>
      <c r="W538" s="40">
        <f t="shared" si="2705"/>
        <v>0.3661971831</v>
      </c>
      <c r="X538" s="54">
        <f t="shared" si="2705"/>
        <v>0.4692982456</v>
      </c>
      <c r="Y538" s="39">
        <f t="shared" si="12"/>
        <v>0.4545454545</v>
      </c>
      <c r="Z538" s="40">
        <f t="shared" si="13"/>
        <v>-0.1878028169</v>
      </c>
      <c r="AA538" s="54">
        <f t="shared" si="14"/>
        <v>-0.1627017544</v>
      </c>
      <c r="AB538" s="55">
        <f t="shared" si="15"/>
        <v>-0.3918047687</v>
      </c>
      <c r="AC538" s="55">
        <f t="shared" si="16"/>
        <v>1.177202932</v>
      </c>
      <c r="AD538" s="39">
        <f t="shared" si="17"/>
        <v>0.3477653435</v>
      </c>
      <c r="AE538" s="40">
        <f t="shared" si="18"/>
        <v>0.3477653435</v>
      </c>
      <c r="AF538" s="54">
        <f t="shared" si="19"/>
        <v>-0.1627017544</v>
      </c>
      <c r="AG538" s="56">
        <f t="shared" si="20"/>
        <v>-0.4375978173</v>
      </c>
      <c r="AH538" s="56">
        <f t="shared" si="21"/>
        <v>1.222995981</v>
      </c>
      <c r="AI538" s="39">
        <f t="shared" si="22"/>
        <v>0.2714890376</v>
      </c>
      <c r="AJ538" s="40">
        <f t="shared" si="23"/>
        <v>0.2714890376</v>
      </c>
      <c r="AK538" s="54">
        <f t="shared" si="24"/>
        <v>0.2714890376</v>
      </c>
      <c r="AL538" s="57">
        <f t="shared" ref="AL538:AM538" si="2706">R538-T538</f>
        <v>-0.08305075079</v>
      </c>
      <c r="AM538" s="57">
        <f t="shared" si="2706"/>
        <v>-0.06179266348</v>
      </c>
      <c r="AN538" s="58">
        <f t="shared" si="26"/>
        <v>-0.04058743402</v>
      </c>
      <c r="AO538" s="58">
        <f t="shared" si="27"/>
        <v>-0.04354396491</v>
      </c>
      <c r="AP538" s="39">
        <f t="shared" si="28"/>
        <v>0.2714890376</v>
      </c>
      <c r="AQ538" s="40">
        <f t="shared" ref="AQ538:AR538" si="2707">AJ538+AN538</f>
        <v>0.2309016035</v>
      </c>
      <c r="AR538" s="54">
        <f t="shared" si="2707"/>
        <v>0.2279450726</v>
      </c>
      <c r="AS538" s="59">
        <f t="shared" si="30"/>
        <v>1.674268172</v>
      </c>
      <c r="AT538" s="39">
        <f t="shared" ref="AT538:AV538" si="2708">AP538*$AS538</f>
        <v>0.4545454545</v>
      </c>
      <c r="AU538" s="40">
        <f t="shared" si="2708"/>
        <v>0.3865912056</v>
      </c>
      <c r="AV538" s="54">
        <f t="shared" si="2708"/>
        <v>0.38164118</v>
      </c>
      <c r="AW538" s="39">
        <f t="shared" ref="AW538:AY538" si="2709">IF(AT538&lt;0,0,IF(AT538&gt;1,1,AT538))</f>
        <v>0.4545454545</v>
      </c>
      <c r="AX538" s="40">
        <f t="shared" si="2709"/>
        <v>0.3865912056</v>
      </c>
      <c r="AY538" s="54">
        <f t="shared" si="2709"/>
        <v>0.38164118</v>
      </c>
      <c r="AZ538" s="38"/>
      <c r="BA538" s="38"/>
      <c r="BB538" s="38"/>
      <c r="BC538" s="38"/>
      <c r="BD538" s="38"/>
      <c r="BE538" s="38"/>
      <c r="BF538" s="38"/>
    </row>
    <row r="539">
      <c r="A539" s="1"/>
      <c r="B539" s="1"/>
      <c r="C539" s="53">
        <v>0.0</v>
      </c>
      <c r="D539" s="42"/>
      <c r="E539" s="42"/>
      <c r="F539" s="2">
        <v>7366.0</v>
      </c>
      <c r="G539" s="75">
        <v>3061.0</v>
      </c>
      <c r="H539" s="43">
        <v>19.0</v>
      </c>
      <c r="I539" s="43">
        <v>77.0</v>
      </c>
      <c r="J539" s="43">
        <v>35.0</v>
      </c>
      <c r="K539" s="44">
        <v>54.0</v>
      </c>
      <c r="L539" s="44">
        <v>222.0</v>
      </c>
      <c r="M539" s="44">
        <v>64.0</v>
      </c>
      <c r="N539" s="76">
        <f>'Turnout Restoration'!AR539</f>
        <v>28</v>
      </c>
      <c r="O539" s="45">
        <v>28.0</v>
      </c>
      <c r="P539" s="76">
        <f>'Turnout Restoration'!AT539</f>
        <v>87</v>
      </c>
      <c r="Q539" s="39">
        <f t="shared" si="6"/>
        <v>0.1958041958</v>
      </c>
      <c r="R539" s="40">
        <f t="shared" si="7"/>
        <v>0.5877862595</v>
      </c>
      <c r="S539" s="54">
        <f t="shared" si="8"/>
        <v>0.6529411765</v>
      </c>
      <c r="T539" s="40">
        <f t="shared" si="9"/>
        <v>0.4743747861</v>
      </c>
      <c r="U539" s="54">
        <f t="shared" si="10"/>
        <v>0.570140936</v>
      </c>
      <c r="V539" s="39">
        <f t="shared" ref="V539:X539" si="2710">Q539</f>
        <v>0.1958041958</v>
      </c>
      <c r="W539" s="40">
        <f t="shared" si="2710"/>
        <v>0.5877862595</v>
      </c>
      <c r="X539" s="54">
        <f t="shared" si="2710"/>
        <v>0.6529411765</v>
      </c>
      <c r="Y539" s="39">
        <f t="shared" si="12"/>
        <v>0.1958041958</v>
      </c>
      <c r="Z539" s="40">
        <f t="shared" si="13"/>
        <v>0.03378625954</v>
      </c>
      <c r="AA539" s="54">
        <f t="shared" si="14"/>
        <v>0.02094117647</v>
      </c>
      <c r="AB539" s="55">
        <f t="shared" si="15"/>
        <v>0.1708687011</v>
      </c>
      <c r="AC539" s="55">
        <f t="shared" si="16"/>
        <v>0.6145294623</v>
      </c>
      <c r="AD539" s="39">
        <f t="shared" si="17"/>
        <v>0.1405005239</v>
      </c>
      <c r="AE539" s="40">
        <f t="shared" si="18"/>
        <v>0.1405005239</v>
      </c>
      <c r="AF539" s="54">
        <f t="shared" si="19"/>
        <v>0.02094117647</v>
      </c>
      <c r="AG539" s="56">
        <f t="shared" si="20"/>
        <v>0.1479577526</v>
      </c>
      <c r="AH539" s="56">
        <f t="shared" si="21"/>
        <v>0.6374404108</v>
      </c>
      <c r="AI539" s="39">
        <f t="shared" si="22"/>
        <v>0.1004463292</v>
      </c>
      <c r="AJ539" s="40">
        <f t="shared" si="23"/>
        <v>0.1004463292</v>
      </c>
      <c r="AK539" s="54">
        <f t="shared" si="24"/>
        <v>0.1004463292</v>
      </c>
      <c r="AL539" s="57">
        <f t="shared" ref="AL539:AM539" si="2711">R539-T539</f>
        <v>0.1134114735</v>
      </c>
      <c r="AM539" s="57">
        <f t="shared" si="2711"/>
        <v>0.08280024048</v>
      </c>
      <c r="AN539" s="58">
        <f t="shared" si="26"/>
        <v>0.05542491372</v>
      </c>
      <c r="AO539" s="58">
        <f t="shared" si="27"/>
        <v>0.05834755395</v>
      </c>
      <c r="AP539" s="39">
        <f t="shared" si="28"/>
        <v>0.1004463292</v>
      </c>
      <c r="AQ539" s="40">
        <f t="shared" ref="AQ539:AR539" si="2712">AJ539+AN539</f>
        <v>0.1558712429</v>
      </c>
      <c r="AR539" s="54">
        <f t="shared" si="2712"/>
        <v>0.1587938831</v>
      </c>
      <c r="AS539" s="59">
        <f t="shared" si="30"/>
        <v>1.949341478</v>
      </c>
      <c r="AT539" s="39">
        <f t="shared" ref="AT539:AV539" si="2713">AP539*$AS539</f>
        <v>0.1958041958</v>
      </c>
      <c r="AU539" s="40">
        <f t="shared" si="2713"/>
        <v>0.3038462791</v>
      </c>
      <c r="AV539" s="54">
        <f t="shared" si="2713"/>
        <v>0.3095435029</v>
      </c>
      <c r="AW539" s="39">
        <f t="shared" ref="AW539:AY539" si="2714">IF(AT539&lt;0,0,IF(AT539&gt;1,1,AT539))</f>
        <v>0.1958041958</v>
      </c>
      <c r="AX539" s="40">
        <f t="shared" si="2714"/>
        <v>0.3038462791</v>
      </c>
      <c r="AY539" s="54">
        <f t="shared" si="2714"/>
        <v>0.3095435029</v>
      </c>
      <c r="AZ539" s="38"/>
      <c r="BA539" s="38"/>
      <c r="BB539" s="38"/>
      <c r="BC539" s="38"/>
      <c r="BD539" s="38"/>
      <c r="BE539" s="38"/>
      <c r="BF539" s="38"/>
    </row>
    <row r="540">
      <c r="A540" s="1"/>
      <c r="B540" s="1"/>
      <c r="C540" s="53">
        <v>0.0</v>
      </c>
      <c r="D540" s="42"/>
      <c r="E540" s="42"/>
      <c r="F540" s="2">
        <v>7378.0</v>
      </c>
      <c r="G540" s="75">
        <v>2675.0</v>
      </c>
      <c r="H540" s="43">
        <v>38.0</v>
      </c>
      <c r="I540" s="43">
        <v>113.0</v>
      </c>
      <c r="J540" s="43">
        <v>29.0</v>
      </c>
      <c r="K540" s="44">
        <v>98.0</v>
      </c>
      <c r="L540" s="44">
        <v>485.0</v>
      </c>
      <c r="M540" s="44">
        <v>79.0</v>
      </c>
      <c r="N540" s="76">
        <f>'Turnout Restoration'!AR540</f>
        <v>40</v>
      </c>
      <c r="O540" s="45">
        <v>27.0</v>
      </c>
      <c r="P540" s="76">
        <f>'Turnout Restoration'!AT540</f>
        <v>44</v>
      </c>
      <c r="Q540" s="39">
        <f t="shared" si="6"/>
        <v>0.2432432432</v>
      </c>
      <c r="R540" s="40">
        <f t="shared" si="7"/>
        <v>0.6277777778</v>
      </c>
      <c r="S540" s="54">
        <f t="shared" si="8"/>
        <v>0.7326283988</v>
      </c>
      <c r="T540" s="40">
        <f t="shared" si="9"/>
        <v>0.4629415632</v>
      </c>
      <c r="U540" s="54">
        <f t="shared" si="10"/>
        <v>0.5593425858</v>
      </c>
      <c r="V540" s="39">
        <f t="shared" ref="V540:X540" si="2715">Q540</f>
        <v>0.2432432432</v>
      </c>
      <c r="W540" s="40">
        <f t="shared" si="2715"/>
        <v>0.6277777778</v>
      </c>
      <c r="X540" s="54">
        <f t="shared" si="2715"/>
        <v>0.7326283988</v>
      </c>
      <c r="Y540" s="39">
        <f t="shared" si="12"/>
        <v>0.2432432432</v>
      </c>
      <c r="Z540" s="40">
        <f t="shared" si="13"/>
        <v>0.07377777778</v>
      </c>
      <c r="AA540" s="54">
        <f t="shared" si="14"/>
        <v>0.1006283988</v>
      </c>
      <c r="AB540" s="55">
        <f t="shared" si="15"/>
        <v>0.2944894749</v>
      </c>
      <c r="AC540" s="55">
        <f t="shared" si="16"/>
        <v>0.4909086885</v>
      </c>
      <c r="AD540" s="39">
        <f t="shared" si="17"/>
        <v>0.1797365237</v>
      </c>
      <c r="AE540" s="40">
        <f t="shared" si="18"/>
        <v>0.1797365237</v>
      </c>
      <c r="AF540" s="54">
        <f t="shared" si="19"/>
        <v>0.1006283988</v>
      </c>
      <c r="AG540" s="56">
        <f t="shared" si="20"/>
        <v>0.5103864344</v>
      </c>
      <c r="AH540" s="56">
        <f t="shared" si="21"/>
        <v>0.275011729</v>
      </c>
      <c r="AI540" s="39">
        <f t="shared" si="22"/>
        <v>0.1456559175</v>
      </c>
      <c r="AJ540" s="40">
        <f t="shared" si="23"/>
        <v>0.1456559175</v>
      </c>
      <c r="AK540" s="54">
        <f t="shared" si="24"/>
        <v>0.1456559175</v>
      </c>
      <c r="AL540" s="57">
        <f t="shared" ref="AL540:AM540" si="2716">R540-T540</f>
        <v>0.1648362146</v>
      </c>
      <c r="AM540" s="57">
        <f t="shared" si="2716"/>
        <v>0.173285813</v>
      </c>
      <c r="AN540" s="58">
        <f t="shared" si="26"/>
        <v>0.08055651418</v>
      </c>
      <c r="AO540" s="58">
        <f t="shared" si="27"/>
        <v>0.1221107966</v>
      </c>
      <c r="AP540" s="39">
        <f t="shared" si="28"/>
        <v>0.1456559175</v>
      </c>
      <c r="AQ540" s="40">
        <f t="shared" ref="AQ540:AR540" si="2717">AJ540+AN540</f>
        <v>0.2262124316</v>
      </c>
      <c r="AR540" s="54">
        <f t="shared" si="2717"/>
        <v>0.267766714</v>
      </c>
      <c r="AS540" s="59">
        <f t="shared" si="30"/>
        <v>1.669985315</v>
      </c>
      <c r="AT540" s="39">
        <f t="shared" ref="AT540:AV540" si="2718">AP540*$AS540</f>
        <v>0.2432432432</v>
      </c>
      <c r="AU540" s="40">
        <f t="shared" si="2718"/>
        <v>0.377771439</v>
      </c>
      <c r="AV540" s="54">
        <f t="shared" si="2718"/>
        <v>0.4471664803</v>
      </c>
      <c r="AW540" s="39">
        <f t="shared" ref="AW540:AY540" si="2719">IF(AT540&lt;0,0,IF(AT540&gt;1,1,AT540))</f>
        <v>0.2432432432</v>
      </c>
      <c r="AX540" s="40">
        <f t="shared" si="2719"/>
        <v>0.377771439</v>
      </c>
      <c r="AY540" s="54">
        <f t="shared" si="2719"/>
        <v>0.4471664803</v>
      </c>
      <c r="AZ540" s="38"/>
      <c r="BA540" s="38"/>
      <c r="BB540" s="38"/>
      <c r="BC540" s="38"/>
      <c r="BD540" s="38"/>
      <c r="BE540" s="38"/>
      <c r="BF540" s="38"/>
    </row>
    <row r="541">
      <c r="A541" s="1"/>
      <c r="B541" s="1"/>
      <c r="C541" s="53">
        <v>0.0</v>
      </c>
      <c r="D541" s="42"/>
      <c r="E541" s="42"/>
      <c r="F541" s="2">
        <v>7402.0</v>
      </c>
      <c r="G541" s="75">
        <v>3002.0</v>
      </c>
      <c r="H541" s="43">
        <v>37.0</v>
      </c>
      <c r="I541" s="43">
        <v>59.0</v>
      </c>
      <c r="J541" s="43">
        <v>32.0</v>
      </c>
      <c r="K541" s="44">
        <v>90.0</v>
      </c>
      <c r="L541" s="44">
        <v>225.0</v>
      </c>
      <c r="M541" s="44">
        <v>97.0</v>
      </c>
      <c r="N541" s="76">
        <f>'Turnout Restoration'!AR541</f>
        <v>37</v>
      </c>
      <c r="O541" s="45">
        <v>42.0</v>
      </c>
      <c r="P541" s="76">
        <f>'Turnout Restoration'!AT541</f>
        <v>28</v>
      </c>
      <c r="Q541" s="39">
        <f t="shared" si="6"/>
        <v>0.3925233645</v>
      </c>
      <c r="R541" s="40">
        <f t="shared" si="7"/>
        <v>0.4609375</v>
      </c>
      <c r="S541" s="54">
        <f t="shared" si="8"/>
        <v>0.5461165049</v>
      </c>
      <c r="T541" s="40">
        <f t="shared" si="9"/>
        <v>0.4469621801</v>
      </c>
      <c r="U541" s="54">
        <f t="shared" si="10"/>
        <v>0.5360225347</v>
      </c>
      <c r="V541" s="39">
        <f t="shared" ref="V541:X541" si="2720">Q541</f>
        <v>0.3925233645</v>
      </c>
      <c r="W541" s="40">
        <f t="shared" si="2720"/>
        <v>0.4609375</v>
      </c>
      <c r="X541" s="54">
        <f t="shared" si="2720"/>
        <v>0.5461165049</v>
      </c>
      <c r="Y541" s="39">
        <f t="shared" si="12"/>
        <v>0.3925233645</v>
      </c>
      <c r="Z541" s="40">
        <f t="shared" si="13"/>
        <v>-0.0930625</v>
      </c>
      <c r="AA541" s="54">
        <f t="shared" si="14"/>
        <v>-0.08588349515</v>
      </c>
      <c r="AB541" s="55">
        <f t="shared" si="15"/>
        <v>-0.2327895714</v>
      </c>
      <c r="AC541" s="55">
        <f t="shared" si="16"/>
        <v>1.018187735</v>
      </c>
      <c r="AD541" s="39">
        <f t="shared" si="17"/>
        <v>0.2852500838</v>
      </c>
      <c r="AE541" s="40">
        <f t="shared" si="18"/>
        <v>0.2852500838</v>
      </c>
      <c r="AF541" s="54">
        <f t="shared" si="19"/>
        <v>-0.08588349515</v>
      </c>
      <c r="AG541" s="56">
        <f t="shared" si="20"/>
        <v>-0.2924486109</v>
      </c>
      <c r="AH541" s="56">
        <f t="shared" si="21"/>
        <v>1.077846774</v>
      </c>
      <c r="AI541" s="39">
        <f t="shared" si="22"/>
        <v>0.210646131</v>
      </c>
      <c r="AJ541" s="40">
        <f t="shared" si="23"/>
        <v>0.210646131</v>
      </c>
      <c r="AK541" s="54">
        <f t="shared" si="24"/>
        <v>0.210646131</v>
      </c>
      <c r="AL541" s="57">
        <f t="shared" ref="AL541:AM541" si="2721">R541-T541</f>
        <v>0.0139753199</v>
      </c>
      <c r="AM541" s="57">
        <f t="shared" si="2721"/>
        <v>0.01009397014</v>
      </c>
      <c r="AN541" s="58">
        <f t="shared" si="26"/>
        <v>0.006829828374</v>
      </c>
      <c r="AO541" s="58">
        <f t="shared" si="27"/>
        <v>0.007113004306</v>
      </c>
      <c r="AP541" s="39">
        <f t="shared" si="28"/>
        <v>0.210646131</v>
      </c>
      <c r="AQ541" s="40">
        <f t="shared" ref="AQ541:AR541" si="2722">AJ541+AN541</f>
        <v>0.2174759594</v>
      </c>
      <c r="AR541" s="54">
        <f t="shared" si="2722"/>
        <v>0.2177591353</v>
      </c>
      <c r="AS541" s="59">
        <f t="shared" si="30"/>
        <v>1.863425464</v>
      </c>
      <c r="AT541" s="39">
        <f t="shared" ref="AT541:AV541" si="2723">AP541*$AS541</f>
        <v>0.3925233645</v>
      </c>
      <c r="AU541" s="40">
        <f t="shared" si="2723"/>
        <v>0.4052502406</v>
      </c>
      <c r="AV541" s="54">
        <f t="shared" si="2723"/>
        <v>0.4057779178</v>
      </c>
      <c r="AW541" s="39">
        <f t="shared" ref="AW541:AY541" si="2724">IF(AT541&lt;0,0,IF(AT541&gt;1,1,AT541))</f>
        <v>0.3925233645</v>
      </c>
      <c r="AX541" s="40">
        <f t="shared" si="2724"/>
        <v>0.4052502406</v>
      </c>
      <c r="AY541" s="54">
        <f t="shared" si="2724"/>
        <v>0.4057779178</v>
      </c>
      <c r="AZ541" s="38"/>
      <c r="BA541" s="38"/>
      <c r="BB541" s="38"/>
      <c r="BC541" s="38"/>
      <c r="BD541" s="38"/>
      <c r="BE541" s="38"/>
      <c r="BF541" s="38"/>
    </row>
    <row r="542">
      <c r="A542" s="1"/>
      <c r="B542" s="1"/>
      <c r="C542" s="53">
        <v>0.0</v>
      </c>
      <c r="D542" s="42"/>
      <c r="E542" s="42"/>
      <c r="F542" s="2">
        <v>7403.0</v>
      </c>
      <c r="G542" s="75">
        <v>3625.0</v>
      </c>
      <c r="H542" s="43">
        <v>48.0</v>
      </c>
      <c r="I542" s="43">
        <v>66.0</v>
      </c>
      <c r="J542" s="43">
        <v>55.0</v>
      </c>
      <c r="K542" s="44">
        <v>123.0</v>
      </c>
      <c r="L542" s="44">
        <v>256.0</v>
      </c>
      <c r="M542" s="44">
        <v>105.0</v>
      </c>
      <c r="N542" s="76">
        <f>'Turnout Restoration'!AR542</f>
        <v>43</v>
      </c>
      <c r="O542" s="45">
        <v>49.0</v>
      </c>
      <c r="P542" s="76">
        <f>'Turnout Restoration'!AT542</f>
        <v>56</v>
      </c>
      <c r="Q542" s="39">
        <f t="shared" si="6"/>
        <v>0.3310810811</v>
      </c>
      <c r="R542" s="40">
        <f t="shared" si="7"/>
        <v>0.3905325444</v>
      </c>
      <c r="S542" s="54">
        <f t="shared" si="8"/>
        <v>0.5289256198</v>
      </c>
      <c r="T542" s="40">
        <f t="shared" si="9"/>
        <v>0.4498638148</v>
      </c>
      <c r="U542" s="54">
        <f t="shared" si="10"/>
        <v>0.5436617513</v>
      </c>
      <c r="V542" s="39">
        <f t="shared" ref="V542:X542" si="2725">Q542</f>
        <v>0.3310810811</v>
      </c>
      <c r="W542" s="40">
        <f t="shared" si="2725"/>
        <v>0.3905325444</v>
      </c>
      <c r="X542" s="54">
        <f t="shared" si="2725"/>
        <v>0.5289256198</v>
      </c>
      <c r="Y542" s="39">
        <f t="shared" si="12"/>
        <v>0.3310810811</v>
      </c>
      <c r="Z542" s="40">
        <f t="shared" si="13"/>
        <v>-0.1634674556</v>
      </c>
      <c r="AA542" s="54">
        <f t="shared" si="14"/>
        <v>-0.1030743802</v>
      </c>
      <c r="AB542" s="55">
        <f t="shared" si="15"/>
        <v>-0.4586258233</v>
      </c>
      <c r="AC542" s="55">
        <f t="shared" si="16"/>
        <v>1.244023987</v>
      </c>
      <c r="AD542" s="39">
        <f t="shared" si="17"/>
        <v>0.2610903017</v>
      </c>
      <c r="AE542" s="40">
        <f t="shared" si="18"/>
        <v>0.2610903017</v>
      </c>
      <c r="AF542" s="54">
        <f t="shared" si="19"/>
        <v>-0.1030743802</v>
      </c>
      <c r="AG542" s="56">
        <f t="shared" si="20"/>
        <v>-0.3760021066</v>
      </c>
      <c r="AH542" s="56">
        <f t="shared" si="21"/>
        <v>1.16140027</v>
      </c>
      <c r="AI542" s="39">
        <f t="shared" si="22"/>
        <v>0.1984848527</v>
      </c>
      <c r="AJ542" s="40">
        <f t="shared" si="23"/>
        <v>0.1984848527</v>
      </c>
      <c r="AK542" s="54">
        <f t="shared" si="24"/>
        <v>0.1984848527</v>
      </c>
      <c r="AL542" s="57">
        <f t="shared" ref="AL542:AM542" si="2726">R542-T542</f>
        <v>-0.05933127045</v>
      </c>
      <c r="AM542" s="57">
        <f t="shared" si="2726"/>
        <v>-0.01473613144</v>
      </c>
      <c r="AN542" s="58">
        <f t="shared" si="26"/>
        <v>-0.02899557201</v>
      </c>
      <c r="AO542" s="58">
        <f t="shared" si="27"/>
        <v>-0.01038423584</v>
      </c>
      <c r="AP542" s="39">
        <f t="shared" si="28"/>
        <v>0.1984848527</v>
      </c>
      <c r="AQ542" s="40">
        <f t="shared" ref="AQ542:AR542" si="2727">AJ542+AN542</f>
        <v>0.1694892807</v>
      </c>
      <c r="AR542" s="54">
        <f t="shared" si="2727"/>
        <v>0.1881006169</v>
      </c>
      <c r="AS542" s="59">
        <f t="shared" si="30"/>
        <v>1.668042053</v>
      </c>
      <c r="AT542" s="39">
        <f t="shared" ref="AT542:AV542" si="2728">AP542*$AS542</f>
        <v>0.3310810811</v>
      </c>
      <c r="AU542" s="40">
        <f t="shared" si="2728"/>
        <v>0.2827152476</v>
      </c>
      <c r="AV542" s="54">
        <f t="shared" si="2728"/>
        <v>0.313759739</v>
      </c>
      <c r="AW542" s="39">
        <f t="shared" ref="AW542:AY542" si="2729">IF(AT542&lt;0,0,IF(AT542&gt;1,1,AT542))</f>
        <v>0.3310810811</v>
      </c>
      <c r="AX542" s="40">
        <f t="shared" si="2729"/>
        <v>0.2827152476</v>
      </c>
      <c r="AY542" s="54">
        <f t="shared" si="2729"/>
        <v>0.313759739</v>
      </c>
      <c r="AZ542" s="38"/>
      <c r="BA542" s="38"/>
      <c r="BB542" s="38"/>
      <c r="BC542" s="38"/>
      <c r="BD542" s="38"/>
      <c r="BE542" s="38"/>
      <c r="BF542" s="38"/>
    </row>
    <row r="543">
      <c r="A543" s="1"/>
      <c r="B543" s="1"/>
      <c r="C543" s="53">
        <v>0.0</v>
      </c>
      <c r="D543" s="42"/>
      <c r="E543" s="42"/>
      <c r="F543" s="2">
        <v>7405.0</v>
      </c>
      <c r="G543" s="75">
        <v>1548.0</v>
      </c>
      <c r="H543" s="43">
        <v>12.0</v>
      </c>
      <c r="I543" s="43">
        <v>21.0</v>
      </c>
      <c r="J543" s="43">
        <v>21.0</v>
      </c>
      <c r="K543" s="44">
        <v>48.0</v>
      </c>
      <c r="L543" s="44">
        <v>124.0</v>
      </c>
      <c r="M543" s="44">
        <v>45.0</v>
      </c>
      <c r="N543" s="76">
        <f>'Turnout Restoration'!AR543</f>
        <v>18</v>
      </c>
      <c r="O543" s="45">
        <v>23.0</v>
      </c>
      <c r="P543" s="76">
        <f>'Turnout Restoration'!AT543</f>
        <v>36</v>
      </c>
      <c r="Q543" s="39">
        <f t="shared" si="6"/>
        <v>0.2987012987</v>
      </c>
      <c r="R543" s="40">
        <f t="shared" si="7"/>
        <v>0.3888888889</v>
      </c>
      <c r="S543" s="54">
        <f t="shared" si="8"/>
        <v>0.5714285714</v>
      </c>
      <c r="T543" s="40">
        <f t="shared" si="9"/>
        <v>0.4534617979</v>
      </c>
      <c r="U543" s="54">
        <f t="shared" si="10"/>
        <v>0.5487903525</v>
      </c>
      <c r="V543" s="39">
        <f t="shared" ref="V543:X543" si="2730">Q543</f>
        <v>0.2987012987</v>
      </c>
      <c r="W543" s="40">
        <f t="shared" si="2730"/>
        <v>0.3888888889</v>
      </c>
      <c r="X543" s="54">
        <f t="shared" si="2730"/>
        <v>0.5714285714</v>
      </c>
      <c r="Y543" s="39">
        <f t="shared" si="12"/>
        <v>0.2987012987</v>
      </c>
      <c r="Z543" s="40">
        <f t="shared" si="13"/>
        <v>-0.1651111111</v>
      </c>
      <c r="AA543" s="54">
        <f t="shared" si="14"/>
        <v>-0.06057142857</v>
      </c>
      <c r="AB543" s="55">
        <f t="shared" si="15"/>
        <v>-0.5049622592</v>
      </c>
      <c r="AC543" s="55">
        <f t="shared" si="16"/>
        <v>1.290360423</v>
      </c>
      <c r="AD543" s="39">
        <f t="shared" si="17"/>
        <v>0.2413339438</v>
      </c>
      <c r="AE543" s="40">
        <f t="shared" si="18"/>
        <v>0.2413339438</v>
      </c>
      <c r="AF543" s="54">
        <f t="shared" si="19"/>
        <v>-0.06057142857</v>
      </c>
      <c r="AG543" s="56">
        <f t="shared" si="20"/>
        <v>-0.2459063983</v>
      </c>
      <c r="AH543" s="56">
        <f t="shared" si="21"/>
        <v>1.031304562</v>
      </c>
      <c r="AI543" s="39">
        <f t="shared" si="22"/>
        <v>0.1759417096</v>
      </c>
      <c r="AJ543" s="40">
        <f t="shared" si="23"/>
        <v>0.1759417096</v>
      </c>
      <c r="AK543" s="54">
        <f t="shared" si="24"/>
        <v>0.1759417096</v>
      </c>
      <c r="AL543" s="57">
        <f t="shared" ref="AL543:AM543" si="2731">R543-T543</f>
        <v>-0.06457290905</v>
      </c>
      <c r="AM543" s="57">
        <f t="shared" si="2731"/>
        <v>0.02263821892</v>
      </c>
      <c r="AN543" s="58">
        <f t="shared" si="26"/>
        <v>-0.03155719438</v>
      </c>
      <c r="AO543" s="58">
        <f t="shared" si="27"/>
        <v>0.01595266744</v>
      </c>
      <c r="AP543" s="39">
        <f t="shared" si="28"/>
        <v>0.1759417096</v>
      </c>
      <c r="AQ543" s="40">
        <f t="shared" ref="AQ543:AR543" si="2732">AJ543+AN543</f>
        <v>0.1443845153</v>
      </c>
      <c r="AR543" s="54">
        <f t="shared" si="2732"/>
        <v>0.1918943771</v>
      </c>
      <c r="AS543" s="59">
        <f t="shared" si="30"/>
        <v>1.697728749</v>
      </c>
      <c r="AT543" s="39">
        <f t="shared" ref="AT543:AV543" si="2733">AP543*$AS543</f>
        <v>0.2987012987</v>
      </c>
      <c r="AU543" s="40">
        <f t="shared" si="2733"/>
        <v>0.2451257426</v>
      </c>
      <c r="AV543" s="54">
        <f t="shared" si="2733"/>
        <v>0.3257846008</v>
      </c>
      <c r="AW543" s="39">
        <f t="shared" ref="AW543:AY543" si="2734">IF(AT543&lt;0,0,IF(AT543&gt;1,1,AT543))</f>
        <v>0.2987012987</v>
      </c>
      <c r="AX543" s="40">
        <f t="shared" si="2734"/>
        <v>0.2451257426</v>
      </c>
      <c r="AY543" s="54">
        <f t="shared" si="2734"/>
        <v>0.3257846008</v>
      </c>
      <c r="AZ543" s="38"/>
      <c r="BA543" s="38"/>
      <c r="BB543" s="38"/>
      <c r="BC543" s="38"/>
      <c r="BD543" s="38"/>
      <c r="BE543" s="38"/>
      <c r="BF543" s="38"/>
    </row>
    <row r="544">
      <c r="A544" s="1"/>
      <c r="B544" s="1"/>
      <c r="C544" s="53">
        <v>0.0</v>
      </c>
      <c r="D544" s="42"/>
      <c r="E544" s="42"/>
      <c r="F544" s="2">
        <v>7410.0</v>
      </c>
      <c r="G544" s="75">
        <v>1310.0</v>
      </c>
      <c r="H544" s="43">
        <v>9.0</v>
      </c>
      <c r="I544" s="43">
        <v>29.0</v>
      </c>
      <c r="J544" s="43">
        <v>23.0</v>
      </c>
      <c r="K544" s="44">
        <v>54.0</v>
      </c>
      <c r="L544" s="44">
        <v>100.0</v>
      </c>
      <c r="M544" s="44">
        <v>35.0</v>
      </c>
      <c r="N544" s="76">
        <f>'Turnout Restoration'!AR544</f>
        <v>20</v>
      </c>
      <c r="O544" s="45">
        <v>11.0</v>
      </c>
      <c r="P544" s="76">
        <f>'Turnout Restoration'!AT544</f>
        <v>45</v>
      </c>
      <c r="Q544" s="39">
        <f t="shared" si="6"/>
        <v>0.1447368421</v>
      </c>
      <c r="R544" s="40">
        <f t="shared" si="7"/>
        <v>0.4754098361</v>
      </c>
      <c r="S544" s="54">
        <f t="shared" si="8"/>
        <v>0.5291005291</v>
      </c>
      <c r="T544" s="40">
        <f t="shared" si="9"/>
        <v>0.4901082064</v>
      </c>
      <c r="U544" s="54">
        <f t="shared" si="10"/>
        <v>0.5835912396</v>
      </c>
      <c r="V544" s="39">
        <f t="shared" ref="V544:X544" si="2735">Q544</f>
        <v>0.1447368421</v>
      </c>
      <c r="W544" s="40">
        <f t="shared" si="2735"/>
        <v>0.4754098361</v>
      </c>
      <c r="X544" s="54">
        <f t="shared" si="2735"/>
        <v>0.5291005291</v>
      </c>
      <c r="Y544" s="39">
        <f t="shared" si="12"/>
        <v>0.1447368421</v>
      </c>
      <c r="Z544" s="40">
        <f t="shared" si="13"/>
        <v>-0.07859016393</v>
      </c>
      <c r="AA544" s="54">
        <f t="shared" si="14"/>
        <v>-0.1028994709</v>
      </c>
      <c r="AB544" s="55">
        <f t="shared" si="15"/>
        <v>-0.4974426916</v>
      </c>
      <c r="AC544" s="55">
        <f t="shared" si="16"/>
        <v>1.282840855</v>
      </c>
      <c r="AD544" s="39">
        <f t="shared" si="17"/>
        <v>0.1164585062</v>
      </c>
      <c r="AE544" s="40">
        <f t="shared" si="18"/>
        <v>0.1164585062</v>
      </c>
      <c r="AF544" s="54">
        <f t="shared" si="19"/>
        <v>-0.1028994709</v>
      </c>
      <c r="AG544" s="56">
        <f t="shared" si="20"/>
        <v>-0.7236643422</v>
      </c>
      <c r="AH544" s="56">
        <f t="shared" si="21"/>
        <v>1.509062506</v>
      </c>
      <c r="AI544" s="39">
        <f t="shared" si="22"/>
        <v>0.1098883178</v>
      </c>
      <c r="AJ544" s="40">
        <f t="shared" si="23"/>
        <v>0.1098883178</v>
      </c>
      <c r="AK544" s="54">
        <f t="shared" si="24"/>
        <v>0.1098883178</v>
      </c>
      <c r="AL544" s="57">
        <f t="shared" ref="AL544:AM544" si="2736">R544-T544</f>
        <v>-0.01469837031</v>
      </c>
      <c r="AM544" s="57">
        <f t="shared" si="2736"/>
        <v>-0.05449071051</v>
      </c>
      <c r="AN544" s="58">
        <f t="shared" si="26"/>
        <v>-0.007183187741</v>
      </c>
      <c r="AO544" s="58">
        <f t="shared" si="27"/>
        <v>-0.03839843523</v>
      </c>
      <c r="AP544" s="39">
        <f t="shared" si="28"/>
        <v>0.1098883178</v>
      </c>
      <c r="AQ544" s="40">
        <f t="shared" ref="AQ544:AR544" si="2737">AJ544+AN544</f>
        <v>0.1027051301</v>
      </c>
      <c r="AR544" s="54">
        <f t="shared" si="2737"/>
        <v>0.07148988256</v>
      </c>
      <c r="AS544" s="59">
        <f t="shared" si="30"/>
        <v>1.317126743</v>
      </c>
      <c r="AT544" s="39">
        <f t="shared" ref="AT544:AV544" si="2738">AP544*$AS544</f>
        <v>0.1447368421</v>
      </c>
      <c r="AU544" s="40">
        <f t="shared" si="2738"/>
        <v>0.1352756734</v>
      </c>
      <c r="AV544" s="54">
        <f t="shared" si="2738"/>
        <v>0.09416123617</v>
      </c>
      <c r="AW544" s="39">
        <f t="shared" ref="AW544:AY544" si="2739">IF(AT544&lt;0,0,IF(AT544&gt;1,1,AT544))</f>
        <v>0.1447368421</v>
      </c>
      <c r="AX544" s="40">
        <f t="shared" si="2739"/>
        <v>0.1352756734</v>
      </c>
      <c r="AY544" s="54">
        <f t="shared" si="2739"/>
        <v>0.09416123617</v>
      </c>
      <c r="AZ544" s="38"/>
      <c r="BA544" s="38"/>
      <c r="BB544" s="38"/>
      <c r="BC544" s="38"/>
      <c r="BD544" s="38"/>
      <c r="BE544" s="38"/>
      <c r="BF544" s="38"/>
    </row>
    <row r="545">
      <c r="A545" s="1"/>
      <c r="B545" s="1"/>
      <c r="C545" s="53">
        <v>0.0</v>
      </c>
      <c r="D545" s="42"/>
      <c r="E545" s="42"/>
      <c r="F545" s="2">
        <v>7411.0</v>
      </c>
      <c r="G545" s="75">
        <v>2390.0</v>
      </c>
      <c r="H545" s="43">
        <v>16.0</v>
      </c>
      <c r="I545" s="43">
        <v>43.0</v>
      </c>
      <c r="J545" s="43">
        <v>16.0</v>
      </c>
      <c r="K545" s="44">
        <v>60.0</v>
      </c>
      <c r="L545" s="44">
        <v>165.0</v>
      </c>
      <c r="M545" s="44">
        <v>56.0</v>
      </c>
      <c r="N545" s="76">
        <f>'Turnout Restoration'!AR545</f>
        <v>37</v>
      </c>
      <c r="O545" s="45">
        <v>23.0</v>
      </c>
      <c r="P545" s="76">
        <f>'Turnout Restoration'!AT545</f>
        <v>31</v>
      </c>
      <c r="Q545" s="39">
        <f t="shared" si="6"/>
        <v>0.2527472527</v>
      </c>
      <c r="R545" s="40">
        <f t="shared" si="7"/>
        <v>0.5733333333</v>
      </c>
      <c r="S545" s="54">
        <f t="shared" si="8"/>
        <v>0.5871886121</v>
      </c>
      <c r="T545" s="40">
        <f t="shared" si="9"/>
        <v>0.4610195629</v>
      </c>
      <c r="U545" s="54">
        <f t="shared" si="10"/>
        <v>0.5573756793</v>
      </c>
      <c r="V545" s="39">
        <f t="shared" ref="V545:X545" si="2740">Q545</f>
        <v>0.2527472527</v>
      </c>
      <c r="W545" s="40">
        <f t="shared" si="2740"/>
        <v>0.5733333333</v>
      </c>
      <c r="X545" s="54">
        <f t="shared" si="2740"/>
        <v>0.5871886121</v>
      </c>
      <c r="Y545" s="39">
        <f t="shared" si="12"/>
        <v>0.2527472527</v>
      </c>
      <c r="Z545" s="40">
        <f t="shared" si="13"/>
        <v>0.01933333333</v>
      </c>
      <c r="AA545" s="54">
        <f t="shared" si="14"/>
        <v>-0.0448113879</v>
      </c>
      <c r="AB545" s="55">
        <f t="shared" si="15"/>
        <v>0.07634408523</v>
      </c>
      <c r="AC545" s="55">
        <f t="shared" si="16"/>
        <v>0.7090540782</v>
      </c>
      <c r="AD545" s="39">
        <f t="shared" si="17"/>
        <v>0.1792413897</v>
      </c>
      <c r="AE545" s="40">
        <f t="shared" si="18"/>
        <v>0.1792413897</v>
      </c>
      <c r="AF545" s="54">
        <f t="shared" si="19"/>
        <v>-0.0448113879</v>
      </c>
      <c r="AG545" s="56">
        <f t="shared" si="20"/>
        <v>-0.2449841266</v>
      </c>
      <c r="AH545" s="56">
        <f t="shared" si="21"/>
        <v>1.03038229</v>
      </c>
      <c r="AI545" s="39">
        <f t="shared" si="22"/>
        <v>0.1306436685</v>
      </c>
      <c r="AJ545" s="40">
        <f t="shared" si="23"/>
        <v>0.1306436685</v>
      </c>
      <c r="AK545" s="54">
        <f t="shared" si="24"/>
        <v>0.1306436685</v>
      </c>
      <c r="AL545" s="57">
        <f t="shared" ref="AL545:AM545" si="2741">R545-T545</f>
        <v>0.1123137705</v>
      </c>
      <c r="AM545" s="57">
        <f t="shared" si="2741"/>
        <v>0.02981293283</v>
      </c>
      <c r="AN545" s="58">
        <f t="shared" si="26"/>
        <v>0.05488845923</v>
      </c>
      <c r="AO545" s="58">
        <f t="shared" si="27"/>
        <v>0.02100853448</v>
      </c>
      <c r="AP545" s="39">
        <f t="shared" si="28"/>
        <v>0.1306436685</v>
      </c>
      <c r="AQ545" s="40">
        <f t="shared" ref="AQ545:AR545" si="2742">AJ545+AN545</f>
        <v>0.1855321278</v>
      </c>
      <c r="AR545" s="54">
        <f t="shared" si="2742"/>
        <v>0.151652203</v>
      </c>
      <c r="AS545" s="59">
        <f t="shared" si="30"/>
        <v>1.934630706</v>
      </c>
      <c r="AT545" s="39">
        <f t="shared" ref="AT545:AV545" si="2743">AP545*$AS545</f>
        <v>0.2527472527</v>
      </c>
      <c r="AU545" s="40">
        <f t="shared" si="2743"/>
        <v>0.3589361514</v>
      </c>
      <c r="AV545" s="54">
        <f t="shared" si="2743"/>
        <v>0.2933910086</v>
      </c>
      <c r="AW545" s="39">
        <f t="shared" ref="AW545:AY545" si="2744">IF(AT545&lt;0,0,IF(AT545&gt;1,1,AT545))</f>
        <v>0.2527472527</v>
      </c>
      <c r="AX545" s="40">
        <f t="shared" si="2744"/>
        <v>0.3589361514</v>
      </c>
      <c r="AY545" s="54">
        <f t="shared" si="2744"/>
        <v>0.2933910086</v>
      </c>
      <c r="AZ545" s="38"/>
      <c r="BA545" s="38"/>
      <c r="BB545" s="38"/>
      <c r="BC545" s="38"/>
      <c r="BD545" s="38"/>
      <c r="BE545" s="38"/>
      <c r="BF545" s="38"/>
    </row>
    <row r="546">
      <c r="A546" s="1"/>
      <c r="B546" s="1"/>
      <c r="C546" s="53">
        <v>0.0</v>
      </c>
      <c r="D546" s="42"/>
      <c r="E546" s="42"/>
      <c r="F546" s="2">
        <v>7414.0</v>
      </c>
      <c r="G546" s="75">
        <v>2248.0</v>
      </c>
      <c r="H546" s="43">
        <v>13.0</v>
      </c>
      <c r="I546" s="43">
        <v>40.0</v>
      </c>
      <c r="J546" s="43">
        <v>23.0</v>
      </c>
      <c r="K546" s="44">
        <v>60.0</v>
      </c>
      <c r="L546" s="44">
        <v>197.0</v>
      </c>
      <c r="M546" s="44">
        <v>40.0</v>
      </c>
      <c r="N546" s="76">
        <f>'Turnout Restoration'!AR546</f>
        <v>22</v>
      </c>
      <c r="O546" s="45">
        <v>24.0</v>
      </c>
      <c r="P546" s="76">
        <f>'Turnout Restoration'!AT546</f>
        <v>63</v>
      </c>
      <c r="Q546" s="39">
        <f t="shared" si="6"/>
        <v>0.2201834862</v>
      </c>
      <c r="R546" s="40">
        <f t="shared" si="7"/>
        <v>0.5263157895</v>
      </c>
      <c r="S546" s="54">
        <f t="shared" si="8"/>
        <v>0.6632996633</v>
      </c>
      <c r="T546" s="40">
        <f t="shared" si="9"/>
        <v>0.4681163202</v>
      </c>
      <c r="U546" s="54">
        <f t="shared" si="10"/>
        <v>0.5643875095</v>
      </c>
      <c r="V546" s="39">
        <f t="shared" ref="V546:X546" si="2745">Q546</f>
        <v>0.2201834862</v>
      </c>
      <c r="W546" s="40">
        <f t="shared" si="2745"/>
        <v>0.5263157895</v>
      </c>
      <c r="X546" s="54">
        <f t="shared" si="2745"/>
        <v>0.6632996633</v>
      </c>
      <c r="Y546" s="39">
        <f t="shared" si="12"/>
        <v>0.2201834862</v>
      </c>
      <c r="Z546" s="40">
        <f t="shared" si="13"/>
        <v>-0.02768421053</v>
      </c>
      <c r="AA546" s="54">
        <f t="shared" si="14"/>
        <v>0.0312996633</v>
      </c>
      <c r="AB546" s="55">
        <f t="shared" si="15"/>
        <v>-0.125076117</v>
      </c>
      <c r="AC546" s="55">
        <f t="shared" si="16"/>
        <v>0.9104742804</v>
      </c>
      <c r="AD546" s="39">
        <f t="shared" si="17"/>
        <v>0.1569190605</v>
      </c>
      <c r="AE546" s="40">
        <f t="shared" si="18"/>
        <v>0.1569190605</v>
      </c>
      <c r="AF546" s="54">
        <f t="shared" si="19"/>
        <v>0.0312996633</v>
      </c>
      <c r="AG546" s="56">
        <f t="shared" si="20"/>
        <v>0.1968798758</v>
      </c>
      <c r="AH546" s="56">
        <f t="shared" si="21"/>
        <v>0.5885182876</v>
      </c>
      <c r="AI546" s="39">
        <f t="shared" si="22"/>
        <v>0.1131442895</v>
      </c>
      <c r="AJ546" s="40">
        <f t="shared" si="23"/>
        <v>0.1131442895</v>
      </c>
      <c r="AK546" s="54">
        <f t="shared" si="24"/>
        <v>0.1131442895</v>
      </c>
      <c r="AL546" s="57">
        <f t="shared" ref="AL546:AM546" si="2746">R546-T546</f>
        <v>0.0581994693</v>
      </c>
      <c r="AM546" s="57">
        <f t="shared" si="2746"/>
        <v>0.09891215383</v>
      </c>
      <c r="AN546" s="58">
        <f t="shared" si="26"/>
        <v>0.02844245353</v>
      </c>
      <c r="AO546" s="58">
        <f t="shared" si="27"/>
        <v>0.0697012738</v>
      </c>
      <c r="AP546" s="39">
        <f t="shared" si="28"/>
        <v>0.1131442895</v>
      </c>
      <c r="AQ546" s="40">
        <f t="shared" ref="AQ546:AR546" si="2747">AJ546+AN546</f>
        <v>0.141586743</v>
      </c>
      <c r="AR546" s="54">
        <f t="shared" si="2747"/>
        <v>0.1828455633</v>
      </c>
      <c r="AS546" s="59">
        <f t="shared" si="30"/>
        <v>1.94604153</v>
      </c>
      <c r="AT546" s="39">
        <f t="shared" ref="AT546:AV546" si="2748">AP546*$AS546</f>
        <v>0.2201834862</v>
      </c>
      <c r="AU546" s="40">
        <f t="shared" si="2748"/>
        <v>0.275533682</v>
      </c>
      <c r="AV546" s="54">
        <f t="shared" si="2748"/>
        <v>0.3558250598</v>
      </c>
      <c r="AW546" s="39">
        <f t="shared" ref="AW546:AY546" si="2749">IF(AT546&lt;0,0,IF(AT546&gt;1,1,AT546))</f>
        <v>0.2201834862</v>
      </c>
      <c r="AX546" s="40">
        <f t="shared" si="2749"/>
        <v>0.275533682</v>
      </c>
      <c r="AY546" s="54">
        <f t="shared" si="2749"/>
        <v>0.3558250598</v>
      </c>
      <c r="AZ546" s="38"/>
      <c r="BA546" s="38"/>
      <c r="BB546" s="38"/>
      <c r="BC546" s="38"/>
      <c r="BD546" s="38"/>
      <c r="BE546" s="38"/>
      <c r="BF546" s="38"/>
    </row>
    <row r="547">
      <c r="A547" s="1"/>
      <c r="B547" s="1"/>
      <c r="C547" s="53">
        <v>0.0</v>
      </c>
      <c r="D547" s="42"/>
      <c r="E547" s="42"/>
      <c r="F547" s="2">
        <v>7415.0</v>
      </c>
      <c r="G547" s="75">
        <v>3127.0</v>
      </c>
      <c r="H547" s="43">
        <v>44.0</v>
      </c>
      <c r="I547" s="43">
        <v>61.0</v>
      </c>
      <c r="J547" s="43">
        <v>59.0</v>
      </c>
      <c r="K547" s="44">
        <v>122.0</v>
      </c>
      <c r="L547" s="44">
        <v>229.0</v>
      </c>
      <c r="M547" s="44">
        <v>98.0</v>
      </c>
      <c r="N547" s="76">
        <f>'Turnout Restoration'!AR547</f>
        <v>43</v>
      </c>
      <c r="O547" s="45">
        <v>30.0</v>
      </c>
      <c r="P547" s="76">
        <f>'Turnout Restoration'!AT547</f>
        <v>53</v>
      </c>
      <c r="Q547" s="39">
        <f t="shared" si="6"/>
        <v>0.2380952381</v>
      </c>
      <c r="R547" s="40">
        <f t="shared" si="7"/>
        <v>0.3719512195</v>
      </c>
      <c r="S547" s="54">
        <f t="shared" si="8"/>
        <v>0.5100222717</v>
      </c>
      <c r="T547" s="40">
        <f t="shared" si="9"/>
        <v>0.4640340136</v>
      </c>
      <c r="U547" s="54">
        <f t="shared" si="10"/>
        <v>0.5604353741</v>
      </c>
      <c r="V547" s="39">
        <f t="shared" ref="V547:X547" si="2750">Q547</f>
        <v>0.2380952381</v>
      </c>
      <c r="W547" s="40">
        <f t="shared" si="2750"/>
        <v>0.3719512195</v>
      </c>
      <c r="X547" s="54">
        <f t="shared" si="2750"/>
        <v>0.5100222717</v>
      </c>
      <c r="Y547" s="39">
        <f t="shared" si="12"/>
        <v>0.2380952381</v>
      </c>
      <c r="Z547" s="40">
        <f t="shared" si="13"/>
        <v>-0.1820487805</v>
      </c>
      <c r="AA547" s="54">
        <f t="shared" si="14"/>
        <v>-0.1219777283</v>
      </c>
      <c r="AB547" s="55">
        <f t="shared" si="15"/>
        <v>-0.6527828938</v>
      </c>
      <c r="AC547" s="55">
        <f t="shared" si="16"/>
        <v>1.438181057</v>
      </c>
      <c r="AD547" s="39">
        <f t="shared" si="17"/>
        <v>0.2119328914</v>
      </c>
      <c r="AE547" s="40">
        <f t="shared" si="18"/>
        <v>0.2119328914</v>
      </c>
      <c r="AF547" s="54">
        <f t="shared" si="19"/>
        <v>-0.1219777283</v>
      </c>
      <c r="AG547" s="56">
        <f t="shared" si="20"/>
        <v>-0.5222466445</v>
      </c>
      <c r="AH547" s="56">
        <f t="shared" si="21"/>
        <v>1.307644808</v>
      </c>
      <c r="AI547" s="39">
        <f t="shared" si="22"/>
        <v>0.1729076584</v>
      </c>
      <c r="AJ547" s="40">
        <f t="shared" si="23"/>
        <v>0.1729076584</v>
      </c>
      <c r="AK547" s="54">
        <f t="shared" si="24"/>
        <v>0.1729076584</v>
      </c>
      <c r="AL547" s="57">
        <f t="shared" ref="AL547:AM547" si="2751">R547-T547</f>
        <v>-0.09208279409</v>
      </c>
      <c r="AM547" s="57">
        <f t="shared" si="2751"/>
        <v>-0.05041310243</v>
      </c>
      <c r="AN547" s="58">
        <f t="shared" si="26"/>
        <v>-0.04500145145</v>
      </c>
      <c r="AO547" s="58">
        <f t="shared" si="27"/>
        <v>-0.03552503226</v>
      </c>
      <c r="AP547" s="39">
        <f t="shared" si="28"/>
        <v>0.1729076584</v>
      </c>
      <c r="AQ547" s="40">
        <f t="shared" ref="AQ547:AR547" si="2752">AJ547+AN547</f>
        <v>0.1279062069</v>
      </c>
      <c r="AR547" s="54">
        <f t="shared" si="2752"/>
        <v>0.1373826261</v>
      </c>
      <c r="AS547" s="59">
        <f t="shared" si="30"/>
        <v>1.377008054</v>
      </c>
      <c r="AT547" s="39">
        <f t="shared" ref="AT547:AV547" si="2753">AP547*$AS547</f>
        <v>0.2380952381</v>
      </c>
      <c r="AU547" s="40">
        <f t="shared" si="2753"/>
        <v>0.176127877</v>
      </c>
      <c r="AV547" s="54">
        <f t="shared" si="2753"/>
        <v>0.1891769826</v>
      </c>
      <c r="AW547" s="39">
        <f t="shared" ref="AW547:AY547" si="2754">IF(AT547&lt;0,0,IF(AT547&gt;1,1,AT547))</f>
        <v>0.2380952381</v>
      </c>
      <c r="AX547" s="40">
        <f t="shared" si="2754"/>
        <v>0.176127877</v>
      </c>
      <c r="AY547" s="54">
        <f t="shared" si="2754"/>
        <v>0.1891769826</v>
      </c>
      <c r="AZ547" s="38"/>
      <c r="BA547" s="38"/>
      <c r="BB547" s="38"/>
      <c r="BC547" s="38"/>
      <c r="BD547" s="38"/>
      <c r="BE547" s="38"/>
      <c r="BF547" s="38"/>
    </row>
    <row r="548">
      <c r="A548" s="1"/>
      <c r="B548" s="1"/>
      <c r="C548" s="53">
        <v>0.0</v>
      </c>
      <c r="D548" s="42"/>
      <c r="E548" s="42"/>
      <c r="F548" s="2">
        <v>7417.0</v>
      </c>
      <c r="G548" s="75">
        <v>2919.0</v>
      </c>
      <c r="H548" s="43">
        <v>35.0</v>
      </c>
      <c r="I548" s="43">
        <v>40.0</v>
      </c>
      <c r="J548" s="43">
        <v>27.0</v>
      </c>
      <c r="K548" s="44">
        <v>86.0</v>
      </c>
      <c r="L548" s="44">
        <v>186.0</v>
      </c>
      <c r="M548" s="44">
        <v>52.0</v>
      </c>
      <c r="N548" s="76">
        <f>'Turnout Restoration'!AR548</f>
        <v>27</v>
      </c>
      <c r="O548" s="45">
        <v>25.0</v>
      </c>
      <c r="P548" s="76">
        <f>'Turnout Restoration'!AT548</f>
        <v>24</v>
      </c>
      <c r="Q548" s="39">
        <f t="shared" si="6"/>
        <v>0.3289473684</v>
      </c>
      <c r="R548" s="40">
        <f t="shared" si="7"/>
        <v>0.3921568627</v>
      </c>
      <c r="S548" s="54">
        <f t="shared" si="8"/>
        <v>0.5740740741</v>
      </c>
      <c r="T548" s="40">
        <f t="shared" si="9"/>
        <v>0.4500569598</v>
      </c>
      <c r="U548" s="54">
        <f t="shared" si="10"/>
        <v>0.5439762812</v>
      </c>
      <c r="V548" s="39">
        <f t="shared" ref="V548:X548" si="2755">Q548</f>
        <v>0.3289473684</v>
      </c>
      <c r="W548" s="40">
        <f t="shared" si="2755"/>
        <v>0.3921568627</v>
      </c>
      <c r="X548" s="54">
        <f t="shared" si="2755"/>
        <v>0.5740740741</v>
      </c>
      <c r="Y548" s="39">
        <f t="shared" si="12"/>
        <v>0.3289473684</v>
      </c>
      <c r="Z548" s="40">
        <f t="shared" si="13"/>
        <v>-0.1618431373</v>
      </c>
      <c r="AA548" s="54">
        <f t="shared" si="14"/>
        <v>-0.05792592593</v>
      </c>
      <c r="AB548" s="55">
        <f t="shared" si="15"/>
        <v>-0.4572296773</v>
      </c>
      <c r="AC548" s="55">
        <f t="shared" si="16"/>
        <v>1.242627841</v>
      </c>
      <c r="AD548" s="39">
        <f t="shared" si="17"/>
        <v>0.2592292154</v>
      </c>
      <c r="AE548" s="40">
        <f t="shared" si="18"/>
        <v>0.2592292154</v>
      </c>
      <c r="AF548" s="54">
        <f t="shared" si="19"/>
        <v>-0.05792592593</v>
      </c>
      <c r="AG548" s="56">
        <f t="shared" si="20"/>
        <v>-0.2198428949</v>
      </c>
      <c r="AH548" s="56">
        <f t="shared" si="21"/>
        <v>1.005241058</v>
      </c>
      <c r="AI548" s="39">
        <f t="shared" si="22"/>
        <v>0.1878233199</v>
      </c>
      <c r="AJ548" s="40">
        <f t="shared" si="23"/>
        <v>0.1878233199</v>
      </c>
      <c r="AK548" s="54">
        <f t="shared" si="24"/>
        <v>0.1878233199</v>
      </c>
      <c r="AL548" s="57">
        <f t="shared" ref="AL548:AM548" si="2756">R548-T548</f>
        <v>-0.05790009709</v>
      </c>
      <c r="AM548" s="57">
        <f t="shared" si="2756"/>
        <v>0.03009779291</v>
      </c>
      <c r="AN548" s="58">
        <f t="shared" si="26"/>
        <v>-0.02829614841</v>
      </c>
      <c r="AO548" s="58">
        <f t="shared" si="27"/>
        <v>0.02120926927</v>
      </c>
      <c r="AP548" s="39">
        <f t="shared" si="28"/>
        <v>0.1878233199</v>
      </c>
      <c r="AQ548" s="40">
        <f t="shared" ref="AQ548:AR548" si="2757">AJ548+AN548</f>
        <v>0.1595271715</v>
      </c>
      <c r="AR548" s="54">
        <f t="shared" si="2757"/>
        <v>0.2090325892</v>
      </c>
      <c r="AS548" s="59">
        <f t="shared" si="30"/>
        <v>1.751365957</v>
      </c>
      <c r="AT548" s="39">
        <f t="shared" ref="AT548:AV548" si="2758">AP548*$AS548</f>
        <v>0.3289473684</v>
      </c>
      <c r="AU548" s="40">
        <f t="shared" si="2758"/>
        <v>0.2793904574</v>
      </c>
      <c r="AV548" s="54">
        <f t="shared" si="2758"/>
        <v>0.3660925606</v>
      </c>
      <c r="AW548" s="39">
        <f t="shared" ref="AW548:AY548" si="2759">IF(AT548&lt;0,0,IF(AT548&gt;1,1,AT548))</f>
        <v>0.3289473684</v>
      </c>
      <c r="AX548" s="40">
        <f t="shared" si="2759"/>
        <v>0.2793904574</v>
      </c>
      <c r="AY548" s="54">
        <f t="shared" si="2759"/>
        <v>0.3660925606</v>
      </c>
      <c r="AZ548" s="38"/>
      <c r="BA548" s="38"/>
      <c r="BB548" s="38"/>
      <c r="BC548" s="38"/>
      <c r="BD548" s="38"/>
      <c r="BE548" s="38"/>
      <c r="BF548" s="38"/>
    </row>
    <row r="549">
      <c r="A549" s="1"/>
      <c r="B549" s="1"/>
      <c r="C549" s="53">
        <v>0.0</v>
      </c>
      <c r="D549" s="42"/>
      <c r="E549" s="42"/>
      <c r="F549" s="2">
        <v>7430.0</v>
      </c>
      <c r="G549" s="75">
        <v>2038.0</v>
      </c>
      <c r="H549" s="43">
        <v>11.0</v>
      </c>
      <c r="I549" s="43">
        <v>35.0</v>
      </c>
      <c r="J549" s="43">
        <v>25.0</v>
      </c>
      <c r="K549" s="44">
        <v>26.0</v>
      </c>
      <c r="L549" s="44">
        <v>104.0</v>
      </c>
      <c r="M549" s="44">
        <v>43.0</v>
      </c>
      <c r="N549" s="76">
        <f>'Turnout Restoration'!AR549</f>
        <v>14</v>
      </c>
      <c r="O549" s="45">
        <v>17.0</v>
      </c>
      <c r="P549" s="76">
        <f>'Turnout Restoration'!AT549</f>
        <v>51</v>
      </c>
      <c r="Q549" s="39">
        <f t="shared" si="6"/>
        <v>0.2073170732</v>
      </c>
      <c r="R549" s="40">
        <f t="shared" si="7"/>
        <v>0.4929577465</v>
      </c>
      <c r="S549" s="54">
        <f t="shared" si="8"/>
        <v>0.6011560694</v>
      </c>
      <c r="T549" s="40">
        <f t="shared" si="9"/>
        <v>0.4713184117</v>
      </c>
      <c r="U549" s="54">
        <f t="shared" si="10"/>
        <v>0.5673701666</v>
      </c>
      <c r="V549" s="39">
        <f t="shared" ref="V549:X549" si="2760">Q549</f>
        <v>0.2073170732</v>
      </c>
      <c r="W549" s="40">
        <f t="shared" si="2760"/>
        <v>0.4929577465</v>
      </c>
      <c r="X549" s="54">
        <f t="shared" si="2760"/>
        <v>0.6011560694</v>
      </c>
      <c r="Y549" s="39">
        <f t="shared" si="12"/>
        <v>0.2073170732</v>
      </c>
      <c r="Z549" s="40">
        <f t="shared" si="13"/>
        <v>-0.06104225352</v>
      </c>
      <c r="AA549" s="54">
        <f t="shared" si="14"/>
        <v>-0.03084393064</v>
      </c>
      <c r="AB549" s="55">
        <f t="shared" si="15"/>
        <v>-0.2863472803</v>
      </c>
      <c r="AC549" s="55">
        <f t="shared" si="16"/>
        <v>1.071745444</v>
      </c>
      <c r="AD549" s="39">
        <f t="shared" si="17"/>
        <v>0.1528177436</v>
      </c>
      <c r="AE549" s="40">
        <f t="shared" si="18"/>
        <v>0.1528177436</v>
      </c>
      <c r="AF549" s="54">
        <f t="shared" si="19"/>
        <v>-0.03084393064</v>
      </c>
      <c r="AG549" s="56">
        <f t="shared" si="20"/>
        <v>-0.1991591157</v>
      </c>
      <c r="AH549" s="56">
        <f t="shared" si="21"/>
        <v>0.984557279</v>
      </c>
      <c r="AI549" s="39">
        <f t="shared" si="22"/>
        <v>0.1102374955</v>
      </c>
      <c r="AJ549" s="40">
        <f t="shared" si="23"/>
        <v>0.1102374955</v>
      </c>
      <c r="AK549" s="54">
        <f t="shared" si="24"/>
        <v>0.1102374955</v>
      </c>
      <c r="AL549" s="57">
        <f t="shared" ref="AL549:AM549" si="2761">R549-T549</f>
        <v>0.02163933482</v>
      </c>
      <c r="AM549" s="57">
        <f t="shared" si="2761"/>
        <v>0.0337859028</v>
      </c>
      <c r="AN549" s="58">
        <f t="shared" si="26"/>
        <v>0.01057528157</v>
      </c>
      <c r="AO549" s="58">
        <f t="shared" si="27"/>
        <v>0.02380820122</v>
      </c>
      <c r="AP549" s="39">
        <f t="shared" si="28"/>
        <v>0.1102374955</v>
      </c>
      <c r="AQ549" s="40">
        <f t="shared" ref="AQ549:AR549" si="2762">AJ549+AN549</f>
        <v>0.1208127771</v>
      </c>
      <c r="AR549" s="54">
        <f t="shared" si="2762"/>
        <v>0.1340456967</v>
      </c>
      <c r="AS549" s="59">
        <f t="shared" si="30"/>
        <v>1.880640269</v>
      </c>
      <c r="AT549" s="39">
        <f t="shared" ref="AT549:AV549" si="2763">AP549*$AS549</f>
        <v>0.2073170732</v>
      </c>
      <c r="AU549" s="40">
        <f t="shared" si="2763"/>
        <v>0.2272053735</v>
      </c>
      <c r="AV549" s="54">
        <f t="shared" si="2763"/>
        <v>0.2520917351</v>
      </c>
      <c r="AW549" s="39">
        <f t="shared" ref="AW549:AY549" si="2764">IF(AT549&lt;0,0,IF(AT549&gt;1,1,AT549))</f>
        <v>0.2073170732</v>
      </c>
      <c r="AX549" s="40">
        <f t="shared" si="2764"/>
        <v>0.2272053735</v>
      </c>
      <c r="AY549" s="54">
        <f t="shared" si="2764"/>
        <v>0.2520917351</v>
      </c>
      <c r="AZ549" s="38"/>
      <c r="BA549" s="38"/>
      <c r="BB549" s="38"/>
      <c r="BC549" s="38"/>
      <c r="BD549" s="38"/>
      <c r="BE549" s="38"/>
      <c r="BF549" s="38"/>
    </row>
    <row r="550">
      <c r="A550" s="1"/>
      <c r="B550" s="1"/>
      <c r="C550" s="53">
        <v>0.0</v>
      </c>
      <c r="D550" s="42"/>
      <c r="E550" s="42"/>
      <c r="F550" s="2">
        <v>7500.0</v>
      </c>
      <c r="G550" s="75">
        <v>2006.0</v>
      </c>
      <c r="H550" s="43">
        <v>22.0</v>
      </c>
      <c r="I550" s="43">
        <v>46.0</v>
      </c>
      <c r="J550" s="43">
        <v>15.0</v>
      </c>
      <c r="K550" s="44">
        <v>67.0</v>
      </c>
      <c r="L550" s="44">
        <v>106.0</v>
      </c>
      <c r="M550" s="44">
        <v>33.0</v>
      </c>
      <c r="N550" s="76">
        <f>'Turnout Restoration'!AR550</f>
        <v>20</v>
      </c>
      <c r="O550" s="45">
        <v>13.0</v>
      </c>
      <c r="P550" s="76">
        <f>'Turnout Restoration'!AT550</f>
        <v>16</v>
      </c>
      <c r="Q550" s="39">
        <f t="shared" si="6"/>
        <v>0.2653061224</v>
      </c>
      <c r="R550" s="40">
        <f t="shared" si="7"/>
        <v>0.5542168675</v>
      </c>
      <c r="S550" s="54">
        <f t="shared" si="8"/>
        <v>0.5145631068</v>
      </c>
      <c r="T550" s="40">
        <f t="shared" si="9"/>
        <v>0.4586684715</v>
      </c>
      <c r="U550" s="54">
        <f t="shared" si="10"/>
        <v>0.5548771345</v>
      </c>
      <c r="V550" s="39">
        <f t="shared" ref="V550:X550" si="2765">Q550</f>
        <v>0.2653061224</v>
      </c>
      <c r="W550" s="40">
        <f t="shared" si="2765"/>
        <v>0.5542168675</v>
      </c>
      <c r="X550" s="54">
        <f t="shared" si="2765"/>
        <v>0.5145631068</v>
      </c>
      <c r="Y550" s="39">
        <f t="shared" si="12"/>
        <v>0.2653061224</v>
      </c>
      <c r="Z550" s="40">
        <f t="shared" si="13"/>
        <v>0.0002168674699</v>
      </c>
      <c r="AA550" s="54">
        <f t="shared" si="14"/>
        <v>-0.1174368932</v>
      </c>
      <c r="AB550" s="55">
        <f t="shared" si="15"/>
        <v>0.0008174233583</v>
      </c>
      <c r="AC550" s="55">
        <f t="shared" si="16"/>
        <v>0.78458074</v>
      </c>
      <c r="AD550" s="39">
        <f t="shared" si="17"/>
        <v>0.1875998209</v>
      </c>
      <c r="AE550" s="40">
        <f t="shared" si="18"/>
        <v>0.1875998209</v>
      </c>
      <c r="AF550" s="54">
        <f t="shared" si="19"/>
        <v>-0.1174368932</v>
      </c>
      <c r="AG550" s="56">
        <f t="shared" si="20"/>
        <v>-0.5593158157</v>
      </c>
      <c r="AH550" s="56">
        <f t="shared" si="21"/>
        <v>1.344713979</v>
      </c>
      <c r="AI550" s="39">
        <f t="shared" si="22"/>
        <v>0.1565009851</v>
      </c>
      <c r="AJ550" s="40">
        <f t="shared" si="23"/>
        <v>0.1565009851</v>
      </c>
      <c r="AK550" s="54">
        <f t="shared" si="24"/>
        <v>0.1565009851</v>
      </c>
      <c r="AL550" s="57">
        <f t="shared" ref="AL550:AM550" si="2766">R550-T550</f>
        <v>0.095548396</v>
      </c>
      <c r="AM550" s="57">
        <f t="shared" si="2766"/>
        <v>-0.04031402773</v>
      </c>
      <c r="AN550" s="58">
        <f t="shared" si="26"/>
        <v>0.04669511331</v>
      </c>
      <c r="AO550" s="58">
        <f t="shared" si="27"/>
        <v>-0.02840843087</v>
      </c>
      <c r="AP550" s="39">
        <f t="shared" si="28"/>
        <v>0.1565009851</v>
      </c>
      <c r="AQ550" s="40">
        <f t="shared" ref="AQ550:AR550" si="2767">AJ550+AN550</f>
        <v>0.2031960985</v>
      </c>
      <c r="AR550" s="54">
        <f t="shared" si="2767"/>
        <v>0.1280925543</v>
      </c>
      <c r="AS550" s="59">
        <f t="shared" si="30"/>
        <v>1.695236117</v>
      </c>
      <c r="AT550" s="39">
        <f t="shared" ref="AT550:AV550" si="2768">AP550*$AS550</f>
        <v>0.2653061224</v>
      </c>
      <c r="AU550" s="40">
        <f t="shared" si="2768"/>
        <v>0.344465365</v>
      </c>
      <c r="AV550" s="54">
        <f t="shared" si="2768"/>
        <v>0.2171471244</v>
      </c>
      <c r="AW550" s="39">
        <f t="shared" ref="AW550:AY550" si="2769">IF(AT550&lt;0,0,IF(AT550&gt;1,1,AT550))</f>
        <v>0.2653061224</v>
      </c>
      <c r="AX550" s="40">
        <f t="shared" si="2769"/>
        <v>0.344465365</v>
      </c>
      <c r="AY550" s="54">
        <f t="shared" si="2769"/>
        <v>0.2171471244</v>
      </c>
      <c r="AZ550" s="38"/>
      <c r="BA550" s="38"/>
      <c r="BB550" s="38"/>
      <c r="BC550" s="38"/>
      <c r="BD550" s="38"/>
      <c r="BE550" s="38"/>
      <c r="BF550" s="38"/>
    </row>
    <row r="551">
      <c r="A551" s="1"/>
      <c r="B551" s="1"/>
      <c r="C551" s="53">
        <v>0.0</v>
      </c>
      <c r="D551" s="42"/>
      <c r="E551" s="42"/>
      <c r="F551" s="2">
        <v>7502.0</v>
      </c>
      <c r="G551" s="75">
        <v>1524.0</v>
      </c>
      <c r="H551" s="43">
        <v>6.0</v>
      </c>
      <c r="I551" s="43">
        <v>20.0</v>
      </c>
      <c r="J551" s="43">
        <v>6.0</v>
      </c>
      <c r="K551" s="44">
        <v>12.0</v>
      </c>
      <c r="L551" s="44">
        <v>67.0</v>
      </c>
      <c r="M551" s="44">
        <v>21.0</v>
      </c>
      <c r="N551" s="76">
        <f>'Turnout Restoration'!AR551</f>
        <v>9</v>
      </c>
      <c r="O551" s="45">
        <v>5.0</v>
      </c>
      <c r="P551" s="76">
        <f>'Turnout Restoration'!AT551</f>
        <v>12</v>
      </c>
      <c r="Q551" s="39">
        <f t="shared" si="6"/>
        <v>0.1923076923</v>
      </c>
      <c r="R551" s="40">
        <f t="shared" si="7"/>
        <v>0.625</v>
      </c>
      <c r="S551" s="54">
        <f t="shared" si="8"/>
        <v>0.67</v>
      </c>
      <c r="T551" s="40">
        <f t="shared" si="9"/>
        <v>0.4753387574</v>
      </c>
      <c r="U551" s="54">
        <f t="shared" si="10"/>
        <v>0.5710014793</v>
      </c>
      <c r="V551" s="39">
        <f t="shared" ref="V551:X551" si="2770">Q551</f>
        <v>0.1923076923</v>
      </c>
      <c r="W551" s="40">
        <f t="shared" si="2770"/>
        <v>0.625</v>
      </c>
      <c r="X551" s="54">
        <f t="shared" si="2770"/>
        <v>0.67</v>
      </c>
      <c r="Y551" s="39">
        <f t="shared" si="12"/>
        <v>0.1923076923</v>
      </c>
      <c r="Z551" s="40">
        <f t="shared" si="13"/>
        <v>0.071</v>
      </c>
      <c r="AA551" s="54">
        <f t="shared" si="14"/>
        <v>0.038</v>
      </c>
      <c r="AB551" s="55">
        <f t="shared" si="15"/>
        <v>0.3536760681</v>
      </c>
      <c r="AC551" s="55">
        <f t="shared" si="16"/>
        <v>0.4317220953</v>
      </c>
      <c r="AD551" s="39">
        <f t="shared" si="17"/>
        <v>0.1449538694</v>
      </c>
      <c r="AE551" s="40">
        <f t="shared" si="18"/>
        <v>0.1449538694</v>
      </c>
      <c r="AF551" s="54">
        <f t="shared" si="19"/>
        <v>0.038</v>
      </c>
      <c r="AG551" s="56">
        <f t="shared" si="20"/>
        <v>0.2563830797</v>
      </c>
      <c r="AH551" s="56">
        <f t="shared" si="21"/>
        <v>0.5290150837</v>
      </c>
      <c r="AI551" s="39">
        <f t="shared" si="22"/>
        <v>0.1059613709</v>
      </c>
      <c r="AJ551" s="40">
        <f t="shared" si="23"/>
        <v>0.1059613709</v>
      </c>
      <c r="AK551" s="54">
        <f t="shared" si="24"/>
        <v>0.1059613709</v>
      </c>
      <c r="AL551" s="57">
        <f t="shared" ref="AL551:AM551" si="2771">R551-T551</f>
        <v>0.1496612426</v>
      </c>
      <c r="AM551" s="57">
        <f t="shared" si="2771"/>
        <v>0.09899852071</v>
      </c>
      <c r="AN551" s="58">
        <f t="shared" si="26"/>
        <v>0.07314040814</v>
      </c>
      <c r="AO551" s="58">
        <f t="shared" si="27"/>
        <v>0.06976213468</v>
      </c>
      <c r="AP551" s="39">
        <f t="shared" si="28"/>
        <v>0.1059613709</v>
      </c>
      <c r="AQ551" s="40">
        <f t="shared" ref="AQ551:AR551" si="2772">AJ551+AN551</f>
        <v>0.1791017791</v>
      </c>
      <c r="AR551" s="54">
        <f t="shared" si="2772"/>
        <v>0.1757235056</v>
      </c>
      <c r="AS551" s="59">
        <f t="shared" si="30"/>
        <v>1.814884902</v>
      </c>
      <c r="AT551" s="39">
        <f t="shared" ref="AT551:AV551" si="2773">AP551*$AS551</f>
        <v>0.1923076923</v>
      </c>
      <c r="AU551" s="40">
        <f t="shared" si="2773"/>
        <v>0.3250491148</v>
      </c>
      <c r="AV551" s="54">
        <f t="shared" si="2773"/>
        <v>0.3189179373</v>
      </c>
      <c r="AW551" s="39">
        <f t="shared" ref="AW551:AY551" si="2774">IF(AT551&lt;0,0,IF(AT551&gt;1,1,AT551))</f>
        <v>0.1923076923</v>
      </c>
      <c r="AX551" s="40">
        <f t="shared" si="2774"/>
        <v>0.3250491148</v>
      </c>
      <c r="AY551" s="54">
        <f t="shared" si="2774"/>
        <v>0.3189179373</v>
      </c>
      <c r="AZ551" s="38"/>
      <c r="BA551" s="38"/>
      <c r="BB551" s="38"/>
      <c r="BC551" s="38"/>
      <c r="BD551" s="38"/>
      <c r="BE551" s="38"/>
      <c r="BF551" s="38"/>
    </row>
    <row r="552">
      <c r="A552" s="1"/>
      <c r="B552" s="1"/>
      <c r="C552" s="53">
        <v>0.0</v>
      </c>
      <c r="D552" s="42"/>
      <c r="E552" s="42"/>
      <c r="F552" s="2">
        <v>7507.0</v>
      </c>
      <c r="G552" s="75">
        <v>1909.0</v>
      </c>
      <c r="H552" s="43">
        <v>7.0</v>
      </c>
      <c r="I552" s="43">
        <v>38.0</v>
      </c>
      <c r="J552" s="43">
        <v>20.0</v>
      </c>
      <c r="K552" s="44">
        <v>42.0</v>
      </c>
      <c r="L552" s="44">
        <v>122.0</v>
      </c>
      <c r="M552" s="44">
        <v>39.0</v>
      </c>
      <c r="N552" s="76">
        <f>'Turnout Restoration'!AR552</f>
        <v>12</v>
      </c>
      <c r="O552" s="45">
        <v>14.0</v>
      </c>
      <c r="P552" s="76">
        <f>'Turnout Restoration'!AT552</f>
        <v>53</v>
      </c>
      <c r="Q552" s="39">
        <f t="shared" si="6"/>
        <v>0.1772151899</v>
      </c>
      <c r="R552" s="40">
        <f t="shared" si="7"/>
        <v>0.5846153846</v>
      </c>
      <c r="S552" s="54">
        <f t="shared" si="8"/>
        <v>0.6009852217</v>
      </c>
      <c r="T552" s="40">
        <f t="shared" si="9"/>
        <v>0.4796907547</v>
      </c>
      <c r="U552" s="54">
        <f t="shared" si="10"/>
        <v>0.5748178177</v>
      </c>
      <c r="V552" s="39">
        <f t="shared" ref="V552:X552" si="2775">Q552</f>
        <v>0.1772151899</v>
      </c>
      <c r="W552" s="40">
        <f t="shared" si="2775"/>
        <v>0.5846153846</v>
      </c>
      <c r="X552" s="54">
        <f t="shared" si="2775"/>
        <v>0.6009852217</v>
      </c>
      <c r="Y552" s="39">
        <f t="shared" si="12"/>
        <v>0.1772151899</v>
      </c>
      <c r="Z552" s="40">
        <f t="shared" si="13"/>
        <v>0.03061538462</v>
      </c>
      <c r="AA552" s="54">
        <f t="shared" si="14"/>
        <v>-0.03101477833</v>
      </c>
      <c r="AB552" s="55">
        <f t="shared" si="15"/>
        <v>0.1710696972</v>
      </c>
      <c r="AC552" s="55">
        <f t="shared" si="16"/>
        <v>0.6143284662</v>
      </c>
      <c r="AD552" s="39">
        <f t="shared" si="17"/>
        <v>0.1271662795</v>
      </c>
      <c r="AE552" s="40">
        <f t="shared" si="18"/>
        <v>0.1271662795</v>
      </c>
      <c r="AF552" s="54">
        <f t="shared" si="19"/>
        <v>-0.03101477833</v>
      </c>
      <c r="AG552" s="56">
        <f t="shared" si="20"/>
        <v>-0.2392213023</v>
      </c>
      <c r="AH552" s="56">
        <f t="shared" si="21"/>
        <v>1.024619466</v>
      </c>
      <c r="AI552" s="39">
        <f t="shared" si="22"/>
        <v>0.09255587265</v>
      </c>
      <c r="AJ552" s="40">
        <f t="shared" si="23"/>
        <v>0.09255587265</v>
      </c>
      <c r="AK552" s="54">
        <f t="shared" si="24"/>
        <v>0.09255587265</v>
      </c>
      <c r="AL552" s="57">
        <f t="shared" ref="AL552:AM552" si="2776">R552-T552</f>
        <v>0.1049246299</v>
      </c>
      <c r="AM552" s="57">
        <f t="shared" si="2776"/>
        <v>0.02616740402</v>
      </c>
      <c r="AN552" s="58">
        <f t="shared" si="26"/>
        <v>0.0512773389</v>
      </c>
      <c r="AO552" s="58">
        <f t="shared" si="27"/>
        <v>0.01843960849</v>
      </c>
      <c r="AP552" s="39">
        <f t="shared" si="28"/>
        <v>0.09255587265</v>
      </c>
      <c r="AQ552" s="40">
        <f t="shared" ref="AQ552:AR552" si="2777">AJ552+AN552</f>
        <v>0.1438332115</v>
      </c>
      <c r="AR552" s="54">
        <f t="shared" si="2777"/>
        <v>0.1109954811</v>
      </c>
      <c r="AS552" s="59">
        <f t="shared" si="30"/>
        <v>1.914683367</v>
      </c>
      <c r="AT552" s="39">
        <f t="shared" ref="AT552:AV552" si="2778">AP552*$AS552</f>
        <v>0.1772151899</v>
      </c>
      <c r="AU552" s="40">
        <f t="shared" si="2778"/>
        <v>0.2753950578</v>
      </c>
      <c r="AV552" s="54">
        <f t="shared" si="2778"/>
        <v>0.2125212016</v>
      </c>
      <c r="AW552" s="39">
        <f t="shared" ref="AW552:AY552" si="2779">IF(AT552&lt;0,0,IF(AT552&gt;1,1,AT552))</f>
        <v>0.1772151899</v>
      </c>
      <c r="AX552" s="40">
        <f t="shared" si="2779"/>
        <v>0.2753950578</v>
      </c>
      <c r="AY552" s="54">
        <f t="shared" si="2779"/>
        <v>0.2125212016</v>
      </c>
      <c r="AZ552" s="38"/>
      <c r="BA552" s="38"/>
      <c r="BB552" s="38"/>
      <c r="BC552" s="38"/>
      <c r="BD552" s="38"/>
      <c r="BE552" s="38"/>
      <c r="BF552" s="38"/>
    </row>
    <row r="553">
      <c r="A553" s="1"/>
      <c r="B553" s="1"/>
      <c r="C553" s="53">
        <v>0.0</v>
      </c>
      <c r="D553" s="42"/>
      <c r="E553" s="42"/>
      <c r="F553" s="2">
        <v>7509.0</v>
      </c>
      <c r="G553" s="75">
        <v>1176.0</v>
      </c>
      <c r="H553" s="43">
        <v>3.0</v>
      </c>
      <c r="I553" s="43">
        <v>14.0</v>
      </c>
      <c r="J553" s="43">
        <v>9.0</v>
      </c>
      <c r="K553" s="44">
        <v>17.0</v>
      </c>
      <c r="L553" s="44">
        <v>59.0</v>
      </c>
      <c r="M553" s="44">
        <v>17.0</v>
      </c>
      <c r="N553" s="76">
        <f>'Turnout Restoration'!AR553</f>
        <v>15</v>
      </c>
      <c r="O553" s="45">
        <v>6.0</v>
      </c>
      <c r="P553" s="76">
        <f>'Turnout Restoration'!AT553</f>
        <v>33</v>
      </c>
      <c r="Q553" s="39">
        <f t="shared" si="6"/>
        <v>0.1111111111</v>
      </c>
      <c r="R553" s="40">
        <f t="shared" si="7"/>
        <v>0.5384615385</v>
      </c>
      <c r="S553" s="54">
        <f t="shared" si="8"/>
        <v>0.6344086022</v>
      </c>
      <c r="T553" s="40">
        <f t="shared" si="9"/>
        <v>0.5024074074</v>
      </c>
      <c r="U553" s="54">
        <f t="shared" si="10"/>
        <v>0.5934814815</v>
      </c>
      <c r="V553" s="39">
        <f t="shared" ref="V553:X553" si="2780">Q553</f>
        <v>0.1111111111</v>
      </c>
      <c r="W553" s="40">
        <f t="shared" si="2780"/>
        <v>0.5384615385</v>
      </c>
      <c r="X553" s="54">
        <f t="shared" si="2780"/>
        <v>0.6344086022</v>
      </c>
      <c r="Y553" s="39">
        <f t="shared" si="12"/>
        <v>0.1111111111</v>
      </c>
      <c r="Z553" s="40">
        <f t="shared" si="13"/>
        <v>-0.01553846154</v>
      </c>
      <c r="AA553" s="54">
        <f t="shared" si="14"/>
        <v>0.002408602151</v>
      </c>
      <c r="AB553" s="55">
        <f t="shared" si="15"/>
        <v>-0.1389450496</v>
      </c>
      <c r="AC553" s="55">
        <f t="shared" si="16"/>
        <v>0.924343213</v>
      </c>
      <c r="AD553" s="39">
        <f t="shared" si="17"/>
        <v>0.07933196959</v>
      </c>
      <c r="AE553" s="40">
        <f t="shared" si="18"/>
        <v>0.07933196959</v>
      </c>
      <c r="AF553" s="54">
        <f t="shared" si="19"/>
        <v>0.002408602151</v>
      </c>
      <c r="AG553" s="56">
        <f t="shared" si="20"/>
        <v>0.0303517295</v>
      </c>
      <c r="AH553" s="56">
        <f t="shared" si="21"/>
        <v>0.7550464339</v>
      </c>
      <c r="AI553" s="39">
        <f t="shared" si="22"/>
        <v>0.05612202226</v>
      </c>
      <c r="AJ553" s="40">
        <f t="shared" si="23"/>
        <v>0.05612202226</v>
      </c>
      <c r="AK553" s="54">
        <f t="shared" si="24"/>
        <v>0.05612202226</v>
      </c>
      <c r="AL553" s="57">
        <f t="shared" ref="AL553:AM553" si="2781">R553-T553</f>
        <v>0.03605413105</v>
      </c>
      <c r="AM553" s="57">
        <f t="shared" si="2781"/>
        <v>0.04092712067</v>
      </c>
      <c r="AN553" s="58">
        <f t="shared" si="26"/>
        <v>0.01761988485</v>
      </c>
      <c r="AO553" s="58">
        <f t="shared" si="27"/>
        <v>0.02884046432</v>
      </c>
      <c r="AP553" s="39">
        <f t="shared" si="28"/>
        <v>0.05612202226</v>
      </c>
      <c r="AQ553" s="40">
        <f t="shared" ref="AQ553:AR553" si="2782">AJ553+AN553</f>
        <v>0.0737419071</v>
      </c>
      <c r="AR553" s="54">
        <f t="shared" si="2782"/>
        <v>0.08496248658</v>
      </c>
      <c r="AS553" s="59">
        <f t="shared" si="30"/>
        <v>1.979813033</v>
      </c>
      <c r="AT553" s="39">
        <f t="shared" ref="AT553:AV553" si="2783">AP553*$AS553</f>
        <v>0.1111111111</v>
      </c>
      <c r="AU553" s="40">
        <f t="shared" si="2783"/>
        <v>0.1459951888</v>
      </c>
      <c r="AV553" s="54">
        <f t="shared" si="2783"/>
        <v>0.1682098383</v>
      </c>
      <c r="AW553" s="39">
        <f t="shared" ref="AW553:AY553" si="2784">IF(AT553&lt;0,0,IF(AT553&gt;1,1,AT553))</f>
        <v>0.1111111111</v>
      </c>
      <c r="AX553" s="40">
        <f t="shared" si="2784"/>
        <v>0.1459951888</v>
      </c>
      <c r="AY553" s="54">
        <f t="shared" si="2784"/>
        <v>0.1682098383</v>
      </c>
      <c r="AZ553" s="38"/>
      <c r="BA553" s="38"/>
      <c r="BB553" s="38"/>
      <c r="BC553" s="38"/>
      <c r="BD553" s="38"/>
      <c r="BE553" s="38"/>
      <c r="BF553" s="38"/>
    </row>
    <row r="554">
      <c r="A554" s="1"/>
      <c r="B554" s="1"/>
      <c r="C554" s="53">
        <v>0.0</v>
      </c>
      <c r="D554" s="42"/>
      <c r="E554" s="42"/>
      <c r="F554" s="2">
        <v>7512.0</v>
      </c>
      <c r="G554" s="75">
        <v>719.0</v>
      </c>
      <c r="H554" s="43">
        <v>4.0</v>
      </c>
      <c r="I554" s="43">
        <v>10.0</v>
      </c>
      <c r="J554" s="43">
        <v>14.0</v>
      </c>
      <c r="K554" s="44">
        <v>24.0</v>
      </c>
      <c r="L554" s="44">
        <v>53.0</v>
      </c>
      <c r="M554" s="44">
        <v>18.0</v>
      </c>
      <c r="N554" s="76">
        <f>'Turnout Restoration'!AR554</f>
        <v>5</v>
      </c>
      <c r="O554" s="45">
        <v>4.0</v>
      </c>
      <c r="P554" s="76">
        <f>'Turnout Restoration'!AT554</f>
        <v>38</v>
      </c>
      <c r="Q554" s="39">
        <f t="shared" si="6"/>
        <v>0.08510638298</v>
      </c>
      <c r="R554" s="40">
        <f t="shared" si="7"/>
        <v>0.3571428571</v>
      </c>
      <c r="S554" s="54">
        <f t="shared" si="8"/>
        <v>0.5578947368</v>
      </c>
      <c r="T554" s="40">
        <f t="shared" si="9"/>
        <v>0.5129751019</v>
      </c>
      <c r="U554" s="54">
        <f t="shared" si="10"/>
        <v>0.6016930738</v>
      </c>
      <c r="V554" s="39">
        <f t="shared" ref="V554:X554" si="2785">Q554</f>
        <v>0.08510638298</v>
      </c>
      <c r="W554" s="40">
        <f t="shared" si="2785"/>
        <v>0.3571428571</v>
      </c>
      <c r="X554" s="54">
        <f t="shared" si="2785"/>
        <v>0.5578947368</v>
      </c>
      <c r="Y554" s="39">
        <f t="shared" si="12"/>
        <v>0.08510638298</v>
      </c>
      <c r="Z554" s="40">
        <f t="shared" si="13"/>
        <v>-0.1968571429</v>
      </c>
      <c r="AA554" s="54">
        <f t="shared" si="14"/>
        <v>-0.07410526316</v>
      </c>
      <c r="AB554" s="55">
        <f t="shared" si="15"/>
        <v>-1.162737226</v>
      </c>
      <c r="AC554" s="55">
        <f t="shared" si="16"/>
        <v>1.94813539</v>
      </c>
      <c r="AD554" s="39">
        <f t="shared" si="17"/>
        <v>0.1516506365</v>
      </c>
      <c r="AE554" s="40">
        <f t="shared" si="18"/>
        <v>0.1516506365</v>
      </c>
      <c r="AF554" s="54">
        <f t="shared" si="19"/>
        <v>-0.07410526316</v>
      </c>
      <c r="AG554" s="56">
        <f t="shared" si="20"/>
        <v>-0.4545327299</v>
      </c>
      <c r="AH554" s="56">
        <f t="shared" si="21"/>
        <v>1.239930893</v>
      </c>
      <c r="AI554" s="39">
        <f t="shared" si="22"/>
        <v>0.1193513837</v>
      </c>
      <c r="AJ554" s="40">
        <f t="shared" si="23"/>
        <v>0.1193513837</v>
      </c>
      <c r="AK554" s="54">
        <f t="shared" si="24"/>
        <v>0.1193513837</v>
      </c>
      <c r="AL554" s="57">
        <f t="shared" ref="AL554:AM554" si="2786">R554-T554</f>
        <v>-0.1558322447</v>
      </c>
      <c r="AM554" s="57">
        <f t="shared" si="2786"/>
        <v>-0.04379833695</v>
      </c>
      <c r="AN554" s="58">
        <f t="shared" si="26"/>
        <v>-0.07615621641</v>
      </c>
      <c r="AO554" s="58">
        <f t="shared" si="27"/>
        <v>-0.03086374886</v>
      </c>
      <c r="AP554" s="39">
        <f t="shared" si="28"/>
        <v>0.1193513837</v>
      </c>
      <c r="AQ554" s="40">
        <f t="shared" ref="AQ554:AR554" si="2787">AJ554+AN554</f>
        <v>0.0431951673</v>
      </c>
      <c r="AR554" s="54">
        <f t="shared" si="2787"/>
        <v>0.08848763485</v>
      </c>
      <c r="AS554" s="59">
        <f t="shared" si="30"/>
        <v>0.7130741206</v>
      </c>
      <c r="AT554" s="39">
        <f t="shared" ref="AT554:AV554" si="2788">AP554*$AS554</f>
        <v>0.08510638298</v>
      </c>
      <c r="AU554" s="40">
        <f t="shared" si="2788"/>
        <v>0.03080135593</v>
      </c>
      <c r="AV554" s="54">
        <f t="shared" si="2788"/>
        <v>0.0630982424</v>
      </c>
      <c r="AW554" s="39">
        <f t="shared" ref="AW554:AY554" si="2789">IF(AT554&lt;0,0,IF(AT554&gt;1,1,AT554))</f>
        <v>0.08510638298</v>
      </c>
      <c r="AX554" s="40">
        <f t="shared" si="2789"/>
        <v>0.03080135593</v>
      </c>
      <c r="AY554" s="54">
        <f t="shared" si="2789"/>
        <v>0.0630982424</v>
      </c>
      <c r="AZ554" s="38"/>
      <c r="BA554" s="38"/>
      <c r="BB554" s="38"/>
      <c r="BC554" s="38"/>
      <c r="BD554" s="38"/>
      <c r="BE554" s="38"/>
      <c r="BF554" s="38"/>
    </row>
    <row r="555">
      <c r="A555" s="1"/>
      <c r="B555" s="1"/>
      <c r="C555" s="53">
        <v>0.0</v>
      </c>
      <c r="D555" s="42"/>
      <c r="E555" s="42"/>
      <c r="F555" s="2">
        <v>7513.0</v>
      </c>
      <c r="G555" s="75">
        <v>2116.0</v>
      </c>
      <c r="H555" s="43">
        <v>9.0</v>
      </c>
      <c r="I555" s="43">
        <v>30.0</v>
      </c>
      <c r="J555" s="43">
        <v>19.0</v>
      </c>
      <c r="K555" s="44">
        <v>19.0</v>
      </c>
      <c r="L555" s="44">
        <v>79.0</v>
      </c>
      <c r="M555" s="44">
        <v>30.0</v>
      </c>
      <c r="N555" s="76">
        <f>'Turnout Restoration'!AR555</f>
        <v>15</v>
      </c>
      <c r="O555" s="45">
        <v>15.0</v>
      </c>
      <c r="P555" s="76">
        <f>'Turnout Restoration'!AT555</f>
        <v>34</v>
      </c>
      <c r="Q555" s="39">
        <f t="shared" si="6"/>
        <v>0.234375</v>
      </c>
      <c r="R555" s="40">
        <f t="shared" si="7"/>
        <v>0.5172413793</v>
      </c>
      <c r="S555" s="54">
        <f t="shared" si="8"/>
        <v>0.6171875</v>
      </c>
      <c r="T555" s="40">
        <f t="shared" si="9"/>
        <v>0.4648459473</v>
      </c>
      <c r="U555" s="54">
        <f t="shared" si="10"/>
        <v>0.5612370605</v>
      </c>
      <c r="V555" s="39">
        <f t="shared" ref="V555:X555" si="2790">Q555</f>
        <v>0.234375</v>
      </c>
      <c r="W555" s="40">
        <f t="shared" si="2790"/>
        <v>0.5172413793</v>
      </c>
      <c r="X555" s="54">
        <f t="shared" si="2790"/>
        <v>0.6171875</v>
      </c>
      <c r="Y555" s="39">
        <f t="shared" si="12"/>
        <v>0.234375</v>
      </c>
      <c r="Z555" s="40">
        <f t="shared" si="13"/>
        <v>-0.03675862069</v>
      </c>
      <c r="AA555" s="54">
        <f t="shared" si="14"/>
        <v>-0.0148125</v>
      </c>
      <c r="AB555" s="55">
        <f t="shared" si="15"/>
        <v>-0.1555694879</v>
      </c>
      <c r="AC555" s="55">
        <f t="shared" si="16"/>
        <v>0.9409676513</v>
      </c>
      <c r="AD555" s="39">
        <f t="shared" si="17"/>
        <v>0.1677540414</v>
      </c>
      <c r="AE555" s="40">
        <f t="shared" si="18"/>
        <v>0.1677540414</v>
      </c>
      <c r="AF555" s="54">
        <f t="shared" si="19"/>
        <v>-0.0148125</v>
      </c>
      <c r="AG555" s="56">
        <f t="shared" si="20"/>
        <v>-0.08807050349</v>
      </c>
      <c r="AH555" s="56">
        <f t="shared" si="21"/>
        <v>0.8734686669</v>
      </c>
      <c r="AI555" s="39">
        <f t="shared" si="22"/>
        <v>0.1190815447</v>
      </c>
      <c r="AJ555" s="40">
        <f t="shared" si="23"/>
        <v>0.1190815447</v>
      </c>
      <c r="AK555" s="54">
        <f t="shared" si="24"/>
        <v>0.1190815447</v>
      </c>
      <c r="AL555" s="57">
        <f t="shared" ref="AL555:AM555" si="2791">R555-T555</f>
        <v>0.05239543204</v>
      </c>
      <c r="AM555" s="57">
        <f t="shared" si="2791"/>
        <v>0.05595043945</v>
      </c>
      <c r="AN555" s="58">
        <f t="shared" si="26"/>
        <v>0.02560598334</v>
      </c>
      <c r="AO555" s="58">
        <f t="shared" si="27"/>
        <v>0.03942707492</v>
      </c>
      <c r="AP555" s="39">
        <f t="shared" si="28"/>
        <v>0.1190815447</v>
      </c>
      <c r="AQ555" s="40">
        <f t="shared" ref="AQ555:AR555" si="2792">AJ555+AN555</f>
        <v>0.144687528</v>
      </c>
      <c r="AR555" s="54">
        <f t="shared" si="2792"/>
        <v>0.1585086196</v>
      </c>
      <c r="AS555" s="59">
        <f t="shared" si="30"/>
        <v>1.968189115</v>
      </c>
      <c r="AT555" s="39">
        <f t="shared" ref="AT555:AV555" si="2793">AP555*$AS555</f>
        <v>0.234375</v>
      </c>
      <c r="AU555" s="40">
        <f t="shared" si="2793"/>
        <v>0.2847724177</v>
      </c>
      <c r="AV555" s="54">
        <f t="shared" si="2793"/>
        <v>0.3119749397</v>
      </c>
      <c r="AW555" s="39">
        <f t="shared" ref="AW555:AY555" si="2794">IF(AT555&lt;0,0,IF(AT555&gt;1,1,AT555))</f>
        <v>0.234375</v>
      </c>
      <c r="AX555" s="40">
        <f t="shared" si="2794"/>
        <v>0.2847724177</v>
      </c>
      <c r="AY555" s="54">
        <f t="shared" si="2794"/>
        <v>0.3119749397</v>
      </c>
      <c r="AZ555" s="38"/>
      <c r="BA555" s="38"/>
      <c r="BB555" s="38"/>
      <c r="BC555" s="38"/>
      <c r="BD555" s="38"/>
      <c r="BE555" s="38"/>
      <c r="BF555" s="38"/>
    </row>
    <row r="556">
      <c r="A556" s="1"/>
      <c r="B556" s="1"/>
      <c r="C556" s="53">
        <v>0.0</v>
      </c>
      <c r="D556" s="42"/>
      <c r="E556" s="42"/>
      <c r="F556" s="2">
        <v>7515.0</v>
      </c>
      <c r="G556" s="75">
        <v>2524.0</v>
      </c>
      <c r="H556" s="43">
        <v>29.0</v>
      </c>
      <c r="I556" s="43">
        <v>55.0</v>
      </c>
      <c r="J556" s="43">
        <v>34.0</v>
      </c>
      <c r="K556" s="44">
        <v>78.0</v>
      </c>
      <c r="L556" s="44">
        <v>218.0</v>
      </c>
      <c r="M556" s="44">
        <v>56.0</v>
      </c>
      <c r="N556" s="76">
        <f>'Turnout Restoration'!AR556</f>
        <v>22</v>
      </c>
      <c r="O556" s="45">
        <v>29.0</v>
      </c>
      <c r="P556" s="76">
        <f>'Turnout Restoration'!AT556</f>
        <v>41</v>
      </c>
      <c r="Q556" s="39">
        <f t="shared" si="6"/>
        <v>0.3152173913</v>
      </c>
      <c r="R556" s="40">
        <f t="shared" si="7"/>
        <v>0.4661016949</v>
      </c>
      <c r="S556" s="54">
        <f t="shared" si="8"/>
        <v>0.6193181818</v>
      </c>
      <c r="T556" s="40">
        <f t="shared" si="9"/>
        <v>0.4514481333</v>
      </c>
      <c r="U556" s="54">
        <f t="shared" si="10"/>
        <v>0.5460792769</v>
      </c>
      <c r="V556" s="39">
        <f t="shared" ref="V556:X556" si="2795">Q556</f>
        <v>0.3152173913</v>
      </c>
      <c r="W556" s="40">
        <f t="shared" si="2795"/>
        <v>0.4661016949</v>
      </c>
      <c r="X556" s="54">
        <f t="shared" si="2795"/>
        <v>0.6193181818</v>
      </c>
      <c r="Y556" s="39">
        <f t="shared" si="12"/>
        <v>0.3152173913</v>
      </c>
      <c r="Z556" s="40">
        <f t="shared" si="13"/>
        <v>-0.08789830508</v>
      </c>
      <c r="AA556" s="54">
        <f t="shared" si="14"/>
        <v>-0.01268181818</v>
      </c>
      <c r="AB556" s="55">
        <f t="shared" si="15"/>
        <v>-0.2719418005</v>
      </c>
      <c r="AC556" s="55">
        <f t="shared" si="16"/>
        <v>1.057339964</v>
      </c>
      <c r="AD556" s="39">
        <f t="shared" si="17"/>
        <v>0.23139589</v>
      </c>
      <c r="AE556" s="40">
        <f t="shared" si="18"/>
        <v>0.23139589</v>
      </c>
      <c r="AF556" s="54">
        <f t="shared" si="19"/>
        <v>-0.01268181818</v>
      </c>
      <c r="AG556" s="56">
        <f t="shared" si="20"/>
        <v>-0.05475094522</v>
      </c>
      <c r="AH556" s="56">
        <f t="shared" si="21"/>
        <v>0.8401491086</v>
      </c>
      <c r="AI556" s="39">
        <f t="shared" si="22"/>
        <v>0.1638671511</v>
      </c>
      <c r="AJ556" s="40">
        <f t="shared" si="23"/>
        <v>0.1638671511</v>
      </c>
      <c r="AK556" s="54">
        <f t="shared" si="24"/>
        <v>0.1638671511</v>
      </c>
      <c r="AL556" s="57">
        <f t="shared" ref="AL556:AM556" si="2796">R556-T556</f>
        <v>0.01465356164</v>
      </c>
      <c r="AM556" s="57">
        <f t="shared" si="2796"/>
        <v>0.07323890488</v>
      </c>
      <c r="AN556" s="58">
        <f t="shared" si="26"/>
        <v>0.007161289462</v>
      </c>
      <c r="AO556" s="58">
        <f t="shared" si="27"/>
        <v>0.05160988578</v>
      </c>
      <c r="AP556" s="39">
        <f t="shared" si="28"/>
        <v>0.1638671511</v>
      </c>
      <c r="AQ556" s="40">
        <f t="shared" ref="AQ556:AR556" si="2797">AJ556+AN556</f>
        <v>0.1710284406</v>
      </c>
      <c r="AR556" s="54">
        <f t="shared" si="2797"/>
        <v>0.2154770369</v>
      </c>
      <c r="AS556" s="59">
        <f t="shared" si="30"/>
        <v>1.923615497</v>
      </c>
      <c r="AT556" s="39">
        <f t="shared" ref="AT556:AV556" si="2798">AP556*$AS556</f>
        <v>0.3152173913</v>
      </c>
      <c r="AU556" s="40">
        <f t="shared" si="2798"/>
        <v>0.3289929587</v>
      </c>
      <c r="AV556" s="54">
        <f t="shared" si="2798"/>
        <v>0.4144949674</v>
      </c>
      <c r="AW556" s="39">
        <f t="shared" ref="AW556:AY556" si="2799">IF(AT556&lt;0,0,IF(AT556&gt;1,1,AT556))</f>
        <v>0.3152173913</v>
      </c>
      <c r="AX556" s="40">
        <f t="shared" si="2799"/>
        <v>0.3289929587</v>
      </c>
      <c r="AY556" s="54">
        <f t="shared" si="2799"/>
        <v>0.4144949674</v>
      </c>
      <c r="AZ556" s="38"/>
      <c r="BA556" s="38"/>
      <c r="BB556" s="38"/>
      <c r="BC556" s="38"/>
      <c r="BD556" s="38"/>
      <c r="BE556" s="38"/>
      <c r="BF556" s="38"/>
    </row>
    <row r="557">
      <c r="A557" s="1"/>
      <c r="B557" s="1"/>
      <c r="C557" s="53">
        <v>0.0</v>
      </c>
      <c r="D557" s="42"/>
      <c r="E557" s="42"/>
      <c r="F557" s="2">
        <v>7522.0</v>
      </c>
      <c r="G557" s="75">
        <v>3233.0</v>
      </c>
      <c r="H557" s="43">
        <v>19.0</v>
      </c>
      <c r="I557" s="43">
        <v>55.0</v>
      </c>
      <c r="J557" s="43">
        <v>29.0</v>
      </c>
      <c r="K557" s="44">
        <v>40.0</v>
      </c>
      <c r="L557" s="44">
        <v>90.0</v>
      </c>
      <c r="M557" s="44">
        <v>31.0</v>
      </c>
      <c r="N557" s="76">
        <f>'Turnout Restoration'!AR557</f>
        <v>22</v>
      </c>
      <c r="O557" s="45">
        <v>20.0</v>
      </c>
      <c r="P557" s="76">
        <f>'Turnout Restoration'!AT557</f>
        <v>38</v>
      </c>
      <c r="Q557" s="39">
        <f t="shared" si="6"/>
        <v>0.25</v>
      </c>
      <c r="R557" s="40">
        <f t="shared" si="7"/>
        <v>0.5339805825</v>
      </c>
      <c r="S557" s="54">
        <f t="shared" si="8"/>
        <v>0.5590062112</v>
      </c>
      <c r="T557" s="40">
        <f t="shared" si="9"/>
        <v>0.4615625</v>
      </c>
      <c r="U557" s="54">
        <f t="shared" si="10"/>
        <v>0.5579375</v>
      </c>
      <c r="V557" s="39">
        <f t="shared" ref="V557:X557" si="2800">Q557</f>
        <v>0.25</v>
      </c>
      <c r="W557" s="40">
        <f t="shared" si="2800"/>
        <v>0.5339805825</v>
      </c>
      <c r="X557" s="54">
        <f t="shared" si="2800"/>
        <v>0.5590062112</v>
      </c>
      <c r="Y557" s="39">
        <f t="shared" si="12"/>
        <v>0.25</v>
      </c>
      <c r="Z557" s="40">
        <f t="shared" si="13"/>
        <v>-0.02001941748</v>
      </c>
      <c r="AA557" s="54">
        <f t="shared" si="14"/>
        <v>-0.07299378882</v>
      </c>
      <c r="AB557" s="55">
        <f t="shared" si="15"/>
        <v>-0.07990716121</v>
      </c>
      <c r="AC557" s="55">
        <f t="shared" si="16"/>
        <v>0.8653053246</v>
      </c>
      <c r="AD557" s="39">
        <f t="shared" si="17"/>
        <v>0.177342574</v>
      </c>
      <c r="AE557" s="40">
        <f t="shared" si="18"/>
        <v>0.177342574</v>
      </c>
      <c r="AF557" s="54">
        <f t="shared" si="19"/>
        <v>-0.07299378882</v>
      </c>
      <c r="AG557" s="56">
        <f t="shared" si="20"/>
        <v>-0.3904642079</v>
      </c>
      <c r="AH557" s="56">
        <f t="shared" si="21"/>
        <v>1.175862371</v>
      </c>
      <c r="AI557" s="39">
        <f t="shared" si="22"/>
        <v>0.1356069352</v>
      </c>
      <c r="AJ557" s="40">
        <f t="shared" si="23"/>
        <v>0.1356069352</v>
      </c>
      <c r="AK557" s="54">
        <f t="shared" si="24"/>
        <v>0.1356069352</v>
      </c>
      <c r="AL557" s="57">
        <f t="shared" ref="AL557:AM557" si="2801">R557-T557</f>
        <v>0.07241808252</v>
      </c>
      <c r="AM557" s="57">
        <f t="shared" si="2801"/>
        <v>0.00106871118</v>
      </c>
      <c r="AN557" s="58">
        <f t="shared" si="26"/>
        <v>0.03539118091</v>
      </c>
      <c r="AO557" s="58">
        <f t="shared" si="27"/>
        <v>0.0007530978519</v>
      </c>
      <c r="AP557" s="39">
        <f t="shared" si="28"/>
        <v>0.1356069352</v>
      </c>
      <c r="AQ557" s="40">
        <f t="shared" ref="AQ557:AR557" si="2802">AJ557+AN557</f>
        <v>0.1709981161</v>
      </c>
      <c r="AR557" s="54">
        <f t="shared" si="2802"/>
        <v>0.136360033</v>
      </c>
      <c r="AS557" s="59">
        <f t="shared" si="30"/>
        <v>1.843563529</v>
      </c>
      <c r="AT557" s="39">
        <f t="shared" ref="AT557:AV557" si="2803">AP557*$AS557</f>
        <v>0.25</v>
      </c>
      <c r="AU557" s="40">
        <f t="shared" si="2803"/>
        <v>0.3152458904</v>
      </c>
      <c r="AV557" s="54">
        <f t="shared" si="2803"/>
        <v>0.2513883837</v>
      </c>
      <c r="AW557" s="39">
        <f t="shared" ref="AW557:AY557" si="2804">IF(AT557&lt;0,0,IF(AT557&gt;1,1,AT557))</f>
        <v>0.25</v>
      </c>
      <c r="AX557" s="40">
        <f t="shared" si="2804"/>
        <v>0.3152458904</v>
      </c>
      <c r="AY557" s="54">
        <f t="shared" si="2804"/>
        <v>0.2513883837</v>
      </c>
      <c r="AZ557" s="38"/>
      <c r="BA557" s="38"/>
      <c r="BB557" s="38"/>
      <c r="BC557" s="38"/>
      <c r="BD557" s="38"/>
      <c r="BE557" s="38"/>
      <c r="BF557" s="38"/>
    </row>
    <row r="558">
      <c r="A558" s="1"/>
      <c r="B558" s="1"/>
      <c r="C558" s="53">
        <v>0.0</v>
      </c>
      <c r="D558" s="42"/>
      <c r="E558" s="42"/>
      <c r="F558" s="2">
        <v>7528.0</v>
      </c>
      <c r="G558" s="75">
        <v>1858.0</v>
      </c>
      <c r="H558" s="43">
        <v>9.0</v>
      </c>
      <c r="I558" s="43">
        <v>27.0</v>
      </c>
      <c r="J558" s="43">
        <v>9.0</v>
      </c>
      <c r="K558" s="44">
        <v>25.0</v>
      </c>
      <c r="L558" s="44">
        <v>52.0</v>
      </c>
      <c r="M558" s="44">
        <v>15.0</v>
      </c>
      <c r="N558" s="76">
        <f>'Turnout Restoration'!AR558</f>
        <v>14</v>
      </c>
      <c r="O558" s="45">
        <v>10.0</v>
      </c>
      <c r="P558" s="76">
        <f>'Turnout Restoration'!AT558</f>
        <v>12</v>
      </c>
      <c r="Q558" s="39">
        <f t="shared" si="6"/>
        <v>0.2777777778</v>
      </c>
      <c r="R558" s="40">
        <f t="shared" si="7"/>
        <v>0.6</v>
      </c>
      <c r="S558" s="54">
        <f t="shared" si="8"/>
        <v>0.5652173913</v>
      </c>
      <c r="T558" s="40">
        <f t="shared" si="9"/>
        <v>0.4565462963</v>
      </c>
      <c r="U558" s="54">
        <f t="shared" si="10"/>
        <v>0.5525092593</v>
      </c>
      <c r="V558" s="39">
        <f t="shared" ref="V558:X558" si="2805">Q558</f>
        <v>0.2777777778</v>
      </c>
      <c r="W558" s="40">
        <f t="shared" si="2805"/>
        <v>0.6</v>
      </c>
      <c r="X558" s="54">
        <f t="shared" si="2805"/>
        <v>0.5652173913</v>
      </c>
      <c r="Y558" s="39">
        <f t="shared" si="12"/>
        <v>0.2777777778</v>
      </c>
      <c r="Z558" s="40">
        <f t="shared" si="13"/>
        <v>0.046</v>
      </c>
      <c r="AA558" s="54">
        <f t="shared" si="14"/>
        <v>-0.0667826087</v>
      </c>
      <c r="AB558" s="55">
        <f t="shared" si="15"/>
        <v>0.1641106604</v>
      </c>
      <c r="AC558" s="55">
        <f t="shared" si="16"/>
        <v>0.621287503</v>
      </c>
      <c r="AD558" s="39">
        <f t="shared" si="17"/>
        <v>0.1990935632</v>
      </c>
      <c r="AE558" s="40">
        <f t="shared" si="18"/>
        <v>0.1990935632</v>
      </c>
      <c r="AF558" s="54">
        <f t="shared" si="19"/>
        <v>-0.0667826087</v>
      </c>
      <c r="AG558" s="56">
        <f t="shared" si="20"/>
        <v>-0.3236393222</v>
      </c>
      <c r="AH558" s="56">
        <f t="shared" si="21"/>
        <v>1.109037486</v>
      </c>
      <c r="AI558" s="39">
        <f t="shared" si="22"/>
        <v>0.1484893325</v>
      </c>
      <c r="AJ558" s="40">
        <f t="shared" si="23"/>
        <v>0.1484893325</v>
      </c>
      <c r="AK558" s="54">
        <f t="shared" si="24"/>
        <v>0.1484893325</v>
      </c>
      <c r="AL558" s="57">
        <f t="shared" ref="AL558:AM558" si="2806">R558-T558</f>
        <v>0.1434537037</v>
      </c>
      <c r="AM558" s="57">
        <f t="shared" si="2806"/>
        <v>0.01270813205</v>
      </c>
      <c r="AN558" s="58">
        <f t="shared" si="26"/>
        <v>0.07010674411</v>
      </c>
      <c r="AO558" s="58">
        <f t="shared" si="27"/>
        <v>0.008955148147</v>
      </c>
      <c r="AP558" s="39">
        <f t="shared" si="28"/>
        <v>0.1484893325</v>
      </c>
      <c r="AQ558" s="40">
        <f t="shared" ref="AQ558:AR558" si="2807">AJ558+AN558</f>
        <v>0.2185960766</v>
      </c>
      <c r="AR558" s="54">
        <f t="shared" si="2807"/>
        <v>0.1574444807</v>
      </c>
      <c r="AS558" s="59">
        <f t="shared" si="30"/>
        <v>1.870691807</v>
      </c>
      <c r="AT558" s="39">
        <f t="shared" ref="AT558:AV558" si="2808">AP558*$AS558</f>
        <v>0.2777777778</v>
      </c>
      <c r="AU558" s="40">
        <f t="shared" si="2808"/>
        <v>0.4089258896</v>
      </c>
      <c r="AV558" s="54">
        <f t="shared" si="2808"/>
        <v>0.2945301</v>
      </c>
      <c r="AW558" s="39">
        <f t="shared" ref="AW558:AY558" si="2809">IF(AT558&lt;0,0,IF(AT558&gt;1,1,AT558))</f>
        <v>0.2777777778</v>
      </c>
      <c r="AX558" s="40">
        <f t="shared" si="2809"/>
        <v>0.4089258896</v>
      </c>
      <c r="AY558" s="54">
        <f t="shared" si="2809"/>
        <v>0.2945301</v>
      </c>
      <c r="AZ558" s="38"/>
      <c r="BA558" s="38"/>
      <c r="BB558" s="38"/>
      <c r="BC558" s="38"/>
      <c r="BD558" s="38"/>
      <c r="BE558" s="38"/>
      <c r="BF558" s="38"/>
    </row>
    <row r="559">
      <c r="A559" s="1"/>
      <c r="B559" s="1"/>
      <c r="C559" s="53">
        <v>0.0</v>
      </c>
      <c r="D559" s="42"/>
      <c r="E559" s="42"/>
      <c r="F559" s="2">
        <v>7531.0</v>
      </c>
      <c r="G559" s="75">
        <v>1292.0</v>
      </c>
      <c r="H559" s="43">
        <v>4.0</v>
      </c>
      <c r="I559" s="43">
        <v>17.0</v>
      </c>
      <c r="J559" s="43">
        <v>7.0</v>
      </c>
      <c r="K559" s="44">
        <v>17.0</v>
      </c>
      <c r="L559" s="44">
        <v>41.0</v>
      </c>
      <c r="M559" s="44">
        <v>11.0</v>
      </c>
      <c r="N559" s="76">
        <f>'Turnout Restoration'!AR559</f>
        <v>11</v>
      </c>
      <c r="O559" s="45">
        <v>7.0</v>
      </c>
      <c r="P559" s="76">
        <f>'Turnout Restoration'!AT559</f>
        <v>23</v>
      </c>
      <c r="Q559" s="39">
        <f t="shared" si="6"/>
        <v>0.1707317073</v>
      </c>
      <c r="R559" s="40">
        <f t="shared" si="7"/>
        <v>0.6071428571</v>
      </c>
      <c r="S559" s="54">
        <f t="shared" si="8"/>
        <v>0.5942028986</v>
      </c>
      <c r="T559" s="40">
        <f t="shared" si="9"/>
        <v>0.4816555622</v>
      </c>
      <c r="U559" s="54">
        <f t="shared" si="10"/>
        <v>0.5765080309</v>
      </c>
      <c r="V559" s="39">
        <f t="shared" ref="V559:X559" si="2810">Q559</f>
        <v>0.1707317073</v>
      </c>
      <c r="W559" s="40">
        <f t="shared" si="2810"/>
        <v>0.6071428571</v>
      </c>
      <c r="X559" s="54">
        <f t="shared" si="2810"/>
        <v>0.5942028986</v>
      </c>
      <c r="Y559" s="39">
        <f t="shared" si="12"/>
        <v>0.1707317073</v>
      </c>
      <c r="Z559" s="40">
        <f t="shared" si="13"/>
        <v>0.05314285714</v>
      </c>
      <c r="AA559" s="54">
        <f t="shared" si="14"/>
        <v>-0.03779710145</v>
      </c>
      <c r="AB559" s="55">
        <f t="shared" si="15"/>
        <v>0.3017596276</v>
      </c>
      <c r="AC559" s="55">
        <f t="shared" si="16"/>
        <v>0.4836385358</v>
      </c>
      <c r="AD559" s="39">
        <f t="shared" si="17"/>
        <v>0.1264386791</v>
      </c>
      <c r="AE559" s="40">
        <f t="shared" si="18"/>
        <v>0.1264386791</v>
      </c>
      <c r="AF559" s="54">
        <f t="shared" si="19"/>
        <v>-0.03779710145</v>
      </c>
      <c r="AG559" s="56">
        <f t="shared" si="20"/>
        <v>-0.2904805688</v>
      </c>
      <c r="AH559" s="56">
        <f t="shared" si="21"/>
        <v>1.075878732</v>
      </c>
      <c r="AI559" s="39">
        <f t="shared" si="22"/>
        <v>0.09331495178</v>
      </c>
      <c r="AJ559" s="40">
        <f t="shared" si="23"/>
        <v>0.09331495178</v>
      </c>
      <c r="AK559" s="54">
        <f t="shared" si="24"/>
        <v>0.09331495178</v>
      </c>
      <c r="AL559" s="57">
        <f t="shared" ref="AL559:AM559" si="2811">R559-T559</f>
        <v>0.125487295</v>
      </c>
      <c r="AM559" s="57">
        <f t="shared" si="2811"/>
        <v>0.01769486762</v>
      </c>
      <c r="AN559" s="58">
        <f t="shared" si="26"/>
        <v>0.06132644506</v>
      </c>
      <c r="AO559" s="58">
        <f t="shared" si="27"/>
        <v>0.01246919377</v>
      </c>
      <c r="AP559" s="39">
        <f t="shared" si="28"/>
        <v>0.09331495178</v>
      </c>
      <c r="AQ559" s="40">
        <f t="shared" ref="AQ559:AR559" si="2812">AJ559+AN559</f>
        <v>0.1546413968</v>
      </c>
      <c r="AR559" s="54">
        <f t="shared" si="2812"/>
        <v>0.1057841456</v>
      </c>
      <c r="AS559" s="59">
        <f t="shared" si="30"/>
        <v>1.829628629</v>
      </c>
      <c r="AT559" s="39">
        <f t="shared" ref="AT559:AV559" si="2813">AP559*$AS559</f>
        <v>0.1707317073</v>
      </c>
      <c r="AU559" s="40">
        <f t="shared" si="2813"/>
        <v>0.2829363269</v>
      </c>
      <c r="AV559" s="54">
        <f t="shared" si="2813"/>
        <v>0.1935457012</v>
      </c>
      <c r="AW559" s="39">
        <f t="shared" ref="AW559:AY559" si="2814">IF(AT559&lt;0,0,IF(AT559&gt;1,1,AT559))</f>
        <v>0.1707317073</v>
      </c>
      <c r="AX559" s="40">
        <f t="shared" si="2814"/>
        <v>0.2829363269</v>
      </c>
      <c r="AY559" s="54">
        <f t="shared" si="2814"/>
        <v>0.1935457012</v>
      </c>
      <c r="AZ559" s="38"/>
      <c r="BA559" s="38"/>
      <c r="BB559" s="38"/>
      <c r="BC559" s="38"/>
      <c r="BD559" s="38"/>
      <c r="BE559" s="38"/>
      <c r="BF559" s="38"/>
    </row>
    <row r="560">
      <c r="A560" s="1"/>
      <c r="B560" s="1"/>
      <c r="C560" s="53">
        <v>0.0</v>
      </c>
      <c r="D560" s="42"/>
      <c r="E560" s="42"/>
      <c r="F560" s="2">
        <v>7545.0</v>
      </c>
      <c r="G560" s="75">
        <v>2403.0</v>
      </c>
      <c r="H560" s="43">
        <v>43.0</v>
      </c>
      <c r="I560" s="43">
        <v>97.0</v>
      </c>
      <c r="J560" s="43">
        <v>62.0</v>
      </c>
      <c r="K560" s="44">
        <v>172.0</v>
      </c>
      <c r="L560" s="44">
        <v>321.0</v>
      </c>
      <c r="M560" s="44">
        <v>128.0</v>
      </c>
      <c r="N560" s="76">
        <f>'Turnout Restoration'!AR560</f>
        <v>38</v>
      </c>
      <c r="O560" s="45">
        <v>47.0</v>
      </c>
      <c r="P560" s="76">
        <f>'Turnout Restoration'!AT560</f>
        <v>63</v>
      </c>
      <c r="Q560" s="39">
        <f t="shared" si="6"/>
        <v>0.3175675676</v>
      </c>
      <c r="R560" s="40">
        <f t="shared" si="7"/>
        <v>0.4801980198</v>
      </c>
      <c r="S560" s="54">
        <f t="shared" si="8"/>
        <v>0.5169082126</v>
      </c>
      <c r="T560" s="40">
        <f t="shared" si="9"/>
        <v>0.4511917915</v>
      </c>
      <c r="U560" s="54">
        <f t="shared" si="10"/>
        <v>0.5457095964</v>
      </c>
      <c r="V560" s="39">
        <f t="shared" ref="V560:X560" si="2815">Q560</f>
        <v>0.3175675676</v>
      </c>
      <c r="W560" s="40">
        <f t="shared" si="2815"/>
        <v>0.4801980198</v>
      </c>
      <c r="X560" s="54">
        <f t="shared" si="2815"/>
        <v>0.5169082126</v>
      </c>
      <c r="Y560" s="39">
        <f t="shared" si="12"/>
        <v>0.3175675676</v>
      </c>
      <c r="Z560" s="40">
        <f t="shared" si="13"/>
        <v>-0.0738019802</v>
      </c>
      <c r="AA560" s="54">
        <f t="shared" si="14"/>
        <v>-0.1150917874</v>
      </c>
      <c r="AB560" s="55">
        <f t="shared" si="15"/>
        <v>-0.2283444499</v>
      </c>
      <c r="AC560" s="55">
        <f t="shared" si="16"/>
        <v>1.013742613</v>
      </c>
      <c r="AD560" s="39">
        <f t="shared" si="17"/>
        <v>0.2305383832</v>
      </c>
      <c r="AE560" s="40">
        <f t="shared" si="18"/>
        <v>0.2305383832</v>
      </c>
      <c r="AF560" s="54">
        <f t="shared" si="19"/>
        <v>-0.1150917874</v>
      </c>
      <c r="AG560" s="56">
        <f t="shared" si="20"/>
        <v>-0.4630318026</v>
      </c>
      <c r="AH560" s="56">
        <f t="shared" si="21"/>
        <v>1.248429966</v>
      </c>
      <c r="AI560" s="39">
        <f t="shared" si="22"/>
        <v>0.1822005292</v>
      </c>
      <c r="AJ560" s="40">
        <f t="shared" si="23"/>
        <v>0.1822005292</v>
      </c>
      <c r="AK560" s="54">
        <f t="shared" si="24"/>
        <v>0.1822005292</v>
      </c>
      <c r="AL560" s="57">
        <f t="shared" ref="AL560:AM560" si="2816">R560-T560</f>
        <v>0.02900622835</v>
      </c>
      <c r="AM560" s="57">
        <f t="shared" si="2816"/>
        <v>-0.02880138386</v>
      </c>
      <c r="AN560" s="58">
        <f t="shared" si="26"/>
        <v>0.01417552964</v>
      </c>
      <c r="AO560" s="58">
        <f t="shared" si="27"/>
        <v>-0.02029571761</v>
      </c>
      <c r="AP560" s="39">
        <f t="shared" si="28"/>
        <v>0.1822005292</v>
      </c>
      <c r="AQ560" s="40">
        <f t="shared" ref="AQ560:AR560" si="2817">AJ560+AN560</f>
        <v>0.1963760588</v>
      </c>
      <c r="AR560" s="54">
        <f t="shared" si="2817"/>
        <v>0.1619048116</v>
      </c>
      <c r="AS560" s="59">
        <f t="shared" si="30"/>
        <v>1.742956341</v>
      </c>
      <c r="AT560" s="39">
        <f t="shared" ref="AT560:AV560" si="2818">AP560*$AS560</f>
        <v>0.3175675676</v>
      </c>
      <c r="AU560" s="40">
        <f t="shared" si="2818"/>
        <v>0.3422748968</v>
      </c>
      <c r="AV560" s="54">
        <f t="shared" si="2818"/>
        <v>0.2821930179</v>
      </c>
      <c r="AW560" s="39">
        <f t="shared" ref="AW560:AY560" si="2819">IF(AT560&lt;0,0,IF(AT560&gt;1,1,AT560))</f>
        <v>0.3175675676</v>
      </c>
      <c r="AX560" s="40">
        <f t="shared" si="2819"/>
        <v>0.3422748968</v>
      </c>
      <c r="AY560" s="54">
        <f t="shared" si="2819"/>
        <v>0.2821930179</v>
      </c>
      <c r="AZ560" s="38"/>
      <c r="BA560" s="38"/>
      <c r="BB560" s="38"/>
      <c r="BC560" s="38"/>
      <c r="BD560" s="38"/>
      <c r="BE560" s="38"/>
      <c r="BF560" s="38"/>
    </row>
    <row r="561">
      <c r="A561" s="1"/>
      <c r="B561" s="1"/>
      <c r="C561" s="53">
        <v>0.0</v>
      </c>
      <c r="D561" s="42"/>
      <c r="E561" s="42"/>
      <c r="F561" s="2">
        <v>7552.0</v>
      </c>
      <c r="G561" s="75">
        <v>2340.0</v>
      </c>
      <c r="H561" s="43">
        <v>38.0</v>
      </c>
      <c r="I561" s="43">
        <v>74.0</v>
      </c>
      <c r="J561" s="43">
        <v>71.0</v>
      </c>
      <c r="K561" s="44">
        <v>146.0</v>
      </c>
      <c r="L561" s="44">
        <v>298.0</v>
      </c>
      <c r="M561" s="44">
        <v>180.0</v>
      </c>
      <c r="N561" s="76">
        <f>'Turnout Restoration'!AR561</f>
        <v>42</v>
      </c>
      <c r="O561" s="45">
        <v>51.0</v>
      </c>
      <c r="P561" s="76">
        <f>'Turnout Restoration'!AT561</f>
        <v>72</v>
      </c>
      <c r="Q561" s="39">
        <f t="shared" si="6"/>
        <v>0.3090909091</v>
      </c>
      <c r="R561" s="40">
        <f t="shared" si="7"/>
        <v>0.4043715847</v>
      </c>
      <c r="S561" s="54">
        <f t="shared" si="8"/>
        <v>0.4775641026</v>
      </c>
      <c r="T561" s="40">
        <f t="shared" si="9"/>
        <v>0.4521517355</v>
      </c>
      <c r="U561" s="54">
        <f t="shared" si="10"/>
        <v>0.5470618182</v>
      </c>
      <c r="V561" s="39">
        <f t="shared" ref="V561:X561" si="2820">Q561</f>
        <v>0.3090909091</v>
      </c>
      <c r="W561" s="40">
        <f t="shared" si="2820"/>
        <v>0.4043715847</v>
      </c>
      <c r="X561" s="54">
        <f t="shared" si="2820"/>
        <v>0.4775641026</v>
      </c>
      <c r="Y561" s="39">
        <f t="shared" si="12"/>
        <v>0.3090909091</v>
      </c>
      <c r="Z561" s="40">
        <f t="shared" si="13"/>
        <v>-0.1496284153</v>
      </c>
      <c r="AA561" s="54">
        <f t="shared" si="14"/>
        <v>-0.1544358974</v>
      </c>
      <c r="AB561" s="55">
        <f t="shared" si="15"/>
        <v>-0.4508403548</v>
      </c>
      <c r="AC561" s="55">
        <f t="shared" si="16"/>
        <v>1.236238518</v>
      </c>
      <c r="AD561" s="39">
        <f t="shared" si="17"/>
        <v>0.2428228292</v>
      </c>
      <c r="AE561" s="40">
        <f t="shared" si="18"/>
        <v>0.2428228292</v>
      </c>
      <c r="AF561" s="54">
        <f t="shared" si="19"/>
        <v>-0.1544358974</v>
      </c>
      <c r="AG561" s="56">
        <f t="shared" si="20"/>
        <v>-0.5664720464</v>
      </c>
      <c r="AH561" s="56">
        <f t="shared" si="21"/>
        <v>1.35187021</v>
      </c>
      <c r="AI561" s="39">
        <f t="shared" si="22"/>
        <v>0.2034863298</v>
      </c>
      <c r="AJ561" s="40">
        <f t="shared" si="23"/>
        <v>0.2034863298</v>
      </c>
      <c r="AK561" s="54">
        <f t="shared" si="24"/>
        <v>0.2034863298</v>
      </c>
      <c r="AL561" s="57">
        <f t="shared" ref="AL561:AM561" si="2821">R561-T561</f>
        <v>-0.04778015084</v>
      </c>
      <c r="AM561" s="57">
        <f t="shared" si="2821"/>
        <v>-0.06949771562</v>
      </c>
      <c r="AN561" s="58">
        <f t="shared" si="26"/>
        <v>-0.02335046584</v>
      </c>
      <c r="AO561" s="58">
        <f t="shared" si="27"/>
        <v>-0.04897354993</v>
      </c>
      <c r="AP561" s="39">
        <f t="shared" si="28"/>
        <v>0.2034863298</v>
      </c>
      <c r="AQ561" s="40">
        <f t="shared" ref="AQ561:AR561" si="2822">AJ561+AN561</f>
        <v>0.1801358639</v>
      </c>
      <c r="AR561" s="54">
        <f t="shared" si="2822"/>
        <v>0.1545127798</v>
      </c>
      <c r="AS561" s="59">
        <f t="shared" si="30"/>
        <v>1.518976284</v>
      </c>
      <c r="AT561" s="39">
        <f t="shared" ref="AT561:AV561" si="2823">AP561*$AS561</f>
        <v>0.3090909091</v>
      </c>
      <c r="AU561" s="40">
        <f t="shared" si="2823"/>
        <v>0.2736221052</v>
      </c>
      <c r="AV561" s="54">
        <f t="shared" si="2823"/>
        <v>0.2347012482</v>
      </c>
      <c r="AW561" s="39">
        <f t="shared" ref="AW561:AY561" si="2824">IF(AT561&lt;0,0,IF(AT561&gt;1,1,AT561))</f>
        <v>0.3090909091</v>
      </c>
      <c r="AX561" s="40">
        <f t="shared" si="2824"/>
        <v>0.2736221052</v>
      </c>
      <c r="AY561" s="54">
        <f t="shared" si="2824"/>
        <v>0.2347012482</v>
      </c>
      <c r="AZ561" s="38"/>
      <c r="BA561" s="38"/>
      <c r="BB561" s="38"/>
      <c r="BC561" s="38"/>
      <c r="BD561" s="38"/>
      <c r="BE561" s="38"/>
      <c r="BF561" s="38"/>
    </row>
    <row r="562">
      <c r="A562" s="1"/>
      <c r="B562" s="1"/>
      <c r="C562" s="53">
        <v>0.0</v>
      </c>
      <c r="D562" s="42"/>
      <c r="E562" s="42"/>
      <c r="F562" s="2">
        <v>7553.0</v>
      </c>
      <c r="G562" s="75">
        <v>3441.0</v>
      </c>
      <c r="H562" s="43">
        <v>48.0</v>
      </c>
      <c r="I562" s="43">
        <v>56.0</v>
      </c>
      <c r="J562" s="43">
        <v>91.0</v>
      </c>
      <c r="K562" s="44">
        <v>196.0</v>
      </c>
      <c r="L562" s="44">
        <v>358.0</v>
      </c>
      <c r="M562" s="44">
        <v>239.0</v>
      </c>
      <c r="N562" s="76">
        <f>'Turnout Restoration'!AR562</f>
        <v>63</v>
      </c>
      <c r="O562" s="45">
        <v>95.0</v>
      </c>
      <c r="P562" s="76">
        <f>'Turnout Restoration'!AT562</f>
        <v>86</v>
      </c>
      <c r="Q562" s="39">
        <f t="shared" si="6"/>
        <v>0.3893442623</v>
      </c>
      <c r="R562" s="40">
        <f t="shared" si="7"/>
        <v>0.2871794872</v>
      </c>
      <c r="S562" s="54">
        <f t="shared" si="8"/>
        <v>0.4514501892</v>
      </c>
      <c r="T562" s="40">
        <f t="shared" si="9"/>
        <v>0.4469861764</v>
      </c>
      <c r="U562" s="54">
        <f t="shared" si="10"/>
        <v>0.536350561</v>
      </c>
      <c r="V562" s="39">
        <f t="shared" ref="V562:X562" si="2825">Q562</f>
        <v>0.3893442623</v>
      </c>
      <c r="W562" s="40">
        <f t="shared" si="2825"/>
        <v>0.2871794872</v>
      </c>
      <c r="X562" s="54">
        <f t="shared" si="2825"/>
        <v>0.4514501892</v>
      </c>
      <c r="Y562" s="39">
        <f t="shared" si="12"/>
        <v>0.3893442623</v>
      </c>
      <c r="Z562" s="40">
        <f t="shared" si="13"/>
        <v>-0.2668205128</v>
      </c>
      <c r="AA562" s="54">
        <f t="shared" si="14"/>
        <v>-0.1805498108</v>
      </c>
      <c r="AB562" s="55">
        <f t="shared" si="15"/>
        <v>-0.6007969626</v>
      </c>
      <c r="AC562" s="55">
        <f t="shared" si="16"/>
        <v>1.386195126</v>
      </c>
      <c r="AD562" s="39">
        <f t="shared" si="17"/>
        <v>0.333753008</v>
      </c>
      <c r="AE562" s="40">
        <f t="shared" si="18"/>
        <v>0.333753008</v>
      </c>
      <c r="AF562" s="54">
        <f t="shared" si="19"/>
        <v>-0.1805498108</v>
      </c>
      <c r="AG562" s="56">
        <f t="shared" si="20"/>
        <v>-0.4958826816</v>
      </c>
      <c r="AH562" s="56">
        <f t="shared" si="21"/>
        <v>1.281280845</v>
      </c>
      <c r="AI562" s="39">
        <f t="shared" si="22"/>
        <v>0.2683181922</v>
      </c>
      <c r="AJ562" s="40">
        <f t="shared" si="23"/>
        <v>0.2683181922</v>
      </c>
      <c r="AK562" s="54">
        <f t="shared" si="24"/>
        <v>0.2683181922</v>
      </c>
      <c r="AL562" s="57">
        <f t="shared" ref="AL562:AM562" si="2826">R562-T562</f>
        <v>-0.1598066893</v>
      </c>
      <c r="AM562" s="57">
        <f t="shared" si="2826"/>
        <v>-0.08490037185</v>
      </c>
      <c r="AN562" s="58">
        <f t="shared" si="26"/>
        <v>-0.07809855292</v>
      </c>
      <c r="AO562" s="58">
        <f t="shared" si="27"/>
        <v>-0.05982747149</v>
      </c>
      <c r="AP562" s="39">
        <f t="shared" si="28"/>
        <v>0.2683181922</v>
      </c>
      <c r="AQ562" s="40">
        <f t="shared" ref="AQ562:AR562" si="2827">AJ562+AN562</f>
        <v>0.1902196393</v>
      </c>
      <c r="AR562" s="54">
        <f t="shared" si="2827"/>
        <v>0.2084907207</v>
      </c>
      <c r="AS562" s="59">
        <f t="shared" si="30"/>
        <v>1.451054284</v>
      </c>
      <c r="AT562" s="39">
        <f t="shared" ref="AT562:AV562" si="2828">AP562*$AS562</f>
        <v>0.3893442623</v>
      </c>
      <c r="AU562" s="40">
        <f t="shared" si="2828"/>
        <v>0.2760190225</v>
      </c>
      <c r="AV562" s="54">
        <f t="shared" si="2828"/>
        <v>0.3025313535</v>
      </c>
      <c r="AW562" s="39">
        <f t="shared" ref="AW562:AY562" si="2829">IF(AT562&lt;0,0,IF(AT562&gt;1,1,AT562))</f>
        <v>0.3893442623</v>
      </c>
      <c r="AX562" s="40">
        <f t="shared" si="2829"/>
        <v>0.2760190225</v>
      </c>
      <c r="AY562" s="54">
        <f t="shared" si="2829"/>
        <v>0.3025313535</v>
      </c>
      <c r="AZ562" s="38"/>
      <c r="BA562" s="38"/>
      <c r="BB562" s="38"/>
      <c r="BC562" s="38"/>
      <c r="BD562" s="38"/>
      <c r="BE562" s="38"/>
      <c r="BF562" s="38"/>
    </row>
    <row r="563">
      <c r="A563" s="1"/>
      <c r="B563" s="1"/>
      <c r="C563" s="53">
        <v>0.0</v>
      </c>
      <c r="D563" s="42"/>
      <c r="E563" s="42"/>
      <c r="F563" s="2">
        <v>7562.0</v>
      </c>
      <c r="G563" s="75">
        <v>3086.0</v>
      </c>
      <c r="H563" s="43">
        <v>51.0</v>
      </c>
      <c r="I563" s="43">
        <v>66.0</v>
      </c>
      <c r="J563" s="43">
        <v>104.0</v>
      </c>
      <c r="K563" s="44">
        <v>229.0</v>
      </c>
      <c r="L563" s="44">
        <v>359.0</v>
      </c>
      <c r="M563" s="44">
        <v>216.0</v>
      </c>
      <c r="N563" s="76">
        <f>'Turnout Restoration'!AR563</f>
        <v>52</v>
      </c>
      <c r="O563" s="45">
        <v>91.0</v>
      </c>
      <c r="P563" s="76">
        <f>'Turnout Restoration'!AT563</f>
        <v>97</v>
      </c>
      <c r="Q563" s="39">
        <f t="shared" si="6"/>
        <v>0.3791666667</v>
      </c>
      <c r="R563" s="40">
        <f t="shared" si="7"/>
        <v>0.2986425339</v>
      </c>
      <c r="S563" s="54">
        <f t="shared" si="8"/>
        <v>0.4465174129</v>
      </c>
      <c r="T563" s="40">
        <f t="shared" si="9"/>
        <v>0.4471555729</v>
      </c>
      <c r="U563" s="54">
        <f t="shared" si="10"/>
        <v>0.5374500521</v>
      </c>
      <c r="V563" s="39">
        <f t="shared" ref="V563:X563" si="2830">Q563</f>
        <v>0.3791666667</v>
      </c>
      <c r="W563" s="40">
        <f t="shared" si="2830"/>
        <v>0.2986425339</v>
      </c>
      <c r="X563" s="54">
        <f t="shared" si="2830"/>
        <v>0.4465174129</v>
      </c>
      <c r="Y563" s="39">
        <f t="shared" si="12"/>
        <v>0.3791666667</v>
      </c>
      <c r="Z563" s="40">
        <f t="shared" si="13"/>
        <v>-0.2553574661</v>
      </c>
      <c r="AA563" s="54">
        <f t="shared" si="14"/>
        <v>-0.1854825871</v>
      </c>
      <c r="AB563" s="55">
        <f t="shared" si="15"/>
        <v>-0.5926979912</v>
      </c>
      <c r="AC563" s="55">
        <f t="shared" si="16"/>
        <v>1.378096155</v>
      </c>
      <c r="AD563" s="39">
        <f t="shared" si="17"/>
        <v>0.3232451056</v>
      </c>
      <c r="AE563" s="40">
        <f t="shared" si="18"/>
        <v>0.3232451056</v>
      </c>
      <c r="AF563" s="54">
        <f t="shared" si="19"/>
        <v>-0.1854825871</v>
      </c>
      <c r="AG563" s="56">
        <f t="shared" si="20"/>
        <v>-0.5209425592</v>
      </c>
      <c r="AH563" s="56">
        <f t="shared" si="21"/>
        <v>1.306340723</v>
      </c>
      <c r="AI563" s="39">
        <f t="shared" si="22"/>
        <v>0.2635253198</v>
      </c>
      <c r="AJ563" s="40">
        <f t="shared" si="23"/>
        <v>0.2635253198</v>
      </c>
      <c r="AK563" s="54">
        <f t="shared" si="24"/>
        <v>0.2635253198</v>
      </c>
      <c r="AL563" s="57">
        <f t="shared" ref="AL563:AM563" si="2831">R563-T563</f>
        <v>-0.148513039</v>
      </c>
      <c r="AM563" s="57">
        <f t="shared" si="2831"/>
        <v>-0.09093263915</v>
      </c>
      <c r="AN563" s="58">
        <f t="shared" si="26"/>
        <v>-0.07257927368</v>
      </c>
      <c r="AO563" s="58">
        <f t="shared" si="27"/>
        <v>-0.06407828091</v>
      </c>
      <c r="AP563" s="39">
        <f t="shared" si="28"/>
        <v>0.2635253198</v>
      </c>
      <c r="AQ563" s="40">
        <f t="shared" ref="AQ563:AR563" si="2832">AJ563+AN563</f>
        <v>0.1909460462</v>
      </c>
      <c r="AR563" s="54">
        <f t="shared" si="2832"/>
        <v>0.1994470389</v>
      </c>
      <c r="AS563" s="59">
        <f t="shared" si="30"/>
        <v>1.438824425</v>
      </c>
      <c r="AT563" s="39">
        <f t="shared" ref="AT563:AV563" si="2833">AP563*$AS563</f>
        <v>0.3791666667</v>
      </c>
      <c r="AU563" s="40">
        <f t="shared" si="2833"/>
        <v>0.274737835</v>
      </c>
      <c r="AV563" s="54">
        <f t="shared" si="2833"/>
        <v>0.286969271</v>
      </c>
      <c r="AW563" s="39">
        <f t="shared" ref="AW563:AY563" si="2834">IF(AT563&lt;0,0,IF(AT563&gt;1,1,AT563))</f>
        <v>0.3791666667</v>
      </c>
      <c r="AX563" s="40">
        <f t="shared" si="2834"/>
        <v>0.274737835</v>
      </c>
      <c r="AY563" s="54">
        <f t="shared" si="2834"/>
        <v>0.286969271</v>
      </c>
      <c r="AZ563" s="38"/>
      <c r="BA563" s="38"/>
      <c r="BB563" s="38"/>
      <c r="BC563" s="38"/>
      <c r="BD563" s="38"/>
      <c r="BE563" s="38"/>
      <c r="BF563" s="38"/>
    </row>
    <row r="564">
      <c r="A564" s="1"/>
      <c r="B564" s="1"/>
      <c r="C564" s="53">
        <v>0.0</v>
      </c>
      <c r="D564" s="42"/>
      <c r="E564" s="42"/>
      <c r="F564" s="2">
        <v>7569.0</v>
      </c>
      <c r="G564" s="75">
        <v>2745.0</v>
      </c>
      <c r="H564" s="43">
        <v>25.0</v>
      </c>
      <c r="I564" s="43">
        <v>55.0</v>
      </c>
      <c r="J564" s="43">
        <v>32.0</v>
      </c>
      <c r="K564" s="44">
        <v>66.0</v>
      </c>
      <c r="L564" s="44">
        <v>228.0</v>
      </c>
      <c r="M564" s="44">
        <v>80.0</v>
      </c>
      <c r="N564" s="76">
        <f>'Turnout Restoration'!AR564</f>
        <v>30</v>
      </c>
      <c r="O564" s="45">
        <v>23.0</v>
      </c>
      <c r="P564" s="76">
        <f>'Turnout Restoration'!AT564</f>
        <v>49</v>
      </c>
      <c r="Q564" s="39">
        <f t="shared" si="6"/>
        <v>0.2254901961</v>
      </c>
      <c r="R564" s="40">
        <f t="shared" si="7"/>
        <v>0.4910714286</v>
      </c>
      <c r="S564" s="54">
        <f t="shared" si="8"/>
        <v>0.6096256684</v>
      </c>
      <c r="T564" s="40">
        <f t="shared" si="9"/>
        <v>0.4668613033</v>
      </c>
      <c r="U564" s="54">
        <f t="shared" si="10"/>
        <v>0.5631923299</v>
      </c>
      <c r="V564" s="39">
        <f t="shared" ref="V564:X564" si="2835">Q564</f>
        <v>0.2254901961</v>
      </c>
      <c r="W564" s="40">
        <f t="shared" si="2835"/>
        <v>0.4910714286</v>
      </c>
      <c r="X564" s="54">
        <f t="shared" si="2835"/>
        <v>0.6096256684</v>
      </c>
      <c r="Y564" s="39">
        <f t="shared" si="12"/>
        <v>0.2254901961</v>
      </c>
      <c r="Z564" s="40">
        <f t="shared" si="13"/>
        <v>-0.06292857143</v>
      </c>
      <c r="AA564" s="54">
        <f t="shared" si="14"/>
        <v>-0.02237433155</v>
      </c>
      <c r="AB564" s="55">
        <f t="shared" si="15"/>
        <v>-0.2721503128</v>
      </c>
      <c r="AC564" s="55">
        <f t="shared" si="16"/>
        <v>1.057548476</v>
      </c>
      <c r="AD564" s="39">
        <f t="shared" si="17"/>
        <v>0.1655382639</v>
      </c>
      <c r="AE564" s="40">
        <f t="shared" si="18"/>
        <v>0.1655382639</v>
      </c>
      <c r="AF564" s="54">
        <f t="shared" si="19"/>
        <v>-0.02237433155</v>
      </c>
      <c r="AG564" s="56">
        <f t="shared" si="20"/>
        <v>-0.1343469275</v>
      </c>
      <c r="AH564" s="56">
        <f t="shared" si="21"/>
        <v>0.9197450909</v>
      </c>
      <c r="AI564" s="39">
        <f t="shared" si="22"/>
        <v>0.1181175845</v>
      </c>
      <c r="AJ564" s="40">
        <f t="shared" si="23"/>
        <v>0.1181175845</v>
      </c>
      <c r="AK564" s="54">
        <f t="shared" si="24"/>
        <v>0.1181175845</v>
      </c>
      <c r="AL564" s="57">
        <f t="shared" ref="AL564:AM564" si="2836">R564-T564</f>
        <v>0.02421012523</v>
      </c>
      <c r="AM564" s="57">
        <f t="shared" si="2836"/>
        <v>0.04643333858</v>
      </c>
      <c r="AN564" s="58">
        <f t="shared" si="26"/>
        <v>0.01183164331</v>
      </c>
      <c r="AO564" s="58">
        <f t="shared" si="27"/>
        <v>0.03272057801</v>
      </c>
      <c r="AP564" s="39">
        <f t="shared" si="28"/>
        <v>0.1181175845</v>
      </c>
      <c r="AQ564" s="40">
        <f t="shared" ref="AQ564:AR564" si="2837">AJ564+AN564</f>
        <v>0.1299492278</v>
      </c>
      <c r="AR564" s="54">
        <f t="shared" si="2837"/>
        <v>0.1508381625</v>
      </c>
      <c r="AS564" s="59">
        <f t="shared" si="30"/>
        <v>1.909031556</v>
      </c>
      <c r="AT564" s="39">
        <f t="shared" ref="AT564:AV564" si="2838">AP564*$AS564</f>
        <v>0.2254901961</v>
      </c>
      <c r="AU564" s="40">
        <f t="shared" si="2838"/>
        <v>0.2480771765</v>
      </c>
      <c r="AV564" s="54">
        <f t="shared" si="2838"/>
        <v>0.287954812</v>
      </c>
      <c r="AW564" s="39">
        <f t="shared" ref="AW564:AY564" si="2839">IF(AT564&lt;0,0,IF(AT564&gt;1,1,AT564))</f>
        <v>0.2254901961</v>
      </c>
      <c r="AX564" s="40">
        <f t="shared" si="2839"/>
        <v>0.2480771765</v>
      </c>
      <c r="AY564" s="54">
        <f t="shared" si="2839"/>
        <v>0.287954812</v>
      </c>
      <c r="AZ564" s="38"/>
      <c r="BA564" s="38"/>
      <c r="BB564" s="38"/>
      <c r="BC564" s="38"/>
      <c r="BD564" s="38"/>
      <c r="BE564" s="38"/>
      <c r="BF564" s="38"/>
    </row>
    <row r="565">
      <c r="A565" s="1"/>
      <c r="B565" s="1"/>
      <c r="C565" s="53">
        <v>0.0</v>
      </c>
      <c r="D565" s="42"/>
      <c r="E565" s="42"/>
      <c r="F565" s="2">
        <v>7570.0</v>
      </c>
      <c r="G565" s="75">
        <v>2437.0</v>
      </c>
      <c r="H565" s="43">
        <v>11.0</v>
      </c>
      <c r="I565" s="43">
        <v>46.0</v>
      </c>
      <c r="J565" s="43">
        <v>35.0</v>
      </c>
      <c r="K565" s="44">
        <v>71.0</v>
      </c>
      <c r="L565" s="44">
        <v>132.0</v>
      </c>
      <c r="M565" s="44">
        <v>72.0</v>
      </c>
      <c r="N565" s="76">
        <f>'Turnout Restoration'!AR565</f>
        <v>24</v>
      </c>
      <c r="O565" s="45">
        <v>35.0</v>
      </c>
      <c r="P565" s="76">
        <f>'Turnout Restoration'!AT565</f>
        <v>64</v>
      </c>
      <c r="Q565" s="39">
        <f t="shared" si="6"/>
        <v>0.2845528455</v>
      </c>
      <c r="R565" s="40">
        <f t="shared" si="7"/>
        <v>0.5</v>
      </c>
      <c r="S565" s="54">
        <f t="shared" si="8"/>
        <v>0.48</v>
      </c>
      <c r="T565" s="40">
        <f t="shared" si="9"/>
        <v>0.4554822526</v>
      </c>
      <c r="U565" s="54">
        <f t="shared" si="10"/>
        <v>0.5512702756</v>
      </c>
      <c r="V565" s="39">
        <f t="shared" ref="V565:X565" si="2840">Q565</f>
        <v>0.2845528455</v>
      </c>
      <c r="W565" s="40">
        <f t="shared" si="2840"/>
        <v>0.5</v>
      </c>
      <c r="X565" s="54">
        <f t="shared" si="2840"/>
        <v>0.48</v>
      </c>
      <c r="Y565" s="39">
        <f t="shared" si="12"/>
        <v>0.2845528455</v>
      </c>
      <c r="Z565" s="40">
        <f t="shared" si="13"/>
        <v>-0.054</v>
      </c>
      <c r="AA565" s="54">
        <f t="shared" si="14"/>
        <v>-0.152</v>
      </c>
      <c r="AB565" s="55">
        <f t="shared" si="15"/>
        <v>-0.1875413298</v>
      </c>
      <c r="AC565" s="55">
        <f t="shared" si="16"/>
        <v>0.9729394932</v>
      </c>
      <c r="AD565" s="39">
        <f t="shared" si="17"/>
        <v>0.2048002953</v>
      </c>
      <c r="AE565" s="40">
        <f t="shared" si="18"/>
        <v>0.2048002953</v>
      </c>
      <c r="AF565" s="54">
        <f t="shared" si="19"/>
        <v>-0.152</v>
      </c>
      <c r="AG565" s="56">
        <f t="shared" si="20"/>
        <v>-0.6384816403</v>
      </c>
      <c r="AH565" s="56">
        <f t="shared" si="21"/>
        <v>1.423879804</v>
      </c>
      <c r="AI565" s="39">
        <f t="shared" si="22"/>
        <v>0.1803429524</v>
      </c>
      <c r="AJ565" s="40">
        <f t="shared" si="23"/>
        <v>0.1803429524</v>
      </c>
      <c r="AK565" s="54">
        <f t="shared" si="24"/>
        <v>0.1803429524</v>
      </c>
      <c r="AL565" s="57">
        <f t="shared" ref="AL565:AM565" si="2841">R565-T565</f>
        <v>0.04451774737</v>
      </c>
      <c r="AM565" s="57">
        <f t="shared" si="2841"/>
        <v>-0.07127027563</v>
      </c>
      <c r="AN565" s="58">
        <f t="shared" si="26"/>
        <v>0.02175610837</v>
      </c>
      <c r="AO565" s="58">
        <f t="shared" si="27"/>
        <v>-0.05022263496</v>
      </c>
      <c r="AP565" s="39">
        <f t="shared" si="28"/>
        <v>0.1803429524</v>
      </c>
      <c r="AQ565" s="40">
        <f t="shared" ref="AQ565:AR565" si="2842">AJ565+AN565</f>
        <v>0.2020990608</v>
      </c>
      <c r="AR565" s="54">
        <f t="shared" si="2842"/>
        <v>0.1301203174</v>
      </c>
      <c r="AS565" s="59">
        <f t="shared" si="30"/>
        <v>1.577842892</v>
      </c>
      <c r="AT565" s="39">
        <f t="shared" ref="AT565:AV565" si="2843">AP565*$AS565</f>
        <v>0.2845528455</v>
      </c>
      <c r="AU565" s="40">
        <f t="shared" si="2843"/>
        <v>0.3188805665</v>
      </c>
      <c r="AV565" s="54">
        <f t="shared" si="2843"/>
        <v>0.2053094179</v>
      </c>
      <c r="AW565" s="39">
        <f t="shared" ref="AW565:AY565" si="2844">IF(AT565&lt;0,0,IF(AT565&gt;1,1,AT565))</f>
        <v>0.2845528455</v>
      </c>
      <c r="AX565" s="40">
        <f t="shared" si="2844"/>
        <v>0.3188805665</v>
      </c>
      <c r="AY565" s="54">
        <f t="shared" si="2844"/>
        <v>0.2053094179</v>
      </c>
      <c r="AZ565" s="38"/>
      <c r="BA565" s="38"/>
      <c r="BB565" s="38"/>
      <c r="BC565" s="38"/>
      <c r="BD565" s="38"/>
      <c r="BE565" s="38"/>
      <c r="BF565" s="38"/>
    </row>
    <row r="566">
      <c r="A566" s="1"/>
      <c r="B566" s="1"/>
      <c r="C566" s="53">
        <v>0.0</v>
      </c>
      <c r="D566" s="42"/>
      <c r="E566" s="42"/>
      <c r="F566" s="2">
        <v>7582.0</v>
      </c>
      <c r="G566" s="75">
        <v>848.0</v>
      </c>
      <c r="H566" s="43">
        <v>10.0</v>
      </c>
      <c r="I566" s="43">
        <v>7.0</v>
      </c>
      <c r="J566" s="43">
        <v>13.0</v>
      </c>
      <c r="K566" s="44">
        <v>42.0</v>
      </c>
      <c r="L566" s="44">
        <v>56.0</v>
      </c>
      <c r="M566" s="44">
        <v>20.0</v>
      </c>
      <c r="N566" s="76">
        <f>'Turnout Restoration'!AR566</f>
        <v>12</v>
      </c>
      <c r="O566" s="45">
        <v>10.0</v>
      </c>
      <c r="P566" s="76">
        <f>'Turnout Restoration'!AT566</f>
        <v>14</v>
      </c>
      <c r="Q566" s="39">
        <f t="shared" si="6"/>
        <v>0.2777777778</v>
      </c>
      <c r="R566" s="40">
        <f t="shared" si="7"/>
        <v>0.2333333333</v>
      </c>
      <c r="S566" s="54">
        <f t="shared" si="8"/>
        <v>0.4745762712</v>
      </c>
      <c r="T566" s="40">
        <f t="shared" si="9"/>
        <v>0.4565462963</v>
      </c>
      <c r="U566" s="54">
        <f t="shared" si="10"/>
        <v>0.5525092593</v>
      </c>
      <c r="V566" s="39">
        <f t="shared" ref="V566:X566" si="2845">Q566</f>
        <v>0.2777777778</v>
      </c>
      <c r="W566" s="40">
        <f t="shared" si="2845"/>
        <v>0.2333333333</v>
      </c>
      <c r="X566" s="54">
        <f t="shared" si="2845"/>
        <v>0.4745762712</v>
      </c>
      <c r="Y566" s="39">
        <f t="shared" si="12"/>
        <v>0.2777777778</v>
      </c>
      <c r="Z566" s="40">
        <f t="shared" si="13"/>
        <v>-0.3206666667</v>
      </c>
      <c r="AA566" s="54">
        <f t="shared" si="14"/>
        <v>-0.1574237288</v>
      </c>
      <c r="AB566" s="55">
        <f t="shared" si="15"/>
        <v>-0.8569431265</v>
      </c>
      <c r="AC566" s="55">
        <f t="shared" si="16"/>
        <v>1.64234129</v>
      </c>
      <c r="AD566" s="39">
        <f t="shared" si="17"/>
        <v>0.2999896706</v>
      </c>
      <c r="AE566" s="40">
        <f t="shared" si="18"/>
        <v>0.2999896706</v>
      </c>
      <c r="AF566" s="54">
        <f t="shared" si="19"/>
        <v>-0.1574237288</v>
      </c>
      <c r="AG566" s="56">
        <f t="shared" si="20"/>
        <v>-0.4832618438</v>
      </c>
      <c r="AH566" s="56">
        <f t="shared" si="21"/>
        <v>1.268660007</v>
      </c>
      <c r="AI566" s="39">
        <f t="shared" si="22"/>
        <v>0.2395579605</v>
      </c>
      <c r="AJ566" s="40">
        <f t="shared" si="23"/>
        <v>0.2395579605</v>
      </c>
      <c r="AK566" s="54">
        <f t="shared" si="24"/>
        <v>0.2395579605</v>
      </c>
      <c r="AL566" s="57">
        <f t="shared" ref="AL566:AM566" si="2846">R566-T566</f>
        <v>-0.223212963</v>
      </c>
      <c r="AM566" s="57">
        <f t="shared" si="2846"/>
        <v>-0.07793298807</v>
      </c>
      <c r="AN566" s="58">
        <f t="shared" si="26"/>
        <v>-0.1090856051</v>
      </c>
      <c r="AO566" s="58">
        <f t="shared" si="27"/>
        <v>-0.05491770555</v>
      </c>
      <c r="AP566" s="39">
        <f t="shared" si="28"/>
        <v>0.2395579605</v>
      </c>
      <c r="AQ566" s="40">
        <f t="shared" ref="AQ566:AR566" si="2847">AJ566+AN566</f>
        <v>0.1304723554</v>
      </c>
      <c r="AR566" s="54">
        <f t="shared" si="2847"/>
        <v>0.1846402549</v>
      </c>
      <c r="AS566" s="59">
        <f t="shared" si="30"/>
        <v>1.15954309</v>
      </c>
      <c r="AT566" s="39">
        <f t="shared" ref="AT566:AV566" si="2848">AP566*$AS566</f>
        <v>0.2777777778</v>
      </c>
      <c r="AU566" s="40">
        <f t="shared" si="2848"/>
        <v>0.1512883181</v>
      </c>
      <c r="AV566" s="54">
        <f t="shared" si="2848"/>
        <v>0.2140983318</v>
      </c>
      <c r="AW566" s="39">
        <f t="shared" ref="AW566:AY566" si="2849">IF(AT566&lt;0,0,IF(AT566&gt;1,1,AT566))</f>
        <v>0.2777777778</v>
      </c>
      <c r="AX566" s="40">
        <f t="shared" si="2849"/>
        <v>0.1512883181</v>
      </c>
      <c r="AY566" s="54">
        <f t="shared" si="2849"/>
        <v>0.2140983318</v>
      </c>
      <c r="AZ566" s="38"/>
      <c r="BA566" s="38"/>
      <c r="BB566" s="38"/>
      <c r="BC566" s="38"/>
      <c r="BD566" s="38"/>
      <c r="BE566" s="38"/>
      <c r="BF566" s="38"/>
    </row>
    <row r="567">
      <c r="A567" s="1"/>
      <c r="B567" s="1"/>
      <c r="C567" s="53">
        <v>0.0</v>
      </c>
      <c r="D567" s="42"/>
      <c r="E567" s="42"/>
      <c r="F567" s="2">
        <v>7592.0</v>
      </c>
      <c r="G567" s="75">
        <v>3258.0</v>
      </c>
      <c r="H567" s="43">
        <v>44.0</v>
      </c>
      <c r="I567" s="43">
        <v>57.0</v>
      </c>
      <c r="J567" s="43">
        <v>46.0</v>
      </c>
      <c r="K567" s="44">
        <v>134.0</v>
      </c>
      <c r="L567" s="44">
        <v>208.0</v>
      </c>
      <c r="M567" s="44">
        <v>108.0</v>
      </c>
      <c r="N567" s="76">
        <f>'Turnout Restoration'!AR567</f>
        <v>52</v>
      </c>
      <c r="O567" s="45">
        <v>62.0</v>
      </c>
      <c r="P567" s="76">
        <f>'Turnout Restoration'!AT567</f>
        <v>49</v>
      </c>
      <c r="Q567" s="39">
        <f t="shared" si="6"/>
        <v>0.3803680982</v>
      </c>
      <c r="R567" s="40">
        <f t="shared" si="7"/>
        <v>0.387755102</v>
      </c>
      <c r="S567" s="54">
        <f t="shared" si="8"/>
        <v>0.4622222222</v>
      </c>
      <c r="T567" s="40">
        <f t="shared" si="9"/>
        <v>0.4471282322</v>
      </c>
      <c r="U567" s="54">
        <f t="shared" si="10"/>
        <v>0.5373163461</v>
      </c>
      <c r="V567" s="39">
        <f t="shared" ref="V567:X567" si="2850">Q567</f>
        <v>0.3803680982</v>
      </c>
      <c r="W567" s="40">
        <f t="shared" si="2850"/>
        <v>0.387755102</v>
      </c>
      <c r="X567" s="54">
        <f t="shared" si="2850"/>
        <v>0.4622222222</v>
      </c>
      <c r="Y567" s="39">
        <f t="shared" si="12"/>
        <v>0.3803680982</v>
      </c>
      <c r="Z567" s="40">
        <f t="shared" si="13"/>
        <v>-0.166244898</v>
      </c>
      <c r="AA567" s="54">
        <f t="shared" si="14"/>
        <v>-0.1697777778</v>
      </c>
      <c r="AB567" s="55">
        <f t="shared" si="15"/>
        <v>-0.4120437568</v>
      </c>
      <c r="AC567" s="55">
        <f t="shared" si="16"/>
        <v>1.19744192</v>
      </c>
      <c r="AD567" s="39">
        <f t="shared" si="17"/>
        <v>0.2935279</v>
      </c>
      <c r="AE567" s="40">
        <f t="shared" si="18"/>
        <v>0.2935279</v>
      </c>
      <c r="AF567" s="54">
        <f t="shared" si="19"/>
        <v>-0.1697777778</v>
      </c>
      <c r="AG567" s="56">
        <f t="shared" si="20"/>
        <v>-0.5243888823</v>
      </c>
      <c r="AH567" s="56">
        <f t="shared" si="21"/>
        <v>1.309787046</v>
      </c>
      <c r="AI567" s="39">
        <f t="shared" si="22"/>
        <v>0.2397739789</v>
      </c>
      <c r="AJ567" s="40">
        <f t="shared" si="23"/>
        <v>0.2397739789</v>
      </c>
      <c r="AK567" s="54">
        <f t="shared" si="24"/>
        <v>0.2397739789</v>
      </c>
      <c r="AL567" s="57">
        <f t="shared" ref="AL567:AM567" si="2851">R567-T567</f>
        <v>-0.05937313011</v>
      </c>
      <c r="AM567" s="57">
        <f t="shared" si="2851"/>
        <v>-0.0750941239</v>
      </c>
      <c r="AN567" s="58">
        <f t="shared" si="26"/>
        <v>-0.02901602909</v>
      </c>
      <c r="AO567" s="58">
        <f t="shared" si="27"/>
        <v>-0.05291721884</v>
      </c>
      <c r="AP567" s="39">
        <f t="shared" si="28"/>
        <v>0.2397739789</v>
      </c>
      <c r="AQ567" s="40">
        <f t="shared" ref="AQ567:AR567" si="2852">AJ567+AN567</f>
        <v>0.2107579498</v>
      </c>
      <c r="AR567" s="54">
        <f t="shared" si="2852"/>
        <v>0.1868567601</v>
      </c>
      <c r="AS567" s="59">
        <f t="shared" si="30"/>
        <v>1.586361038</v>
      </c>
      <c r="AT567" s="39">
        <f t="shared" ref="AT567:AV567" si="2853">AP567*$AS567</f>
        <v>0.3803680982</v>
      </c>
      <c r="AU567" s="40">
        <f t="shared" si="2853"/>
        <v>0.3343382001</v>
      </c>
      <c r="AV567" s="54">
        <f t="shared" si="2853"/>
        <v>0.2964222839</v>
      </c>
      <c r="AW567" s="39">
        <f t="shared" ref="AW567:AY567" si="2854">IF(AT567&lt;0,0,IF(AT567&gt;1,1,AT567))</f>
        <v>0.3803680982</v>
      </c>
      <c r="AX567" s="40">
        <f t="shared" si="2854"/>
        <v>0.3343382001</v>
      </c>
      <c r="AY567" s="54">
        <f t="shared" si="2854"/>
        <v>0.2964222839</v>
      </c>
      <c r="AZ567" s="38"/>
      <c r="BA567" s="38"/>
      <c r="BB567" s="38"/>
      <c r="BC567" s="38"/>
      <c r="BD567" s="38"/>
      <c r="BE567" s="38"/>
      <c r="BF567" s="38"/>
    </row>
    <row r="568">
      <c r="A568" s="1"/>
      <c r="B568" s="1"/>
      <c r="C568" s="53">
        <v>0.0</v>
      </c>
      <c r="D568" s="42"/>
      <c r="E568" s="42"/>
      <c r="F568" s="2">
        <v>7595.0</v>
      </c>
      <c r="G568" s="75">
        <v>1017.0</v>
      </c>
      <c r="H568" s="43">
        <v>15.0</v>
      </c>
      <c r="I568" s="43">
        <v>35.0</v>
      </c>
      <c r="J568" s="43">
        <v>18.0</v>
      </c>
      <c r="K568" s="44">
        <v>42.0</v>
      </c>
      <c r="L568" s="44">
        <v>83.0</v>
      </c>
      <c r="M568" s="44">
        <v>51.0</v>
      </c>
      <c r="N568" s="76">
        <f>'Turnout Restoration'!AR568</f>
        <v>26</v>
      </c>
      <c r="O568" s="45">
        <v>23.0</v>
      </c>
      <c r="P568" s="76">
        <f>'Turnout Restoration'!AT568</f>
        <v>18</v>
      </c>
      <c r="Q568" s="39">
        <f t="shared" si="6"/>
        <v>0.3432835821</v>
      </c>
      <c r="R568" s="40">
        <f t="shared" si="7"/>
        <v>0.5147058824</v>
      </c>
      <c r="S568" s="54">
        <f t="shared" si="8"/>
        <v>0.4715909091</v>
      </c>
      <c r="T568" s="40">
        <f t="shared" si="9"/>
        <v>0.4488783693</v>
      </c>
      <c r="U568" s="54">
        <f t="shared" si="10"/>
        <v>0.541926487</v>
      </c>
      <c r="V568" s="39">
        <f t="shared" ref="V568:X568" si="2855">Q568</f>
        <v>0.3432835821</v>
      </c>
      <c r="W568" s="40">
        <f t="shared" si="2855"/>
        <v>0.5147058824</v>
      </c>
      <c r="X568" s="54">
        <f t="shared" si="2855"/>
        <v>0.4715909091</v>
      </c>
      <c r="Y568" s="39">
        <f t="shared" si="12"/>
        <v>0.3432835821</v>
      </c>
      <c r="Z568" s="40">
        <f t="shared" si="13"/>
        <v>-0.03929411765</v>
      </c>
      <c r="AA568" s="54">
        <f t="shared" si="14"/>
        <v>-0.1604090909</v>
      </c>
      <c r="AB568" s="55">
        <f t="shared" si="15"/>
        <v>-0.1139694448</v>
      </c>
      <c r="AC568" s="55">
        <f t="shared" si="16"/>
        <v>0.8993676082</v>
      </c>
      <c r="AD568" s="39">
        <f t="shared" si="17"/>
        <v>0.2443231931</v>
      </c>
      <c r="AE568" s="40">
        <f t="shared" si="18"/>
        <v>0.2443231931</v>
      </c>
      <c r="AF568" s="54">
        <f t="shared" si="19"/>
        <v>-0.1604090909</v>
      </c>
      <c r="AG568" s="56">
        <f t="shared" si="20"/>
        <v>-0.580962295</v>
      </c>
      <c r="AH568" s="56">
        <f t="shared" si="21"/>
        <v>1.366360458</v>
      </c>
      <c r="AI568" s="39">
        <f t="shared" si="22"/>
        <v>0.2066699049</v>
      </c>
      <c r="AJ568" s="40">
        <f t="shared" si="23"/>
        <v>0.2066699049</v>
      </c>
      <c r="AK568" s="54">
        <f t="shared" si="24"/>
        <v>0.2066699049</v>
      </c>
      <c r="AL568" s="57">
        <f t="shared" ref="AL568:AM568" si="2856">R568-T568</f>
        <v>0.06582751301</v>
      </c>
      <c r="AM568" s="57">
        <f t="shared" si="2856"/>
        <v>-0.07033557788</v>
      </c>
      <c r="AN568" s="58">
        <f t="shared" si="26"/>
        <v>0.03217032736</v>
      </c>
      <c r="AO568" s="58">
        <f t="shared" si="27"/>
        <v>-0.0495639735</v>
      </c>
      <c r="AP568" s="39">
        <f t="shared" si="28"/>
        <v>0.2066699049</v>
      </c>
      <c r="AQ568" s="40">
        <f t="shared" ref="AQ568:AR568" si="2857">AJ568+AN568</f>
        <v>0.2388402322</v>
      </c>
      <c r="AR568" s="54">
        <f t="shared" si="2857"/>
        <v>0.1571059314</v>
      </c>
      <c r="AS568" s="59">
        <f t="shared" si="30"/>
        <v>1.661023565</v>
      </c>
      <c r="AT568" s="39">
        <f t="shared" ref="AT568:AV568" si="2858">AP568*$AS568</f>
        <v>0.3432835821</v>
      </c>
      <c r="AU568" s="40">
        <f t="shared" si="2858"/>
        <v>0.3967192539</v>
      </c>
      <c r="AV568" s="54">
        <f t="shared" si="2858"/>
        <v>0.2609566541</v>
      </c>
      <c r="AW568" s="39">
        <f t="shared" ref="AW568:AY568" si="2859">IF(AT568&lt;0,0,IF(AT568&gt;1,1,AT568))</f>
        <v>0.3432835821</v>
      </c>
      <c r="AX568" s="40">
        <f t="shared" si="2859"/>
        <v>0.3967192539</v>
      </c>
      <c r="AY568" s="54">
        <f t="shared" si="2859"/>
        <v>0.2609566541</v>
      </c>
      <c r="AZ568" s="38"/>
      <c r="BA568" s="38"/>
      <c r="BB568" s="38"/>
      <c r="BC568" s="38"/>
      <c r="BD568" s="38"/>
      <c r="BE568" s="38"/>
      <c r="BF568" s="38"/>
    </row>
    <row r="569">
      <c r="A569" s="1"/>
      <c r="B569" s="1"/>
      <c r="C569" s="53">
        <v>0.0</v>
      </c>
      <c r="D569" s="42"/>
      <c r="E569" s="42"/>
      <c r="F569" s="2">
        <v>7601.0</v>
      </c>
      <c r="G569" s="75">
        <v>3279.0</v>
      </c>
      <c r="H569" s="43">
        <v>43.0</v>
      </c>
      <c r="I569" s="43">
        <v>55.0</v>
      </c>
      <c r="J569" s="43">
        <v>83.0</v>
      </c>
      <c r="K569" s="44">
        <v>175.0</v>
      </c>
      <c r="L569" s="44">
        <v>237.0</v>
      </c>
      <c r="M569" s="44">
        <v>167.0</v>
      </c>
      <c r="N569" s="76">
        <f>'Turnout Restoration'!AR569</f>
        <v>49</v>
      </c>
      <c r="O569" s="45">
        <v>59.0</v>
      </c>
      <c r="P569" s="76">
        <f>'Turnout Restoration'!AT569</f>
        <v>77</v>
      </c>
      <c r="Q569" s="39">
        <f t="shared" si="6"/>
        <v>0.3189189189</v>
      </c>
      <c r="R569" s="40">
        <f t="shared" si="7"/>
        <v>0.3038674033</v>
      </c>
      <c r="S569" s="54">
        <f t="shared" si="8"/>
        <v>0.4093264249</v>
      </c>
      <c r="T569" s="40">
        <f t="shared" si="9"/>
        <v>0.4510478013</v>
      </c>
      <c r="U569" s="54">
        <f t="shared" si="10"/>
        <v>0.5454988459</v>
      </c>
      <c r="V569" s="39">
        <f t="shared" ref="V569:X569" si="2860">Q569</f>
        <v>0.3189189189</v>
      </c>
      <c r="W569" s="40">
        <f t="shared" si="2860"/>
        <v>0.3038674033</v>
      </c>
      <c r="X569" s="54">
        <f t="shared" si="2860"/>
        <v>0.4093264249</v>
      </c>
      <c r="Y569" s="39">
        <f t="shared" si="12"/>
        <v>0.3189189189</v>
      </c>
      <c r="Z569" s="40">
        <f t="shared" si="13"/>
        <v>-0.2501325967</v>
      </c>
      <c r="AA569" s="54">
        <f t="shared" si="14"/>
        <v>-0.2226735751</v>
      </c>
      <c r="AB569" s="55">
        <f t="shared" si="15"/>
        <v>-0.6651029025</v>
      </c>
      <c r="AC569" s="55">
        <f t="shared" si="16"/>
        <v>1.450501066</v>
      </c>
      <c r="AD569" s="39">
        <f t="shared" si="17"/>
        <v>0.2865969232</v>
      </c>
      <c r="AE569" s="40">
        <f t="shared" si="18"/>
        <v>0.2865969232</v>
      </c>
      <c r="AF569" s="54">
        <f t="shared" si="19"/>
        <v>-0.2226735751</v>
      </c>
      <c r="AG569" s="56">
        <f t="shared" si="20"/>
        <v>-0.6605317524</v>
      </c>
      <c r="AH569" s="56">
        <f t="shared" si="21"/>
        <v>1.445929916</v>
      </c>
      <c r="AI569" s="39">
        <f t="shared" si="22"/>
        <v>0.2566333157</v>
      </c>
      <c r="AJ569" s="40">
        <f t="shared" si="23"/>
        <v>0.2566333157</v>
      </c>
      <c r="AK569" s="54">
        <f t="shared" si="24"/>
        <v>0.2566333157</v>
      </c>
      <c r="AL569" s="57">
        <f t="shared" ref="AL569:AM569" si="2861">R569-T569</f>
        <v>-0.147180398</v>
      </c>
      <c r="AM569" s="57">
        <f t="shared" si="2861"/>
        <v>-0.136172421</v>
      </c>
      <c r="AN569" s="58">
        <f t="shared" si="26"/>
        <v>-0.07192800349</v>
      </c>
      <c r="AO569" s="58">
        <f t="shared" si="27"/>
        <v>-0.09595778509</v>
      </c>
      <c r="AP569" s="39">
        <f t="shared" si="28"/>
        <v>0.2566333157</v>
      </c>
      <c r="AQ569" s="40">
        <f t="shared" ref="AQ569:AR569" si="2862">AJ569+AN569</f>
        <v>0.1847053122</v>
      </c>
      <c r="AR569" s="54">
        <f t="shared" si="2862"/>
        <v>0.1606755306</v>
      </c>
      <c r="AS569" s="59">
        <f t="shared" si="30"/>
        <v>1.242702718</v>
      </c>
      <c r="AT569" s="39">
        <f t="shared" ref="AT569:AV569" si="2863">AP569*$AS569</f>
        <v>0.3189189189</v>
      </c>
      <c r="AU569" s="40">
        <f t="shared" si="2863"/>
        <v>0.2295337935</v>
      </c>
      <c r="AV569" s="54">
        <f t="shared" si="2863"/>
        <v>0.1996719186</v>
      </c>
      <c r="AW569" s="39">
        <f t="shared" ref="AW569:AY569" si="2864">IF(AT569&lt;0,0,IF(AT569&gt;1,1,AT569))</f>
        <v>0.3189189189</v>
      </c>
      <c r="AX569" s="40">
        <f t="shared" si="2864"/>
        <v>0.2295337935</v>
      </c>
      <c r="AY569" s="54">
        <f t="shared" si="2864"/>
        <v>0.1996719186</v>
      </c>
      <c r="AZ569" s="38"/>
      <c r="BA569" s="38"/>
      <c r="BB569" s="38"/>
      <c r="BC569" s="38"/>
      <c r="BD569" s="38"/>
      <c r="BE569" s="38"/>
      <c r="BF569" s="38"/>
    </row>
    <row r="570">
      <c r="A570" s="1"/>
      <c r="B570" s="1"/>
      <c r="C570" s="53">
        <v>0.0</v>
      </c>
      <c r="D570" s="42"/>
      <c r="E570" s="42"/>
      <c r="F570" s="2">
        <v>7603.0</v>
      </c>
      <c r="G570" s="75">
        <v>2155.0</v>
      </c>
      <c r="H570" s="43">
        <v>20.0</v>
      </c>
      <c r="I570" s="43">
        <v>27.0</v>
      </c>
      <c r="J570" s="43">
        <v>46.0</v>
      </c>
      <c r="K570" s="44">
        <v>114.0</v>
      </c>
      <c r="L570" s="44">
        <v>142.0</v>
      </c>
      <c r="M570" s="44">
        <v>126.0</v>
      </c>
      <c r="N570" s="76">
        <f>'Turnout Restoration'!AR570</f>
        <v>28</v>
      </c>
      <c r="O570" s="45">
        <v>49.0</v>
      </c>
      <c r="P570" s="76">
        <f>'Turnout Restoration'!AT570</f>
        <v>59</v>
      </c>
      <c r="Q570" s="39">
        <f t="shared" si="6"/>
        <v>0.3602941176</v>
      </c>
      <c r="R570" s="40">
        <f t="shared" si="7"/>
        <v>0.2903225806</v>
      </c>
      <c r="S570" s="54">
        <f t="shared" si="8"/>
        <v>0.3717277487</v>
      </c>
      <c r="T570" s="40">
        <f t="shared" si="9"/>
        <v>0.4478430471</v>
      </c>
      <c r="U570" s="54">
        <f t="shared" si="10"/>
        <v>0.5396878785</v>
      </c>
      <c r="V570" s="39">
        <f t="shared" ref="V570:X570" si="2865">Q570</f>
        <v>0.3602941176</v>
      </c>
      <c r="W570" s="40">
        <f t="shared" si="2865"/>
        <v>0.2903225806</v>
      </c>
      <c r="X570" s="54">
        <f t="shared" si="2865"/>
        <v>0.3717277487</v>
      </c>
      <c r="Y570" s="39">
        <f t="shared" si="12"/>
        <v>0.3602941176</v>
      </c>
      <c r="Z570" s="40">
        <f t="shared" si="13"/>
        <v>-0.2636774194</v>
      </c>
      <c r="AA570" s="54">
        <f t="shared" si="14"/>
        <v>-0.2602722513</v>
      </c>
      <c r="AB570" s="55">
        <f t="shared" si="15"/>
        <v>-0.6317766334</v>
      </c>
      <c r="AC570" s="55">
        <f t="shared" si="16"/>
        <v>1.417174797</v>
      </c>
      <c r="AD570" s="39">
        <f t="shared" si="17"/>
        <v>0.3157036844</v>
      </c>
      <c r="AE570" s="40">
        <f t="shared" si="18"/>
        <v>0.3157036844</v>
      </c>
      <c r="AF570" s="54">
        <f t="shared" si="19"/>
        <v>-0.2602722513</v>
      </c>
      <c r="AG570" s="56">
        <f t="shared" si="20"/>
        <v>-0.689454497</v>
      </c>
      <c r="AH570" s="56">
        <f t="shared" si="21"/>
        <v>1.47485266</v>
      </c>
      <c r="AI570" s="39">
        <f t="shared" si="22"/>
        <v>0.2893185624</v>
      </c>
      <c r="AJ570" s="40">
        <f t="shared" si="23"/>
        <v>0.2893185624</v>
      </c>
      <c r="AK570" s="54">
        <f t="shared" si="24"/>
        <v>0.2893185624</v>
      </c>
      <c r="AL570" s="57">
        <f t="shared" ref="AL570:AM570" si="2866">R570-T570</f>
        <v>-0.1575204665</v>
      </c>
      <c r="AM570" s="57">
        <f t="shared" si="2866"/>
        <v>-0.1679601298</v>
      </c>
      <c r="AN570" s="58">
        <f t="shared" si="26"/>
        <v>-0.07698126122</v>
      </c>
      <c r="AO570" s="58">
        <f t="shared" si="27"/>
        <v>-0.1183579018</v>
      </c>
      <c r="AP570" s="39">
        <f t="shared" si="28"/>
        <v>0.2893185624</v>
      </c>
      <c r="AQ570" s="40">
        <f t="shared" ref="AQ570:AR570" si="2867">AJ570+AN570</f>
        <v>0.2123373012</v>
      </c>
      <c r="AR570" s="54">
        <f t="shared" si="2867"/>
        <v>0.1709606606</v>
      </c>
      <c r="AS570" s="59">
        <f t="shared" si="30"/>
        <v>1.245319742</v>
      </c>
      <c r="AT570" s="39">
        <f t="shared" ref="AT570:AV570" si="2868">AP570*$AS570</f>
        <v>0.3602941176</v>
      </c>
      <c r="AU570" s="40">
        <f t="shared" si="2868"/>
        <v>0.2644278333</v>
      </c>
      <c r="AV570" s="54">
        <f t="shared" si="2868"/>
        <v>0.2129006858</v>
      </c>
      <c r="AW570" s="39">
        <f t="shared" ref="AW570:AY570" si="2869">IF(AT570&lt;0,0,IF(AT570&gt;1,1,AT570))</f>
        <v>0.3602941176</v>
      </c>
      <c r="AX570" s="40">
        <f t="shared" si="2869"/>
        <v>0.2644278333</v>
      </c>
      <c r="AY570" s="54">
        <f t="shared" si="2869"/>
        <v>0.2129006858</v>
      </c>
      <c r="AZ570" s="38"/>
      <c r="BA570" s="38"/>
      <c r="BB570" s="38"/>
      <c r="BC570" s="38"/>
      <c r="BD570" s="38"/>
      <c r="BE570" s="38"/>
      <c r="BF570" s="38"/>
    </row>
    <row r="571">
      <c r="A571" s="1"/>
      <c r="B571" s="1"/>
      <c r="C571" s="53">
        <v>0.0</v>
      </c>
      <c r="D571" s="42"/>
      <c r="E571" s="42"/>
      <c r="F571" s="2">
        <v>7604.0</v>
      </c>
      <c r="G571" s="75">
        <v>2899.0</v>
      </c>
      <c r="H571" s="43">
        <v>28.0</v>
      </c>
      <c r="I571" s="43">
        <v>55.0</v>
      </c>
      <c r="J571" s="43">
        <v>47.0</v>
      </c>
      <c r="K571" s="44">
        <v>127.0</v>
      </c>
      <c r="L571" s="44">
        <v>222.0</v>
      </c>
      <c r="M571" s="44">
        <v>128.0</v>
      </c>
      <c r="N571" s="76">
        <f>'Turnout Restoration'!AR571</f>
        <v>50</v>
      </c>
      <c r="O571" s="45">
        <v>42.0</v>
      </c>
      <c r="P571" s="76">
        <f>'Turnout Restoration'!AT571</f>
        <v>50</v>
      </c>
      <c r="Q571" s="39">
        <f t="shared" si="6"/>
        <v>0.2957746479</v>
      </c>
      <c r="R571" s="40">
        <f t="shared" si="7"/>
        <v>0.4230769231</v>
      </c>
      <c r="S571" s="54">
        <f t="shared" si="8"/>
        <v>0.465408805</v>
      </c>
      <c r="T571" s="40">
        <f t="shared" si="9"/>
        <v>0.4538573696</v>
      </c>
      <c r="U571" s="54">
        <f t="shared" si="10"/>
        <v>0.5492914104</v>
      </c>
      <c r="V571" s="39">
        <f t="shared" ref="V571:X571" si="2870">Q571</f>
        <v>0.2957746479</v>
      </c>
      <c r="W571" s="40">
        <f t="shared" si="2870"/>
        <v>0.4230769231</v>
      </c>
      <c r="X571" s="54">
        <f t="shared" si="2870"/>
        <v>0.465408805</v>
      </c>
      <c r="Y571" s="39">
        <f t="shared" si="12"/>
        <v>0.2957746479</v>
      </c>
      <c r="Z571" s="40">
        <f t="shared" si="13"/>
        <v>-0.1309230769</v>
      </c>
      <c r="AA571" s="54">
        <f t="shared" si="14"/>
        <v>-0.166591195</v>
      </c>
      <c r="AB571" s="55">
        <f t="shared" si="15"/>
        <v>-0.4167204373</v>
      </c>
      <c r="AC571" s="55">
        <f t="shared" si="16"/>
        <v>1.202118601</v>
      </c>
      <c r="AD571" s="39">
        <f t="shared" si="17"/>
        <v>0.2287176145</v>
      </c>
      <c r="AE571" s="40">
        <f t="shared" si="18"/>
        <v>0.2287176145</v>
      </c>
      <c r="AF571" s="54">
        <f t="shared" si="19"/>
        <v>-0.166591195</v>
      </c>
      <c r="AG571" s="56">
        <f t="shared" si="20"/>
        <v>-0.6295140048</v>
      </c>
      <c r="AH571" s="56">
        <f t="shared" si="21"/>
        <v>1.414912168</v>
      </c>
      <c r="AI571" s="39">
        <f t="shared" si="22"/>
        <v>0.2000804506</v>
      </c>
      <c r="AJ571" s="40">
        <f t="shared" si="23"/>
        <v>0.2000804506</v>
      </c>
      <c r="AK571" s="54">
        <f t="shared" si="24"/>
        <v>0.2000804506</v>
      </c>
      <c r="AL571" s="57">
        <f t="shared" ref="AL571:AM571" si="2871">R571-T571</f>
        <v>-0.03078044649</v>
      </c>
      <c r="AM571" s="57">
        <f t="shared" si="2871"/>
        <v>-0.0838826054</v>
      </c>
      <c r="AN571" s="58">
        <f t="shared" si="26"/>
        <v>-0.01504260141</v>
      </c>
      <c r="AO571" s="58">
        <f t="shared" si="27"/>
        <v>-0.0591102733</v>
      </c>
      <c r="AP571" s="39">
        <f t="shared" si="28"/>
        <v>0.2000804506</v>
      </c>
      <c r="AQ571" s="40">
        <f t="shared" ref="AQ571:AR571" si="2872">AJ571+AN571</f>
        <v>0.1850378492</v>
      </c>
      <c r="AR571" s="54">
        <f t="shared" si="2872"/>
        <v>0.1409701773</v>
      </c>
      <c r="AS571" s="59">
        <f t="shared" si="30"/>
        <v>1.478278597</v>
      </c>
      <c r="AT571" s="39">
        <f t="shared" ref="AT571:AV571" si="2873">AP571*$AS571</f>
        <v>0.2957746479</v>
      </c>
      <c r="AU571" s="40">
        <f t="shared" si="2873"/>
        <v>0.2735374922</v>
      </c>
      <c r="AV571" s="54">
        <f t="shared" si="2873"/>
        <v>0.208393196</v>
      </c>
      <c r="AW571" s="39">
        <f t="shared" ref="AW571:AY571" si="2874">IF(AT571&lt;0,0,IF(AT571&gt;1,1,AT571))</f>
        <v>0.2957746479</v>
      </c>
      <c r="AX571" s="40">
        <f t="shared" si="2874"/>
        <v>0.2735374922</v>
      </c>
      <c r="AY571" s="54">
        <f t="shared" si="2874"/>
        <v>0.208393196</v>
      </c>
      <c r="AZ571" s="38"/>
      <c r="BA571" s="38"/>
      <c r="BB571" s="38"/>
      <c r="BC571" s="38"/>
      <c r="BD571" s="38"/>
      <c r="BE571" s="38"/>
      <c r="BF571" s="38"/>
    </row>
    <row r="572">
      <c r="A572" s="1"/>
      <c r="B572" s="1"/>
      <c r="C572" s="53">
        <v>0.0</v>
      </c>
      <c r="D572" s="42"/>
      <c r="E572" s="42"/>
      <c r="F572" s="2">
        <v>7611.0</v>
      </c>
      <c r="G572" s="75">
        <v>3454.0</v>
      </c>
      <c r="H572" s="43">
        <v>46.0</v>
      </c>
      <c r="I572" s="43">
        <v>66.0</v>
      </c>
      <c r="J572" s="43">
        <v>50.0</v>
      </c>
      <c r="K572" s="44">
        <v>138.0</v>
      </c>
      <c r="L572" s="44">
        <v>287.0</v>
      </c>
      <c r="M572" s="44">
        <v>95.0</v>
      </c>
      <c r="N572" s="76">
        <f>'Turnout Restoration'!AR572</f>
        <v>69</v>
      </c>
      <c r="O572" s="45">
        <v>42.0</v>
      </c>
      <c r="P572" s="76">
        <f>'Turnout Restoration'!AT572</f>
        <v>58</v>
      </c>
      <c r="Q572" s="39">
        <f t="shared" si="6"/>
        <v>0.2485207101</v>
      </c>
      <c r="R572" s="40">
        <f t="shared" si="7"/>
        <v>0.4074074074</v>
      </c>
      <c r="S572" s="54">
        <f t="shared" si="8"/>
        <v>0.5519230769</v>
      </c>
      <c r="T572" s="40">
        <f t="shared" si="9"/>
        <v>0.4618591086</v>
      </c>
      <c r="U572" s="54">
        <f t="shared" si="10"/>
        <v>0.5582422884</v>
      </c>
      <c r="V572" s="39">
        <f t="shared" ref="V572:X572" si="2875">Q572</f>
        <v>0.2485207101</v>
      </c>
      <c r="W572" s="40">
        <f t="shared" si="2875"/>
        <v>0.4074074074</v>
      </c>
      <c r="X572" s="54">
        <f t="shared" si="2875"/>
        <v>0.5519230769</v>
      </c>
      <c r="Y572" s="39">
        <f t="shared" si="12"/>
        <v>0.2485207101</v>
      </c>
      <c r="Z572" s="40">
        <f t="shared" si="13"/>
        <v>-0.1465925926</v>
      </c>
      <c r="AA572" s="54">
        <f t="shared" si="14"/>
        <v>-0.08007692308</v>
      </c>
      <c r="AB572" s="55">
        <f t="shared" si="15"/>
        <v>-0.5329307512</v>
      </c>
      <c r="AC572" s="55">
        <f t="shared" si="16"/>
        <v>1.318328915</v>
      </c>
      <c r="AD572" s="39">
        <f t="shared" si="17"/>
        <v>0.2040244244</v>
      </c>
      <c r="AE572" s="40">
        <f t="shared" si="18"/>
        <v>0.2040244244</v>
      </c>
      <c r="AF572" s="54">
        <f t="shared" si="19"/>
        <v>-0.08007692308</v>
      </c>
      <c r="AG572" s="56">
        <f t="shared" si="20"/>
        <v>-0.3740128739</v>
      </c>
      <c r="AH572" s="56">
        <f t="shared" si="21"/>
        <v>1.159411037</v>
      </c>
      <c r="AI572" s="39">
        <f t="shared" si="22"/>
        <v>0.1549810946</v>
      </c>
      <c r="AJ572" s="40">
        <f t="shared" si="23"/>
        <v>0.1549810946</v>
      </c>
      <c r="AK572" s="54">
        <f t="shared" si="24"/>
        <v>0.1549810946</v>
      </c>
      <c r="AL572" s="57">
        <f t="shared" ref="AL572:AM572" si="2876">R572-T572</f>
        <v>-0.05445170117</v>
      </c>
      <c r="AM572" s="57">
        <f t="shared" si="2876"/>
        <v>-0.006319211512</v>
      </c>
      <c r="AN572" s="58">
        <f t="shared" si="26"/>
        <v>-0.02661089523</v>
      </c>
      <c r="AO572" s="58">
        <f t="shared" si="27"/>
        <v>-0.004453012848</v>
      </c>
      <c r="AP572" s="39">
        <f t="shared" si="28"/>
        <v>0.1549810946</v>
      </c>
      <c r="AQ572" s="40">
        <f t="shared" ref="AQ572:AR572" si="2877">AJ572+AN572</f>
        <v>0.1283701994</v>
      </c>
      <c r="AR572" s="54">
        <f t="shared" si="2877"/>
        <v>0.1505280818</v>
      </c>
      <c r="AS572" s="59">
        <f t="shared" si="30"/>
        <v>1.603555006</v>
      </c>
      <c r="AT572" s="39">
        <f t="shared" ref="AT572:AV572" si="2878">AP572*$AS572</f>
        <v>0.2485207101</v>
      </c>
      <c r="AU572" s="40">
        <f t="shared" si="2878"/>
        <v>0.2058486758</v>
      </c>
      <c r="AV572" s="54">
        <f t="shared" si="2878"/>
        <v>0.241380059</v>
      </c>
      <c r="AW572" s="39">
        <f t="shared" ref="AW572:AY572" si="2879">IF(AT572&lt;0,0,IF(AT572&gt;1,1,AT572))</f>
        <v>0.2485207101</v>
      </c>
      <c r="AX572" s="40">
        <f t="shared" si="2879"/>
        <v>0.2058486758</v>
      </c>
      <c r="AY572" s="54">
        <f t="shared" si="2879"/>
        <v>0.241380059</v>
      </c>
      <c r="AZ572" s="38"/>
      <c r="BA572" s="38"/>
      <c r="BB572" s="38"/>
      <c r="BC572" s="38"/>
      <c r="BD572" s="38"/>
      <c r="BE572" s="38"/>
      <c r="BF572" s="38"/>
    </row>
    <row r="573">
      <c r="A573" s="1"/>
      <c r="B573" s="1"/>
      <c r="C573" s="53">
        <v>0.0</v>
      </c>
      <c r="D573" s="42"/>
      <c r="E573" s="42"/>
      <c r="F573" s="2">
        <v>7614.0</v>
      </c>
      <c r="G573" s="75">
        <v>3095.0</v>
      </c>
      <c r="H573" s="43">
        <v>33.0</v>
      </c>
      <c r="I573" s="43">
        <v>85.0</v>
      </c>
      <c r="J573" s="43">
        <v>51.0</v>
      </c>
      <c r="K573" s="44">
        <v>125.0</v>
      </c>
      <c r="L573" s="44">
        <v>202.0</v>
      </c>
      <c r="M573" s="44">
        <v>70.0</v>
      </c>
      <c r="N573" s="76">
        <f>'Turnout Restoration'!AR573</f>
        <v>47</v>
      </c>
      <c r="O573" s="45">
        <v>15.0</v>
      </c>
      <c r="P573" s="76">
        <f>'Turnout Restoration'!AT573</f>
        <v>65</v>
      </c>
      <c r="Q573" s="39">
        <f t="shared" si="6"/>
        <v>0.1181102362</v>
      </c>
      <c r="R573" s="40">
        <f t="shared" si="7"/>
        <v>0.5029585799</v>
      </c>
      <c r="S573" s="54">
        <f t="shared" si="8"/>
        <v>0.5088161209</v>
      </c>
      <c r="T573" s="40">
        <f t="shared" si="9"/>
        <v>0.4997204414</v>
      </c>
      <c r="U573" s="54">
        <f t="shared" si="10"/>
        <v>0.5913551987</v>
      </c>
      <c r="V573" s="39">
        <f t="shared" ref="V573:X573" si="2880">Q573</f>
        <v>0.1181102362</v>
      </c>
      <c r="W573" s="40">
        <f t="shared" si="2880"/>
        <v>0.5029585799</v>
      </c>
      <c r="X573" s="54">
        <f t="shared" si="2880"/>
        <v>0.5088161209</v>
      </c>
      <c r="Y573" s="39">
        <f t="shared" si="12"/>
        <v>0.1181102362</v>
      </c>
      <c r="Z573" s="40">
        <f t="shared" si="13"/>
        <v>-0.05104142012</v>
      </c>
      <c r="AA573" s="54">
        <f t="shared" si="14"/>
        <v>-0.1231838791</v>
      </c>
      <c r="AB573" s="55">
        <f t="shared" si="15"/>
        <v>-0.4079117225</v>
      </c>
      <c r="AC573" s="55">
        <f t="shared" si="16"/>
        <v>1.193309886</v>
      </c>
      <c r="AD573" s="39">
        <f t="shared" si="17"/>
        <v>0.09098146643</v>
      </c>
      <c r="AE573" s="40">
        <f t="shared" si="18"/>
        <v>0.09098146643</v>
      </c>
      <c r="AF573" s="54">
        <f t="shared" si="19"/>
        <v>-0.1231838791</v>
      </c>
      <c r="AG573" s="56">
        <f t="shared" si="20"/>
        <v>-0.9346425053</v>
      </c>
      <c r="AH573" s="56">
        <f t="shared" si="21"/>
        <v>1.720040669</v>
      </c>
      <c r="AI573" s="39">
        <f t="shared" si="22"/>
        <v>0.1082864149</v>
      </c>
      <c r="AJ573" s="40">
        <f t="shared" si="23"/>
        <v>0.1082864149</v>
      </c>
      <c r="AK573" s="54">
        <f t="shared" si="24"/>
        <v>0.1082864149</v>
      </c>
      <c r="AL573" s="57">
        <f t="shared" ref="AL573:AM573" si="2881">R573-T573</f>
        <v>0.003238138441</v>
      </c>
      <c r="AM573" s="57">
        <f t="shared" si="2881"/>
        <v>-0.0825390778</v>
      </c>
      <c r="AN573" s="58">
        <f t="shared" si="26"/>
        <v>0.001582499003</v>
      </c>
      <c r="AO573" s="58">
        <f t="shared" si="27"/>
        <v>-0.05816351821</v>
      </c>
      <c r="AP573" s="39">
        <f t="shared" si="28"/>
        <v>0.1082864149</v>
      </c>
      <c r="AQ573" s="40">
        <f t="shared" ref="AQ573:AR573" si="2882">AJ573+AN573</f>
        <v>0.1098689139</v>
      </c>
      <c r="AR573" s="54">
        <f t="shared" si="2882"/>
        <v>0.05012289668</v>
      </c>
      <c r="AS573" s="59">
        <f t="shared" si="30"/>
        <v>1.090720718</v>
      </c>
      <c r="AT573" s="39">
        <f t="shared" ref="AT573:AV573" si="2883">AP573*$AS573</f>
        <v>0.1181102362</v>
      </c>
      <c r="AU573" s="40">
        <f t="shared" si="2883"/>
        <v>0.1198363007</v>
      </c>
      <c r="AV573" s="54">
        <f t="shared" si="2883"/>
        <v>0.05467008187</v>
      </c>
      <c r="AW573" s="39">
        <f t="shared" ref="AW573:AY573" si="2884">IF(AT573&lt;0,0,IF(AT573&gt;1,1,AT573))</f>
        <v>0.1181102362</v>
      </c>
      <c r="AX573" s="40">
        <f t="shared" si="2884"/>
        <v>0.1198363007</v>
      </c>
      <c r="AY573" s="54">
        <f t="shared" si="2884"/>
        <v>0.05467008187</v>
      </c>
      <c r="AZ573" s="38"/>
      <c r="BA573" s="38"/>
      <c r="BB573" s="38"/>
      <c r="BC573" s="38"/>
      <c r="BD573" s="38"/>
      <c r="BE573" s="38"/>
      <c r="BF573" s="38"/>
    </row>
    <row r="574">
      <c r="A574" s="1"/>
      <c r="B574" s="1"/>
      <c r="C574" s="53">
        <v>0.0</v>
      </c>
      <c r="D574" s="42"/>
      <c r="E574" s="42"/>
      <c r="F574" s="2">
        <v>7622.0</v>
      </c>
      <c r="G574" s="75">
        <v>672.0</v>
      </c>
      <c r="H574" s="43">
        <v>8.0</v>
      </c>
      <c r="I574" s="43">
        <v>13.0</v>
      </c>
      <c r="J574" s="43">
        <v>3.0</v>
      </c>
      <c r="K574" s="44">
        <v>22.0</v>
      </c>
      <c r="L574" s="44">
        <v>34.0</v>
      </c>
      <c r="M574" s="44">
        <v>12.0</v>
      </c>
      <c r="N574" s="76">
        <f>'Turnout Restoration'!AR574</f>
        <v>6</v>
      </c>
      <c r="O574" s="45">
        <v>7.0</v>
      </c>
      <c r="P574" s="76">
        <f>'Turnout Restoration'!AT574</f>
        <v>2</v>
      </c>
      <c r="Q574" s="39">
        <f t="shared" si="6"/>
        <v>0.4666666667</v>
      </c>
      <c r="R574" s="40">
        <f t="shared" si="7"/>
        <v>0.5416666667</v>
      </c>
      <c r="S574" s="54">
        <f t="shared" si="8"/>
        <v>0.5</v>
      </c>
      <c r="T574" s="40">
        <f t="shared" si="9"/>
        <v>0.4503066667</v>
      </c>
      <c r="U574" s="54">
        <f t="shared" si="10"/>
        <v>0.5304533333</v>
      </c>
      <c r="V574" s="39">
        <f t="shared" ref="V574:X574" si="2885">Q574</f>
        <v>0.4666666667</v>
      </c>
      <c r="W574" s="40">
        <f t="shared" si="2885"/>
        <v>0.5416666667</v>
      </c>
      <c r="X574" s="54">
        <f t="shared" si="2885"/>
        <v>0.5</v>
      </c>
      <c r="Y574" s="39">
        <f t="shared" si="12"/>
        <v>0.4666666667</v>
      </c>
      <c r="Z574" s="40">
        <f t="shared" si="13"/>
        <v>-0.01233333333</v>
      </c>
      <c r="AA574" s="54">
        <f t="shared" si="14"/>
        <v>-0.132</v>
      </c>
      <c r="AB574" s="55">
        <f t="shared" si="15"/>
        <v>-0.02642242082</v>
      </c>
      <c r="AC574" s="55">
        <f t="shared" si="16"/>
        <v>0.8118205842</v>
      </c>
      <c r="AD574" s="39">
        <f t="shared" si="17"/>
        <v>0.330098386</v>
      </c>
      <c r="AE574" s="40">
        <f t="shared" si="18"/>
        <v>0.330098386</v>
      </c>
      <c r="AF574" s="54">
        <f t="shared" si="19"/>
        <v>-0.132</v>
      </c>
      <c r="AG574" s="56">
        <f t="shared" si="20"/>
        <v>-0.3804035968</v>
      </c>
      <c r="AH574" s="56">
        <f t="shared" si="21"/>
        <v>1.16580176</v>
      </c>
      <c r="AI574" s="39">
        <f t="shared" si="22"/>
        <v>0.2513851074</v>
      </c>
      <c r="AJ574" s="40">
        <f t="shared" si="23"/>
        <v>0.2513851074</v>
      </c>
      <c r="AK574" s="54">
        <f t="shared" si="24"/>
        <v>0.2513851074</v>
      </c>
      <c r="AL574" s="57">
        <f t="shared" ref="AL574:AM574" si="2886">R574-T574</f>
        <v>0.09136</v>
      </c>
      <c r="AM574" s="57">
        <f t="shared" si="2886"/>
        <v>-0.03045333333</v>
      </c>
      <c r="AN574" s="58">
        <f t="shared" si="26"/>
        <v>0.04464821735</v>
      </c>
      <c r="AO574" s="58">
        <f t="shared" si="27"/>
        <v>-0.02145981098</v>
      </c>
      <c r="AP574" s="39">
        <f t="shared" si="28"/>
        <v>0.2513851074</v>
      </c>
      <c r="AQ574" s="40">
        <f t="shared" ref="AQ574:AR574" si="2887">AJ574+AN574</f>
        <v>0.2960333247</v>
      </c>
      <c r="AR574" s="54">
        <f t="shared" si="2887"/>
        <v>0.2299252964</v>
      </c>
      <c r="AS574" s="59">
        <f t="shared" si="30"/>
        <v>1.856381516</v>
      </c>
      <c r="AT574" s="39">
        <f t="shared" ref="AT574:AV574" si="2888">AP574*$AS574</f>
        <v>0.4666666667</v>
      </c>
      <c r="AU574" s="40">
        <f t="shared" si="2888"/>
        <v>0.5495507921</v>
      </c>
      <c r="AV574" s="54">
        <f t="shared" si="2888"/>
        <v>0.4268290702</v>
      </c>
      <c r="AW574" s="39">
        <f t="shared" ref="AW574:AY574" si="2889">IF(AT574&lt;0,0,IF(AT574&gt;1,1,AT574))</f>
        <v>0.4666666667</v>
      </c>
      <c r="AX574" s="40">
        <f t="shared" si="2889"/>
        <v>0.5495507921</v>
      </c>
      <c r="AY574" s="54">
        <f t="shared" si="2889"/>
        <v>0.4268290702</v>
      </c>
      <c r="AZ574" s="38"/>
      <c r="BA574" s="38"/>
      <c r="BB574" s="38"/>
      <c r="BC574" s="38"/>
      <c r="BD574" s="38"/>
      <c r="BE574" s="38"/>
      <c r="BF574" s="38"/>
    </row>
    <row r="575">
      <c r="A575" s="1"/>
      <c r="B575" s="1"/>
      <c r="C575" s="53">
        <v>0.0</v>
      </c>
      <c r="D575" s="42"/>
      <c r="E575" s="42"/>
      <c r="F575" s="2">
        <v>7624.0</v>
      </c>
      <c r="G575" s="75">
        <v>1577.0</v>
      </c>
      <c r="H575" s="43">
        <v>11.0</v>
      </c>
      <c r="I575" s="43">
        <v>16.0</v>
      </c>
      <c r="J575" s="43">
        <v>17.0</v>
      </c>
      <c r="K575" s="44">
        <v>26.0</v>
      </c>
      <c r="L575" s="44">
        <v>132.0</v>
      </c>
      <c r="M575" s="44">
        <v>41.0</v>
      </c>
      <c r="N575" s="76">
        <f>'Turnout Restoration'!AR575</f>
        <v>15</v>
      </c>
      <c r="O575" s="45">
        <v>21.0</v>
      </c>
      <c r="P575" s="76">
        <f>'Turnout Restoration'!AT575</f>
        <v>30</v>
      </c>
      <c r="Q575" s="39">
        <f t="shared" si="6"/>
        <v>0.3181818182</v>
      </c>
      <c r="R575" s="40">
        <f t="shared" si="7"/>
        <v>0.3636363636</v>
      </c>
      <c r="S575" s="54">
        <f t="shared" si="8"/>
        <v>0.6633165829</v>
      </c>
      <c r="T575" s="40">
        <f t="shared" si="9"/>
        <v>0.4511260331</v>
      </c>
      <c r="U575" s="54">
        <f t="shared" si="10"/>
        <v>0.5456136364</v>
      </c>
      <c r="V575" s="39">
        <f t="shared" ref="V575:X575" si="2890">Q575</f>
        <v>0.3181818182</v>
      </c>
      <c r="W575" s="40">
        <f t="shared" si="2890"/>
        <v>0.3636363636</v>
      </c>
      <c r="X575" s="54">
        <f t="shared" si="2890"/>
        <v>0.6633165829</v>
      </c>
      <c r="Y575" s="39">
        <f t="shared" si="12"/>
        <v>0.3181818182</v>
      </c>
      <c r="Z575" s="40">
        <f t="shared" si="13"/>
        <v>-0.1903636364</v>
      </c>
      <c r="AA575" s="54">
        <f t="shared" si="14"/>
        <v>0.03131658291</v>
      </c>
      <c r="AB575" s="55">
        <f t="shared" si="15"/>
        <v>-0.5391580427</v>
      </c>
      <c r="AC575" s="55">
        <f t="shared" si="16"/>
        <v>1.324556206</v>
      </c>
      <c r="AD575" s="39">
        <f t="shared" si="17"/>
        <v>0.2621812193</v>
      </c>
      <c r="AE575" s="40">
        <f t="shared" si="18"/>
        <v>0.2621812193</v>
      </c>
      <c r="AF575" s="54">
        <f t="shared" si="19"/>
        <v>0.03131658291</v>
      </c>
      <c r="AG575" s="56">
        <f t="shared" si="20"/>
        <v>0.1188830743</v>
      </c>
      <c r="AH575" s="56">
        <f t="shared" si="21"/>
        <v>0.6665150891</v>
      </c>
      <c r="AI575" s="39">
        <f t="shared" si="22"/>
        <v>0.1867079539</v>
      </c>
      <c r="AJ575" s="40">
        <f t="shared" si="23"/>
        <v>0.1867079539</v>
      </c>
      <c r="AK575" s="54">
        <f t="shared" si="24"/>
        <v>0.1867079539</v>
      </c>
      <c r="AL575" s="57">
        <f t="shared" ref="AL575:AM575" si="2891">R575-T575</f>
        <v>-0.08748966942</v>
      </c>
      <c r="AM575" s="57">
        <f t="shared" si="2891"/>
        <v>0.1177029466</v>
      </c>
      <c r="AN575" s="58">
        <f t="shared" si="26"/>
        <v>-0.042756762</v>
      </c>
      <c r="AO575" s="58">
        <f t="shared" si="27"/>
        <v>0.08294274249</v>
      </c>
      <c r="AP575" s="39">
        <f t="shared" si="28"/>
        <v>0.1867079539</v>
      </c>
      <c r="AQ575" s="40">
        <f t="shared" ref="AQ575:AR575" si="2892">AJ575+AN575</f>
        <v>0.1439511919</v>
      </c>
      <c r="AR575" s="54">
        <f t="shared" si="2892"/>
        <v>0.2696506964</v>
      </c>
      <c r="AS575" s="59">
        <f t="shared" si="30"/>
        <v>1.704168524</v>
      </c>
      <c r="AT575" s="39">
        <f t="shared" ref="AT575:AV575" si="2893">AP575*$AS575</f>
        <v>0.3181818182</v>
      </c>
      <c r="AU575" s="40">
        <f t="shared" si="2893"/>
        <v>0.2453170902</v>
      </c>
      <c r="AV575" s="54">
        <f t="shared" si="2893"/>
        <v>0.4595302292</v>
      </c>
      <c r="AW575" s="39">
        <f t="shared" ref="AW575:AY575" si="2894">IF(AT575&lt;0,0,IF(AT575&gt;1,1,AT575))</f>
        <v>0.3181818182</v>
      </c>
      <c r="AX575" s="40">
        <f t="shared" si="2894"/>
        <v>0.2453170902</v>
      </c>
      <c r="AY575" s="54">
        <f t="shared" si="2894"/>
        <v>0.4595302292</v>
      </c>
      <c r="AZ575" s="38"/>
      <c r="BA575" s="38"/>
      <c r="BB575" s="38"/>
      <c r="BC575" s="38"/>
      <c r="BD575" s="38"/>
      <c r="BE575" s="38"/>
      <c r="BF575" s="38"/>
    </row>
    <row r="576">
      <c r="A576" s="1"/>
      <c r="B576" s="1"/>
      <c r="C576" s="53">
        <v>0.0</v>
      </c>
      <c r="D576" s="42"/>
      <c r="E576" s="42"/>
      <c r="F576" s="2">
        <v>7625.0</v>
      </c>
      <c r="G576" s="75">
        <v>2831.0</v>
      </c>
      <c r="H576" s="43">
        <v>22.0</v>
      </c>
      <c r="I576" s="43">
        <v>43.0</v>
      </c>
      <c r="J576" s="43">
        <v>45.0</v>
      </c>
      <c r="K576" s="44">
        <v>116.0</v>
      </c>
      <c r="L576" s="44">
        <v>231.0</v>
      </c>
      <c r="M576" s="44">
        <v>78.0</v>
      </c>
      <c r="N576" s="76">
        <f>'Turnout Restoration'!AR576</f>
        <v>42</v>
      </c>
      <c r="O576" s="45">
        <v>30.0</v>
      </c>
      <c r="P576" s="76">
        <f>'Turnout Restoration'!AT576</f>
        <v>76</v>
      </c>
      <c r="Q576" s="39">
        <f t="shared" si="6"/>
        <v>0.2027027027</v>
      </c>
      <c r="R576" s="40">
        <f t="shared" si="7"/>
        <v>0.3909090909</v>
      </c>
      <c r="S576" s="54">
        <f t="shared" si="8"/>
        <v>0.5435294118</v>
      </c>
      <c r="T576" s="40">
        <f t="shared" si="9"/>
        <v>0.4725217312</v>
      </c>
      <c r="U576" s="54">
        <f t="shared" si="10"/>
        <v>0.5684691381</v>
      </c>
      <c r="V576" s="39">
        <f t="shared" ref="V576:X576" si="2895">Q576</f>
        <v>0.2027027027</v>
      </c>
      <c r="W576" s="40">
        <f t="shared" si="2895"/>
        <v>0.3909090909</v>
      </c>
      <c r="X576" s="54">
        <f t="shared" si="2895"/>
        <v>0.5435294118</v>
      </c>
      <c r="Y576" s="39">
        <f t="shared" si="12"/>
        <v>0.2027027027</v>
      </c>
      <c r="Z576" s="40">
        <f t="shared" si="13"/>
        <v>-0.1630909091</v>
      </c>
      <c r="AA576" s="54">
        <f t="shared" si="14"/>
        <v>-0.08847058824</v>
      </c>
      <c r="AB576" s="55">
        <f t="shared" si="15"/>
        <v>-0.6775284963</v>
      </c>
      <c r="AC576" s="55">
        <f t="shared" si="16"/>
        <v>1.46292666</v>
      </c>
      <c r="AD576" s="39">
        <f t="shared" si="17"/>
        <v>0.1839660707</v>
      </c>
      <c r="AE576" s="40">
        <f t="shared" si="18"/>
        <v>0.1839660707</v>
      </c>
      <c r="AF576" s="54">
        <f t="shared" si="19"/>
        <v>-0.08847058824</v>
      </c>
      <c r="AG576" s="56">
        <f t="shared" si="20"/>
        <v>-0.4482569484</v>
      </c>
      <c r="AH576" s="56">
        <f t="shared" si="21"/>
        <v>1.233655112</v>
      </c>
      <c r="AI576" s="39">
        <f t="shared" si="22"/>
        <v>0.1443443108</v>
      </c>
      <c r="AJ576" s="40">
        <f t="shared" si="23"/>
        <v>0.1443443108</v>
      </c>
      <c r="AK576" s="54">
        <f t="shared" si="24"/>
        <v>0.1443443108</v>
      </c>
      <c r="AL576" s="57">
        <f t="shared" ref="AL576:AM576" si="2896">R576-T576</f>
        <v>-0.08161264028</v>
      </c>
      <c r="AM576" s="57">
        <f t="shared" si="2896"/>
        <v>-0.02493972629</v>
      </c>
      <c r="AN576" s="58">
        <f t="shared" si="26"/>
        <v>-0.0398846202</v>
      </c>
      <c r="AO576" s="58">
        <f t="shared" si="27"/>
        <v>-0.01757449033</v>
      </c>
      <c r="AP576" s="39">
        <f t="shared" si="28"/>
        <v>0.1443443108</v>
      </c>
      <c r="AQ576" s="40">
        <f t="shared" ref="AQ576:AR576" si="2897">AJ576+AN576</f>
        <v>0.1044596906</v>
      </c>
      <c r="AR576" s="54">
        <f t="shared" si="2897"/>
        <v>0.1267698205</v>
      </c>
      <c r="AS576" s="59">
        <f t="shared" si="30"/>
        <v>1.40429991</v>
      </c>
      <c r="AT576" s="39">
        <f t="shared" ref="AT576:AV576" si="2898">AP576*$AS576</f>
        <v>0.2027027027</v>
      </c>
      <c r="AU576" s="40">
        <f t="shared" si="2898"/>
        <v>0.1466927341</v>
      </c>
      <c r="AV576" s="54">
        <f t="shared" si="2898"/>
        <v>0.1780228475</v>
      </c>
      <c r="AW576" s="39">
        <f t="shared" ref="AW576:AY576" si="2899">IF(AT576&lt;0,0,IF(AT576&gt;1,1,AT576))</f>
        <v>0.2027027027</v>
      </c>
      <c r="AX576" s="40">
        <f t="shared" si="2899"/>
        <v>0.1466927341</v>
      </c>
      <c r="AY576" s="54">
        <f t="shared" si="2899"/>
        <v>0.1780228475</v>
      </c>
      <c r="AZ576" s="38"/>
      <c r="BA576" s="38"/>
      <c r="BB576" s="38"/>
      <c r="BC576" s="38"/>
      <c r="BD576" s="38"/>
      <c r="BE576" s="38"/>
      <c r="BF576" s="38"/>
    </row>
    <row r="577">
      <c r="A577" s="1"/>
      <c r="B577" s="1"/>
      <c r="C577" s="53">
        <v>0.0</v>
      </c>
      <c r="D577" s="42"/>
      <c r="E577" s="42"/>
      <c r="F577" s="2">
        <v>7634.0</v>
      </c>
      <c r="G577" s="75">
        <v>1679.0</v>
      </c>
      <c r="H577" s="43">
        <v>15.0</v>
      </c>
      <c r="I577" s="43">
        <v>31.0</v>
      </c>
      <c r="J577" s="43">
        <v>17.0</v>
      </c>
      <c r="K577" s="44">
        <v>82.0</v>
      </c>
      <c r="L577" s="44">
        <v>165.0</v>
      </c>
      <c r="M577" s="44">
        <v>58.0</v>
      </c>
      <c r="N577" s="76">
        <f>'Turnout Restoration'!AR577</f>
        <v>24</v>
      </c>
      <c r="O577" s="45">
        <v>20.0</v>
      </c>
      <c r="P577" s="76">
        <f>'Turnout Restoration'!AT577</f>
        <v>30</v>
      </c>
      <c r="Q577" s="39">
        <f t="shared" si="6"/>
        <v>0.2702702703</v>
      </c>
      <c r="R577" s="40">
        <f t="shared" si="7"/>
        <v>0.4920634921</v>
      </c>
      <c r="S577" s="54">
        <f t="shared" si="8"/>
        <v>0.5409836066</v>
      </c>
      <c r="T577" s="40">
        <f t="shared" si="9"/>
        <v>0.457798393</v>
      </c>
      <c r="U577" s="54">
        <f t="shared" si="10"/>
        <v>0.5539211103</v>
      </c>
      <c r="V577" s="39">
        <f t="shared" ref="V577:X577" si="2900">Q577</f>
        <v>0.2702702703</v>
      </c>
      <c r="W577" s="40">
        <f t="shared" si="2900"/>
        <v>0.4920634921</v>
      </c>
      <c r="X577" s="54">
        <f t="shared" si="2900"/>
        <v>0.5409836066</v>
      </c>
      <c r="Y577" s="39">
        <f t="shared" si="12"/>
        <v>0.2702702703</v>
      </c>
      <c r="Z577" s="40">
        <f t="shared" si="13"/>
        <v>-0.06193650794</v>
      </c>
      <c r="AA577" s="54">
        <f t="shared" si="14"/>
        <v>-0.09101639344</v>
      </c>
      <c r="AB577" s="55">
        <f t="shared" si="15"/>
        <v>-0.2252752711</v>
      </c>
      <c r="AC577" s="55">
        <f t="shared" si="16"/>
        <v>1.010673435</v>
      </c>
      <c r="AD577" s="39">
        <f t="shared" si="17"/>
        <v>0.1960639564</v>
      </c>
      <c r="AE577" s="40">
        <f t="shared" si="18"/>
        <v>0.1960639564</v>
      </c>
      <c r="AF577" s="54">
        <f t="shared" si="19"/>
        <v>-0.09101639344</v>
      </c>
      <c r="AG577" s="56">
        <f t="shared" si="20"/>
        <v>-0.4346144057</v>
      </c>
      <c r="AH577" s="56">
        <f t="shared" si="21"/>
        <v>1.220012569</v>
      </c>
      <c r="AI577" s="39">
        <f t="shared" si="22"/>
        <v>0.15284806</v>
      </c>
      <c r="AJ577" s="40">
        <f t="shared" si="23"/>
        <v>0.15284806</v>
      </c>
      <c r="AK577" s="54">
        <f t="shared" si="24"/>
        <v>0.15284806</v>
      </c>
      <c r="AL577" s="57">
        <f t="shared" ref="AL577:AM577" si="2901">R577-T577</f>
        <v>0.03426509908</v>
      </c>
      <c r="AM577" s="57">
        <f t="shared" si="2901"/>
        <v>-0.01293750374</v>
      </c>
      <c r="AN577" s="58">
        <f t="shared" si="26"/>
        <v>0.01674557346</v>
      </c>
      <c r="AO577" s="58">
        <f t="shared" si="27"/>
        <v>-0.009116781464</v>
      </c>
      <c r="AP577" s="39">
        <f t="shared" si="28"/>
        <v>0.15284806</v>
      </c>
      <c r="AQ577" s="40">
        <f t="shared" ref="AQ577:AR577" si="2902">AJ577+AN577</f>
        <v>0.1695936334</v>
      </c>
      <c r="AR577" s="54">
        <f t="shared" si="2902"/>
        <v>0.1437312785</v>
      </c>
      <c r="AS577" s="59">
        <f t="shared" si="30"/>
        <v>1.768228333</v>
      </c>
      <c r="AT577" s="39">
        <f t="shared" ref="AT577:AV577" si="2903">AP577*$AS577</f>
        <v>0.2702702703</v>
      </c>
      <c r="AU577" s="40">
        <f t="shared" si="2903"/>
        <v>0.2998802677</v>
      </c>
      <c r="AV577" s="54">
        <f t="shared" si="2903"/>
        <v>0.254149719</v>
      </c>
      <c r="AW577" s="39">
        <f t="shared" ref="AW577:AY577" si="2904">IF(AT577&lt;0,0,IF(AT577&gt;1,1,AT577))</f>
        <v>0.2702702703</v>
      </c>
      <c r="AX577" s="40">
        <f t="shared" si="2904"/>
        <v>0.2998802677</v>
      </c>
      <c r="AY577" s="54">
        <f t="shared" si="2904"/>
        <v>0.254149719</v>
      </c>
      <c r="AZ577" s="38"/>
      <c r="BA577" s="38"/>
      <c r="BB577" s="38"/>
      <c r="BC577" s="38"/>
      <c r="BD577" s="38"/>
      <c r="BE577" s="38"/>
      <c r="BF577" s="38"/>
    </row>
    <row r="578">
      <c r="A578" s="1"/>
      <c r="B578" s="1"/>
      <c r="C578" s="53">
        <v>0.0</v>
      </c>
      <c r="D578" s="42"/>
      <c r="E578" s="42"/>
      <c r="F578" s="2">
        <v>7641.0</v>
      </c>
      <c r="G578" s="75">
        <v>1702.0</v>
      </c>
      <c r="H578" s="43">
        <v>29.0</v>
      </c>
      <c r="I578" s="43">
        <v>36.0</v>
      </c>
      <c r="J578" s="43">
        <v>28.0</v>
      </c>
      <c r="K578" s="44">
        <v>168.0</v>
      </c>
      <c r="L578" s="44">
        <v>353.0</v>
      </c>
      <c r="M578" s="44">
        <v>79.0</v>
      </c>
      <c r="N578" s="76">
        <f>'Turnout Restoration'!AR578</f>
        <v>21</v>
      </c>
      <c r="O578" s="45">
        <v>22.0</v>
      </c>
      <c r="P578" s="76">
        <f>'Turnout Restoration'!AT578</f>
        <v>33</v>
      </c>
      <c r="Q578" s="39">
        <f t="shared" si="6"/>
        <v>0.2894736842</v>
      </c>
      <c r="R578" s="40">
        <f t="shared" si="7"/>
        <v>0.3870967742</v>
      </c>
      <c r="S578" s="54">
        <f t="shared" si="8"/>
        <v>0.5883333333</v>
      </c>
      <c r="T578" s="40">
        <f t="shared" si="9"/>
        <v>0.454748615</v>
      </c>
      <c r="U578" s="54">
        <f t="shared" si="10"/>
        <v>0.5503912742</v>
      </c>
      <c r="V578" s="39">
        <f t="shared" ref="V578:X578" si="2905">Q578</f>
        <v>0.2894736842</v>
      </c>
      <c r="W578" s="40">
        <f t="shared" si="2905"/>
        <v>0.3870967742</v>
      </c>
      <c r="X578" s="54">
        <f t="shared" si="2905"/>
        <v>0.5883333333</v>
      </c>
      <c r="Y578" s="39">
        <f t="shared" si="12"/>
        <v>0.2894736842</v>
      </c>
      <c r="Z578" s="40">
        <f t="shared" si="13"/>
        <v>-0.1669032258</v>
      </c>
      <c r="AA578" s="54">
        <f t="shared" si="14"/>
        <v>-0.04366666667</v>
      </c>
      <c r="AB578" s="55">
        <f t="shared" si="15"/>
        <v>-0.5230169634</v>
      </c>
      <c r="AC578" s="55">
        <f t="shared" si="16"/>
        <v>1.308415127</v>
      </c>
      <c r="AD578" s="39">
        <f t="shared" si="17"/>
        <v>0.2362749464</v>
      </c>
      <c r="AE578" s="40">
        <f t="shared" si="18"/>
        <v>0.2362749464</v>
      </c>
      <c r="AF578" s="54">
        <f t="shared" si="19"/>
        <v>-0.04366666667</v>
      </c>
      <c r="AG578" s="56">
        <f t="shared" si="20"/>
        <v>-0.182750887</v>
      </c>
      <c r="AH578" s="56">
        <f t="shared" si="21"/>
        <v>0.9681490504</v>
      </c>
      <c r="AI578" s="39">
        <f t="shared" si="22"/>
        <v>0.1699008948</v>
      </c>
      <c r="AJ578" s="40">
        <f t="shared" si="23"/>
        <v>0.1699008948</v>
      </c>
      <c r="AK578" s="54">
        <f t="shared" si="24"/>
        <v>0.1699008948</v>
      </c>
      <c r="AL578" s="57">
        <f t="shared" ref="AL578:AM578" si="2906">R578-T578</f>
        <v>-0.06765184076</v>
      </c>
      <c r="AM578" s="57">
        <f t="shared" si="2906"/>
        <v>0.0379420591</v>
      </c>
      <c r="AN578" s="58">
        <f t="shared" si="26"/>
        <v>-0.03306188803</v>
      </c>
      <c r="AO578" s="58">
        <f t="shared" si="27"/>
        <v>0.02673695544</v>
      </c>
      <c r="AP578" s="39">
        <f t="shared" si="28"/>
        <v>0.1699008948</v>
      </c>
      <c r="AQ578" s="40">
        <f t="shared" ref="AQ578:AR578" si="2907">AJ578+AN578</f>
        <v>0.1368390068</v>
      </c>
      <c r="AR578" s="54">
        <f t="shared" si="2907"/>
        <v>0.1966378502</v>
      </c>
      <c r="AS578" s="59">
        <f t="shared" si="30"/>
        <v>1.703779633</v>
      </c>
      <c r="AT578" s="39">
        <f t="shared" ref="AT578:AV578" si="2908">AP578*$AS578</f>
        <v>0.2894736842</v>
      </c>
      <c r="AU578" s="40">
        <f t="shared" si="2908"/>
        <v>0.2331435127</v>
      </c>
      <c r="AV578" s="54">
        <f t="shared" si="2908"/>
        <v>0.3350275643</v>
      </c>
      <c r="AW578" s="39">
        <f t="shared" ref="AW578:AY578" si="2909">IF(AT578&lt;0,0,IF(AT578&gt;1,1,AT578))</f>
        <v>0.2894736842</v>
      </c>
      <c r="AX578" s="40">
        <f t="shared" si="2909"/>
        <v>0.2331435127</v>
      </c>
      <c r="AY578" s="54">
        <f t="shared" si="2909"/>
        <v>0.3350275643</v>
      </c>
      <c r="AZ578" s="38"/>
      <c r="BA578" s="38"/>
      <c r="BB578" s="38"/>
      <c r="BC578" s="38"/>
      <c r="BD578" s="38"/>
      <c r="BE578" s="38"/>
      <c r="BF578" s="38"/>
    </row>
    <row r="579">
      <c r="A579" s="1"/>
      <c r="B579" s="1"/>
      <c r="C579" s="53">
        <v>0.0</v>
      </c>
      <c r="D579" s="42"/>
      <c r="E579" s="42"/>
      <c r="F579" s="2">
        <v>7643.0</v>
      </c>
      <c r="G579" s="75">
        <v>1934.0</v>
      </c>
      <c r="H579" s="43">
        <v>25.0</v>
      </c>
      <c r="I579" s="43">
        <v>26.0</v>
      </c>
      <c r="J579" s="43">
        <v>34.0</v>
      </c>
      <c r="K579" s="44">
        <v>74.0</v>
      </c>
      <c r="L579" s="44">
        <v>205.0</v>
      </c>
      <c r="M579" s="44">
        <v>89.0</v>
      </c>
      <c r="N579" s="76">
        <f>'Turnout Restoration'!AR579</f>
        <v>27</v>
      </c>
      <c r="O579" s="45">
        <v>21.0</v>
      </c>
      <c r="P579" s="76">
        <f>'Turnout Restoration'!AT579</f>
        <v>45</v>
      </c>
      <c r="Q579" s="39">
        <f t="shared" si="6"/>
        <v>0.2258064516</v>
      </c>
      <c r="R579" s="40">
        <f t="shared" si="7"/>
        <v>0.3058823529</v>
      </c>
      <c r="S579" s="54">
        <f t="shared" si="8"/>
        <v>0.5570652174</v>
      </c>
      <c r="T579" s="40">
        <f t="shared" si="9"/>
        <v>0.4667877211</v>
      </c>
      <c r="U579" s="54">
        <f t="shared" si="10"/>
        <v>0.5631217482</v>
      </c>
      <c r="V579" s="39">
        <f t="shared" ref="V579:X579" si="2910">Q579</f>
        <v>0.2258064516</v>
      </c>
      <c r="W579" s="40">
        <f t="shared" si="2910"/>
        <v>0.3058823529</v>
      </c>
      <c r="X579" s="54">
        <f t="shared" si="2910"/>
        <v>0.5570652174</v>
      </c>
      <c r="Y579" s="39">
        <f t="shared" si="12"/>
        <v>0.2258064516</v>
      </c>
      <c r="Z579" s="40">
        <f t="shared" si="13"/>
        <v>-0.2481176471</v>
      </c>
      <c r="AA579" s="54">
        <f t="shared" si="14"/>
        <v>-0.07493478261</v>
      </c>
      <c r="AB579" s="55">
        <f t="shared" si="15"/>
        <v>-0.8324410014</v>
      </c>
      <c r="AC579" s="55">
        <f t="shared" si="16"/>
        <v>1.617839165</v>
      </c>
      <c r="AD579" s="39">
        <f t="shared" si="17"/>
        <v>0.2372244932</v>
      </c>
      <c r="AE579" s="40">
        <f t="shared" si="18"/>
        <v>0.2372244932</v>
      </c>
      <c r="AF579" s="54">
        <f t="shared" si="19"/>
        <v>-0.07493478261</v>
      </c>
      <c r="AG579" s="56">
        <f t="shared" si="20"/>
        <v>-0.3059623737</v>
      </c>
      <c r="AH579" s="56">
        <f t="shared" si="21"/>
        <v>1.091360537</v>
      </c>
      <c r="AI579" s="39">
        <f t="shared" si="22"/>
        <v>0.1759128788</v>
      </c>
      <c r="AJ579" s="40">
        <f t="shared" si="23"/>
        <v>0.1759128788</v>
      </c>
      <c r="AK579" s="54">
        <f t="shared" si="24"/>
        <v>0.1759128788</v>
      </c>
      <c r="AL579" s="57">
        <f t="shared" ref="AL579:AM579" si="2911">R579-T579</f>
        <v>-0.1609053682</v>
      </c>
      <c r="AM579" s="57">
        <f t="shared" si="2911"/>
        <v>-0.006056530788</v>
      </c>
      <c r="AN579" s="58">
        <f t="shared" si="26"/>
        <v>-0.07863548436</v>
      </c>
      <c r="AO579" s="58">
        <f t="shared" si="27"/>
        <v>-0.004267907374</v>
      </c>
      <c r="AP579" s="39">
        <f t="shared" si="28"/>
        <v>0.1759128788</v>
      </c>
      <c r="AQ579" s="40">
        <f t="shared" ref="AQ579:AR579" si="2912">AJ579+AN579</f>
        <v>0.09727739441</v>
      </c>
      <c r="AR579" s="54">
        <f t="shared" si="2912"/>
        <v>0.1716449714</v>
      </c>
      <c r="AS579" s="59">
        <f t="shared" si="30"/>
        <v>1.283626607</v>
      </c>
      <c r="AT579" s="39">
        <f t="shared" ref="AT579:AV579" si="2913">AP579*$AS579</f>
        <v>0.2258064516</v>
      </c>
      <c r="AU579" s="40">
        <f t="shared" si="2913"/>
        <v>0.1248678517</v>
      </c>
      <c r="AV579" s="54">
        <f t="shared" si="2913"/>
        <v>0.2203280522</v>
      </c>
      <c r="AW579" s="39">
        <f t="shared" ref="AW579:AY579" si="2914">IF(AT579&lt;0,0,IF(AT579&gt;1,1,AT579))</f>
        <v>0.2258064516</v>
      </c>
      <c r="AX579" s="40">
        <f t="shared" si="2914"/>
        <v>0.1248678517</v>
      </c>
      <c r="AY579" s="54">
        <f t="shared" si="2914"/>
        <v>0.2203280522</v>
      </c>
      <c r="AZ579" s="38"/>
      <c r="BA579" s="38"/>
      <c r="BB579" s="38"/>
      <c r="BC579" s="38"/>
      <c r="BD579" s="38"/>
      <c r="BE579" s="38"/>
      <c r="BF579" s="38"/>
    </row>
    <row r="580">
      <c r="A580" s="1"/>
      <c r="B580" s="1"/>
      <c r="C580" s="53">
        <v>0.0</v>
      </c>
      <c r="D580" s="42"/>
      <c r="E580" s="42"/>
      <c r="F580" s="2">
        <v>7651.0</v>
      </c>
      <c r="G580" s="75">
        <v>2119.0</v>
      </c>
      <c r="H580" s="43">
        <v>31.0</v>
      </c>
      <c r="I580" s="43">
        <v>52.0</v>
      </c>
      <c r="J580" s="43">
        <v>42.0</v>
      </c>
      <c r="K580" s="44">
        <v>92.0</v>
      </c>
      <c r="L580" s="44">
        <v>210.0</v>
      </c>
      <c r="M580" s="44">
        <v>69.0</v>
      </c>
      <c r="N580" s="76">
        <f>'Turnout Restoration'!AR580</f>
        <v>37</v>
      </c>
      <c r="O580" s="45">
        <v>19.0</v>
      </c>
      <c r="P580" s="76">
        <f>'Turnout Restoration'!AT580</f>
        <v>51</v>
      </c>
      <c r="Q580" s="39">
        <f t="shared" si="6"/>
        <v>0.1775700935</v>
      </c>
      <c r="R580" s="40">
        <f t="shared" si="7"/>
        <v>0.416</v>
      </c>
      <c r="S580" s="54">
        <f t="shared" si="8"/>
        <v>0.5660377358</v>
      </c>
      <c r="T580" s="40">
        <f t="shared" si="9"/>
        <v>0.4795848546</v>
      </c>
      <c r="U580" s="54">
        <f t="shared" si="10"/>
        <v>0.574726177</v>
      </c>
      <c r="V580" s="39">
        <f t="shared" ref="V580:X580" si="2915">Q580</f>
        <v>0.1775700935</v>
      </c>
      <c r="W580" s="40">
        <f t="shared" si="2915"/>
        <v>0.416</v>
      </c>
      <c r="X580" s="54">
        <f t="shared" si="2915"/>
        <v>0.5660377358</v>
      </c>
      <c r="Y580" s="39">
        <f t="shared" si="12"/>
        <v>0.1775700935</v>
      </c>
      <c r="Z580" s="40">
        <f t="shared" si="13"/>
        <v>-0.138</v>
      </c>
      <c r="AA580" s="54">
        <f t="shared" si="14"/>
        <v>-0.06596226415</v>
      </c>
      <c r="AB580" s="55">
        <f t="shared" si="15"/>
        <v>-0.660656818</v>
      </c>
      <c r="AC580" s="55">
        <f t="shared" si="16"/>
        <v>1.446054981</v>
      </c>
      <c r="AD580" s="39">
        <f t="shared" si="17"/>
        <v>0.159020656</v>
      </c>
      <c r="AE580" s="40">
        <f t="shared" si="18"/>
        <v>0.159020656</v>
      </c>
      <c r="AF580" s="54">
        <f t="shared" si="19"/>
        <v>-0.06596226415</v>
      </c>
      <c r="AG580" s="56">
        <f t="shared" si="20"/>
        <v>-0.3932021951</v>
      </c>
      <c r="AH580" s="56">
        <f t="shared" si="21"/>
        <v>1.178600358</v>
      </c>
      <c r="AI580" s="39">
        <f t="shared" si="22"/>
        <v>0.1217345254</v>
      </c>
      <c r="AJ580" s="40">
        <f t="shared" si="23"/>
        <v>0.1217345254</v>
      </c>
      <c r="AK580" s="54">
        <f t="shared" si="24"/>
        <v>0.1217345254</v>
      </c>
      <c r="AL580" s="57">
        <f t="shared" ref="AL580:AM580" si="2916">R580-T580</f>
        <v>-0.06358485457</v>
      </c>
      <c r="AM580" s="57">
        <f t="shared" si="2916"/>
        <v>-0.00868844111</v>
      </c>
      <c r="AN580" s="58">
        <f t="shared" si="26"/>
        <v>-0.03107432582</v>
      </c>
      <c r="AO580" s="58">
        <f t="shared" si="27"/>
        <v>-0.006122558141</v>
      </c>
      <c r="AP580" s="39">
        <f t="shared" si="28"/>
        <v>0.1217345254</v>
      </c>
      <c r="AQ580" s="40">
        <f t="shared" ref="AQ580:AR580" si="2917">AJ580+AN580</f>
        <v>0.09066019956</v>
      </c>
      <c r="AR580" s="54">
        <f t="shared" si="2917"/>
        <v>0.1156119672</v>
      </c>
      <c r="AS580" s="59">
        <f t="shared" si="30"/>
        <v>1.458666659</v>
      </c>
      <c r="AT580" s="39">
        <f t="shared" ref="AT580:AV580" si="2918">AP580*$AS580</f>
        <v>0.1775700935</v>
      </c>
      <c r="AU580" s="40">
        <f t="shared" si="2918"/>
        <v>0.1322430104</v>
      </c>
      <c r="AV580" s="54">
        <f t="shared" si="2918"/>
        <v>0.168639322</v>
      </c>
      <c r="AW580" s="39">
        <f t="shared" ref="AW580:AY580" si="2919">IF(AT580&lt;0,0,IF(AT580&gt;1,1,AT580))</f>
        <v>0.1775700935</v>
      </c>
      <c r="AX580" s="40">
        <f t="shared" si="2919"/>
        <v>0.1322430104</v>
      </c>
      <c r="AY580" s="54">
        <f t="shared" si="2919"/>
        <v>0.168639322</v>
      </c>
      <c r="AZ580" s="38"/>
      <c r="BA580" s="38"/>
      <c r="BB580" s="38"/>
      <c r="BC580" s="38"/>
      <c r="BD580" s="38"/>
      <c r="BE580" s="38"/>
      <c r="BF580" s="38"/>
    </row>
    <row r="581">
      <c r="A581" s="1"/>
      <c r="B581" s="1"/>
      <c r="C581" s="53">
        <v>0.0</v>
      </c>
      <c r="D581" s="42"/>
      <c r="E581" s="42"/>
      <c r="F581" s="2">
        <v>7652.0</v>
      </c>
      <c r="G581" s="75">
        <v>1498.0</v>
      </c>
      <c r="H581" s="43">
        <v>23.0</v>
      </c>
      <c r="I581" s="43">
        <v>33.0</v>
      </c>
      <c r="J581" s="43">
        <v>27.0</v>
      </c>
      <c r="K581" s="44">
        <v>80.0</v>
      </c>
      <c r="L581" s="44">
        <v>126.0</v>
      </c>
      <c r="M581" s="44">
        <v>39.0</v>
      </c>
      <c r="N581" s="76">
        <f>'Turnout Restoration'!AR581</f>
        <v>22</v>
      </c>
      <c r="O581" s="45">
        <v>19.0</v>
      </c>
      <c r="P581" s="76">
        <f>'Turnout Restoration'!AT581</f>
        <v>19</v>
      </c>
      <c r="Q581" s="39">
        <f t="shared" si="6"/>
        <v>0.3166666667</v>
      </c>
      <c r="R581" s="40">
        <f t="shared" si="7"/>
        <v>0.3975903614</v>
      </c>
      <c r="S581" s="54">
        <f t="shared" si="8"/>
        <v>0.5142857143</v>
      </c>
      <c r="T581" s="40">
        <f t="shared" si="9"/>
        <v>0.4512891667</v>
      </c>
      <c r="U581" s="54">
        <f t="shared" si="10"/>
        <v>0.5458508333</v>
      </c>
      <c r="V581" s="39">
        <f t="shared" ref="V581:X581" si="2920">Q581</f>
        <v>0.3166666667</v>
      </c>
      <c r="W581" s="40">
        <f t="shared" si="2920"/>
        <v>0.3975903614</v>
      </c>
      <c r="X581" s="54">
        <f t="shared" si="2920"/>
        <v>0.5142857143</v>
      </c>
      <c r="Y581" s="39">
        <f t="shared" si="12"/>
        <v>0.3166666667</v>
      </c>
      <c r="Z581" s="40">
        <f t="shared" si="13"/>
        <v>-0.1564096386</v>
      </c>
      <c r="AA581" s="54">
        <f t="shared" si="14"/>
        <v>-0.1177142857</v>
      </c>
      <c r="AB581" s="55">
        <f t="shared" si="15"/>
        <v>-0.4587759492</v>
      </c>
      <c r="AC581" s="55">
        <f t="shared" si="16"/>
        <v>1.244174113</v>
      </c>
      <c r="AD581" s="39">
        <f t="shared" si="17"/>
        <v>0.2497416193</v>
      </c>
      <c r="AE581" s="40">
        <f t="shared" si="18"/>
        <v>0.2497416193</v>
      </c>
      <c r="AF581" s="54">
        <f t="shared" si="19"/>
        <v>-0.1177142857</v>
      </c>
      <c r="AG581" s="56">
        <f t="shared" si="20"/>
        <v>-0.4404613804</v>
      </c>
      <c r="AH581" s="56">
        <f t="shared" si="21"/>
        <v>1.225859544</v>
      </c>
      <c r="AI581" s="39">
        <f t="shared" si="22"/>
        <v>0.1952274692</v>
      </c>
      <c r="AJ581" s="40">
        <f t="shared" si="23"/>
        <v>0.1952274692</v>
      </c>
      <c r="AK581" s="54">
        <f t="shared" si="24"/>
        <v>0.1952274692</v>
      </c>
      <c r="AL581" s="57">
        <f t="shared" ref="AL581:AM581" si="2921">R581-T581</f>
        <v>-0.05369880522</v>
      </c>
      <c r="AM581" s="57">
        <f t="shared" si="2921"/>
        <v>-0.03156511905</v>
      </c>
      <c r="AN581" s="58">
        <f t="shared" si="26"/>
        <v>-0.02624295016</v>
      </c>
      <c r="AO581" s="58">
        <f t="shared" si="27"/>
        <v>-0.02224326253</v>
      </c>
      <c r="AP581" s="39">
        <f t="shared" si="28"/>
        <v>0.1952274692</v>
      </c>
      <c r="AQ581" s="40">
        <f t="shared" ref="AQ581:AR581" si="2922">AJ581+AN581</f>
        <v>0.168984519</v>
      </c>
      <c r="AR581" s="54">
        <f t="shared" si="2922"/>
        <v>0.1729842067</v>
      </c>
      <c r="AS581" s="59">
        <f t="shared" si="30"/>
        <v>1.622039501</v>
      </c>
      <c r="AT581" s="39">
        <f t="shared" ref="AT581:AV581" si="2923">AP581*$AS581</f>
        <v>0.3166666667</v>
      </c>
      <c r="AU581" s="40">
        <f t="shared" si="2923"/>
        <v>0.2740995649</v>
      </c>
      <c r="AV581" s="54">
        <f t="shared" si="2923"/>
        <v>0.2805872162</v>
      </c>
      <c r="AW581" s="39">
        <f t="shared" ref="AW581:AY581" si="2924">IF(AT581&lt;0,0,IF(AT581&gt;1,1,AT581))</f>
        <v>0.3166666667</v>
      </c>
      <c r="AX581" s="40">
        <f t="shared" si="2924"/>
        <v>0.2740995649</v>
      </c>
      <c r="AY581" s="54">
        <f t="shared" si="2924"/>
        <v>0.2805872162</v>
      </c>
      <c r="AZ581" s="38"/>
      <c r="BA581" s="38"/>
      <c r="BB581" s="38"/>
      <c r="BC581" s="38"/>
      <c r="BD581" s="38"/>
      <c r="BE581" s="38"/>
      <c r="BF581" s="38"/>
    </row>
    <row r="582">
      <c r="A582" s="1"/>
      <c r="B582" s="1"/>
      <c r="C582" s="53">
        <v>0.0</v>
      </c>
      <c r="D582" s="42"/>
      <c r="E582" s="42"/>
      <c r="F582" s="2">
        <v>7663.0</v>
      </c>
      <c r="G582" s="75">
        <v>959.0</v>
      </c>
      <c r="H582" s="43">
        <v>9.0</v>
      </c>
      <c r="I582" s="43">
        <v>22.0</v>
      </c>
      <c r="J582" s="43">
        <v>10.0</v>
      </c>
      <c r="K582" s="44">
        <v>30.0</v>
      </c>
      <c r="L582" s="44">
        <v>84.0</v>
      </c>
      <c r="M582" s="44">
        <v>26.0</v>
      </c>
      <c r="N582" s="76">
        <f>'Turnout Restoration'!AR582</f>
        <v>8</v>
      </c>
      <c r="O582" s="45">
        <v>7.0</v>
      </c>
      <c r="P582" s="76">
        <f>'Turnout Restoration'!AT582</f>
        <v>12</v>
      </c>
      <c r="Q582" s="39">
        <f t="shared" si="6"/>
        <v>0.2592592593</v>
      </c>
      <c r="R582" s="40">
        <f t="shared" si="7"/>
        <v>0.5365853659</v>
      </c>
      <c r="S582" s="54">
        <f t="shared" si="8"/>
        <v>0.6</v>
      </c>
      <c r="T582" s="40">
        <f t="shared" si="9"/>
        <v>0.4597736626</v>
      </c>
      <c r="U582" s="54">
        <f t="shared" si="10"/>
        <v>0.5560658436</v>
      </c>
      <c r="V582" s="39">
        <f t="shared" ref="V582:X582" si="2925">Q582</f>
        <v>0.2592592593</v>
      </c>
      <c r="W582" s="40">
        <f t="shared" si="2925"/>
        <v>0.5365853659</v>
      </c>
      <c r="X582" s="54">
        <f t="shared" si="2925"/>
        <v>0.6</v>
      </c>
      <c r="Y582" s="39">
        <f t="shared" si="12"/>
        <v>0.2592592593</v>
      </c>
      <c r="Z582" s="40">
        <f t="shared" si="13"/>
        <v>-0.01741463415</v>
      </c>
      <c r="AA582" s="54">
        <f t="shared" si="14"/>
        <v>-0.032</v>
      </c>
      <c r="AB582" s="55">
        <f t="shared" si="15"/>
        <v>-0.06706998161</v>
      </c>
      <c r="AC582" s="55">
        <f t="shared" si="16"/>
        <v>0.852468145</v>
      </c>
      <c r="AD582" s="39">
        <f t="shared" si="17"/>
        <v>0.1837370853</v>
      </c>
      <c r="AE582" s="40">
        <f t="shared" si="18"/>
        <v>0.1837370853</v>
      </c>
      <c r="AF582" s="54">
        <f t="shared" si="19"/>
        <v>-0.032</v>
      </c>
      <c r="AG582" s="56">
        <f t="shared" si="20"/>
        <v>-0.1724323557</v>
      </c>
      <c r="AH582" s="56">
        <f t="shared" si="21"/>
        <v>0.9578305191</v>
      </c>
      <c r="AI582" s="39">
        <f t="shared" si="22"/>
        <v>0.1318774365</v>
      </c>
      <c r="AJ582" s="40">
        <f t="shared" si="23"/>
        <v>0.1318774365</v>
      </c>
      <c r="AK582" s="54">
        <f t="shared" si="24"/>
        <v>0.1318774365</v>
      </c>
      <c r="AL582" s="57">
        <f t="shared" ref="AL582:AM582" si="2926">R582-T582</f>
        <v>0.0768117033</v>
      </c>
      <c r="AM582" s="57">
        <f t="shared" si="2926"/>
        <v>0.04393415638</v>
      </c>
      <c r="AN582" s="58">
        <f t="shared" si="26"/>
        <v>0.03753837154</v>
      </c>
      <c r="AO582" s="58">
        <f t="shared" si="27"/>
        <v>0.0309594579</v>
      </c>
      <c r="AP582" s="39">
        <f t="shared" si="28"/>
        <v>0.1318774365</v>
      </c>
      <c r="AQ582" s="40">
        <f t="shared" ref="AQ582:AR582" si="2927">AJ582+AN582</f>
        <v>0.169415808</v>
      </c>
      <c r="AR582" s="54">
        <f t="shared" si="2927"/>
        <v>0.1628368944</v>
      </c>
      <c r="AS582" s="59">
        <f t="shared" si="30"/>
        <v>1.965910668</v>
      </c>
      <c r="AT582" s="39">
        <f t="shared" ref="AT582:AV582" si="2928">AP582*$AS582</f>
        <v>0.2592592593</v>
      </c>
      <c r="AU582" s="40">
        <f t="shared" si="2928"/>
        <v>0.3330563443</v>
      </c>
      <c r="AV582" s="54">
        <f t="shared" si="2928"/>
        <v>0.3201227878</v>
      </c>
      <c r="AW582" s="39">
        <f t="shared" ref="AW582:AY582" si="2929">IF(AT582&lt;0,0,IF(AT582&gt;1,1,AT582))</f>
        <v>0.2592592593</v>
      </c>
      <c r="AX582" s="40">
        <f t="shared" si="2929"/>
        <v>0.3330563443</v>
      </c>
      <c r="AY582" s="54">
        <f t="shared" si="2929"/>
        <v>0.3201227878</v>
      </c>
      <c r="AZ582" s="38"/>
      <c r="BA582" s="38"/>
      <c r="BB582" s="38"/>
      <c r="BC582" s="38"/>
      <c r="BD582" s="38"/>
      <c r="BE582" s="38"/>
      <c r="BF582" s="38"/>
    </row>
    <row r="583">
      <c r="A583" s="1"/>
      <c r="B583" s="1"/>
      <c r="C583" s="53">
        <v>0.0</v>
      </c>
      <c r="D583" s="42"/>
      <c r="E583" s="42"/>
      <c r="F583" s="2">
        <v>7665.0</v>
      </c>
      <c r="G583" s="75">
        <v>3108.0</v>
      </c>
      <c r="H583" s="43">
        <v>39.0</v>
      </c>
      <c r="I583" s="43">
        <v>54.0</v>
      </c>
      <c r="J583" s="43">
        <v>55.0</v>
      </c>
      <c r="K583" s="44">
        <v>119.0</v>
      </c>
      <c r="L583" s="44">
        <v>327.0</v>
      </c>
      <c r="M583" s="44">
        <v>88.0</v>
      </c>
      <c r="N583" s="76">
        <f>'Turnout Restoration'!AR583</f>
        <v>62</v>
      </c>
      <c r="O583" s="45">
        <v>34.0</v>
      </c>
      <c r="P583" s="76">
        <f>'Turnout Restoration'!AT583</f>
        <v>88</v>
      </c>
      <c r="Q583" s="39">
        <f t="shared" si="6"/>
        <v>0.1847826087</v>
      </c>
      <c r="R583" s="40">
        <f t="shared" si="7"/>
        <v>0.3648648649</v>
      </c>
      <c r="S583" s="54">
        <f t="shared" si="8"/>
        <v>0.6123595506</v>
      </c>
      <c r="T583" s="40">
        <f t="shared" si="9"/>
        <v>0.4774698724</v>
      </c>
      <c r="U583" s="54">
        <f t="shared" si="10"/>
        <v>0.5728836248</v>
      </c>
      <c r="V583" s="39">
        <f t="shared" ref="V583:X583" si="2930">Q583</f>
        <v>0.1847826087</v>
      </c>
      <c r="W583" s="40">
        <f t="shared" si="2930"/>
        <v>0.3648648649</v>
      </c>
      <c r="X583" s="54">
        <f t="shared" si="2930"/>
        <v>0.6123595506</v>
      </c>
      <c r="Y583" s="39">
        <f t="shared" si="12"/>
        <v>0.1847826087</v>
      </c>
      <c r="Z583" s="40">
        <f t="shared" si="13"/>
        <v>-0.1891351351</v>
      </c>
      <c r="AA583" s="54">
        <f t="shared" si="14"/>
        <v>-0.01964044944</v>
      </c>
      <c r="AB583" s="55">
        <f t="shared" si="15"/>
        <v>-0.7970379691</v>
      </c>
      <c r="AC583" s="55">
        <f t="shared" si="16"/>
        <v>1.582436132</v>
      </c>
      <c r="AD583" s="39">
        <f t="shared" si="17"/>
        <v>0.1869715377</v>
      </c>
      <c r="AE583" s="40">
        <f t="shared" si="18"/>
        <v>0.1869715377</v>
      </c>
      <c r="AF583" s="54">
        <f t="shared" si="19"/>
        <v>-0.01964044944</v>
      </c>
      <c r="AG583" s="56">
        <f t="shared" si="20"/>
        <v>-0.104661295</v>
      </c>
      <c r="AH583" s="56">
        <f t="shared" si="21"/>
        <v>0.8900594584</v>
      </c>
      <c r="AI583" s="39">
        <f t="shared" si="22"/>
        <v>0.1329362689</v>
      </c>
      <c r="AJ583" s="40">
        <f t="shared" si="23"/>
        <v>0.1329362689</v>
      </c>
      <c r="AK583" s="54">
        <f t="shared" si="24"/>
        <v>0.1329362689</v>
      </c>
      <c r="AL583" s="57">
        <f t="shared" ref="AL583:AM583" si="2931">R583-T583</f>
        <v>-0.1126050075</v>
      </c>
      <c r="AM583" s="57">
        <f t="shared" si="2931"/>
        <v>0.0394759258</v>
      </c>
      <c r="AN583" s="58">
        <f t="shared" si="26"/>
        <v>-0.05503078865</v>
      </c>
      <c r="AO583" s="58">
        <f t="shared" si="27"/>
        <v>0.02781783841</v>
      </c>
      <c r="AP583" s="39">
        <f t="shared" si="28"/>
        <v>0.1329362689</v>
      </c>
      <c r="AQ583" s="40">
        <f t="shared" ref="AQ583:AR583" si="2932">AJ583+AN583</f>
        <v>0.07790548023</v>
      </c>
      <c r="AR583" s="54">
        <f t="shared" si="2932"/>
        <v>0.1607541073</v>
      </c>
      <c r="AS583" s="59">
        <f t="shared" si="30"/>
        <v>1.390008989</v>
      </c>
      <c r="AT583" s="39">
        <f t="shared" ref="AT583:AV583" si="2933">AP583*$AS583</f>
        <v>0.1847826087</v>
      </c>
      <c r="AU583" s="40">
        <f t="shared" si="2933"/>
        <v>0.1082893178</v>
      </c>
      <c r="AV583" s="54">
        <f t="shared" si="2933"/>
        <v>0.2234496541</v>
      </c>
      <c r="AW583" s="39">
        <f t="shared" ref="AW583:AY583" si="2934">IF(AT583&lt;0,0,IF(AT583&gt;1,1,AT583))</f>
        <v>0.1847826087</v>
      </c>
      <c r="AX583" s="40">
        <f t="shared" si="2934"/>
        <v>0.1082893178</v>
      </c>
      <c r="AY583" s="54">
        <f t="shared" si="2934"/>
        <v>0.2234496541</v>
      </c>
      <c r="AZ583" s="38"/>
      <c r="BA583" s="38"/>
      <c r="BB583" s="38"/>
      <c r="BC583" s="38"/>
      <c r="BD583" s="38"/>
      <c r="BE583" s="38"/>
      <c r="BF583" s="38"/>
    </row>
    <row r="584">
      <c r="A584" s="1"/>
      <c r="B584" s="1"/>
      <c r="C584" s="53">
        <v>0.0</v>
      </c>
      <c r="D584" s="42"/>
      <c r="E584" s="42"/>
      <c r="F584" s="2">
        <v>7674.0</v>
      </c>
      <c r="G584" s="75">
        <v>1500.0</v>
      </c>
      <c r="H584" s="43">
        <v>20.0</v>
      </c>
      <c r="I584" s="43">
        <v>42.0</v>
      </c>
      <c r="J584" s="43">
        <v>13.0</v>
      </c>
      <c r="K584" s="44">
        <v>53.0</v>
      </c>
      <c r="L584" s="44">
        <v>118.0</v>
      </c>
      <c r="M584" s="44">
        <v>58.0</v>
      </c>
      <c r="N584" s="76">
        <f>'Turnout Restoration'!AR584</f>
        <v>22</v>
      </c>
      <c r="O584" s="45">
        <v>24.0</v>
      </c>
      <c r="P584" s="76">
        <f>'Turnout Restoration'!AT584</f>
        <v>15</v>
      </c>
      <c r="Q584" s="39">
        <f t="shared" si="6"/>
        <v>0.393442623</v>
      </c>
      <c r="R584" s="40">
        <f t="shared" si="7"/>
        <v>0.56</v>
      </c>
      <c r="S584" s="54">
        <f t="shared" si="8"/>
        <v>0.5152838428</v>
      </c>
      <c r="T584" s="40">
        <f t="shared" si="9"/>
        <v>0.446957807</v>
      </c>
      <c r="U584" s="54">
        <f t="shared" si="10"/>
        <v>0.5359290513</v>
      </c>
      <c r="V584" s="39">
        <f t="shared" ref="V584:X584" si="2935">Q584</f>
        <v>0.393442623</v>
      </c>
      <c r="W584" s="40">
        <f t="shared" si="2935"/>
        <v>0.56</v>
      </c>
      <c r="X584" s="54">
        <f t="shared" si="2935"/>
        <v>0.5152838428</v>
      </c>
      <c r="Y584" s="39">
        <f t="shared" si="12"/>
        <v>0.393442623</v>
      </c>
      <c r="Z584" s="40">
        <f t="shared" si="13"/>
        <v>0.006</v>
      </c>
      <c r="AA584" s="54">
        <f t="shared" si="14"/>
        <v>-0.1167161572</v>
      </c>
      <c r="AB584" s="55">
        <f t="shared" si="15"/>
        <v>0.01524881797</v>
      </c>
      <c r="AC584" s="55">
        <f t="shared" si="16"/>
        <v>0.7701493454</v>
      </c>
      <c r="AD584" s="39">
        <f t="shared" si="17"/>
        <v>0.278238295</v>
      </c>
      <c r="AE584" s="40">
        <f t="shared" si="18"/>
        <v>0.278238295</v>
      </c>
      <c r="AF584" s="54">
        <f t="shared" si="19"/>
        <v>-0.1167161572</v>
      </c>
      <c r="AG584" s="56">
        <f t="shared" si="20"/>
        <v>-0.3971881973</v>
      </c>
      <c r="AH584" s="56">
        <f t="shared" si="21"/>
        <v>1.182586361</v>
      </c>
      <c r="AI584" s="39">
        <f t="shared" si="22"/>
        <v>0.2133532401</v>
      </c>
      <c r="AJ584" s="40">
        <f t="shared" si="23"/>
        <v>0.2133532401</v>
      </c>
      <c r="AK584" s="54">
        <f t="shared" si="24"/>
        <v>0.2133532401</v>
      </c>
      <c r="AL584" s="57">
        <f t="shared" ref="AL584:AM584" si="2936">R584-T584</f>
        <v>0.113042193</v>
      </c>
      <c r="AM584" s="57">
        <f t="shared" si="2936"/>
        <v>-0.02064520854</v>
      </c>
      <c r="AN584" s="58">
        <f t="shared" si="26"/>
        <v>0.05524444396</v>
      </c>
      <c r="AO584" s="58">
        <f t="shared" si="27"/>
        <v>-0.01454823575</v>
      </c>
      <c r="AP584" s="39">
        <f t="shared" si="28"/>
        <v>0.2133532401</v>
      </c>
      <c r="AQ584" s="40">
        <f t="shared" ref="AQ584:AR584" si="2937">AJ584+AN584</f>
        <v>0.2685976841</v>
      </c>
      <c r="AR584" s="54">
        <f t="shared" si="2937"/>
        <v>0.1988050044</v>
      </c>
      <c r="AS584" s="59">
        <f t="shared" si="30"/>
        <v>1.844090217</v>
      </c>
      <c r="AT584" s="39">
        <f t="shared" ref="AT584:AV584" si="2938">AP584*$AS584</f>
        <v>0.393442623</v>
      </c>
      <c r="AU584" s="40">
        <f t="shared" si="2938"/>
        <v>0.4953183616</v>
      </c>
      <c r="AV584" s="54">
        <f t="shared" si="2938"/>
        <v>0.3666143637</v>
      </c>
      <c r="AW584" s="39">
        <f t="shared" ref="AW584:AY584" si="2939">IF(AT584&lt;0,0,IF(AT584&gt;1,1,AT584))</f>
        <v>0.393442623</v>
      </c>
      <c r="AX584" s="40">
        <f t="shared" si="2939"/>
        <v>0.4953183616</v>
      </c>
      <c r="AY584" s="54">
        <f t="shared" si="2939"/>
        <v>0.3666143637</v>
      </c>
      <c r="AZ584" s="38"/>
      <c r="BA584" s="38"/>
      <c r="BB584" s="38"/>
      <c r="BC584" s="38"/>
      <c r="BD584" s="38"/>
      <c r="BE584" s="38"/>
      <c r="BF584" s="38"/>
    </row>
    <row r="585">
      <c r="A585" s="1"/>
      <c r="B585" s="1"/>
      <c r="C585" s="53">
        <v>0.0</v>
      </c>
      <c r="D585" s="42"/>
      <c r="E585" s="42"/>
      <c r="F585" s="2">
        <v>7675.0</v>
      </c>
      <c r="G585" s="75">
        <v>920.0</v>
      </c>
      <c r="H585" s="43">
        <v>10.0</v>
      </c>
      <c r="I585" s="43">
        <v>17.0</v>
      </c>
      <c r="J585" s="43">
        <v>15.0</v>
      </c>
      <c r="K585" s="44">
        <v>42.0</v>
      </c>
      <c r="L585" s="44">
        <v>89.0</v>
      </c>
      <c r="M585" s="44">
        <v>28.0</v>
      </c>
      <c r="N585" s="76">
        <f>'Turnout Restoration'!AR585</f>
        <v>18</v>
      </c>
      <c r="O585" s="45">
        <v>19.0</v>
      </c>
      <c r="P585" s="76">
        <f>'Turnout Restoration'!AT585</f>
        <v>18</v>
      </c>
      <c r="Q585" s="39">
        <f t="shared" si="6"/>
        <v>0.3454545455</v>
      </c>
      <c r="R585" s="40">
        <f t="shared" si="7"/>
        <v>0.4047619048</v>
      </c>
      <c r="S585" s="54">
        <f t="shared" si="8"/>
        <v>0.5597484277</v>
      </c>
      <c r="T585" s="40">
        <f t="shared" si="9"/>
        <v>0.4487242975</v>
      </c>
      <c r="U585" s="54">
        <f t="shared" si="10"/>
        <v>0.5416290909</v>
      </c>
      <c r="V585" s="39">
        <f t="shared" ref="V585:X585" si="2940">Q585</f>
        <v>0.3454545455</v>
      </c>
      <c r="W585" s="40">
        <f t="shared" si="2940"/>
        <v>0.4047619048</v>
      </c>
      <c r="X585" s="54">
        <f t="shared" si="2940"/>
        <v>0.5597484277</v>
      </c>
      <c r="Y585" s="39">
        <f t="shared" si="12"/>
        <v>0.3454545455</v>
      </c>
      <c r="Z585" s="40">
        <f t="shared" si="13"/>
        <v>-0.1492380952</v>
      </c>
      <c r="AA585" s="54">
        <f t="shared" si="14"/>
        <v>-0.07225157233</v>
      </c>
      <c r="AB585" s="55">
        <f t="shared" si="15"/>
        <v>-0.4077889629</v>
      </c>
      <c r="AC585" s="55">
        <f t="shared" si="16"/>
        <v>1.193187126</v>
      </c>
      <c r="AD585" s="39">
        <f t="shared" si="17"/>
        <v>0.2660928898</v>
      </c>
      <c r="AE585" s="40">
        <f t="shared" si="18"/>
        <v>0.2660928898</v>
      </c>
      <c r="AF585" s="54">
        <f t="shared" si="19"/>
        <v>-0.07225157233</v>
      </c>
      <c r="AG585" s="56">
        <f t="shared" si="20"/>
        <v>-0.265135121</v>
      </c>
      <c r="AH585" s="56">
        <f t="shared" si="21"/>
        <v>1.050533284</v>
      </c>
      <c r="AI585" s="39">
        <f t="shared" si="22"/>
        <v>0.1949688638</v>
      </c>
      <c r="AJ585" s="40">
        <f t="shared" si="23"/>
        <v>0.1949688638</v>
      </c>
      <c r="AK585" s="54">
        <f t="shared" si="24"/>
        <v>0.1949688638</v>
      </c>
      <c r="AL585" s="57">
        <f t="shared" ref="AL585:AM585" si="2941">R585-T585</f>
        <v>-0.04396239276</v>
      </c>
      <c r="AM585" s="57">
        <f t="shared" si="2941"/>
        <v>0.01811933676</v>
      </c>
      <c r="AN585" s="58">
        <f t="shared" si="26"/>
        <v>-0.02148470301</v>
      </c>
      <c r="AO585" s="58">
        <f t="shared" si="27"/>
        <v>0.01276830808</v>
      </c>
      <c r="AP585" s="39">
        <f t="shared" si="28"/>
        <v>0.1949688638</v>
      </c>
      <c r="AQ585" s="40">
        <f t="shared" ref="AQ585:AR585" si="2942">AJ585+AN585</f>
        <v>0.1734841608</v>
      </c>
      <c r="AR585" s="54">
        <f t="shared" si="2942"/>
        <v>0.2077371719</v>
      </c>
      <c r="AS585" s="59">
        <f t="shared" si="30"/>
        <v>1.771844687</v>
      </c>
      <c r="AT585" s="39">
        <f t="shared" ref="AT585:AV585" si="2943">AP585*$AS585</f>
        <v>0.3454545455</v>
      </c>
      <c r="AU585" s="40">
        <f t="shared" si="2943"/>
        <v>0.3073869886</v>
      </c>
      <c r="AV585" s="54">
        <f t="shared" si="2943"/>
        <v>0.3680780043</v>
      </c>
      <c r="AW585" s="39">
        <f t="shared" ref="AW585:AY585" si="2944">IF(AT585&lt;0,0,IF(AT585&gt;1,1,AT585))</f>
        <v>0.3454545455</v>
      </c>
      <c r="AX585" s="40">
        <f t="shared" si="2944"/>
        <v>0.3073869886</v>
      </c>
      <c r="AY585" s="54">
        <f t="shared" si="2944"/>
        <v>0.3680780043</v>
      </c>
      <c r="AZ585" s="38"/>
      <c r="BA585" s="38"/>
      <c r="BB585" s="38"/>
      <c r="BC585" s="38"/>
      <c r="BD585" s="38"/>
      <c r="BE585" s="38"/>
      <c r="BF585" s="38"/>
    </row>
    <row r="586">
      <c r="A586" s="1"/>
      <c r="B586" s="1"/>
      <c r="C586" s="53">
        <v>0.0</v>
      </c>
      <c r="D586" s="42"/>
      <c r="E586" s="42"/>
      <c r="F586" s="2">
        <v>7683.0</v>
      </c>
      <c r="G586" s="75">
        <v>1512.0</v>
      </c>
      <c r="H586" s="43">
        <v>13.0</v>
      </c>
      <c r="I586" s="43">
        <v>18.0</v>
      </c>
      <c r="J586" s="43">
        <v>21.0</v>
      </c>
      <c r="K586" s="44">
        <v>59.0</v>
      </c>
      <c r="L586" s="44">
        <v>115.0</v>
      </c>
      <c r="M586" s="44">
        <v>60.0</v>
      </c>
      <c r="N586" s="76">
        <f>'Turnout Restoration'!AR586</f>
        <v>22</v>
      </c>
      <c r="O586" s="45">
        <v>30.0</v>
      </c>
      <c r="P586" s="76">
        <f>'Turnout Restoration'!AT586</f>
        <v>33</v>
      </c>
      <c r="Q586" s="39">
        <f t="shared" si="6"/>
        <v>0.3529411765</v>
      </c>
      <c r="R586" s="40">
        <f t="shared" si="7"/>
        <v>0.3461538462</v>
      </c>
      <c r="S586" s="54">
        <f t="shared" si="8"/>
        <v>0.4914529915</v>
      </c>
      <c r="T586" s="40">
        <f t="shared" si="9"/>
        <v>0.4482422145</v>
      </c>
      <c r="U586" s="54">
        <f t="shared" si="10"/>
        <v>0.5406297578</v>
      </c>
      <c r="V586" s="39">
        <f t="shared" ref="V586:X586" si="2945">Q586</f>
        <v>0.3529411765</v>
      </c>
      <c r="W586" s="40">
        <f t="shared" si="2945"/>
        <v>0.3461538462</v>
      </c>
      <c r="X586" s="54">
        <f t="shared" si="2945"/>
        <v>0.4914529915</v>
      </c>
      <c r="Y586" s="39">
        <f t="shared" si="12"/>
        <v>0.3529411765</v>
      </c>
      <c r="Z586" s="40">
        <f t="shared" si="13"/>
        <v>-0.2078461538</v>
      </c>
      <c r="AA586" s="54">
        <f t="shared" si="14"/>
        <v>-0.1405470085</v>
      </c>
      <c r="AB586" s="55">
        <f t="shared" si="15"/>
        <v>-0.5322158503</v>
      </c>
      <c r="AC586" s="55">
        <f t="shared" si="16"/>
        <v>1.317614014</v>
      </c>
      <c r="AD586" s="39">
        <f t="shared" si="17"/>
        <v>0.2896269132</v>
      </c>
      <c r="AE586" s="40">
        <f t="shared" si="18"/>
        <v>0.2896269132</v>
      </c>
      <c r="AF586" s="54">
        <f t="shared" si="19"/>
        <v>-0.1405470085</v>
      </c>
      <c r="AG586" s="56">
        <f t="shared" si="20"/>
        <v>-0.4517936405</v>
      </c>
      <c r="AH586" s="56">
        <f t="shared" si="21"/>
        <v>1.237191804</v>
      </c>
      <c r="AI586" s="39">
        <f t="shared" si="22"/>
        <v>0.2276370032</v>
      </c>
      <c r="AJ586" s="40">
        <f t="shared" si="23"/>
        <v>0.2276370032</v>
      </c>
      <c r="AK586" s="54">
        <f t="shared" si="24"/>
        <v>0.2276370032</v>
      </c>
      <c r="AL586" s="57">
        <f t="shared" ref="AL586:AM586" si="2946">R586-T586</f>
        <v>-0.1020883684</v>
      </c>
      <c r="AM586" s="57">
        <f t="shared" si="2946"/>
        <v>-0.04917676633</v>
      </c>
      <c r="AN586" s="58">
        <f t="shared" si="26"/>
        <v>-0.04989123971</v>
      </c>
      <c r="AO586" s="58">
        <f t="shared" si="27"/>
        <v>-0.03465381272</v>
      </c>
      <c r="AP586" s="39">
        <f t="shared" si="28"/>
        <v>0.2276370032</v>
      </c>
      <c r="AQ586" s="40">
        <f t="shared" ref="AQ586:AR586" si="2947">AJ586+AN586</f>
        <v>0.1777457635</v>
      </c>
      <c r="AR586" s="54">
        <f t="shared" si="2947"/>
        <v>0.1929831905</v>
      </c>
      <c r="AS586" s="59">
        <f t="shared" si="30"/>
        <v>1.550456083</v>
      </c>
      <c r="AT586" s="39">
        <f t="shared" ref="AT586:AV586" si="2948">AP586*$AS586</f>
        <v>0.3529411765</v>
      </c>
      <c r="AU586" s="40">
        <f t="shared" si="2948"/>
        <v>0.2755870003</v>
      </c>
      <c r="AV586" s="54">
        <f t="shared" si="2948"/>
        <v>0.2992119617</v>
      </c>
      <c r="AW586" s="39">
        <f t="shared" ref="AW586:AY586" si="2949">IF(AT586&lt;0,0,IF(AT586&gt;1,1,AT586))</f>
        <v>0.3529411765</v>
      </c>
      <c r="AX586" s="40">
        <f t="shared" si="2949"/>
        <v>0.2755870003</v>
      </c>
      <c r="AY586" s="54">
        <f t="shared" si="2949"/>
        <v>0.2992119617</v>
      </c>
      <c r="AZ586" s="38"/>
      <c r="BA586" s="38"/>
      <c r="BB586" s="38"/>
      <c r="BC586" s="38"/>
      <c r="BD586" s="38"/>
      <c r="BE586" s="38"/>
      <c r="BF586" s="38"/>
    </row>
    <row r="587">
      <c r="A587" s="1"/>
      <c r="B587" s="1"/>
      <c r="C587" s="53">
        <v>0.0</v>
      </c>
      <c r="D587" s="42"/>
      <c r="E587" s="42"/>
      <c r="F587" s="2">
        <v>7684.0</v>
      </c>
      <c r="G587" s="75">
        <v>2012.0</v>
      </c>
      <c r="H587" s="43">
        <v>12.0</v>
      </c>
      <c r="I587" s="43">
        <v>46.0</v>
      </c>
      <c r="J587" s="43">
        <v>33.0</v>
      </c>
      <c r="K587" s="44">
        <v>58.0</v>
      </c>
      <c r="L587" s="44">
        <v>161.0</v>
      </c>
      <c r="M587" s="44">
        <v>65.0</v>
      </c>
      <c r="N587" s="76">
        <f>'Turnout Restoration'!AR587</f>
        <v>25</v>
      </c>
      <c r="O587" s="45">
        <v>19.0</v>
      </c>
      <c r="P587" s="76">
        <f>'Turnout Restoration'!AT587</f>
        <v>65</v>
      </c>
      <c r="Q587" s="39">
        <f t="shared" si="6"/>
        <v>0.1743119266</v>
      </c>
      <c r="R587" s="40">
        <f t="shared" si="7"/>
        <v>0.5054945055</v>
      </c>
      <c r="S587" s="54">
        <f t="shared" si="8"/>
        <v>0.5669014085</v>
      </c>
      <c r="T587" s="40">
        <f t="shared" si="9"/>
        <v>0.4805635048</v>
      </c>
      <c r="U587" s="54">
        <f t="shared" si="10"/>
        <v>0.5755709115</v>
      </c>
      <c r="V587" s="39">
        <f t="shared" ref="V587:X587" si="2950">Q587</f>
        <v>0.1743119266</v>
      </c>
      <c r="W587" s="40">
        <f t="shared" si="2950"/>
        <v>0.5054945055</v>
      </c>
      <c r="X587" s="54">
        <f t="shared" si="2950"/>
        <v>0.5669014085</v>
      </c>
      <c r="Y587" s="39">
        <f t="shared" si="12"/>
        <v>0.1743119266</v>
      </c>
      <c r="Z587" s="40">
        <f t="shared" si="13"/>
        <v>-0.04850549451</v>
      </c>
      <c r="AA587" s="54">
        <f t="shared" si="14"/>
        <v>-0.06509859155</v>
      </c>
      <c r="AB587" s="55">
        <f t="shared" si="15"/>
        <v>-0.2714022359</v>
      </c>
      <c r="AC587" s="55">
        <f t="shared" si="16"/>
        <v>1.056800399</v>
      </c>
      <c r="AD587" s="39">
        <f t="shared" si="17"/>
        <v>0.1279402805</v>
      </c>
      <c r="AE587" s="40">
        <f t="shared" si="18"/>
        <v>0.1279402805</v>
      </c>
      <c r="AF587" s="54">
        <f t="shared" si="19"/>
        <v>-0.06509859155</v>
      </c>
      <c r="AG587" s="56">
        <f t="shared" si="20"/>
        <v>-0.470678799</v>
      </c>
      <c r="AH587" s="56">
        <f t="shared" si="21"/>
        <v>1.256076962</v>
      </c>
      <c r="AI587" s="39">
        <f t="shared" si="22"/>
        <v>0.1015050294</v>
      </c>
      <c r="AJ587" s="40">
        <f t="shared" si="23"/>
        <v>0.1015050294</v>
      </c>
      <c r="AK587" s="54">
        <f t="shared" si="24"/>
        <v>0.1015050294</v>
      </c>
      <c r="AL587" s="57">
        <f t="shared" ref="AL587:AM587" si="2951">R587-T587</f>
        <v>0.02493100074</v>
      </c>
      <c r="AM587" s="57">
        <f t="shared" si="2951"/>
        <v>-0.008669503089</v>
      </c>
      <c r="AN587" s="58">
        <f t="shared" si="26"/>
        <v>0.01218393979</v>
      </c>
      <c r="AO587" s="58">
        <f t="shared" si="27"/>
        <v>-0.006109212923</v>
      </c>
      <c r="AP587" s="39">
        <f t="shared" si="28"/>
        <v>0.1015050294</v>
      </c>
      <c r="AQ587" s="40">
        <f t="shared" ref="AQ587:AR587" si="2952">AJ587+AN587</f>
        <v>0.1136889692</v>
      </c>
      <c r="AR587" s="54">
        <f t="shared" si="2952"/>
        <v>0.09539581651</v>
      </c>
      <c r="AS587" s="59">
        <f t="shared" si="30"/>
        <v>1.71727379</v>
      </c>
      <c r="AT587" s="39">
        <f t="shared" ref="AT587:AV587" si="2953">AP587*$AS587</f>
        <v>0.1743119266</v>
      </c>
      <c r="AU587" s="40">
        <f t="shared" si="2953"/>
        <v>0.1952350871</v>
      </c>
      <c r="AV587" s="54">
        <f t="shared" si="2953"/>
        <v>0.1638207354</v>
      </c>
      <c r="AW587" s="39">
        <f t="shared" ref="AW587:AY587" si="2954">IF(AT587&lt;0,0,IF(AT587&gt;1,1,AT587))</f>
        <v>0.1743119266</v>
      </c>
      <c r="AX587" s="40">
        <f t="shared" si="2954"/>
        <v>0.1952350871</v>
      </c>
      <c r="AY587" s="54">
        <f t="shared" si="2954"/>
        <v>0.1638207354</v>
      </c>
      <c r="AZ587" s="38"/>
      <c r="BA587" s="38"/>
      <c r="BB587" s="38"/>
      <c r="BC587" s="38"/>
      <c r="BD587" s="38"/>
      <c r="BE587" s="38"/>
      <c r="BF587" s="38"/>
    </row>
    <row r="588">
      <c r="A588" s="1"/>
      <c r="B588" s="1"/>
      <c r="C588" s="53">
        <v>0.0</v>
      </c>
      <c r="D588" s="42"/>
      <c r="E588" s="42"/>
      <c r="F588" s="2">
        <v>7691.0</v>
      </c>
      <c r="G588" s="75">
        <v>2131.0</v>
      </c>
      <c r="H588" s="43">
        <v>37.0</v>
      </c>
      <c r="I588" s="43">
        <v>39.0</v>
      </c>
      <c r="J588" s="43">
        <v>48.0</v>
      </c>
      <c r="K588" s="44">
        <v>117.0</v>
      </c>
      <c r="L588" s="44">
        <v>175.0</v>
      </c>
      <c r="M588" s="44">
        <v>98.0</v>
      </c>
      <c r="N588" s="76">
        <f>'Turnout Restoration'!AR588</f>
        <v>34</v>
      </c>
      <c r="O588" s="45">
        <v>43.0</v>
      </c>
      <c r="P588" s="76">
        <f>'Turnout Restoration'!AT588</f>
        <v>38</v>
      </c>
      <c r="Q588" s="39">
        <f t="shared" si="6"/>
        <v>0.3739130435</v>
      </c>
      <c r="R588" s="40">
        <f t="shared" si="7"/>
        <v>0.314516129</v>
      </c>
      <c r="S588" s="54">
        <f t="shared" si="8"/>
        <v>0.4487179487</v>
      </c>
      <c r="T588" s="40">
        <f t="shared" si="9"/>
        <v>0.4472982231</v>
      </c>
      <c r="U588" s="54">
        <f t="shared" si="10"/>
        <v>0.5380470321</v>
      </c>
      <c r="V588" s="39">
        <f t="shared" ref="V588:X588" si="2955">Q588</f>
        <v>0.3739130435</v>
      </c>
      <c r="W588" s="40">
        <f t="shared" si="2955"/>
        <v>0.314516129</v>
      </c>
      <c r="X588" s="54">
        <f t="shared" si="2955"/>
        <v>0.4487179487</v>
      </c>
      <c r="Y588" s="39">
        <f t="shared" si="12"/>
        <v>0.3739130435</v>
      </c>
      <c r="Z588" s="40">
        <f t="shared" si="13"/>
        <v>-0.239483871</v>
      </c>
      <c r="AA588" s="54">
        <f t="shared" si="14"/>
        <v>-0.1832820513</v>
      </c>
      <c r="AB588" s="55">
        <f t="shared" si="15"/>
        <v>-0.5696537241</v>
      </c>
      <c r="AC588" s="55">
        <f t="shared" si="16"/>
        <v>1.355051888</v>
      </c>
      <c r="AD588" s="39">
        <f t="shared" si="17"/>
        <v>0.313977299</v>
      </c>
      <c r="AE588" s="40">
        <f t="shared" si="18"/>
        <v>0.313977299</v>
      </c>
      <c r="AF588" s="54">
        <f t="shared" si="19"/>
        <v>-0.1832820513</v>
      </c>
      <c r="AG588" s="56">
        <f t="shared" si="20"/>
        <v>-0.528380054</v>
      </c>
      <c r="AH588" s="56">
        <f t="shared" si="21"/>
        <v>1.313778217</v>
      </c>
      <c r="AI588" s="39">
        <f t="shared" si="22"/>
        <v>0.2570739724</v>
      </c>
      <c r="AJ588" s="40">
        <f t="shared" si="23"/>
        <v>0.2570739724</v>
      </c>
      <c r="AK588" s="54">
        <f t="shared" si="24"/>
        <v>0.2570739724</v>
      </c>
      <c r="AL588" s="57">
        <f t="shared" ref="AL588:AM588" si="2956">R588-T588</f>
        <v>-0.132782094</v>
      </c>
      <c r="AM588" s="57">
        <f t="shared" si="2956"/>
        <v>-0.08932908342</v>
      </c>
      <c r="AN588" s="58">
        <f t="shared" si="26"/>
        <v>-0.06489146009</v>
      </c>
      <c r="AO588" s="58">
        <f t="shared" si="27"/>
        <v>-0.06294828957</v>
      </c>
      <c r="AP588" s="39">
        <f t="shared" si="28"/>
        <v>0.2570739724</v>
      </c>
      <c r="AQ588" s="40">
        <f t="shared" ref="AQ588:AR588" si="2957">AJ588+AN588</f>
        <v>0.1921825123</v>
      </c>
      <c r="AR588" s="54">
        <f t="shared" si="2957"/>
        <v>0.1941256828</v>
      </c>
      <c r="AS588" s="59">
        <f t="shared" si="30"/>
        <v>1.454495918</v>
      </c>
      <c r="AT588" s="39">
        <f t="shared" ref="AT588:AV588" si="2958">AP588*$AS588</f>
        <v>0.3739130435</v>
      </c>
      <c r="AU588" s="40">
        <f t="shared" si="2958"/>
        <v>0.2795286797</v>
      </c>
      <c r="AV588" s="54">
        <f t="shared" si="2958"/>
        <v>0.2823550133</v>
      </c>
      <c r="AW588" s="39">
        <f t="shared" ref="AW588:AY588" si="2959">IF(AT588&lt;0,0,IF(AT588&gt;1,1,AT588))</f>
        <v>0.3739130435</v>
      </c>
      <c r="AX588" s="40">
        <f t="shared" si="2959"/>
        <v>0.2795286797</v>
      </c>
      <c r="AY588" s="54">
        <f t="shared" si="2959"/>
        <v>0.2823550133</v>
      </c>
      <c r="AZ588" s="38"/>
      <c r="BA588" s="38"/>
      <c r="BB588" s="38"/>
      <c r="BC588" s="38"/>
      <c r="BD588" s="38"/>
      <c r="BE588" s="38"/>
      <c r="BF588" s="38"/>
    </row>
    <row r="589">
      <c r="A589" s="1"/>
      <c r="B589" s="1"/>
      <c r="C589" s="53">
        <v>0.0</v>
      </c>
      <c r="D589" s="42"/>
      <c r="E589" s="42"/>
      <c r="F589" s="2">
        <v>7705.0</v>
      </c>
      <c r="G589" s="75">
        <v>1261.0</v>
      </c>
      <c r="H589" s="43">
        <v>14.0</v>
      </c>
      <c r="I589" s="43">
        <v>19.0</v>
      </c>
      <c r="J589" s="43">
        <v>14.0</v>
      </c>
      <c r="K589" s="44">
        <v>63.0</v>
      </c>
      <c r="L589" s="44">
        <v>114.0</v>
      </c>
      <c r="M589" s="44">
        <v>46.0</v>
      </c>
      <c r="N589" s="76">
        <f>'Turnout Restoration'!AR589</f>
        <v>23</v>
      </c>
      <c r="O589" s="45">
        <v>19.0</v>
      </c>
      <c r="P589" s="76">
        <f>'Turnout Restoration'!AT589</f>
        <v>18</v>
      </c>
      <c r="Q589" s="39">
        <f t="shared" si="6"/>
        <v>0.3166666667</v>
      </c>
      <c r="R589" s="40">
        <f t="shared" si="7"/>
        <v>0.4042553191</v>
      </c>
      <c r="S589" s="54">
        <f t="shared" si="8"/>
        <v>0.5112107623</v>
      </c>
      <c r="T589" s="40">
        <f t="shared" si="9"/>
        <v>0.4512891667</v>
      </c>
      <c r="U589" s="54">
        <f t="shared" si="10"/>
        <v>0.5458508333</v>
      </c>
      <c r="V589" s="39">
        <f t="shared" ref="V589:X589" si="2960">Q589</f>
        <v>0.3166666667</v>
      </c>
      <c r="W589" s="40">
        <f t="shared" si="2960"/>
        <v>0.4042553191</v>
      </c>
      <c r="X589" s="54">
        <f t="shared" si="2960"/>
        <v>0.5112107623</v>
      </c>
      <c r="Y589" s="39">
        <f t="shared" si="12"/>
        <v>0.3166666667</v>
      </c>
      <c r="Z589" s="40">
        <f t="shared" si="13"/>
        <v>-0.1497446809</v>
      </c>
      <c r="AA589" s="54">
        <f t="shared" si="14"/>
        <v>-0.1207892377</v>
      </c>
      <c r="AB589" s="55">
        <f t="shared" si="15"/>
        <v>-0.4417155021</v>
      </c>
      <c r="AC589" s="55">
        <f t="shared" si="16"/>
        <v>1.227113666</v>
      </c>
      <c r="AD589" s="39">
        <f t="shared" si="17"/>
        <v>0.2476905804</v>
      </c>
      <c r="AE589" s="40">
        <f t="shared" si="18"/>
        <v>0.2476905804</v>
      </c>
      <c r="AF589" s="54">
        <f t="shared" si="19"/>
        <v>-0.1207892377</v>
      </c>
      <c r="AG589" s="56">
        <f t="shared" si="20"/>
        <v>-0.4537284298</v>
      </c>
      <c r="AH589" s="56">
        <f t="shared" si="21"/>
        <v>1.239126593</v>
      </c>
      <c r="AI589" s="39">
        <f t="shared" si="22"/>
        <v>0.1948597746</v>
      </c>
      <c r="AJ589" s="40">
        <f t="shared" si="23"/>
        <v>0.1948597746</v>
      </c>
      <c r="AK589" s="54">
        <f t="shared" si="24"/>
        <v>0.1948597746</v>
      </c>
      <c r="AL589" s="57">
        <f t="shared" ref="AL589:AM589" si="2961">R589-T589</f>
        <v>-0.04703384752</v>
      </c>
      <c r="AM589" s="57">
        <f t="shared" si="2961"/>
        <v>-0.034640071</v>
      </c>
      <c r="AN589" s="58">
        <f t="shared" si="26"/>
        <v>-0.02298574263</v>
      </c>
      <c r="AO589" s="58">
        <f t="shared" si="27"/>
        <v>-0.02441011524</v>
      </c>
      <c r="AP589" s="39">
        <f t="shared" si="28"/>
        <v>0.1948597746</v>
      </c>
      <c r="AQ589" s="40">
        <f t="shared" ref="AQ589:AR589" si="2962">AJ589+AN589</f>
        <v>0.171874032</v>
      </c>
      <c r="AR589" s="54">
        <f t="shared" si="2962"/>
        <v>0.1704496594</v>
      </c>
      <c r="AS589" s="59">
        <f t="shared" si="30"/>
        <v>1.625100241</v>
      </c>
      <c r="AT589" s="39">
        <f t="shared" ref="AT589:AV589" si="2963">AP589*$AS589</f>
        <v>0.3166666667</v>
      </c>
      <c r="AU589" s="40">
        <f t="shared" si="2963"/>
        <v>0.2793125308</v>
      </c>
      <c r="AV589" s="54">
        <f t="shared" si="2963"/>
        <v>0.2769977825</v>
      </c>
      <c r="AW589" s="39">
        <f t="shared" ref="AW589:AY589" si="2964">IF(AT589&lt;0,0,IF(AT589&gt;1,1,AT589))</f>
        <v>0.3166666667</v>
      </c>
      <c r="AX589" s="40">
        <f t="shared" si="2964"/>
        <v>0.2793125308</v>
      </c>
      <c r="AY589" s="54">
        <f t="shared" si="2964"/>
        <v>0.2769977825</v>
      </c>
      <c r="AZ589" s="38"/>
      <c r="BA589" s="38"/>
      <c r="BB589" s="38"/>
      <c r="BC589" s="38"/>
      <c r="BD589" s="38"/>
      <c r="BE589" s="38"/>
      <c r="BF589" s="38"/>
    </row>
    <row r="590">
      <c r="A590" s="1"/>
      <c r="B590" s="1"/>
      <c r="C590" s="53">
        <v>0.0</v>
      </c>
      <c r="D590" s="42"/>
      <c r="E590" s="42"/>
      <c r="F590" s="2">
        <v>7707.0</v>
      </c>
      <c r="G590" s="75">
        <v>436.0</v>
      </c>
      <c r="H590" s="43">
        <v>5.0</v>
      </c>
      <c r="I590" s="43">
        <v>7.0</v>
      </c>
      <c r="J590" s="43">
        <v>6.0</v>
      </c>
      <c r="K590" s="44">
        <v>14.0</v>
      </c>
      <c r="L590" s="44">
        <v>45.0</v>
      </c>
      <c r="M590" s="44">
        <v>17.0</v>
      </c>
      <c r="N590" s="76">
        <f>'Turnout Restoration'!AR590</f>
        <v>4</v>
      </c>
      <c r="O590" s="45">
        <v>10.0</v>
      </c>
      <c r="P590" s="76">
        <f>'Turnout Restoration'!AT590</f>
        <v>10</v>
      </c>
      <c r="Q590" s="39">
        <f t="shared" si="6"/>
        <v>0.4166666667</v>
      </c>
      <c r="R590" s="40">
        <f t="shared" si="7"/>
        <v>0.3888888889</v>
      </c>
      <c r="S590" s="54">
        <f t="shared" si="8"/>
        <v>0.5921052632</v>
      </c>
      <c r="T590" s="40">
        <f t="shared" si="9"/>
        <v>0.4472291667</v>
      </c>
      <c r="U590" s="54">
        <f t="shared" si="10"/>
        <v>0.5337708333</v>
      </c>
      <c r="V590" s="39">
        <f t="shared" ref="V590:X590" si="2965">Q590</f>
        <v>0.4166666667</v>
      </c>
      <c r="W590" s="40">
        <f t="shared" si="2965"/>
        <v>0.3888888889</v>
      </c>
      <c r="X590" s="54">
        <f t="shared" si="2965"/>
        <v>0.5921052632</v>
      </c>
      <c r="Y590" s="39">
        <f t="shared" si="12"/>
        <v>0.4166666667</v>
      </c>
      <c r="Z590" s="40">
        <f t="shared" si="13"/>
        <v>-0.1651111111</v>
      </c>
      <c r="AA590" s="54">
        <f t="shared" si="14"/>
        <v>-0.03989473684</v>
      </c>
      <c r="AB590" s="55">
        <f t="shared" si="15"/>
        <v>-0.3772838489</v>
      </c>
      <c r="AC590" s="55">
        <f t="shared" si="16"/>
        <v>1.162682012</v>
      </c>
      <c r="AD590" s="39">
        <f t="shared" si="17"/>
        <v>0.316917016</v>
      </c>
      <c r="AE590" s="40">
        <f t="shared" si="18"/>
        <v>0.316917016</v>
      </c>
      <c r="AF590" s="54">
        <f t="shared" si="19"/>
        <v>-0.03989473684</v>
      </c>
      <c r="AG590" s="56">
        <f t="shared" si="20"/>
        <v>-0.1252251605</v>
      </c>
      <c r="AH590" s="56">
        <f t="shared" si="21"/>
        <v>0.9106233239</v>
      </c>
      <c r="AI590" s="39">
        <f t="shared" si="22"/>
        <v>0.2258627737</v>
      </c>
      <c r="AJ590" s="40">
        <f t="shared" si="23"/>
        <v>0.2258627737</v>
      </c>
      <c r="AK590" s="54">
        <f t="shared" si="24"/>
        <v>0.2258627737</v>
      </c>
      <c r="AL590" s="57">
        <f t="shared" ref="AL590:AM590" si="2966">R590-T590</f>
        <v>-0.05834027778</v>
      </c>
      <c r="AM590" s="57">
        <f t="shared" si="2966"/>
        <v>0.05833442982</v>
      </c>
      <c r="AN590" s="58">
        <f t="shared" si="26"/>
        <v>-0.02851126754</v>
      </c>
      <c r="AO590" s="58">
        <f t="shared" si="27"/>
        <v>0.04110702181</v>
      </c>
      <c r="AP590" s="39">
        <f t="shared" si="28"/>
        <v>0.2258627737</v>
      </c>
      <c r="AQ590" s="40">
        <f t="shared" ref="AQ590:AR590" si="2967">AJ590+AN590</f>
        <v>0.1973515062</v>
      </c>
      <c r="AR590" s="54">
        <f t="shared" si="2967"/>
        <v>0.2669697955</v>
      </c>
      <c r="AS590" s="59">
        <f t="shared" si="30"/>
        <v>1.844777959</v>
      </c>
      <c r="AT590" s="39">
        <f t="shared" ref="AT590:AV590" si="2968">AP590*$AS590</f>
        <v>0.4166666667</v>
      </c>
      <c r="AU590" s="40">
        <f t="shared" si="2968"/>
        <v>0.3640697087</v>
      </c>
      <c r="AV590" s="54">
        <f t="shared" si="2968"/>
        <v>0.4924999945</v>
      </c>
      <c r="AW590" s="39">
        <f t="shared" ref="AW590:AY590" si="2969">IF(AT590&lt;0,0,IF(AT590&gt;1,1,AT590))</f>
        <v>0.4166666667</v>
      </c>
      <c r="AX590" s="40">
        <f t="shared" si="2969"/>
        <v>0.3640697087</v>
      </c>
      <c r="AY590" s="54">
        <f t="shared" si="2969"/>
        <v>0.4924999945</v>
      </c>
      <c r="AZ590" s="38"/>
      <c r="BA590" s="38"/>
      <c r="BB590" s="38"/>
      <c r="BC590" s="38"/>
      <c r="BD590" s="38"/>
      <c r="BE590" s="38"/>
      <c r="BF590" s="38"/>
    </row>
    <row r="591">
      <c r="A591" s="1"/>
      <c r="B591" s="1"/>
      <c r="C591" s="53">
        <v>0.0</v>
      </c>
      <c r="D591" s="42"/>
      <c r="E591" s="42"/>
      <c r="F591" s="2">
        <v>7714.0</v>
      </c>
      <c r="G591" s="75">
        <v>1067.0</v>
      </c>
      <c r="H591" s="43">
        <v>9.0</v>
      </c>
      <c r="I591" s="43">
        <v>16.0</v>
      </c>
      <c r="J591" s="43">
        <v>5.0</v>
      </c>
      <c r="K591" s="44">
        <v>21.0</v>
      </c>
      <c r="L591" s="44">
        <v>72.0</v>
      </c>
      <c r="M591" s="44">
        <v>9.0</v>
      </c>
      <c r="N591" s="76">
        <f>'Turnout Restoration'!AR591</f>
        <v>7</v>
      </c>
      <c r="O591" s="45">
        <v>14.0</v>
      </c>
      <c r="P591" s="76">
        <f>'Turnout Restoration'!AT591</f>
        <v>7</v>
      </c>
      <c r="Q591" s="39">
        <f t="shared" si="6"/>
        <v>0.5</v>
      </c>
      <c r="R591" s="40">
        <f t="shared" si="7"/>
        <v>0.5333333333</v>
      </c>
      <c r="S591" s="54">
        <f t="shared" si="8"/>
        <v>0.7058823529</v>
      </c>
      <c r="T591" s="40">
        <f t="shared" si="9"/>
        <v>0.45425</v>
      </c>
      <c r="U591" s="54">
        <f t="shared" si="10"/>
        <v>0.52925</v>
      </c>
      <c r="V591" s="39">
        <f t="shared" ref="V591:X591" si="2970">Q591</f>
        <v>0.5</v>
      </c>
      <c r="W591" s="40">
        <f t="shared" si="2970"/>
        <v>0.5333333333</v>
      </c>
      <c r="X591" s="54">
        <f t="shared" si="2970"/>
        <v>0.7058823529</v>
      </c>
      <c r="Y591" s="39">
        <f t="shared" si="12"/>
        <v>0.5</v>
      </c>
      <c r="Z591" s="40">
        <f t="shared" si="13"/>
        <v>-0.02066666667</v>
      </c>
      <c r="AA591" s="54">
        <f t="shared" si="14"/>
        <v>0.07388235294</v>
      </c>
      <c r="AB591" s="55">
        <f t="shared" si="15"/>
        <v>-0.04130981886</v>
      </c>
      <c r="AC591" s="55">
        <f t="shared" si="16"/>
        <v>0.8267079823</v>
      </c>
      <c r="AD591" s="39">
        <f t="shared" si="17"/>
        <v>0.3538552749</v>
      </c>
      <c r="AE591" s="40">
        <f t="shared" si="18"/>
        <v>0.3538552749</v>
      </c>
      <c r="AF591" s="54">
        <f t="shared" si="19"/>
        <v>0.07388235294</v>
      </c>
      <c r="AG591" s="56">
        <f t="shared" si="20"/>
        <v>0.2058354843</v>
      </c>
      <c r="AH591" s="56">
        <f t="shared" si="21"/>
        <v>0.5795626791</v>
      </c>
      <c r="AI591" s="39">
        <f t="shared" si="22"/>
        <v>0.2556092307</v>
      </c>
      <c r="AJ591" s="40">
        <f t="shared" si="23"/>
        <v>0.2556092307</v>
      </c>
      <c r="AK591" s="54">
        <f t="shared" si="24"/>
        <v>0.2556092307</v>
      </c>
      <c r="AL591" s="57">
        <f t="shared" ref="AL591:AM591" si="2971">R591-T591</f>
        <v>0.07908333333</v>
      </c>
      <c r="AM591" s="57">
        <f t="shared" si="2971"/>
        <v>0.1766323529</v>
      </c>
      <c r="AN591" s="58">
        <f t="shared" si="26"/>
        <v>0.03864853169</v>
      </c>
      <c r="AO591" s="58">
        <f t="shared" si="27"/>
        <v>0.1244690315</v>
      </c>
      <c r="AP591" s="39">
        <f t="shared" si="28"/>
        <v>0.2556092307</v>
      </c>
      <c r="AQ591" s="40">
        <f t="shared" ref="AQ591:AR591" si="2972">AJ591+AN591</f>
        <v>0.2942577624</v>
      </c>
      <c r="AR591" s="54">
        <f t="shared" si="2972"/>
        <v>0.3800782622</v>
      </c>
      <c r="AS591" s="59">
        <f t="shared" si="30"/>
        <v>1.956110891</v>
      </c>
      <c r="AT591" s="39">
        <f t="shared" ref="AT591:AV591" si="2973">AP591*$AS591</f>
        <v>0.5</v>
      </c>
      <c r="AU591" s="40">
        <f t="shared" si="2973"/>
        <v>0.5756008138</v>
      </c>
      <c r="AV591" s="54">
        <f t="shared" si="2973"/>
        <v>0.7434752282</v>
      </c>
      <c r="AW591" s="39">
        <f t="shared" ref="AW591:AY591" si="2974">IF(AT591&lt;0,0,IF(AT591&gt;1,1,AT591))</f>
        <v>0.5</v>
      </c>
      <c r="AX591" s="40">
        <f t="shared" si="2974"/>
        <v>0.5756008138</v>
      </c>
      <c r="AY591" s="54">
        <f t="shared" si="2974"/>
        <v>0.7434752282</v>
      </c>
      <c r="AZ591" s="38"/>
      <c r="BA591" s="38"/>
      <c r="BB591" s="38"/>
      <c r="BC591" s="38"/>
      <c r="BD591" s="38"/>
      <c r="BE591" s="38"/>
      <c r="BF591" s="38"/>
    </row>
    <row r="592">
      <c r="A592" s="1"/>
      <c r="B592" s="1"/>
      <c r="C592" s="53">
        <v>0.0</v>
      </c>
      <c r="D592" s="42"/>
      <c r="E592" s="42"/>
      <c r="F592" s="2">
        <v>7715.0</v>
      </c>
      <c r="G592" s="75">
        <v>1788.0</v>
      </c>
      <c r="H592" s="43">
        <v>24.0</v>
      </c>
      <c r="I592" s="43">
        <v>43.0</v>
      </c>
      <c r="J592" s="43">
        <v>19.0</v>
      </c>
      <c r="K592" s="44">
        <v>51.0</v>
      </c>
      <c r="L592" s="44">
        <v>118.0</v>
      </c>
      <c r="M592" s="44">
        <v>48.0</v>
      </c>
      <c r="N592" s="76">
        <f>'Turnout Restoration'!AR592</f>
        <v>28</v>
      </c>
      <c r="O592" s="45">
        <v>28.0</v>
      </c>
      <c r="P592" s="76">
        <f>'Turnout Restoration'!AT592</f>
        <v>16</v>
      </c>
      <c r="Q592" s="39">
        <f t="shared" si="6"/>
        <v>0.3888888889</v>
      </c>
      <c r="R592" s="40">
        <f t="shared" si="7"/>
        <v>0.5</v>
      </c>
      <c r="S592" s="54">
        <f t="shared" si="8"/>
        <v>0.5437788018</v>
      </c>
      <c r="T592" s="40">
        <f t="shared" si="9"/>
        <v>0.4469907407</v>
      </c>
      <c r="U592" s="54">
        <f t="shared" si="10"/>
        <v>0.5363981481</v>
      </c>
      <c r="V592" s="39">
        <f t="shared" ref="V592:X592" si="2975">Q592</f>
        <v>0.3888888889</v>
      </c>
      <c r="W592" s="40">
        <f t="shared" si="2975"/>
        <v>0.5</v>
      </c>
      <c r="X592" s="54">
        <f t="shared" si="2975"/>
        <v>0.5437788018</v>
      </c>
      <c r="Y592" s="39">
        <f t="shared" si="12"/>
        <v>0.3888888889</v>
      </c>
      <c r="Z592" s="40">
        <f t="shared" si="13"/>
        <v>-0.054</v>
      </c>
      <c r="AA592" s="54">
        <f t="shared" si="14"/>
        <v>-0.08822119816</v>
      </c>
      <c r="AB592" s="55">
        <f t="shared" si="15"/>
        <v>-0.1379748783</v>
      </c>
      <c r="AC592" s="55">
        <f t="shared" si="16"/>
        <v>0.9233730417</v>
      </c>
      <c r="AD592" s="39">
        <f t="shared" si="17"/>
        <v>0.2776243576</v>
      </c>
      <c r="AE592" s="40">
        <f t="shared" si="18"/>
        <v>0.2776243576</v>
      </c>
      <c r="AF592" s="54">
        <f t="shared" si="19"/>
        <v>-0.08822119816</v>
      </c>
      <c r="AG592" s="56">
        <f t="shared" si="20"/>
        <v>-0.3076804334</v>
      </c>
      <c r="AH592" s="56">
        <f t="shared" si="21"/>
        <v>1.093078597</v>
      </c>
      <c r="AI592" s="39">
        <f t="shared" si="22"/>
        <v>0.2059833291</v>
      </c>
      <c r="AJ592" s="40">
        <f t="shared" si="23"/>
        <v>0.2059833291</v>
      </c>
      <c r="AK592" s="54">
        <f t="shared" si="24"/>
        <v>0.2059833291</v>
      </c>
      <c r="AL592" s="57">
        <f t="shared" ref="AL592:AM592" si="2976">R592-T592</f>
        <v>0.05300925926</v>
      </c>
      <c r="AM592" s="57">
        <f t="shared" si="2976"/>
        <v>0.007380653695</v>
      </c>
      <c r="AN592" s="58">
        <f t="shared" si="26"/>
        <v>0.02590596463</v>
      </c>
      <c r="AO592" s="58">
        <f t="shared" si="27"/>
        <v>0.005200988393</v>
      </c>
      <c r="AP592" s="39">
        <f t="shared" si="28"/>
        <v>0.2059833291</v>
      </c>
      <c r="AQ592" s="40">
        <f t="shared" ref="AQ592:AR592" si="2977">AJ592+AN592</f>
        <v>0.2318892938</v>
      </c>
      <c r="AR592" s="54">
        <f t="shared" si="2977"/>
        <v>0.2111843175</v>
      </c>
      <c r="AS592" s="59">
        <f t="shared" si="30"/>
        <v>1.887962927</v>
      </c>
      <c r="AT592" s="39">
        <f t="shared" ref="AT592:AV592" si="2978">AP592*$AS592</f>
        <v>0.3888888889</v>
      </c>
      <c r="AU592" s="40">
        <f t="shared" si="2978"/>
        <v>0.4377983897</v>
      </c>
      <c r="AV592" s="54">
        <f t="shared" si="2978"/>
        <v>0.3987081622</v>
      </c>
      <c r="AW592" s="39">
        <f t="shared" ref="AW592:AY592" si="2979">IF(AT592&lt;0,0,IF(AT592&gt;1,1,AT592))</f>
        <v>0.3888888889</v>
      </c>
      <c r="AX592" s="40">
        <f t="shared" si="2979"/>
        <v>0.4377983897</v>
      </c>
      <c r="AY592" s="54">
        <f t="shared" si="2979"/>
        <v>0.3987081622</v>
      </c>
      <c r="AZ592" s="38"/>
      <c r="BA592" s="38"/>
      <c r="BB592" s="38"/>
      <c r="BC592" s="38"/>
      <c r="BD592" s="38"/>
      <c r="BE592" s="38"/>
      <c r="BF592" s="38"/>
    </row>
    <row r="593">
      <c r="A593" s="1"/>
      <c r="B593" s="1"/>
      <c r="C593" s="53">
        <v>0.0</v>
      </c>
      <c r="D593" s="42"/>
      <c r="E593" s="42"/>
      <c r="F593" s="2">
        <v>7723.0</v>
      </c>
      <c r="G593" s="75">
        <v>1764.0</v>
      </c>
      <c r="H593" s="43">
        <v>14.0</v>
      </c>
      <c r="I593" s="43">
        <v>32.0</v>
      </c>
      <c r="J593" s="43">
        <v>22.0</v>
      </c>
      <c r="K593" s="44">
        <v>41.0</v>
      </c>
      <c r="L593" s="44">
        <v>155.0</v>
      </c>
      <c r="M593" s="44">
        <v>34.0</v>
      </c>
      <c r="N593" s="76">
        <f>'Turnout Restoration'!AR593</f>
        <v>14</v>
      </c>
      <c r="O593" s="45">
        <v>16.0</v>
      </c>
      <c r="P593" s="76">
        <f>'Turnout Restoration'!AT593</f>
        <v>37</v>
      </c>
      <c r="Q593" s="39">
        <f t="shared" si="6"/>
        <v>0.2388059701</v>
      </c>
      <c r="R593" s="40">
        <f t="shared" si="7"/>
        <v>0.4705882353</v>
      </c>
      <c r="S593" s="54">
        <f t="shared" si="8"/>
        <v>0.6739130435</v>
      </c>
      <c r="T593" s="40">
        <f t="shared" si="9"/>
        <v>0.4638810425</v>
      </c>
      <c r="U593" s="54">
        <f t="shared" si="10"/>
        <v>0.5602833593</v>
      </c>
      <c r="V593" s="39">
        <f t="shared" ref="V593:X593" si="2980">Q593</f>
        <v>0.2388059701</v>
      </c>
      <c r="W593" s="40">
        <f t="shared" si="2980"/>
        <v>0.4705882353</v>
      </c>
      <c r="X593" s="54">
        <f t="shared" si="2980"/>
        <v>0.6739130435</v>
      </c>
      <c r="Y593" s="39">
        <f t="shared" si="12"/>
        <v>0.2388059701</v>
      </c>
      <c r="Z593" s="40">
        <f t="shared" si="13"/>
        <v>-0.08341176471</v>
      </c>
      <c r="AA593" s="54">
        <f t="shared" si="14"/>
        <v>0.04191304348</v>
      </c>
      <c r="AB593" s="55">
        <f t="shared" si="15"/>
        <v>-0.3360392792</v>
      </c>
      <c r="AC593" s="55">
        <f t="shared" si="16"/>
        <v>1.121437443</v>
      </c>
      <c r="AD593" s="39">
        <f t="shared" si="17"/>
        <v>0.1788656114</v>
      </c>
      <c r="AE593" s="40">
        <f t="shared" si="18"/>
        <v>0.1788656114</v>
      </c>
      <c r="AF593" s="54">
        <f t="shared" si="19"/>
        <v>0.04191304348</v>
      </c>
      <c r="AG593" s="56">
        <f t="shared" si="20"/>
        <v>0.2301740934</v>
      </c>
      <c r="AH593" s="56">
        <f t="shared" si="21"/>
        <v>0.55522407</v>
      </c>
      <c r="AI593" s="39">
        <f t="shared" si="22"/>
        <v>0.1299030603</v>
      </c>
      <c r="AJ593" s="40">
        <f t="shared" si="23"/>
        <v>0.1299030603</v>
      </c>
      <c r="AK593" s="54">
        <f t="shared" si="24"/>
        <v>0.1299030603</v>
      </c>
      <c r="AL593" s="57">
        <f t="shared" ref="AL593:AM593" si="2981">R593-T593</f>
        <v>0.006707192746</v>
      </c>
      <c r="AM593" s="57">
        <f t="shared" si="2981"/>
        <v>0.1136296842</v>
      </c>
      <c r="AN593" s="58">
        <f t="shared" si="26"/>
        <v>0.003277848068</v>
      </c>
      <c r="AO593" s="58">
        <f t="shared" si="27"/>
        <v>0.08007240182</v>
      </c>
      <c r="AP593" s="39">
        <f t="shared" si="28"/>
        <v>0.1299030603</v>
      </c>
      <c r="AQ593" s="40">
        <f t="shared" ref="AQ593:AR593" si="2982">AJ593+AN593</f>
        <v>0.1331809084</v>
      </c>
      <c r="AR593" s="54">
        <f t="shared" si="2982"/>
        <v>0.2099754621</v>
      </c>
      <c r="AS593" s="59">
        <f t="shared" si="30"/>
        <v>1.838339833</v>
      </c>
      <c r="AT593" s="39">
        <f t="shared" ref="AT593:AV593" si="2983">AP593*$AS593</f>
        <v>0.2388059701</v>
      </c>
      <c r="AU593" s="40">
        <f t="shared" si="2983"/>
        <v>0.2448317688</v>
      </c>
      <c r="AV593" s="54">
        <f t="shared" si="2983"/>
        <v>0.3860062559</v>
      </c>
      <c r="AW593" s="39">
        <f t="shared" ref="AW593:AY593" si="2984">IF(AT593&lt;0,0,IF(AT593&gt;1,1,AT593))</f>
        <v>0.2388059701</v>
      </c>
      <c r="AX593" s="40">
        <f t="shared" si="2984"/>
        <v>0.2448317688</v>
      </c>
      <c r="AY593" s="54">
        <f t="shared" si="2984"/>
        <v>0.3860062559</v>
      </c>
      <c r="AZ593" s="38"/>
      <c r="BA593" s="38"/>
      <c r="BB593" s="38"/>
      <c r="BC593" s="38"/>
      <c r="BD593" s="38"/>
      <c r="BE593" s="38"/>
      <c r="BF593" s="38"/>
    </row>
    <row r="594">
      <c r="A594" s="1"/>
      <c r="B594" s="1"/>
      <c r="C594" s="53">
        <v>0.0</v>
      </c>
      <c r="D594" s="42"/>
      <c r="E594" s="42"/>
      <c r="F594" s="2">
        <v>7730.0</v>
      </c>
      <c r="G594" s="75">
        <v>2494.0</v>
      </c>
      <c r="H594" s="43">
        <v>12.0</v>
      </c>
      <c r="I594" s="43">
        <v>52.0</v>
      </c>
      <c r="J594" s="43">
        <v>43.0</v>
      </c>
      <c r="K594" s="44">
        <v>62.0</v>
      </c>
      <c r="L594" s="44">
        <v>208.0</v>
      </c>
      <c r="M594" s="44">
        <v>47.0</v>
      </c>
      <c r="N594" s="76">
        <f>'Turnout Restoration'!AR594</f>
        <v>31</v>
      </c>
      <c r="O594" s="45">
        <v>18.0</v>
      </c>
      <c r="P594" s="76">
        <f>'Turnout Restoration'!AT594</f>
        <v>112</v>
      </c>
      <c r="Q594" s="39">
        <f t="shared" si="6"/>
        <v>0.1118012422</v>
      </c>
      <c r="R594" s="40">
        <f t="shared" si="7"/>
        <v>0.4859813084</v>
      </c>
      <c r="S594" s="54">
        <f t="shared" si="8"/>
        <v>0.6561514196</v>
      </c>
      <c r="T594" s="40">
        <f t="shared" si="9"/>
        <v>0.5021395008</v>
      </c>
      <c r="U594" s="54">
        <f t="shared" si="10"/>
        <v>0.5932702442</v>
      </c>
      <c r="V594" s="39">
        <f t="shared" ref="V594:X594" si="2985">Q594</f>
        <v>0.1118012422</v>
      </c>
      <c r="W594" s="40">
        <f t="shared" si="2985"/>
        <v>0.4859813084</v>
      </c>
      <c r="X594" s="54">
        <f t="shared" si="2985"/>
        <v>0.6561514196</v>
      </c>
      <c r="Y594" s="39">
        <f t="shared" si="12"/>
        <v>0.1118012422</v>
      </c>
      <c r="Z594" s="40">
        <f t="shared" si="13"/>
        <v>-0.06801869159</v>
      </c>
      <c r="AA594" s="54">
        <f t="shared" si="14"/>
        <v>0.02415141956</v>
      </c>
      <c r="AB594" s="55">
        <f t="shared" si="15"/>
        <v>-0.5465653579</v>
      </c>
      <c r="AC594" s="55">
        <f t="shared" si="16"/>
        <v>1.331963521</v>
      </c>
      <c r="AD594" s="39">
        <f t="shared" si="17"/>
        <v>0.09253664185</v>
      </c>
      <c r="AE594" s="40">
        <f t="shared" si="18"/>
        <v>0.09253664185</v>
      </c>
      <c r="AF594" s="54">
        <f t="shared" si="19"/>
        <v>0.02415141956</v>
      </c>
      <c r="AG594" s="56">
        <f t="shared" si="20"/>
        <v>0.2552979954</v>
      </c>
      <c r="AH594" s="56">
        <f t="shared" si="21"/>
        <v>0.530100168</v>
      </c>
      <c r="AI594" s="39">
        <f t="shared" si="22"/>
        <v>0.06762514751</v>
      </c>
      <c r="AJ594" s="40">
        <f t="shared" si="23"/>
        <v>0.06762514751</v>
      </c>
      <c r="AK594" s="54">
        <f t="shared" si="24"/>
        <v>0.06762514751</v>
      </c>
      <c r="AL594" s="57">
        <f t="shared" ref="AL594:AM594" si="2986">R594-T594</f>
        <v>-0.01615819238</v>
      </c>
      <c r="AM594" s="57">
        <f t="shared" si="2986"/>
        <v>0.06288117535</v>
      </c>
      <c r="AN594" s="58">
        <f t="shared" si="26"/>
        <v>-0.007896612142</v>
      </c>
      <c r="AO594" s="58">
        <f t="shared" si="27"/>
        <v>0.04431101589</v>
      </c>
      <c r="AP594" s="39">
        <f t="shared" si="28"/>
        <v>0.06762514751</v>
      </c>
      <c r="AQ594" s="40">
        <f t="shared" ref="AQ594:AR594" si="2987">AJ594+AN594</f>
        <v>0.05972853537</v>
      </c>
      <c r="AR594" s="54">
        <f t="shared" si="2987"/>
        <v>0.1119361634</v>
      </c>
      <c r="AS594" s="59">
        <f t="shared" si="30"/>
        <v>1.653249514</v>
      </c>
      <c r="AT594" s="39">
        <f t="shared" ref="AT594:AV594" si="2988">AP594*$AS594</f>
        <v>0.1118012422</v>
      </c>
      <c r="AU594" s="40">
        <f t="shared" si="2988"/>
        <v>0.09874617205</v>
      </c>
      <c r="AV594" s="54">
        <f t="shared" si="2988"/>
        <v>0.1850584077</v>
      </c>
      <c r="AW594" s="39">
        <f t="shared" ref="AW594:AY594" si="2989">IF(AT594&lt;0,0,IF(AT594&gt;1,1,AT594))</f>
        <v>0.1118012422</v>
      </c>
      <c r="AX594" s="40">
        <f t="shared" si="2989"/>
        <v>0.09874617205</v>
      </c>
      <c r="AY594" s="54">
        <f t="shared" si="2989"/>
        <v>0.1850584077</v>
      </c>
      <c r="AZ594" s="38"/>
      <c r="BA594" s="38"/>
      <c r="BB594" s="38"/>
      <c r="BC594" s="38"/>
      <c r="BD594" s="38"/>
      <c r="BE594" s="38"/>
      <c r="BF594" s="3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4" width="18.0"/>
  </cols>
  <sheetData>
    <row r="1">
      <c r="A1" s="1" t="s">
        <v>0</v>
      </c>
      <c r="B1" s="1" t="s">
        <v>1</v>
      </c>
      <c r="C1" s="62" t="s">
        <v>48</v>
      </c>
      <c r="D1" s="62" t="s">
        <v>49</v>
      </c>
      <c r="E1" s="2" t="s">
        <v>2</v>
      </c>
      <c r="F1" s="61" t="s">
        <v>3</v>
      </c>
      <c r="G1" s="43" t="s">
        <v>4</v>
      </c>
      <c r="H1" s="43" t="s">
        <v>159</v>
      </c>
      <c r="I1" s="43" t="s">
        <v>6</v>
      </c>
      <c r="J1" s="44" t="s">
        <v>7</v>
      </c>
      <c r="K1" s="44" t="s">
        <v>8</v>
      </c>
      <c r="L1" s="44" t="s">
        <v>9</v>
      </c>
      <c r="M1" s="45" t="s">
        <v>147</v>
      </c>
      <c r="N1" s="45" t="s">
        <v>11</v>
      </c>
      <c r="O1" s="45" t="s">
        <v>148</v>
      </c>
      <c r="P1" s="77" t="s">
        <v>160</v>
      </c>
      <c r="Q1" s="77" t="s">
        <v>161</v>
      </c>
      <c r="R1" s="77" t="s">
        <v>162</v>
      </c>
      <c r="S1" s="77" t="s">
        <v>163</v>
      </c>
      <c r="T1" s="77" t="s">
        <v>164</v>
      </c>
      <c r="U1" s="77" t="s">
        <v>165</v>
      </c>
      <c r="V1" s="77" t="s">
        <v>166</v>
      </c>
      <c r="W1" s="77" t="s">
        <v>167</v>
      </c>
      <c r="X1" s="77" t="s">
        <v>168</v>
      </c>
      <c r="Y1" s="77" t="s">
        <v>169</v>
      </c>
      <c r="Z1" s="77" t="s">
        <v>170</v>
      </c>
      <c r="AA1" s="77" t="s">
        <v>171</v>
      </c>
      <c r="AB1" s="77" t="s">
        <v>172</v>
      </c>
      <c r="AC1" s="77" t="s">
        <v>173</v>
      </c>
      <c r="AD1" s="42" t="s">
        <v>174</v>
      </c>
      <c r="AE1" s="42" t="s">
        <v>110</v>
      </c>
      <c r="AF1" s="42" t="s">
        <v>175</v>
      </c>
      <c r="AG1" s="42" t="s">
        <v>176</v>
      </c>
      <c r="AH1" s="32" t="str">
        <f>'M1,M2,M3 Restoration'!AT1</f>
        <v>M2,2</v>
      </c>
      <c r="AI1" s="77" t="s">
        <v>177</v>
      </c>
      <c r="AJ1" s="77" t="s">
        <v>178</v>
      </c>
      <c r="AK1" s="77"/>
      <c r="AL1" s="77"/>
    </row>
    <row r="2">
      <c r="A2" s="1" t="s">
        <v>2</v>
      </c>
      <c r="B2" s="1" t="s">
        <v>13</v>
      </c>
      <c r="C2" s="62" t="s">
        <v>179</v>
      </c>
      <c r="D2" s="62">
        <v>2.1578</v>
      </c>
      <c r="E2" s="2">
        <v>1000.0</v>
      </c>
      <c r="F2" s="61">
        <v>640.0</v>
      </c>
      <c r="G2" s="43">
        <f>'N1,N2,N3 Restoration'!H2</f>
        <v>15</v>
      </c>
      <c r="H2" s="43">
        <f>'Turnout Restoration'!AW2</f>
        <v>7</v>
      </c>
      <c r="I2" s="43">
        <f>'N1,N2,N3 Restoration'!J2</f>
        <v>2</v>
      </c>
      <c r="J2" s="44">
        <v>42.0</v>
      </c>
      <c r="K2" s="44">
        <v>66.0</v>
      </c>
      <c r="L2" s="44">
        <v>15.0</v>
      </c>
      <c r="M2" s="45">
        <f>'Turnout Restoration'!AR2</f>
        <v>13</v>
      </c>
      <c r="N2" s="45">
        <f>'Turnout Restoration'!O2</f>
        <v>6</v>
      </c>
      <c r="O2" s="45">
        <f>'Turnout Restoration'!AT2</f>
        <v>1</v>
      </c>
      <c r="P2" s="77">
        <f t="shared" ref="P2:P594" si="2">(J2+L2)/(J2+L2+M2+O2)</f>
        <v>0.8028169014</v>
      </c>
      <c r="Q2" s="77">
        <f t="shared" ref="Q2:Q594" si="3">K2/(K2+N2)</f>
        <v>0.9166666667</v>
      </c>
      <c r="R2" s="77">
        <f t="shared" ref="R2:R594" si="4">(P2-$D$3)/$D$2</f>
        <v>0.06043350114</v>
      </c>
      <c r="S2" s="77">
        <f t="shared" ref="S2:S594" si="5">(Q2-$D$4)/$D$2</f>
        <v>0.02025344687</v>
      </c>
      <c r="T2" s="77">
        <f t="shared" ref="T2:U2" si="1">R2+$D$12</f>
        <v>0.4215272256</v>
      </c>
      <c r="U2" s="77">
        <f t="shared" si="1"/>
        <v>0.3813471713</v>
      </c>
      <c r="V2" s="77">
        <f t="shared" ref="V2:V594" si="7">J2+L2+M2+O2</f>
        <v>71</v>
      </c>
      <c r="W2" s="77">
        <f t="shared" ref="W2:W594" si="8">K2+N2</f>
        <v>72</v>
      </c>
      <c r="X2" s="77">
        <f t="shared" ref="X2:X594" si="9">V2-Y2</f>
        <v>41.07156699</v>
      </c>
      <c r="Y2" s="77">
        <f t="shared" ref="Y2:Y594" si="10">T2*V2</f>
        <v>29.92843301</v>
      </c>
      <c r="Z2" s="77">
        <f t="shared" ref="Z2:Z594" si="11">W2-AA2</f>
        <v>44.54300367</v>
      </c>
      <c r="AA2" s="77">
        <f t="shared" ref="AA2:AA594" si="12">U2*W2</f>
        <v>27.45699633</v>
      </c>
      <c r="AB2" s="77">
        <f t="shared" ref="AB2:AB594" si="13">(M2+O2)/X2</f>
        <v>0.3408684165</v>
      </c>
      <c r="AC2" s="77">
        <f t="shared" ref="AC2:AC594" si="14">N2/Z2</f>
        <v>0.1347012888</v>
      </c>
      <c r="AD2" s="42">
        <f t="shared" ref="AD2:AD594" si="15">ROUND(AB2*X2,0)</f>
        <v>14</v>
      </c>
      <c r="AE2" s="42">
        <f t="shared" ref="AE2:AE594" si="16">ROUND(Y2*AB2,0)</f>
        <v>10</v>
      </c>
      <c r="AF2" s="42">
        <f t="shared" ref="AF2:AF594" si="17">ROUND(AC2*Z2,0)</f>
        <v>6</v>
      </c>
      <c r="AG2" s="42">
        <f t="shared" ref="AG2:AG594" si="18">ROUND(AC2*AA2,0)</f>
        <v>4</v>
      </c>
      <c r="AH2" s="32">
        <f>'M1,M2,M3 Restoration'!AT2</f>
        <v>0.9538823907</v>
      </c>
      <c r="AI2" s="77">
        <f t="shared" ref="AI2:AI594" si="19">ROUND(AH2*AE2,0)</f>
        <v>10</v>
      </c>
      <c r="AJ2" s="77">
        <f t="shared" ref="AJ2:AJ594" si="20">AE2-AI2</f>
        <v>0</v>
      </c>
      <c r="AK2" s="77"/>
      <c r="AL2" s="77"/>
    </row>
    <row r="3">
      <c r="A3" s="1" t="s">
        <v>3</v>
      </c>
      <c r="B3" s="1" t="s">
        <v>14</v>
      </c>
      <c r="C3" s="62" t="s">
        <v>180</v>
      </c>
      <c r="D3" s="62">
        <f>AVERAGE(P2:P594)</f>
        <v>0.6724134926</v>
      </c>
      <c r="E3" s="2">
        <v>1001.0</v>
      </c>
      <c r="F3" s="61">
        <v>1053.0</v>
      </c>
      <c r="G3" s="43">
        <f>'N1,N2,N3 Restoration'!H3</f>
        <v>15</v>
      </c>
      <c r="H3" s="43">
        <f>'Turnout Restoration'!AW3</f>
        <v>13</v>
      </c>
      <c r="I3" s="43">
        <f>'N1,N2,N3 Restoration'!J3</f>
        <v>14</v>
      </c>
      <c r="J3" s="44">
        <v>37.0</v>
      </c>
      <c r="K3" s="44">
        <v>76.0</v>
      </c>
      <c r="L3" s="44">
        <v>22.0</v>
      </c>
      <c r="M3" s="45">
        <f>'Turnout Restoration'!AR3</f>
        <v>14</v>
      </c>
      <c r="N3" s="45">
        <f>'Turnout Restoration'!O3</f>
        <v>11</v>
      </c>
      <c r="O3" s="45">
        <f>'Turnout Restoration'!AT3</f>
        <v>8</v>
      </c>
      <c r="P3" s="77">
        <f t="shared" si="2"/>
        <v>0.7283950617</v>
      </c>
      <c r="Q3" s="77">
        <f t="shared" si="3"/>
        <v>0.8735632184</v>
      </c>
      <c r="R3" s="77">
        <f t="shared" si="4"/>
        <v>0.02594381736</v>
      </c>
      <c r="S3" s="77">
        <f t="shared" si="5"/>
        <v>0.0002778011791</v>
      </c>
      <c r="T3" s="77">
        <f t="shared" ref="T3:U3" si="6">R3+$D$12</f>
        <v>0.3870375418</v>
      </c>
      <c r="U3" s="77">
        <f t="shared" si="6"/>
        <v>0.3613715256</v>
      </c>
      <c r="V3" s="77">
        <f t="shared" si="7"/>
        <v>81</v>
      </c>
      <c r="W3" s="77">
        <f t="shared" si="8"/>
        <v>87</v>
      </c>
      <c r="X3" s="77">
        <f t="shared" si="9"/>
        <v>49.64995912</v>
      </c>
      <c r="Y3" s="77">
        <f t="shared" si="10"/>
        <v>31.35004088</v>
      </c>
      <c r="Z3" s="77">
        <f t="shared" si="11"/>
        <v>55.56067727</v>
      </c>
      <c r="AA3" s="77">
        <f t="shared" si="12"/>
        <v>31.43932273</v>
      </c>
      <c r="AB3" s="77">
        <f t="shared" si="13"/>
        <v>0.4431020768</v>
      </c>
      <c r="AC3" s="77">
        <f t="shared" si="14"/>
        <v>0.1979817479</v>
      </c>
      <c r="AD3" s="42">
        <f t="shared" si="15"/>
        <v>22</v>
      </c>
      <c r="AE3" s="42">
        <f t="shared" si="16"/>
        <v>14</v>
      </c>
      <c r="AF3" s="42">
        <f t="shared" si="17"/>
        <v>11</v>
      </c>
      <c r="AG3" s="42">
        <f t="shared" si="18"/>
        <v>6</v>
      </c>
      <c r="AH3" s="32">
        <f>'M1,M2,M3 Restoration'!AT3</f>
        <v>0.5686318335</v>
      </c>
      <c r="AI3" s="77">
        <f t="shared" si="19"/>
        <v>8</v>
      </c>
      <c r="AJ3" s="77">
        <f t="shared" si="20"/>
        <v>6</v>
      </c>
      <c r="AK3" s="77"/>
      <c r="AL3" s="77"/>
    </row>
    <row r="4">
      <c r="A4" s="1" t="s">
        <v>4</v>
      </c>
      <c r="B4" s="1" t="s">
        <v>15</v>
      </c>
      <c r="C4" s="62" t="s">
        <v>181</v>
      </c>
      <c r="D4" s="62">
        <f>AVERAGE(Q2:Q594)</f>
        <v>0.872963779</v>
      </c>
      <c r="E4" s="2">
        <v>1004.0</v>
      </c>
      <c r="F4" s="61">
        <v>1917.0</v>
      </c>
      <c r="G4" s="43">
        <f>'N1,N2,N3 Restoration'!H4</f>
        <v>7</v>
      </c>
      <c r="H4" s="43">
        <f>'Turnout Restoration'!AW4</f>
        <v>8</v>
      </c>
      <c r="I4" s="43">
        <f>'N1,N2,N3 Restoration'!J4</f>
        <v>9</v>
      </c>
      <c r="J4" s="44">
        <v>21.0</v>
      </c>
      <c r="K4" s="44">
        <v>72.0</v>
      </c>
      <c r="L4" s="44">
        <v>24.0</v>
      </c>
      <c r="M4" s="45">
        <f>'Turnout Restoration'!AR4</f>
        <v>7</v>
      </c>
      <c r="N4" s="45">
        <f>'Turnout Restoration'!O4</f>
        <v>11</v>
      </c>
      <c r="O4" s="45">
        <f>'Turnout Restoration'!AT4</f>
        <v>22</v>
      </c>
      <c r="P4" s="77">
        <f t="shared" si="2"/>
        <v>0.6081081081</v>
      </c>
      <c r="Q4" s="77">
        <f t="shared" si="3"/>
        <v>0.8674698795</v>
      </c>
      <c r="R4" s="77">
        <f t="shared" si="4"/>
        <v>-0.0298013646</v>
      </c>
      <c r="S4" s="77">
        <f t="shared" si="5"/>
        <v>-0.0025460652</v>
      </c>
      <c r="T4" s="77">
        <f t="shared" ref="T4:U4" si="21">R4+$D$12</f>
        <v>0.3312923598</v>
      </c>
      <c r="U4" s="77">
        <f t="shared" si="21"/>
        <v>0.3585476592</v>
      </c>
      <c r="V4" s="77">
        <f t="shared" si="7"/>
        <v>74</v>
      </c>
      <c r="W4" s="77">
        <f t="shared" si="8"/>
        <v>83</v>
      </c>
      <c r="X4" s="77">
        <f t="shared" si="9"/>
        <v>49.48436537</v>
      </c>
      <c r="Y4" s="77">
        <f t="shared" si="10"/>
        <v>24.51563463</v>
      </c>
      <c r="Z4" s="77">
        <f t="shared" si="11"/>
        <v>53.24054429</v>
      </c>
      <c r="AA4" s="77">
        <f t="shared" si="12"/>
        <v>29.75945571</v>
      </c>
      <c r="AB4" s="77">
        <f t="shared" si="13"/>
        <v>0.5860436884</v>
      </c>
      <c r="AC4" s="77">
        <f t="shared" si="14"/>
        <v>0.206609458</v>
      </c>
      <c r="AD4" s="42">
        <f t="shared" si="15"/>
        <v>29</v>
      </c>
      <c r="AE4" s="42">
        <f t="shared" si="16"/>
        <v>14</v>
      </c>
      <c r="AF4" s="42">
        <f t="shared" si="17"/>
        <v>11</v>
      </c>
      <c r="AG4" s="42">
        <f t="shared" si="18"/>
        <v>6</v>
      </c>
      <c r="AH4" s="32">
        <f>'M1,M2,M3 Restoration'!AT4</f>
        <v>0.338354987</v>
      </c>
      <c r="AI4" s="77">
        <f t="shared" si="19"/>
        <v>5</v>
      </c>
      <c r="AJ4" s="77">
        <f t="shared" si="20"/>
        <v>9</v>
      </c>
      <c r="AK4" s="77"/>
      <c r="AL4" s="77"/>
    </row>
    <row r="5">
      <c r="A5" s="1" t="s">
        <v>5</v>
      </c>
      <c r="B5" s="1" t="s">
        <v>16</v>
      </c>
      <c r="C5" s="62"/>
      <c r="D5" s="62"/>
      <c r="E5" s="2">
        <v>1005.0</v>
      </c>
      <c r="F5" s="61">
        <v>1599.0</v>
      </c>
      <c r="G5" s="43">
        <f>'N1,N2,N3 Restoration'!H5</f>
        <v>14</v>
      </c>
      <c r="H5" s="43">
        <f>'Turnout Restoration'!AW5</f>
        <v>7</v>
      </c>
      <c r="I5" s="43">
        <f>'N1,N2,N3 Restoration'!J5</f>
        <v>11</v>
      </c>
      <c r="J5" s="44">
        <v>65.0</v>
      </c>
      <c r="K5" s="44">
        <v>130.0</v>
      </c>
      <c r="L5" s="44">
        <v>29.0</v>
      </c>
      <c r="M5" s="45">
        <f>'Turnout Restoration'!AR5</f>
        <v>25</v>
      </c>
      <c r="N5" s="45">
        <f>'Turnout Restoration'!O5</f>
        <v>10</v>
      </c>
      <c r="O5" s="45">
        <f>'Turnout Restoration'!AT5</f>
        <v>18</v>
      </c>
      <c r="P5" s="77">
        <f t="shared" si="2"/>
        <v>0.6861313869</v>
      </c>
      <c r="Q5" s="77">
        <f t="shared" si="3"/>
        <v>0.9285714286</v>
      </c>
      <c r="R5" s="77">
        <f t="shared" si="4"/>
        <v>0.006357352035</v>
      </c>
      <c r="S5" s="77">
        <f t="shared" si="5"/>
        <v>0.02577052997</v>
      </c>
      <c r="T5" s="77">
        <f t="shared" ref="T5:U5" si="22">R5+$D$12</f>
        <v>0.3674510764</v>
      </c>
      <c r="U5" s="77">
        <f t="shared" si="22"/>
        <v>0.3868642544</v>
      </c>
      <c r="V5" s="77">
        <f t="shared" si="7"/>
        <v>137</v>
      </c>
      <c r="W5" s="77">
        <f t="shared" si="8"/>
        <v>140</v>
      </c>
      <c r="X5" s="77">
        <f t="shared" si="9"/>
        <v>86.65920253</v>
      </c>
      <c r="Y5" s="77">
        <f t="shared" si="10"/>
        <v>50.34079747</v>
      </c>
      <c r="Z5" s="77">
        <f t="shared" si="11"/>
        <v>85.83900439</v>
      </c>
      <c r="AA5" s="77">
        <f t="shared" si="12"/>
        <v>54.16099561</v>
      </c>
      <c r="AB5" s="77">
        <f t="shared" si="13"/>
        <v>0.4961965809</v>
      </c>
      <c r="AC5" s="77">
        <f t="shared" si="14"/>
        <v>0.1164971573</v>
      </c>
      <c r="AD5" s="42">
        <f t="shared" si="15"/>
        <v>43</v>
      </c>
      <c r="AE5" s="42">
        <f t="shared" si="16"/>
        <v>25</v>
      </c>
      <c r="AF5" s="42">
        <f t="shared" si="17"/>
        <v>10</v>
      </c>
      <c r="AG5" s="42">
        <f t="shared" si="18"/>
        <v>6</v>
      </c>
      <c r="AH5" s="32">
        <f>'M1,M2,M3 Restoration'!AT5</f>
        <v>0.6699502697</v>
      </c>
      <c r="AI5" s="77">
        <f t="shared" si="19"/>
        <v>17</v>
      </c>
      <c r="AJ5" s="77">
        <f t="shared" si="20"/>
        <v>8</v>
      </c>
      <c r="AK5" s="77"/>
      <c r="AL5" s="77"/>
    </row>
    <row r="6">
      <c r="A6" s="1" t="s">
        <v>6</v>
      </c>
      <c r="B6" s="1" t="s">
        <v>17</v>
      </c>
      <c r="C6" s="62" t="s">
        <v>182</v>
      </c>
      <c r="D6" s="62">
        <f>D3/D2</f>
        <v>0.3116199336</v>
      </c>
      <c r="E6" s="2">
        <v>1006.0</v>
      </c>
      <c r="F6" s="61">
        <v>1548.0</v>
      </c>
      <c r="G6" s="43">
        <f>'N1,N2,N3 Restoration'!H6</f>
        <v>5</v>
      </c>
      <c r="H6" s="43">
        <f>'Turnout Restoration'!AW6</f>
        <v>5</v>
      </c>
      <c r="I6" s="43">
        <f>'N1,N2,N3 Restoration'!J6</f>
        <v>6</v>
      </c>
      <c r="J6" s="44">
        <v>33.0</v>
      </c>
      <c r="K6" s="44">
        <v>68.0</v>
      </c>
      <c r="L6" s="44">
        <v>27.0</v>
      </c>
      <c r="M6" s="45">
        <f>'Turnout Restoration'!AR6</f>
        <v>15</v>
      </c>
      <c r="N6" s="45">
        <f>'Turnout Restoration'!O6</f>
        <v>6</v>
      </c>
      <c r="O6" s="45">
        <f>'Turnout Restoration'!AT6</f>
        <v>16</v>
      </c>
      <c r="P6" s="77">
        <f t="shared" si="2"/>
        <v>0.6593406593</v>
      </c>
      <c r="Q6" s="77">
        <f t="shared" si="3"/>
        <v>0.9189189189</v>
      </c>
      <c r="R6" s="77">
        <f t="shared" si="4"/>
        <v>-0.006058408239</v>
      </c>
      <c r="S6" s="77">
        <f t="shared" si="5"/>
        <v>0.02129721935</v>
      </c>
      <c r="T6" s="77">
        <f t="shared" ref="T6:U6" si="23">R6+$D$12</f>
        <v>0.3550353162</v>
      </c>
      <c r="U6" s="77">
        <f t="shared" si="23"/>
        <v>0.3823909438</v>
      </c>
      <c r="V6" s="77">
        <f t="shared" si="7"/>
        <v>91</v>
      </c>
      <c r="W6" s="77">
        <f t="shared" si="8"/>
        <v>74</v>
      </c>
      <c r="X6" s="77">
        <f t="shared" si="9"/>
        <v>58.69178623</v>
      </c>
      <c r="Y6" s="77">
        <f t="shared" si="10"/>
        <v>32.30821377</v>
      </c>
      <c r="Z6" s="77">
        <f t="shared" si="11"/>
        <v>45.70307016</v>
      </c>
      <c r="AA6" s="77">
        <f t="shared" si="12"/>
        <v>28.29692984</v>
      </c>
      <c r="AB6" s="77">
        <f t="shared" si="13"/>
        <v>0.5281829365</v>
      </c>
      <c r="AC6" s="77">
        <f t="shared" si="14"/>
        <v>0.1312822088</v>
      </c>
      <c r="AD6" s="42">
        <f t="shared" si="15"/>
        <v>31</v>
      </c>
      <c r="AE6" s="42">
        <f t="shared" si="16"/>
        <v>17</v>
      </c>
      <c r="AF6" s="42">
        <f t="shared" si="17"/>
        <v>6</v>
      </c>
      <c r="AG6" s="42">
        <f t="shared" si="18"/>
        <v>4</v>
      </c>
      <c r="AH6" s="32">
        <f>'M1,M2,M3 Restoration'!AT6</f>
        <v>0.4415864338</v>
      </c>
      <c r="AI6" s="77">
        <f t="shared" si="19"/>
        <v>8</v>
      </c>
      <c r="AJ6" s="77">
        <f t="shared" si="20"/>
        <v>9</v>
      </c>
      <c r="AK6" s="77"/>
      <c r="AL6" s="77"/>
    </row>
    <row r="7">
      <c r="A7" s="1" t="s">
        <v>7</v>
      </c>
      <c r="B7" s="1" t="s">
        <v>18</v>
      </c>
      <c r="C7" s="62" t="s">
        <v>183</v>
      </c>
      <c r="D7" s="62">
        <f>D4/D2</f>
        <v>0.4045619515</v>
      </c>
      <c r="E7" s="2">
        <v>1007.0</v>
      </c>
      <c r="F7" s="61">
        <v>2681.0</v>
      </c>
      <c r="G7" s="43">
        <f>'N1,N2,N3 Restoration'!H7</f>
        <v>14</v>
      </c>
      <c r="H7" s="43">
        <f>'Turnout Restoration'!AW7</f>
        <v>15</v>
      </c>
      <c r="I7" s="43">
        <f>'N1,N2,N3 Restoration'!J7</f>
        <v>9</v>
      </c>
      <c r="J7" s="44">
        <v>36.0</v>
      </c>
      <c r="K7" s="44">
        <v>102.0</v>
      </c>
      <c r="L7" s="44">
        <v>33.0</v>
      </c>
      <c r="M7" s="45">
        <f>'Turnout Restoration'!AR7</f>
        <v>17</v>
      </c>
      <c r="N7" s="45">
        <f>'Turnout Restoration'!O7</f>
        <v>15</v>
      </c>
      <c r="O7" s="45">
        <f>'Turnout Restoration'!AT7</f>
        <v>12</v>
      </c>
      <c r="P7" s="77">
        <f t="shared" si="2"/>
        <v>0.7040816327</v>
      </c>
      <c r="Q7" s="77">
        <f t="shared" si="3"/>
        <v>0.8717948718</v>
      </c>
      <c r="R7" s="77">
        <f t="shared" si="4"/>
        <v>0.01467612384</v>
      </c>
      <c r="S7" s="77">
        <f t="shared" si="5"/>
        <v>-0.0005417124904</v>
      </c>
      <c r="T7" s="77">
        <f t="shared" ref="T7:U7" si="24">R7+$D$12</f>
        <v>0.3757698482</v>
      </c>
      <c r="U7" s="77">
        <f t="shared" si="24"/>
        <v>0.3605520119</v>
      </c>
      <c r="V7" s="77">
        <f t="shared" si="7"/>
        <v>98</v>
      </c>
      <c r="W7" s="77">
        <f t="shared" si="8"/>
        <v>117</v>
      </c>
      <c r="X7" s="77">
        <f t="shared" si="9"/>
        <v>61.17455487</v>
      </c>
      <c r="Y7" s="77">
        <f t="shared" si="10"/>
        <v>36.82544513</v>
      </c>
      <c r="Z7" s="77">
        <f t="shared" si="11"/>
        <v>74.81541461</v>
      </c>
      <c r="AA7" s="77">
        <f t="shared" si="12"/>
        <v>42.18458539</v>
      </c>
      <c r="AB7" s="77">
        <f t="shared" si="13"/>
        <v>0.4740533063</v>
      </c>
      <c r="AC7" s="77">
        <f t="shared" si="14"/>
        <v>0.2004934421</v>
      </c>
      <c r="AD7" s="42">
        <f t="shared" si="15"/>
        <v>29</v>
      </c>
      <c r="AE7" s="42">
        <f t="shared" si="16"/>
        <v>17</v>
      </c>
      <c r="AF7" s="42">
        <f t="shared" si="17"/>
        <v>15</v>
      </c>
      <c r="AG7" s="42">
        <f t="shared" si="18"/>
        <v>8</v>
      </c>
      <c r="AH7" s="32">
        <f>'M1,M2,M3 Restoration'!AT7</f>
        <v>0.514533433</v>
      </c>
      <c r="AI7" s="77">
        <f t="shared" si="19"/>
        <v>9</v>
      </c>
      <c r="AJ7" s="77">
        <f t="shared" si="20"/>
        <v>8</v>
      </c>
      <c r="AK7" s="77"/>
      <c r="AL7" s="77"/>
    </row>
    <row r="8">
      <c r="A8" s="1" t="s">
        <v>8</v>
      </c>
      <c r="B8" s="1" t="s">
        <v>19</v>
      </c>
      <c r="C8" s="62"/>
      <c r="D8" s="62"/>
      <c r="E8" s="2">
        <v>1008.0</v>
      </c>
      <c r="F8" s="61">
        <v>3439.0</v>
      </c>
      <c r="G8" s="43">
        <f>'N1,N2,N3 Restoration'!H8</f>
        <v>15</v>
      </c>
      <c r="H8" s="43">
        <f>'Turnout Restoration'!AW8</f>
        <v>11</v>
      </c>
      <c r="I8" s="43">
        <f>'N1,N2,N3 Restoration'!J8</f>
        <v>25</v>
      </c>
      <c r="J8" s="44">
        <v>65.0</v>
      </c>
      <c r="K8" s="44">
        <v>139.0</v>
      </c>
      <c r="L8" s="44">
        <v>35.0</v>
      </c>
      <c r="M8" s="45">
        <f>'Turnout Restoration'!AR8</f>
        <v>26</v>
      </c>
      <c r="N8" s="45">
        <f>'Turnout Restoration'!O8</f>
        <v>16</v>
      </c>
      <c r="O8" s="45">
        <f>'Turnout Restoration'!AT8</f>
        <v>38</v>
      </c>
      <c r="P8" s="77">
        <f t="shared" si="2"/>
        <v>0.6097560976</v>
      </c>
      <c r="Q8" s="77">
        <f t="shared" si="3"/>
        <v>0.8967741935</v>
      </c>
      <c r="R8" s="77">
        <f t="shared" si="4"/>
        <v>-0.02903762864</v>
      </c>
      <c r="S8" s="77">
        <f t="shared" si="5"/>
        <v>0.01103457899</v>
      </c>
      <c r="T8" s="77">
        <f t="shared" ref="T8:U8" si="25">R8+$D$12</f>
        <v>0.3320560958</v>
      </c>
      <c r="U8" s="77">
        <f t="shared" si="25"/>
        <v>0.3721283034</v>
      </c>
      <c r="V8" s="77">
        <f t="shared" si="7"/>
        <v>164</v>
      </c>
      <c r="W8" s="77">
        <f t="shared" si="8"/>
        <v>155</v>
      </c>
      <c r="X8" s="77">
        <f t="shared" si="9"/>
        <v>109.5428003</v>
      </c>
      <c r="Y8" s="77">
        <f t="shared" si="10"/>
        <v>54.45719971</v>
      </c>
      <c r="Z8" s="77">
        <f t="shared" si="11"/>
        <v>97.32011297</v>
      </c>
      <c r="AA8" s="77">
        <f t="shared" si="12"/>
        <v>57.67988703</v>
      </c>
      <c r="AB8" s="77">
        <f t="shared" si="13"/>
        <v>0.5842465213</v>
      </c>
      <c r="AC8" s="77">
        <f t="shared" si="14"/>
        <v>0.1644058922</v>
      </c>
      <c r="AD8" s="42">
        <f t="shared" si="15"/>
        <v>64</v>
      </c>
      <c r="AE8" s="42">
        <f t="shared" si="16"/>
        <v>32</v>
      </c>
      <c r="AF8" s="42">
        <f t="shared" si="17"/>
        <v>16</v>
      </c>
      <c r="AG8" s="42">
        <f t="shared" si="18"/>
        <v>9</v>
      </c>
      <c r="AH8" s="32">
        <f>'M1,M2,M3 Restoration'!AT8</f>
        <v>0.485816381</v>
      </c>
      <c r="AI8" s="77">
        <f t="shared" si="19"/>
        <v>16</v>
      </c>
      <c r="AJ8" s="77">
        <f t="shared" si="20"/>
        <v>16</v>
      </c>
      <c r="AK8" s="77"/>
      <c r="AL8" s="77"/>
    </row>
    <row r="9">
      <c r="A9" s="1" t="s">
        <v>9</v>
      </c>
      <c r="B9" s="1" t="s">
        <v>20</v>
      </c>
      <c r="C9" s="62" t="s">
        <v>184</v>
      </c>
      <c r="D9" s="62">
        <f>ATAN2(D6,D7)</f>
        <v>0.9144512328</v>
      </c>
      <c r="E9" s="2">
        <v>1009.0</v>
      </c>
      <c r="F9" s="61">
        <v>1380.0</v>
      </c>
      <c r="G9" s="43">
        <f>'N1,N2,N3 Restoration'!H9</f>
        <v>23</v>
      </c>
      <c r="H9" s="43">
        <f>'Turnout Restoration'!AW9</f>
        <v>15</v>
      </c>
      <c r="I9" s="43">
        <f>'N1,N2,N3 Restoration'!J9</f>
        <v>29</v>
      </c>
      <c r="J9" s="44">
        <v>67.0</v>
      </c>
      <c r="K9" s="44">
        <v>118.0</v>
      </c>
      <c r="L9" s="44">
        <v>46.0</v>
      </c>
      <c r="M9" s="45">
        <f>'Turnout Restoration'!AR9</f>
        <v>23</v>
      </c>
      <c r="N9" s="45">
        <f>'Turnout Restoration'!O9</f>
        <v>21</v>
      </c>
      <c r="O9" s="45">
        <f>'Turnout Restoration'!AT9</f>
        <v>23</v>
      </c>
      <c r="P9" s="77">
        <f t="shared" si="2"/>
        <v>0.7106918239</v>
      </c>
      <c r="Q9" s="77">
        <f t="shared" si="3"/>
        <v>0.8489208633</v>
      </c>
      <c r="R9" s="77">
        <f t="shared" si="4"/>
        <v>0.01773951768</v>
      </c>
      <c r="S9" s="77">
        <f t="shared" si="5"/>
        <v>-0.01114232816</v>
      </c>
      <c r="T9" s="77">
        <f t="shared" ref="T9:U9" si="26">R9+$D$12</f>
        <v>0.3788332421</v>
      </c>
      <c r="U9" s="77">
        <f t="shared" si="26"/>
        <v>0.3499513963</v>
      </c>
      <c r="V9" s="77">
        <f t="shared" si="7"/>
        <v>159</v>
      </c>
      <c r="W9" s="77">
        <f t="shared" si="8"/>
        <v>139</v>
      </c>
      <c r="X9" s="77">
        <f t="shared" si="9"/>
        <v>98.76551451</v>
      </c>
      <c r="Y9" s="77">
        <f t="shared" si="10"/>
        <v>60.23448549</v>
      </c>
      <c r="Z9" s="77">
        <f t="shared" si="11"/>
        <v>90.35675592</v>
      </c>
      <c r="AA9" s="77">
        <f t="shared" si="12"/>
        <v>48.64324408</v>
      </c>
      <c r="AB9" s="77">
        <f t="shared" si="13"/>
        <v>0.4657496114</v>
      </c>
      <c r="AC9" s="77">
        <f t="shared" si="14"/>
        <v>0.2324120625</v>
      </c>
      <c r="AD9" s="42">
        <f t="shared" si="15"/>
        <v>46</v>
      </c>
      <c r="AE9" s="42">
        <f t="shared" si="16"/>
        <v>28</v>
      </c>
      <c r="AF9" s="42">
        <f t="shared" si="17"/>
        <v>21</v>
      </c>
      <c r="AG9" s="42">
        <f t="shared" si="18"/>
        <v>11</v>
      </c>
      <c r="AH9" s="32">
        <f>'M1,M2,M3 Restoration'!AT9</f>
        <v>0.4798799574</v>
      </c>
      <c r="AI9" s="77">
        <f t="shared" si="19"/>
        <v>13</v>
      </c>
      <c r="AJ9" s="77">
        <f t="shared" si="20"/>
        <v>15</v>
      </c>
      <c r="AK9" s="77"/>
      <c r="AL9" s="77"/>
    </row>
    <row r="10">
      <c r="A10" s="1" t="s">
        <v>10</v>
      </c>
      <c r="B10" s="1" t="s">
        <v>21</v>
      </c>
      <c r="C10" s="62" t="s">
        <v>185</v>
      </c>
      <c r="D10" s="62">
        <f>(PI()/4)-D9</f>
        <v>-0.1290530694</v>
      </c>
      <c r="E10" s="2">
        <v>1012.0</v>
      </c>
      <c r="F10" s="61">
        <v>1883.0</v>
      </c>
      <c r="G10" s="43">
        <f>'N1,N2,N3 Restoration'!H10</f>
        <v>23</v>
      </c>
      <c r="H10" s="43">
        <f>'Turnout Restoration'!AW10</f>
        <v>18</v>
      </c>
      <c r="I10" s="43">
        <f>'N1,N2,N3 Restoration'!J10</f>
        <v>28</v>
      </c>
      <c r="J10" s="44">
        <v>82.0</v>
      </c>
      <c r="K10" s="44">
        <v>244.0</v>
      </c>
      <c r="L10" s="44">
        <v>69.0</v>
      </c>
      <c r="M10" s="45">
        <f>'Turnout Restoration'!AR10</f>
        <v>34</v>
      </c>
      <c r="N10" s="45">
        <f>'Turnout Restoration'!O10</f>
        <v>22</v>
      </c>
      <c r="O10" s="45">
        <f>'Turnout Restoration'!AT10</f>
        <v>52</v>
      </c>
      <c r="P10" s="77">
        <f t="shared" si="2"/>
        <v>0.6371308017</v>
      </c>
      <c r="Q10" s="77">
        <f t="shared" si="3"/>
        <v>0.9172932331</v>
      </c>
      <c r="R10" s="77">
        <f t="shared" si="4"/>
        <v>-0.01635123318</v>
      </c>
      <c r="S10" s="77">
        <f t="shared" si="5"/>
        <v>0.02054381967</v>
      </c>
      <c r="T10" s="77">
        <f t="shared" ref="T10:U10" si="27">R10+$D$12</f>
        <v>0.3447424912</v>
      </c>
      <c r="U10" s="77">
        <f t="shared" si="27"/>
        <v>0.3816375441</v>
      </c>
      <c r="V10" s="77">
        <f t="shared" si="7"/>
        <v>237</v>
      </c>
      <c r="W10" s="77">
        <f t="shared" si="8"/>
        <v>266</v>
      </c>
      <c r="X10" s="77">
        <f t="shared" si="9"/>
        <v>155.2960296</v>
      </c>
      <c r="Y10" s="77">
        <f t="shared" si="10"/>
        <v>81.70397042</v>
      </c>
      <c r="Z10" s="77">
        <f t="shared" si="11"/>
        <v>164.4844133</v>
      </c>
      <c r="AA10" s="77">
        <f t="shared" si="12"/>
        <v>101.5155867</v>
      </c>
      <c r="AB10" s="77">
        <f t="shared" si="13"/>
        <v>0.5537810608</v>
      </c>
      <c r="AC10" s="77">
        <f t="shared" si="14"/>
        <v>0.133751275</v>
      </c>
      <c r="AD10" s="42">
        <f t="shared" si="15"/>
        <v>86</v>
      </c>
      <c r="AE10" s="42">
        <f t="shared" si="16"/>
        <v>45</v>
      </c>
      <c r="AF10" s="42">
        <f t="shared" si="17"/>
        <v>22</v>
      </c>
      <c r="AG10" s="42">
        <f t="shared" si="18"/>
        <v>14</v>
      </c>
      <c r="AH10" s="32">
        <f>'M1,M2,M3 Restoration'!AT10</f>
        <v>0.4306552977</v>
      </c>
      <c r="AI10" s="77">
        <f t="shared" si="19"/>
        <v>19</v>
      </c>
      <c r="AJ10" s="77">
        <f t="shared" si="20"/>
        <v>26</v>
      </c>
      <c r="AK10" s="77"/>
      <c r="AL10" s="77"/>
    </row>
    <row r="11">
      <c r="A11" s="1" t="s">
        <v>11</v>
      </c>
      <c r="B11" s="1" t="s">
        <v>22</v>
      </c>
      <c r="C11" s="62"/>
      <c r="D11" s="62"/>
      <c r="E11" s="2">
        <v>1015.0</v>
      </c>
      <c r="F11" s="61">
        <v>2510.0</v>
      </c>
      <c r="G11" s="43">
        <f>'N1,N2,N3 Restoration'!H11</f>
        <v>34</v>
      </c>
      <c r="H11" s="43">
        <f>'Turnout Restoration'!AW11</f>
        <v>36</v>
      </c>
      <c r="I11" s="43">
        <f>'N1,N2,N3 Restoration'!J11</f>
        <v>19</v>
      </c>
      <c r="J11" s="44">
        <v>69.0</v>
      </c>
      <c r="K11" s="44">
        <v>155.0</v>
      </c>
      <c r="L11" s="44">
        <v>42.0</v>
      </c>
      <c r="M11" s="45">
        <f>'Turnout Restoration'!AR11</f>
        <v>16</v>
      </c>
      <c r="N11" s="45">
        <f>'Turnout Restoration'!O11</f>
        <v>20</v>
      </c>
      <c r="O11" s="45">
        <f>'Turnout Restoration'!AT11</f>
        <v>17</v>
      </c>
      <c r="P11" s="77">
        <f t="shared" si="2"/>
        <v>0.7708333333</v>
      </c>
      <c r="Q11" s="77">
        <f t="shared" si="3"/>
        <v>0.8857142857</v>
      </c>
      <c r="R11" s="77">
        <f t="shared" si="4"/>
        <v>0.04561119691</v>
      </c>
      <c r="S11" s="77">
        <f t="shared" si="5"/>
        <v>0.005909030822</v>
      </c>
      <c r="T11" s="77">
        <f t="shared" ref="T11:U11" si="28">R11+$D$12</f>
        <v>0.4067049213</v>
      </c>
      <c r="U11" s="77">
        <f t="shared" si="28"/>
        <v>0.3670027552</v>
      </c>
      <c r="V11" s="77">
        <f t="shared" si="7"/>
        <v>144</v>
      </c>
      <c r="W11" s="77">
        <f t="shared" si="8"/>
        <v>175</v>
      </c>
      <c r="X11" s="77">
        <f t="shared" si="9"/>
        <v>85.43449133</v>
      </c>
      <c r="Y11" s="77">
        <f t="shared" si="10"/>
        <v>58.56550867</v>
      </c>
      <c r="Z11" s="77">
        <f t="shared" si="11"/>
        <v>110.7745178</v>
      </c>
      <c r="AA11" s="77">
        <f t="shared" si="12"/>
        <v>64.22548217</v>
      </c>
      <c r="AB11" s="77">
        <f t="shared" si="13"/>
        <v>0.3862608589</v>
      </c>
      <c r="AC11" s="77">
        <f t="shared" si="14"/>
        <v>0.180546938</v>
      </c>
      <c r="AD11" s="42">
        <f t="shared" si="15"/>
        <v>33</v>
      </c>
      <c r="AE11" s="42">
        <f t="shared" si="16"/>
        <v>23</v>
      </c>
      <c r="AF11" s="42">
        <f t="shared" si="17"/>
        <v>20</v>
      </c>
      <c r="AG11" s="42">
        <f t="shared" si="18"/>
        <v>12</v>
      </c>
      <c r="AH11" s="32">
        <f>'M1,M2,M3 Restoration'!AT11</f>
        <v>0.6545696913</v>
      </c>
      <c r="AI11" s="77">
        <f t="shared" si="19"/>
        <v>15</v>
      </c>
      <c r="AJ11" s="77">
        <f t="shared" si="20"/>
        <v>8</v>
      </c>
      <c r="AK11" s="77"/>
      <c r="AL11" s="77"/>
    </row>
    <row r="12">
      <c r="A12" s="1" t="s">
        <v>12</v>
      </c>
      <c r="B12" s="1" t="s">
        <v>23</v>
      </c>
      <c r="C12" s="62" t="s">
        <v>186</v>
      </c>
      <c r="D12" s="62">
        <f>D6*COS($D$10)-D7*SIN($D$10)</f>
        <v>0.3610937244</v>
      </c>
      <c r="E12" s="2">
        <v>1016.0</v>
      </c>
      <c r="F12" s="61">
        <v>485.0</v>
      </c>
      <c r="G12" s="43">
        <f>'N1,N2,N3 Restoration'!H12</f>
        <v>4</v>
      </c>
      <c r="H12" s="43">
        <f>'Turnout Restoration'!AW12</f>
        <v>1</v>
      </c>
      <c r="I12" s="43">
        <f>'N1,N2,N3 Restoration'!J12</f>
        <v>12</v>
      </c>
      <c r="J12" s="44">
        <v>21.0</v>
      </c>
      <c r="K12" s="44">
        <v>47.0</v>
      </c>
      <c r="L12" s="44">
        <v>17.0</v>
      </c>
      <c r="M12" s="45">
        <f>'Turnout Restoration'!AR12</f>
        <v>7</v>
      </c>
      <c r="N12" s="45">
        <f>'Turnout Restoration'!O12</f>
        <v>2</v>
      </c>
      <c r="O12" s="45">
        <f>'Turnout Restoration'!AT12</f>
        <v>29</v>
      </c>
      <c r="P12" s="77">
        <f t="shared" si="2"/>
        <v>0.5135135135</v>
      </c>
      <c r="Q12" s="77">
        <f t="shared" si="3"/>
        <v>0.9591836735</v>
      </c>
      <c r="R12" s="77">
        <f t="shared" si="4"/>
        <v>-0.07363980866</v>
      </c>
      <c r="S12" s="77">
        <f t="shared" si="5"/>
        <v>0.03995731507</v>
      </c>
      <c r="T12" s="77">
        <f t="shared" ref="T12:U12" si="29">R12+$D$12</f>
        <v>0.2874539158</v>
      </c>
      <c r="U12" s="77">
        <f t="shared" si="29"/>
        <v>0.4010510395</v>
      </c>
      <c r="V12" s="77">
        <f t="shared" si="7"/>
        <v>74</v>
      </c>
      <c r="W12" s="77">
        <f t="shared" si="8"/>
        <v>49</v>
      </c>
      <c r="X12" s="77">
        <f t="shared" si="9"/>
        <v>52.72841023</v>
      </c>
      <c r="Y12" s="77">
        <f t="shared" si="10"/>
        <v>21.27158977</v>
      </c>
      <c r="Z12" s="77">
        <f t="shared" si="11"/>
        <v>29.34849907</v>
      </c>
      <c r="AA12" s="77">
        <f t="shared" si="12"/>
        <v>19.65150093</v>
      </c>
      <c r="AB12" s="77">
        <f t="shared" si="13"/>
        <v>0.6827438916</v>
      </c>
      <c r="AC12" s="77">
        <f t="shared" si="14"/>
        <v>0.06814658547</v>
      </c>
      <c r="AD12" s="42">
        <f t="shared" si="15"/>
        <v>36</v>
      </c>
      <c r="AE12" s="42">
        <f t="shared" si="16"/>
        <v>15</v>
      </c>
      <c r="AF12" s="42">
        <f t="shared" si="17"/>
        <v>2</v>
      </c>
      <c r="AG12" s="42">
        <f t="shared" si="18"/>
        <v>1</v>
      </c>
      <c r="AH12" s="32">
        <f>'M1,M2,M3 Restoration'!AT12</f>
        <v>0.2987633208</v>
      </c>
      <c r="AI12" s="77">
        <f t="shared" si="19"/>
        <v>4</v>
      </c>
      <c r="AJ12" s="77">
        <f t="shared" si="20"/>
        <v>11</v>
      </c>
      <c r="AK12" s="77"/>
      <c r="AL12" s="77"/>
    </row>
    <row r="13">
      <c r="A13" s="1"/>
      <c r="B13" s="1"/>
      <c r="C13" s="62" t="s">
        <v>187</v>
      </c>
      <c r="D13" s="62">
        <f>D6*SIN($D$10)+D7*COS($D$10)</f>
        <v>0.3610937244</v>
      </c>
      <c r="E13" s="2">
        <v>1038.0</v>
      </c>
      <c r="F13" s="61">
        <v>2098.0</v>
      </c>
      <c r="G13" s="43">
        <f>'N1,N2,N3 Restoration'!H13</f>
        <v>14</v>
      </c>
      <c r="H13" s="43">
        <f>'Turnout Restoration'!AW13</f>
        <v>15</v>
      </c>
      <c r="I13" s="43">
        <f>'N1,N2,N3 Restoration'!J13</f>
        <v>10</v>
      </c>
      <c r="J13" s="44">
        <v>59.0</v>
      </c>
      <c r="K13" s="44">
        <v>120.0</v>
      </c>
      <c r="L13" s="44">
        <v>27.0</v>
      </c>
      <c r="M13" s="45">
        <f>'Turnout Restoration'!AR13</f>
        <v>14</v>
      </c>
      <c r="N13" s="45">
        <f>'Turnout Restoration'!O13</f>
        <v>9</v>
      </c>
      <c r="O13" s="45">
        <f>'Turnout Restoration'!AT13</f>
        <v>14</v>
      </c>
      <c r="P13" s="77">
        <f t="shared" si="2"/>
        <v>0.7543859649</v>
      </c>
      <c r="Q13" s="77">
        <f t="shared" si="3"/>
        <v>0.9302325581</v>
      </c>
      <c r="R13" s="77">
        <f t="shared" si="4"/>
        <v>0.03798891105</v>
      </c>
      <c r="S13" s="77">
        <f t="shared" si="5"/>
        <v>0.02654035552</v>
      </c>
      <c r="T13" s="77">
        <f t="shared" ref="T13:U13" si="30">R13+$D$12</f>
        <v>0.3990826355</v>
      </c>
      <c r="U13" s="77">
        <f t="shared" si="30"/>
        <v>0.3876340799</v>
      </c>
      <c r="V13" s="77">
        <f t="shared" si="7"/>
        <v>114</v>
      </c>
      <c r="W13" s="77">
        <f t="shared" si="8"/>
        <v>129</v>
      </c>
      <c r="X13" s="77">
        <f t="shared" si="9"/>
        <v>68.50457956</v>
      </c>
      <c r="Y13" s="77">
        <f t="shared" si="10"/>
        <v>45.49542044</v>
      </c>
      <c r="Z13" s="77">
        <f t="shared" si="11"/>
        <v>78.99520369</v>
      </c>
      <c r="AA13" s="77">
        <f t="shared" si="12"/>
        <v>50.00479631</v>
      </c>
      <c r="AB13" s="77">
        <f t="shared" si="13"/>
        <v>0.4087317984</v>
      </c>
      <c r="AC13" s="77">
        <f t="shared" si="14"/>
        <v>0.1139309677</v>
      </c>
      <c r="AD13" s="42">
        <f t="shared" si="15"/>
        <v>28</v>
      </c>
      <c r="AE13" s="42">
        <f t="shared" si="16"/>
        <v>19</v>
      </c>
      <c r="AF13" s="42">
        <f t="shared" si="17"/>
        <v>9</v>
      </c>
      <c r="AG13" s="42">
        <f t="shared" si="18"/>
        <v>6</v>
      </c>
      <c r="AH13" s="32">
        <f>'M1,M2,M3 Restoration'!AT13</f>
        <v>0.6837243273</v>
      </c>
      <c r="AI13" s="77">
        <f t="shared" si="19"/>
        <v>13</v>
      </c>
      <c r="AJ13" s="77">
        <f t="shared" si="20"/>
        <v>6</v>
      </c>
      <c r="AK13" s="77"/>
      <c r="AL13" s="77"/>
    </row>
    <row r="14">
      <c r="A14" s="1"/>
      <c r="B14" s="1"/>
      <c r="C14" s="62"/>
      <c r="D14" s="62"/>
      <c r="E14" s="2">
        <v>1039.0</v>
      </c>
      <c r="F14" s="61">
        <v>3242.0</v>
      </c>
      <c r="G14" s="43">
        <f>'N1,N2,N3 Restoration'!H14</f>
        <v>27</v>
      </c>
      <c r="H14" s="43">
        <f>'Turnout Restoration'!AW14</f>
        <v>22</v>
      </c>
      <c r="I14" s="43">
        <f>'N1,N2,N3 Restoration'!J14</f>
        <v>33</v>
      </c>
      <c r="J14" s="44">
        <v>143.0</v>
      </c>
      <c r="K14" s="44">
        <v>271.0</v>
      </c>
      <c r="L14" s="44">
        <v>73.0</v>
      </c>
      <c r="M14" s="45">
        <f>'Turnout Restoration'!AR14</f>
        <v>38</v>
      </c>
      <c r="N14" s="45">
        <f>'Turnout Restoration'!O14</f>
        <v>22</v>
      </c>
      <c r="O14" s="45">
        <f>'Turnout Restoration'!AT14</f>
        <v>51</v>
      </c>
      <c r="P14" s="77">
        <f t="shared" si="2"/>
        <v>0.7081967213</v>
      </c>
      <c r="Q14" s="77">
        <f t="shared" si="3"/>
        <v>0.9249146758</v>
      </c>
      <c r="R14" s="77">
        <f t="shared" si="4"/>
        <v>0.01658319987</v>
      </c>
      <c r="S14" s="77">
        <f t="shared" si="5"/>
        <v>0.02407586281</v>
      </c>
      <c r="T14" s="77">
        <f t="shared" ref="T14:U14" si="31">R14+$D$12</f>
        <v>0.3776769243</v>
      </c>
      <c r="U14" s="77">
        <f t="shared" si="31"/>
        <v>0.3851695872</v>
      </c>
      <c r="V14" s="77">
        <f t="shared" si="7"/>
        <v>305</v>
      </c>
      <c r="W14" s="77">
        <f t="shared" si="8"/>
        <v>293</v>
      </c>
      <c r="X14" s="77">
        <f t="shared" si="9"/>
        <v>189.8085381</v>
      </c>
      <c r="Y14" s="77">
        <f t="shared" si="10"/>
        <v>115.1914619</v>
      </c>
      <c r="Z14" s="77">
        <f t="shared" si="11"/>
        <v>180.1453109</v>
      </c>
      <c r="AA14" s="77">
        <f t="shared" si="12"/>
        <v>112.8546891</v>
      </c>
      <c r="AB14" s="77">
        <f t="shared" si="13"/>
        <v>0.468893554</v>
      </c>
      <c r="AC14" s="77">
        <f t="shared" si="14"/>
        <v>0.1221236339</v>
      </c>
      <c r="AD14" s="42">
        <f t="shared" si="15"/>
        <v>89</v>
      </c>
      <c r="AE14" s="42">
        <f t="shared" si="16"/>
        <v>54</v>
      </c>
      <c r="AF14" s="42">
        <f t="shared" si="17"/>
        <v>22</v>
      </c>
      <c r="AG14" s="42">
        <f t="shared" si="18"/>
        <v>14</v>
      </c>
      <c r="AH14" s="32">
        <f>'M1,M2,M3 Restoration'!AT14</f>
        <v>0.5590394239</v>
      </c>
      <c r="AI14" s="77">
        <f t="shared" si="19"/>
        <v>30</v>
      </c>
      <c r="AJ14" s="77">
        <f t="shared" si="20"/>
        <v>24</v>
      </c>
      <c r="AK14" s="77"/>
      <c r="AL14" s="77"/>
    </row>
    <row r="15">
      <c r="A15" s="1"/>
      <c r="B15" s="1"/>
      <c r="C15" s="62"/>
      <c r="D15" s="62"/>
      <c r="E15" s="2">
        <v>1063.0</v>
      </c>
      <c r="F15" s="61">
        <v>1412.0</v>
      </c>
      <c r="G15" s="43">
        <f>'N1,N2,N3 Restoration'!H15</f>
        <v>12</v>
      </c>
      <c r="H15" s="43">
        <f>'Turnout Restoration'!AW15</f>
        <v>3</v>
      </c>
      <c r="I15" s="43">
        <f>'N1,N2,N3 Restoration'!J15</f>
        <v>24</v>
      </c>
      <c r="J15" s="44">
        <v>49.0</v>
      </c>
      <c r="K15" s="44">
        <v>115.0</v>
      </c>
      <c r="L15" s="44">
        <v>48.0</v>
      </c>
      <c r="M15" s="45">
        <f>'Turnout Restoration'!AR15</f>
        <v>20</v>
      </c>
      <c r="N15" s="45">
        <f>'Turnout Restoration'!O15</f>
        <v>7</v>
      </c>
      <c r="O15" s="45">
        <f>'Turnout Restoration'!AT15</f>
        <v>31</v>
      </c>
      <c r="P15" s="77">
        <f t="shared" si="2"/>
        <v>0.6554054054</v>
      </c>
      <c r="Q15" s="77">
        <f t="shared" si="3"/>
        <v>0.9426229508</v>
      </c>
      <c r="R15" s="77">
        <f t="shared" si="4"/>
        <v>-0.007882142568</v>
      </c>
      <c r="S15" s="77">
        <f t="shared" si="5"/>
        <v>0.0322824969</v>
      </c>
      <c r="T15" s="77">
        <f t="shared" ref="T15:U15" si="32">R15+$D$12</f>
        <v>0.3532115818</v>
      </c>
      <c r="U15" s="77">
        <f t="shared" si="32"/>
        <v>0.3933762213</v>
      </c>
      <c r="V15" s="77">
        <f t="shared" si="7"/>
        <v>148</v>
      </c>
      <c r="W15" s="77">
        <f t="shared" si="8"/>
        <v>122</v>
      </c>
      <c r="X15" s="77">
        <f t="shared" si="9"/>
        <v>95.72468589</v>
      </c>
      <c r="Y15" s="77">
        <f t="shared" si="10"/>
        <v>52.27531411</v>
      </c>
      <c r="Z15" s="77">
        <f t="shared" si="11"/>
        <v>74.008101</v>
      </c>
      <c r="AA15" s="77">
        <f t="shared" si="12"/>
        <v>47.991899</v>
      </c>
      <c r="AB15" s="77">
        <f t="shared" si="13"/>
        <v>0.53277793</v>
      </c>
      <c r="AC15" s="77">
        <f t="shared" si="14"/>
        <v>0.09458424018</v>
      </c>
      <c r="AD15" s="42">
        <f t="shared" si="15"/>
        <v>51</v>
      </c>
      <c r="AE15" s="42">
        <f t="shared" si="16"/>
        <v>28</v>
      </c>
      <c r="AF15" s="42">
        <f t="shared" si="17"/>
        <v>7</v>
      </c>
      <c r="AG15" s="42">
        <f t="shared" si="18"/>
        <v>5</v>
      </c>
      <c r="AH15" s="32">
        <f>'M1,M2,M3 Restoration'!AT15</f>
        <v>0.3065263015</v>
      </c>
      <c r="AI15" s="77">
        <f t="shared" si="19"/>
        <v>9</v>
      </c>
      <c r="AJ15" s="77">
        <f t="shared" si="20"/>
        <v>19</v>
      </c>
      <c r="AK15" s="77"/>
      <c r="AL15" s="77"/>
    </row>
    <row r="16">
      <c r="A16" s="1"/>
      <c r="B16" s="67"/>
      <c r="C16" s="62"/>
      <c r="D16" s="62"/>
      <c r="E16" s="2">
        <v>1074.0</v>
      </c>
      <c r="F16" s="61">
        <v>2203.0</v>
      </c>
      <c r="G16" s="43">
        <f>'N1,N2,N3 Restoration'!H16</f>
        <v>6</v>
      </c>
      <c r="H16" s="43">
        <f>'Turnout Restoration'!AW16</f>
        <v>8</v>
      </c>
      <c r="I16" s="43">
        <f>'N1,N2,N3 Restoration'!J16</f>
        <v>20</v>
      </c>
      <c r="J16" s="44">
        <v>37.0</v>
      </c>
      <c r="K16" s="44">
        <v>230.0</v>
      </c>
      <c r="L16" s="44">
        <v>77.0</v>
      </c>
      <c r="M16" s="45">
        <f>'Turnout Restoration'!AR16</f>
        <v>14</v>
      </c>
      <c r="N16" s="45">
        <f>'Turnout Restoration'!O16</f>
        <v>19</v>
      </c>
      <c r="O16" s="45">
        <f>'Turnout Restoration'!AT16</f>
        <v>115</v>
      </c>
      <c r="P16" s="77">
        <f t="shared" si="2"/>
        <v>0.4691358025</v>
      </c>
      <c r="Q16" s="77">
        <f t="shared" si="3"/>
        <v>0.9236947791</v>
      </c>
      <c r="R16" s="77">
        <f t="shared" si="4"/>
        <v>-0.09420599229</v>
      </c>
      <c r="S16" s="77">
        <f t="shared" si="5"/>
        <v>0.02351052002</v>
      </c>
      <c r="T16" s="77">
        <f t="shared" ref="T16:U16" si="33">R16+$D$12</f>
        <v>0.2668877321</v>
      </c>
      <c r="U16" s="77">
        <f t="shared" si="33"/>
        <v>0.3846042444</v>
      </c>
      <c r="V16" s="77">
        <f t="shared" si="7"/>
        <v>243</v>
      </c>
      <c r="W16" s="77">
        <f t="shared" si="8"/>
        <v>249</v>
      </c>
      <c r="X16" s="77">
        <f t="shared" si="9"/>
        <v>178.1462811</v>
      </c>
      <c r="Y16" s="77">
        <f t="shared" si="10"/>
        <v>64.8537189</v>
      </c>
      <c r="Z16" s="77">
        <f t="shared" si="11"/>
        <v>153.2335431</v>
      </c>
      <c r="AA16" s="77">
        <f t="shared" si="12"/>
        <v>95.76645686</v>
      </c>
      <c r="AB16" s="77">
        <f t="shared" si="13"/>
        <v>0.7241240132</v>
      </c>
      <c r="AC16" s="77">
        <f t="shared" si="14"/>
        <v>0.1239937393</v>
      </c>
      <c r="AD16" s="42">
        <f t="shared" si="15"/>
        <v>129</v>
      </c>
      <c r="AE16" s="42">
        <f t="shared" si="16"/>
        <v>47</v>
      </c>
      <c r="AF16" s="42">
        <f t="shared" si="17"/>
        <v>19</v>
      </c>
      <c r="AG16" s="42">
        <f t="shared" si="18"/>
        <v>12</v>
      </c>
      <c r="AH16" s="32">
        <f>'M1,M2,M3 Restoration'!AT16</f>
        <v>0.06534068013</v>
      </c>
      <c r="AI16" s="77">
        <f t="shared" si="19"/>
        <v>3</v>
      </c>
      <c r="AJ16" s="77">
        <f t="shared" si="20"/>
        <v>44</v>
      </c>
      <c r="AK16" s="77"/>
      <c r="AL16" s="77"/>
    </row>
    <row r="17">
      <c r="A17" s="1"/>
      <c r="B17" s="67"/>
      <c r="C17" s="62"/>
      <c r="D17" s="62"/>
      <c r="E17" s="2">
        <v>1302.0</v>
      </c>
      <c r="F17" s="61">
        <v>3655.0</v>
      </c>
      <c r="G17" s="43">
        <f>'N1,N2,N3 Restoration'!H17</f>
        <v>32</v>
      </c>
      <c r="H17" s="43">
        <f>'Turnout Restoration'!AW17</f>
        <v>43</v>
      </c>
      <c r="I17" s="43">
        <f>'N1,N2,N3 Restoration'!J17</f>
        <v>14</v>
      </c>
      <c r="J17" s="44">
        <v>85.0</v>
      </c>
      <c r="K17" s="44">
        <v>232.0</v>
      </c>
      <c r="L17" s="44">
        <v>60.0</v>
      </c>
      <c r="M17" s="45">
        <f>'Turnout Restoration'!AR17</f>
        <v>31</v>
      </c>
      <c r="N17" s="45">
        <f>'Turnout Restoration'!O17</f>
        <v>38</v>
      </c>
      <c r="O17" s="45">
        <f>'Turnout Restoration'!AT17</f>
        <v>14</v>
      </c>
      <c r="P17" s="77">
        <f t="shared" si="2"/>
        <v>0.7631578947</v>
      </c>
      <c r="Q17" s="77">
        <f t="shared" si="3"/>
        <v>0.8592592593</v>
      </c>
      <c r="R17" s="77">
        <f t="shared" si="4"/>
        <v>0.04205413018</v>
      </c>
      <c r="S17" s="77">
        <f t="shared" si="5"/>
        <v>-0.006351153836</v>
      </c>
      <c r="T17" s="77">
        <f t="shared" ref="T17:U17" si="34">R17+$D$12</f>
        <v>0.4031478546</v>
      </c>
      <c r="U17" s="77">
        <f t="shared" si="34"/>
        <v>0.3547425706</v>
      </c>
      <c r="V17" s="77">
        <f t="shared" si="7"/>
        <v>190</v>
      </c>
      <c r="W17" s="77">
        <f t="shared" si="8"/>
        <v>270</v>
      </c>
      <c r="X17" s="77">
        <f t="shared" si="9"/>
        <v>113.4019076</v>
      </c>
      <c r="Y17" s="77">
        <f t="shared" si="10"/>
        <v>76.59809237</v>
      </c>
      <c r="Z17" s="77">
        <f t="shared" si="11"/>
        <v>174.2195059</v>
      </c>
      <c r="AA17" s="77">
        <f t="shared" si="12"/>
        <v>95.78049406</v>
      </c>
      <c r="AB17" s="77">
        <f t="shared" si="13"/>
        <v>0.3968187215</v>
      </c>
      <c r="AC17" s="77">
        <f t="shared" si="14"/>
        <v>0.2181156455</v>
      </c>
      <c r="AD17" s="42">
        <f t="shared" si="15"/>
        <v>45</v>
      </c>
      <c r="AE17" s="42">
        <f t="shared" si="16"/>
        <v>30</v>
      </c>
      <c r="AF17" s="42">
        <f t="shared" si="17"/>
        <v>38</v>
      </c>
      <c r="AG17" s="42">
        <f t="shared" si="18"/>
        <v>21</v>
      </c>
      <c r="AH17" s="32">
        <f>'M1,M2,M3 Restoration'!AT17</f>
        <v>0.6514051214</v>
      </c>
      <c r="AI17" s="77">
        <f t="shared" si="19"/>
        <v>20</v>
      </c>
      <c r="AJ17" s="77">
        <f t="shared" si="20"/>
        <v>10</v>
      </c>
      <c r="AK17" s="77"/>
      <c r="AL17" s="77"/>
    </row>
    <row r="18">
      <c r="A18" s="73"/>
      <c r="B18" s="69"/>
      <c r="C18" s="62"/>
      <c r="D18" s="62"/>
      <c r="E18" s="2">
        <v>1304.0</v>
      </c>
      <c r="F18" s="61">
        <v>2660.0</v>
      </c>
      <c r="G18" s="43">
        <f>'N1,N2,N3 Restoration'!H18</f>
        <v>19</v>
      </c>
      <c r="H18" s="43">
        <f>'Turnout Restoration'!AW18</f>
        <v>8</v>
      </c>
      <c r="I18" s="43">
        <f>'N1,N2,N3 Restoration'!J18</f>
        <v>30</v>
      </c>
      <c r="J18" s="44">
        <v>53.0</v>
      </c>
      <c r="K18" s="44">
        <v>145.0</v>
      </c>
      <c r="L18" s="44">
        <v>35.0</v>
      </c>
      <c r="M18" s="45">
        <f>'Turnout Restoration'!AR18</f>
        <v>27</v>
      </c>
      <c r="N18" s="45">
        <f>'Turnout Restoration'!O18</f>
        <v>13</v>
      </c>
      <c r="O18" s="45">
        <f>'Turnout Restoration'!AT18</f>
        <v>36</v>
      </c>
      <c r="P18" s="77">
        <f t="shared" si="2"/>
        <v>0.582781457</v>
      </c>
      <c r="Q18" s="77">
        <f t="shared" si="3"/>
        <v>0.917721519</v>
      </c>
      <c r="R18" s="77">
        <f t="shared" si="4"/>
        <v>-0.04153862067</v>
      </c>
      <c r="S18" s="77">
        <f t="shared" si="5"/>
        <v>0.02074230234</v>
      </c>
      <c r="T18" s="77">
        <f t="shared" ref="T18:U18" si="35">R18+$D$12</f>
        <v>0.3195551037</v>
      </c>
      <c r="U18" s="77">
        <f t="shared" si="35"/>
        <v>0.3818360267</v>
      </c>
      <c r="V18" s="77">
        <f t="shared" si="7"/>
        <v>151</v>
      </c>
      <c r="W18" s="77">
        <f t="shared" si="8"/>
        <v>158</v>
      </c>
      <c r="X18" s="77">
        <f t="shared" si="9"/>
        <v>102.7471793</v>
      </c>
      <c r="Y18" s="77">
        <f t="shared" si="10"/>
        <v>48.25282066</v>
      </c>
      <c r="Z18" s="77">
        <f t="shared" si="11"/>
        <v>97.66990777</v>
      </c>
      <c r="AA18" s="77">
        <f t="shared" si="12"/>
        <v>60.33009223</v>
      </c>
      <c r="AB18" s="77">
        <f t="shared" si="13"/>
        <v>0.6131555183</v>
      </c>
      <c r="AC18" s="77">
        <f t="shared" si="14"/>
        <v>0.133101385</v>
      </c>
      <c r="AD18" s="42">
        <f t="shared" si="15"/>
        <v>63</v>
      </c>
      <c r="AE18" s="42">
        <f t="shared" si="16"/>
        <v>30</v>
      </c>
      <c r="AF18" s="42">
        <f t="shared" si="17"/>
        <v>13</v>
      </c>
      <c r="AG18" s="42">
        <f t="shared" si="18"/>
        <v>8</v>
      </c>
      <c r="AH18" s="32">
        <f>'M1,M2,M3 Restoration'!AT18</f>
        <v>0.4497098945</v>
      </c>
      <c r="AI18" s="77">
        <f t="shared" si="19"/>
        <v>13</v>
      </c>
      <c r="AJ18" s="77">
        <f t="shared" si="20"/>
        <v>17</v>
      </c>
      <c r="AK18" s="77"/>
      <c r="AL18" s="77"/>
    </row>
    <row r="19">
      <c r="A19" s="72"/>
      <c r="B19" s="70"/>
      <c r="C19" s="62"/>
      <c r="D19" s="62"/>
      <c r="E19" s="2">
        <v>1307.0</v>
      </c>
      <c r="F19" s="61">
        <v>2027.0</v>
      </c>
      <c r="G19" s="43">
        <f>'N1,N2,N3 Restoration'!H19</f>
        <v>29</v>
      </c>
      <c r="H19" s="43">
        <f>'Turnout Restoration'!AW19</f>
        <v>16</v>
      </c>
      <c r="I19" s="43">
        <f>'N1,N2,N3 Restoration'!J19</f>
        <v>27</v>
      </c>
      <c r="J19" s="44">
        <v>66.0</v>
      </c>
      <c r="K19" s="44">
        <v>142.0</v>
      </c>
      <c r="L19" s="44">
        <v>44.0</v>
      </c>
      <c r="M19" s="45">
        <f>'Turnout Restoration'!AR19</f>
        <v>19</v>
      </c>
      <c r="N19" s="45">
        <f>'Turnout Restoration'!O19</f>
        <v>18</v>
      </c>
      <c r="O19" s="45">
        <f>'Turnout Restoration'!AT19</f>
        <v>23</v>
      </c>
      <c r="P19" s="77">
        <f t="shared" si="2"/>
        <v>0.7236842105</v>
      </c>
      <c r="Q19" s="77">
        <f t="shared" si="3"/>
        <v>0.8875</v>
      </c>
      <c r="R19" s="77">
        <f t="shared" si="4"/>
        <v>0.02376064412</v>
      </c>
      <c r="S19" s="77">
        <f t="shared" si="5"/>
        <v>0.006736593286</v>
      </c>
      <c r="T19" s="77">
        <f t="shared" ref="T19:U19" si="36">R19+$D$12</f>
        <v>0.3848543685</v>
      </c>
      <c r="U19" s="77">
        <f t="shared" si="36"/>
        <v>0.3678303177</v>
      </c>
      <c r="V19" s="77">
        <f t="shared" si="7"/>
        <v>152</v>
      </c>
      <c r="W19" s="77">
        <f t="shared" si="8"/>
        <v>160</v>
      </c>
      <c r="X19" s="77">
        <f t="shared" si="9"/>
        <v>93.50213598</v>
      </c>
      <c r="Y19" s="77">
        <f t="shared" si="10"/>
        <v>58.49786402</v>
      </c>
      <c r="Z19" s="77">
        <f t="shared" si="11"/>
        <v>101.1471492</v>
      </c>
      <c r="AA19" s="77">
        <f t="shared" si="12"/>
        <v>58.85285083</v>
      </c>
      <c r="AB19" s="77">
        <f t="shared" si="13"/>
        <v>0.4491875994</v>
      </c>
      <c r="AC19" s="77">
        <f t="shared" si="14"/>
        <v>0.17795855</v>
      </c>
      <c r="AD19" s="42">
        <f t="shared" si="15"/>
        <v>42</v>
      </c>
      <c r="AE19" s="42">
        <f t="shared" si="16"/>
        <v>26</v>
      </c>
      <c r="AF19" s="42">
        <f t="shared" si="17"/>
        <v>18</v>
      </c>
      <c r="AG19" s="42">
        <f t="shared" si="18"/>
        <v>10</v>
      </c>
      <c r="AH19" s="32">
        <f>'M1,M2,M3 Restoration'!AT19</f>
        <v>0.5430886467</v>
      </c>
      <c r="AI19" s="77">
        <f t="shared" si="19"/>
        <v>14</v>
      </c>
      <c r="AJ19" s="77">
        <f t="shared" si="20"/>
        <v>12</v>
      </c>
      <c r="AK19" s="77"/>
      <c r="AL19" s="77"/>
    </row>
    <row r="20">
      <c r="A20" s="31"/>
      <c r="B20" s="71"/>
      <c r="C20" s="62"/>
      <c r="D20" s="62"/>
      <c r="E20" s="2">
        <v>1318.0</v>
      </c>
      <c r="F20" s="61">
        <v>1739.0</v>
      </c>
      <c r="G20" s="43">
        <f>'N1,N2,N3 Restoration'!H20</f>
        <v>14</v>
      </c>
      <c r="H20" s="43">
        <f>'Turnout Restoration'!AW20</f>
        <v>10</v>
      </c>
      <c r="I20" s="43">
        <f>'N1,N2,N3 Restoration'!J20</f>
        <v>12</v>
      </c>
      <c r="J20" s="44">
        <v>29.0</v>
      </c>
      <c r="K20" s="44">
        <v>71.0</v>
      </c>
      <c r="L20" s="44">
        <v>29.0</v>
      </c>
      <c r="M20" s="45">
        <f>'Turnout Restoration'!AR20</f>
        <v>6</v>
      </c>
      <c r="N20" s="45">
        <f>'Turnout Restoration'!O20</f>
        <v>6</v>
      </c>
      <c r="O20" s="45">
        <f>'Turnout Restoration'!AT20</f>
        <v>9</v>
      </c>
      <c r="P20" s="77">
        <f t="shared" si="2"/>
        <v>0.7945205479</v>
      </c>
      <c r="Q20" s="77">
        <f t="shared" si="3"/>
        <v>0.9220779221</v>
      </c>
      <c r="R20" s="77">
        <f t="shared" si="4"/>
        <v>0.05658868074</v>
      </c>
      <c r="S20" s="77">
        <f t="shared" si="5"/>
        <v>0.02276121192</v>
      </c>
      <c r="T20" s="77">
        <f t="shared" ref="T20:U20" si="37">R20+$D$12</f>
        <v>0.4176824052</v>
      </c>
      <c r="U20" s="77">
        <f t="shared" si="37"/>
        <v>0.3838549363</v>
      </c>
      <c r="V20" s="77">
        <f t="shared" si="7"/>
        <v>73</v>
      </c>
      <c r="W20" s="77">
        <f t="shared" si="8"/>
        <v>77</v>
      </c>
      <c r="X20" s="77">
        <f t="shared" si="9"/>
        <v>42.50918442</v>
      </c>
      <c r="Y20" s="77">
        <f t="shared" si="10"/>
        <v>30.49081558</v>
      </c>
      <c r="Z20" s="77">
        <f t="shared" si="11"/>
        <v>47.4431699</v>
      </c>
      <c r="AA20" s="77">
        <f t="shared" si="12"/>
        <v>29.5568301</v>
      </c>
      <c r="AB20" s="77">
        <f t="shared" si="13"/>
        <v>0.3528649209</v>
      </c>
      <c r="AC20" s="77">
        <f t="shared" si="14"/>
        <v>0.1264670976</v>
      </c>
      <c r="AD20" s="42">
        <f t="shared" si="15"/>
        <v>15</v>
      </c>
      <c r="AE20" s="42">
        <f t="shared" si="16"/>
        <v>11</v>
      </c>
      <c r="AF20" s="42">
        <f t="shared" si="17"/>
        <v>6</v>
      </c>
      <c r="AG20" s="42">
        <f t="shared" si="18"/>
        <v>4</v>
      </c>
      <c r="AH20" s="32">
        <f>'M1,M2,M3 Restoration'!AT20</f>
        <v>0.4409220816</v>
      </c>
      <c r="AI20" s="77">
        <f t="shared" si="19"/>
        <v>5</v>
      </c>
      <c r="AJ20" s="77">
        <f t="shared" si="20"/>
        <v>6</v>
      </c>
      <c r="AK20" s="77"/>
      <c r="AL20" s="77"/>
    </row>
    <row r="21">
      <c r="A21" s="68"/>
      <c r="B21" s="69"/>
      <c r="C21" s="62"/>
      <c r="D21" s="62"/>
      <c r="E21" s="2">
        <v>1327.0</v>
      </c>
      <c r="F21" s="61">
        <v>2196.0</v>
      </c>
      <c r="G21" s="43">
        <f>'N1,N2,N3 Restoration'!H21</f>
        <v>19</v>
      </c>
      <c r="H21" s="43">
        <f>'Turnout Restoration'!AW21</f>
        <v>13</v>
      </c>
      <c r="I21" s="43">
        <f>'N1,N2,N3 Restoration'!J21</f>
        <v>15</v>
      </c>
      <c r="J21" s="44">
        <v>33.0</v>
      </c>
      <c r="K21" s="44">
        <v>85.0</v>
      </c>
      <c r="L21" s="44">
        <v>23.0</v>
      </c>
      <c r="M21" s="45">
        <f>'Turnout Restoration'!AR21</f>
        <v>17</v>
      </c>
      <c r="N21" s="45">
        <f>'Turnout Restoration'!O21</f>
        <v>13</v>
      </c>
      <c r="O21" s="45">
        <f>'Turnout Restoration'!AT21</f>
        <v>10</v>
      </c>
      <c r="P21" s="77">
        <f t="shared" si="2"/>
        <v>0.6746987952</v>
      </c>
      <c r="Q21" s="77">
        <f t="shared" si="3"/>
        <v>0.8673469388</v>
      </c>
      <c r="R21" s="77">
        <f t="shared" si="4"/>
        <v>0.001059089138</v>
      </c>
      <c r="S21" s="77">
        <f t="shared" si="5"/>
        <v>-0.002603040241</v>
      </c>
      <c r="T21" s="77">
        <f t="shared" ref="T21:U21" si="38">R21+$D$12</f>
        <v>0.3621528135</v>
      </c>
      <c r="U21" s="77">
        <f t="shared" si="38"/>
        <v>0.3584906842</v>
      </c>
      <c r="V21" s="77">
        <f t="shared" si="7"/>
        <v>83</v>
      </c>
      <c r="W21" s="77">
        <f t="shared" si="8"/>
        <v>98</v>
      </c>
      <c r="X21" s="77">
        <f t="shared" si="9"/>
        <v>52.94131648</v>
      </c>
      <c r="Y21" s="77">
        <f t="shared" si="10"/>
        <v>30.05868352</v>
      </c>
      <c r="Z21" s="77">
        <f t="shared" si="11"/>
        <v>62.86791295</v>
      </c>
      <c r="AA21" s="77">
        <f t="shared" si="12"/>
        <v>35.13208705</v>
      </c>
      <c r="AB21" s="77">
        <f t="shared" si="13"/>
        <v>0.5099986513</v>
      </c>
      <c r="AC21" s="77">
        <f t="shared" si="14"/>
        <v>0.2067827512</v>
      </c>
      <c r="AD21" s="42">
        <f t="shared" si="15"/>
        <v>27</v>
      </c>
      <c r="AE21" s="42">
        <f t="shared" si="16"/>
        <v>15</v>
      </c>
      <c r="AF21" s="42">
        <f t="shared" si="17"/>
        <v>13</v>
      </c>
      <c r="AG21" s="42">
        <f t="shared" si="18"/>
        <v>7</v>
      </c>
      <c r="AH21" s="32">
        <f>'M1,M2,M3 Restoration'!AT21</f>
        <v>0.5595605381</v>
      </c>
      <c r="AI21" s="77">
        <f t="shared" si="19"/>
        <v>8</v>
      </c>
      <c r="AJ21" s="77">
        <f t="shared" si="20"/>
        <v>7</v>
      </c>
      <c r="AK21" s="77"/>
      <c r="AL21" s="77"/>
    </row>
    <row r="22">
      <c r="A22" s="32"/>
      <c r="B22" s="70"/>
      <c r="C22" s="62"/>
      <c r="D22" s="62"/>
      <c r="E22" s="2">
        <v>1328.0</v>
      </c>
      <c r="F22" s="61">
        <v>1757.0</v>
      </c>
      <c r="G22" s="43">
        <f>'N1,N2,N3 Restoration'!H22</f>
        <v>11</v>
      </c>
      <c r="H22" s="43">
        <f>'Turnout Restoration'!AW22</f>
        <v>5</v>
      </c>
      <c r="I22" s="43">
        <f>'N1,N2,N3 Restoration'!J22</f>
        <v>13</v>
      </c>
      <c r="J22" s="44">
        <v>38.0</v>
      </c>
      <c r="K22" s="44">
        <v>105.0</v>
      </c>
      <c r="L22" s="44">
        <v>25.0</v>
      </c>
      <c r="M22" s="45">
        <f>'Turnout Restoration'!AR22</f>
        <v>19</v>
      </c>
      <c r="N22" s="45">
        <f>'Turnout Restoration'!O22</f>
        <v>8</v>
      </c>
      <c r="O22" s="45">
        <f>'Turnout Restoration'!AT22</f>
        <v>19</v>
      </c>
      <c r="P22" s="77">
        <f t="shared" si="2"/>
        <v>0.6237623762</v>
      </c>
      <c r="Q22" s="77">
        <f t="shared" si="3"/>
        <v>0.9292035398</v>
      </c>
      <c r="R22" s="77">
        <f t="shared" si="4"/>
        <v>-0.02254662916</v>
      </c>
      <c r="S22" s="77">
        <f t="shared" si="5"/>
        <v>0.02606347243</v>
      </c>
      <c r="T22" s="77">
        <f t="shared" ref="T22:U22" si="39">R22+$D$12</f>
        <v>0.3385470953</v>
      </c>
      <c r="U22" s="77">
        <f t="shared" si="39"/>
        <v>0.3871571968</v>
      </c>
      <c r="V22" s="77">
        <f t="shared" si="7"/>
        <v>101</v>
      </c>
      <c r="W22" s="77">
        <f t="shared" si="8"/>
        <v>113</v>
      </c>
      <c r="X22" s="77">
        <f t="shared" si="9"/>
        <v>66.80674338</v>
      </c>
      <c r="Y22" s="77">
        <f t="shared" si="10"/>
        <v>34.19325662</v>
      </c>
      <c r="Z22" s="77">
        <f t="shared" si="11"/>
        <v>69.25123676</v>
      </c>
      <c r="AA22" s="77">
        <f t="shared" si="12"/>
        <v>43.74876324</v>
      </c>
      <c r="AB22" s="77">
        <f t="shared" si="13"/>
        <v>0.5688048553</v>
      </c>
      <c r="AC22" s="77">
        <f t="shared" si="14"/>
        <v>0.1155214026</v>
      </c>
      <c r="AD22" s="42">
        <f t="shared" si="15"/>
        <v>38</v>
      </c>
      <c r="AE22" s="42">
        <f t="shared" si="16"/>
        <v>19</v>
      </c>
      <c r="AF22" s="42">
        <f t="shared" si="17"/>
        <v>8</v>
      </c>
      <c r="AG22" s="42">
        <f t="shared" si="18"/>
        <v>5</v>
      </c>
      <c r="AH22" s="32">
        <f>'M1,M2,M3 Restoration'!AT22</f>
        <v>0.5028755993</v>
      </c>
      <c r="AI22" s="77">
        <f t="shared" si="19"/>
        <v>10</v>
      </c>
      <c r="AJ22" s="77">
        <f t="shared" si="20"/>
        <v>9</v>
      </c>
      <c r="AK22" s="77"/>
      <c r="AL22" s="77"/>
    </row>
    <row r="23">
      <c r="A23" s="31"/>
      <c r="B23" s="71"/>
      <c r="C23" s="62"/>
      <c r="D23" s="62"/>
      <c r="E23" s="2">
        <v>1330.0</v>
      </c>
      <c r="F23" s="61">
        <v>1937.0</v>
      </c>
      <c r="G23" s="43">
        <f>'N1,N2,N3 Restoration'!H23</f>
        <v>27</v>
      </c>
      <c r="H23" s="43">
        <f>'Turnout Restoration'!AW23</f>
        <v>15</v>
      </c>
      <c r="I23" s="43">
        <f>'N1,N2,N3 Restoration'!J23</f>
        <v>29</v>
      </c>
      <c r="J23" s="44">
        <v>69.0</v>
      </c>
      <c r="K23" s="44">
        <v>130.0</v>
      </c>
      <c r="L23" s="44">
        <v>66.0</v>
      </c>
      <c r="M23" s="45">
        <f>'Turnout Restoration'!AR23</f>
        <v>21</v>
      </c>
      <c r="N23" s="45">
        <f>'Turnout Restoration'!O23</f>
        <v>12</v>
      </c>
      <c r="O23" s="45">
        <f>'Turnout Restoration'!AT23</f>
        <v>18</v>
      </c>
      <c r="P23" s="77">
        <f t="shared" si="2"/>
        <v>0.775862069</v>
      </c>
      <c r="Q23" s="77">
        <f t="shared" si="3"/>
        <v>0.9154929577</v>
      </c>
      <c r="R23" s="77">
        <f t="shared" si="4"/>
        <v>0.04794168891</v>
      </c>
      <c r="S23" s="77">
        <f t="shared" si="5"/>
        <v>0.0197095091</v>
      </c>
      <c r="T23" s="77">
        <f t="shared" ref="T23:U23" si="40">R23+$D$12</f>
        <v>0.4090354133</v>
      </c>
      <c r="U23" s="77">
        <f t="shared" si="40"/>
        <v>0.3808032335</v>
      </c>
      <c r="V23" s="77">
        <f t="shared" si="7"/>
        <v>174</v>
      </c>
      <c r="W23" s="77">
        <f t="shared" si="8"/>
        <v>142</v>
      </c>
      <c r="X23" s="77">
        <f t="shared" si="9"/>
        <v>102.8278381</v>
      </c>
      <c r="Y23" s="77">
        <f t="shared" si="10"/>
        <v>71.17216192</v>
      </c>
      <c r="Z23" s="77">
        <f t="shared" si="11"/>
        <v>87.92594084</v>
      </c>
      <c r="AA23" s="77">
        <f t="shared" si="12"/>
        <v>54.07405916</v>
      </c>
      <c r="AB23" s="77">
        <f t="shared" si="13"/>
        <v>0.3792747249</v>
      </c>
      <c r="AC23" s="77">
        <f t="shared" si="14"/>
        <v>0.1364784941</v>
      </c>
      <c r="AD23" s="42">
        <f t="shared" si="15"/>
        <v>39</v>
      </c>
      <c r="AE23" s="42">
        <f t="shared" si="16"/>
        <v>27</v>
      </c>
      <c r="AF23" s="42">
        <f t="shared" si="17"/>
        <v>12</v>
      </c>
      <c r="AG23" s="42">
        <f t="shared" si="18"/>
        <v>7</v>
      </c>
      <c r="AH23" s="32">
        <f>'M1,M2,M3 Restoration'!AT23</f>
        <v>0.4172652862</v>
      </c>
      <c r="AI23" s="77">
        <f t="shared" si="19"/>
        <v>11</v>
      </c>
      <c r="AJ23" s="77">
        <f t="shared" si="20"/>
        <v>16</v>
      </c>
      <c r="AK23" s="77"/>
      <c r="AL23" s="77"/>
    </row>
    <row r="24">
      <c r="A24" s="68"/>
      <c r="B24" s="73"/>
      <c r="C24" s="62"/>
      <c r="D24" s="62"/>
      <c r="E24" s="2">
        <v>1331.0</v>
      </c>
      <c r="F24" s="61">
        <v>1777.0</v>
      </c>
      <c r="G24" s="43">
        <f>'N1,N2,N3 Restoration'!H24</f>
        <v>11</v>
      </c>
      <c r="H24" s="43">
        <f>'Turnout Restoration'!AW24</f>
        <v>3</v>
      </c>
      <c r="I24" s="43">
        <f>'N1,N2,N3 Restoration'!J24</f>
        <v>24</v>
      </c>
      <c r="J24" s="44">
        <v>27.0</v>
      </c>
      <c r="K24" s="44">
        <v>86.0</v>
      </c>
      <c r="L24" s="44">
        <v>31.0</v>
      </c>
      <c r="M24" s="45">
        <f>'Turnout Restoration'!AR24</f>
        <v>12</v>
      </c>
      <c r="N24" s="45">
        <f>'Turnout Restoration'!O24</f>
        <v>6</v>
      </c>
      <c r="O24" s="45">
        <f>'Turnout Restoration'!AT24</f>
        <v>37</v>
      </c>
      <c r="P24" s="77">
        <f t="shared" si="2"/>
        <v>0.5420560748</v>
      </c>
      <c r="Q24" s="77">
        <f t="shared" si="3"/>
        <v>0.9347826087</v>
      </c>
      <c r="R24" s="77">
        <f t="shared" si="4"/>
        <v>-0.06041218735</v>
      </c>
      <c r="S24" s="77">
        <f t="shared" si="5"/>
        <v>0.02864900811</v>
      </c>
      <c r="T24" s="77">
        <f t="shared" ref="T24:U24" si="41">R24+$D$12</f>
        <v>0.3006815371</v>
      </c>
      <c r="U24" s="77">
        <f t="shared" si="41"/>
        <v>0.3897427325</v>
      </c>
      <c r="V24" s="77">
        <f t="shared" si="7"/>
        <v>107</v>
      </c>
      <c r="W24" s="77">
        <f t="shared" si="8"/>
        <v>92</v>
      </c>
      <c r="X24" s="77">
        <f t="shared" si="9"/>
        <v>74.82707554</v>
      </c>
      <c r="Y24" s="77">
        <f t="shared" si="10"/>
        <v>32.17292446</v>
      </c>
      <c r="Z24" s="77">
        <f t="shared" si="11"/>
        <v>56.14366861</v>
      </c>
      <c r="AA24" s="77">
        <f t="shared" si="12"/>
        <v>35.85633139</v>
      </c>
      <c r="AB24" s="77">
        <f t="shared" si="13"/>
        <v>0.6548431788</v>
      </c>
      <c r="AC24" s="77">
        <f t="shared" si="14"/>
        <v>0.1068686844</v>
      </c>
      <c r="AD24" s="42">
        <f t="shared" si="15"/>
        <v>49</v>
      </c>
      <c r="AE24" s="42">
        <f t="shared" si="16"/>
        <v>21</v>
      </c>
      <c r="AF24" s="42">
        <f t="shared" si="17"/>
        <v>6</v>
      </c>
      <c r="AG24" s="42">
        <f t="shared" si="18"/>
        <v>4</v>
      </c>
      <c r="AH24" s="32">
        <f>'M1,M2,M3 Restoration'!AT24</f>
        <v>0.2439925649</v>
      </c>
      <c r="AI24" s="77">
        <f t="shared" si="19"/>
        <v>5</v>
      </c>
      <c r="AJ24" s="77">
        <f t="shared" si="20"/>
        <v>16</v>
      </c>
      <c r="AK24" s="77"/>
      <c r="AL24" s="77"/>
    </row>
    <row r="25">
      <c r="A25" s="32"/>
      <c r="B25" s="72"/>
      <c r="C25" s="62"/>
      <c r="D25" s="62"/>
      <c r="E25" s="2">
        <v>1333.0</v>
      </c>
      <c r="F25" s="61">
        <v>1478.0</v>
      </c>
      <c r="G25" s="43">
        <f>'N1,N2,N3 Restoration'!H25</f>
        <v>19</v>
      </c>
      <c r="H25" s="43">
        <f>'Turnout Restoration'!AW25</f>
        <v>32</v>
      </c>
      <c r="I25" s="43">
        <f>'N1,N2,N3 Restoration'!J25</f>
        <v>17</v>
      </c>
      <c r="J25" s="44">
        <v>50.0</v>
      </c>
      <c r="K25" s="44">
        <v>82.0</v>
      </c>
      <c r="L25" s="44">
        <v>37.0</v>
      </c>
      <c r="M25" s="45">
        <f>'Turnout Restoration'!AR25</f>
        <v>12</v>
      </c>
      <c r="N25" s="45">
        <f>'Turnout Restoration'!O25</f>
        <v>19</v>
      </c>
      <c r="O25" s="45">
        <f>'Turnout Restoration'!AT25</f>
        <v>14</v>
      </c>
      <c r="P25" s="77">
        <f t="shared" si="2"/>
        <v>0.7699115044</v>
      </c>
      <c r="Q25" s="77">
        <f t="shared" si="3"/>
        <v>0.8118811881</v>
      </c>
      <c r="R25" s="77">
        <f t="shared" si="4"/>
        <v>0.04518398915</v>
      </c>
      <c r="S25" s="77">
        <f t="shared" si="5"/>
        <v>-0.02830780929</v>
      </c>
      <c r="T25" s="77">
        <f t="shared" ref="T25:U25" si="42">R25+$D$12</f>
        <v>0.4062777136</v>
      </c>
      <c r="U25" s="77">
        <f t="shared" si="42"/>
        <v>0.3327859151</v>
      </c>
      <c r="V25" s="77">
        <f t="shared" si="7"/>
        <v>113</v>
      </c>
      <c r="W25" s="77">
        <f t="shared" si="8"/>
        <v>101</v>
      </c>
      <c r="X25" s="77">
        <f t="shared" si="9"/>
        <v>67.09061837</v>
      </c>
      <c r="Y25" s="77">
        <f t="shared" si="10"/>
        <v>45.90938163</v>
      </c>
      <c r="Z25" s="77">
        <f t="shared" si="11"/>
        <v>67.38862257</v>
      </c>
      <c r="AA25" s="77">
        <f t="shared" si="12"/>
        <v>33.61137743</v>
      </c>
      <c r="AB25" s="77">
        <f t="shared" si="13"/>
        <v>0.3875355546</v>
      </c>
      <c r="AC25" s="77">
        <f t="shared" si="14"/>
        <v>0.2819467037</v>
      </c>
      <c r="AD25" s="42">
        <f t="shared" si="15"/>
        <v>26</v>
      </c>
      <c r="AE25" s="42">
        <f t="shared" si="16"/>
        <v>18</v>
      </c>
      <c r="AF25" s="42">
        <f t="shared" si="17"/>
        <v>19</v>
      </c>
      <c r="AG25" s="42">
        <f t="shared" si="18"/>
        <v>9</v>
      </c>
      <c r="AH25" s="32">
        <f>'M1,M2,M3 Restoration'!AT25</f>
        <v>0.5210372995</v>
      </c>
      <c r="AI25" s="77">
        <f t="shared" si="19"/>
        <v>9</v>
      </c>
      <c r="AJ25" s="77">
        <f t="shared" si="20"/>
        <v>9</v>
      </c>
      <c r="AK25" s="77"/>
      <c r="AL25" s="77"/>
    </row>
    <row r="26">
      <c r="A26" s="31"/>
      <c r="B26" s="71"/>
      <c r="C26" s="62"/>
      <c r="D26" s="62"/>
      <c r="E26" s="2">
        <v>1334.0</v>
      </c>
      <c r="F26" s="61">
        <v>1815.0</v>
      </c>
      <c r="G26" s="43">
        <f>'N1,N2,N3 Restoration'!H26</f>
        <v>17</v>
      </c>
      <c r="H26" s="43">
        <f>'Turnout Restoration'!AW26</f>
        <v>13</v>
      </c>
      <c r="I26" s="43">
        <f>'N1,N2,N3 Restoration'!J26</f>
        <v>18</v>
      </c>
      <c r="J26" s="44">
        <v>52.0</v>
      </c>
      <c r="K26" s="44">
        <v>117.0</v>
      </c>
      <c r="L26" s="44">
        <v>29.0</v>
      </c>
      <c r="M26" s="45">
        <f>'Turnout Restoration'!AR26</f>
        <v>15</v>
      </c>
      <c r="N26" s="45">
        <f>'Turnout Restoration'!O26</f>
        <v>11</v>
      </c>
      <c r="O26" s="45">
        <f>'Turnout Restoration'!AT26</f>
        <v>17</v>
      </c>
      <c r="P26" s="77">
        <f t="shared" si="2"/>
        <v>0.7168141593</v>
      </c>
      <c r="Q26" s="77">
        <f t="shared" si="3"/>
        <v>0.9140625</v>
      </c>
      <c r="R26" s="77">
        <f t="shared" si="4"/>
        <v>0.02057682207</v>
      </c>
      <c r="S26" s="77">
        <f t="shared" si="5"/>
        <v>0.01904658494</v>
      </c>
      <c r="T26" s="77">
        <f t="shared" ref="T26:U26" si="43">R26+$D$12</f>
        <v>0.3816705465</v>
      </c>
      <c r="U26" s="77">
        <f t="shared" si="43"/>
        <v>0.3801403094</v>
      </c>
      <c r="V26" s="77">
        <f t="shared" si="7"/>
        <v>113</v>
      </c>
      <c r="W26" s="77">
        <f t="shared" si="8"/>
        <v>128</v>
      </c>
      <c r="X26" s="77">
        <f t="shared" si="9"/>
        <v>69.87122825</v>
      </c>
      <c r="Y26" s="77">
        <f t="shared" si="10"/>
        <v>43.12877175</v>
      </c>
      <c r="Z26" s="77">
        <f t="shared" si="11"/>
        <v>79.3420404</v>
      </c>
      <c r="AA26" s="77">
        <f t="shared" si="12"/>
        <v>48.6579596</v>
      </c>
      <c r="AB26" s="77">
        <f t="shared" si="13"/>
        <v>0.4579853654</v>
      </c>
      <c r="AC26" s="77">
        <f t="shared" si="14"/>
        <v>0.138640246</v>
      </c>
      <c r="AD26" s="42">
        <f t="shared" si="15"/>
        <v>32</v>
      </c>
      <c r="AE26" s="42">
        <f t="shared" si="16"/>
        <v>20</v>
      </c>
      <c r="AF26" s="42">
        <f t="shared" si="17"/>
        <v>11</v>
      </c>
      <c r="AG26" s="42">
        <f t="shared" si="18"/>
        <v>7</v>
      </c>
      <c r="AH26" s="32">
        <f>'M1,M2,M3 Restoration'!AT26</f>
        <v>0.565211152</v>
      </c>
      <c r="AI26" s="77">
        <f t="shared" si="19"/>
        <v>11</v>
      </c>
      <c r="AJ26" s="77">
        <f t="shared" si="20"/>
        <v>9</v>
      </c>
      <c r="AK26" s="77"/>
      <c r="AL26" s="77"/>
    </row>
    <row r="27">
      <c r="A27" s="1"/>
      <c r="B27" s="1"/>
      <c r="C27" s="62"/>
      <c r="D27" s="62"/>
      <c r="E27" s="2">
        <v>1335.0</v>
      </c>
      <c r="F27" s="61">
        <v>1591.0</v>
      </c>
      <c r="G27" s="43">
        <f>'N1,N2,N3 Restoration'!H27</f>
        <v>11</v>
      </c>
      <c r="H27" s="43">
        <f>'Turnout Restoration'!AW27</f>
        <v>8</v>
      </c>
      <c r="I27" s="43">
        <f>'N1,N2,N3 Restoration'!J27</f>
        <v>27</v>
      </c>
      <c r="J27" s="44">
        <v>57.0</v>
      </c>
      <c r="K27" s="44">
        <v>121.0</v>
      </c>
      <c r="L27" s="44">
        <v>34.0</v>
      </c>
      <c r="M27" s="45">
        <f>'Turnout Restoration'!AR27</f>
        <v>13</v>
      </c>
      <c r="N27" s="45">
        <f>'Turnout Restoration'!O27</f>
        <v>16</v>
      </c>
      <c r="O27" s="45">
        <f>'Turnout Restoration'!AT27</f>
        <v>50</v>
      </c>
      <c r="P27" s="77">
        <f t="shared" si="2"/>
        <v>0.5909090909</v>
      </c>
      <c r="Q27" s="77">
        <f t="shared" si="3"/>
        <v>0.8832116788</v>
      </c>
      <c r="R27" s="77">
        <f t="shared" si="4"/>
        <v>-0.03777199079</v>
      </c>
      <c r="S27" s="77">
        <f t="shared" si="5"/>
        <v>0.004749235251</v>
      </c>
      <c r="T27" s="77">
        <f t="shared" ref="T27:U27" si="44">R27+$D$12</f>
        <v>0.3233217336</v>
      </c>
      <c r="U27" s="77">
        <f t="shared" si="44"/>
        <v>0.3658429597</v>
      </c>
      <c r="V27" s="77">
        <f t="shared" si="7"/>
        <v>154</v>
      </c>
      <c r="W27" s="77">
        <f t="shared" si="8"/>
        <v>137</v>
      </c>
      <c r="X27" s="77">
        <f t="shared" si="9"/>
        <v>104.208453</v>
      </c>
      <c r="Y27" s="77">
        <f t="shared" si="10"/>
        <v>49.79154698</v>
      </c>
      <c r="Z27" s="77">
        <f t="shared" si="11"/>
        <v>86.87951453</v>
      </c>
      <c r="AA27" s="77">
        <f t="shared" si="12"/>
        <v>50.12048547</v>
      </c>
      <c r="AB27" s="77">
        <f t="shared" si="13"/>
        <v>0.6045574824</v>
      </c>
      <c r="AC27" s="77">
        <f t="shared" si="14"/>
        <v>0.1841630917</v>
      </c>
      <c r="AD27" s="42">
        <f t="shared" si="15"/>
        <v>63</v>
      </c>
      <c r="AE27" s="42">
        <f t="shared" si="16"/>
        <v>30</v>
      </c>
      <c r="AF27" s="42">
        <f t="shared" si="17"/>
        <v>16</v>
      </c>
      <c r="AG27" s="42">
        <f t="shared" si="18"/>
        <v>9</v>
      </c>
      <c r="AH27" s="32">
        <f>'M1,M2,M3 Restoration'!AT27</f>
        <v>0.3963441386</v>
      </c>
      <c r="AI27" s="77">
        <f t="shared" si="19"/>
        <v>12</v>
      </c>
      <c r="AJ27" s="77">
        <f t="shared" si="20"/>
        <v>18</v>
      </c>
      <c r="AK27" s="77"/>
      <c r="AL27" s="77"/>
    </row>
    <row r="28">
      <c r="A28" s="1"/>
      <c r="B28" s="1"/>
      <c r="C28" s="62"/>
      <c r="D28" s="62"/>
      <c r="E28" s="2">
        <v>1336.0</v>
      </c>
      <c r="F28" s="61">
        <v>1443.0</v>
      </c>
      <c r="G28" s="43">
        <f>'N1,N2,N3 Restoration'!H28</f>
        <v>17</v>
      </c>
      <c r="H28" s="43">
        <f>'Turnout Restoration'!AW28</f>
        <v>27</v>
      </c>
      <c r="I28" s="43">
        <f>'N1,N2,N3 Restoration'!J28</f>
        <v>7</v>
      </c>
      <c r="J28" s="44">
        <v>26.0</v>
      </c>
      <c r="K28" s="44">
        <v>80.0</v>
      </c>
      <c r="L28" s="44">
        <v>10.0</v>
      </c>
      <c r="M28" s="45">
        <f>'Turnout Restoration'!AR28</f>
        <v>8</v>
      </c>
      <c r="N28" s="45">
        <f>'Turnout Restoration'!O28</f>
        <v>10</v>
      </c>
      <c r="O28" s="45">
        <f>'Turnout Restoration'!AT28</f>
        <v>7</v>
      </c>
      <c r="P28" s="77">
        <f t="shared" si="2"/>
        <v>0.7058823529</v>
      </c>
      <c r="Q28" s="77">
        <f t="shared" si="3"/>
        <v>0.8888888889</v>
      </c>
      <c r="R28" s="77">
        <f t="shared" si="4"/>
        <v>0.01551064061</v>
      </c>
      <c r="S28" s="77">
        <f t="shared" si="5"/>
        <v>0.007380252981</v>
      </c>
      <c r="T28" s="77">
        <f t="shared" ref="T28:U28" si="45">R28+$D$12</f>
        <v>0.376604365</v>
      </c>
      <c r="U28" s="77">
        <f t="shared" si="45"/>
        <v>0.3684739774</v>
      </c>
      <c r="V28" s="77">
        <f t="shared" si="7"/>
        <v>51</v>
      </c>
      <c r="W28" s="77">
        <f t="shared" si="8"/>
        <v>90</v>
      </c>
      <c r="X28" s="77">
        <f t="shared" si="9"/>
        <v>31.79317738</v>
      </c>
      <c r="Y28" s="77">
        <f t="shared" si="10"/>
        <v>19.20682262</v>
      </c>
      <c r="Z28" s="77">
        <f t="shared" si="11"/>
        <v>56.83734203</v>
      </c>
      <c r="AA28" s="77">
        <f t="shared" si="12"/>
        <v>33.16265797</v>
      </c>
      <c r="AB28" s="77">
        <f t="shared" si="13"/>
        <v>0.4717993367</v>
      </c>
      <c r="AC28" s="77">
        <f t="shared" si="14"/>
        <v>0.1759406693</v>
      </c>
      <c r="AD28" s="42">
        <f t="shared" si="15"/>
        <v>15</v>
      </c>
      <c r="AE28" s="42">
        <f t="shared" si="16"/>
        <v>9</v>
      </c>
      <c r="AF28" s="42">
        <f t="shared" si="17"/>
        <v>10</v>
      </c>
      <c r="AG28" s="42">
        <f t="shared" si="18"/>
        <v>6</v>
      </c>
      <c r="AH28" s="32">
        <f>'M1,M2,M3 Restoration'!AT28</f>
        <v>0.8124068877</v>
      </c>
      <c r="AI28" s="77">
        <f t="shared" si="19"/>
        <v>7</v>
      </c>
      <c r="AJ28" s="77">
        <f t="shared" si="20"/>
        <v>2</v>
      </c>
      <c r="AK28" s="77"/>
      <c r="AL28" s="77"/>
    </row>
    <row r="29">
      <c r="A29" s="1"/>
      <c r="B29" s="1"/>
      <c r="C29" s="62"/>
      <c r="D29" s="62"/>
      <c r="E29" s="2">
        <v>1341.0</v>
      </c>
      <c r="F29" s="61">
        <v>2852.0</v>
      </c>
      <c r="G29" s="43">
        <f>'N1,N2,N3 Restoration'!H29</f>
        <v>24</v>
      </c>
      <c r="H29" s="43">
        <f>'Turnout Restoration'!AW29</f>
        <v>9</v>
      </c>
      <c r="I29" s="43">
        <f>'N1,N2,N3 Restoration'!J29</f>
        <v>28</v>
      </c>
      <c r="J29" s="44">
        <v>66.0</v>
      </c>
      <c r="K29" s="44">
        <v>177.0</v>
      </c>
      <c r="L29" s="44">
        <v>60.0</v>
      </c>
      <c r="M29" s="45">
        <f>'Turnout Restoration'!AR29</f>
        <v>19</v>
      </c>
      <c r="N29" s="45">
        <f>'Turnout Restoration'!O29</f>
        <v>12</v>
      </c>
      <c r="O29" s="45">
        <f>'Turnout Restoration'!AT29</f>
        <v>32</v>
      </c>
      <c r="P29" s="77">
        <f t="shared" si="2"/>
        <v>0.7118644068</v>
      </c>
      <c r="Q29" s="77">
        <f t="shared" si="3"/>
        <v>0.9365079365</v>
      </c>
      <c r="R29" s="77">
        <f t="shared" si="4"/>
        <v>0.01828293361</v>
      </c>
      <c r="S29" s="77">
        <f t="shared" si="5"/>
        <v>0.02944858537</v>
      </c>
      <c r="T29" s="77">
        <f t="shared" ref="T29:U29" si="46">R29+$D$12</f>
        <v>0.379376658</v>
      </c>
      <c r="U29" s="77">
        <f t="shared" si="46"/>
        <v>0.3905423098</v>
      </c>
      <c r="V29" s="77">
        <f t="shared" si="7"/>
        <v>177</v>
      </c>
      <c r="W29" s="77">
        <f t="shared" si="8"/>
        <v>189</v>
      </c>
      <c r="X29" s="77">
        <f t="shared" si="9"/>
        <v>109.8503315</v>
      </c>
      <c r="Y29" s="77">
        <f t="shared" si="10"/>
        <v>67.14966847</v>
      </c>
      <c r="Z29" s="77">
        <f t="shared" si="11"/>
        <v>115.1875035</v>
      </c>
      <c r="AA29" s="77">
        <f t="shared" si="12"/>
        <v>73.81249655</v>
      </c>
      <c r="AB29" s="77">
        <f t="shared" si="13"/>
        <v>0.4642680572</v>
      </c>
      <c r="AC29" s="77">
        <f t="shared" si="14"/>
        <v>0.1041779676</v>
      </c>
      <c r="AD29" s="42">
        <f t="shared" si="15"/>
        <v>51</v>
      </c>
      <c r="AE29" s="42">
        <f t="shared" si="16"/>
        <v>31</v>
      </c>
      <c r="AF29" s="42">
        <f t="shared" si="17"/>
        <v>12</v>
      </c>
      <c r="AG29" s="42">
        <f t="shared" si="18"/>
        <v>8</v>
      </c>
      <c r="AH29" s="32">
        <f>'M1,M2,M3 Restoration'!AT29</f>
        <v>0.4152468866</v>
      </c>
      <c r="AI29" s="77">
        <f t="shared" si="19"/>
        <v>13</v>
      </c>
      <c r="AJ29" s="77">
        <f t="shared" si="20"/>
        <v>18</v>
      </c>
      <c r="AK29" s="77"/>
      <c r="AL29" s="77"/>
    </row>
    <row r="30">
      <c r="A30" s="1"/>
      <c r="B30" s="1"/>
      <c r="C30" s="62"/>
      <c r="D30" s="62"/>
      <c r="E30" s="2">
        <v>1343.0</v>
      </c>
      <c r="F30" s="61">
        <v>1018.0</v>
      </c>
      <c r="G30" s="43">
        <f>'N1,N2,N3 Restoration'!H30</f>
        <v>11</v>
      </c>
      <c r="H30" s="43">
        <f>'Turnout Restoration'!AW30</f>
        <v>9</v>
      </c>
      <c r="I30" s="43">
        <f>'N1,N2,N3 Restoration'!J30</f>
        <v>8</v>
      </c>
      <c r="J30" s="44">
        <v>30.0</v>
      </c>
      <c r="K30" s="44">
        <v>50.0</v>
      </c>
      <c r="L30" s="44">
        <v>21.0</v>
      </c>
      <c r="M30" s="45">
        <f>'Turnout Restoration'!AR30</f>
        <v>13</v>
      </c>
      <c r="N30" s="45">
        <f>'Turnout Restoration'!O30</f>
        <v>9</v>
      </c>
      <c r="O30" s="45">
        <f>'Turnout Restoration'!AT30</f>
        <v>10</v>
      </c>
      <c r="P30" s="77">
        <f t="shared" si="2"/>
        <v>0.6891891892</v>
      </c>
      <c r="Q30" s="77">
        <f t="shared" si="3"/>
        <v>0.8474576271</v>
      </c>
      <c r="R30" s="77">
        <f t="shared" si="4"/>
        <v>0.007774444596</v>
      </c>
      <c r="S30" s="77">
        <f t="shared" si="5"/>
        <v>-0.01182044299</v>
      </c>
      <c r="T30" s="77">
        <f t="shared" ref="T30:U30" si="47">R30+$D$12</f>
        <v>0.368868169</v>
      </c>
      <c r="U30" s="77">
        <f t="shared" si="47"/>
        <v>0.3492732814</v>
      </c>
      <c r="V30" s="77">
        <f t="shared" si="7"/>
        <v>74</v>
      </c>
      <c r="W30" s="77">
        <f t="shared" si="8"/>
        <v>59</v>
      </c>
      <c r="X30" s="77">
        <f t="shared" si="9"/>
        <v>46.70375549</v>
      </c>
      <c r="Y30" s="77">
        <f t="shared" si="10"/>
        <v>27.29624451</v>
      </c>
      <c r="Z30" s="77">
        <f t="shared" si="11"/>
        <v>38.3928764</v>
      </c>
      <c r="AA30" s="77">
        <f t="shared" si="12"/>
        <v>20.6071236</v>
      </c>
      <c r="AB30" s="77">
        <f t="shared" si="13"/>
        <v>0.4924657505</v>
      </c>
      <c r="AC30" s="77">
        <f t="shared" si="14"/>
        <v>0.2344184871</v>
      </c>
      <c r="AD30" s="42">
        <f t="shared" si="15"/>
        <v>23</v>
      </c>
      <c r="AE30" s="42">
        <f t="shared" si="16"/>
        <v>13</v>
      </c>
      <c r="AF30" s="42">
        <f t="shared" si="17"/>
        <v>9</v>
      </c>
      <c r="AG30" s="42">
        <f t="shared" si="18"/>
        <v>5</v>
      </c>
      <c r="AH30" s="32">
        <f>'M1,M2,M3 Restoration'!AT30</f>
        <v>0.5724608888</v>
      </c>
      <c r="AI30" s="77">
        <f t="shared" si="19"/>
        <v>7</v>
      </c>
      <c r="AJ30" s="77">
        <f t="shared" si="20"/>
        <v>6</v>
      </c>
      <c r="AK30" s="77"/>
      <c r="AL30" s="77"/>
    </row>
    <row r="31">
      <c r="A31" s="1"/>
      <c r="B31" s="1"/>
      <c r="C31" s="62"/>
      <c r="D31" s="62"/>
      <c r="E31" s="2">
        <v>1344.0</v>
      </c>
      <c r="F31" s="61">
        <v>1496.0</v>
      </c>
      <c r="G31" s="43">
        <f>'N1,N2,N3 Restoration'!H31</f>
        <v>22</v>
      </c>
      <c r="H31" s="43">
        <f>'Turnout Restoration'!AW31</f>
        <v>11</v>
      </c>
      <c r="I31" s="43">
        <f>'N1,N2,N3 Restoration'!J31</f>
        <v>13</v>
      </c>
      <c r="J31" s="44">
        <v>49.0</v>
      </c>
      <c r="K31" s="44">
        <v>74.0</v>
      </c>
      <c r="L31" s="44">
        <v>30.0</v>
      </c>
      <c r="M31" s="45">
        <f>'Turnout Restoration'!AR31</f>
        <v>9</v>
      </c>
      <c r="N31" s="45">
        <f>'Turnout Restoration'!O31</f>
        <v>6</v>
      </c>
      <c r="O31" s="45">
        <f>'Turnout Restoration'!AT31</f>
        <v>9</v>
      </c>
      <c r="P31" s="77">
        <f t="shared" si="2"/>
        <v>0.8144329897</v>
      </c>
      <c r="Q31" s="77">
        <f t="shared" si="3"/>
        <v>0.925</v>
      </c>
      <c r="R31" s="77">
        <f t="shared" si="4"/>
        <v>0.06581680279</v>
      </c>
      <c r="S31" s="77">
        <f t="shared" si="5"/>
        <v>0.02411540504</v>
      </c>
      <c r="T31" s="77">
        <f t="shared" ref="T31:U31" si="48">R31+$D$12</f>
        <v>0.4269105272</v>
      </c>
      <c r="U31" s="77">
        <f t="shared" si="48"/>
        <v>0.3852091294</v>
      </c>
      <c r="V31" s="77">
        <f t="shared" si="7"/>
        <v>97</v>
      </c>
      <c r="W31" s="77">
        <f t="shared" si="8"/>
        <v>80</v>
      </c>
      <c r="X31" s="77">
        <f t="shared" si="9"/>
        <v>55.58967886</v>
      </c>
      <c r="Y31" s="77">
        <f t="shared" si="10"/>
        <v>41.41032114</v>
      </c>
      <c r="Z31" s="77">
        <f t="shared" si="11"/>
        <v>49.18326964</v>
      </c>
      <c r="AA31" s="77">
        <f t="shared" si="12"/>
        <v>30.81673036</v>
      </c>
      <c r="AB31" s="77">
        <f t="shared" si="13"/>
        <v>0.323801115</v>
      </c>
      <c r="AC31" s="77">
        <f t="shared" si="14"/>
        <v>0.1219927029</v>
      </c>
      <c r="AD31" s="42">
        <f t="shared" si="15"/>
        <v>18</v>
      </c>
      <c r="AE31" s="42">
        <f t="shared" si="16"/>
        <v>13</v>
      </c>
      <c r="AF31" s="42">
        <f t="shared" si="17"/>
        <v>6</v>
      </c>
      <c r="AG31" s="42">
        <f t="shared" si="18"/>
        <v>4</v>
      </c>
      <c r="AH31" s="32">
        <f>'M1,M2,M3 Restoration'!AT31</f>
        <v>0.6439769984</v>
      </c>
      <c r="AI31" s="77">
        <f t="shared" si="19"/>
        <v>8</v>
      </c>
      <c r="AJ31" s="77">
        <f t="shared" si="20"/>
        <v>5</v>
      </c>
      <c r="AK31" s="77"/>
      <c r="AL31" s="77"/>
    </row>
    <row r="32">
      <c r="A32" s="1"/>
      <c r="B32" s="1"/>
      <c r="C32" s="62"/>
      <c r="D32" s="62"/>
      <c r="E32" s="2">
        <v>1346.0</v>
      </c>
      <c r="F32" s="61">
        <v>2581.0</v>
      </c>
      <c r="G32" s="43">
        <f>'N1,N2,N3 Restoration'!H32</f>
        <v>34</v>
      </c>
      <c r="H32" s="43">
        <f>'Turnout Restoration'!AW32</f>
        <v>20</v>
      </c>
      <c r="I32" s="43">
        <f>'N1,N2,N3 Restoration'!J32</f>
        <v>52</v>
      </c>
      <c r="J32" s="44">
        <v>147.0</v>
      </c>
      <c r="K32" s="44">
        <v>231.0</v>
      </c>
      <c r="L32" s="44">
        <v>65.0</v>
      </c>
      <c r="M32" s="45">
        <f>'Turnout Restoration'!AR32</f>
        <v>30</v>
      </c>
      <c r="N32" s="45">
        <f>'Turnout Restoration'!O32</f>
        <v>31</v>
      </c>
      <c r="O32" s="45">
        <f>'Turnout Restoration'!AT32</f>
        <v>53</v>
      </c>
      <c r="P32" s="77">
        <f t="shared" si="2"/>
        <v>0.7186440678</v>
      </c>
      <c r="Q32" s="77">
        <f t="shared" si="3"/>
        <v>0.8816793893</v>
      </c>
      <c r="R32" s="77">
        <f t="shared" si="4"/>
        <v>0.02142486568</v>
      </c>
      <c r="S32" s="77">
        <f t="shared" si="5"/>
        <v>0.004039118689</v>
      </c>
      <c r="T32" s="77">
        <f t="shared" ref="T32:U32" si="49">R32+$D$12</f>
        <v>0.3825185901</v>
      </c>
      <c r="U32" s="77">
        <f t="shared" si="49"/>
        <v>0.3651328431</v>
      </c>
      <c r="V32" s="77">
        <f t="shared" si="7"/>
        <v>295</v>
      </c>
      <c r="W32" s="77">
        <f t="shared" si="8"/>
        <v>262</v>
      </c>
      <c r="X32" s="77">
        <f t="shared" si="9"/>
        <v>182.1570159</v>
      </c>
      <c r="Y32" s="77">
        <f t="shared" si="10"/>
        <v>112.8429841</v>
      </c>
      <c r="Z32" s="77">
        <f t="shared" si="11"/>
        <v>166.3351951</v>
      </c>
      <c r="AA32" s="77">
        <f t="shared" si="12"/>
        <v>95.66480489</v>
      </c>
      <c r="AB32" s="77">
        <f t="shared" si="13"/>
        <v>0.4556508547</v>
      </c>
      <c r="AC32" s="77">
        <f t="shared" si="14"/>
        <v>0.1863706594</v>
      </c>
      <c r="AD32" s="42">
        <f t="shared" si="15"/>
        <v>83</v>
      </c>
      <c r="AE32" s="42">
        <f t="shared" si="16"/>
        <v>51</v>
      </c>
      <c r="AF32" s="42">
        <f t="shared" si="17"/>
        <v>31</v>
      </c>
      <c r="AG32" s="42">
        <f t="shared" si="18"/>
        <v>18</v>
      </c>
      <c r="AH32" s="32">
        <f>'M1,M2,M3 Restoration'!AT32</f>
        <v>0.5440337814</v>
      </c>
      <c r="AI32" s="77">
        <f t="shared" si="19"/>
        <v>28</v>
      </c>
      <c r="AJ32" s="77">
        <f t="shared" si="20"/>
        <v>23</v>
      </c>
      <c r="AK32" s="77"/>
      <c r="AL32" s="77"/>
    </row>
    <row r="33">
      <c r="A33" s="1"/>
      <c r="B33" s="1"/>
      <c r="C33" s="62"/>
      <c r="D33" s="62"/>
      <c r="E33" s="2">
        <v>1348.0</v>
      </c>
      <c r="F33" s="61">
        <v>1808.0</v>
      </c>
      <c r="G33" s="43">
        <f>'N1,N2,N3 Restoration'!H33</f>
        <v>11</v>
      </c>
      <c r="H33" s="43">
        <f>'Turnout Restoration'!AW33</f>
        <v>15</v>
      </c>
      <c r="I33" s="43">
        <f>'N1,N2,N3 Restoration'!J33</f>
        <v>20</v>
      </c>
      <c r="J33" s="44">
        <v>34.0</v>
      </c>
      <c r="K33" s="44">
        <v>76.0</v>
      </c>
      <c r="L33" s="44">
        <v>24.0</v>
      </c>
      <c r="M33" s="45">
        <f>'Turnout Restoration'!AR33</f>
        <v>9</v>
      </c>
      <c r="N33" s="45">
        <f>'Turnout Restoration'!O33</f>
        <v>16</v>
      </c>
      <c r="O33" s="45">
        <f>'Turnout Restoration'!AT33</f>
        <v>27</v>
      </c>
      <c r="P33" s="77">
        <f t="shared" si="2"/>
        <v>0.6170212766</v>
      </c>
      <c r="Q33" s="77">
        <f t="shared" si="3"/>
        <v>0.8260869565</v>
      </c>
      <c r="R33" s="77">
        <f t="shared" si="4"/>
        <v>-0.02567069054</v>
      </c>
      <c r="S33" s="77">
        <f t="shared" si="5"/>
        <v>-0.02172435929</v>
      </c>
      <c r="T33" s="77">
        <f t="shared" ref="T33:U33" si="50">R33+$D$12</f>
        <v>0.3354230339</v>
      </c>
      <c r="U33" s="77">
        <f t="shared" si="50"/>
        <v>0.3393693651</v>
      </c>
      <c r="V33" s="77">
        <f t="shared" si="7"/>
        <v>94</v>
      </c>
      <c r="W33" s="77">
        <f t="shared" si="8"/>
        <v>92</v>
      </c>
      <c r="X33" s="77">
        <f t="shared" si="9"/>
        <v>62.47023482</v>
      </c>
      <c r="Y33" s="77">
        <f t="shared" si="10"/>
        <v>31.52976518</v>
      </c>
      <c r="Z33" s="77">
        <f t="shared" si="11"/>
        <v>60.77801841</v>
      </c>
      <c r="AA33" s="77">
        <f t="shared" si="12"/>
        <v>31.22198159</v>
      </c>
      <c r="AB33" s="77">
        <f t="shared" si="13"/>
        <v>0.5762744466</v>
      </c>
      <c r="AC33" s="77">
        <f t="shared" si="14"/>
        <v>0.2632530711</v>
      </c>
      <c r="AD33" s="42">
        <f t="shared" si="15"/>
        <v>36</v>
      </c>
      <c r="AE33" s="42">
        <f t="shared" si="16"/>
        <v>18</v>
      </c>
      <c r="AF33" s="42">
        <f t="shared" si="17"/>
        <v>16</v>
      </c>
      <c r="AG33" s="42">
        <f t="shared" si="18"/>
        <v>8</v>
      </c>
      <c r="AH33" s="32">
        <f>'M1,M2,M3 Restoration'!AT33</f>
        <v>0.4100573251</v>
      </c>
      <c r="AI33" s="77">
        <f t="shared" si="19"/>
        <v>7</v>
      </c>
      <c r="AJ33" s="77">
        <f t="shared" si="20"/>
        <v>11</v>
      </c>
      <c r="AK33" s="77"/>
      <c r="AL33" s="77"/>
    </row>
    <row r="34">
      <c r="A34" s="1"/>
      <c r="B34" s="1"/>
      <c r="C34" s="62"/>
      <c r="D34" s="62"/>
      <c r="E34" s="2">
        <v>1349.0</v>
      </c>
      <c r="F34" s="61">
        <v>1790.0</v>
      </c>
      <c r="G34" s="43">
        <f>'N1,N2,N3 Restoration'!H34</f>
        <v>11</v>
      </c>
      <c r="H34" s="43">
        <f>'Turnout Restoration'!AW34</f>
        <v>6</v>
      </c>
      <c r="I34" s="43">
        <f>'N1,N2,N3 Restoration'!J34</f>
        <v>13</v>
      </c>
      <c r="J34" s="44">
        <v>21.0</v>
      </c>
      <c r="K34" s="44">
        <v>68.0</v>
      </c>
      <c r="L34" s="44">
        <v>29.0</v>
      </c>
      <c r="M34" s="45">
        <f>'Turnout Restoration'!AR34</f>
        <v>14</v>
      </c>
      <c r="N34" s="45">
        <f>'Turnout Restoration'!O34</f>
        <v>10</v>
      </c>
      <c r="O34" s="45">
        <f>'Turnout Restoration'!AT34</f>
        <v>16</v>
      </c>
      <c r="P34" s="77">
        <f t="shared" si="2"/>
        <v>0.625</v>
      </c>
      <c r="Q34" s="77">
        <f t="shared" si="3"/>
        <v>0.8717948718</v>
      </c>
      <c r="R34" s="77">
        <f t="shared" si="4"/>
        <v>-0.02197307102</v>
      </c>
      <c r="S34" s="77">
        <f t="shared" si="5"/>
        <v>-0.0005417124904</v>
      </c>
      <c r="T34" s="77">
        <f t="shared" ref="T34:U34" si="51">R34+$D$12</f>
        <v>0.3391206534</v>
      </c>
      <c r="U34" s="77">
        <f t="shared" si="51"/>
        <v>0.3605520119</v>
      </c>
      <c r="V34" s="77">
        <f t="shared" si="7"/>
        <v>80</v>
      </c>
      <c r="W34" s="77">
        <f t="shared" si="8"/>
        <v>78</v>
      </c>
      <c r="X34" s="77">
        <f t="shared" si="9"/>
        <v>52.87034773</v>
      </c>
      <c r="Y34" s="77">
        <f t="shared" si="10"/>
        <v>27.12965227</v>
      </c>
      <c r="Z34" s="77">
        <f t="shared" si="11"/>
        <v>49.87694307</v>
      </c>
      <c r="AA34" s="77">
        <f t="shared" si="12"/>
        <v>28.12305693</v>
      </c>
      <c r="AB34" s="77">
        <f t="shared" si="13"/>
        <v>0.5674258122</v>
      </c>
      <c r="AC34" s="77">
        <f t="shared" si="14"/>
        <v>0.2004934421</v>
      </c>
      <c r="AD34" s="42">
        <f t="shared" si="15"/>
        <v>30</v>
      </c>
      <c r="AE34" s="42">
        <f t="shared" si="16"/>
        <v>15</v>
      </c>
      <c r="AF34" s="42">
        <f t="shared" si="17"/>
        <v>10</v>
      </c>
      <c r="AG34" s="42">
        <f t="shared" si="18"/>
        <v>6</v>
      </c>
      <c r="AH34" s="32">
        <f>'M1,M2,M3 Restoration'!AT34</f>
        <v>0.2914925411</v>
      </c>
      <c r="AI34" s="77">
        <f t="shared" si="19"/>
        <v>4</v>
      </c>
      <c r="AJ34" s="77">
        <f t="shared" si="20"/>
        <v>11</v>
      </c>
      <c r="AK34" s="77"/>
      <c r="AL34" s="77"/>
    </row>
    <row r="35">
      <c r="A35" s="1"/>
      <c r="B35" s="1"/>
      <c r="C35" s="62"/>
      <c r="D35" s="62"/>
      <c r="E35" s="2">
        <v>1351.0</v>
      </c>
      <c r="F35" s="61">
        <v>3110.0</v>
      </c>
      <c r="G35" s="43">
        <f>'N1,N2,N3 Restoration'!H35</f>
        <v>17</v>
      </c>
      <c r="H35" s="43">
        <f>'Turnout Restoration'!AW35</f>
        <v>16</v>
      </c>
      <c r="I35" s="43">
        <f>'N1,N2,N3 Restoration'!J35</f>
        <v>20</v>
      </c>
      <c r="J35" s="44">
        <v>57.0</v>
      </c>
      <c r="K35" s="44">
        <v>138.0</v>
      </c>
      <c r="L35" s="44">
        <v>51.0</v>
      </c>
      <c r="M35" s="45">
        <f>'Turnout Restoration'!AR35</f>
        <v>25</v>
      </c>
      <c r="N35" s="45">
        <f>'Turnout Restoration'!O35</f>
        <v>13</v>
      </c>
      <c r="O35" s="45">
        <f>'Turnout Restoration'!AT35</f>
        <v>27</v>
      </c>
      <c r="P35" s="77">
        <f t="shared" si="2"/>
        <v>0.675</v>
      </c>
      <c r="Q35" s="77">
        <f t="shared" si="3"/>
        <v>0.9139072848</v>
      </c>
      <c r="R35" s="77">
        <f t="shared" si="4"/>
        <v>0.001198677987</v>
      </c>
      <c r="S35" s="77">
        <f t="shared" si="5"/>
        <v>0.01897465278</v>
      </c>
      <c r="T35" s="77">
        <f t="shared" ref="T35:U35" si="52">R35+$D$12</f>
        <v>0.3622924024</v>
      </c>
      <c r="U35" s="77">
        <f t="shared" si="52"/>
        <v>0.3800683772</v>
      </c>
      <c r="V35" s="77">
        <f t="shared" si="7"/>
        <v>160</v>
      </c>
      <c r="W35" s="77">
        <f t="shared" si="8"/>
        <v>151</v>
      </c>
      <c r="X35" s="77">
        <f t="shared" si="9"/>
        <v>102.0332156</v>
      </c>
      <c r="Y35" s="77">
        <f t="shared" si="10"/>
        <v>57.96678438</v>
      </c>
      <c r="Z35" s="77">
        <f t="shared" si="11"/>
        <v>93.60967504</v>
      </c>
      <c r="AA35" s="77">
        <f t="shared" si="12"/>
        <v>57.39032496</v>
      </c>
      <c r="AB35" s="77">
        <f t="shared" si="13"/>
        <v>0.5096379614</v>
      </c>
      <c r="AC35" s="77">
        <f t="shared" si="14"/>
        <v>0.138874534</v>
      </c>
      <c r="AD35" s="42">
        <f t="shared" si="15"/>
        <v>52</v>
      </c>
      <c r="AE35" s="42">
        <f t="shared" si="16"/>
        <v>30</v>
      </c>
      <c r="AF35" s="42">
        <f t="shared" si="17"/>
        <v>13</v>
      </c>
      <c r="AG35" s="42">
        <f t="shared" si="18"/>
        <v>8</v>
      </c>
      <c r="AH35" s="32">
        <f>'M1,M2,M3 Restoration'!AT35</f>
        <v>0.419280904</v>
      </c>
      <c r="AI35" s="77">
        <f t="shared" si="19"/>
        <v>13</v>
      </c>
      <c r="AJ35" s="77">
        <f t="shared" si="20"/>
        <v>17</v>
      </c>
      <c r="AK35" s="77"/>
      <c r="AL35" s="77"/>
    </row>
    <row r="36">
      <c r="A36" s="1"/>
      <c r="B36" s="1"/>
      <c r="C36" s="62"/>
      <c r="D36" s="62"/>
      <c r="E36" s="2">
        <v>1352.0</v>
      </c>
      <c r="F36" s="61">
        <v>1460.0</v>
      </c>
      <c r="G36" s="43">
        <f>'N1,N2,N3 Restoration'!H36</f>
        <v>9</v>
      </c>
      <c r="H36" s="43">
        <f>'Turnout Restoration'!AW36</f>
        <v>5</v>
      </c>
      <c r="I36" s="43">
        <f>'N1,N2,N3 Restoration'!J36</f>
        <v>14</v>
      </c>
      <c r="J36" s="44">
        <v>26.0</v>
      </c>
      <c r="K36" s="44">
        <v>65.0</v>
      </c>
      <c r="L36" s="44">
        <v>28.0</v>
      </c>
      <c r="M36" s="45">
        <f>'Turnout Restoration'!AR36</f>
        <v>9</v>
      </c>
      <c r="N36" s="45">
        <f>'Turnout Restoration'!O36</f>
        <v>8</v>
      </c>
      <c r="O36" s="45">
        <f>'Turnout Restoration'!AT36</f>
        <v>26</v>
      </c>
      <c r="P36" s="77">
        <f t="shared" si="2"/>
        <v>0.606741573</v>
      </c>
      <c r="Q36" s="77">
        <f t="shared" si="3"/>
        <v>0.8904109589</v>
      </c>
      <c r="R36" s="77">
        <f t="shared" si="4"/>
        <v>-0.03043466475</v>
      </c>
      <c r="S36" s="77">
        <f t="shared" si="5"/>
        <v>0.008085633468</v>
      </c>
      <c r="T36" s="77">
        <f t="shared" ref="T36:U36" si="53">R36+$D$12</f>
        <v>0.3306590597</v>
      </c>
      <c r="U36" s="77">
        <f t="shared" si="53"/>
        <v>0.3691793579</v>
      </c>
      <c r="V36" s="77">
        <f t="shared" si="7"/>
        <v>89</v>
      </c>
      <c r="W36" s="77">
        <f t="shared" si="8"/>
        <v>73</v>
      </c>
      <c r="X36" s="77">
        <f t="shared" si="9"/>
        <v>59.57134369</v>
      </c>
      <c r="Y36" s="77">
        <f t="shared" si="10"/>
        <v>29.42865631</v>
      </c>
      <c r="Z36" s="77">
        <f t="shared" si="11"/>
        <v>46.04990687</v>
      </c>
      <c r="AA36" s="77">
        <f t="shared" si="12"/>
        <v>26.95009313</v>
      </c>
      <c r="AB36" s="77">
        <f t="shared" si="13"/>
        <v>0.5875308132</v>
      </c>
      <c r="AC36" s="77">
        <f t="shared" si="14"/>
        <v>0.1737245641</v>
      </c>
      <c r="AD36" s="42">
        <f t="shared" si="15"/>
        <v>35</v>
      </c>
      <c r="AE36" s="42">
        <f t="shared" si="16"/>
        <v>17</v>
      </c>
      <c r="AF36" s="42">
        <f t="shared" si="17"/>
        <v>8</v>
      </c>
      <c r="AG36" s="42">
        <f t="shared" si="18"/>
        <v>5</v>
      </c>
      <c r="AH36" s="32">
        <f>'M1,M2,M3 Restoration'!AT36</f>
        <v>0.3182406455</v>
      </c>
      <c r="AI36" s="77">
        <f t="shared" si="19"/>
        <v>5</v>
      </c>
      <c r="AJ36" s="77">
        <f t="shared" si="20"/>
        <v>12</v>
      </c>
      <c r="AK36" s="77"/>
      <c r="AL36" s="77"/>
    </row>
    <row r="37">
      <c r="A37" s="1"/>
      <c r="B37" s="1"/>
      <c r="C37" s="62"/>
      <c r="D37" s="62"/>
      <c r="E37" s="2">
        <v>1353.0</v>
      </c>
      <c r="F37" s="61">
        <v>2590.0</v>
      </c>
      <c r="G37" s="43">
        <f>'N1,N2,N3 Restoration'!H37</f>
        <v>14</v>
      </c>
      <c r="H37" s="43">
        <f>'Turnout Restoration'!AW37</f>
        <v>16</v>
      </c>
      <c r="I37" s="43">
        <f>'N1,N2,N3 Restoration'!J37</f>
        <v>14</v>
      </c>
      <c r="J37" s="44">
        <v>28.0</v>
      </c>
      <c r="K37" s="44">
        <v>92.0</v>
      </c>
      <c r="L37" s="44">
        <v>31.0</v>
      </c>
      <c r="M37" s="45">
        <f>'Turnout Restoration'!AR37</f>
        <v>18</v>
      </c>
      <c r="N37" s="45">
        <f>'Turnout Restoration'!O37</f>
        <v>17</v>
      </c>
      <c r="O37" s="45">
        <f>'Turnout Restoration'!AT37</f>
        <v>17</v>
      </c>
      <c r="P37" s="77">
        <f t="shared" si="2"/>
        <v>0.6276595745</v>
      </c>
      <c r="Q37" s="77">
        <f t="shared" si="3"/>
        <v>0.8440366972</v>
      </c>
      <c r="R37" s="77">
        <f t="shared" si="4"/>
        <v>-0.02074053118</v>
      </c>
      <c r="S37" s="77">
        <f t="shared" si="5"/>
        <v>-0.01340582156</v>
      </c>
      <c r="T37" s="77">
        <f t="shared" ref="T37:U37" si="54">R37+$D$12</f>
        <v>0.3403531932</v>
      </c>
      <c r="U37" s="77">
        <f t="shared" si="54"/>
        <v>0.3476879029</v>
      </c>
      <c r="V37" s="77">
        <f t="shared" si="7"/>
        <v>94</v>
      </c>
      <c r="W37" s="77">
        <f t="shared" si="8"/>
        <v>109</v>
      </c>
      <c r="X37" s="77">
        <f t="shared" si="9"/>
        <v>62.00679984</v>
      </c>
      <c r="Y37" s="77">
        <f t="shared" si="10"/>
        <v>31.99320016</v>
      </c>
      <c r="Z37" s="77">
        <f t="shared" si="11"/>
        <v>71.10201859</v>
      </c>
      <c r="AA37" s="77">
        <f t="shared" si="12"/>
        <v>37.89798141</v>
      </c>
      <c r="AB37" s="77">
        <f t="shared" si="13"/>
        <v>0.5644542226</v>
      </c>
      <c r="AC37" s="77">
        <f t="shared" si="14"/>
        <v>0.2390930713</v>
      </c>
      <c r="AD37" s="42">
        <f t="shared" si="15"/>
        <v>35</v>
      </c>
      <c r="AE37" s="42">
        <f t="shared" si="16"/>
        <v>18</v>
      </c>
      <c r="AF37" s="42">
        <f t="shared" si="17"/>
        <v>17</v>
      </c>
      <c r="AG37" s="42">
        <f t="shared" si="18"/>
        <v>9</v>
      </c>
      <c r="AH37" s="32">
        <f>'M1,M2,M3 Restoration'!AT37</f>
        <v>0.3844022504</v>
      </c>
      <c r="AI37" s="77">
        <f t="shared" si="19"/>
        <v>7</v>
      </c>
      <c r="AJ37" s="77">
        <f t="shared" si="20"/>
        <v>11</v>
      </c>
      <c r="AK37" s="77"/>
      <c r="AL37" s="77"/>
    </row>
    <row r="38">
      <c r="A38" s="1"/>
      <c r="B38" s="1"/>
      <c r="C38" s="62"/>
      <c r="D38" s="62"/>
      <c r="E38" s="2">
        <v>1354.0</v>
      </c>
      <c r="F38" s="61">
        <v>3282.0</v>
      </c>
      <c r="G38" s="43">
        <f>'N1,N2,N3 Restoration'!H38</f>
        <v>18</v>
      </c>
      <c r="H38" s="43">
        <f>'Turnout Restoration'!AW38</f>
        <v>8</v>
      </c>
      <c r="I38" s="43">
        <f>'N1,N2,N3 Restoration'!J38</f>
        <v>28</v>
      </c>
      <c r="J38" s="44">
        <v>42.0</v>
      </c>
      <c r="K38" s="44">
        <v>136.0</v>
      </c>
      <c r="L38" s="44">
        <v>47.0</v>
      </c>
      <c r="M38" s="45">
        <f>'Turnout Restoration'!AR38</f>
        <v>25</v>
      </c>
      <c r="N38" s="45">
        <f>'Turnout Restoration'!O38</f>
        <v>14</v>
      </c>
      <c r="O38" s="45">
        <f>'Turnout Restoration'!AT38</f>
        <v>47</v>
      </c>
      <c r="P38" s="77">
        <f t="shared" si="2"/>
        <v>0.5527950311</v>
      </c>
      <c r="Q38" s="77">
        <f t="shared" si="3"/>
        <v>0.9066666667</v>
      </c>
      <c r="R38" s="77">
        <f t="shared" si="4"/>
        <v>-0.05543537936</v>
      </c>
      <c r="S38" s="77">
        <f t="shared" si="5"/>
        <v>0.01561909707</v>
      </c>
      <c r="T38" s="77">
        <f t="shared" ref="T38:U38" si="55">R38+$D$12</f>
        <v>0.3056583451</v>
      </c>
      <c r="U38" s="77">
        <f t="shared" si="55"/>
        <v>0.3767128215</v>
      </c>
      <c r="V38" s="77">
        <f t="shared" si="7"/>
        <v>161</v>
      </c>
      <c r="W38" s="77">
        <f t="shared" si="8"/>
        <v>150</v>
      </c>
      <c r="X38" s="77">
        <f t="shared" si="9"/>
        <v>111.7890064</v>
      </c>
      <c r="Y38" s="77">
        <f t="shared" si="10"/>
        <v>49.21099355</v>
      </c>
      <c r="Z38" s="77">
        <f t="shared" si="11"/>
        <v>93.49307678</v>
      </c>
      <c r="AA38" s="77">
        <f t="shared" si="12"/>
        <v>56.50692322</v>
      </c>
      <c r="AB38" s="77">
        <f t="shared" si="13"/>
        <v>0.6440704886</v>
      </c>
      <c r="AC38" s="77">
        <f t="shared" si="14"/>
        <v>0.1497437081</v>
      </c>
      <c r="AD38" s="42">
        <f t="shared" si="15"/>
        <v>72</v>
      </c>
      <c r="AE38" s="42">
        <f t="shared" si="16"/>
        <v>32</v>
      </c>
      <c r="AF38" s="42">
        <f t="shared" si="17"/>
        <v>14</v>
      </c>
      <c r="AG38" s="42">
        <f t="shared" si="18"/>
        <v>8</v>
      </c>
      <c r="AH38" s="32">
        <f>'M1,M2,M3 Restoration'!AT38</f>
        <v>0.3043616701</v>
      </c>
      <c r="AI38" s="77">
        <f t="shared" si="19"/>
        <v>10</v>
      </c>
      <c r="AJ38" s="77">
        <f t="shared" si="20"/>
        <v>22</v>
      </c>
      <c r="AK38" s="77"/>
      <c r="AL38" s="77"/>
    </row>
    <row r="39">
      <c r="A39" s="1"/>
      <c r="B39" s="1"/>
      <c r="C39" s="62"/>
      <c r="D39" s="62"/>
      <c r="E39" s="2">
        <v>1356.0</v>
      </c>
      <c r="F39" s="61">
        <v>2114.0</v>
      </c>
      <c r="G39" s="43">
        <f>'N1,N2,N3 Restoration'!H39</f>
        <v>12</v>
      </c>
      <c r="H39" s="43">
        <f>'Turnout Restoration'!AW39</f>
        <v>25</v>
      </c>
      <c r="I39" s="43">
        <f>'N1,N2,N3 Restoration'!J39</f>
        <v>13</v>
      </c>
      <c r="J39" s="44">
        <v>35.0</v>
      </c>
      <c r="K39" s="44">
        <v>103.0</v>
      </c>
      <c r="L39" s="44">
        <v>28.0</v>
      </c>
      <c r="M39" s="45">
        <f>'Turnout Restoration'!AR39</f>
        <v>13</v>
      </c>
      <c r="N39" s="45">
        <f>'Turnout Restoration'!O39</f>
        <v>19</v>
      </c>
      <c r="O39" s="45">
        <f>'Turnout Restoration'!AT39</f>
        <v>17</v>
      </c>
      <c r="P39" s="77">
        <f t="shared" si="2"/>
        <v>0.6774193548</v>
      </c>
      <c r="Q39" s="77">
        <f t="shared" si="3"/>
        <v>0.8442622951</v>
      </c>
      <c r="R39" s="77">
        <f t="shared" si="4"/>
        <v>0.002319891649</v>
      </c>
      <c r="S39" s="77">
        <f t="shared" si="5"/>
        <v>-0.01330127163</v>
      </c>
      <c r="T39" s="77">
        <f t="shared" ref="T39:U39" si="56">R39+$D$12</f>
        <v>0.3634136161</v>
      </c>
      <c r="U39" s="77">
        <f t="shared" si="56"/>
        <v>0.3477924528</v>
      </c>
      <c r="V39" s="77">
        <f t="shared" si="7"/>
        <v>93</v>
      </c>
      <c r="W39" s="77">
        <f t="shared" si="8"/>
        <v>122</v>
      </c>
      <c r="X39" s="77">
        <f t="shared" si="9"/>
        <v>59.20253371</v>
      </c>
      <c r="Y39" s="77">
        <f t="shared" si="10"/>
        <v>33.79746629</v>
      </c>
      <c r="Z39" s="77">
        <f t="shared" si="11"/>
        <v>79.56932076</v>
      </c>
      <c r="AA39" s="77">
        <f t="shared" si="12"/>
        <v>42.43067924</v>
      </c>
      <c r="AB39" s="77">
        <f t="shared" si="13"/>
        <v>0.506735069</v>
      </c>
      <c r="AC39" s="77">
        <f t="shared" si="14"/>
        <v>0.2387854995</v>
      </c>
      <c r="AD39" s="42">
        <f t="shared" si="15"/>
        <v>30</v>
      </c>
      <c r="AE39" s="42">
        <f t="shared" si="16"/>
        <v>17</v>
      </c>
      <c r="AF39" s="42">
        <f t="shared" si="17"/>
        <v>19</v>
      </c>
      <c r="AG39" s="42">
        <f t="shared" si="18"/>
        <v>10</v>
      </c>
      <c r="AH39" s="32">
        <f>'M1,M2,M3 Restoration'!AT39</f>
        <v>0.4654778363</v>
      </c>
      <c r="AI39" s="77">
        <f t="shared" si="19"/>
        <v>8</v>
      </c>
      <c r="AJ39" s="77">
        <f t="shared" si="20"/>
        <v>9</v>
      </c>
      <c r="AK39" s="77"/>
      <c r="AL39" s="77"/>
    </row>
    <row r="40">
      <c r="A40" s="1"/>
      <c r="B40" s="1"/>
      <c r="C40" s="62"/>
      <c r="D40" s="62"/>
      <c r="E40" s="2">
        <v>1368.0</v>
      </c>
      <c r="F40" s="61">
        <v>2057.0</v>
      </c>
      <c r="G40" s="43">
        <f>'N1,N2,N3 Restoration'!H40</f>
        <v>15</v>
      </c>
      <c r="H40" s="43">
        <f>'Turnout Restoration'!AW40</f>
        <v>10</v>
      </c>
      <c r="I40" s="43">
        <f>'N1,N2,N3 Restoration'!J40</f>
        <v>20</v>
      </c>
      <c r="J40" s="44">
        <v>28.0</v>
      </c>
      <c r="K40" s="44">
        <v>75.0</v>
      </c>
      <c r="L40" s="44">
        <v>18.0</v>
      </c>
      <c r="M40" s="45">
        <f>'Turnout Restoration'!AR40</f>
        <v>13</v>
      </c>
      <c r="N40" s="45">
        <f>'Turnout Restoration'!O40</f>
        <v>13</v>
      </c>
      <c r="O40" s="45">
        <f>'Turnout Restoration'!AT40</f>
        <v>24</v>
      </c>
      <c r="P40" s="77">
        <f t="shared" si="2"/>
        <v>0.5542168675</v>
      </c>
      <c r="Q40" s="77">
        <f t="shared" si="3"/>
        <v>0.8522727273</v>
      </c>
      <c r="R40" s="77">
        <f t="shared" si="4"/>
        <v>-0.05477645063</v>
      </c>
      <c r="S40" s="77">
        <f t="shared" si="5"/>
        <v>-0.009588957148</v>
      </c>
      <c r="T40" s="77">
        <f t="shared" ref="T40:U40" si="57">R40+$D$12</f>
        <v>0.3063172738</v>
      </c>
      <c r="U40" s="77">
        <f t="shared" si="57"/>
        <v>0.3515047673</v>
      </c>
      <c r="V40" s="77">
        <f t="shared" si="7"/>
        <v>83</v>
      </c>
      <c r="W40" s="77">
        <f t="shared" si="8"/>
        <v>88</v>
      </c>
      <c r="X40" s="77">
        <f t="shared" si="9"/>
        <v>57.57566628</v>
      </c>
      <c r="Y40" s="77">
        <f t="shared" si="10"/>
        <v>25.42433372</v>
      </c>
      <c r="Z40" s="77">
        <f t="shared" si="11"/>
        <v>57.06758048</v>
      </c>
      <c r="AA40" s="77">
        <f t="shared" si="12"/>
        <v>30.93241952</v>
      </c>
      <c r="AB40" s="77">
        <f t="shared" si="13"/>
        <v>0.642632598</v>
      </c>
      <c r="AC40" s="77">
        <f t="shared" si="14"/>
        <v>0.2278000905</v>
      </c>
      <c r="AD40" s="42">
        <f t="shared" si="15"/>
        <v>37</v>
      </c>
      <c r="AE40" s="42">
        <f t="shared" si="16"/>
        <v>16</v>
      </c>
      <c r="AF40" s="42">
        <f t="shared" si="17"/>
        <v>13</v>
      </c>
      <c r="AG40" s="42">
        <f t="shared" si="18"/>
        <v>7</v>
      </c>
      <c r="AH40" s="32">
        <f>'M1,M2,M3 Restoration'!AT40</f>
        <v>0.4887388812</v>
      </c>
      <c r="AI40" s="77">
        <f t="shared" si="19"/>
        <v>8</v>
      </c>
      <c r="AJ40" s="77">
        <f t="shared" si="20"/>
        <v>8</v>
      </c>
      <c r="AK40" s="77"/>
      <c r="AL40" s="77"/>
    </row>
    <row r="41">
      <c r="A41" s="1"/>
      <c r="B41" s="1"/>
      <c r="C41" s="62"/>
      <c r="D41" s="62"/>
      <c r="E41" s="2">
        <v>1389.0</v>
      </c>
      <c r="F41" s="61">
        <v>1233.0</v>
      </c>
      <c r="G41" s="43">
        <f>'N1,N2,N3 Restoration'!H41</f>
        <v>5</v>
      </c>
      <c r="H41" s="43">
        <f>'Turnout Restoration'!AW41</f>
        <v>5</v>
      </c>
      <c r="I41" s="43">
        <f>'N1,N2,N3 Restoration'!J41</f>
        <v>11</v>
      </c>
      <c r="J41" s="44">
        <v>40.0</v>
      </c>
      <c r="K41" s="44">
        <v>88.0</v>
      </c>
      <c r="L41" s="44">
        <v>31.0</v>
      </c>
      <c r="M41" s="45">
        <f>'Turnout Restoration'!AR41</f>
        <v>15</v>
      </c>
      <c r="N41" s="45">
        <f>'Turnout Restoration'!O41</f>
        <v>12</v>
      </c>
      <c r="O41" s="45">
        <f>'Turnout Restoration'!AT41</f>
        <v>27</v>
      </c>
      <c r="P41" s="77">
        <f t="shared" si="2"/>
        <v>0.6283185841</v>
      </c>
      <c r="Q41" s="77">
        <f t="shared" si="3"/>
        <v>0.88</v>
      </c>
      <c r="R41" s="77">
        <f t="shared" si="4"/>
        <v>-0.02043512307</v>
      </c>
      <c r="S41" s="77">
        <f t="shared" si="5"/>
        <v>0.003260830936</v>
      </c>
      <c r="T41" s="77">
        <f t="shared" ref="T41:U41" si="58">R41+$D$12</f>
        <v>0.3406586013</v>
      </c>
      <c r="U41" s="77">
        <f t="shared" si="58"/>
        <v>0.3643545553</v>
      </c>
      <c r="V41" s="77">
        <f t="shared" si="7"/>
        <v>113</v>
      </c>
      <c r="W41" s="77">
        <f t="shared" si="8"/>
        <v>100</v>
      </c>
      <c r="X41" s="77">
        <f t="shared" si="9"/>
        <v>74.50557805</v>
      </c>
      <c r="Y41" s="77">
        <f t="shared" si="10"/>
        <v>38.49442195</v>
      </c>
      <c r="Z41" s="77">
        <f t="shared" si="11"/>
        <v>63.56454447</v>
      </c>
      <c r="AA41" s="77">
        <f t="shared" si="12"/>
        <v>36.43545553</v>
      </c>
      <c r="AB41" s="77">
        <f t="shared" si="13"/>
        <v>0.5637161821</v>
      </c>
      <c r="AC41" s="77">
        <f t="shared" si="14"/>
        <v>0.1887844883</v>
      </c>
      <c r="AD41" s="42">
        <f t="shared" si="15"/>
        <v>42</v>
      </c>
      <c r="AE41" s="42">
        <f t="shared" si="16"/>
        <v>22</v>
      </c>
      <c r="AF41" s="42">
        <f t="shared" si="17"/>
        <v>12</v>
      </c>
      <c r="AG41" s="42">
        <f t="shared" si="18"/>
        <v>7</v>
      </c>
      <c r="AH41" s="32">
        <f>'M1,M2,M3 Restoration'!AT41</f>
        <v>0.3539993307</v>
      </c>
      <c r="AI41" s="77">
        <f t="shared" si="19"/>
        <v>8</v>
      </c>
      <c r="AJ41" s="77">
        <f t="shared" si="20"/>
        <v>14</v>
      </c>
      <c r="AK41" s="77"/>
      <c r="AL41" s="77"/>
    </row>
    <row r="42">
      <c r="A42" s="1"/>
      <c r="B42" s="1"/>
      <c r="C42" s="62"/>
      <c r="D42" s="62"/>
      <c r="E42" s="2">
        <v>1390.0</v>
      </c>
      <c r="F42" s="61">
        <v>3408.0</v>
      </c>
      <c r="G42" s="43">
        <f>'N1,N2,N3 Restoration'!H42</f>
        <v>31</v>
      </c>
      <c r="H42" s="43">
        <f>'Turnout Restoration'!AW42</f>
        <v>20</v>
      </c>
      <c r="I42" s="43">
        <f>'N1,N2,N3 Restoration'!J42</f>
        <v>35</v>
      </c>
      <c r="J42" s="44">
        <v>73.0</v>
      </c>
      <c r="K42" s="44">
        <v>244.0</v>
      </c>
      <c r="L42" s="44">
        <v>60.0</v>
      </c>
      <c r="M42" s="45">
        <f>'Turnout Restoration'!AR42</f>
        <v>28</v>
      </c>
      <c r="N42" s="45">
        <f>'Turnout Restoration'!O42</f>
        <v>29</v>
      </c>
      <c r="O42" s="45">
        <f>'Turnout Restoration'!AT42</f>
        <v>48</v>
      </c>
      <c r="P42" s="77">
        <f t="shared" si="2"/>
        <v>0.6363636364</v>
      </c>
      <c r="Q42" s="77">
        <f t="shared" si="3"/>
        <v>0.8937728938</v>
      </c>
      <c r="R42" s="77">
        <f t="shared" si="4"/>
        <v>-0.01670676442</v>
      </c>
      <c r="S42" s="77">
        <f t="shared" si="5"/>
        <v>0.009643671687</v>
      </c>
      <c r="T42" s="77">
        <f t="shared" ref="T42:U42" si="59">R42+$D$12</f>
        <v>0.34438696</v>
      </c>
      <c r="U42" s="77">
        <f t="shared" si="59"/>
        <v>0.3707373961</v>
      </c>
      <c r="V42" s="77">
        <f t="shared" si="7"/>
        <v>209</v>
      </c>
      <c r="W42" s="77">
        <f t="shared" si="8"/>
        <v>273</v>
      </c>
      <c r="X42" s="77">
        <f t="shared" si="9"/>
        <v>137.0231254</v>
      </c>
      <c r="Y42" s="77">
        <f t="shared" si="10"/>
        <v>71.97687464</v>
      </c>
      <c r="Z42" s="77">
        <f t="shared" si="11"/>
        <v>171.7886909</v>
      </c>
      <c r="AA42" s="77">
        <f t="shared" si="12"/>
        <v>101.2113091</v>
      </c>
      <c r="AB42" s="77">
        <f t="shared" si="13"/>
        <v>0.5546509014</v>
      </c>
      <c r="AC42" s="77">
        <f t="shared" si="14"/>
        <v>0.1688120438</v>
      </c>
      <c r="AD42" s="42">
        <f t="shared" si="15"/>
        <v>76</v>
      </c>
      <c r="AE42" s="42">
        <f t="shared" si="16"/>
        <v>40</v>
      </c>
      <c r="AF42" s="42">
        <f t="shared" si="17"/>
        <v>29</v>
      </c>
      <c r="AG42" s="42">
        <f t="shared" si="18"/>
        <v>17</v>
      </c>
      <c r="AH42" s="32">
        <f>'M1,M2,M3 Restoration'!AT42</f>
        <v>0.4505837934</v>
      </c>
      <c r="AI42" s="77">
        <f t="shared" si="19"/>
        <v>18</v>
      </c>
      <c r="AJ42" s="77">
        <f t="shared" si="20"/>
        <v>22</v>
      </c>
      <c r="AK42" s="77"/>
      <c r="AL42" s="77"/>
    </row>
    <row r="43">
      <c r="A43" s="1"/>
      <c r="B43" s="1"/>
      <c r="C43" s="62"/>
      <c r="D43" s="62"/>
      <c r="E43" s="2">
        <v>1394.0</v>
      </c>
      <c r="F43" s="61">
        <v>2882.0</v>
      </c>
      <c r="G43" s="43">
        <f>'N1,N2,N3 Restoration'!H43</f>
        <v>44</v>
      </c>
      <c r="H43" s="43">
        <f>'Turnout Restoration'!AW43</f>
        <v>31</v>
      </c>
      <c r="I43" s="43">
        <f>'N1,N2,N3 Restoration'!J43</f>
        <v>55</v>
      </c>
      <c r="J43" s="44">
        <v>105.0</v>
      </c>
      <c r="K43" s="44">
        <v>352.0</v>
      </c>
      <c r="L43" s="44">
        <v>92.0</v>
      </c>
      <c r="M43" s="45">
        <f>'Turnout Restoration'!AR43</f>
        <v>30</v>
      </c>
      <c r="N43" s="45">
        <f>'Turnout Restoration'!O43</f>
        <v>30</v>
      </c>
      <c r="O43" s="45">
        <f>'Turnout Restoration'!AT43</f>
        <v>53</v>
      </c>
      <c r="P43" s="77">
        <f t="shared" si="2"/>
        <v>0.7035714286</v>
      </c>
      <c r="Q43" s="77">
        <f t="shared" si="3"/>
        <v>0.9214659686</v>
      </c>
      <c r="R43" s="77">
        <f t="shared" si="4"/>
        <v>0.01443967742</v>
      </c>
      <c r="S43" s="77">
        <f t="shared" si="5"/>
        <v>0.02247761126</v>
      </c>
      <c r="T43" s="77">
        <f t="shared" ref="T43:U43" si="60">R43+$D$12</f>
        <v>0.3755334018</v>
      </c>
      <c r="U43" s="77">
        <f t="shared" si="60"/>
        <v>0.3835713357</v>
      </c>
      <c r="V43" s="77">
        <f t="shared" si="7"/>
        <v>280</v>
      </c>
      <c r="W43" s="77">
        <f t="shared" si="8"/>
        <v>382</v>
      </c>
      <c r="X43" s="77">
        <f t="shared" si="9"/>
        <v>174.8506475</v>
      </c>
      <c r="Y43" s="77">
        <f t="shared" si="10"/>
        <v>105.1493525</v>
      </c>
      <c r="Z43" s="77">
        <f t="shared" si="11"/>
        <v>235.4757498</v>
      </c>
      <c r="AA43" s="77">
        <f t="shared" si="12"/>
        <v>146.5242502</v>
      </c>
      <c r="AB43" s="77">
        <f t="shared" si="13"/>
        <v>0.4746908358</v>
      </c>
      <c r="AC43" s="77">
        <f t="shared" si="14"/>
        <v>0.127401654</v>
      </c>
      <c r="AD43" s="42">
        <f t="shared" si="15"/>
        <v>83</v>
      </c>
      <c r="AE43" s="42">
        <f t="shared" si="16"/>
        <v>50</v>
      </c>
      <c r="AF43" s="42">
        <f t="shared" si="17"/>
        <v>30</v>
      </c>
      <c r="AG43" s="42">
        <f t="shared" si="18"/>
        <v>19</v>
      </c>
      <c r="AH43" s="32">
        <f>'M1,M2,M3 Restoration'!AT43</f>
        <v>0.4143160665</v>
      </c>
      <c r="AI43" s="77">
        <f t="shared" si="19"/>
        <v>21</v>
      </c>
      <c r="AJ43" s="77">
        <f t="shared" si="20"/>
        <v>29</v>
      </c>
      <c r="AK43" s="77"/>
      <c r="AL43" s="77"/>
    </row>
    <row r="44">
      <c r="A44" s="1"/>
      <c r="B44" s="1"/>
      <c r="C44" s="62"/>
      <c r="D44" s="62"/>
      <c r="E44" s="2">
        <v>1396.0</v>
      </c>
      <c r="F44" s="61">
        <v>3159.0</v>
      </c>
      <c r="G44" s="43">
        <f>'N1,N2,N3 Restoration'!H44</f>
        <v>18</v>
      </c>
      <c r="H44" s="43">
        <f>'Turnout Restoration'!AW44</f>
        <v>39</v>
      </c>
      <c r="I44" s="43">
        <f>'N1,N2,N3 Restoration'!J44</f>
        <v>22</v>
      </c>
      <c r="J44" s="44">
        <v>71.0</v>
      </c>
      <c r="K44" s="44">
        <v>226.0</v>
      </c>
      <c r="L44" s="44">
        <v>67.0</v>
      </c>
      <c r="M44" s="45">
        <f>'Turnout Restoration'!AR44</f>
        <v>22</v>
      </c>
      <c r="N44" s="45">
        <f>'Turnout Restoration'!O44</f>
        <v>39</v>
      </c>
      <c r="O44" s="45">
        <f>'Turnout Restoration'!AT44</f>
        <v>46</v>
      </c>
      <c r="P44" s="77">
        <f t="shared" si="2"/>
        <v>0.6699029126</v>
      </c>
      <c r="Q44" s="77">
        <f t="shared" si="3"/>
        <v>0.8528301887</v>
      </c>
      <c r="R44" s="77">
        <f t="shared" si="4"/>
        <v>-0.001163490601</v>
      </c>
      <c r="S44" s="77">
        <f t="shared" si="5"/>
        <v>-0.009330610032</v>
      </c>
      <c r="T44" s="77">
        <f t="shared" ref="T44:U44" si="61">R44+$D$12</f>
        <v>0.3599302338</v>
      </c>
      <c r="U44" s="77">
        <f t="shared" si="61"/>
        <v>0.3517631144</v>
      </c>
      <c r="V44" s="77">
        <f t="shared" si="7"/>
        <v>206</v>
      </c>
      <c r="W44" s="77">
        <f t="shared" si="8"/>
        <v>265</v>
      </c>
      <c r="X44" s="77">
        <f t="shared" si="9"/>
        <v>131.8543718</v>
      </c>
      <c r="Y44" s="77">
        <f t="shared" si="10"/>
        <v>74.14562816</v>
      </c>
      <c r="Z44" s="77">
        <f t="shared" si="11"/>
        <v>171.7827747</v>
      </c>
      <c r="AA44" s="77">
        <f t="shared" si="12"/>
        <v>93.21722531</v>
      </c>
      <c r="AB44" s="77">
        <f t="shared" si="13"/>
        <v>0.5157204805</v>
      </c>
      <c r="AC44" s="77">
        <f t="shared" si="14"/>
        <v>0.227030912</v>
      </c>
      <c r="AD44" s="42">
        <f t="shared" si="15"/>
        <v>68</v>
      </c>
      <c r="AE44" s="42">
        <f t="shared" si="16"/>
        <v>38</v>
      </c>
      <c r="AF44" s="42">
        <f t="shared" si="17"/>
        <v>39</v>
      </c>
      <c r="AG44" s="42">
        <f t="shared" si="18"/>
        <v>21</v>
      </c>
      <c r="AH44" s="32">
        <f>'M1,M2,M3 Restoration'!AT44</f>
        <v>0.3968744705</v>
      </c>
      <c r="AI44" s="77">
        <f t="shared" si="19"/>
        <v>15</v>
      </c>
      <c r="AJ44" s="77">
        <f t="shared" si="20"/>
        <v>23</v>
      </c>
      <c r="AK44" s="77"/>
      <c r="AL44" s="77"/>
    </row>
    <row r="45">
      <c r="A45" s="1"/>
      <c r="B45" s="1"/>
      <c r="C45" s="62"/>
      <c r="D45" s="62"/>
      <c r="E45" s="2">
        <v>1411.0</v>
      </c>
      <c r="F45" s="61">
        <v>2771.0</v>
      </c>
      <c r="G45" s="43">
        <f>'N1,N2,N3 Restoration'!H45</f>
        <v>14</v>
      </c>
      <c r="H45" s="43">
        <f>'Turnout Restoration'!AW45</f>
        <v>21</v>
      </c>
      <c r="I45" s="43">
        <f>'N1,N2,N3 Restoration'!J45</f>
        <v>31</v>
      </c>
      <c r="J45" s="44">
        <v>68.0</v>
      </c>
      <c r="K45" s="44">
        <v>274.0</v>
      </c>
      <c r="L45" s="44">
        <v>98.0</v>
      </c>
      <c r="M45" s="45">
        <f>'Turnout Restoration'!AR45</f>
        <v>39</v>
      </c>
      <c r="N45" s="45">
        <f>'Turnout Restoration'!O45</f>
        <v>26</v>
      </c>
      <c r="O45" s="45">
        <f>'Turnout Restoration'!AT45</f>
        <v>69</v>
      </c>
      <c r="P45" s="77">
        <f t="shared" si="2"/>
        <v>0.6058394161</v>
      </c>
      <c r="Q45" s="77">
        <f t="shared" si="3"/>
        <v>0.9133333333</v>
      </c>
      <c r="R45" s="77">
        <f t="shared" si="4"/>
        <v>-0.03085275585</v>
      </c>
      <c r="S45" s="77">
        <f t="shared" si="5"/>
        <v>0.0187086636</v>
      </c>
      <c r="T45" s="77">
        <f t="shared" ref="T45:U45" si="62">R45+$D$12</f>
        <v>0.3302409686</v>
      </c>
      <c r="U45" s="77">
        <f t="shared" si="62"/>
        <v>0.379802388</v>
      </c>
      <c r="V45" s="77">
        <f t="shared" si="7"/>
        <v>274</v>
      </c>
      <c r="W45" s="77">
        <f t="shared" si="8"/>
        <v>300</v>
      </c>
      <c r="X45" s="77">
        <f t="shared" si="9"/>
        <v>183.5139746</v>
      </c>
      <c r="Y45" s="77">
        <f t="shared" si="10"/>
        <v>90.48602538</v>
      </c>
      <c r="Z45" s="77">
        <f t="shared" si="11"/>
        <v>186.0592836</v>
      </c>
      <c r="AA45" s="77">
        <f t="shared" si="12"/>
        <v>113.9407164</v>
      </c>
      <c r="AB45" s="77">
        <f t="shared" si="13"/>
        <v>0.5885110397</v>
      </c>
      <c r="AC45" s="77">
        <f t="shared" si="14"/>
        <v>0.1397404069</v>
      </c>
      <c r="AD45" s="42">
        <f t="shared" si="15"/>
        <v>108</v>
      </c>
      <c r="AE45" s="42">
        <f t="shared" si="16"/>
        <v>53</v>
      </c>
      <c r="AF45" s="42">
        <f t="shared" si="17"/>
        <v>26</v>
      </c>
      <c r="AG45" s="42">
        <f t="shared" si="18"/>
        <v>16</v>
      </c>
      <c r="AH45" s="32">
        <f>'M1,M2,M3 Restoration'!AT45</f>
        <v>0.1841362448</v>
      </c>
      <c r="AI45" s="77">
        <f t="shared" si="19"/>
        <v>10</v>
      </c>
      <c r="AJ45" s="77">
        <f t="shared" si="20"/>
        <v>43</v>
      </c>
      <c r="AK45" s="77"/>
      <c r="AL45" s="77"/>
    </row>
    <row r="46">
      <c r="A46" s="1"/>
      <c r="B46" s="1"/>
      <c r="C46" s="62"/>
      <c r="D46" s="62"/>
      <c r="E46" s="2">
        <v>1510.0</v>
      </c>
      <c r="F46" s="61">
        <v>800.0</v>
      </c>
      <c r="G46" s="43">
        <f>'N1,N2,N3 Restoration'!H46</f>
        <v>13</v>
      </c>
      <c r="H46" s="43">
        <f>'Turnout Restoration'!AW46</f>
        <v>11</v>
      </c>
      <c r="I46" s="43">
        <f>'N1,N2,N3 Restoration'!J46</f>
        <v>13</v>
      </c>
      <c r="J46" s="44">
        <v>31.0</v>
      </c>
      <c r="K46" s="44">
        <v>96.0</v>
      </c>
      <c r="L46" s="44">
        <v>21.0</v>
      </c>
      <c r="M46" s="45">
        <f>'Turnout Restoration'!AR46</f>
        <v>7</v>
      </c>
      <c r="N46" s="45">
        <f>'Turnout Restoration'!O46</f>
        <v>7</v>
      </c>
      <c r="O46" s="45">
        <f>'Turnout Restoration'!AT46</f>
        <v>15</v>
      </c>
      <c r="P46" s="77">
        <f t="shared" si="2"/>
        <v>0.7027027027</v>
      </c>
      <c r="Q46" s="77">
        <f t="shared" si="3"/>
        <v>0.932038835</v>
      </c>
      <c r="R46" s="77">
        <f t="shared" si="4"/>
        <v>0.01403707946</v>
      </c>
      <c r="S46" s="77">
        <f t="shared" si="5"/>
        <v>0.02737744737</v>
      </c>
      <c r="T46" s="77">
        <f t="shared" ref="T46:U46" si="63">R46+$D$12</f>
        <v>0.3751308039</v>
      </c>
      <c r="U46" s="77">
        <f t="shared" si="63"/>
        <v>0.3884711718</v>
      </c>
      <c r="V46" s="77">
        <f t="shared" si="7"/>
        <v>74</v>
      </c>
      <c r="W46" s="77">
        <f t="shared" si="8"/>
        <v>103</v>
      </c>
      <c r="X46" s="77">
        <f t="shared" si="9"/>
        <v>46.24032051</v>
      </c>
      <c r="Y46" s="77">
        <f t="shared" si="10"/>
        <v>27.75967949</v>
      </c>
      <c r="Z46" s="77">
        <f t="shared" si="11"/>
        <v>62.98746931</v>
      </c>
      <c r="AA46" s="77">
        <f t="shared" si="12"/>
        <v>40.01253069</v>
      </c>
      <c r="AB46" s="77">
        <f t="shared" si="13"/>
        <v>0.4757752489</v>
      </c>
      <c r="AC46" s="77">
        <f t="shared" si="14"/>
        <v>0.1111332155</v>
      </c>
      <c r="AD46" s="42">
        <f t="shared" si="15"/>
        <v>22</v>
      </c>
      <c r="AE46" s="42">
        <f t="shared" si="16"/>
        <v>13</v>
      </c>
      <c r="AF46" s="42">
        <f t="shared" si="17"/>
        <v>7</v>
      </c>
      <c r="AG46" s="42">
        <f t="shared" si="18"/>
        <v>4</v>
      </c>
      <c r="AH46" s="32">
        <f>'M1,M2,M3 Restoration'!AT46</f>
        <v>0.525134096</v>
      </c>
      <c r="AI46" s="77">
        <f t="shared" si="19"/>
        <v>7</v>
      </c>
      <c r="AJ46" s="77">
        <f t="shared" si="20"/>
        <v>6</v>
      </c>
      <c r="AK46" s="77"/>
      <c r="AL46" s="77"/>
    </row>
    <row r="47">
      <c r="A47" s="1"/>
      <c r="B47" s="1"/>
      <c r="C47" s="62"/>
      <c r="D47" s="62"/>
      <c r="E47" s="2">
        <v>1514.0</v>
      </c>
      <c r="F47" s="61">
        <v>1905.0</v>
      </c>
      <c r="G47" s="43">
        <f>'N1,N2,N3 Restoration'!H47</f>
        <v>8</v>
      </c>
      <c r="H47" s="43">
        <f>'Turnout Restoration'!AW47</f>
        <v>11</v>
      </c>
      <c r="I47" s="43">
        <f>'N1,N2,N3 Restoration'!J47</f>
        <v>18</v>
      </c>
      <c r="J47" s="44">
        <v>82.0</v>
      </c>
      <c r="K47" s="44">
        <v>172.0</v>
      </c>
      <c r="L47" s="44">
        <v>54.0</v>
      </c>
      <c r="M47" s="45">
        <f>'Turnout Restoration'!AR47</f>
        <v>28</v>
      </c>
      <c r="N47" s="45">
        <f>'Turnout Restoration'!O47</f>
        <v>24</v>
      </c>
      <c r="O47" s="45">
        <f>'Turnout Restoration'!AT47</f>
        <v>58</v>
      </c>
      <c r="P47" s="77">
        <f t="shared" si="2"/>
        <v>0.6126126126</v>
      </c>
      <c r="Q47" s="77">
        <f t="shared" si="3"/>
        <v>0.8775510204</v>
      </c>
      <c r="R47" s="77">
        <f t="shared" si="4"/>
        <v>-0.02771381964</v>
      </c>
      <c r="S47" s="77">
        <f t="shared" si="5"/>
        <v>0.002125888128</v>
      </c>
      <c r="T47" s="77">
        <f t="shared" ref="T47:U47" si="64">R47+$D$12</f>
        <v>0.3333799048</v>
      </c>
      <c r="U47" s="77">
        <f t="shared" si="64"/>
        <v>0.3632196125</v>
      </c>
      <c r="V47" s="77">
        <f t="shared" si="7"/>
        <v>222</v>
      </c>
      <c r="W47" s="77">
        <f t="shared" si="8"/>
        <v>196</v>
      </c>
      <c r="X47" s="77">
        <f t="shared" si="9"/>
        <v>147.9896611</v>
      </c>
      <c r="Y47" s="77">
        <f t="shared" si="10"/>
        <v>74.01033886</v>
      </c>
      <c r="Z47" s="77">
        <f t="shared" si="11"/>
        <v>124.8089559</v>
      </c>
      <c r="AA47" s="77">
        <f t="shared" si="12"/>
        <v>71.19104406</v>
      </c>
      <c r="AB47" s="77">
        <f t="shared" si="13"/>
        <v>0.5811216766</v>
      </c>
      <c r="AC47" s="77">
        <f t="shared" si="14"/>
        <v>0.1922938928</v>
      </c>
      <c r="AD47" s="42">
        <f t="shared" si="15"/>
        <v>86</v>
      </c>
      <c r="AE47" s="42">
        <f t="shared" si="16"/>
        <v>43</v>
      </c>
      <c r="AF47" s="42">
        <f t="shared" si="17"/>
        <v>24</v>
      </c>
      <c r="AG47" s="42">
        <f t="shared" si="18"/>
        <v>14</v>
      </c>
      <c r="AH47" s="32">
        <f>'M1,M2,M3 Restoration'!AT47</f>
        <v>0.3904163468</v>
      </c>
      <c r="AI47" s="77">
        <f t="shared" si="19"/>
        <v>17</v>
      </c>
      <c r="AJ47" s="77">
        <f t="shared" si="20"/>
        <v>26</v>
      </c>
      <c r="AK47" s="77"/>
      <c r="AL47" s="77"/>
    </row>
    <row r="48">
      <c r="A48" s="1"/>
      <c r="B48" s="1"/>
      <c r="C48" s="62"/>
      <c r="D48" s="62"/>
      <c r="E48" s="2">
        <v>1517.0</v>
      </c>
      <c r="F48" s="61">
        <v>2627.0</v>
      </c>
      <c r="G48" s="43">
        <f>'N1,N2,N3 Restoration'!H48</f>
        <v>51</v>
      </c>
      <c r="H48" s="43">
        <f>'Turnout Restoration'!AW48</f>
        <v>36</v>
      </c>
      <c r="I48" s="43">
        <f>'N1,N2,N3 Restoration'!J48</f>
        <v>36</v>
      </c>
      <c r="J48" s="44">
        <v>159.0</v>
      </c>
      <c r="K48" s="44">
        <v>353.0</v>
      </c>
      <c r="L48" s="44">
        <v>103.0</v>
      </c>
      <c r="M48" s="45">
        <f>'Turnout Restoration'!AR48</f>
        <v>32</v>
      </c>
      <c r="N48" s="45">
        <f>'Turnout Restoration'!O48</f>
        <v>28</v>
      </c>
      <c r="O48" s="45">
        <f>'Turnout Restoration'!AT48</f>
        <v>31</v>
      </c>
      <c r="P48" s="77">
        <f t="shared" si="2"/>
        <v>0.8061538462</v>
      </c>
      <c r="Q48" s="77">
        <f t="shared" si="3"/>
        <v>0.9265091864</v>
      </c>
      <c r="R48" s="77">
        <f t="shared" si="4"/>
        <v>0.06197995807</v>
      </c>
      <c r="S48" s="77">
        <f t="shared" si="5"/>
        <v>0.02481481479</v>
      </c>
      <c r="T48" s="77">
        <f t="shared" ref="T48:U48" si="65">R48+$D$12</f>
        <v>0.4230736825</v>
      </c>
      <c r="U48" s="77">
        <f t="shared" si="65"/>
        <v>0.3859085392</v>
      </c>
      <c r="V48" s="77">
        <f t="shared" si="7"/>
        <v>325</v>
      </c>
      <c r="W48" s="77">
        <f t="shared" si="8"/>
        <v>381</v>
      </c>
      <c r="X48" s="77">
        <f t="shared" si="9"/>
        <v>187.5010532</v>
      </c>
      <c r="Y48" s="77">
        <f t="shared" si="10"/>
        <v>137.4989468</v>
      </c>
      <c r="Z48" s="77">
        <f t="shared" si="11"/>
        <v>233.9688466</v>
      </c>
      <c r="AA48" s="77">
        <f t="shared" si="12"/>
        <v>147.0311534</v>
      </c>
      <c r="AB48" s="77">
        <f t="shared" si="13"/>
        <v>0.3359981127</v>
      </c>
      <c r="AC48" s="77">
        <f t="shared" si="14"/>
        <v>0.1196740524</v>
      </c>
      <c r="AD48" s="42">
        <f t="shared" si="15"/>
        <v>63</v>
      </c>
      <c r="AE48" s="42">
        <f t="shared" si="16"/>
        <v>46</v>
      </c>
      <c r="AF48" s="42">
        <f t="shared" si="17"/>
        <v>28</v>
      </c>
      <c r="AG48" s="42">
        <f t="shared" si="18"/>
        <v>18</v>
      </c>
      <c r="AH48" s="32">
        <f>'M1,M2,M3 Restoration'!AT48</f>
        <v>0.5989896649</v>
      </c>
      <c r="AI48" s="77">
        <f t="shared" si="19"/>
        <v>28</v>
      </c>
      <c r="AJ48" s="77">
        <f t="shared" si="20"/>
        <v>18</v>
      </c>
      <c r="AK48" s="77"/>
      <c r="AL48" s="77"/>
    </row>
    <row r="49">
      <c r="A49" s="1"/>
      <c r="B49" s="1"/>
      <c r="C49" s="62"/>
      <c r="D49" s="62"/>
      <c r="E49" s="2">
        <v>1518.0</v>
      </c>
      <c r="F49" s="61">
        <v>2532.0</v>
      </c>
      <c r="G49" s="43">
        <f>'N1,N2,N3 Restoration'!H49</f>
        <v>44</v>
      </c>
      <c r="H49" s="43">
        <f>'Turnout Restoration'!AW49</f>
        <v>44</v>
      </c>
      <c r="I49" s="43">
        <f>'N1,N2,N3 Restoration'!J49</f>
        <v>25</v>
      </c>
      <c r="J49" s="44">
        <v>131.0</v>
      </c>
      <c r="K49" s="44">
        <v>313.0</v>
      </c>
      <c r="L49" s="44">
        <v>100.0</v>
      </c>
      <c r="M49" s="45">
        <f>'Turnout Restoration'!AR49</f>
        <v>45</v>
      </c>
      <c r="N49" s="45">
        <f>'Turnout Restoration'!O49</f>
        <v>38</v>
      </c>
      <c r="O49" s="45">
        <f>'Turnout Restoration'!AT49</f>
        <v>26</v>
      </c>
      <c r="P49" s="77">
        <f t="shared" si="2"/>
        <v>0.7649006623</v>
      </c>
      <c r="Q49" s="77">
        <f t="shared" si="3"/>
        <v>0.8917378917</v>
      </c>
      <c r="R49" s="77">
        <f t="shared" si="4"/>
        <v>0.04286178961</v>
      </c>
      <c r="S49" s="77">
        <f t="shared" si="5"/>
        <v>0.008700580559</v>
      </c>
      <c r="T49" s="77">
        <f t="shared" ref="T49:U49" si="66">R49+$D$12</f>
        <v>0.403955514</v>
      </c>
      <c r="U49" s="77">
        <f t="shared" si="66"/>
        <v>0.369794305</v>
      </c>
      <c r="V49" s="77">
        <f t="shared" si="7"/>
        <v>302</v>
      </c>
      <c r="W49" s="77">
        <f t="shared" si="8"/>
        <v>351</v>
      </c>
      <c r="X49" s="77">
        <f t="shared" si="9"/>
        <v>180.0054348</v>
      </c>
      <c r="Y49" s="77">
        <f t="shared" si="10"/>
        <v>121.9945652</v>
      </c>
      <c r="Z49" s="77">
        <f t="shared" si="11"/>
        <v>221.202199</v>
      </c>
      <c r="AA49" s="77">
        <f t="shared" si="12"/>
        <v>129.797801</v>
      </c>
      <c r="AB49" s="77">
        <f t="shared" si="13"/>
        <v>0.3944325353</v>
      </c>
      <c r="AC49" s="77">
        <f t="shared" si="14"/>
        <v>0.1717885273</v>
      </c>
      <c r="AD49" s="42">
        <f t="shared" si="15"/>
        <v>71</v>
      </c>
      <c r="AE49" s="42">
        <f t="shared" si="16"/>
        <v>48</v>
      </c>
      <c r="AF49" s="42">
        <f t="shared" si="17"/>
        <v>38</v>
      </c>
      <c r="AG49" s="42">
        <f t="shared" si="18"/>
        <v>22</v>
      </c>
      <c r="AH49" s="32">
        <f>'M1,M2,M3 Restoration'!AT49</f>
        <v>0.5887245186</v>
      </c>
      <c r="AI49" s="77">
        <f t="shared" si="19"/>
        <v>28</v>
      </c>
      <c r="AJ49" s="77">
        <f t="shared" si="20"/>
        <v>20</v>
      </c>
      <c r="AK49" s="77"/>
      <c r="AL49" s="77"/>
    </row>
    <row r="50">
      <c r="A50" s="1"/>
      <c r="B50" s="1"/>
      <c r="C50" s="62"/>
      <c r="D50" s="62"/>
      <c r="E50" s="2">
        <v>1525.0</v>
      </c>
      <c r="F50" s="61">
        <v>1983.0</v>
      </c>
      <c r="G50" s="43">
        <f>'N1,N2,N3 Restoration'!H50</f>
        <v>17</v>
      </c>
      <c r="H50" s="43">
        <f>'Turnout Restoration'!AW50</f>
        <v>27</v>
      </c>
      <c r="I50" s="43">
        <f>'N1,N2,N3 Restoration'!J50</f>
        <v>11</v>
      </c>
      <c r="J50" s="44">
        <v>67.0</v>
      </c>
      <c r="K50" s="44">
        <v>229.0</v>
      </c>
      <c r="L50" s="44">
        <v>63.0</v>
      </c>
      <c r="M50" s="45">
        <f>'Turnout Restoration'!AR50</f>
        <v>22</v>
      </c>
      <c r="N50" s="45">
        <f>'Turnout Restoration'!O50</f>
        <v>21</v>
      </c>
      <c r="O50" s="45">
        <f>'Turnout Restoration'!AT50</f>
        <v>21</v>
      </c>
      <c r="P50" s="77">
        <f t="shared" si="2"/>
        <v>0.7514450867</v>
      </c>
      <c r="Q50" s="77">
        <f t="shared" si="3"/>
        <v>0.916</v>
      </c>
      <c r="R50" s="77">
        <f t="shared" si="4"/>
        <v>0.03662600522</v>
      </c>
      <c r="S50" s="77">
        <f t="shared" si="5"/>
        <v>0.01994449022</v>
      </c>
      <c r="T50" s="77">
        <f t="shared" ref="T50:U50" si="67">R50+$D$12</f>
        <v>0.3977197296</v>
      </c>
      <c r="U50" s="77">
        <f t="shared" si="67"/>
        <v>0.3810382146</v>
      </c>
      <c r="V50" s="77">
        <f t="shared" si="7"/>
        <v>173</v>
      </c>
      <c r="W50" s="77">
        <f t="shared" si="8"/>
        <v>250</v>
      </c>
      <c r="X50" s="77">
        <f t="shared" si="9"/>
        <v>104.1944868</v>
      </c>
      <c r="Y50" s="77">
        <f t="shared" si="10"/>
        <v>68.80551323</v>
      </c>
      <c r="Z50" s="77">
        <f t="shared" si="11"/>
        <v>154.7404463</v>
      </c>
      <c r="AA50" s="77">
        <f t="shared" si="12"/>
        <v>95.25955366</v>
      </c>
      <c r="AB50" s="77">
        <f t="shared" si="13"/>
        <v>0.4126897817</v>
      </c>
      <c r="AC50" s="77">
        <f t="shared" si="14"/>
        <v>0.1357111246</v>
      </c>
      <c r="AD50" s="42">
        <f t="shared" si="15"/>
        <v>43</v>
      </c>
      <c r="AE50" s="42">
        <f t="shared" si="16"/>
        <v>28</v>
      </c>
      <c r="AF50" s="42">
        <f t="shared" si="17"/>
        <v>21</v>
      </c>
      <c r="AG50" s="42">
        <f t="shared" si="18"/>
        <v>13</v>
      </c>
      <c r="AH50" s="32">
        <f>'M1,M2,M3 Restoration'!AT50</f>
        <v>0.5053553008</v>
      </c>
      <c r="AI50" s="77">
        <f t="shared" si="19"/>
        <v>14</v>
      </c>
      <c r="AJ50" s="77">
        <f t="shared" si="20"/>
        <v>14</v>
      </c>
      <c r="AK50" s="77"/>
      <c r="AL50" s="77"/>
    </row>
    <row r="51">
      <c r="A51" s="1"/>
      <c r="B51" s="1"/>
      <c r="C51" s="62"/>
      <c r="D51" s="62"/>
      <c r="E51" s="2">
        <v>1550.0</v>
      </c>
      <c r="F51" s="61">
        <v>961.0</v>
      </c>
      <c r="G51" s="43">
        <f>'N1,N2,N3 Restoration'!H51</f>
        <v>13</v>
      </c>
      <c r="H51" s="43">
        <f>'Turnout Restoration'!AW51</f>
        <v>4</v>
      </c>
      <c r="I51" s="43">
        <f>'N1,N2,N3 Restoration'!J51</f>
        <v>12</v>
      </c>
      <c r="J51" s="44">
        <v>36.0</v>
      </c>
      <c r="K51" s="44">
        <v>114.0</v>
      </c>
      <c r="L51" s="44">
        <v>54.0</v>
      </c>
      <c r="M51" s="45">
        <f>'Turnout Restoration'!AR51</f>
        <v>20</v>
      </c>
      <c r="N51" s="45">
        <f>'Turnout Restoration'!O51</f>
        <v>11</v>
      </c>
      <c r="O51" s="45">
        <f>'Turnout Restoration'!AT51</f>
        <v>13</v>
      </c>
      <c r="P51" s="77">
        <f t="shared" si="2"/>
        <v>0.7317073171</v>
      </c>
      <c r="Q51" s="77">
        <f t="shared" si="3"/>
        <v>0.912</v>
      </c>
      <c r="R51" s="77">
        <f t="shared" si="4"/>
        <v>0.02747883234</v>
      </c>
      <c r="S51" s="77">
        <f t="shared" si="5"/>
        <v>0.0180907503</v>
      </c>
      <c r="T51" s="77">
        <f t="shared" ref="T51:U51" si="68">R51+$D$12</f>
        <v>0.3885725568</v>
      </c>
      <c r="U51" s="77">
        <f t="shared" si="68"/>
        <v>0.3791844747</v>
      </c>
      <c r="V51" s="77">
        <f t="shared" si="7"/>
        <v>123</v>
      </c>
      <c r="W51" s="77">
        <f t="shared" si="8"/>
        <v>125</v>
      </c>
      <c r="X51" s="77">
        <f t="shared" si="9"/>
        <v>75.20557552</v>
      </c>
      <c r="Y51" s="77">
        <f t="shared" si="10"/>
        <v>47.79442448</v>
      </c>
      <c r="Z51" s="77">
        <f t="shared" si="11"/>
        <v>77.60194066</v>
      </c>
      <c r="AA51" s="77">
        <f t="shared" si="12"/>
        <v>47.39805934</v>
      </c>
      <c r="AB51" s="77">
        <f t="shared" si="13"/>
        <v>0.4387972537</v>
      </c>
      <c r="AC51" s="77">
        <f t="shared" si="14"/>
        <v>0.1417490324</v>
      </c>
      <c r="AD51" s="42">
        <f t="shared" si="15"/>
        <v>33</v>
      </c>
      <c r="AE51" s="42">
        <f t="shared" si="16"/>
        <v>21</v>
      </c>
      <c r="AF51" s="42">
        <f t="shared" si="17"/>
        <v>11</v>
      </c>
      <c r="AG51" s="42">
        <f t="shared" si="18"/>
        <v>7</v>
      </c>
      <c r="AH51" s="32">
        <f>'M1,M2,M3 Restoration'!AT51</f>
        <v>0.3214083765</v>
      </c>
      <c r="AI51" s="77">
        <f t="shared" si="19"/>
        <v>7</v>
      </c>
      <c r="AJ51" s="77">
        <f t="shared" si="20"/>
        <v>14</v>
      </c>
      <c r="AK51" s="77"/>
      <c r="AL51" s="77"/>
    </row>
    <row r="52">
      <c r="A52" s="1"/>
      <c r="B52" s="1"/>
      <c r="C52" s="62"/>
      <c r="D52" s="62"/>
      <c r="E52" s="2">
        <v>1602.0</v>
      </c>
      <c r="F52" s="61">
        <v>2360.0</v>
      </c>
      <c r="G52" s="43">
        <f>'N1,N2,N3 Restoration'!H52</f>
        <v>28</v>
      </c>
      <c r="H52" s="43">
        <f>'Turnout Restoration'!AW52</f>
        <v>10</v>
      </c>
      <c r="I52" s="43">
        <f>'N1,N2,N3 Restoration'!J52</f>
        <v>23</v>
      </c>
      <c r="J52" s="44">
        <v>61.0</v>
      </c>
      <c r="K52" s="44">
        <v>127.0</v>
      </c>
      <c r="L52" s="44">
        <v>43.0</v>
      </c>
      <c r="M52" s="45">
        <f>'Turnout Restoration'!AR52</f>
        <v>27</v>
      </c>
      <c r="N52" s="45">
        <f>'Turnout Restoration'!O52</f>
        <v>11</v>
      </c>
      <c r="O52" s="45">
        <f>'Turnout Restoration'!AT52</f>
        <v>18</v>
      </c>
      <c r="P52" s="77">
        <f t="shared" si="2"/>
        <v>0.6979865772</v>
      </c>
      <c r="Q52" s="77">
        <f t="shared" si="3"/>
        <v>0.9202898551</v>
      </c>
      <c r="R52" s="77">
        <f t="shared" si="4"/>
        <v>0.01185146193</v>
      </c>
      <c r="S52" s="77">
        <f t="shared" si="5"/>
        <v>0.02193255912</v>
      </c>
      <c r="T52" s="77">
        <f t="shared" ref="T52:U52" si="69">R52+$D$12</f>
        <v>0.3729451863</v>
      </c>
      <c r="U52" s="77">
        <f t="shared" si="69"/>
        <v>0.3830262835</v>
      </c>
      <c r="V52" s="77">
        <f t="shared" si="7"/>
        <v>149</v>
      </c>
      <c r="W52" s="77">
        <f t="shared" si="8"/>
        <v>138</v>
      </c>
      <c r="X52" s="77">
        <f t="shared" si="9"/>
        <v>93.43116724</v>
      </c>
      <c r="Y52" s="77">
        <f t="shared" si="10"/>
        <v>55.56883276</v>
      </c>
      <c r="Z52" s="77">
        <f t="shared" si="11"/>
        <v>85.14237287</v>
      </c>
      <c r="AA52" s="77">
        <f t="shared" si="12"/>
        <v>52.85762713</v>
      </c>
      <c r="AB52" s="77">
        <f t="shared" si="13"/>
        <v>0.4816379944</v>
      </c>
      <c r="AC52" s="77">
        <f t="shared" si="14"/>
        <v>0.1291953657</v>
      </c>
      <c r="AD52" s="42">
        <f t="shared" si="15"/>
        <v>45</v>
      </c>
      <c r="AE52" s="42">
        <f t="shared" si="16"/>
        <v>27</v>
      </c>
      <c r="AF52" s="42">
        <f t="shared" si="17"/>
        <v>11</v>
      </c>
      <c r="AG52" s="42">
        <f t="shared" si="18"/>
        <v>7</v>
      </c>
      <c r="AH52" s="32">
        <f>'M1,M2,M3 Restoration'!AT52</f>
        <v>0.5495476378</v>
      </c>
      <c r="AI52" s="77">
        <f t="shared" si="19"/>
        <v>15</v>
      </c>
      <c r="AJ52" s="77">
        <f t="shared" si="20"/>
        <v>12</v>
      </c>
      <c r="AK52" s="77"/>
      <c r="AL52" s="77"/>
    </row>
    <row r="53">
      <c r="A53" s="1"/>
      <c r="B53" s="1"/>
      <c r="C53" s="62"/>
      <c r="D53" s="62"/>
      <c r="E53" s="2">
        <v>1605.0</v>
      </c>
      <c r="F53" s="61">
        <v>3022.0</v>
      </c>
      <c r="G53" s="43">
        <f>'N1,N2,N3 Restoration'!H53</f>
        <v>23</v>
      </c>
      <c r="H53" s="43">
        <f>'Turnout Restoration'!AW53</f>
        <v>14</v>
      </c>
      <c r="I53" s="43">
        <f>'N1,N2,N3 Restoration'!J53</f>
        <v>21</v>
      </c>
      <c r="J53" s="44">
        <v>47.0</v>
      </c>
      <c r="K53" s="44">
        <v>138.0</v>
      </c>
      <c r="L53" s="44">
        <v>37.0</v>
      </c>
      <c r="M53" s="45">
        <f>'Turnout Restoration'!AR53</f>
        <v>23</v>
      </c>
      <c r="N53" s="45">
        <f>'Turnout Restoration'!O53</f>
        <v>13</v>
      </c>
      <c r="O53" s="45">
        <f>'Turnout Restoration'!AT53</f>
        <v>26</v>
      </c>
      <c r="P53" s="77">
        <f t="shared" si="2"/>
        <v>0.6315789474</v>
      </c>
      <c r="Q53" s="77">
        <f t="shared" si="3"/>
        <v>0.9139072848</v>
      </c>
      <c r="R53" s="77">
        <f t="shared" si="4"/>
        <v>-0.01892415667</v>
      </c>
      <c r="S53" s="77">
        <f t="shared" si="5"/>
        <v>0.01897465278</v>
      </c>
      <c r="T53" s="77">
        <f t="shared" ref="T53:U53" si="70">R53+$D$12</f>
        <v>0.3421695677</v>
      </c>
      <c r="U53" s="77">
        <f t="shared" si="70"/>
        <v>0.3800683772</v>
      </c>
      <c r="V53" s="77">
        <f t="shared" si="7"/>
        <v>133</v>
      </c>
      <c r="W53" s="77">
        <f t="shared" si="8"/>
        <v>151</v>
      </c>
      <c r="X53" s="77">
        <f t="shared" si="9"/>
        <v>87.49144749</v>
      </c>
      <c r="Y53" s="77">
        <f t="shared" si="10"/>
        <v>45.50855251</v>
      </c>
      <c r="Z53" s="77">
        <f t="shared" si="11"/>
        <v>93.60967504</v>
      </c>
      <c r="AA53" s="77">
        <f t="shared" si="12"/>
        <v>57.39032496</v>
      </c>
      <c r="AB53" s="77">
        <f t="shared" si="13"/>
        <v>0.5600547414</v>
      </c>
      <c r="AC53" s="77">
        <f t="shared" si="14"/>
        <v>0.138874534</v>
      </c>
      <c r="AD53" s="42">
        <f t="shared" si="15"/>
        <v>49</v>
      </c>
      <c r="AE53" s="42">
        <f t="shared" si="16"/>
        <v>25</v>
      </c>
      <c r="AF53" s="42">
        <f t="shared" si="17"/>
        <v>13</v>
      </c>
      <c r="AG53" s="42">
        <f t="shared" si="18"/>
        <v>8</v>
      </c>
      <c r="AH53" s="32">
        <f>'M1,M2,M3 Restoration'!AT53</f>
        <v>0.4997747259</v>
      </c>
      <c r="AI53" s="77">
        <f t="shared" si="19"/>
        <v>12</v>
      </c>
      <c r="AJ53" s="77">
        <f t="shared" si="20"/>
        <v>13</v>
      </c>
      <c r="AK53" s="77"/>
      <c r="AL53" s="77"/>
    </row>
    <row r="54">
      <c r="A54" s="1"/>
      <c r="B54" s="1"/>
      <c r="C54" s="62"/>
      <c r="D54" s="62"/>
      <c r="E54" s="2">
        <v>1606.0</v>
      </c>
      <c r="F54" s="61">
        <v>2356.0</v>
      </c>
      <c r="G54" s="43">
        <f>'N1,N2,N3 Restoration'!H54</f>
        <v>25</v>
      </c>
      <c r="H54" s="43">
        <f>'Turnout Restoration'!AW54</f>
        <v>20</v>
      </c>
      <c r="I54" s="43">
        <f>'N1,N2,N3 Restoration'!J54</f>
        <v>46</v>
      </c>
      <c r="J54" s="44">
        <v>107.0</v>
      </c>
      <c r="K54" s="44">
        <v>218.0</v>
      </c>
      <c r="L54" s="44">
        <v>88.0</v>
      </c>
      <c r="M54" s="45">
        <f>'Turnout Restoration'!AR54</f>
        <v>22</v>
      </c>
      <c r="N54" s="45">
        <f>'Turnout Restoration'!O54</f>
        <v>21</v>
      </c>
      <c r="O54" s="45">
        <f>'Turnout Restoration'!AT54</f>
        <v>52</v>
      </c>
      <c r="P54" s="77">
        <f t="shared" si="2"/>
        <v>0.7249070632</v>
      </c>
      <c r="Q54" s="77">
        <f t="shared" si="3"/>
        <v>0.9121338912</v>
      </c>
      <c r="R54" s="77">
        <f t="shared" si="4"/>
        <v>0.02432735683</v>
      </c>
      <c r="S54" s="77">
        <f t="shared" si="5"/>
        <v>0.01815280017</v>
      </c>
      <c r="T54" s="77">
        <f t="shared" ref="T54:U54" si="71">R54+$D$12</f>
        <v>0.3854210812</v>
      </c>
      <c r="U54" s="77">
        <f t="shared" si="71"/>
        <v>0.3792465246</v>
      </c>
      <c r="V54" s="77">
        <f t="shared" si="7"/>
        <v>269</v>
      </c>
      <c r="W54" s="77">
        <f t="shared" si="8"/>
        <v>239</v>
      </c>
      <c r="X54" s="77">
        <f t="shared" si="9"/>
        <v>165.3217291</v>
      </c>
      <c r="Y54" s="77">
        <f t="shared" si="10"/>
        <v>103.6782709</v>
      </c>
      <c r="Z54" s="77">
        <f t="shared" si="11"/>
        <v>148.3600806</v>
      </c>
      <c r="AA54" s="77">
        <f t="shared" si="12"/>
        <v>90.63991937</v>
      </c>
      <c r="AB54" s="77">
        <f t="shared" si="13"/>
        <v>0.4476120615</v>
      </c>
      <c r="AC54" s="77">
        <f t="shared" si="14"/>
        <v>0.14154751</v>
      </c>
      <c r="AD54" s="42">
        <f t="shared" si="15"/>
        <v>74</v>
      </c>
      <c r="AE54" s="42">
        <f t="shared" si="16"/>
        <v>46</v>
      </c>
      <c r="AF54" s="42">
        <f t="shared" si="17"/>
        <v>21</v>
      </c>
      <c r="AG54" s="42">
        <f t="shared" si="18"/>
        <v>13</v>
      </c>
      <c r="AH54" s="32">
        <f>'M1,M2,M3 Restoration'!AT54</f>
        <v>0.3682649179</v>
      </c>
      <c r="AI54" s="77">
        <f t="shared" si="19"/>
        <v>17</v>
      </c>
      <c r="AJ54" s="77">
        <f t="shared" si="20"/>
        <v>29</v>
      </c>
      <c r="AK54" s="77"/>
      <c r="AL54" s="77"/>
    </row>
    <row r="55">
      <c r="A55" s="1"/>
      <c r="B55" s="1"/>
      <c r="C55" s="62"/>
      <c r="D55" s="62"/>
      <c r="E55" s="2">
        <v>1609.0</v>
      </c>
      <c r="F55" s="61">
        <v>2098.0</v>
      </c>
      <c r="G55" s="43">
        <f>'N1,N2,N3 Restoration'!H55</f>
        <v>14</v>
      </c>
      <c r="H55" s="43">
        <f>'Turnout Restoration'!AW55</f>
        <v>15</v>
      </c>
      <c r="I55" s="43">
        <f>'N1,N2,N3 Restoration'!J55</f>
        <v>26</v>
      </c>
      <c r="J55" s="44">
        <v>62.0</v>
      </c>
      <c r="K55" s="44">
        <v>79.0</v>
      </c>
      <c r="L55" s="44">
        <v>35.0</v>
      </c>
      <c r="M55" s="45">
        <f>'Turnout Restoration'!AR55</f>
        <v>15</v>
      </c>
      <c r="N55" s="45">
        <f>'Turnout Restoration'!O55</f>
        <v>18</v>
      </c>
      <c r="O55" s="45">
        <f>'Turnout Restoration'!AT55</f>
        <v>30</v>
      </c>
      <c r="P55" s="77">
        <f t="shared" si="2"/>
        <v>0.6830985915</v>
      </c>
      <c r="Q55" s="77">
        <f t="shared" si="3"/>
        <v>0.8144329897</v>
      </c>
      <c r="R55" s="77">
        <f t="shared" si="4"/>
        <v>0.0049518486</v>
      </c>
      <c r="S55" s="77">
        <f t="shared" si="5"/>
        <v>-0.02712521518</v>
      </c>
      <c r="T55" s="77">
        <f t="shared" ref="T55:U55" si="72">R55+$D$12</f>
        <v>0.366045573</v>
      </c>
      <c r="U55" s="77">
        <f t="shared" si="72"/>
        <v>0.3339685092</v>
      </c>
      <c r="V55" s="77">
        <f t="shared" si="7"/>
        <v>142</v>
      </c>
      <c r="W55" s="77">
        <f t="shared" si="8"/>
        <v>97</v>
      </c>
      <c r="X55" s="77">
        <f t="shared" si="9"/>
        <v>90.02152863</v>
      </c>
      <c r="Y55" s="77">
        <f t="shared" si="10"/>
        <v>51.97847137</v>
      </c>
      <c r="Z55" s="77">
        <f t="shared" si="11"/>
        <v>64.6050546</v>
      </c>
      <c r="AA55" s="77">
        <f t="shared" si="12"/>
        <v>32.3949454</v>
      </c>
      <c r="AB55" s="77">
        <f t="shared" si="13"/>
        <v>0.4998804251</v>
      </c>
      <c r="AC55" s="77">
        <f t="shared" si="14"/>
        <v>0.2786159707</v>
      </c>
      <c r="AD55" s="42">
        <f t="shared" si="15"/>
        <v>45</v>
      </c>
      <c r="AE55" s="42">
        <f t="shared" si="16"/>
        <v>26</v>
      </c>
      <c r="AF55" s="42">
        <f t="shared" si="17"/>
        <v>18</v>
      </c>
      <c r="AG55" s="42">
        <f t="shared" si="18"/>
        <v>9</v>
      </c>
      <c r="AH55" s="32">
        <f>'M1,M2,M3 Restoration'!AT55</f>
        <v>0.4591632998</v>
      </c>
      <c r="AI55" s="77">
        <f t="shared" si="19"/>
        <v>12</v>
      </c>
      <c r="AJ55" s="77">
        <f t="shared" si="20"/>
        <v>14</v>
      </c>
      <c r="AK55" s="77"/>
      <c r="AL55" s="77"/>
    </row>
    <row r="56">
      <c r="A56" s="1"/>
      <c r="B56" s="1"/>
      <c r="C56" s="62"/>
      <c r="D56" s="62"/>
      <c r="E56" s="2">
        <v>1613.0</v>
      </c>
      <c r="F56" s="61">
        <v>2332.0</v>
      </c>
      <c r="G56" s="43">
        <f>'N1,N2,N3 Restoration'!H56</f>
        <v>14</v>
      </c>
      <c r="H56" s="43">
        <f>'Turnout Restoration'!AW56</f>
        <v>16</v>
      </c>
      <c r="I56" s="43">
        <f>'N1,N2,N3 Restoration'!J56</f>
        <v>14</v>
      </c>
      <c r="J56" s="44">
        <v>48.0</v>
      </c>
      <c r="K56" s="44">
        <v>113.0</v>
      </c>
      <c r="L56" s="44">
        <v>38.0</v>
      </c>
      <c r="M56" s="45">
        <f>'Turnout Restoration'!AR56</f>
        <v>22</v>
      </c>
      <c r="N56" s="45">
        <f>'Turnout Restoration'!O56</f>
        <v>18</v>
      </c>
      <c r="O56" s="45">
        <f>'Turnout Restoration'!AT56</f>
        <v>21</v>
      </c>
      <c r="P56" s="77">
        <f t="shared" si="2"/>
        <v>0.6666666667</v>
      </c>
      <c r="Q56" s="77">
        <f t="shared" si="3"/>
        <v>0.8625954198</v>
      </c>
      <c r="R56" s="77">
        <f t="shared" si="4"/>
        <v>-0.00266328018</v>
      </c>
      <c r="S56" s="77">
        <f t="shared" si="5"/>
        <v>-0.00480506032</v>
      </c>
      <c r="T56" s="77">
        <f t="shared" ref="T56:U56" si="73">R56+$D$12</f>
        <v>0.3584304442</v>
      </c>
      <c r="U56" s="77">
        <f t="shared" si="73"/>
        <v>0.3562886641</v>
      </c>
      <c r="V56" s="77">
        <f t="shared" si="7"/>
        <v>129</v>
      </c>
      <c r="W56" s="77">
        <f t="shared" si="8"/>
        <v>131</v>
      </c>
      <c r="X56" s="77">
        <f t="shared" si="9"/>
        <v>82.76247269</v>
      </c>
      <c r="Y56" s="77">
        <f t="shared" si="10"/>
        <v>46.23752731</v>
      </c>
      <c r="Z56" s="77">
        <f t="shared" si="11"/>
        <v>84.326185</v>
      </c>
      <c r="AA56" s="77">
        <f t="shared" si="12"/>
        <v>46.673815</v>
      </c>
      <c r="AB56" s="77">
        <f t="shared" si="13"/>
        <v>0.5195591504</v>
      </c>
      <c r="AC56" s="77">
        <f t="shared" si="14"/>
        <v>0.2134568284</v>
      </c>
      <c r="AD56" s="42">
        <f t="shared" si="15"/>
        <v>43</v>
      </c>
      <c r="AE56" s="42">
        <f t="shared" si="16"/>
        <v>24</v>
      </c>
      <c r="AF56" s="42">
        <f t="shared" si="17"/>
        <v>18</v>
      </c>
      <c r="AG56" s="42">
        <f t="shared" si="18"/>
        <v>10</v>
      </c>
      <c r="AH56" s="32">
        <f>'M1,M2,M3 Restoration'!AT56</f>
        <v>0.4826779711</v>
      </c>
      <c r="AI56" s="77">
        <f t="shared" si="19"/>
        <v>12</v>
      </c>
      <c r="AJ56" s="77">
        <f t="shared" si="20"/>
        <v>12</v>
      </c>
      <c r="AK56" s="77"/>
      <c r="AL56" s="77"/>
    </row>
    <row r="57">
      <c r="A57" s="1"/>
      <c r="B57" s="1"/>
      <c r="C57" s="62"/>
      <c r="D57" s="62"/>
      <c r="E57" s="2">
        <v>1614.0</v>
      </c>
      <c r="F57" s="61">
        <v>1812.0</v>
      </c>
      <c r="G57" s="43">
        <f>'N1,N2,N3 Restoration'!H57</f>
        <v>17</v>
      </c>
      <c r="H57" s="43">
        <f>'Turnout Restoration'!AW57</f>
        <v>18</v>
      </c>
      <c r="I57" s="43">
        <f>'N1,N2,N3 Restoration'!J57</f>
        <v>20</v>
      </c>
      <c r="J57" s="44">
        <v>44.0</v>
      </c>
      <c r="K57" s="44">
        <v>93.0</v>
      </c>
      <c r="L57" s="44">
        <v>33.0</v>
      </c>
      <c r="M57" s="45">
        <f>'Turnout Restoration'!AR57</f>
        <v>14</v>
      </c>
      <c r="N57" s="45">
        <f>'Turnout Restoration'!O57</f>
        <v>17</v>
      </c>
      <c r="O57" s="45">
        <f>'Turnout Restoration'!AT57</f>
        <v>17</v>
      </c>
      <c r="P57" s="77">
        <f t="shared" si="2"/>
        <v>0.712962963</v>
      </c>
      <c r="Q57" s="77">
        <f t="shared" si="3"/>
        <v>0.8454545455</v>
      </c>
      <c r="R57" s="77">
        <f t="shared" si="4"/>
        <v>0.01879204297</v>
      </c>
      <c r="S57" s="77">
        <f t="shared" si="5"/>
        <v>-0.0127487411</v>
      </c>
      <c r="T57" s="77">
        <f t="shared" ref="T57:U57" si="74">R57+$D$12</f>
        <v>0.3798857674</v>
      </c>
      <c r="U57" s="77">
        <f t="shared" si="74"/>
        <v>0.3483449833</v>
      </c>
      <c r="V57" s="77">
        <f t="shared" si="7"/>
        <v>108</v>
      </c>
      <c r="W57" s="77">
        <f t="shared" si="8"/>
        <v>110</v>
      </c>
      <c r="X57" s="77">
        <f t="shared" si="9"/>
        <v>66.97233712</v>
      </c>
      <c r="Y57" s="77">
        <f t="shared" si="10"/>
        <v>41.02766288</v>
      </c>
      <c r="Z57" s="77">
        <f t="shared" si="11"/>
        <v>71.68205184</v>
      </c>
      <c r="AA57" s="77">
        <f t="shared" si="12"/>
        <v>38.31794816</v>
      </c>
      <c r="AB57" s="77">
        <f t="shared" si="13"/>
        <v>0.4628776795</v>
      </c>
      <c r="AC57" s="77">
        <f t="shared" si="14"/>
        <v>0.2371583899</v>
      </c>
      <c r="AD57" s="42">
        <f t="shared" si="15"/>
        <v>31</v>
      </c>
      <c r="AE57" s="42">
        <f t="shared" si="16"/>
        <v>19</v>
      </c>
      <c r="AF57" s="42">
        <f t="shared" si="17"/>
        <v>17</v>
      </c>
      <c r="AG57" s="42">
        <f t="shared" si="18"/>
        <v>9</v>
      </c>
      <c r="AH57" s="32">
        <f>'M1,M2,M3 Restoration'!AT57</f>
        <v>0.469412566</v>
      </c>
      <c r="AI57" s="77">
        <f t="shared" si="19"/>
        <v>9</v>
      </c>
      <c r="AJ57" s="77">
        <f t="shared" si="20"/>
        <v>10</v>
      </c>
      <c r="AK57" s="77"/>
      <c r="AL57" s="77"/>
    </row>
    <row r="58">
      <c r="A58" s="1"/>
      <c r="B58" s="1"/>
      <c r="C58" s="62"/>
      <c r="D58" s="62"/>
      <c r="E58" s="2">
        <v>1619.0</v>
      </c>
      <c r="F58" s="61">
        <v>2206.0</v>
      </c>
      <c r="G58" s="43">
        <f>'N1,N2,N3 Restoration'!H58</f>
        <v>9</v>
      </c>
      <c r="H58" s="43">
        <f>'Turnout Restoration'!AW58</f>
        <v>6</v>
      </c>
      <c r="I58" s="43">
        <f>'N1,N2,N3 Restoration'!J58</f>
        <v>21</v>
      </c>
      <c r="J58" s="44">
        <v>47.0</v>
      </c>
      <c r="K58" s="44">
        <v>92.0</v>
      </c>
      <c r="L58" s="44">
        <v>58.0</v>
      </c>
      <c r="M58" s="45">
        <f>'Turnout Restoration'!AR58</f>
        <v>13</v>
      </c>
      <c r="N58" s="45">
        <f>'Turnout Restoration'!O58</f>
        <v>13</v>
      </c>
      <c r="O58" s="45">
        <f>'Turnout Restoration'!AT58</f>
        <v>43</v>
      </c>
      <c r="P58" s="77">
        <f t="shared" si="2"/>
        <v>0.652173913</v>
      </c>
      <c r="Q58" s="77">
        <f t="shared" si="3"/>
        <v>0.8761904762</v>
      </c>
      <c r="R58" s="77">
        <f t="shared" si="4"/>
        <v>-0.009379729167</v>
      </c>
      <c r="S58" s="77">
        <f t="shared" si="5"/>
        <v>0.001495364345</v>
      </c>
      <c r="T58" s="77">
        <f t="shared" ref="T58:U58" si="75">R58+$D$12</f>
        <v>0.3517139952</v>
      </c>
      <c r="U58" s="77">
        <f t="shared" si="75"/>
        <v>0.3625890888</v>
      </c>
      <c r="V58" s="77">
        <f t="shared" si="7"/>
        <v>161</v>
      </c>
      <c r="W58" s="77">
        <f t="shared" si="8"/>
        <v>105</v>
      </c>
      <c r="X58" s="77">
        <f t="shared" si="9"/>
        <v>104.3740468</v>
      </c>
      <c r="Y58" s="77">
        <f t="shared" si="10"/>
        <v>56.62595323</v>
      </c>
      <c r="Z58" s="77">
        <f t="shared" si="11"/>
        <v>66.92814568</v>
      </c>
      <c r="AA58" s="77">
        <f t="shared" si="12"/>
        <v>38.07185432</v>
      </c>
      <c r="AB58" s="77">
        <f t="shared" si="13"/>
        <v>0.5365318461</v>
      </c>
      <c r="AC58" s="77">
        <f t="shared" si="14"/>
        <v>0.194238162</v>
      </c>
      <c r="AD58" s="42">
        <f t="shared" si="15"/>
        <v>56</v>
      </c>
      <c r="AE58" s="42">
        <f t="shared" si="16"/>
        <v>30</v>
      </c>
      <c r="AF58" s="42">
        <f t="shared" si="17"/>
        <v>13</v>
      </c>
      <c r="AG58" s="42">
        <f t="shared" si="18"/>
        <v>7</v>
      </c>
      <c r="AH58" s="32">
        <f>'M1,M2,M3 Restoration'!AT58</f>
        <v>0.2126978901</v>
      </c>
      <c r="AI58" s="77">
        <f t="shared" si="19"/>
        <v>6</v>
      </c>
      <c r="AJ58" s="77">
        <f t="shared" si="20"/>
        <v>24</v>
      </c>
      <c r="AK58" s="77"/>
      <c r="AL58" s="77"/>
    </row>
    <row r="59">
      <c r="A59" s="1"/>
      <c r="B59" s="1"/>
      <c r="C59" s="62"/>
      <c r="D59" s="62"/>
      <c r="E59" s="2">
        <v>1621.0</v>
      </c>
      <c r="F59" s="61">
        <v>1230.0</v>
      </c>
      <c r="G59" s="43">
        <f>'N1,N2,N3 Restoration'!H59</f>
        <v>10</v>
      </c>
      <c r="H59" s="43">
        <f>'Turnout Restoration'!AW59</f>
        <v>24</v>
      </c>
      <c r="I59" s="43">
        <f>'N1,N2,N3 Restoration'!J59</f>
        <v>5</v>
      </c>
      <c r="J59" s="44">
        <v>28.0</v>
      </c>
      <c r="K59" s="44">
        <v>43.0</v>
      </c>
      <c r="L59" s="44">
        <v>22.0</v>
      </c>
      <c r="M59" s="45">
        <f>'Turnout Restoration'!AR59</f>
        <v>6</v>
      </c>
      <c r="N59" s="45">
        <f>'Turnout Restoration'!O59</f>
        <v>8</v>
      </c>
      <c r="O59" s="45">
        <f>'Turnout Restoration'!AT59</f>
        <v>5</v>
      </c>
      <c r="P59" s="77">
        <f t="shared" si="2"/>
        <v>0.8196721311</v>
      </c>
      <c r="Q59" s="77">
        <f t="shared" si="3"/>
        <v>0.8431372549</v>
      </c>
      <c r="R59" s="77">
        <f t="shared" si="4"/>
        <v>0.0682448042</v>
      </c>
      <c r="S59" s="77">
        <f t="shared" si="5"/>
        <v>-0.0138226546</v>
      </c>
      <c r="T59" s="77">
        <f t="shared" ref="T59:U59" si="76">R59+$D$12</f>
        <v>0.4293385286</v>
      </c>
      <c r="U59" s="77">
        <f t="shared" si="76"/>
        <v>0.3472710698</v>
      </c>
      <c r="V59" s="77">
        <f t="shared" si="7"/>
        <v>61</v>
      </c>
      <c r="W59" s="77">
        <f t="shared" si="8"/>
        <v>51</v>
      </c>
      <c r="X59" s="77">
        <f t="shared" si="9"/>
        <v>34.81034975</v>
      </c>
      <c r="Y59" s="77">
        <f t="shared" si="10"/>
        <v>26.18965025</v>
      </c>
      <c r="Z59" s="77">
        <f t="shared" si="11"/>
        <v>33.28917544</v>
      </c>
      <c r="AA59" s="77">
        <f t="shared" si="12"/>
        <v>17.71082456</v>
      </c>
      <c r="AB59" s="77">
        <f t="shared" si="13"/>
        <v>0.3159979741</v>
      </c>
      <c r="AC59" s="77">
        <f t="shared" si="14"/>
        <v>0.2403183586</v>
      </c>
      <c r="AD59" s="42">
        <f t="shared" si="15"/>
        <v>11</v>
      </c>
      <c r="AE59" s="42">
        <f t="shared" si="16"/>
        <v>8</v>
      </c>
      <c r="AF59" s="42">
        <f t="shared" si="17"/>
        <v>8</v>
      </c>
      <c r="AG59" s="42">
        <f t="shared" si="18"/>
        <v>4</v>
      </c>
      <c r="AH59" s="32">
        <f>'M1,M2,M3 Restoration'!AT59</f>
        <v>0.6000000051</v>
      </c>
      <c r="AI59" s="77">
        <f t="shared" si="19"/>
        <v>5</v>
      </c>
      <c r="AJ59" s="77">
        <f t="shared" si="20"/>
        <v>3</v>
      </c>
      <c r="AK59" s="77"/>
      <c r="AL59" s="77"/>
    </row>
    <row r="60">
      <c r="A60" s="1"/>
      <c r="B60" s="1"/>
      <c r="C60" s="62"/>
      <c r="D60" s="62"/>
      <c r="E60" s="2">
        <v>1625.0</v>
      </c>
      <c r="F60" s="61">
        <v>2643.0</v>
      </c>
      <c r="G60" s="43">
        <f>'N1,N2,N3 Restoration'!H60</f>
        <v>21</v>
      </c>
      <c r="H60" s="43">
        <f>'Turnout Restoration'!AW60</f>
        <v>18</v>
      </c>
      <c r="I60" s="43">
        <f>'N1,N2,N3 Restoration'!J60</f>
        <v>22</v>
      </c>
      <c r="J60" s="44">
        <v>42.0</v>
      </c>
      <c r="K60" s="44">
        <v>145.0</v>
      </c>
      <c r="L60" s="44">
        <v>40.0</v>
      </c>
      <c r="M60" s="45">
        <f>'Turnout Restoration'!AR60</f>
        <v>23</v>
      </c>
      <c r="N60" s="45">
        <f>'Turnout Restoration'!O60</f>
        <v>22</v>
      </c>
      <c r="O60" s="45">
        <f>'Turnout Restoration'!AT60</f>
        <v>29</v>
      </c>
      <c r="P60" s="77">
        <f t="shared" si="2"/>
        <v>0.6119402985</v>
      </c>
      <c r="Q60" s="77">
        <f t="shared" si="3"/>
        <v>0.8682634731</v>
      </c>
      <c r="R60" s="77">
        <f t="shared" si="4"/>
        <v>-0.02802539352</v>
      </c>
      <c r="S60" s="77">
        <f t="shared" si="5"/>
        <v>-0.002178286196</v>
      </c>
      <c r="T60" s="77">
        <f t="shared" ref="T60:U60" si="77">R60+$D$12</f>
        <v>0.3330683309</v>
      </c>
      <c r="U60" s="77">
        <f t="shared" si="77"/>
        <v>0.3589154382</v>
      </c>
      <c r="V60" s="77">
        <f t="shared" si="7"/>
        <v>134</v>
      </c>
      <c r="W60" s="77">
        <f t="shared" si="8"/>
        <v>167</v>
      </c>
      <c r="X60" s="77">
        <f t="shared" si="9"/>
        <v>89.36884366</v>
      </c>
      <c r="Y60" s="77">
        <f t="shared" si="10"/>
        <v>44.63115634</v>
      </c>
      <c r="Z60" s="77">
        <f t="shared" si="11"/>
        <v>107.0611218</v>
      </c>
      <c r="AA60" s="77">
        <f t="shared" si="12"/>
        <v>59.93887818</v>
      </c>
      <c r="AB60" s="77">
        <f t="shared" si="13"/>
        <v>0.5818582614</v>
      </c>
      <c r="AC60" s="77">
        <f t="shared" si="14"/>
        <v>0.2054900941</v>
      </c>
      <c r="AD60" s="42">
        <f t="shared" si="15"/>
        <v>52</v>
      </c>
      <c r="AE60" s="42">
        <f t="shared" si="16"/>
        <v>26</v>
      </c>
      <c r="AF60" s="42">
        <f t="shared" si="17"/>
        <v>22</v>
      </c>
      <c r="AG60" s="42">
        <f t="shared" si="18"/>
        <v>12</v>
      </c>
      <c r="AH60" s="32">
        <f>'M1,M2,M3 Restoration'!AT60</f>
        <v>0.4197463602</v>
      </c>
      <c r="AI60" s="77">
        <f t="shared" si="19"/>
        <v>11</v>
      </c>
      <c r="AJ60" s="77">
        <f t="shared" si="20"/>
        <v>15</v>
      </c>
      <c r="AK60" s="77"/>
      <c r="AL60" s="77"/>
    </row>
    <row r="61">
      <c r="A61" s="1"/>
      <c r="B61" s="1"/>
      <c r="C61" s="62"/>
      <c r="D61" s="62"/>
      <c r="E61" s="2">
        <v>1631.0</v>
      </c>
      <c r="F61" s="61">
        <v>2267.0</v>
      </c>
      <c r="G61" s="43">
        <f>'N1,N2,N3 Restoration'!H61</f>
        <v>18</v>
      </c>
      <c r="H61" s="43">
        <f>'Turnout Restoration'!AW61</f>
        <v>14</v>
      </c>
      <c r="I61" s="43">
        <f>'N1,N2,N3 Restoration'!J61</f>
        <v>34</v>
      </c>
      <c r="J61" s="44">
        <v>46.0</v>
      </c>
      <c r="K61" s="44">
        <v>138.0</v>
      </c>
      <c r="L61" s="44">
        <v>50.0</v>
      </c>
      <c r="M61" s="45">
        <f>'Turnout Restoration'!AR61</f>
        <v>23</v>
      </c>
      <c r="N61" s="45">
        <f>'Turnout Restoration'!O61</f>
        <v>25</v>
      </c>
      <c r="O61" s="45">
        <f>'Turnout Restoration'!AT61</f>
        <v>43</v>
      </c>
      <c r="P61" s="77">
        <f t="shared" si="2"/>
        <v>0.5925925926</v>
      </c>
      <c r="Q61" s="77">
        <f t="shared" si="3"/>
        <v>0.8466257669</v>
      </c>
      <c r="R61" s="77">
        <f t="shared" si="4"/>
        <v>-0.03699179722</v>
      </c>
      <c r="S61" s="77">
        <f t="shared" si="5"/>
        <v>-0.01220595613</v>
      </c>
      <c r="T61" s="77">
        <f t="shared" ref="T61:U61" si="78">R61+$D$12</f>
        <v>0.3241019272</v>
      </c>
      <c r="U61" s="77">
        <f t="shared" si="78"/>
        <v>0.3488877683</v>
      </c>
      <c r="V61" s="77">
        <f t="shared" si="7"/>
        <v>162</v>
      </c>
      <c r="W61" s="77">
        <f t="shared" si="8"/>
        <v>163</v>
      </c>
      <c r="X61" s="77">
        <f t="shared" si="9"/>
        <v>109.4954878</v>
      </c>
      <c r="Y61" s="77">
        <f t="shared" si="10"/>
        <v>52.5045122</v>
      </c>
      <c r="Z61" s="77">
        <f t="shared" si="11"/>
        <v>106.1312938</v>
      </c>
      <c r="AA61" s="77">
        <f t="shared" si="12"/>
        <v>56.86870623</v>
      </c>
      <c r="AB61" s="77">
        <f t="shared" si="13"/>
        <v>0.6027645644</v>
      </c>
      <c r="AC61" s="77">
        <f t="shared" si="14"/>
        <v>0.2355572905</v>
      </c>
      <c r="AD61" s="42">
        <f t="shared" si="15"/>
        <v>66</v>
      </c>
      <c r="AE61" s="42">
        <f t="shared" si="16"/>
        <v>32</v>
      </c>
      <c r="AF61" s="42">
        <f t="shared" si="17"/>
        <v>25</v>
      </c>
      <c r="AG61" s="42">
        <f t="shared" si="18"/>
        <v>13</v>
      </c>
      <c r="AH61" s="32">
        <f>'M1,M2,M3 Restoration'!AT61</f>
        <v>0.2830381192</v>
      </c>
      <c r="AI61" s="77">
        <f t="shared" si="19"/>
        <v>9</v>
      </c>
      <c r="AJ61" s="77">
        <f t="shared" si="20"/>
        <v>23</v>
      </c>
      <c r="AK61" s="77"/>
      <c r="AL61" s="77"/>
    </row>
    <row r="62">
      <c r="A62" s="1"/>
      <c r="B62" s="1"/>
      <c r="C62" s="62"/>
      <c r="D62" s="62"/>
      <c r="E62" s="2">
        <v>1632.0</v>
      </c>
      <c r="F62" s="61">
        <v>2438.0</v>
      </c>
      <c r="G62" s="43">
        <f>'N1,N2,N3 Restoration'!H62</f>
        <v>20</v>
      </c>
      <c r="H62" s="43">
        <f>'Turnout Restoration'!AW62</f>
        <v>14</v>
      </c>
      <c r="I62" s="43">
        <f>'N1,N2,N3 Restoration'!J62</f>
        <v>20</v>
      </c>
      <c r="J62" s="44">
        <v>42.0</v>
      </c>
      <c r="K62" s="44">
        <v>109.0</v>
      </c>
      <c r="L62" s="44">
        <v>54.0</v>
      </c>
      <c r="M62" s="45">
        <f>'Turnout Restoration'!AR62</f>
        <v>23</v>
      </c>
      <c r="N62" s="45">
        <f>'Turnout Restoration'!O62</f>
        <v>19</v>
      </c>
      <c r="O62" s="45">
        <f>'Turnout Restoration'!AT62</f>
        <v>22</v>
      </c>
      <c r="P62" s="77">
        <f t="shared" si="2"/>
        <v>0.6808510638</v>
      </c>
      <c r="Q62" s="77">
        <f t="shared" si="3"/>
        <v>0.8515625</v>
      </c>
      <c r="R62" s="77">
        <f t="shared" si="4"/>
        <v>0.003910265637</v>
      </c>
      <c r="S62" s="77">
        <f t="shared" si="5"/>
        <v>-0.00991810131</v>
      </c>
      <c r="T62" s="77">
        <f t="shared" ref="T62:U62" si="79">R62+$D$12</f>
        <v>0.36500399</v>
      </c>
      <c r="U62" s="77">
        <f t="shared" si="79"/>
        <v>0.3511756231</v>
      </c>
      <c r="V62" s="77">
        <f t="shared" si="7"/>
        <v>141</v>
      </c>
      <c r="W62" s="77">
        <f t="shared" si="8"/>
        <v>128</v>
      </c>
      <c r="X62" s="77">
        <f t="shared" si="9"/>
        <v>89.5344374</v>
      </c>
      <c r="Y62" s="77">
        <f t="shared" si="10"/>
        <v>51.4655626</v>
      </c>
      <c r="Z62" s="77">
        <f t="shared" si="11"/>
        <v>83.04952024</v>
      </c>
      <c r="AA62" s="77">
        <f t="shared" si="12"/>
        <v>44.95047976</v>
      </c>
      <c r="AB62" s="77">
        <f t="shared" si="13"/>
        <v>0.502599908</v>
      </c>
      <c r="AC62" s="77">
        <f t="shared" si="14"/>
        <v>0.2287791663</v>
      </c>
      <c r="AD62" s="42">
        <f t="shared" si="15"/>
        <v>45</v>
      </c>
      <c r="AE62" s="42">
        <f t="shared" si="16"/>
        <v>26</v>
      </c>
      <c r="AF62" s="42">
        <f t="shared" si="17"/>
        <v>19</v>
      </c>
      <c r="AG62" s="42">
        <f t="shared" si="18"/>
        <v>10</v>
      </c>
      <c r="AH62" s="32">
        <f>'M1,M2,M3 Restoration'!AT62</f>
        <v>0.340478711</v>
      </c>
      <c r="AI62" s="77">
        <f t="shared" si="19"/>
        <v>9</v>
      </c>
      <c r="AJ62" s="77">
        <f t="shared" si="20"/>
        <v>17</v>
      </c>
      <c r="AK62" s="77"/>
      <c r="AL62" s="77"/>
    </row>
    <row r="63">
      <c r="A63" s="1"/>
      <c r="B63" s="1"/>
      <c r="C63" s="62"/>
      <c r="D63" s="62"/>
      <c r="E63" s="2">
        <v>1633.0</v>
      </c>
      <c r="F63" s="61">
        <v>1635.0</v>
      </c>
      <c r="G63" s="43">
        <f>'N1,N2,N3 Restoration'!H63</f>
        <v>11</v>
      </c>
      <c r="H63" s="43">
        <f>'Turnout Restoration'!AW63</f>
        <v>4</v>
      </c>
      <c r="I63" s="43">
        <f>'N1,N2,N3 Restoration'!J63</f>
        <v>10</v>
      </c>
      <c r="J63" s="44">
        <v>29.0</v>
      </c>
      <c r="K63" s="44">
        <v>70.0</v>
      </c>
      <c r="L63" s="44">
        <v>14.0</v>
      </c>
      <c r="M63" s="45">
        <f>'Turnout Restoration'!AR63</f>
        <v>7</v>
      </c>
      <c r="N63" s="45">
        <f>'Turnout Restoration'!O63</f>
        <v>4</v>
      </c>
      <c r="O63" s="45">
        <f>'Turnout Restoration'!AT63</f>
        <v>9</v>
      </c>
      <c r="P63" s="77">
        <f t="shared" si="2"/>
        <v>0.7288135593</v>
      </c>
      <c r="Q63" s="77">
        <f t="shared" si="3"/>
        <v>0.9459459459</v>
      </c>
      <c r="R63" s="77">
        <f t="shared" si="4"/>
        <v>0.02613776378</v>
      </c>
      <c r="S63" s="77">
        <f t="shared" si="5"/>
        <v>0.03382248908</v>
      </c>
      <c r="T63" s="77">
        <f t="shared" ref="T63:U63" si="80">R63+$D$12</f>
        <v>0.3872314882</v>
      </c>
      <c r="U63" s="77">
        <f t="shared" si="80"/>
        <v>0.3949162135</v>
      </c>
      <c r="V63" s="77">
        <f t="shared" si="7"/>
        <v>59</v>
      </c>
      <c r="W63" s="77">
        <f t="shared" si="8"/>
        <v>74</v>
      </c>
      <c r="X63" s="77">
        <f t="shared" si="9"/>
        <v>36.1533422</v>
      </c>
      <c r="Y63" s="77">
        <f t="shared" si="10"/>
        <v>22.8466578</v>
      </c>
      <c r="Z63" s="77">
        <f t="shared" si="11"/>
        <v>44.7762002</v>
      </c>
      <c r="AA63" s="77">
        <f t="shared" si="12"/>
        <v>29.2237998</v>
      </c>
      <c r="AB63" s="77">
        <f t="shared" si="13"/>
        <v>0.4425593604</v>
      </c>
      <c r="AC63" s="77">
        <f t="shared" si="14"/>
        <v>0.08933317213</v>
      </c>
      <c r="AD63" s="42">
        <f t="shared" si="15"/>
        <v>16</v>
      </c>
      <c r="AE63" s="42">
        <f t="shared" si="16"/>
        <v>10</v>
      </c>
      <c r="AF63" s="42">
        <f t="shared" si="17"/>
        <v>4</v>
      </c>
      <c r="AG63" s="42">
        <f t="shared" si="18"/>
        <v>3</v>
      </c>
      <c r="AH63" s="32">
        <f>'M1,M2,M3 Restoration'!AT63</f>
        <v>0.6273548297</v>
      </c>
      <c r="AI63" s="77">
        <f t="shared" si="19"/>
        <v>6</v>
      </c>
      <c r="AJ63" s="77">
        <f t="shared" si="20"/>
        <v>4</v>
      </c>
      <c r="AK63" s="77"/>
      <c r="AL63" s="77"/>
    </row>
    <row r="64">
      <c r="A64" s="1"/>
      <c r="B64" s="1"/>
      <c r="C64" s="62"/>
      <c r="D64" s="62"/>
      <c r="E64" s="2">
        <v>1645.0</v>
      </c>
      <c r="F64" s="61">
        <v>3215.0</v>
      </c>
      <c r="G64" s="43">
        <f>'N1,N2,N3 Restoration'!H64</f>
        <v>8</v>
      </c>
      <c r="H64" s="43">
        <f>'Turnout Restoration'!AW64</f>
        <v>5</v>
      </c>
      <c r="I64" s="43">
        <f>'N1,N2,N3 Restoration'!J64</f>
        <v>12</v>
      </c>
      <c r="J64" s="44">
        <v>28.0</v>
      </c>
      <c r="K64" s="44">
        <v>108.0</v>
      </c>
      <c r="L64" s="44">
        <v>27.0</v>
      </c>
      <c r="M64" s="45">
        <f>'Turnout Restoration'!AR64</f>
        <v>15</v>
      </c>
      <c r="N64" s="45">
        <f>'Turnout Restoration'!O64</f>
        <v>5</v>
      </c>
      <c r="O64" s="45">
        <f>'Turnout Restoration'!AT64</f>
        <v>32</v>
      </c>
      <c r="P64" s="77">
        <f t="shared" si="2"/>
        <v>0.5392156863</v>
      </c>
      <c r="Q64" s="77">
        <f t="shared" si="3"/>
        <v>0.9557522124</v>
      </c>
      <c r="R64" s="77">
        <f t="shared" si="4"/>
        <v>-0.06172852274</v>
      </c>
      <c r="S64" s="77">
        <f t="shared" si="5"/>
        <v>0.03836705597</v>
      </c>
      <c r="T64" s="77">
        <f t="shared" ref="T64:U64" si="81">R64+$D$12</f>
        <v>0.2993652017</v>
      </c>
      <c r="U64" s="77">
        <f t="shared" si="81"/>
        <v>0.3994607804</v>
      </c>
      <c r="V64" s="77">
        <f t="shared" si="7"/>
        <v>102</v>
      </c>
      <c r="W64" s="77">
        <f t="shared" si="8"/>
        <v>113</v>
      </c>
      <c r="X64" s="77">
        <f t="shared" si="9"/>
        <v>71.46474943</v>
      </c>
      <c r="Y64" s="77">
        <f t="shared" si="10"/>
        <v>30.53525057</v>
      </c>
      <c r="Z64" s="77">
        <f t="shared" si="11"/>
        <v>67.86093182</v>
      </c>
      <c r="AA64" s="77">
        <f t="shared" si="12"/>
        <v>45.13906818</v>
      </c>
      <c r="AB64" s="77">
        <f t="shared" si="13"/>
        <v>0.657666897</v>
      </c>
      <c r="AC64" s="77">
        <f t="shared" si="14"/>
        <v>0.07368009643</v>
      </c>
      <c r="AD64" s="42">
        <f t="shared" si="15"/>
        <v>47</v>
      </c>
      <c r="AE64" s="42">
        <f t="shared" si="16"/>
        <v>20</v>
      </c>
      <c r="AF64" s="42">
        <f t="shared" si="17"/>
        <v>5</v>
      </c>
      <c r="AG64" s="42">
        <f t="shared" si="18"/>
        <v>3</v>
      </c>
      <c r="AH64" s="32">
        <f>'M1,M2,M3 Restoration'!AT64</f>
        <v>0.3552641782</v>
      </c>
      <c r="AI64" s="77">
        <f t="shared" si="19"/>
        <v>7</v>
      </c>
      <c r="AJ64" s="77">
        <f t="shared" si="20"/>
        <v>13</v>
      </c>
      <c r="AK64" s="77"/>
      <c r="AL64" s="77"/>
    </row>
    <row r="65">
      <c r="A65" s="1"/>
      <c r="B65" s="1"/>
      <c r="C65" s="62"/>
      <c r="D65" s="62"/>
      <c r="E65" s="2">
        <v>1651.0</v>
      </c>
      <c r="F65" s="61">
        <v>3026.0</v>
      </c>
      <c r="G65" s="43">
        <f>'N1,N2,N3 Restoration'!H65</f>
        <v>38</v>
      </c>
      <c r="H65" s="43">
        <f>'Turnout Restoration'!AW65</f>
        <v>20</v>
      </c>
      <c r="I65" s="43">
        <f>'N1,N2,N3 Restoration'!J65</f>
        <v>21</v>
      </c>
      <c r="J65" s="44">
        <v>82.0</v>
      </c>
      <c r="K65" s="44">
        <v>153.0</v>
      </c>
      <c r="L65" s="44">
        <v>57.0</v>
      </c>
      <c r="M65" s="45">
        <f>'Turnout Restoration'!AR65</f>
        <v>29</v>
      </c>
      <c r="N65" s="45">
        <f>'Turnout Restoration'!O65</f>
        <v>21</v>
      </c>
      <c r="O65" s="45">
        <f>'Turnout Restoration'!AT65</f>
        <v>18</v>
      </c>
      <c r="P65" s="77">
        <f t="shared" si="2"/>
        <v>0.747311828</v>
      </c>
      <c r="Q65" s="77">
        <f t="shared" si="3"/>
        <v>0.8793103448</v>
      </c>
      <c r="R65" s="77">
        <f t="shared" si="4"/>
        <v>0.03471050854</v>
      </c>
      <c r="S65" s="77">
        <f t="shared" si="5"/>
        <v>0.002941220605</v>
      </c>
      <c r="T65" s="77">
        <f t="shared" ref="T65:U65" si="82">R65+$D$12</f>
        <v>0.3958042329</v>
      </c>
      <c r="U65" s="77">
        <f t="shared" si="82"/>
        <v>0.364034945</v>
      </c>
      <c r="V65" s="77">
        <f t="shared" si="7"/>
        <v>186</v>
      </c>
      <c r="W65" s="77">
        <f t="shared" si="8"/>
        <v>174</v>
      </c>
      <c r="X65" s="77">
        <f t="shared" si="9"/>
        <v>112.3804127</v>
      </c>
      <c r="Y65" s="77">
        <f t="shared" si="10"/>
        <v>73.61958733</v>
      </c>
      <c r="Z65" s="77">
        <f t="shared" si="11"/>
        <v>110.6579196</v>
      </c>
      <c r="AA65" s="77">
        <f t="shared" si="12"/>
        <v>63.34208043</v>
      </c>
      <c r="AB65" s="77">
        <f t="shared" si="13"/>
        <v>0.4182223475</v>
      </c>
      <c r="AC65" s="77">
        <f t="shared" si="14"/>
        <v>0.1897740359</v>
      </c>
      <c r="AD65" s="42">
        <f t="shared" si="15"/>
        <v>47</v>
      </c>
      <c r="AE65" s="42">
        <f t="shared" si="16"/>
        <v>31</v>
      </c>
      <c r="AF65" s="42">
        <f t="shared" si="17"/>
        <v>21</v>
      </c>
      <c r="AG65" s="42">
        <f t="shared" si="18"/>
        <v>12</v>
      </c>
      <c r="AH65" s="32">
        <f>'M1,M2,M3 Restoration'!AT65</f>
        <v>0.6198315773</v>
      </c>
      <c r="AI65" s="77">
        <f t="shared" si="19"/>
        <v>19</v>
      </c>
      <c r="AJ65" s="77">
        <f t="shared" si="20"/>
        <v>12</v>
      </c>
      <c r="AK65" s="77"/>
      <c r="AL65" s="77"/>
    </row>
    <row r="66">
      <c r="A66" s="1"/>
      <c r="B66" s="1"/>
      <c r="C66" s="62"/>
      <c r="D66" s="62"/>
      <c r="E66" s="2">
        <v>1653.0</v>
      </c>
      <c r="F66" s="61">
        <v>1776.0</v>
      </c>
      <c r="G66" s="43">
        <f>'N1,N2,N3 Restoration'!H66</f>
        <v>14</v>
      </c>
      <c r="H66" s="43">
        <f>'Turnout Restoration'!AW66</f>
        <v>13</v>
      </c>
      <c r="I66" s="43">
        <f>'N1,N2,N3 Restoration'!J66</f>
        <v>13</v>
      </c>
      <c r="J66" s="44">
        <v>28.0</v>
      </c>
      <c r="K66" s="44">
        <v>54.0</v>
      </c>
      <c r="L66" s="44">
        <v>24.0</v>
      </c>
      <c r="M66" s="45">
        <f>'Turnout Restoration'!AR66</f>
        <v>15</v>
      </c>
      <c r="N66" s="45">
        <f>'Turnout Restoration'!O66</f>
        <v>8</v>
      </c>
      <c r="O66" s="45">
        <f>'Turnout Restoration'!AT66</f>
        <v>10</v>
      </c>
      <c r="P66" s="77">
        <f t="shared" si="2"/>
        <v>0.6753246753</v>
      </c>
      <c r="Q66" s="77">
        <f t="shared" si="3"/>
        <v>0.8709677419</v>
      </c>
      <c r="R66" s="77">
        <f t="shared" si="4"/>
        <v>0.00134914389</v>
      </c>
      <c r="S66" s="77">
        <f t="shared" si="5"/>
        <v>-0.0009250334003</v>
      </c>
      <c r="T66" s="77">
        <f t="shared" ref="T66:U66" si="83">R66+$D$12</f>
        <v>0.3624428683</v>
      </c>
      <c r="U66" s="77">
        <f t="shared" si="83"/>
        <v>0.360168691</v>
      </c>
      <c r="V66" s="77">
        <f t="shared" si="7"/>
        <v>77</v>
      </c>
      <c r="W66" s="77">
        <f t="shared" si="8"/>
        <v>62</v>
      </c>
      <c r="X66" s="77">
        <f t="shared" si="9"/>
        <v>49.09189914</v>
      </c>
      <c r="Y66" s="77">
        <f t="shared" si="10"/>
        <v>27.90810086</v>
      </c>
      <c r="Z66" s="77">
        <f t="shared" si="11"/>
        <v>39.66954116</v>
      </c>
      <c r="AA66" s="77">
        <f t="shared" si="12"/>
        <v>22.33045884</v>
      </c>
      <c r="AB66" s="77">
        <f t="shared" si="13"/>
        <v>0.5092489889</v>
      </c>
      <c r="AC66" s="77">
        <f t="shared" si="14"/>
        <v>0.2016660583</v>
      </c>
      <c r="AD66" s="42">
        <f t="shared" si="15"/>
        <v>25</v>
      </c>
      <c r="AE66" s="42">
        <f t="shared" si="16"/>
        <v>14</v>
      </c>
      <c r="AF66" s="42">
        <f t="shared" si="17"/>
        <v>8</v>
      </c>
      <c r="AG66" s="42">
        <f t="shared" si="18"/>
        <v>5</v>
      </c>
      <c r="AH66" s="32">
        <f>'M1,M2,M3 Restoration'!AT66</f>
        <v>0.4747540153</v>
      </c>
      <c r="AI66" s="77">
        <f t="shared" si="19"/>
        <v>7</v>
      </c>
      <c r="AJ66" s="77">
        <f t="shared" si="20"/>
        <v>7</v>
      </c>
      <c r="AK66" s="77"/>
      <c r="AL66" s="77"/>
    </row>
    <row r="67">
      <c r="A67" s="1"/>
      <c r="B67" s="1"/>
      <c r="C67" s="62"/>
      <c r="D67" s="62"/>
      <c r="E67" s="2">
        <v>1660.0</v>
      </c>
      <c r="F67" s="61">
        <v>1953.0</v>
      </c>
      <c r="G67" s="43">
        <f>'N1,N2,N3 Restoration'!H67</f>
        <v>24</v>
      </c>
      <c r="H67" s="43">
        <f>'Turnout Restoration'!AW67</f>
        <v>24</v>
      </c>
      <c r="I67" s="43">
        <f>'N1,N2,N3 Restoration'!J67</f>
        <v>21</v>
      </c>
      <c r="J67" s="44">
        <v>74.0</v>
      </c>
      <c r="K67" s="44">
        <v>161.0</v>
      </c>
      <c r="L67" s="44">
        <v>31.0</v>
      </c>
      <c r="M67" s="45">
        <f>'Turnout Restoration'!AR67</f>
        <v>19</v>
      </c>
      <c r="N67" s="45">
        <f>'Turnout Restoration'!O67</f>
        <v>22</v>
      </c>
      <c r="O67" s="45">
        <f>'Turnout Restoration'!AT67</f>
        <v>22</v>
      </c>
      <c r="P67" s="77">
        <f t="shared" si="2"/>
        <v>0.7191780822</v>
      </c>
      <c r="Q67" s="77">
        <f t="shared" si="3"/>
        <v>0.8797814208</v>
      </c>
      <c r="R67" s="77">
        <f t="shared" si="4"/>
        <v>0.02167234663</v>
      </c>
      <c r="S67" s="77">
        <f t="shared" si="5"/>
        <v>0.003159533672</v>
      </c>
      <c r="T67" s="77">
        <f t="shared" ref="T67:U67" si="84">R67+$D$12</f>
        <v>0.382766071</v>
      </c>
      <c r="U67" s="77">
        <f t="shared" si="84"/>
        <v>0.3642532581</v>
      </c>
      <c r="V67" s="77">
        <f t="shared" si="7"/>
        <v>146</v>
      </c>
      <c r="W67" s="77">
        <f t="shared" si="8"/>
        <v>183</v>
      </c>
      <c r="X67" s="77">
        <f t="shared" si="9"/>
        <v>90.11615363</v>
      </c>
      <c r="Y67" s="77">
        <f t="shared" si="10"/>
        <v>55.88384637</v>
      </c>
      <c r="Z67" s="77">
        <f t="shared" si="11"/>
        <v>116.3416538</v>
      </c>
      <c r="AA67" s="77">
        <f t="shared" si="12"/>
        <v>66.65834623</v>
      </c>
      <c r="AB67" s="77">
        <f t="shared" si="13"/>
        <v>0.4549683752</v>
      </c>
      <c r="AC67" s="77">
        <f t="shared" si="14"/>
        <v>0.1890982231</v>
      </c>
      <c r="AD67" s="42">
        <f t="shared" si="15"/>
        <v>41</v>
      </c>
      <c r="AE67" s="42">
        <f t="shared" si="16"/>
        <v>25</v>
      </c>
      <c r="AF67" s="42">
        <f t="shared" si="17"/>
        <v>22</v>
      </c>
      <c r="AG67" s="42">
        <f t="shared" si="18"/>
        <v>13</v>
      </c>
      <c r="AH67" s="32">
        <f>'M1,M2,M3 Restoration'!AT67</f>
        <v>0.6649953653</v>
      </c>
      <c r="AI67" s="77">
        <f t="shared" si="19"/>
        <v>17</v>
      </c>
      <c r="AJ67" s="77">
        <f t="shared" si="20"/>
        <v>8</v>
      </c>
      <c r="AK67" s="77"/>
      <c r="AL67" s="77"/>
    </row>
    <row r="68">
      <c r="A68" s="1"/>
      <c r="B68" s="1"/>
      <c r="C68" s="62"/>
      <c r="D68" s="62"/>
      <c r="E68" s="2">
        <v>1664.0</v>
      </c>
      <c r="F68" s="61">
        <v>1091.0</v>
      </c>
      <c r="G68" s="43">
        <f>'N1,N2,N3 Restoration'!H68</f>
        <v>11</v>
      </c>
      <c r="H68" s="43">
        <f>'Turnout Restoration'!AW68</f>
        <v>4</v>
      </c>
      <c r="I68" s="43">
        <f>'N1,N2,N3 Restoration'!J68</f>
        <v>15</v>
      </c>
      <c r="J68" s="44">
        <v>37.0</v>
      </c>
      <c r="K68" s="44">
        <v>91.0</v>
      </c>
      <c r="L68" s="44">
        <v>30.0</v>
      </c>
      <c r="M68" s="45">
        <f>'Turnout Restoration'!AR68</f>
        <v>11</v>
      </c>
      <c r="N68" s="45">
        <f>'Turnout Restoration'!O68</f>
        <v>7</v>
      </c>
      <c r="O68" s="45">
        <f>'Turnout Restoration'!AT68</f>
        <v>18</v>
      </c>
      <c r="P68" s="77">
        <f t="shared" si="2"/>
        <v>0.6979166667</v>
      </c>
      <c r="Q68" s="77">
        <f t="shared" si="3"/>
        <v>0.9285714286</v>
      </c>
      <c r="R68" s="77">
        <f t="shared" si="4"/>
        <v>0.01181906295</v>
      </c>
      <c r="S68" s="77">
        <f t="shared" si="5"/>
        <v>0.02577052997</v>
      </c>
      <c r="T68" s="77">
        <f t="shared" ref="T68:U68" si="85">R68+$D$12</f>
        <v>0.3729127874</v>
      </c>
      <c r="U68" s="77">
        <f t="shared" si="85"/>
        <v>0.3868642544</v>
      </c>
      <c r="V68" s="77">
        <f t="shared" si="7"/>
        <v>96</v>
      </c>
      <c r="W68" s="77">
        <f t="shared" si="8"/>
        <v>98</v>
      </c>
      <c r="X68" s="77">
        <f t="shared" si="9"/>
        <v>60.20037241</v>
      </c>
      <c r="Y68" s="77">
        <f t="shared" si="10"/>
        <v>35.79962759</v>
      </c>
      <c r="Z68" s="77">
        <f t="shared" si="11"/>
        <v>60.08730307</v>
      </c>
      <c r="AA68" s="77">
        <f t="shared" si="12"/>
        <v>37.91269693</v>
      </c>
      <c r="AB68" s="77">
        <f t="shared" si="13"/>
        <v>0.4817245947</v>
      </c>
      <c r="AC68" s="77">
        <f t="shared" si="14"/>
        <v>0.1164971573</v>
      </c>
      <c r="AD68" s="42">
        <f t="shared" si="15"/>
        <v>29</v>
      </c>
      <c r="AE68" s="42">
        <f t="shared" si="16"/>
        <v>17</v>
      </c>
      <c r="AF68" s="42">
        <f t="shared" si="17"/>
        <v>7</v>
      </c>
      <c r="AG68" s="42">
        <f t="shared" si="18"/>
        <v>4</v>
      </c>
      <c r="AH68" s="32">
        <f>'M1,M2,M3 Restoration'!AT68</f>
        <v>0.4219970388</v>
      </c>
      <c r="AI68" s="77">
        <f t="shared" si="19"/>
        <v>7</v>
      </c>
      <c r="AJ68" s="77">
        <f t="shared" si="20"/>
        <v>10</v>
      </c>
      <c r="AK68" s="77"/>
      <c r="AL68" s="77"/>
    </row>
    <row r="69">
      <c r="A69" s="1"/>
      <c r="B69" s="1"/>
      <c r="C69" s="62"/>
      <c r="D69" s="62"/>
      <c r="E69" s="2">
        <v>1668.0</v>
      </c>
      <c r="F69" s="61">
        <v>3632.0</v>
      </c>
      <c r="G69" s="43">
        <f>'N1,N2,N3 Restoration'!H69</f>
        <v>26</v>
      </c>
      <c r="H69" s="43">
        <f>'Turnout Restoration'!AW69</f>
        <v>21</v>
      </c>
      <c r="I69" s="43">
        <f>'N1,N2,N3 Restoration'!J69</f>
        <v>39</v>
      </c>
      <c r="J69" s="44">
        <v>126.0</v>
      </c>
      <c r="K69" s="44">
        <v>300.0</v>
      </c>
      <c r="L69" s="44">
        <v>106.0</v>
      </c>
      <c r="M69" s="45">
        <f>'Turnout Restoration'!AR69</f>
        <v>37</v>
      </c>
      <c r="N69" s="45">
        <f>'Turnout Restoration'!O69</f>
        <v>27</v>
      </c>
      <c r="O69" s="45">
        <f>'Turnout Restoration'!AT69</f>
        <v>58</v>
      </c>
      <c r="P69" s="77">
        <f t="shared" si="2"/>
        <v>0.7094801223</v>
      </c>
      <c r="Q69" s="77">
        <f t="shared" si="3"/>
        <v>0.9174311927</v>
      </c>
      <c r="R69" s="77">
        <f t="shared" si="4"/>
        <v>0.01717797279</v>
      </c>
      <c r="S69" s="77">
        <f t="shared" si="5"/>
        <v>0.02060775496</v>
      </c>
      <c r="T69" s="77">
        <f t="shared" ref="T69:U69" si="86">R69+$D$12</f>
        <v>0.3782716972</v>
      </c>
      <c r="U69" s="77">
        <f t="shared" si="86"/>
        <v>0.3817014794</v>
      </c>
      <c r="V69" s="77">
        <f t="shared" si="7"/>
        <v>327</v>
      </c>
      <c r="W69" s="77">
        <f t="shared" si="8"/>
        <v>327</v>
      </c>
      <c r="X69" s="77">
        <f t="shared" si="9"/>
        <v>203.305155</v>
      </c>
      <c r="Y69" s="77">
        <f t="shared" si="10"/>
        <v>123.694845</v>
      </c>
      <c r="Z69" s="77">
        <f t="shared" si="11"/>
        <v>202.1836162</v>
      </c>
      <c r="AA69" s="77">
        <f t="shared" si="12"/>
        <v>124.8163838</v>
      </c>
      <c r="AB69" s="77">
        <f t="shared" si="13"/>
        <v>0.467277871</v>
      </c>
      <c r="AC69" s="77">
        <f t="shared" si="14"/>
        <v>0.1335419778</v>
      </c>
      <c r="AD69" s="42">
        <f t="shared" si="15"/>
        <v>95</v>
      </c>
      <c r="AE69" s="42">
        <f t="shared" si="16"/>
        <v>58</v>
      </c>
      <c r="AF69" s="42">
        <f t="shared" si="17"/>
        <v>27</v>
      </c>
      <c r="AG69" s="42">
        <f t="shared" si="18"/>
        <v>17</v>
      </c>
      <c r="AH69" s="32">
        <f>'M1,M2,M3 Restoration'!AT69</f>
        <v>0.3953648385</v>
      </c>
      <c r="AI69" s="77">
        <f t="shared" si="19"/>
        <v>23</v>
      </c>
      <c r="AJ69" s="77">
        <f t="shared" si="20"/>
        <v>35</v>
      </c>
      <c r="AK69" s="77"/>
      <c r="AL69" s="77"/>
    </row>
    <row r="70">
      <c r="A70" s="1"/>
      <c r="B70" s="1"/>
      <c r="C70" s="62"/>
      <c r="D70" s="62"/>
      <c r="E70" s="2">
        <v>1669.0</v>
      </c>
      <c r="F70" s="61">
        <v>3241.0</v>
      </c>
      <c r="G70" s="43">
        <f>'N1,N2,N3 Restoration'!H70</f>
        <v>17</v>
      </c>
      <c r="H70" s="43">
        <f>'Turnout Restoration'!AW70</f>
        <v>8</v>
      </c>
      <c r="I70" s="43">
        <f>'N1,N2,N3 Restoration'!J70</f>
        <v>28</v>
      </c>
      <c r="J70" s="44">
        <v>67.0</v>
      </c>
      <c r="K70" s="44">
        <v>137.0</v>
      </c>
      <c r="L70" s="44">
        <v>51.0</v>
      </c>
      <c r="M70" s="45">
        <f>'Turnout Restoration'!AR70</f>
        <v>21</v>
      </c>
      <c r="N70" s="45">
        <f>'Turnout Restoration'!O70</f>
        <v>12</v>
      </c>
      <c r="O70" s="45">
        <f>'Turnout Restoration'!AT70</f>
        <v>54</v>
      </c>
      <c r="P70" s="77">
        <f t="shared" si="2"/>
        <v>0.6113989637</v>
      </c>
      <c r="Q70" s="77">
        <f t="shared" si="3"/>
        <v>0.9194630872</v>
      </c>
      <c r="R70" s="77">
        <f t="shared" si="4"/>
        <v>-0.02827626699</v>
      </c>
      <c r="S70" s="77">
        <f t="shared" si="5"/>
        <v>0.02154940599</v>
      </c>
      <c r="T70" s="77">
        <f t="shared" ref="T70:U70" si="87">R70+$D$12</f>
        <v>0.3328174574</v>
      </c>
      <c r="U70" s="77">
        <f t="shared" si="87"/>
        <v>0.3826431304</v>
      </c>
      <c r="V70" s="77">
        <f t="shared" si="7"/>
        <v>193</v>
      </c>
      <c r="W70" s="77">
        <f t="shared" si="8"/>
        <v>149</v>
      </c>
      <c r="X70" s="77">
        <f t="shared" si="9"/>
        <v>128.7662307</v>
      </c>
      <c r="Y70" s="77">
        <f t="shared" si="10"/>
        <v>64.23376928</v>
      </c>
      <c r="Z70" s="77">
        <f t="shared" si="11"/>
        <v>91.98617357</v>
      </c>
      <c r="AA70" s="77">
        <f t="shared" si="12"/>
        <v>57.01382643</v>
      </c>
      <c r="AB70" s="77">
        <f t="shared" si="13"/>
        <v>0.5824508459</v>
      </c>
      <c r="AC70" s="77">
        <f t="shared" si="14"/>
        <v>0.1304543882</v>
      </c>
      <c r="AD70" s="42">
        <f t="shared" si="15"/>
        <v>75</v>
      </c>
      <c r="AE70" s="42">
        <f t="shared" si="16"/>
        <v>37</v>
      </c>
      <c r="AF70" s="42">
        <f t="shared" si="17"/>
        <v>12</v>
      </c>
      <c r="AG70" s="42">
        <f t="shared" si="18"/>
        <v>7</v>
      </c>
      <c r="AH70" s="32">
        <f>'M1,M2,M3 Restoration'!AT70</f>
        <v>0.4074611624</v>
      </c>
      <c r="AI70" s="77">
        <f t="shared" si="19"/>
        <v>15</v>
      </c>
      <c r="AJ70" s="77">
        <f t="shared" si="20"/>
        <v>22</v>
      </c>
      <c r="AK70" s="77"/>
      <c r="AL70" s="77"/>
    </row>
    <row r="71">
      <c r="A71" s="1"/>
      <c r="B71" s="1"/>
      <c r="C71" s="62"/>
      <c r="D71" s="62"/>
      <c r="E71" s="2">
        <v>1672.0</v>
      </c>
      <c r="F71" s="61">
        <v>3345.0</v>
      </c>
      <c r="G71" s="43">
        <f>'N1,N2,N3 Restoration'!H71</f>
        <v>35</v>
      </c>
      <c r="H71" s="43">
        <f>'Turnout Restoration'!AW71</f>
        <v>38</v>
      </c>
      <c r="I71" s="43">
        <f>'N1,N2,N3 Restoration'!J71</f>
        <v>36</v>
      </c>
      <c r="J71" s="44">
        <v>97.0</v>
      </c>
      <c r="K71" s="44">
        <v>247.0</v>
      </c>
      <c r="L71" s="44">
        <v>74.0</v>
      </c>
      <c r="M71" s="45">
        <f>'Turnout Restoration'!AR71</f>
        <v>26</v>
      </c>
      <c r="N71" s="45">
        <f>'Turnout Restoration'!O71</f>
        <v>28</v>
      </c>
      <c r="O71" s="45">
        <f>'Turnout Restoration'!AT71</f>
        <v>43</v>
      </c>
      <c r="P71" s="77">
        <f t="shared" si="2"/>
        <v>0.7125</v>
      </c>
      <c r="Q71" s="77">
        <f t="shared" si="3"/>
        <v>0.8981818182</v>
      </c>
      <c r="R71" s="77">
        <f t="shared" si="4"/>
        <v>0.01857748974</v>
      </c>
      <c r="S71" s="77">
        <f t="shared" si="5"/>
        <v>0.01168692148</v>
      </c>
      <c r="T71" s="77">
        <f t="shared" ref="T71:U71" si="88">R71+$D$12</f>
        <v>0.3796712142</v>
      </c>
      <c r="U71" s="77">
        <f t="shared" si="88"/>
        <v>0.3727806459</v>
      </c>
      <c r="V71" s="77">
        <f t="shared" si="7"/>
        <v>240</v>
      </c>
      <c r="W71" s="77">
        <f t="shared" si="8"/>
        <v>275</v>
      </c>
      <c r="X71" s="77">
        <f t="shared" si="9"/>
        <v>148.8789086</v>
      </c>
      <c r="Y71" s="77">
        <f t="shared" si="10"/>
        <v>91.1210914</v>
      </c>
      <c r="Z71" s="77">
        <f t="shared" si="11"/>
        <v>172.4853224</v>
      </c>
      <c r="AA71" s="77">
        <f t="shared" si="12"/>
        <v>102.5146776</v>
      </c>
      <c r="AB71" s="77">
        <f t="shared" si="13"/>
        <v>0.4634639026</v>
      </c>
      <c r="AC71" s="77">
        <f t="shared" si="14"/>
        <v>0.1623326531</v>
      </c>
      <c r="AD71" s="42">
        <f t="shared" si="15"/>
        <v>69</v>
      </c>
      <c r="AE71" s="42">
        <f t="shared" si="16"/>
        <v>42</v>
      </c>
      <c r="AF71" s="42">
        <f t="shared" si="17"/>
        <v>28</v>
      </c>
      <c r="AG71" s="42">
        <f t="shared" si="18"/>
        <v>17</v>
      </c>
      <c r="AH71" s="32">
        <f>'M1,M2,M3 Restoration'!AT71</f>
        <v>0.4881476351</v>
      </c>
      <c r="AI71" s="77">
        <f t="shared" si="19"/>
        <v>21</v>
      </c>
      <c r="AJ71" s="77">
        <f t="shared" si="20"/>
        <v>21</v>
      </c>
      <c r="AK71" s="77"/>
      <c r="AL71" s="77"/>
    </row>
    <row r="72">
      <c r="A72" s="1"/>
      <c r="B72" s="1"/>
      <c r="C72" s="62"/>
      <c r="D72" s="62"/>
      <c r="E72" s="2">
        <v>1674.0</v>
      </c>
      <c r="F72" s="61">
        <v>1645.0</v>
      </c>
      <c r="G72" s="43">
        <f>'N1,N2,N3 Restoration'!H72</f>
        <v>21</v>
      </c>
      <c r="H72" s="43">
        <f>'Turnout Restoration'!AW72</f>
        <v>17</v>
      </c>
      <c r="I72" s="43">
        <f>'N1,N2,N3 Restoration'!J72</f>
        <v>23</v>
      </c>
      <c r="J72" s="44">
        <v>103.0</v>
      </c>
      <c r="K72" s="44">
        <v>251.0</v>
      </c>
      <c r="L72" s="44">
        <v>68.0</v>
      </c>
      <c r="M72" s="45">
        <f>'Turnout Restoration'!AR72</f>
        <v>24</v>
      </c>
      <c r="N72" s="45">
        <f>'Turnout Restoration'!O72</f>
        <v>20</v>
      </c>
      <c r="O72" s="45">
        <f>'Turnout Restoration'!AT72</f>
        <v>34</v>
      </c>
      <c r="P72" s="77">
        <f t="shared" si="2"/>
        <v>0.7467248908</v>
      </c>
      <c r="Q72" s="77">
        <f t="shared" si="3"/>
        <v>0.926199262</v>
      </c>
      <c r="R72" s="77">
        <f t="shared" si="4"/>
        <v>0.03443850134</v>
      </c>
      <c r="S72" s="77">
        <f t="shared" si="5"/>
        <v>0.024671185</v>
      </c>
      <c r="T72" s="77">
        <f t="shared" ref="T72:U72" si="89">R72+$D$12</f>
        <v>0.3955322257</v>
      </c>
      <c r="U72" s="77">
        <f t="shared" si="89"/>
        <v>0.3857649094</v>
      </c>
      <c r="V72" s="77">
        <f t="shared" si="7"/>
        <v>229</v>
      </c>
      <c r="W72" s="77">
        <f t="shared" si="8"/>
        <v>271</v>
      </c>
      <c r="X72" s="77">
        <f t="shared" si="9"/>
        <v>138.4231203</v>
      </c>
      <c r="Y72" s="77">
        <f t="shared" si="10"/>
        <v>90.5768797</v>
      </c>
      <c r="Z72" s="77">
        <f t="shared" si="11"/>
        <v>166.4577096</v>
      </c>
      <c r="AA72" s="77">
        <f t="shared" si="12"/>
        <v>104.5422904</v>
      </c>
      <c r="AB72" s="77">
        <f t="shared" si="13"/>
        <v>0.4190051479</v>
      </c>
      <c r="AC72" s="77">
        <f t="shared" si="14"/>
        <v>0.120150638</v>
      </c>
      <c r="AD72" s="42">
        <f t="shared" si="15"/>
        <v>58</v>
      </c>
      <c r="AE72" s="42">
        <f t="shared" si="16"/>
        <v>38</v>
      </c>
      <c r="AF72" s="42">
        <f t="shared" si="17"/>
        <v>20</v>
      </c>
      <c r="AG72" s="42">
        <f t="shared" si="18"/>
        <v>13</v>
      </c>
      <c r="AH72" s="32">
        <f>'M1,M2,M3 Restoration'!AT72</f>
        <v>0.5169388477</v>
      </c>
      <c r="AI72" s="77">
        <f t="shared" si="19"/>
        <v>20</v>
      </c>
      <c r="AJ72" s="77">
        <f t="shared" si="20"/>
        <v>18</v>
      </c>
      <c r="AK72" s="77"/>
      <c r="AL72" s="77"/>
    </row>
    <row r="73">
      <c r="A73" s="1"/>
      <c r="B73" s="1"/>
      <c r="C73" s="62"/>
      <c r="D73" s="62"/>
      <c r="E73" s="2">
        <v>1677.0</v>
      </c>
      <c r="F73" s="61">
        <v>2639.0</v>
      </c>
      <c r="G73" s="43">
        <f>'N1,N2,N3 Restoration'!H73</f>
        <v>24</v>
      </c>
      <c r="H73" s="43">
        <f>'Turnout Restoration'!AW73</f>
        <v>24</v>
      </c>
      <c r="I73" s="43">
        <f>'N1,N2,N3 Restoration'!J73</f>
        <v>31</v>
      </c>
      <c r="J73" s="44">
        <v>76.0</v>
      </c>
      <c r="K73" s="44">
        <v>178.0</v>
      </c>
      <c r="L73" s="44">
        <v>55.0</v>
      </c>
      <c r="M73" s="45">
        <f>'Turnout Restoration'!AR73</f>
        <v>33</v>
      </c>
      <c r="N73" s="45">
        <f>'Turnout Restoration'!O73</f>
        <v>26</v>
      </c>
      <c r="O73" s="45">
        <f>'Turnout Restoration'!AT73</f>
        <v>35</v>
      </c>
      <c r="P73" s="77">
        <f t="shared" si="2"/>
        <v>0.6582914573</v>
      </c>
      <c r="Q73" s="77">
        <f t="shared" si="3"/>
        <v>0.8725490196</v>
      </c>
      <c r="R73" s="77">
        <f t="shared" si="4"/>
        <v>-0.006544645172</v>
      </c>
      <c r="S73" s="77">
        <f t="shared" si="5"/>
        <v>-0.0001922140137</v>
      </c>
      <c r="T73" s="77">
        <f t="shared" ref="T73:U73" si="90">R73+$D$12</f>
        <v>0.3545490792</v>
      </c>
      <c r="U73" s="77">
        <f t="shared" si="90"/>
        <v>0.3609015104</v>
      </c>
      <c r="V73" s="77">
        <f t="shared" si="7"/>
        <v>199</v>
      </c>
      <c r="W73" s="77">
        <f t="shared" si="8"/>
        <v>204</v>
      </c>
      <c r="X73" s="77">
        <f t="shared" si="9"/>
        <v>128.4447332</v>
      </c>
      <c r="Y73" s="77">
        <f t="shared" si="10"/>
        <v>70.55526677</v>
      </c>
      <c r="Z73" s="77">
        <f t="shared" si="11"/>
        <v>130.3760919</v>
      </c>
      <c r="AA73" s="77">
        <f t="shared" si="12"/>
        <v>73.62390812</v>
      </c>
      <c r="AB73" s="77">
        <f t="shared" si="13"/>
        <v>0.5294105744</v>
      </c>
      <c r="AC73" s="77">
        <f t="shared" si="14"/>
        <v>0.1994230662</v>
      </c>
      <c r="AD73" s="42">
        <f t="shared" si="15"/>
        <v>68</v>
      </c>
      <c r="AE73" s="42">
        <f t="shared" si="16"/>
        <v>37</v>
      </c>
      <c r="AF73" s="42">
        <f t="shared" si="17"/>
        <v>26</v>
      </c>
      <c r="AG73" s="42">
        <f t="shared" si="18"/>
        <v>15</v>
      </c>
      <c r="AH73" s="32">
        <f>'M1,M2,M3 Restoration'!AT73</f>
        <v>0.4621165694</v>
      </c>
      <c r="AI73" s="77">
        <f t="shared" si="19"/>
        <v>17</v>
      </c>
      <c r="AJ73" s="77">
        <f t="shared" si="20"/>
        <v>20</v>
      </c>
      <c r="AK73" s="77"/>
      <c r="AL73" s="77"/>
    </row>
    <row r="74">
      <c r="A74" s="1"/>
      <c r="B74" s="1"/>
      <c r="C74" s="62"/>
      <c r="D74" s="62"/>
      <c r="E74" s="2">
        <v>1679.0</v>
      </c>
      <c r="F74" s="61">
        <v>998.0</v>
      </c>
      <c r="G74" s="43">
        <f>'N1,N2,N3 Restoration'!H74</f>
        <v>12</v>
      </c>
      <c r="H74" s="43">
        <f>'Turnout Restoration'!AW74</f>
        <v>16</v>
      </c>
      <c r="I74" s="43">
        <f>'N1,N2,N3 Restoration'!J74</f>
        <v>26</v>
      </c>
      <c r="J74" s="44">
        <v>35.0</v>
      </c>
      <c r="K74" s="44">
        <v>75.0</v>
      </c>
      <c r="L74" s="44">
        <v>44.0</v>
      </c>
      <c r="M74" s="45">
        <f>'Turnout Restoration'!AR74</f>
        <v>12</v>
      </c>
      <c r="N74" s="45">
        <f>'Turnout Restoration'!O74</f>
        <v>17</v>
      </c>
      <c r="O74" s="45">
        <f>'Turnout Restoration'!AT74</f>
        <v>26</v>
      </c>
      <c r="P74" s="77">
        <f t="shared" si="2"/>
        <v>0.6752136752</v>
      </c>
      <c r="Q74" s="77">
        <f t="shared" si="3"/>
        <v>0.8152173913</v>
      </c>
      <c r="R74" s="77">
        <f t="shared" si="4"/>
        <v>0.001297702556</v>
      </c>
      <c r="S74" s="77">
        <f t="shared" si="5"/>
        <v>-0.02676169603</v>
      </c>
      <c r="T74" s="77">
        <f t="shared" ref="T74:U74" si="91">R74+$D$12</f>
        <v>0.362391427</v>
      </c>
      <c r="U74" s="77">
        <f t="shared" si="91"/>
        <v>0.3343320284</v>
      </c>
      <c r="V74" s="77">
        <f t="shared" si="7"/>
        <v>117</v>
      </c>
      <c r="W74" s="77">
        <f t="shared" si="8"/>
        <v>92</v>
      </c>
      <c r="X74" s="77">
        <f t="shared" si="9"/>
        <v>74.60020304</v>
      </c>
      <c r="Y74" s="77">
        <f t="shared" si="10"/>
        <v>42.39979696</v>
      </c>
      <c r="Z74" s="77">
        <f t="shared" si="11"/>
        <v>61.24145339</v>
      </c>
      <c r="AA74" s="77">
        <f t="shared" si="12"/>
        <v>30.75854661</v>
      </c>
      <c r="AB74" s="77">
        <f t="shared" si="13"/>
        <v>0.5093819916</v>
      </c>
      <c r="AC74" s="77">
        <f t="shared" si="14"/>
        <v>0.2775897543</v>
      </c>
      <c r="AD74" s="42">
        <f t="shared" si="15"/>
        <v>38</v>
      </c>
      <c r="AE74" s="42">
        <f t="shared" si="16"/>
        <v>22</v>
      </c>
      <c r="AF74" s="42">
        <f t="shared" si="17"/>
        <v>17</v>
      </c>
      <c r="AG74" s="42">
        <f t="shared" si="18"/>
        <v>9</v>
      </c>
      <c r="AH74" s="32">
        <f>'M1,M2,M3 Restoration'!AT74</f>
        <v>0.2193755557</v>
      </c>
      <c r="AI74" s="77">
        <f t="shared" si="19"/>
        <v>5</v>
      </c>
      <c r="AJ74" s="77">
        <f t="shared" si="20"/>
        <v>17</v>
      </c>
      <c r="AK74" s="77"/>
      <c r="AL74" s="77"/>
    </row>
    <row r="75">
      <c r="A75" s="1"/>
      <c r="B75" s="1"/>
      <c r="C75" s="62"/>
      <c r="D75" s="62"/>
      <c r="E75" s="2">
        <v>1680.0</v>
      </c>
      <c r="F75" s="61">
        <v>1874.0</v>
      </c>
      <c r="G75" s="43">
        <f>'N1,N2,N3 Restoration'!H75</f>
        <v>40</v>
      </c>
      <c r="H75" s="43">
        <f>'Turnout Restoration'!AW75</f>
        <v>24</v>
      </c>
      <c r="I75" s="43">
        <f>'N1,N2,N3 Restoration'!J75</f>
        <v>22</v>
      </c>
      <c r="J75" s="44">
        <v>73.0</v>
      </c>
      <c r="K75" s="44">
        <v>142.0</v>
      </c>
      <c r="L75" s="44">
        <v>52.0</v>
      </c>
      <c r="M75" s="45">
        <f>'Turnout Restoration'!AR75</f>
        <v>23</v>
      </c>
      <c r="N75" s="45">
        <f>'Turnout Restoration'!O75</f>
        <v>21</v>
      </c>
      <c r="O75" s="45">
        <f>'Turnout Restoration'!AT75</f>
        <v>9</v>
      </c>
      <c r="P75" s="77">
        <f t="shared" si="2"/>
        <v>0.7961783439</v>
      </c>
      <c r="Q75" s="77">
        <f t="shared" si="3"/>
        <v>0.8711656442</v>
      </c>
      <c r="R75" s="77">
        <f t="shared" si="4"/>
        <v>0.0573569614</v>
      </c>
      <c r="S75" s="77">
        <f t="shared" si="5"/>
        <v>-0.0008333185814</v>
      </c>
      <c r="T75" s="77">
        <f t="shared" ref="T75:U75" si="92">R75+$D$12</f>
        <v>0.4184506858</v>
      </c>
      <c r="U75" s="77">
        <f t="shared" si="92"/>
        <v>0.3602604058</v>
      </c>
      <c r="V75" s="77">
        <f t="shared" si="7"/>
        <v>157</v>
      </c>
      <c r="W75" s="77">
        <f t="shared" si="8"/>
        <v>163</v>
      </c>
      <c r="X75" s="77">
        <f t="shared" si="9"/>
        <v>91.30324233</v>
      </c>
      <c r="Y75" s="77">
        <f t="shared" si="10"/>
        <v>65.69675767</v>
      </c>
      <c r="Z75" s="77">
        <f t="shared" si="11"/>
        <v>104.2775538</v>
      </c>
      <c r="AA75" s="77">
        <f t="shared" si="12"/>
        <v>58.72244615</v>
      </c>
      <c r="AB75" s="77">
        <f t="shared" si="13"/>
        <v>0.350480434</v>
      </c>
      <c r="AC75" s="77">
        <f t="shared" si="14"/>
        <v>0.2013856216</v>
      </c>
      <c r="AD75" s="42">
        <f t="shared" si="15"/>
        <v>32</v>
      </c>
      <c r="AE75" s="42">
        <f t="shared" si="16"/>
        <v>23</v>
      </c>
      <c r="AF75" s="42">
        <f t="shared" si="17"/>
        <v>21</v>
      </c>
      <c r="AG75" s="42">
        <f t="shared" si="18"/>
        <v>12</v>
      </c>
      <c r="AH75" s="32">
        <f>'M1,M2,M3 Restoration'!AT75</f>
        <v>0.6145623793</v>
      </c>
      <c r="AI75" s="77">
        <f t="shared" si="19"/>
        <v>14</v>
      </c>
      <c r="AJ75" s="77">
        <f t="shared" si="20"/>
        <v>9</v>
      </c>
      <c r="AK75" s="77"/>
      <c r="AL75" s="77"/>
    </row>
    <row r="76">
      <c r="A76" s="1"/>
      <c r="B76" s="1"/>
      <c r="C76" s="62"/>
      <c r="D76" s="62"/>
      <c r="E76" s="2">
        <v>1682.0</v>
      </c>
      <c r="F76" s="61">
        <v>3241.0</v>
      </c>
      <c r="G76" s="43">
        <f>'N1,N2,N3 Restoration'!H76</f>
        <v>34</v>
      </c>
      <c r="H76" s="43">
        <f>'Turnout Restoration'!AW76</f>
        <v>19</v>
      </c>
      <c r="I76" s="43">
        <f>'N1,N2,N3 Restoration'!J76</f>
        <v>24</v>
      </c>
      <c r="J76" s="44">
        <v>92.0</v>
      </c>
      <c r="K76" s="44">
        <v>147.0</v>
      </c>
      <c r="L76" s="44">
        <v>59.0</v>
      </c>
      <c r="M76" s="45">
        <f>'Turnout Restoration'!AR76</f>
        <v>30</v>
      </c>
      <c r="N76" s="45">
        <f>'Turnout Restoration'!O76</f>
        <v>18</v>
      </c>
      <c r="O76" s="45">
        <f>'Turnout Restoration'!AT76</f>
        <v>20</v>
      </c>
      <c r="P76" s="77">
        <f t="shared" si="2"/>
        <v>0.7512437811</v>
      </c>
      <c r="Q76" s="77">
        <f t="shared" si="3"/>
        <v>0.8909090909</v>
      </c>
      <c r="R76" s="77">
        <f t="shared" si="4"/>
        <v>0.03653271316</v>
      </c>
      <c r="S76" s="77">
        <f t="shared" si="5"/>
        <v>0.008316485264</v>
      </c>
      <c r="T76" s="77">
        <f t="shared" ref="T76:U76" si="93">R76+$D$12</f>
        <v>0.3976264376</v>
      </c>
      <c r="U76" s="77">
        <f t="shared" si="93"/>
        <v>0.3694102097</v>
      </c>
      <c r="V76" s="77">
        <f t="shared" si="7"/>
        <v>201</v>
      </c>
      <c r="W76" s="77">
        <f t="shared" si="8"/>
        <v>165</v>
      </c>
      <c r="X76" s="77">
        <f t="shared" si="9"/>
        <v>121.077086</v>
      </c>
      <c r="Y76" s="77">
        <f t="shared" si="10"/>
        <v>79.92291395</v>
      </c>
      <c r="Z76" s="77">
        <f t="shared" si="11"/>
        <v>104.0473154</v>
      </c>
      <c r="AA76" s="77">
        <f t="shared" si="12"/>
        <v>60.9526846</v>
      </c>
      <c r="AB76" s="77">
        <f t="shared" si="13"/>
        <v>0.4129600541</v>
      </c>
      <c r="AC76" s="77">
        <f t="shared" si="14"/>
        <v>0.1729982165</v>
      </c>
      <c r="AD76" s="42">
        <f t="shared" si="15"/>
        <v>50</v>
      </c>
      <c r="AE76" s="42">
        <f t="shared" si="16"/>
        <v>33</v>
      </c>
      <c r="AF76" s="42">
        <f t="shared" si="17"/>
        <v>18</v>
      </c>
      <c r="AG76" s="42">
        <f t="shared" si="18"/>
        <v>11</v>
      </c>
      <c r="AH76" s="32">
        <f>'M1,M2,M3 Restoration'!AT76</f>
        <v>0.6015349101</v>
      </c>
      <c r="AI76" s="77">
        <f t="shared" si="19"/>
        <v>20</v>
      </c>
      <c r="AJ76" s="77">
        <f t="shared" si="20"/>
        <v>13</v>
      </c>
      <c r="AK76" s="77"/>
      <c r="AL76" s="77"/>
    </row>
    <row r="77">
      <c r="A77" s="1"/>
      <c r="B77" s="1"/>
      <c r="C77" s="62"/>
      <c r="D77" s="62"/>
      <c r="E77" s="2">
        <v>1685.0</v>
      </c>
      <c r="F77" s="61">
        <v>1084.0</v>
      </c>
      <c r="G77" s="43">
        <f>'N1,N2,N3 Restoration'!H77</f>
        <v>9</v>
      </c>
      <c r="H77" s="43">
        <f>'Turnout Restoration'!AW77</f>
        <v>4</v>
      </c>
      <c r="I77" s="43">
        <f>'N1,N2,N3 Restoration'!J77</f>
        <v>24</v>
      </c>
      <c r="J77" s="44">
        <v>52.0</v>
      </c>
      <c r="K77" s="44">
        <v>72.0</v>
      </c>
      <c r="L77" s="44">
        <v>36.0</v>
      </c>
      <c r="M77" s="45">
        <f>'Turnout Restoration'!AR77</f>
        <v>12</v>
      </c>
      <c r="N77" s="45">
        <f>'Turnout Restoration'!O77</f>
        <v>7</v>
      </c>
      <c r="O77" s="45">
        <f>'Turnout Restoration'!AT77</f>
        <v>31</v>
      </c>
      <c r="P77" s="77">
        <f t="shared" si="2"/>
        <v>0.6717557252</v>
      </c>
      <c r="Q77" s="77">
        <f t="shared" si="3"/>
        <v>0.9113924051</v>
      </c>
      <c r="R77" s="77">
        <f t="shared" si="4"/>
        <v>-0.0003048324443</v>
      </c>
      <c r="S77" s="77">
        <f t="shared" si="5"/>
        <v>0.01780916955</v>
      </c>
      <c r="T77" s="77">
        <f t="shared" ref="T77:U77" si="94">R77+$D$12</f>
        <v>0.360788892</v>
      </c>
      <c r="U77" s="77">
        <f t="shared" si="94"/>
        <v>0.378902894</v>
      </c>
      <c r="V77" s="77">
        <f t="shared" si="7"/>
        <v>131</v>
      </c>
      <c r="W77" s="77">
        <f t="shared" si="8"/>
        <v>79</v>
      </c>
      <c r="X77" s="77">
        <f t="shared" si="9"/>
        <v>83.73665515</v>
      </c>
      <c r="Y77" s="77">
        <f t="shared" si="10"/>
        <v>47.26334485</v>
      </c>
      <c r="Z77" s="77">
        <f t="shared" si="11"/>
        <v>49.06667138</v>
      </c>
      <c r="AA77" s="77">
        <f t="shared" si="12"/>
        <v>29.93332862</v>
      </c>
      <c r="AB77" s="77">
        <f t="shared" si="13"/>
        <v>0.51351466</v>
      </c>
      <c r="AC77" s="77">
        <f t="shared" si="14"/>
        <v>0.1426630298</v>
      </c>
      <c r="AD77" s="42">
        <f t="shared" si="15"/>
        <v>43</v>
      </c>
      <c r="AE77" s="42">
        <f t="shared" si="16"/>
        <v>24</v>
      </c>
      <c r="AF77" s="42">
        <f t="shared" si="17"/>
        <v>7</v>
      </c>
      <c r="AG77" s="42">
        <f t="shared" si="18"/>
        <v>4</v>
      </c>
      <c r="AH77" s="32">
        <f>'M1,M2,M3 Restoration'!AT77</f>
        <v>0.3522342185</v>
      </c>
      <c r="AI77" s="77">
        <f t="shared" si="19"/>
        <v>8</v>
      </c>
      <c r="AJ77" s="77">
        <f t="shared" si="20"/>
        <v>16</v>
      </c>
      <c r="AK77" s="77"/>
      <c r="AL77" s="77"/>
    </row>
    <row r="78">
      <c r="A78" s="1"/>
      <c r="B78" s="1"/>
      <c r="C78" s="62"/>
      <c r="D78" s="62"/>
      <c r="E78" s="2">
        <v>1688.0</v>
      </c>
      <c r="F78" s="61">
        <v>1178.0</v>
      </c>
      <c r="G78" s="43">
        <f>'N1,N2,N3 Restoration'!H78</f>
        <v>11</v>
      </c>
      <c r="H78" s="43">
        <f>'Turnout Restoration'!AW78</f>
        <v>7</v>
      </c>
      <c r="I78" s="43">
        <f>'N1,N2,N3 Restoration'!J78</f>
        <v>12</v>
      </c>
      <c r="J78" s="44">
        <v>41.0</v>
      </c>
      <c r="K78" s="44">
        <v>94.0</v>
      </c>
      <c r="L78" s="44">
        <v>32.0</v>
      </c>
      <c r="M78" s="45">
        <f>'Turnout Restoration'!AR78</f>
        <v>17</v>
      </c>
      <c r="N78" s="45">
        <f>'Turnout Restoration'!O78</f>
        <v>12</v>
      </c>
      <c r="O78" s="45">
        <f>'Turnout Restoration'!AT78</f>
        <v>16</v>
      </c>
      <c r="P78" s="77">
        <f t="shared" si="2"/>
        <v>0.6886792453</v>
      </c>
      <c r="Q78" s="77">
        <f t="shared" si="3"/>
        <v>0.8867924528</v>
      </c>
      <c r="R78" s="77">
        <f t="shared" si="4"/>
        <v>0.007538118752</v>
      </c>
      <c r="S78" s="77">
        <f t="shared" si="5"/>
        <v>0.006408691178</v>
      </c>
      <c r="T78" s="77">
        <f t="shared" ref="T78:U78" si="95">R78+$D$12</f>
        <v>0.3686318432</v>
      </c>
      <c r="U78" s="77">
        <f t="shared" si="95"/>
        <v>0.3675024156</v>
      </c>
      <c r="V78" s="77">
        <f t="shared" si="7"/>
        <v>106</v>
      </c>
      <c r="W78" s="77">
        <f t="shared" si="8"/>
        <v>106</v>
      </c>
      <c r="X78" s="77">
        <f t="shared" si="9"/>
        <v>66.92502462</v>
      </c>
      <c r="Y78" s="77">
        <f t="shared" si="10"/>
        <v>39.07497538</v>
      </c>
      <c r="Z78" s="77">
        <f t="shared" si="11"/>
        <v>67.04474395</v>
      </c>
      <c r="AA78" s="77">
        <f t="shared" si="12"/>
        <v>38.95525605</v>
      </c>
      <c r="AB78" s="77">
        <f t="shared" si="13"/>
        <v>0.4930890976</v>
      </c>
      <c r="AC78" s="77">
        <f t="shared" si="14"/>
        <v>0.1789849479</v>
      </c>
      <c r="AD78" s="42">
        <f t="shared" si="15"/>
        <v>33</v>
      </c>
      <c r="AE78" s="42">
        <f t="shared" si="16"/>
        <v>19</v>
      </c>
      <c r="AF78" s="42">
        <f t="shared" si="17"/>
        <v>12</v>
      </c>
      <c r="AG78" s="42">
        <f t="shared" si="18"/>
        <v>7</v>
      </c>
      <c r="AH78" s="32">
        <f>'M1,M2,M3 Restoration'!AT78</f>
        <v>0.471534182</v>
      </c>
      <c r="AI78" s="77">
        <f t="shared" si="19"/>
        <v>9</v>
      </c>
      <c r="AJ78" s="77">
        <f t="shared" si="20"/>
        <v>10</v>
      </c>
      <c r="AK78" s="77"/>
      <c r="AL78" s="77"/>
    </row>
    <row r="79">
      <c r="A79" s="1"/>
      <c r="B79" s="1"/>
      <c r="C79" s="62"/>
      <c r="D79" s="62"/>
      <c r="E79" s="2">
        <v>1689.0</v>
      </c>
      <c r="F79" s="61">
        <v>2021.0</v>
      </c>
      <c r="G79" s="43">
        <f>'N1,N2,N3 Restoration'!H79</f>
        <v>17</v>
      </c>
      <c r="H79" s="43">
        <f>'Turnout Restoration'!AW79</f>
        <v>16</v>
      </c>
      <c r="I79" s="43">
        <f>'N1,N2,N3 Restoration'!J79</f>
        <v>21</v>
      </c>
      <c r="J79" s="44">
        <v>34.0</v>
      </c>
      <c r="K79" s="44">
        <v>168.0</v>
      </c>
      <c r="L79" s="44">
        <v>36.0</v>
      </c>
      <c r="M79" s="45">
        <f>'Turnout Restoration'!AR79</f>
        <v>18</v>
      </c>
      <c r="N79" s="45">
        <f>'Turnout Restoration'!O79</f>
        <v>14</v>
      </c>
      <c r="O79" s="45">
        <f>'Turnout Restoration'!AT79</f>
        <v>35</v>
      </c>
      <c r="P79" s="77">
        <f t="shared" si="2"/>
        <v>0.5691056911</v>
      </c>
      <c r="Q79" s="77">
        <f t="shared" si="3"/>
        <v>0.9230769231</v>
      </c>
      <c r="R79" s="77">
        <f t="shared" si="4"/>
        <v>-0.04787644897</v>
      </c>
      <c r="S79" s="77">
        <f t="shared" si="5"/>
        <v>0.02322418392</v>
      </c>
      <c r="T79" s="77">
        <f t="shared" ref="T79:U79" si="96">R79+$D$12</f>
        <v>0.3132172754</v>
      </c>
      <c r="U79" s="77">
        <f t="shared" si="96"/>
        <v>0.3843179083</v>
      </c>
      <c r="V79" s="77">
        <f t="shared" si="7"/>
        <v>123</v>
      </c>
      <c r="W79" s="77">
        <f t="shared" si="8"/>
        <v>182</v>
      </c>
      <c r="X79" s="77">
        <f t="shared" si="9"/>
        <v>84.47427512</v>
      </c>
      <c r="Y79" s="77">
        <f t="shared" si="10"/>
        <v>38.52572488</v>
      </c>
      <c r="Z79" s="77">
        <f t="shared" si="11"/>
        <v>112.0541407</v>
      </c>
      <c r="AA79" s="77">
        <f t="shared" si="12"/>
        <v>69.94585932</v>
      </c>
      <c r="AB79" s="77">
        <f t="shared" si="13"/>
        <v>0.6274099414</v>
      </c>
      <c r="AC79" s="77">
        <f t="shared" si="14"/>
        <v>0.1249396043</v>
      </c>
      <c r="AD79" s="42">
        <f t="shared" si="15"/>
        <v>53</v>
      </c>
      <c r="AE79" s="42">
        <f t="shared" si="16"/>
        <v>24</v>
      </c>
      <c r="AF79" s="42">
        <f t="shared" si="17"/>
        <v>14</v>
      </c>
      <c r="AG79" s="42">
        <f t="shared" si="18"/>
        <v>9</v>
      </c>
      <c r="AH79" s="32">
        <f>'M1,M2,M3 Restoration'!AT79</f>
        <v>0.3602872742</v>
      </c>
      <c r="AI79" s="77">
        <f t="shared" si="19"/>
        <v>9</v>
      </c>
      <c r="AJ79" s="77">
        <f t="shared" si="20"/>
        <v>15</v>
      </c>
      <c r="AK79" s="77"/>
      <c r="AL79" s="77"/>
    </row>
    <row r="80">
      <c r="A80" s="1"/>
      <c r="B80" s="1"/>
      <c r="C80" s="62"/>
      <c r="D80" s="62"/>
      <c r="E80" s="2">
        <v>1695.0</v>
      </c>
      <c r="F80" s="61">
        <v>898.0</v>
      </c>
      <c r="G80" s="43">
        <f>'N1,N2,N3 Restoration'!H80</f>
        <v>20</v>
      </c>
      <c r="H80" s="43">
        <f>'Turnout Restoration'!AW80</f>
        <v>14</v>
      </c>
      <c r="I80" s="43">
        <f>'N1,N2,N3 Restoration'!J80</f>
        <v>17</v>
      </c>
      <c r="J80" s="44">
        <v>52.0</v>
      </c>
      <c r="K80" s="44">
        <v>89.0</v>
      </c>
      <c r="L80" s="44">
        <v>35.0</v>
      </c>
      <c r="M80" s="45">
        <f>'Turnout Restoration'!AR80</f>
        <v>16</v>
      </c>
      <c r="N80" s="45">
        <f>'Turnout Restoration'!O80</f>
        <v>10</v>
      </c>
      <c r="O80" s="45">
        <f>'Turnout Restoration'!AT80</f>
        <v>5</v>
      </c>
      <c r="P80" s="77">
        <f t="shared" si="2"/>
        <v>0.8055555556</v>
      </c>
      <c r="Q80" s="77">
        <f t="shared" si="3"/>
        <v>0.898989899</v>
      </c>
      <c r="R80" s="77">
        <f t="shared" si="4"/>
        <v>0.06170268927</v>
      </c>
      <c r="S80" s="77">
        <f t="shared" si="5"/>
        <v>0.0120614144</v>
      </c>
      <c r="T80" s="77">
        <f t="shared" ref="T80:U80" si="97">R80+$D$12</f>
        <v>0.4227964137</v>
      </c>
      <c r="U80" s="77">
        <f t="shared" si="97"/>
        <v>0.3731551388</v>
      </c>
      <c r="V80" s="77">
        <f t="shared" si="7"/>
        <v>108</v>
      </c>
      <c r="W80" s="77">
        <f t="shared" si="8"/>
        <v>99</v>
      </c>
      <c r="X80" s="77">
        <f t="shared" si="9"/>
        <v>62.33798732</v>
      </c>
      <c r="Y80" s="77">
        <f t="shared" si="10"/>
        <v>45.66201268</v>
      </c>
      <c r="Z80" s="77">
        <f t="shared" si="11"/>
        <v>62.05764126</v>
      </c>
      <c r="AA80" s="77">
        <f t="shared" si="12"/>
        <v>36.94235874</v>
      </c>
      <c r="AB80" s="77">
        <f t="shared" si="13"/>
        <v>0.3368732438</v>
      </c>
      <c r="AC80" s="77">
        <f t="shared" si="14"/>
        <v>0.1611405106</v>
      </c>
      <c r="AD80" s="42">
        <f t="shared" si="15"/>
        <v>21</v>
      </c>
      <c r="AE80" s="42">
        <f t="shared" si="16"/>
        <v>15</v>
      </c>
      <c r="AF80" s="42">
        <f t="shared" si="17"/>
        <v>10</v>
      </c>
      <c r="AG80" s="42">
        <f t="shared" si="18"/>
        <v>6</v>
      </c>
      <c r="AH80" s="32">
        <f>'M1,M2,M3 Restoration'!AT80</f>
        <v>0.552793043</v>
      </c>
      <c r="AI80" s="77">
        <f t="shared" si="19"/>
        <v>8</v>
      </c>
      <c r="AJ80" s="77">
        <f t="shared" si="20"/>
        <v>7</v>
      </c>
      <c r="AK80" s="77"/>
      <c r="AL80" s="77"/>
    </row>
    <row r="81">
      <c r="A81" s="1"/>
      <c r="B81" s="1"/>
      <c r="C81" s="62"/>
      <c r="D81" s="62"/>
      <c r="E81" s="2">
        <v>1696.0</v>
      </c>
      <c r="F81" s="61">
        <v>2667.0</v>
      </c>
      <c r="G81" s="43">
        <f>'N1,N2,N3 Restoration'!H81</f>
        <v>52</v>
      </c>
      <c r="H81" s="43">
        <f>'Turnout Restoration'!AW81</f>
        <v>23</v>
      </c>
      <c r="I81" s="43">
        <f>'N1,N2,N3 Restoration'!J81</f>
        <v>43</v>
      </c>
      <c r="J81" s="44">
        <v>126.0</v>
      </c>
      <c r="K81" s="44">
        <v>190.0</v>
      </c>
      <c r="L81" s="44">
        <v>79.0</v>
      </c>
      <c r="M81" s="45">
        <f>'Turnout Restoration'!AR81</f>
        <v>43</v>
      </c>
      <c r="N81" s="45">
        <f>'Turnout Restoration'!O81</f>
        <v>24</v>
      </c>
      <c r="O81" s="45">
        <f>'Turnout Restoration'!AT81</f>
        <v>32</v>
      </c>
      <c r="P81" s="77">
        <f t="shared" si="2"/>
        <v>0.7321428571</v>
      </c>
      <c r="Q81" s="77">
        <f t="shared" si="3"/>
        <v>0.8878504673</v>
      </c>
      <c r="R81" s="77">
        <f t="shared" si="4"/>
        <v>0.02768067685</v>
      </c>
      <c r="S81" s="77">
        <f t="shared" si="5"/>
        <v>0.006899012088</v>
      </c>
      <c r="T81" s="77">
        <f t="shared" ref="T81:U81" si="98">R81+$D$12</f>
        <v>0.3887744013</v>
      </c>
      <c r="U81" s="77">
        <f t="shared" si="98"/>
        <v>0.3679927365</v>
      </c>
      <c r="V81" s="77">
        <f t="shared" si="7"/>
        <v>280</v>
      </c>
      <c r="W81" s="77">
        <f t="shared" si="8"/>
        <v>214</v>
      </c>
      <c r="X81" s="77">
        <f t="shared" si="9"/>
        <v>171.1431676</v>
      </c>
      <c r="Y81" s="77">
        <f t="shared" si="10"/>
        <v>108.8568324</v>
      </c>
      <c r="Z81" s="77">
        <f t="shared" si="11"/>
        <v>135.2495544</v>
      </c>
      <c r="AA81" s="77">
        <f t="shared" si="12"/>
        <v>78.75044561</v>
      </c>
      <c r="AB81" s="77">
        <f t="shared" si="13"/>
        <v>0.4382295889</v>
      </c>
      <c r="AC81" s="77">
        <f t="shared" si="14"/>
        <v>0.1774497529</v>
      </c>
      <c r="AD81" s="42">
        <f t="shared" si="15"/>
        <v>75</v>
      </c>
      <c r="AE81" s="42">
        <f t="shared" si="16"/>
        <v>48</v>
      </c>
      <c r="AF81" s="42">
        <f t="shared" si="17"/>
        <v>24</v>
      </c>
      <c r="AG81" s="42">
        <f t="shared" si="18"/>
        <v>14</v>
      </c>
      <c r="AH81" s="32">
        <f>'M1,M2,M3 Restoration'!AT81</f>
        <v>0.5797316552</v>
      </c>
      <c r="AI81" s="77">
        <f t="shared" si="19"/>
        <v>28</v>
      </c>
      <c r="AJ81" s="77">
        <f t="shared" si="20"/>
        <v>20</v>
      </c>
      <c r="AK81" s="77"/>
      <c r="AL81" s="77"/>
    </row>
    <row r="82">
      <c r="A82" s="1"/>
      <c r="B82" s="1"/>
      <c r="C82" s="62"/>
      <c r="D82" s="62"/>
      <c r="E82" s="2">
        <v>1700.0</v>
      </c>
      <c r="F82" s="61">
        <v>3216.0</v>
      </c>
      <c r="G82" s="43">
        <f>'N1,N2,N3 Restoration'!H82</f>
        <v>26</v>
      </c>
      <c r="H82" s="43">
        <f>'Turnout Restoration'!AW82</f>
        <v>29</v>
      </c>
      <c r="I82" s="43">
        <f>'N1,N2,N3 Restoration'!J82</f>
        <v>44</v>
      </c>
      <c r="J82" s="44">
        <v>102.0</v>
      </c>
      <c r="K82" s="44">
        <v>265.0</v>
      </c>
      <c r="L82" s="44">
        <v>111.0</v>
      </c>
      <c r="M82" s="45">
        <f>'Turnout Restoration'!AR82</f>
        <v>37</v>
      </c>
      <c r="N82" s="45">
        <f>'Turnout Restoration'!O82</f>
        <v>38</v>
      </c>
      <c r="O82" s="45">
        <f>'Turnout Restoration'!AT82</f>
        <v>55</v>
      </c>
      <c r="P82" s="77">
        <f t="shared" si="2"/>
        <v>0.6983606557</v>
      </c>
      <c r="Q82" s="77">
        <f t="shared" si="3"/>
        <v>0.8745874587</v>
      </c>
      <c r="R82" s="77">
        <f t="shared" si="4"/>
        <v>0.01202482301</v>
      </c>
      <c r="S82" s="77">
        <f t="shared" si="5"/>
        <v>0.0007524699876</v>
      </c>
      <c r="T82" s="77">
        <f t="shared" ref="T82:U82" si="99">R82+$D$12</f>
        <v>0.3731185474</v>
      </c>
      <c r="U82" s="77">
        <f t="shared" si="99"/>
        <v>0.3618461944</v>
      </c>
      <c r="V82" s="77">
        <f t="shared" si="7"/>
        <v>305</v>
      </c>
      <c r="W82" s="77">
        <f t="shared" si="8"/>
        <v>303</v>
      </c>
      <c r="X82" s="77">
        <f t="shared" si="9"/>
        <v>191.198843</v>
      </c>
      <c r="Y82" s="77">
        <f t="shared" si="10"/>
        <v>113.801157</v>
      </c>
      <c r="Z82" s="77">
        <f t="shared" si="11"/>
        <v>193.3606031</v>
      </c>
      <c r="AA82" s="77">
        <f t="shared" si="12"/>
        <v>109.6393969</v>
      </c>
      <c r="AB82" s="77">
        <f t="shared" si="13"/>
        <v>0.4811744597</v>
      </c>
      <c r="AC82" s="77">
        <f t="shared" si="14"/>
        <v>0.1965240043</v>
      </c>
      <c r="AD82" s="42">
        <f t="shared" si="15"/>
        <v>92</v>
      </c>
      <c r="AE82" s="42">
        <f t="shared" si="16"/>
        <v>55</v>
      </c>
      <c r="AF82" s="42">
        <f t="shared" si="17"/>
        <v>38</v>
      </c>
      <c r="AG82" s="42">
        <f t="shared" si="18"/>
        <v>22</v>
      </c>
      <c r="AH82" s="32">
        <f>'M1,M2,M3 Restoration'!AT82</f>
        <v>0.3015273495</v>
      </c>
      <c r="AI82" s="77">
        <f t="shared" si="19"/>
        <v>17</v>
      </c>
      <c r="AJ82" s="77">
        <f t="shared" si="20"/>
        <v>38</v>
      </c>
      <c r="AK82" s="77"/>
      <c r="AL82" s="77"/>
    </row>
    <row r="83">
      <c r="A83" s="1"/>
      <c r="B83" s="1"/>
      <c r="C83" s="62"/>
      <c r="D83" s="62"/>
      <c r="E83" s="2">
        <v>1702.0</v>
      </c>
      <c r="F83" s="61">
        <v>2145.0</v>
      </c>
      <c r="G83" s="43">
        <f>'N1,N2,N3 Restoration'!H83</f>
        <v>33</v>
      </c>
      <c r="H83" s="43">
        <f>'Turnout Restoration'!AW83</f>
        <v>21</v>
      </c>
      <c r="I83" s="43">
        <f>'N1,N2,N3 Restoration'!J83</f>
        <v>13</v>
      </c>
      <c r="J83" s="44">
        <v>70.0</v>
      </c>
      <c r="K83" s="44">
        <v>97.0</v>
      </c>
      <c r="L83" s="44">
        <v>48.0</v>
      </c>
      <c r="M83" s="45">
        <f>'Turnout Restoration'!AR83</f>
        <v>28</v>
      </c>
      <c r="N83" s="45">
        <f>'Turnout Restoration'!O83</f>
        <v>23</v>
      </c>
      <c r="O83" s="45">
        <f>'Turnout Restoration'!AT83</f>
        <v>7</v>
      </c>
      <c r="P83" s="77">
        <f t="shared" si="2"/>
        <v>0.7712418301</v>
      </c>
      <c r="Q83" s="77">
        <f t="shared" si="3"/>
        <v>0.8083333333</v>
      </c>
      <c r="R83" s="77">
        <f t="shared" si="4"/>
        <v>0.04580050859</v>
      </c>
      <c r="S83" s="77">
        <f t="shared" si="5"/>
        <v>-0.0299520093</v>
      </c>
      <c r="T83" s="77">
        <f t="shared" ref="T83:U83" si="100">R83+$D$12</f>
        <v>0.406894233</v>
      </c>
      <c r="U83" s="77">
        <f t="shared" si="100"/>
        <v>0.3311417151</v>
      </c>
      <c r="V83" s="77">
        <f t="shared" si="7"/>
        <v>153</v>
      </c>
      <c r="W83" s="77">
        <f t="shared" si="8"/>
        <v>120</v>
      </c>
      <c r="X83" s="77">
        <f t="shared" si="9"/>
        <v>90.74518235</v>
      </c>
      <c r="Y83" s="77">
        <f t="shared" si="10"/>
        <v>62.25481765</v>
      </c>
      <c r="Z83" s="77">
        <f t="shared" si="11"/>
        <v>80.26299419</v>
      </c>
      <c r="AA83" s="77">
        <f t="shared" si="12"/>
        <v>39.73700581</v>
      </c>
      <c r="AB83" s="77">
        <f t="shared" si="13"/>
        <v>0.3856954066</v>
      </c>
      <c r="AC83" s="77">
        <f t="shared" si="14"/>
        <v>0.2865579615</v>
      </c>
      <c r="AD83" s="42">
        <f t="shared" si="15"/>
        <v>35</v>
      </c>
      <c r="AE83" s="42">
        <f t="shared" si="16"/>
        <v>24</v>
      </c>
      <c r="AF83" s="42">
        <f t="shared" si="17"/>
        <v>23</v>
      </c>
      <c r="AG83" s="42">
        <f t="shared" si="18"/>
        <v>11</v>
      </c>
      <c r="AH83" s="32">
        <f>'M1,M2,M3 Restoration'!AT83</f>
        <v>0.6758430874</v>
      </c>
      <c r="AI83" s="77">
        <f t="shared" si="19"/>
        <v>16</v>
      </c>
      <c r="AJ83" s="77">
        <f t="shared" si="20"/>
        <v>8</v>
      </c>
      <c r="AK83" s="77"/>
      <c r="AL83" s="77"/>
    </row>
    <row r="84">
      <c r="A84" s="1"/>
      <c r="B84" s="1"/>
      <c r="C84" s="62"/>
      <c r="D84" s="62"/>
      <c r="E84" s="2">
        <v>1712.0</v>
      </c>
      <c r="F84" s="61">
        <v>2557.0</v>
      </c>
      <c r="G84" s="43">
        <f>'N1,N2,N3 Restoration'!H84</f>
        <v>21</v>
      </c>
      <c r="H84" s="43">
        <f>'Turnout Restoration'!AW84</f>
        <v>12</v>
      </c>
      <c r="I84" s="43">
        <f>'N1,N2,N3 Restoration'!J84</f>
        <v>25</v>
      </c>
      <c r="J84" s="44">
        <v>110.0</v>
      </c>
      <c r="K84" s="44">
        <v>289.0</v>
      </c>
      <c r="L84" s="44">
        <v>73.0</v>
      </c>
      <c r="M84" s="45">
        <f>'Turnout Restoration'!AR84</f>
        <v>32</v>
      </c>
      <c r="N84" s="45">
        <f>'Turnout Restoration'!O84</f>
        <v>12</v>
      </c>
      <c r="O84" s="45">
        <f>'Turnout Restoration'!AT84</f>
        <v>54</v>
      </c>
      <c r="P84" s="77">
        <f t="shared" si="2"/>
        <v>0.6802973978</v>
      </c>
      <c r="Q84" s="77">
        <f t="shared" si="3"/>
        <v>0.9601328904</v>
      </c>
      <c r="R84" s="77">
        <f t="shared" si="4"/>
        <v>0.003653677417</v>
      </c>
      <c r="S84" s="77">
        <f t="shared" si="5"/>
        <v>0.04039721539</v>
      </c>
      <c r="T84" s="77">
        <f t="shared" ref="T84:U84" si="101">R84+$D$12</f>
        <v>0.3647474018</v>
      </c>
      <c r="U84" s="77">
        <f t="shared" si="101"/>
        <v>0.4014909398</v>
      </c>
      <c r="V84" s="77">
        <f t="shared" si="7"/>
        <v>269</v>
      </c>
      <c r="W84" s="77">
        <f t="shared" si="8"/>
        <v>301</v>
      </c>
      <c r="X84" s="77">
        <f t="shared" si="9"/>
        <v>170.8829489</v>
      </c>
      <c r="Y84" s="77">
        <f t="shared" si="10"/>
        <v>98.11705109</v>
      </c>
      <c r="Z84" s="77">
        <f t="shared" si="11"/>
        <v>180.1512271</v>
      </c>
      <c r="AA84" s="77">
        <f t="shared" si="12"/>
        <v>120.8487729</v>
      </c>
      <c r="AB84" s="77">
        <f t="shared" si="13"/>
        <v>0.5032684686</v>
      </c>
      <c r="AC84" s="77">
        <f t="shared" si="14"/>
        <v>0.06661070364</v>
      </c>
      <c r="AD84" s="42">
        <f t="shared" si="15"/>
        <v>86</v>
      </c>
      <c r="AE84" s="42">
        <f t="shared" si="16"/>
        <v>49</v>
      </c>
      <c r="AF84" s="42">
        <f t="shared" si="17"/>
        <v>12</v>
      </c>
      <c r="AG84" s="42">
        <f t="shared" si="18"/>
        <v>8</v>
      </c>
      <c r="AH84" s="32">
        <f>'M1,M2,M3 Restoration'!AT84</f>
        <v>0.5006451324</v>
      </c>
      <c r="AI84" s="77">
        <f t="shared" si="19"/>
        <v>25</v>
      </c>
      <c r="AJ84" s="77">
        <f t="shared" si="20"/>
        <v>24</v>
      </c>
      <c r="AK84" s="77"/>
      <c r="AL84" s="77"/>
    </row>
    <row r="85">
      <c r="A85" s="1"/>
      <c r="B85" s="1"/>
      <c r="C85" s="62"/>
      <c r="D85" s="62"/>
      <c r="E85" s="2">
        <v>1715.0</v>
      </c>
      <c r="F85" s="61">
        <v>2589.0</v>
      </c>
      <c r="G85" s="43">
        <f>'N1,N2,N3 Restoration'!H85</f>
        <v>65</v>
      </c>
      <c r="H85" s="43">
        <f>'Turnout Restoration'!AW85</f>
        <v>33</v>
      </c>
      <c r="I85" s="43">
        <f>'N1,N2,N3 Restoration'!J85</f>
        <v>43</v>
      </c>
      <c r="J85" s="44">
        <v>235.0</v>
      </c>
      <c r="K85" s="44">
        <v>500.0</v>
      </c>
      <c r="L85" s="44">
        <v>106.0</v>
      </c>
      <c r="M85" s="45">
        <f>'Turnout Restoration'!AR85</f>
        <v>52</v>
      </c>
      <c r="N85" s="45">
        <f>'Turnout Restoration'!O85</f>
        <v>23</v>
      </c>
      <c r="O85" s="45">
        <f>'Turnout Restoration'!AT85</f>
        <v>38</v>
      </c>
      <c r="P85" s="77">
        <f t="shared" si="2"/>
        <v>0.7911832947</v>
      </c>
      <c r="Q85" s="77">
        <f t="shared" si="3"/>
        <v>0.9560229446</v>
      </c>
      <c r="R85" s="77">
        <f t="shared" si="4"/>
        <v>0.05504208083</v>
      </c>
      <c r="S85" s="77">
        <f t="shared" si="5"/>
        <v>0.03849252273</v>
      </c>
      <c r="T85" s="77">
        <f t="shared" ref="T85:U85" si="102">R85+$D$12</f>
        <v>0.4161358052</v>
      </c>
      <c r="U85" s="77">
        <f t="shared" si="102"/>
        <v>0.3995862471</v>
      </c>
      <c r="V85" s="77">
        <f t="shared" si="7"/>
        <v>431</v>
      </c>
      <c r="W85" s="77">
        <f t="shared" si="8"/>
        <v>523</v>
      </c>
      <c r="X85" s="77">
        <f t="shared" si="9"/>
        <v>251.6454679</v>
      </c>
      <c r="Y85" s="77">
        <f t="shared" si="10"/>
        <v>179.3545321</v>
      </c>
      <c r="Z85" s="77">
        <f t="shared" si="11"/>
        <v>314.0163927</v>
      </c>
      <c r="AA85" s="77">
        <f t="shared" si="12"/>
        <v>208.9836073</v>
      </c>
      <c r="AB85" s="77">
        <f t="shared" si="13"/>
        <v>0.3576460198</v>
      </c>
      <c r="AC85" s="77">
        <f t="shared" si="14"/>
        <v>0.07324458382</v>
      </c>
      <c r="AD85" s="42">
        <f t="shared" si="15"/>
        <v>90</v>
      </c>
      <c r="AE85" s="42">
        <f t="shared" si="16"/>
        <v>64</v>
      </c>
      <c r="AF85" s="42">
        <f t="shared" si="17"/>
        <v>23</v>
      </c>
      <c r="AG85" s="42">
        <f t="shared" si="18"/>
        <v>15</v>
      </c>
      <c r="AH85" s="32">
        <f>'M1,M2,M3 Restoration'!AT85</f>
        <v>0.700298889</v>
      </c>
      <c r="AI85" s="77">
        <f t="shared" si="19"/>
        <v>45</v>
      </c>
      <c r="AJ85" s="77">
        <f t="shared" si="20"/>
        <v>19</v>
      </c>
      <c r="AK85" s="77"/>
      <c r="AL85" s="77"/>
    </row>
    <row r="86">
      <c r="A86" s="1"/>
      <c r="B86" s="1"/>
      <c r="C86" s="62"/>
      <c r="D86" s="62"/>
      <c r="E86" s="2">
        <v>1717.0</v>
      </c>
      <c r="F86" s="61">
        <v>2715.0</v>
      </c>
      <c r="G86" s="43">
        <f>'N1,N2,N3 Restoration'!H86</f>
        <v>44</v>
      </c>
      <c r="H86" s="43">
        <f>'Turnout Restoration'!AW86</f>
        <v>38</v>
      </c>
      <c r="I86" s="43">
        <f>'N1,N2,N3 Restoration'!J86</f>
        <v>29</v>
      </c>
      <c r="J86" s="44">
        <v>259.0</v>
      </c>
      <c r="K86" s="44">
        <v>578.0</v>
      </c>
      <c r="L86" s="44">
        <v>98.0</v>
      </c>
      <c r="M86" s="45">
        <f>'Turnout Restoration'!AR86</f>
        <v>61</v>
      </c>
      <c r="N86" s="45">
        <f>'Turnout Restoration'!O86</f>
        <v>33</v>
      </c>
      <c r="O86" s="45">
        <f>'Turnout Restoration'!AT86</f>
        <v>41</v>
      </c>
      <c r="P86" s="77">
        <f t="shared" si="2"/>
        <v>0.7777777778</v>
      </c>
      <c r="Q86" s="77">
        <f t="shared" si="3"/>
        <v>0.94599018</v>
      </c>
      <c r="R86" s="77">
        <f t="shared" si="4"/>
        <v>0.04882949538</v>
      </c>
      <c r="S86" s="77">
        <f t="shared" si="5"/>
        <v>0.0338429887</v>
      </c>
      <c r="T86" s="77">
        <f t="shared" ref="T86:U86" si="103">R86+$D$12</f>
        <v>0.4099232198</v>
      </c>
      <c r="U86" s="77">
        <f t="shared" si="103"/>
        <v>0.3949367131</v>
      </c>
      <c r="V86" s="77">
        <f t="shared" si="7"/>
        <v>459</v>
      </c>
      <c r="W86" s="77">
        <f t="shared" si="8"/>
        <v>611</v>
      </c>
      <c r="X86" s="77">
        <f t="shared" si="9"/>
        <v>270.8452421</v>
      </c>
      <c r="Y86" s="77">
        <f t="shared" si="10"/>
        <v>188.1547579</v>
      </c>
      <c r="Z86" s="77">
        <f t="shared" si="11"/>
        <v>369.6936683</v>
      </c>
      <c r="AA86" s="77">
        <f t="shared" si="12"/>
        <v>241.3063317</v>
      </c>
      <c r="AB86" s="77">
        <f t="shared" si="13"/>
        <v>0.3765988252</v>
      </c>
      <c r="AC86" s="77">
        <f t="shared" si="14"/>
        <v>0.08926309221</v>
      </c>
      <c r="AD86" s="42">
        <f t="shared" si="15"/>
        <v>102</v>
      </c>
      <c r="AE86" s="42">
        <f t="shared" si="16"/>
        <v>71</v>
      </c>
      <c r="AF86" s="42">
        <f t="shared" si="17"/>
        <v>33</v>
      </c>
      <c r="AG86" s="42">
        <f t="shared" si="18"/>
        <v>22</v>
      </c>
      <c r="AH86" s="32">
        <f>'M1,M2,M3 Restoration'!AT86</f>
        <v>0.73741325</v>
      </c>
      <c r="AI86" s="77">
        <f t="shared" si="19"/>
        <v>52</v>
      </c>
      <c r="AJ86" s="77">
        <f t="shared" si="20"/>
        <v>19</v>
      </c>
      <c r="AK86" s="77"/>
      <c r="AL86" s="77"/>
    </row>
    <row r="87">
      <c r="A87" s="1"/>
      <c r="B87" s="1"/>
      <c r="C87" s="62"/>
      <c r="D87" s="62"/>
      <c r="E87" s="2">
        <v>1719.0</v>
      </c>
      <c r="F87" s="61">
        <v>777.0</v>
      </c>
      <c r="G87" s="43">
        <f>'N1,N2,N3 Restoration'!H87</f>
        <v>10</v>
      </c>
      <c r="H87" s="43">
        <f>'Turnout Restoration'!AW87</f>
        <v>6</v>
      </c>
      <c r="I87" s="43">
        <f>'N1,N2,N3 Restoration'!J87</f>
        <v>8</v>
      </c>
      <c r="J87" s="44">
        <v>62.0</v>
      </c>
      <c r="K87" s="44">
        <v>157.0</v>
      </c>
      <c r="L87" s="44">
        <v>32.0</v>
      </c>
      <c r="M87" s="45">
        <f>'Turnout Restoration'!AR87</f>
        <v>14</v>
      </c>
      <c r="N87" s="45">
        <f>'Turnout Restoration'!O87</f>
        <v>7</v>
      </c>
      <c r="O87" s="45">
        <f>'Turnout Restoration'!AT87</f>
        <v>14</v>
      </c>
      <c r="P87" s="77">
        <f t="shared" si="2"/>
        <v>0.7704918033</v>
      </c>
      <c r="Q87" s="77">
        <f t="shared" si="3"/>
        <v>0.9573170732</v>
      </c>
      <c r="R87" s="77">
        <f t="shared" si="4"/>
        <v>0.04545291994</v>
      </c>
      <c r="S87" s="77">
        <f t="shared" si="5"/>
        <v>0.0390922672</v>
      </c>
      <c r="T87" s="77">
        <f t="shared" ref="T87:U87" si="104">R87+$D$12</f>
        <v>0.4065466443</v>
      </c>
      <c r="U87" s="77">
        <f t="shared" si="104"/>
        <v>0.4001859916</v>
      </c>
      <c r="V87" s="77">
        <f t="shared" si="7"/>
        <v>122</v>
      </c>
      <c r="W87" s="77">
        <f t="shared" si="8"/>
        <v>164</v>
      </c>
      <c r="X87" s="77">
        <f t="shared" si="9"/>
        <v>72.40130939</v>
      </c>
      <c r="Y87" s="77">
        <f t="shared" si="10"/>
        <v>49.59869061</v>
      </c>
      <c r="Z87" s="77">
        <f t="shared" si="11"/>
        <v>98.36949738</v>
      </c>
      <c r="AA87" s="77">
        <f t="shared" si="12"/>
        <v>65.63050262</v>
      </c>
      <c r="AB87" s="77">
        <f t="shared" si="13"/>
        <v>0.3867333372</v>
      </c>
      <c r="AC87" s="77">
        <f t="shared" si="14"/>
        <v>0.07116027007</v>
      </c>
      <c r="AD87" s="42">
        <f t="shared" si="15"/>
        <v>28</v>
      </c>
      <c r="AE87" s="42">
        <f t="shared" si="16"/>
        <v>19</v>
      </c>
      <c r="AF87" s="42">
        <f t="shared" si="17"/>
        <v>7</v>
      </c>
      <c r="AG87" s="42">
        <f t="shared" si="18"/>
        <v>5</v>
      </c>
      <c r="AH87" s="32">
        <f>'M1,M2,M3 Restoration'!AT87</f>
        <v>0.6354959299</v>
      </c>
      <c r="AI87" s="77">
        <f t="shared" si="19"/>
        <v>12</v>
      </c>
      <c r="AJ87" s="77">
        <f t="shared" si="20"/>
        <v>7</v>
      </c>
      <c r="AK87" s="77"/>
      <c r="AL87" s="77"/>
    </row>
    <row r="88">
      <c r="A88" s="1"/>
      <c r="B88" s="1"/>
      <c r="C88" s="62"/>
      <c r="D88" s="62"/>
      <c r="E88" s="2">
        <v>1750.0</v>
      </c>
      <c r="F88" s="61">
        <v>1554.0</v>
      </c>
      <c r="G88" s="43">
        <f>'N1,N2,N3 Restoration'!H88</f>
        <v>9</v>
      </c>
      <c r="H88" s="43">
        <f>'Turnout Restoration'!AW88</f>
        <v>10</v>
      </c>
      <c r="I88" s="43">
        <f>'N1,N2,N3 Restoration'!J88</f>
        <v>21</v>
      </c>
      <c r="J88" s="44">
        <v>29.0</v>
      </c>
      <c r="K88" s="44">
        <v>198.0</v>
      </c>
      <c r="L88" s="44">
        <v>73.0</v>
      </c>
      <c r="M88" s="45">
        <f>'Turnout Restoration'!AR88</f>
        <v>8</v>
      </c>
      <c r="N88" s="45">
        <f>'Turnout Restoration'!O88</f>
        <v>17</v>
      </c>
      <c r="O88" s="45">
        <f>'Turnout Restoration'!AT88</f>
        <v>53</v>
      </c>
      <c r="P88" s="77">
        <f t="shared" si="2"/>
        <v>0.6257668712</v>
      </c>
      <c r="Q88" s="77">
        <f t="shared" si="3"/>
        <v>0.9209302326</v>
      </c>
      <c r="R88" s="77">
        <f t="shared" si="4"/>
        <v>-0.02161767609</v>
      </c>
      <c r="S88" s="77">
        <f t="shared" si="5"/>
        <v>0.02222933245</v>
      </c>
      <c r="T88" s="77">
        <f t="shared" ref="T88:U88" si="105">R88+$D$12</f>
        <v>0.3394760483</v>
      </c>
      <c r="U88" s="77">
        <f t="shared" si="105"/>
        <v>0.3833230569</v>
      </c>
      <c r="V88" s="77">
        <f t="shared" si="7"/>
        <v>163</v>
      </c>
      <c r="W88" s="77">
        <f t="shared" si="8"/>
        <v>215</v>
      </c>
      <c r="X88" s="77">
        <f t="shared" si="9"/>
        <v>107.6654041</v>
      </c>
      <c r="Y88" s="77">
        <f t="shared" si="10"/>
        <v>55.33459588</v>
      </c>
      <c r="Z88" s="77">
        <f t="shared" si="11"/>
        <v>132.5855428</v>
      </c>
      <c r="AA88" s="77">
        <f t="shared" si="12"/>
        <v>82.41445722</v>
      </c>
      <c r="AB88" s="77">
        <f t="shared" si="13"/>
        <v>0.5665701113</v>
      </c>
      <c r="AC88" s="77">
        <f t="shared" si="14"/>
        <v>0.1282191078</v>
      </c>
      <c r="AD88" s="42">
        <f t="shared" si="15"/>
        <v>61</v>
      </c>
      <c r="AE88" s="42">
        <f t="shared" si="16"/>
        <v>31</v>
      </c>
      <c r="AF88" s="42">
        <f t="shared" si="17"/>
        <v>17</v>
      </c>
      <c r="AG88" s="42">
        <f t="shared" si="18"/>
        <v>11</v>
      </c>
      <c r="AH88" s="32">
        <f>'M1,M2,M3 Restoration'!AT88</f>
        <v>0.08967067611</v>
      </c>
      <c r="AI88" s="77">
        <f t="shared" si="19"/>
        <v>3</v>
      </c>
      <c r="AJ88" s="77">
        <f t="shared" si="20"/>
        <v>28</v>
      </c>
      <c r="AK88" s="77"/>
      <c r="AL88" s="77"/>
    </row>
    <row r="89">
      <c r="A89" s="1"/>
      <c r="B89" s="1"/>
      <c r="C89" s="62"/>
      <c r="D89" s="62"/>
      <c r="E89" s="2">
        <v>1751.0</v>
      </c>
      <c r="F89" s="61">
        <v>1396.0</v>
      </c>
      <c r="G89" s="43">
        <f>'N1,N2,N3 Restoration'!H89</f>
        <v>13</v>
      </c>
      <c r="H89" s="43">
        <f>'Turnout Restoration'!AW89</f>
        <v>20</v>
      </c>
      <c r="I89" s="43">
        <f>'N1,N2,N3 Restoration'!J89</f>
        <v>25</v>
      </c>
      <c r="J89" s="44">
        <v>40.0</v>
      </c>
      <c r="K89" s="44">
        <v>216.0</v>
      </c>
      <c r="L89" s="44">
        <v>67.0</v>
      </c>
      <c r="M89" s="45">
        <f>'Turnout Restoration'!AR89</f>
        <v>12</v>
      </c>
      <c r="N89" s="45">
        <f>'Turnout Restoration'!O89</f>
        <v>27</v>
      </c>
      <c r="O89" s="45">
        <f>'Turnout Restoration'!AT89</f>
        <v>53</v>
      </c>
      <c r="P89" s="77">
        <f t="shared" si="2"/>
        <v>0.6220930233</v>
      </c>
      <c r="Q89" s="77">
        <f t="shared" si="3"/>
        <v>0.8888888889</v>
      </c>
      <c r="R89" s="77">
        <f t="shared" si="4"/>
        <v>-0.02332026573</v>
      </c>
      <c r="S89" s="77">
        <f t="shared" si="5"/>
        <v>0.007380252981</v>
      </c>
      <c r="T89" s="77">
        <f t="shared" ref="T89:U89" si="106">R89+$D$12</f>
        <v>0.3377734587</v>
      </c>
      <c r="U89" s="77">
        <f t="shared" si="106"/>
        <v>0.3684739774</v>
      </c>
      <c r="V89" s="77">
        <f t="shared" si="7"/>
        <v>172</v>
      </c>
      <c r="W89" s="77">
        <f t="shared" si="8"/>
        <v>243</v>
      </c>
      <c r="X89" s="77">
        <f t="shared" si="9"/>
        <v>113.9029651</v>
      </c>
      <c r="Y89" s="77">
        <f t="shared" si="10"/>
        <v>58.09703489</v>
      </c>
      <c r="Z89" s="77">
        <f t="shared" si="11"/>
        <v>153.4608235</v>
      </c>
      <c r="AA89" s="77">
        <f t="shared" si="12"/>
        <v>89.53917651</v>
      </c>
      <c r="AB89" s="77">
        <f t="shared" si="13"/>
        <v>0.5706611758</v>
      </c>
      <c r="AC89" s="77">
        <f t="shared" si="14"/>
        <v>0.1759406693</v>
      </c>
      <c r="AD89" s="42">
        <f t="shared" si="15"/>
        <v>65</v>
      </c>
      <c r="AE89" s="42">
        <f t="shared" si="16"/>
        <v>33</v>
      </c>
      <c r="AF89" s="42">
        <f t="shared" si="17"/>
        <v>27</v>
      </c>
      <c r="AG89" s="42">
        <f t="shared" si="18"/>
        <v>16</v>
      </c>
      <c r="AH89" s="32">
        <f>'M1,M2,M3 Restoration'!AT89</f>
        <v>0.1718883551</v>
      </c>
      <c r="AI89" s="77">
        <f t="shared" si="19"/>
        <v>6</v>
      </c>
      <c r="AJ89" s="77">
        <f t="shared" si="20"/>
        <v>27</v>
      </c>
      <c r="AK89" s="77"/>
      <c r="AL89" s="77"/>
    </row>
    <row r="90">
      <c r="A90" s="1"/>
      <c r="B90" s="1"/>
      <c r="C90" s="62"/>
      <c r="D90" s="62"/>
      <c r="E90" s="2">
        <v>2003.0</v>
      </c>
      <c r="F90" s="61">
        <v>937.0</v>
      </c>
      <c r="G90" s="43">
        <f>'N1,N2,N3 Restoration'!H90</f>
        <v>12</v>
      </c>
      <c r="H90" s="43">
        <f>'Turnout Restoration'!AW90</f>
        <v>9</v>
      </c>
      <c r="I90" s="43">
        <f>'N1,N2,N3 Restoration'!J90</f>
        <v>20</v>
      </c>
      <c r="J90" s="44">
        <v>25.0</v>
      </c>
      <c r="K90" s="44">
        <v>42.0</v>
      </c>
      <c r="L90" s="44">
        <v>16.0</v>
      </c>
      <c r="M90" s="45">
        <f>'Turnout Restoration'!AR90</f>
        <v>7</v>
      </c>
      <c r="N90" s="45">
        <f>'Turnout Restoration'!O90</f>
        <v>9</v>
      </c>
      <c r="O90" s="45">
        <f>'Turnout Restoration'!AT90</f>
        <v>17</v>
      </c>
      <c r="P90" s="77">
        <f t="shared" si="2"/>
        <v>0.6307692308</v>
      </c>
      <c r="Q90" s="77">
        <f t="shared" si="3"/>
        <v>0.8235294118</v>
      </c>
      <c r="R90" s="77">
        <f t="shared" si="4"/>
        <v>-0.01929940767</v>
      </c>
      <c r="S90" s="77">
        <f t="shared" si="5"/>
        <v>-0.022909615</v>
      </c>
      <c r="T90" s="77">
        <f t="shared" ref="T90:U90" si="107">R90+$D$12</f>
        <v>0.3417943167</v>
      </c>
      <c r="U90" s="77">
        <f t="shared" si="107"/>
        <v>0.3381841094</v>
      </c>
      <c r="V90" s="77">
        <f t="shared" si="7"/>
        <v>65</v>
      </c>
      <c r="W90" s="77">
        <f t="shared" si="8"/>
        <v>51</v>
      </c>
      <c r="X90" s="77">
        <f t="shared" si="9"/>
        <v>42.78336941</v>
      </c>
      <c r="Y90" s="77">
        <f t="shared" si="10"/>
        <v>22.21663059</v>
      </c>
      <c r="Z90" s="77">
        <f t="shared" si="11"/>
        <v>33.75261042</v>
      </c>
      <c r="AA90" s="77">
        <f t="shared" si="12"/>
        <v>17.24738958</v>
      </c>
      <c r="AB90" s="77">
        <f t="shared" si="13"/>
        <v>0.5609656352</v>
      </c>
      <c r="AC90" s="77">
        <f t="shared" si="14"/>
        <v>0.2666460427</v>
      </c>
      <c r="AD90" s="42">
        <f t="shared" si="15"/>
        <v>24</v>
      </c>
      <c r="AE90" s="42">
        <f t="shared" si="16"/>
        <v>12</v>
      </c>
      <c r="AF90" s="42">
        <f t="shared" si="17"/>
        <v>9</v>
      </c>
      <c r="AG90" s="42">
        <f t="shared" si="18"/>
        <v>5</v>
      </c>
      <c r="AH90" s="32">
        <f>'M1,M2,M3 Restoration'!AT90</f>
        <v>0.450048425</v>
      </c>
      <c r="AI90" s="77">
        <f t="shared" si="19"/>
        <v>5</v>
      </c>
      <c r="AJ90" s="77">
        <f t="shared" si="20"/>
        <v>7</v>
      </c>
      <c r="AK90" s="77"/>
      <c r="AL90" s="77"/>
    </row>
    <row r="91">
      <c r="A91" s="1"/>
      <c r="B91" s="1"/>
      <c r="C91" s="62"/>
      <c r="D91" s="62"/>
      <c r="E91" s="2">
        <v>2004.0</v>
      </c>
      <c r="F91" s="61">
        <v>1302.0</v>
      </c>
      <c r="G91" s="43">
        <f>'N1,N2,N3 Restoration'!H91</f>
        <v>18</v>
      </c>
      <c r="H91" s="43">
        <f>'Turnout Restoration'!AW91</f>
        <v>11</v>
      </c>
      <c r="I91" s="43">
        <f>'N1,N2,N3 Restoration'!J91</f>
        <v>11</v>
      </c>
      <c r="J91" s="44">
        <v>47.0</v>
      </c>
      <c r="K91" s="44">
        <v>72.0</v>
      </c>
      <c r="L91" s="44">
        <v>25.0</v>
      </c>
      <c r="M91" s="45">
        <f>'Turnout Restoration'!AR91</f>
        <v>14</v>
      </c>
      <c r="N91" s="45">
        <f>'Turnout Restoration'!O91</f>
        <v>7</v>
      </c>
      <c r="O91" s="45">
        <f>'Turnout Restoration'!AT91</f>
        <v>11</v>
      </c>
      <c r="P91" s="77">
        <f t="shared" si="2"/>
        <v>0.7422680412</v>
      </c>
      <c r="Q91" s="77">
        <f t="shared" si="3"/>
        <v>0.9113924051</v>
      </c>
      <c r="R91" s="77">
        <f t="shared" si="4"/>
        <v>0.03237304134</v>
      </c>
      <c r="S91" s="77">
        <f t="shared" si="5"/>
        <v>0.01780916955</v>
      </c>
      <c r="T91" s="77">
        <f t="shared" ref="T91:U91" si="108">R91+$D$12</f>
        <v>0.3934667657</v>
      </c>
      <c r="U91" s="77">
        <f t="shared" si="108"/>
        <v>0.378902894</v>
      </c>
      <c r="V91" s="77">
        <f t="shared" si="7"/>
        <v>97</v>
      </c>
      <c r="W91" s="77">
        <f t="shared" si="8"/>
        <v>79</v>
      </c>
      <c r="X91" s="77">
        <f t="shared" si="9"/>
        <v>58.83372372</v>
      </c>
      <c r="Y91" s="77">
        <f t="shared" si="10"/>
        <v>38.16627628</v>
      </c>
      <c r="Z91" s="77">
        <f t="shared" si="11"/>
        <v>49.06667138</v>
      </c>
      <c r="AA91" s="77">
        <f t="shared" si="12"/>
        <v>29.93332862</v>
      </c>
      <c r="AB91" s="77">
        <f t="shared" si="13"/>
        <v>0.4249263589</v>
      </c>
      <c r="AC91" s="77">
        <f t="shared" si="14"/>
        <v>0.1426630298</v>
      </c>
      <c r="AD91" s="42">
        <f t="shared" si="15"/>
        <v>25</v>
      </c>
      <c r="AE91" s="42">
        <f t="shared" si="16"/>
        <v>16</v>
      </c>
      <c r="AF91" s="42">
        <f t="shared" si="17"/>
        <v>7</v>
      </c>
      <c r="AG91" s="42">
        <f t="shared" si="18"/>
        <v>4</v>
      </c>
      <c r="AH91" s="32">
        <f>'M1,M2,M3 Restoration'!AT91</f>
        <v>0.6750574006</v>
      </c>
      <c r="AI91" s="77">
        <f t="shared" si="19"/>
        <v>11</v>
      </c>
      <c r="AJ91" s="77">
        <f t="shared" si="20"/>
        <v>5</v>
      </c>
      <c r="AK91" s="77"/>
      <c r="AL91" s="77"/>
    </row>
    <row r="92">
      <c r="A92" s="1"/>
      <c r="B92" s="1"/>
      <c r="C92" s="62"/>
      <c r="D92" s="62"/>
      <c r="E92" s="2">
        <v>2005.0</v>
      </c>
      <c r="F92" s="61">
        <v>2026.0</v>
      </c>
      <c r="G92" s="43">
        <f>'N1,N2,N3 Restoration'!H92</f>
        <v>21</v>
      </c>
      <c r="H92" s="43">
        <f>'Turnout Restoration'!AW92</f>
        <v>16</v>
      </c>
      <c r="I92" s="43">
        <f>'N1,N2,N3 Restoration'!J92</f>
        <v>47</v>
      </c>
      <c r="J92" s="44">
        <v>78.0</v>
      </c>
      <c r="K92" s="44">
        <v>114.0</v>
      </c>
      <c r="L92" s="44">
        <v>69.0</v>
      </c>
      <c r="M92" s="45">
        <f>'Turnout Restoration'!AR92</f>
        <v>28</v>
      </c>
      <c r="N92" s="45">
        <f>'Turnout Restoration'!O92</f>
        <v>21</v>
      </c>
      <c r="O92" s="45">
        <f>'Turnout Restoration'!AT92</f>
        <v>54</v>
      </c>
      <c r="P92" s="77">
        <f t="shared" si="2"/>
        <v>0.6419213974</v>
      </c>
      <c r="Q92" s="77">
        <f t="shared" si="3"/>
        <v>0.8444444444</v>
      </c>
      <c r="R92" s="77">
        <f t="shared" si="4"/>
        <v>-0.01413110356</v>
      </c>
      <c r="S92" s="77">
        <f t="shared" si="5"/>
        <v>-0.01321685724</v>
      </c>
      <c r="T92" s="77">
        <f t="shared" ref="T92:U92" si="109">R92+$D$12</f>
        <v>0.3469626209</v>
      </c>
      <c r="U92" s="77">
        <f t="shared" si="109"/>
        <v>0.3478768672</v>
      </c>
      <c r="V92" s="77">
        <f t="shared" si="7"/>
        <v>229</v>
      </c>
      <c r="W92" s="77">
        <f t="shared" si="8"/>
        <v>135</v>
      </c>
      <c r="X92" s="77">
        <f t="shared" si="9"/>
        <v>149.5455598</v>
      </c>
      <c r="Y92" s="77">
        <f t="shared" si="10"/>
        <v>79.45444017</v>
      </c>
      <c r="Z92" s="77">
        <f t="shared" si="11"/>
        <v>88.03662293</v>
      </c>
      <c r="AA92" s="77">
        <f t="shared" si="12"/>
        <v>46.96337707</v>
      </c>
      <c r="AB92" s="77">
        <f t="shared" si="13"/>
        <v>0.5483278815</v>
      </c>
      <c r="AC92" s="77">
        <f t="shared" si="14"/>
        <v>0.2385370917</v>
      </c>
      <c r="AD92" s="42">
        <f t="shared" si="15"/>
        <v>82</v>
      </c>
      <c r="AE92" s="42">
        <f t="shared" si="16"/>
        <v>44</v>
      </c>
      <c r="AF92" s="42">
        <f t="shared" si="17"/>
        <v>21</v>
      </c>
      <c r="AG92" s="42">
        <f t="shared" si="18"/>
        <v>11</v>
      </c>
      <c r="AH92" s="32">
        <f>'M1,M2,M3 Restoration'!AT92</f>
        <v>0.316925238</v>
      </c>
      <c r="AI92" s="77">
        <f t="shared" si="19"/>
        <v>14</v>
      </c>
      <c r="AJ92" s="77">
        <f t="shared" si="20"/>
        <v>30</v>
      </c>
      <c r="AK92" s="77"/>
      <c r="AL92" s="77"/>
    </row>
    <row r="93">
      <c r="A93" s="1"/>
      <c r="B93" s="1"/>
      <c r="C93" s="62"/>
      <c r="D93" s="62"/>
      <c r="E93" s="2">
        <v>2007.0</v>
      </c>
      <c r="F93" s="61">
        <v>592.0</v>
      </c>
      <c r="G93" s="43">
        <f>'N1,N2,N3 Restoration'!H93</f>
        <v>10</v>
      </c>
      <c r="H93" s="43">
        <f>'Turnout Restoration'!AW93</f>
        <v>2</v>
      </c>
      <c r="I93" s="43">
        <f>'N1,N2,N3 Restoration'!J93</f>
        <v>17</v>
      </c>
      <c r="J93" s="44">
        <v>31.0</v>
      </c>
      <c r="K93" s="44">
        <v>39.0</v>
      </c>
      <c r="L93" s="44">
        <v>31.0</v>
      </c>
      <c r="M93" s="45">
        <f>'Turnout Restoration'!AR93</f>
        <v>8</v>
      </c>
      <c r="N93" s="45">
        <f>'Turnout Restoration'!O93</f>
        <v>2</v>
      </c>
      <c r="O93" s="45">
        <f>'Turnout Restoration'!AT93</f>
        <v>8</v>
      </c>
      <c r="P93" s="77">
        <f t="shared" si="2"/>
        <v>0.7948717949</v>
      </c>
      <c r="Q93" s="77">
        <f t="shared" si="3"/>
        <v>0.9512195122</v>
      </c>
      <c r="R93" s="77">
        <f t="shared" si="4"/>
        <v>0.05675146085</v>
      </c>
      <c r="S93" s="77">
        <f t="shared" si="5"/>
        <v>0.03626644415</v>
      </c>
      <c r="T93" s="77">
        <f t="shared" ref="T93:U93" si="110">R93+$D$12</f>
        <v>0.4178451853</v>
      </c>
      <c r="U93" s="77">
        <f t="shared" si="110"/>
        <v>0.3973601686</v>
      </c>
      <c r="V93" s="77">
        <f t="shared" si="7"/>
        <v>78</v>
      </c>
      <c r="W93" s="77">
        <f t="shared" si="8"/>
        <v>41</v>
      </c>
      <c r="X93" s="77">
        <f t="shared" si="9"/>
        <v>45.40807555</v>
      </c>
      <c r="Y93" s="77">
        <f t="shared" si="10"/>
        <v>32.59192445</v>
      </c>
      <c r="Z93" s="77">
        <f t="shared" si="11"/>
        <v>24.70823309</v>
      </c>
      <c r="AA93" s="77">
        <f t="shared" si="12"/>
        <v>16.29176691</v>
      </c>
      <c r="AB93" s="77">
        <f t="shared" si="13"/>
        <v>0.3523602312</v>
      </c>
      <c r="AC93" s="77">
        <f t="shared" si="14"/>
        <v>0.08094467916</v>
      </c>
      <c r="AD93" s="42">
        <f t="shared" si="15"/>
        <v>16</v>
      </c>
      <c r="AE93" s="42">
        <f t="shared" si="16"/>
        <v>11</v>
      </c>
      <c r="AF93" s="42">
        <f t="shared" si="17"/>
        <v>2</v>
      </c>
      <c r="AG93" s="42">
        <f t="shared" si="18"/>
        <v>1</v>
      </c>
      <c r="AH93" s="32">
        <f>'M1,M2,M3 Restoration'!AT93</f>
        <v>0.3306739459</v>
      </c>
      <c r="AI93" s="77">
        <f t="shared" si="19"/>
        <v>4</v>
      </c>
      <c r="AJ93" s="77">
        <f t="shared" si="20"/>
        <v>7</v>
      </c>
      <c r="AK93" s="77"/>
      <c r="AL93" s="77"/>
    </row>
    <row r="94">
      <c r="A94" s="1"/>
      <c r="B94" s="1"/>
      <c r="C94" s="62"/>
      <c r="D94" s="62"/>
      <c r="E94" s="2">
        <v>2008.0</v>
      </c>
      <c r="F94" s="61">
        <v>3166.0</v>
      </c>
      <c r="G94" s="43">
        <f>'N1,N2,N3 Restoration'!H94</f>
        <v>43</v>
      </c>
      <c r="H94" s="43">
        <f>'Turnout Restoration'!AW94</f>
        <v>27</v>
      </c>
      <c r="I94" s="43">
        <f>'N1,N2,N3 Restoration'!J94</f>
        <v>39</v>
      </c>
      <c r="J94" s="44">
        <v>106.0</v>
      </c>
      <c r="K94" s="44">
        <v>213.0</v>
      </c>
      <c r="L94" s="44">
        <v>70.0</v>
      </c>
      <c r="M94" s="45">
        <f>'Turnout Restoration'!AR94</f>
        <v>45</v>
      </c>
      <c r="N94" s="45">
        <f>'Turnout Restoration'!O94</f>
        <v>34</v>
      </c>
      <c r="O94" s="45">
        <f>'Turnout Restoration'!AT94</f>
        <v>23</v>
      </c>
      <c r="P94" s="77">
        <f t="shared" si="2"/>
        <v>0.7213114754</v>
      </c>
      <c r="Q94" s="77">
        <f t="shared" si="3"/>
        <v>0.8623481781</v>
      </c>
      <c r="R94" s="77">
        <f t="shared" si="4"/>
        <v>0.02266103567</v>
      </c>
      <c r="S94" s="77">
        <f t="shared" si="5"/>
        <v>-0.004919640777</v>
      </c>
      <c r="T94" s="77">
        <f t="shared" ref="T94:U94" si="111">R94+$D$12</f>
        <v>0.3837547601</v>
      </c>
      <c r="U94" s="77">
        <f t="shared" si="111"/>
        <v>0.3561740836</v>
      </c>
      <c r="V94" s="77">
        <f t="shared" si="7"/>
        <v>244</v>
      </c>
      <c r="W94" s="77">
        <f t="shared" si="8"/>
        <v>247</v>
      </c>
      <c r="X94" s="77">
        <f t="shared" si="9"/>
        <v>150.3638385</v>
      </c>
      <c r="Y94" s="77">
        <f t="shared" si="10"/>
        <v>93.63616146</v>
      </c>
      <c r="Z94" s="77">
        <f t="shared" si="11"/>
        <v>159.0250013</v>
      </c>
      <c r="AA94" s="77">
        <f t="shared" si="12"/>
        <v>87.97499866</v>
      </c>
      <c r="AB94" s="77">
        <f t="shared" si="13"/>
        <v>0.4522363931</v>
      </c>
      <c r="AC94" s="77">
        <f t="shared" si="14"/>
        <v>0.2138028594</v>
      </c>
      <c r="AD94" s="42">
        <f t="shared" si="15"/>
        <v>68</v>
      </c>
      <c r="AE94" s="42">
        <f t="shared" si="16"/>
        <v>42</v>
      </c>
      <c r="AF94" s="42">
        <f t="shared" si="17"/>
        <v>34</v>
      </c>
      <c r="AG94" s="42">
        <f t="shared" si="18"/>
        <v>19</v>
      </c>
      <c r="AH94" s="32">
        <f>'M1,M2,M3 Restoration'!AT94</f>
        <v>0.5475139168</v>
      </c>
      <c r="AI94" s="77">
        <f t="shared" si="19"/>
        <v>23</v>
      </c>
      <c r="AJ94" s="77">
        <f t="shared" si="20"/>
        <v>19</v>
      </c>
      <c r="AK94" s="77"/>
      <c r="AL94" s="77"/>
    </row>
    <row r="95">
      <c r="A95" s="1"/>
      <c r="B95" s="1"/>
      <c r="C95" s="62"/>
      <c r="D95" s="62"/>
      <c r="E95" s="2">
        <v>2009.0</v>
      </c>
      <c r="F95" s="61">
        <v>1664.0</v>
      </c>
      <c r="G95" s="43">
        <f>'N1,N2,N3 Restoration'!H95</f>
        <v>15</v>
      </c>
      <c r="H95" s="43">
        <f>'Turnout Restoration'!AW95</f>
        <v>3</v>
      </c>
      <c r="I95" s="43">
        <f>'N1,N2,N3 Restoration'!J95</f>
        <v>15</v>
      </c>
      <c r="J95" s="44">
        <v>20.0</v>
      </c>
      <c r="K95" s="44">
        <v>71.0</v>
      </c>
      <c r="L95" s="44">
        <v>29.0</v>
      </c>
      <c r="M95" s="45">
        <f>'Turnout Restoration'!AR95</f>
        <v>10</v>
      </c>
      <c r="N95" s="45">
        <f>'Turnout Restoration'!O95</f>
        <v>4</v>
      </c>
      <c r="O95" s="45">
        <f>'Turnout Restoration'!AT95</f>
        <v>15</v>
      </c>
      <c r="P95" s="77">
        <f t="shared" si="2"/>
        <v>0.6621621622</v>
      </c>
      <c r="Q95" s="77">
        <f t="shared" si="3"/>
        <v>0.9466666667</v>
      </c>
      <c r="R95" s="77">
        <f t="shared" si="4"/>
        <v>-0.004750825135</v>
      </c>
      <c r="S95" s="77">
        <f t="shared" si="5"/>
        <v>0.03415649627</v>
      </c>
      <c r="T95" s="77">
        <f t="shared" ref="T95:U95" si="112">R95+$D$12</f>
        <v>0.3563428993</v>
      </c>
      <c r="U95" s="77">
        <f t="shared" si="112"/>
        <v>0.3952502207</v>
      </c>
      <c r="V95" s="77">
        <f t="shared" si="7"/>
        <v>74</v>
      </c>
      <c r="W95" s="77">
        <f t="shared" si="8"/>
        <v>75</v>
      </c>
      <c r="X95" s="77">
        <f t="shared" si="9"/>
        <v>47.63062545</v>
      </c>
      <c r="Y95" s="77">
        <f t="shared" si="10"/>
        <v>26.36937455</v>
      </c>
      <c r="Z95" s="77">
        <f t="shared" si="11"/>
        <v>45.35623345</v>
      </c>
      <c r="AA95" s="77">
        <f t="shared" si="12"/>
        <v>29.64376655</v>
      </c>
      <c r="AB95" s="77">
        <f t="shared" si="13"/>
        <v>0.5248723854</v>
      </c>
      <c r="AC95" s="77">
        <f t="shared" si="14"/>
        <v>0.0881907446</v>
      </c>
      <c r="AD95" s="42">
        <f t="shared" si="15"/>
        <v>25</v>
      </c>
      <c r="AE95" s="42">
        <f t="shared" si="16"/>
        <v>14</v>
      </c>
      <c r="AF95" s="42">
        <f t="shared" si="17"/>
        <v>4</v>
      </c>
      <c r="AG95" s="42">
        <f t="shared" si="18"/>
        <v>3</v>
      </c>
      <c r="AH95" s="32">
        <f>'M1,M2,M3 Restoration'!AT95</f>
        <v>0.3036214339</v>
      </c>
      <c r="AI95" s="77">
        <f t="shared" si="19"/>
        <v>4</v>
      </c>
      <c r="AJ95" s="77">
        <f t="shared" si="20"/>
        <v>10</v>
      </c>
      <c r="AK95" s="77"/>
      <c r="AL95" s="77"/>
    </row>
    <row r="96">
      <c r="A96" s="1"/>
      <c r="B96" s="1"/>
      <c r="C96" s="62"/>
      <c r="D96" s="62"/>
      <c r="E96" s="2">
        <v>2011.0</v>
      </c>
      <c r="F96" s="61">
        <v>1367.0</v>
      </c>
      <c r="G96" s="43">
        <f>'N1,N2,N3 Restoration'!H96</f>
        <v>7</v>
      </c>
      <c r="H96" s="43">
        <f>'Turnout Restoration'!AW96</f>
        <v>3</v>
      </c>
      <c r="I96" s="43">
        <f>'N1,N2,N3 Restoration'!J96</f>
        <v>22</v>
      </c>
      <c r="J96" s="44">
        <v>25.0</v>
      </c>
      <c r="K96" s="44">
        <v>102.0</v>
      </c>
      <c r="L96" s="44">
        <v>27.0</v>
      </c>
      <c r="M96" s="45">
        <f>'Turnout Restoration'!AR96</f>
        <v>17</v>
      </c>
      <c r="N96" s="45">
        <f>'Turnout Restoration'!O96</f>
        <v>11</v>
      </c>
      <c r="O96" s="45">
        <f>'Turnout Restoration'!AT96</f>
        <v>46</v>
      </c>
      <c r="P96" s="77">
        <f t="shared" si="2"/>
        <v>0.452173913</v>
      </c>
      <c r="Q96" s="77">
        <f t="shared" si="3"/>
        <v>0.9026548673</v>
      </c>
      <c r="R96" s="77">
        <f t="shared" si="4"/>
        <v>-0.1020667252</v>
      </c>
      <c r="S96" s="77">
        <f t="shared" si="5"/>
        <v>0.01375988889</v>
      </c>
      <c r="T96" s="77">
        <f t="shared" ref="T96:U96" si="113">R96+$D$12</f>
        <v>0.2590269992</v>
      </c>
      <c r="U96" s="77">
        <f t="shared" si="113"/>
        <v>0.3748536133</v>
      </c>
      <c r="V96" s="77">
        <f t="shared" si="7"/>
        <v>115</v>
      </c>
      <c r="W96" s="77">
        <f t="shared" si="8"/>
        <v>113</v>
      </c>
      <c r="X96" s="77">
        <f t="shared" si="9"/>
        <v>85.21189509</v>
      </c>
      <c r="Y96" s="77">
        <f t="shared" si="10"/>
        <v>29.78810491</v>
      </c>
      <c r="Z96" s="77">
        <f t="shared" si="11"/>
        <v>70.6415417</v>
      </c>
      <c r="AA96" s="77">
        <f t="shared" si="12"/>
        <v>42.3584583</v>
      </c>
      <c r="AB96" s="77">
        <f t="shared" si="13"/>
        <v>0.7393333986</v>
      </c>
      <c r="AC96" s="77">
        <f t="shared" si="14"/>
        <v>0.1557157408</v>
      </c>
      <c r="AD96" s="42">
        <f t="shared" si="15"/>
        <v>63</v>
      </c>
      <c r="AE96" s="42">
        <f t="shared" si="16"/>
        <v>22</v>
      </c>
      <c r="AF96" s="42">
        <f t="shared" si="17"/>
        <v>11</v>
      </c>
      <c r="AG96" s="42">
        <f t="shared" si="18"/>
        <v>7</v>
      </c>
      <c r="AH96" s="32">
        <f>'M1,M2,M3 Restoration'!AT96</f>
        <v>0.2135046981</v>
      </c>
      <c r="AI96" s="77">
        <f t="shared" si="19"/>
        <v>5</v>
      </c>
      <c r="AJ96" s="77">
        <f t="shared" si="20"/>
        <v>17</v>
      </c>
      <c r="AK96" s="77"/>
      <c r="AL96" s="77"/>
    </row>
    <row r="97">
      <c r="A97" s="1"/>
      <c r="B97" s="1"/>
      <c r="C97" s="62"/>
      <c r="D97" s="62"/>
      <c r="E97" s="2">
        <v>2013.0</v>
      </c>
      <c r="F97" s="61">
        <v>1064.0</v>
      </c>
      <c r="G97" s="43">
        <f>'N1,N2,N3 Restoration'!H97</f>
        <v>5</v>
      </c>
      <c r="H97" s="43">
        <f>'Turnout Restoration'!AW97</f>
        <v>5</v>
      </c>
      <c r="I97" s="43">
        <f>'N1,N2,N3 Restoration'!J97</f>
        <v>4</v>
      </c>
      <c r="J97" s="44">
        <v>15.0</v>
      </c>
      <c r="K97" s="44">
        <v>35.0</v>
      </c>
      <c r="L97" s="44">
        <v>6.0</v>
      </c>
      <c r="M97" s="45">
        <f>'Turnout Restoration'!AR97</f>
        <v>7</v>
      </c>
      <c r="N97" s="45">
        <f>'Turnout Restoration'!O97</f>
        <v>4</v>
      </c>
      <c r="O97" s="45">
        <f>'Turnout Restoration'!AT97</f>
        <v>8</v>
      </c>
      <c r="P97" s="77">
        <f t="shared" si="2"/>
        <v>0.5833333333</v>
      </c>
      <c r="Q97" s="77">
        <f t="shared" si="3"/>
        <v>0.8974358974</v>
      </c>
      <c r="R97" s="77">
        <f t="shared" si="4"/>
        <v>-0.04128286185</v>
      </c>
      <c r="S97" s="77">
        <f t="shared" si="5"/>
        <v>0.01134123572</v>
      </c>
      <c r="T97" s="77">
        <f t="shared" ref="T97:U97" si="114">R97+$D$12</f>
        <v>0.3198108626</v>
      </c>
      <c r="U97" s="77">
        <f t="shared" si="114"/>
        <v>0.3724349601</v>
      </c>
      <c r="V97" s="77">
        <f t="shared" si="7"/>
        <v>36</v>
      </c>
      <c r="W97" s="77">
        <f t="shared" si="8"/>
        <v>39</v>
      </c>
      <c r="X97" s="77">
        <f t="shared" si="9"/>
        <v>24.48680895</v>
      </c>
      <c r="Y97" s="77">
        <f t="shared" si="10"/>
        <v>11.51319105</v>
      </c>
      <c r="Z97" s="77">
        <f t="shared" si="11"/>
        <v>24.47503656</v>
      </c>
      <c r="AA97" s="77">
        <f t="shared" si="12"/>
        <v>14.52496344</v>
      </c>
      <c r="AB97" s="77">
        <f t="shared" si="13"/>
        <v>0.6125747145</v>
      </c>
      <c r="AC97" s="77">
        <f t="shared" si="14"/>
        <v>0.1634318294</v>
      </c>
      <c r="AD97" s="42">
        <f t="shared" si="15"/>
        <v>15</v>
      </c>
      <c r="AE97" s="42">
        <f t="shared" si="16"/>
        <v>7</v>
      </c>
      <c r="AF97" s="42">
        <f t="shared" si="17"/>
        <v>4</v>
      </c>
      <c r="AG97" s="42">
        <f t="shared" si="18"/>
        <v>2</v>
      </c>
      <c r="AH97" s="32">
        <f>'M1,M2,M3 Restoration'!AT97</f>
        <v>0.6912602833</v>
      </c>
      <c r="AI97" s="77">
        <f t="shared" si="19"/>
        <v>5</v>
      </c>
      <c r="AJ97" s="77">
        <f t="shared" si="20"/>
        <v>2</v>
      </c>
      <c r="AK97" s="77"/>
      <c r="AL97" s="77"/>
    </row>
    <row r="98">
      <c r="A98" s="1"/>
      <c r="B98" s="1"/>
      <c r="C98" s="62"/>
      <c r="D98" s="62"/>
      <c r="E98" s="2">
        <v>2014.0</v>
      </c>
      <c r="F98" s="61">
        <v>2933.0</v>
      </c>
      <c r="G98" s="43">
        <f>'N1,N2,N3 Restoration'!H98</f>
        <v>19</v>
      </c>
      <c r="H98" s="43">
        <f>'Turnout Restoration'!AW98</f>
        <v>15</v>
      </c>
      <c r="I98" s="43">
        <f>'N1,N2,N3 Restoration'!J98</f>
        <v>20</v>
      </c>
      <c r="J98" s="44">
        <v>48.0</v>
      </c>
      <c r="K98" s="44">
        <v>133.0</v>
      </c>
      <c r="L98" s="44">
        <v>37.0</v>
      </c>
      <c r="M98" s="45">
        <f>'Turnout Restoration'!AR98</f>
        <v>21</v>
      </c>
      <c r="N98" s="45">
        <f>'Turnout Restoration'!O98</f>
        <v>21</v>
      </c>
      <c r="O98" s="45">
        <f>'Turnout Restoration'!AT98</f>
        <v>33</v>
      </c>
      <c r="P98" s="77">
        <f t="shared" si="2"/>
        <v>0.6115107914</v>
      </c>
      <c r="Q98" s="77">
        <f t="shared" si="3"/>
        <v>0.8636363636</v>
      </c>
      <c r="R98" s="77">
        <f t="shared" si="4"/>
        <v>-0.02822444215</v>
      </c>
      <c r="S98" s="77">
        <f t="shared" si="5"/>
        <v>-0.004322650556</v>
      </c>
      <c r="T98" s="77">
        <f t="shared" ref="T98:U98" si="115">R98+$D$12</f>
        <v>0.3328692823</v>
      </c>
      <c r="U98" s="77">
        <f t="shared" si="115"/>
        <v>0.3567710739</v>
      </c>
      <c r="V98" s="77">
        <f t="shared" si="7"/>
        <v>139</v>
      </c>
      <c r="W98" s="77">
        <f t="shared" si="8"/>
        <v>154</v>
      </c>
      <c r="X98" s="77">
        <f t="shared" si="9"/>
        <v>92.73116977</v>
      </c>
      <c r="Y98" s="77">
        <f t="shared" si="10"/>
        <v>46.26883023</v>
      </c>
      <c r="Z98" s="77">
        <f t="shared" si="11"/>
        <v>99.05725463</v>
      </c>
      <c r="AA98" s="77">
        <f t="shared" si="12"/>
        <v>54.94274537</v>
      </c>
      <c r="AB98" s="77">
        <f t="shared" si="13"/>
        <v>0.5823284677</v>
      </c>
      <c r="AC98" s="77">
        <f t="shared" si="14"/>
        <v>0.2119986071</v>
      </c>
      <c r="AD98" s="42">
        <f t="shared" si="15"/>
        <v>54</v>
      </c>
      <c r="AE98" s="42">
        <f t="shared" si="16"/>
        <v>27</v>
      </c>
      <c r="AF98" s="42">
        <f t="shared" si="17"/>
        <v>21</v>
      </c>
      <c r="AG98" s="42">
        <f t="shared" si="18"/>
        <v>12</v>
      </c>
      <c r="AH98" s="32">
        <f>'M1,M2,M3 Restoration'!AT98</f>
        <v>0.4811493513</v>
      </c>
      <c r="AI98" s="77">
        <f t="shared" si="19"/>
        <v>13</v>
      </c>
      <c r="AJ98" s="77">
        <f t="shared" si="20"/>
        <v>14</v>
      </c>
      <c r="AK98" s="77"/>
      <c r="AL98" s="77"/>
    </row>
    <row r="99">
      <c r="A99" s="1"/>
      <c r="B99" s="1"/>
      <c r="C99" s="62"/>
      <c r="D99" s="62"/>
      <c r="E99" s="2">
        <v>2015.0</v>
      </c>
      <c r="F99" s="61">
        <v>2515.0</v>
      </c>
      <c r="G99" s="43">
        <f>'N1,N2,N3 Restoration'!H99</f>
        <v>8</v>
      </c>
      <c r="H99" s="43">
        <f>'Turnout Restoration'!AW99</f>
        <v>18</v>
      </c>
      <c r="I99" s="43">
        <f>'N1,N2,N3 Restoration'!J99</f>
        <v>19</v>
      </c>
      <c r="J99" s="44">
        <v>37.0</v>
      </c>
      <c r="K99" s="44">
        <v>106.0</v>
      </c>
      <c r="L99" s="44">
        <v>43.0</v>
      </c>
      <c r="M99" s="45">
        <f>'Turnout Restoration'!AR99</f>
        <v>20</v>
      </c>
      <c r="N99" s="45">
        <f>'Turnout Restoration'!O99</f>
        <v>23</v>
      </c>
      <c r="O99" s="45">
        <f>'Turnout Restoration'!AT99</f>
        <v>36</v>
      </c>
      <c r="P99" s="77">
        <f t="shared" si="2"/>
        <v>0.5882352941</v>
      </c>
      <c r="Q99" s="77">
        <f t="shared" si="3"/>
        <v>0.8217054264</v>
      </c>
      <c r="R99" s="77">
        <f t="shared" si="4"/>
        <v>-0.03901112175</v>
      </c>
      <c r="S99" s="77">
        <f t="shared" si="5"/>
        <v>-0.02375491364</v>
      </c>
      <c r="T99" s="77">
        <f t="shared" ref="T99:U99" si="116">R99+$D$12</f>
        <v>0.3220826027</v>
      </c>
      <c r="U99" s="77">
        <f t="shared" si="116"/>
        <v>0.3373388108</v>
      </c>
      <c r="V99" s="77">
        <f t="shared" si="7"/>
        <v>136</v>
      </c>
      <c r="W99" s="77">
        <f t="shared" si="8"/>
        <v>129</v>
      </c>
      <c r="X99" s="77">
        <f t="shared" si="9"/>
        <v>92.19676604</v>
      </c>
      <c r="Y99" s="77">
        <f t="shared" si="10"/>
        <v>43.80323396</v>
      </c>
      <c r="Z99" s="77">
        <f t="shared" si="11"/>
        <v>85.48329341</v>
      </c>
      <c r="AA99" s="77">
        <f t="shared" si="12"/>
        <v>43.51670659</v>
      </c>
      <c r="AB99" s="77">
        <f t="shared" si="13"/>
        <v>0.6073965759</v>
      </c>
      <c r="AC99" s="77">
        <f t="shared" si="14"/>
        <v>0.2690584216</v>
      </c>
      <c r="AD99" s="42">
        <f t="shared" si="15"/>
        <v>56</v>
      </c>
      <c r="AE99" s="42">
        <f t="shared" si="16"/>
        <v>27</v>
      </c>
      <c r="AF99" s="42">
        <f t="shared" si="17"/>
        <v>23</v>
      </c>
      <c r="AG99" s="42">
        <f t="shared" si="18"/>
        <v>12</v>
      </c>
      <c r="AH99" s="32">
        <f>'M1,M2,M3 Restoration'!AT99</f>
        <v>0.2332702562</v>
      </c>
      <c r="AI99" s="77">
        <f t="shared" si="19"/>
        <v>6</v>
      </c>
      <c r="AJ99" s="77">
        <f t="shared" si="20"/>
        <v>21</v>
      </c>
      <c r="AK99" s="77"/>
      <c r="AL99" s="77"/>
    </row>
    <row r="100">
      <c r="A100" s="1"/>
      <c r="B100" s="1"/>
      <c r="C100" s="62"/>
      <c r="D100" s="62"/>
      <c r="E100" s="2">
        <v>2021.0</v>
      </c>
      <c r="F100" s="61">
        <v>3158.0</v>
      </c>
      <c r="G100" s="43">
        <f>'N1,N2,N3 Restoration'!H100</f>
        <v>24</v>
      </c>
      <c r="H100" s="43">
        <f>'Turnout Restoration'!AW100</f>
        <v>20</v>
      </c>
      <c r="I100" s="43">
        <f>'N1,N2,N3 Restoration'!J100</f>
        <v>18</v>
      </c>
      <c r="J100" s="44">
        <v>47.0</v>
      </c>
      <c r="K100" s="44">
        <v>128.0</v>
      </c>
      <c r="L100" s="44">
        <v>42.0</v>
      </c>
      <c r="M100" s="45">
        <f>'Turnout Restoration'!AR100</f>
        <v>23</v>
      </c>
      <c r="N100" s="45">
        <f>'Turnout Restoration'!O100</f>
        <v>17</v>
      </c>
      <c r="O100" s="45">
        <f>'Turnout Restoration'!AT100</f>
        <v>19</v>
      </c>
      <c r="P100" s="77">
        <f t="shared" si="2"/>
        <v>0.679389313</v>
      </c>
      <c r="Q100" s="77">
        <f t="shared" si="3"/>
        <v>0.8827586207</v>
      </c>
      <c r="R100" s="77">
        <f t="shared" si="4"/>
        <v>0.003232839159</v>
      </c>
      <c r="S100" s="77">
        <f t="shared" si="5"/>
        <v>0.00453927226</v>
      </c>
      <c r="T100" s="77">
        <f t="shared" ref="T100:U100" si="117">R100+$D$12</f>
        <v>0.3643265636</v>
      </c>
      <c r="U100" s="77">
        <f t="shared" si="117"/>
        <v>0.3656329967</v>
      </c>
      <c r="V100" s="77">
        <f t="shared" si="7"/>
        <v>131</v>
      </c>
      <c r="W100" s="77">
        <f t="shared" si="8"/>
        <v>145</v>
      </c>
      <c r="X100" s="77">
        <f t="shared" si="9"/>
        <v>83.27322017</v>
      </c>
      <c r="Y100" s="77">
        <f t="shared" si="10"/>
        <v>47.72677983</v>
      </c>
      <c r="Z100" s="77">
        <f t="shared" si="11"/>
        <v>91.98321548</v>
      </c>
      <c r="AA100" s="77">
        <f t="shared" si="12"/>
        <v>53.01678452</v>
      </c>
      <c r="AB100" s="77">
        <f t="shared" si="13"/>
        <v>0.5043638268</v>
      </c>
      <c r="AC100" s="77">
        <f t="shared" si="14"/>
        <v>0.1848163267</v>
      </c>
      <c r="AD100" s="42">
        <f t="shared" si="15"/>
        <v>42</v>
      </c>
      <c r="AE100" s="42">
        <f t="shared" si="16"/>
        <v>24</v>
      </c>
      <c r="AF100" s="42">
        <f t="shared" si="17"/>
        <v>17</v>
      </c>
      <c r="AG100" s="42">
        <f t="shared" si="18"/>
        <v>10</v>
      </c>
      <c r="AH100" s="32">
        <f>'M1,M2,M3 Restoration'!AT100</f>
        <v>0.4962718987</v>
      </c>
      <c r="AI100" s="77">
        <f t="shared" si="19"/>
        <v>12</v>
      </c>
      <c r="AJ100" s="77">
        <f t="shared" si="20"/>
        <v>12</v>
      </c>
      <c r="AK100" s="77"/>
      <c r="AL100" s="77"/>
    </row>
    <row r="101">
      <c r="A101" s="1"/>
      <c r="B101" s="1"/>
      <c r="C101" s="62"/>
      <c r="D101" s="62"/>
      <c r="E101" s="2">
        <v>2023.0</v>
      </c>
      <c r="F101" s="61">
        <v>1285.0</v>
      </c>
      <c r="G101" s="43">
        <f>'N1,N2,N3 Restoration'!H101</f>
        <v>16</v>
      </c>
      <c r="H101" s="43">
        <f>'Turnout Restoration'!AW101</f>
        <v>7</v>
      </c>
      <c r="I101" s="43">
        <f>'N1,N2,N3 Restoration'!J101</f>
        <v>6</v>
      </c>
      <c r="J101" s="44">
        <v>25.0</v>
      </c>
      <c r="K101" s="44">
        <v>63.0</v>
      </c>
      <c r="L101" s="44">
        <v>14.0</v>
      </c>
      <c r="M101" s="45">
        <f>'Turnout Restoration'!AR101</f>
        <v>16</v>
      </c>
      <c r="N101" s="45">
        <f>'Turnout Restoration'!O101</f>
        <v>7</v>
      </c>
      <c r="O101" s="45">
        <f>'Turnout Restoration'!AT101</f>
        <v>2</v>
      </c>
      <c r="P101" s="77">
        <f t="shared" si="2"/>
        <v>0.6842105263</v>
      </c>
      <c r="Q101" s="77">
        <f t="shared" si="3"/>
        <v>0.9</v>
      </c>
      <c r="R101" s="77">
        <f t="shared" si="4"/>
        <v>0.005467158067</v>
      </c>
      <c r="S101" s="77">
        <f t="shared" si="5"/>
        <v>0.01252953054</v>
      </c>
      <c r="T101" s="77">
        <f t="shared" ref="T101:U101" si="118">R101+$D$12</f>
        <v>0.3665608825</v>
      </c>
      <c r="U101" s="77">
        <f t="shared" si="118"/>
        <v>0.3736232549</v>
      </c>
      <c r="V101" s="77">
        <f t="shared" si="7"/>
        <v>57</v>
      </c>
      <c r="W101" s="77">
        <f t="shared" si="8"/>
        <v>70</v>
      </c>
      <c r="X101" s="77">
        <f t="shared" si="9"/>
        <v>36.1060297</v>
      </c>
      <c r="Y101" s="77">
        <f t="shared" si="10"/>
        <v>20.8939703</v>
      </c>
      <c r="Z101" s="77">
        <f t="shared" si="11"/>
        <v>43.84637215</v>
      </c>
      <c r="AA101" s="77">
        <f t="shared" si="12"/>
        <v>26.15362785</v>
      </c>
      <c r="AB101" s="77">
        <f t="shared" si="13"/>
        <v>0.4985316899</v>
      </c>
      <c r="AC101" s="77">
        <f t="shared" si="14"/>
        <v>0.1596483279</v>
      </c>
      <c r="AD101" s="42">
        <f t="shared" si="15"/>
        <v>18</v>
      </c>
      <c r="AE101" s="42">
        <f t="shared" si="16"/>
        <v>10</v>
      </c>
      <c r="AF101" s="42">
        <f t="shared" si="17"/>
        <v>7</v>
      </c>
      <c r="AG101" s="42">
        <f t="shared" si="18"/>
        <v>4</v>
      </c>
      <c r="AH101" s="32">
        <f>'M1,M2,M3 Restoration'!AT101</f>
        <v>0.7364165118</v>
      </c>
      <c r="AI101" s="77">
        <f t="shared" si="19"/>
        <v>7</v>
      </c>
      <c r="AJ101" s="77">
        <f t="shared" si="20"/>
        <v>3</v>
      </c>
      <c r="AK101" s="77"/>
      <c r="AL101" s="77"/>
    </row>
    <row r="102">
      <c r="A102" s="1"/>
      <c r="B102" s="1"/>
      <c r="C102" s="62"/>
      <c r="D102" s="62"/>
      <c r="E102" s="2">
        <v>2025.0</v>
      </c>
      <c r="F102" s="61">
        <v>1855.0</v>
      </c>
      <c r="G102" s="43">
        <f>'N1,N2,N3 Restoration'!H102</f>
        <v>13</v>
      </c>
      <c r="H102" s="43">
        <f>'Turnout Restoration'!AW102</f>
        <v>12</v>
      </c>
      <c r="I102" s="43">
        <f>'N1,N2,N3 Restoration'!J102</f>
        <v>14</v>
      </c>
      <c r="J102" s="44">
        <v>38.0</v>
      </c>
      <c r="K102" s="44">
        <v>81.0</v>
      </c>
      <c r="L102" s="44">
        <v>16.0</v>
      </c>
      <c r="M102" s="45">
        <f>'Turnout Restoration'!AR102</f>
        <v>13</v>
      </c>
      <c r="N102" s="45">
        <f>'Turnout Restoration'!O102</f>
        <v>12</v>
      </c>
      <c r="O102" s="45">
        <f>'Turnout Restoration'!AT102</f>
        <v>17</v>
      </c>
      <c r="P102" s="77">
        <f t="shared" si="2"/>
        <v>0.6428571429</v>
      </c>
      <c r="Q102" s="77">
        <f t="shared" si="3"/>
        <v>0.8709677419</v>
      </c>
      <c r="R102" s="77">
        <f t="shared" si="4"/>
        <v>-0.01369744637</v>
      </c>
      <c r="S102" s="77">
        <f t="shared" si="5"/>
        <v>-0.0009250334003</v>
      </c>
      <c r="T102" s="77">
        <f t="shared" ref="T102:U102" si="119">R102+$D$12</f>
        <v>0.347396278</v>
      </c>
      <c r="U102" s="77">
        <f t="shared" si="119"/>
        <v>0.360168691</v>
      </c>
      <c r="V102" s="77">
        <f t="shared" si="7"/>
        <v>84</v>
      </c>
      <c r="W102" s="77">
        <f t="shared" si="8"/>
        <v>93</v>
      </c>
      <c r="X102" s="77">
        <f t="shared" si="9"/>
        <v>54.81871264</v>
      </c>
      <c r="Y102" s="77">
        <f t="shared" si="10"/>
        <v>29.18128736</v>
      </c>
      <c r="Z102" s="77">
        <f t="shared" si="11"/>
        <v>59.50431174</v>
      </c>
      <c r="AA102" s="77">
        <f t="shared" si="12"/>
        <v>33.49568826</v>
      </c>
      <c r="AB102" s="77">
        <f t="shared" si="13"/>
        <v>0.5472583823</v>
      </c>
      <c r="AC102" s="77">
        <f t="shared" si="14"/>
        <v>0.2016660583</v>
      </c>
      <c r="AD102" s="42">
        <f t="shared" si="15"/>
        <v>30</v>
      </c>
      <c r="AE102" s="42">
        <f t="shared" si="16"/>
        <v>16</v>
      </c>
      <c r="AF102" s="42">
        <f t="shared" si="17"/>
        <v>12</v>
      </c>
      <c r="AG102" s="42">
        <f t="shared" si="18"/>
        <v>7</v>
      </c>
      <c r="AH102" s="32">
        <f>'M1,M2,M3 Restoration'!AT102</f>
        <v>0.6235678495</v>
      </c>
      <c r="AI102" s="77">
        <f t="shared" si="19"/>
        <v>10</v>
      </c>
      <c r="AJ102" s="77">
        <f t="shared" si="20"/>
        <v>6</v>
      </c>
      <c r="AK102" s="77"/>
      <c r="AL102" s="77"/>
    </row>
    <row r="103">
      <c r="A103" s="1"/>
      <c r="B103" s="1"/>
      <c r="C103" s="62"/>
      <c r="D103" s="62"/>
      <c r="E103" s="2">
        <v>2028.0</v>
      </c>
      <c r="F103" s="61">
        <v>2598.0</v>
      </c>
      <c r="G103" s="43">
        <f>'N1,N2,N3 Restoration'!H103</f>
        <v>32</v>
      </c>
      <c r="H103" s="43">
        <f>'Turnout Restoration'!AW103</f>
        <v>23</v>
      </c>
      <c r="I103" s="43">
        <f>'N1,N2,N3 Restoration'!J103</f>
        <v>22</v>
      </c>
      <c r="J103" s="44">
        <v>62.0</v>
      </c>
      <c r="K103" s="44">
        <v>112.0</v>
      </c>
      <c r="L103" s="44">
        <v>40.0</v>
      </c>
      <c r="M103" s="45">
        <f>'Turnout Restoration'!AR103</f>
        <v>16</v>
      </c>
      <c r="N103" s="45">
        <f>'Turnout Restoration'!O103</f>
        <v>14</v>
      </c>
      <c r="O103" s="45">
        <f>'Turnout Restoration'!AT103</f>
        <v>11</v>
      </c>
      <c r="P103" s="77">
        <f t="shared" si="2"/>
        <v>0.7906976744</v>
      </c>
      <c r="Q103" s="77">
        <f t="shared" si="3"/>
        <v>0.8888888889</v>
      </c>
      <c r="R103" s="77">
        <f t="shared" si="4"/>
        <v>0.05481702743</v>
      </c>
      <c r="S103" s="77">
        <f t="shared" si="5"/>
        <v>0.007380252981</v>
      </c>
      <c r="T103" s="77">
        <f t="shared" ref="T103:U103" si="120">R103+$D$12</f>
        <v>0.4159107518</v>
      </c>
      <c r="U103" s="77">
        <f t="shared" si="120"/>
        <v>0.3684739774</v>
      </c>
      <c r="V103" s="77">
        <f t="shared" si="7"/>
        <v>129</v>
      </c>
      <c r="W103" s="77">
        <f t="shared" si="8"/>
        <v>126</v>
      </c>
      <c r="X103" s="77">
        <f t="shared" si="9"/>
        <v>75.34751301</v>
      </c>
      <c r="Y103" s="77">
        <f t="shared" si="10"/>
        <v>53.65248699</v>
      </c>
      <c r="Z103" s="77">
        <f t="shared" si="11"/>
        <v>79.57227885</v>
      </c>
      <c r="AA103" s="77">
        <f t="shared" si="12"/>
        <v>46.42772115</v>
      </c>
      <c r="AB103" s="77">
        <f t="shared" si="13"/>
        <v>0.3583396309</v>
      </c>
      <c r="AC103" s="77">
        <f t="shared" si="14"/>
        <v>0.1759406693</v>
      </c>
      <c r="AD103" s="42">
        <f t="shared" si="15"/>
        <v>27</v>
      </c>
      <c r="AE103" s="42">
        <f t="shared" si="16"/>
        <v>19</v>
      </c>
      <c r="AF103" s="42">
        <f t="shared" si="17"/>
        <v>14</v>
      </c>
      <c r="AG103" s="42">
        <f t="shared" si="18"/>
        <v>8</v>
      </c>
      <c r="AH103" s="32">
        <f>'M1,M2,M3 Restoration'!AT103</f>
        <v>0.604479206</v>
      </c>
      <c r="AI103" s="77">
        <f t="shared" si="19"/>
        <v>11</v>
      </c>
      <c r="AJ103" s="77">
        <f t="shared" si="20"/>
        <v>8</v>
      </c>
      <c r="AK103" s="77"/>
      <c r="AL103" s="77"/>
    </row>
    <row r="104">
      <c r="A104" s="1"/>
      <c r="B104" s="1"/>
      <c r="C104" s="62"/>
      <c r="D104" s="62"/>
      <c r="E104" s="2">
        <v>2030.0</v>
      </c>
      <c r="F104" s="61">
        <v>1415.0</v>
      </c>
      <c r="G104" s="43">
        <f>'N1,N2,N3 Restoration'!H104</f>
        <v>22</v>
      </c>
      <c r="H104" s="43">
        <f>'Turnout Restoration'!AW104</f>
        <v>16</v>
      </c>
      <c r="I104" s="43">
        <f>'N1,N2,N3 Restoration'!J104</f>
        <v>12</v>
      </c>
      <c r="J104" s="44">
        <v>24.0</v>
      </c>
      <c r="K104" s="44">
        <v>51.0</v>
      </c>
      <c r="L104" s="44">
        <v>15.0</v>
      </c>
      <c r="M104" s="45">
        <f>'Turnout Restoration'!AR104</f>
        <v>11</v>
      </c>
      <c r="N104" s="45">
        <f>'Turnout Restoration'!O104</f>
        <v>12</v>
      </c>
      <c r="O104" s="45">
        <f>'Turnout Restoration'!AT104</f>
        <v>6</v>
      </c>
      <c r="P104" s="77">
        <f t="shared" si="2"/>
        <v>0.6964285714</v>
      </c>
      <c r="Q104" s="77">
        <f t="shared" si="3"/>
        <v>0.8095238095</v>
      </c>
      <c r="R104" s="77">
        <f t="shared" si="4"/>
        <v>0.01112942756</v>
      </c>
      <c r="S104" s="77">
        <f t="shared" si="5"/>
        <v>-0.02940030099</v>
      </c>
      <c r="T104" s="77">
        <f t="shared" ref="T104:U104" si="121">R104+$D$12</f>
        <v>0.372223152</v>
      </c>
      <c r="U104" s="77">
        <f t="shared" si="121"/>
        <v>0.3316934234</v>
      </c>
      <c r="V104" s="77">
        <f t="shared" si="7"/>
        <v>56</v>
      </c>
      <c r="W104" s="77">
        <f t="shared" si="8"/>
        <v>63</v>
      </c>
      <c r="X104" s="77">
        <f t="shared" si="9"/>
        <v>35.15550349</v>
      </c>
      <c r="Y104" s="77">
        <f t="shared" si="10"/>
        <v>20.84449651</v>
      </c>
      <c r="Z104" s="77">
        <f t="shared" si="11"/>
        <v>42.10331432</v>
      </c>
      <c r="AA104" s="77">
        <f t="shared" si="12"/>
        <v>20.89668568</v>
      </c>
      <c r="AB104" s="77">
        <f t="shared" si="13"/>
        <v>0.4835658236</v>
      </c>
      <c r="AC104" s="77">
        <f t="shared" si="14"/>
        <v>0.2850131918</v>
      </c>
      <c r="AD104" s="42">
        <f t="shared" si="15"/>
        <v>17</v>
      </c>
      <c r="AE104" s="42">
        <f t="shared" si="16"/>
        <v>10</v>
      </c>
      <c r="AF104" s="42">
        <f t="shared" si="17"/>
        <v>12</v>
      </c>
      <c r="AG104" s="42">
        <f t="shared" si="18"/>
        <v>6</v>
      </c>
      <c r="AH104" s="32">
        <f>'M1,M2,M3 Restoration'!AT104</f>
        <v>0.651388848</v>
      </c>
      <c r="AI104" s="77">
        <f t="shared" si="19"/>
        <v>7</v>
      </c>
      <c r="AJ104" s="77">
        <f t="shared" si="20"/>
        <v>3</v>
      </c>
      <c r="AK104" s="77"/>
      <c r="AL104" s="77"/>
    </row>
    <row r="105">
      <c r="A105" s="1"/>
      <c r="B105" s="1"/>
      <c r="C105" s="62"/>
      <c r="D105" s="62"/>
      <c r="E105" s="2">
        <v>2032.0</v>
      </c>
      <c r="F105" s="61">
        <v>1221.0</v>
      </c>
      <c r="G105" s="43">
        <f>'N1,N2,N3 Restoration'!H105</f>
        <v>10</v>
      </c>
      <c r="H105" s="43">
        <f>'Turnout Restoration'!AW105</f>
        <v>7</v>
      </c>
      <c r="I105" s="43">
        <f>'N1,N2,N3 Restoration'!J105</f>
        <v>9</v>
      </c>
      <c r="J105" s="44">
        <v>25.0</v>
      </c>
      <c r="K105" s="44">
        <v>44.0</v>
      </c>
      <c r="L105" s="44">
        <v>21.0</v>
      </c>
      <c r="M105" s="45">
        <f>'Turnout Restoration'!AR105</f>
        <v>7</v>
      </c>
      <c r="N105" s="45">
        <f>'Turnout Restoration'!O105</f>
        <v>8</v>
      </c>
      <c r="O105" s="45">
        <f>'Turnout Restoration'!AT105</f>
        <v>12</v>
      </c>
      <c r="P105" s="77">
        <f t="shared" si="2"/>
        <v>0.7076923077</v>
      </c>
      <c r="Q105" s="77">
        <f t="shared" si="3"/>
        <v>0.8461538462</v>
      </c>
      <c r="R105" s="77">
        <f t="shared" si="4"/>
        <v>0.01634943695</v>
      </c>
      <c r="S105" s="77">
        <f t="shared" si="5"/>
        <v>-0.0124246607</v>
      </c>
      <c r="T105" s="77">
        <f t="shared" ref="T105:U105" si="122">R105+$D$12</f>
        <v>0.3774431614</v>
      </c>
      <c r="U105" s="77">
        <f t="shared" si="122"/>
        <v>0.3486690637</v>
      </c>
      <c r="V105" s="77">
        <f t="shared" si="7"/>
        <v>65</v>
      </c>
      <c r="W105" s="77">
        <f t="shared" si="8"/>
        <v>52</v>
      </c>
      <c r="X105" s="77">
        <f t="shared" si="9"/>
        <v>40.46619451</v>
      </c>
      <c r="Y105" s="77">
        <f t="shared" si="10"/>
        <v>24.53380549</v>
      </c>
      <c r="Z105" s="77">
        <f t="shared" si="11"/>
        <v>33.86920869</v>
      </c>
      <c r="AA105" s="77">
        <f t="shared" si="12"/>
        <v>18.13079131</v>
      </c>
      <c r="AB105" s="77">
        <f t="shared" si="13"/>
        <v>0.4695277189</v>
      </c>
      <c r="AC105" s="77">
        <f t="shared" si="14"/>
        <v>0.2362027431</v>
      </c>
      <c r="AD105" s="42">
        <f t="shared" si="15"/>
        <v>19</v>
      </c>
      <c r="AE105" s="42">
        <f t="shared" si="16"/>
        <v>12</v>
      </c>
      <c r="AF105" s="42">
        <f t="shared" si="17"/>
        <v>8</v>
      </c>
      <c r="AG105" s="42">
        <f t="shared" si="18"/>
        <v>4</v>
      </c>
      <c r="AH105" s="32">
        <f>'M1,M2,M3 Restoration'!AT105</f>
        <v>0.4841843236</v>
      </c>
      <c r="AI105" s="77">
        <f t="shared" si="19"/>
        <v>6</v>
      </c>
      <c r="AJ105" s="77">
        <f t="shared" si="20"/>
        <v>6</v>
      </c>
      <c r="AK105" s="77"/>
      <c r="AL105" s="77"/>
    </row>
    <row r="106">
      <c r="A106" s="1"/>
      <c r="B106" s="1"/>
      <c r="C106" s="62"/>
      <c r="D106" s="62"/>
      <c r="E106" s="2">
        <v>2033.0</v>
      </c>
      <c r="F106" s="61">
        <v>2326.0</v>
      </c>
      <c r="G106" s="43">
        <f>'N1,N2,N3 Restoration'!H106</f>
        <v>25</v>
      </c>
      <c r="H106" s="43">
        <f>'Turnout Restoration'!AW106</f>
        <v>13</v>
      </c>
      <c r="I106" s="43">
        <f>'N1,N2,N3 Restoration'!J106</f>
        <v>30</v>
      </c>
      <c r="J106" s="44">
        <v>63.0</v>
      </c>
      <c r="K106" s="44">
        <v>127.0</v>
      </c>
      <c r="L106" s="44">
        <v>55.0</v>
      </c>
      <c r="M106" s="45">
        <f>'Turnout Restoration'!AR106</f>
        <v>22</v>
      </c>
      <c r="N106" s="45">
        <f>'Turnout Restoration'!O106</f>
        <v>22</v>
      </c>
      <c r="O106" s="45">
        <f>'Turnout Restoration'!AT106</f>
        <v>36</v>
      </c>
      <c r="P106" s="77">
        <f t="shared" si="2"/>
        <v>0.6704545455</v>
      </c>
      <c r="Q106" s="77">
        <f t="shared" si="3"/>
        <v>0.8523489933</v>
      </c>
      <c r="R106" s="77">
        <f t="shared" si="4"/>
        <v>-0.0009078446495</v>
      </c>
      <c r="S106" s="77">
        <f t="shared" si="5"/>
        <v>-0.009553612808</v>
      </c>
      <c r="T106" s="77">
        <f t="shared" ref="T106:U106" si="123">R106+$D$12</f>
        <v>0.3601858798</v>
      </c>
      <c r="U106" s="77">
        <f t="shared" si="123"/>
        <v>0.3515401116</v>
      </c>
      <c r="V106" s="77">
        <f t="shared" si="7"/>
        <v>176</v>
      </c>
      <c r="W106" s="77">
        <f t="shared" si="8"/>
        <v>149</v>
      </c>
      <c r="X106" s="77">
        <f t="shared" si="9"/>
        <v>112.6072852</v>
      </c>
      <c r="Y106" s="77">
        <f t="shared" si="10"/>
        <v>63.39271484</v>
      </c>
      <c r="Z106" s="77">
        <f t="shared" si="11"/>
        <v>96.62052337</v>
      </c>
      <c r="AA106" s="77">
        <f t="shared" si="12"/>
        <v>52.37947663</v>
      </c>
      <c r="AB106" s="77">
        <f t="shared" si="13"/>
        <v>0.5150643665</v>
      </c>
      <c r="AC106" s="77">
        <f t="shared" si="14"/>
        <v>0.2276948958</v>
      </c>
      <c r="AD106" s="42">
        <f t="shared" si="15"/>
        <v>58</v>
      </c>
      <c r="AE106" s="42">
        <f t="shared" si="16"/>
        <v>33</v>
      </c>
      <c r="AF106" s="42">
        <f t="shared" si="17"/>
        <v>22</v>
      </c>
      <c r="AG106" s="42">
        <f t="shared" si="18"/>
        <v>12</v>
      </c>
      <c r="AH106" s="32">
        <f>'M1,M2,M3 Restoration'!AT106</f>
        <v>0.4223331626</v>
      </c>
      <c r="AI106" s="77">
        <f t="shared" si="19"/>
        <v>14</v>
      </c>
      <c r="AJ106" s="77">
        <f t="shared" si="20"/>
        <v>19</v>
      </c>
      <c r="AK106" s="77"/>
      <c r="AL106" s="77"/>
    </row>
    <row r="107">
      <c r="A107" s="1"/>
      <c r="B107" s="1"/>
      <c r="C107" s="62"/>
      <c r="D107" s="62"/>
      <c r="E107" s="2">
        <v>2036.0</v>
      </c>
      <c r="F107" s="61">
        <v>2399.0</v>
      </c>
      <c r="G107" s="43">
        <f>'N1,N2,N3 Restoration'!H107</f>
        <v>17</v>
      </c>
      <c r="H107" s="43">
        <f>'Turnout Restoration'!AW107</f>
        <v>29</v>
      </c>
      <c r="I107" s="43">
        <f>'N1,N2,N3 Restoration'!J107</f>
        <v>19</v>
      </c>
      <c r="J107" s="44">
        <v>81.0</v>
      </c>
      <c r="K107" s="44">
        <v>175.0</v>
      </c>
      <c r="L107" s="44">
        <v>26.0</v>
      </c>
      <c r="M107" s="45">
        <f>'Turnout Restoration'!AR107</f>
        <v>27</v>
      </c>
      <c r="N107" s="45">
        <f>'Turnout Restoration'!O107</f>
        <v>27</v>
      </c>
      <c r="O107" s="45">
        <f>'Turnout Restoration'!AT107</f>
        <v>29</v>
      </c>
      <c r="P107" s="77">
        <f t="shared" si="2"/>
        <v>0.6564417178</v>
      </c>
      <c r="Q107" s="77">
        <f t="shared" si="3"/>
        <v>0.8663366337</v>
      </c>
      <c r="R107" s="77">
        <f t="shared" si="4"/>
        <v>-0.007401879158</v>
      </c>
      <c r="S107" s="77">
        <f t="shared" si="5"/>
        <v>-0.00307125097</v>
      </c>
      <c r="T107" s="77">
        <f t="shared" ref="T107:U107" si="124">R107+$D$12</f>
        <v>0.3536918453</v>
      </c>
      <c r="U107" s="77">
        <f t="shared" si="124"/>
        <v>0.3580224734</v>
      </c>
      <c r="V107" s="77">
        <f t="shared" si="7"/>
        <v>163</v>
      </c>
      <c r="W107" s="77">
        <f t="shared" si="8"/>
        <v>202</v>
      </c>
      <c r="X107" s="77">
        <f t="shared" si="9"/>
        <v>105.3482292</v>
      </c>
      <c r="Y107" s="77">
        <f t="shared" si="10"/>
        <v>57.65177078</v>
      </c>
      <c r="Z107" s="77">
        <f t="shared" si="11"/>
        <v>129.6794604</v>
      </c>
      <c r="AA107" s="77">
        <f t="shared" si="12"/>
        <v>72.32053963</v>
      </c>
      <c r="AB107" s="77">
        <f t="shared" si="13"/>
        <v>0.5315703967</v>
      </c>
      <c r="AC107" s="77">
        <f t="shared" si="14"/>
        <v>0.2082056782</v>
      </c>
      <c r="AD107" s="42">
        <f t="shared" si="15"/>
        <v>56</v>
      </c>
      <c r="AE107" s="42">
        <f t="shared" si="16"/>
        <v>31</v>
      </c>
      <c r="AF107" s="42">
        <f t="shared" si="17"/>
        <v>27</v>
      </c>
      <c r="AG107" s="42">
        <f t="shared" si="18"/>
        <v>15</v>
      </c>
      <c r="AH107" s="32">
        <f>'M1,M2,M3 Restoration'!AT107</f>
        <v>0.6601508328</v>
      </c>
      <c r="AI107" s="77">
        <f t="shared" si="19"/>
        <v>20</v>
      </c>
      <c r="AJ107" s="77">
        <f t="shared" si="20"/>
        <v>11</v>
      </c>
      <c r="AK107" s="77"/>
      <c r="AL107" s="77"/>
    </row>
    <row r="108">
      <c r="A108" s="1"/>
      <c r="B108" s="1"/>
      <c r="C108" s="62"/>
      <c r="D108" s="62"/>
      <c r="E108" s="2">
        <v>2037.0</v>
      </c>
      <c r="F108" s="61">
        <v>3357.0</v>
      </c>
      <c r="G108" s="43">
        <f>'N1,N2,N3 Restoration'!H108</f>
        <v>84</v>
      </c>
      <c r="H108" s="43">
        <f>'Turnout Restoration'!AW108</f>
        <v>47</v>
      </c>
      <c r="I108" s="43">
        <f>'N1,N2,N3 Restoration'!J108</f>
        <v>68</v>
      </c>
      <c r="J108" s="44">
        <v>151.0</v>
      </c>
      <c r="K108" s="44">
        <v>250.0</v>
      </c>
      <c r="L108" s="44">
        <v>60.0</v>
      </c>
      <c r="M108" s="45">
        <f>'Turnout Restoration'!AR108</f>
        <v>47</v>
      </c>
      <c r="N108" s="45">
        <f>'Turnout Restoration'!O108</f>
        <v>41</v>
      </c>
      <c r="O108" s="45">
        <f>'Turnout Restoration'!AT108</f>
        <v>32</v>
      </c>
      <c r="P108" s="77">
        <f t="shared" si="2"/>
        <v>0.7275862069</v>
      </c>
      <c r="Q108" s="77">
        <f t="shared" si="3"/>
        <v>0.8591065292</v>
      </c>
      <c r="R108" s="77">
        <f t="shared" si="4"/>
        <v>0.02556896573</v>
      </c>
      <c r="S108" s="77">
        <f t="shared" si="5"/>
        <v>-0.006421934284</v>
      </c>
      <c r="T108" s="77">
        <f t="shared" ref="T108:U108" si="125">R108+$D$12</f>
        <v>0.3866626901</v>
      </c>
      <c r="U108" s="77">
        <f t="shared" si="125"/>
        <v>0.3546717901</v>
      </c>
      <c r="V108" s="77">
        <f t="shared" si="7"/>
        <v>290</v>
      </c>
      <c r="W108" s="77">
        <f t="shared" si="8"/>
        <v>291</v>
      </c>
      <c r="X108" s="77">
        <f t="shared" si="9"/>
        <v>177.8678199</v>
      </c>
      <c r="Y108" s="77">
        <f t="shared" si="10"/>
        <v>112.1321801</v>
      </c>
      <c r="Z108" s="77">
        <f t="shared" si="11"/>
        <v>187.7905091</v>
      </c>
      <c r="AA108" s="77">
        <f t="shared" si="12"/>
        <v>103.2094909</v>
      </c>
      <c r="AB108" s="77">
        <f t="shared" si="13"/>
        <v>0.4441500439</v>
      </c>
      <c r="AC108" s="77">
        <f t="shared" si="14"/>
        <v>0.2183283926</v>
      </c>
      <c r="AD108" s="42">
        <f t="shared" si="15"/>
        <v>79</v>
      </c>
      <c r="AE108" s="42">
        <f t="shared" si="16"/>
        <v>50</v>
      </c>
      <c r="AF108" s="42">
        <f t="shared" si="17"/>
        <v>41</v>
      </c>
      <c r="AG108" s="42">
        <f t="shared" si="18"/>
        <v>23</v>
      </c>
      <c r="AH108" s="32">
        <f>'M1,M2,M3 Restoration'!AT108</f>
        <v>0.6870482421</v>
      </c>
      <c r="AI108" s="77">
        <f t="shared" si="19"/>
        <v>34</v>
      </c>
      <c r="AJ108" s="77">
        <f t="shared" si="20"/>
        <v>16</v>
      </c>
      <c r="AK108" s="77"/>
      <c r="AL108" s="77"/>
    </row>
    <row r="109">
      <c r="A109" s="1"/>
      <c r="B109" s="1"/>
      <c r="C109" s="62"/>
      <c r="D109" s="62"/>
      <c r="E109" s="2">
        <v>2045.0</v>
      </c>
      <c r="F109" s="61">
        <v>454.0</v>
      </c>
      <c r="G109" s="43">
        <f>'N1,N2,N3 Restoration'!H109</f>
        <v>10</v>
      </c>
      <c r="H109" s="43">
        <f>'Turnout Restoration'!AW109</f>
        <v>0</v>
      </c>
      <c r="I109" s="43">
        <f>'N1,N2,N3 Restoration'!J109</f>
        <v>2</v>
      </c>
      <c r="J109" s="44">
        <v>18.0</v>
      </c>
      <c r="K109" s="44">
        <v>40.0</v>
      </c>
      <c r="L109" s="44">
        <v>16.0</v>
      </c>
      <c r="M109" s="45">
        <f>'Turnout Restoration'!AR109</f>
        <v>8</v>
      </c>
      <c r="N109" s="45">
        <f>'Turnout Restoration'!O109</f>
        <v>0</v>
      </c>
      <c r="O109" s="45">
        <f>'Turnout Restoration'!AT109</f>
        <v>2</v>
      </c>
      <c r="P109" s="77">
        <f t="shared" si="2"/>
        <v>0.7727272727</v>
      </c>
      <c r="Q109" s="77">
        <f t="shared" si="3"/>
        <v>1</v>
      </c>
      <c r="R109" s="77">
        <f t="shared" si="4"/>
        <v>0.04648891468</v>
      </c>
      <c r="S109" s="77">
        <f t="shared" si="5"/>
        <v>0.05887302854</v>
      </c>
      <c r="T109" s="77">
        <f t="shared" ref="T109:U109" si="126">R109+$D$12</f>
        <v>0.4075826391</v>
      </c>
      <c r="U109" s="77">
        <f t="shared" si="126"/>
        <v>0.419966753</v>
      </c>
      <c r="V109" s="77">
        <f t="shared" si="7"/>
        <v>44</v>
      </c>
      <c r="W109" s="77">
        <f t="shared" si="8"/>
        <v>40</v>
      </c>
      <c r="X109" s="77">
        <f t="shared" si="9"/>
        <v>26.06636388</v>
      </c>
      <c r="Y109" s="77">
        <f t="shared" si="10"/>
        <v>17.93363612</v>
      </c>
      <c r="Z109" s="77">
        <f t="shared" si="11"/>
        <v>23.20132988</v>
      </c>
      <c r="AA109" s="77">
        <f t="shared" si="12"/>
        <v>16.79867012</v>
      </c>
      <c r="AB109" s="77">
        <f t="shared" si="13"/>
        <v>0.3836361698</v>
      </c>
      <c r="AC109" s="77">
        <f t="shared" si="14"/>
        <v>0</v>
      </c>
      <c r="AD109" s="42">
        <f t="shared" si="15"/>
        <v>10</v>
      </c>
      <c r="AE109" s="42">
        <f t="shared" si="16"/>
        <v>7</v>
      </c>
      <c r="AF109" s="42">
        <f t="shared" si="17"/>
        <v>0</v>
      </c>
      <c r="AG109" s="42">
        <f t="shared" si="18"/>
        <v>0</v>
      </c>
      <c r="AH109" s="32">
        <f>'M1,M2,M3 Restoration'!AT109</f>
        <v>0.6790357912</v>
      </c>
      <c r="AI109" s="77">
        <f t="shared" si="19"/>
        <v>5</v>
      </c>
      <c r="AJ109" s="77">
        <f t="shared" si="20"/>
        <v>2</v>
      </c>
      <c r="AK109" s="77"/>
      <c r="AL109" s="77"/>
    </row>
    <row r="110">
      <c r="A110" s="1"/>
      <c r="B110" s="1"/>
      <c r="C110" s="62"/>
      <c r="D110" s="62"/>
      <c r="E110" s="2">
        <v>2046.0</v>
      </c>
      <c r="F110" s="61">
        <v>2696.0</v>
      </c>
      <c r="G110" s="43">
        <f>'N1,N2,N3 Restoration'!H110</f>
        <v>16</v>
      </c>
      <c r="H110" s="43">
        <f>'Turnout Restoration'!AW110</f>
        <v>18</v>
      </c>
      <c r="I110" s="43">
        <f>'N1,N2,N3 Restoration'!J110</f>
        <v>16</v>
      </c>
      <c r="J110" s="44">
        <v>59.0</v>
      </c>
      <c r="K110" s="44">
        <v>157.0</v>
      </c>
      <c r="L110" s="44">
        <v>54.0</v>
      </c>
      <c r="M110" s="45">
        <f>'Turnout Restoration'!AR110</f>
        <v>18</v>
      </c>
      <c r="N110" s="45">
        <f>'Turnout Restoration'!O110</f>
        <v>17</v>
      </c>
      <c r="O110" s="45">
        <f>'Turnout Restoration'!AT110</f>
        <v>28</v>
      </c>
      <c r="P110" s="77">
        <f t="shared" si="2"/>
        <v>0.7106918239</v>
      </c>
      <c r="Q110" s="77">
        <f t="shared" si="3"/>
        <v>0.9022988506</v>
      </c>
      <c r="R110" s="77">
        <f t="shared" si="4"/>
        <v>0.01773951768</v>
      </c>
      <c r="S110" s="77">
        <f t="shared" si="5"/>
        <v>0.01359489831</v>
      </c>
      <c r="T110" s="77">
        <f t="shared" ref="T110:U110" si="127">R110+$D$12</f>
        <v>0.3788332421</v>
      </c>
      <c r="U110" s="77">
        <f t="shared" si="127"/>
        <v>0.3746886227</v>
      </c>
      <c r="V110" s="77">
        <f t="shared" si="7"/>
        <v>159</v>
      </c>
      <c r="W110" s="77">
        <f t="shared" si="8"/>
        <v>174</v>
      </c>
      <c r="X110" s="77">
        <f t="shared" si="9"/>
        <v>98.76551451</v>
      </c>
      <c r="Y110" s="77">
        <f t="shared" si="10"/>
        <v>60.23448549</v>
      </c>
      <c r="Z110" s="77">
        <f t="shared" si="11"/>
        <v>108.8041796</v>
      </c>
      <c r="AA110" s="77">
        <f t="shared" si="12"/>
        <v>65.19582035</v>
      </c>
      <c r="AB110" s="77">
        <f t="shared" si="13"/>
        <v>0.4657496114</v>
      </c>
      <c r="AC110" s="77">
        <f t="shared" si="14"/>
        <v>0.1562439978</v>
      </c>
      <c r="AD110" s="42">
        <f t="shared" si="15"/>
        <v>46</v>
      </c>
      <c r="AE110" s="42">
        <f t="shared" si="16"/>
        <v>28</v>
      </c>
      <c r="AF110" s="42">
        <f t="shared" si="17"/>
        <v>17</v>
      </c>
      <c r="AG110" s="42">
        <f t="shared" si="18"/>
        <v>10</v>
      </c>
      <c r="AH110" s="32">
        <f>'M1,M2,M3 Restoration'!AT110</f>
        <v>0.4399502233</v>
      </c>
      <c r="AI110" s="77">
        <f t="shared" si="19"/>
        <v>12</v>
      </c>
      <c r="AJ110" s="77">
        <f t="shared" si="20"/>
        <v>16</v>
      </c>
      <c r="AK110" s="77"/>
      <c r="AL110" s="77"/>
    </row>
    <row r="111">
      <c r="A111" s="1"/>
      <c r="B111" s="1"/>
      <c r="C111" s="62"/>
      <c r="D111" s="62"/>
      <c r="E111" s="2">
        <v>2047.0</v>
      </c>
      <c r="F111" s="61">
        <v>1060.0</v>
      </c>
      <c r="G111" s="43">
        <f>'N1,N2,N3 Restoration'!H111</f>
        <v>8</v>
      </c>
      <c r="H111" s="43">
        <f>'Turnout Restoration'!AW111</f>
        <v>15</v>
      </c>
      <c r="I111" s="43">
        <f>'N1,N2,N3 Restoration'!J111</f>
        <v>4</v>
      </c>
      <c r="J111" s="44">
        <v>15.0</v>
      </c>
      <c r="K111" s="44">
        <v>37.0</v>
      </c>
      <c r="L111" s="44">
        <v>27.0</v>
      </c>
      <c r="M111" s="45">
        <f>'Turnout Restoration'!AR111</f>
        <v>9</v>
      </c>
      <c r="N111" s="45">
        <f>'Turnout Restoration'!O111</f>
        <v>14</v>
      </c>
      <c r="O111" s="45">
        <f>'Turnout Restoration'!AT111</f>
        <v>5</v>
      </c>
      <c r="P111" s="77">
        <f t="shared" si="2"/>
        <v>0.75</v>
      </c>
      <c r="Q111" s="77">
        <f t="shared" si="3"/>
        <v>0.7254901961</v>
      </c>
      <c r="R111" s="77">
        <f t="shared" si="4"/>
        <v>0.03595630149</v>
      </c>
      <c r="S111" s="77">
        <f t="shared" si="5"/>
        <v>-0.06834441697</v>
      </c>
      <c r="T111" s="77">
        <f t="shared" ref="T111:U111" si="128">R111+$D$12</f>
        <v>0.3970500259</v>
      </c>
      <c r="U111" s="77">
        <f t="shared" si="128"/>
        <v>0.2927493074</v>
      </c>
      <c r="V111" s="77">
        <f t="shared" si="7"/>
        <v>56</v>
      </c>
      <c r="W111" s="77">
        <f t="shared" si="8"/>
        <v>51</v>
      </c>
      <c r="X111" s="77">
        <f t="shared" si="9"/>
        <v>33.76519855</v>
      </c>
      <c r="Y111" s="77">
        <f t="shared" si="10"/>
        <v>22.23480145</v>
      </c>
      <c r="Z111" s="77">
        <f t="shared" si="11"/>
        <v>36.06978532</v>
      </c>
      <c r="AA111" s="77">
        <f t="shared" si="12"/>
        <v>14.93021468</v>
      </c>
      <c r="AB111" s="77">
        <f t="shared" si="13"/>
        <v>0.4146280964</v>
      </c>
      <c r="AC111" s="77">
        <f t="shared" si="14"/>
        <v>0.3881364936</v>
      </c>
      <c r="AD111" s="42">
        <f t="shared" si="15"/>
        <v>14</v>
      </c>
      <c r="AE111" s="42">
        <f t="shared" si="16"/>
        <v>9</v>
      </c>
      <c r="AF111" s="42">
        <f t="shared" si="17"/>
        <v>14</v>
      </c>
      <c r="AG111" s="42">
        <f t="shared" si="18"/>
        <v>6</v>
      </c>
      <c r="AH111" s="32">
        <f>'M1,M2,M3 Restoration'!AT111</f>
        <v>0.359444403</v>
      </c>
      <c r="AI111" s="77">
        <f t="shared" si="19"/>
        <v>3</v>
      </c>
      <c r="AJ111" s="77">
        <f t="shared" si="20"/>
        <v>6</v>
      </c>
      <c r="AK111" s="77"/>
      <c r="AL111" s="77"/>
    </row>
    <row r="112">
      <c r="A112" s="1"/>
      <c r="B112" s="1"/>
      <c r="C112" s="62"/>
      <c r="D112" s="62"/>
      <c r="E112" s="2">
        <v>2048.0</v>
      </c>
      <c r="F112" s="61">
        <v>3013.0</v>
      </c>
      <c r="G112" s="43">
        <f>'N1,N2,N3 Restoration'!H112</f>
        <v>31</v>
      </c>
      <c r="H112" s="43">
        <f>'Turnout Restoration'!AW112</f>
        <v>17</v>
      </c>
      <c r="I112" s="43">
        <f>'N1,N2,N3 Restoration'!J112</f>
        <v>41</v>
      </c>
      <c r="J112" s="44">
        <v>103.0</v>
      </c>
      <c r="K112" s="44">
        <v>232.0</v>
      </c>
      <c r="L112" s="44">
        <v>71.0</v>
      </c>
      <c r="M112" s="45">
        <f>'Turnout Restoration'!AR112</f>
        <v>58</v>
      </c>
      <c r="N112" s="45">
        <f>'Turnout Restoration'!O112</f>
        <v>36</v>
      </c>
      <c r="O112" s="45">
        <f>'Turnout Restoration'!AT112</f>
        <v>69</v>
      </c>
      <c r="P112" s="77">
        <f t="shared" si="2"/>
        <v>0.5780730897</v>
      </c>
      <c r="Q112" s="77">
        <f t="shared" si="3"/>
        <v>0.8656716418</v>
      </c>
      <c r="R112" s="77">
        <f t="shared" si="4"/>
        <v>-0.04372064276</v>
      </c>
      <c r="S112" s="77">
        <f t="shared" si="5"/>
        <v>-0.003379431465</v>
      </c>
      <c r="T112" s="77">
        <f t="shared" ref="T112:U112" si="129">R112+$D$12</f>
        <v>0.3173730817</v>
      </c>
      <c r="U112" s="77">
        <f t="shared" si="129"/>
        <v>0.3577142929</v>
      </c>
      <c r="V112" s="77">
        <f t="shared" si="7"/>
        <v>301</v>
      </c>
      <c r="W112" s="77">
        <f t="shared" si="8"/>
        <v>268</v>
      </c>
      <c r="X112" s="77">
        <f t="shared" si="9"/>
        <v>205.4707024</v>
      </c>
      <c r="Y112" s="77">
        <f t="shared" si="10"/>
        <v>95.52929758</v>
      </c>
      <c r="Z112" s="77">
        <f t="shared" si="11"/>
        <v>172.1325695</v>
      </c>
      <c r="AA112" s="77">
        <f t="shared" si="12"/>
        <v>95.86743051</v>
      </c>
      <c r="AB112" s="77">
        <f t="shared" si="13"/>
        <v>0.618092986</v>
      </c>
      <c r="AC112" s="77">
        <f t="shared" si="14"/>
        <v>0.2091411295</v>
      </c>
      <c r="AD112" s="42">
        <f t="shared" si="15"/>
        <v>127</v>
      </c>
      <c r="AE112" s="42">
        <f t="shared" si="16"/>
        <v>59</v>
      </c>
      <c r="AF112" s="42">
        <f t="shared" si="17"/>
        <v>36</v>
      </c>
      <c r="AG112" s="42">
        <f t="shared" si="18"/>
        <v>20</v>
      </c>
      <c r="AH112" s="32">
        <f>'M1,M2,M3 Restoration'!AT112</f>
        <v>0.4710594777</v>
      </c>
      <c r="AI112" s="77">
        <f t="shared" si="19"/>
        <v>28</v>
      </c>
      <c r="AJ112" s="77">
        <f t="shared" si="20"/>
        <v>31</v>
      </c>
      <c r="AK112" s="77"/>
      <c r="AL112" s="77"/>
    </row>
    <row r="113">
      <c r="A113" s="1"/>
      <c r="B113" s="1"/>
      <c r="C113" s="62"/>
      <c r="D113" s="62"/>
      <c r="E113" s="2">
        <v>2049.0</v>
      </c>
      <c r="F113" s="61">
        <v>2043.0</v>
      </c>
      <c r="G113" s="43">
        <f>'N1,N2,N3 Restoration'!H113</f>
        <v>31</v>
      </c>
      <c r="H113" s="43">
        <f>'Turnout Restoration'!AW113</f>
        <v>20</v>
      </c>
      <c r="I113" s="43">
        <f>'N1,N2,N3 Restoration'!J113</f>
        <v>18</v>
      </c>
      <c r="J113" s="44">
        <v>84.0</v>
      </c>
      <c r="K113" s="44">
        <v>137.0</v>
      </c>
      <c r="L113" s="44">
        <v>54.0</v>
      </c>
      <c r="M113" s="45">
        <f>'Turnout Restoration'!AR113</f>
        <v>41</v>
      </c>
      <c r="N113" s="45">
        <f>'Turnout Restoration'!O113</f>
        <v>17</v>
      </c>
      <c r="O113" s="45">
        <f>'Turnout Restoration'!AT113</f>
        <v>13</v>
      </c>
      <c r="P113" s="77">
        <f t="shared" si="2"/>
        <v>0.71875</v>
      </c>
      <c r="Q113" s="77">
        <f t="shared" si="3"/>
        <v>0.8896103896</v>
      </c>
      <c r="R113" s="77">
        <f t="shared" si="4"/>
        <v>0.02147395837</v>
      </c>
      <c r="S113" s="77">
        <f t="shared" si="5"/>
        <v>0.007714621653</v>
      </c>
      <c r="T113" s="77">
        <f t="shared" ref="T113:U113" si="130">R113+$D$12</f>
        <v>0.3825676828</v>
      </c>
      <c r="U113" s="77">
        <f t="shared" si="130"/>
        <v>0.3688083461</v>
      </c>
      <c r="V113" s="77">
        <f t="shared" si="7"/>
        <v>192</v>
      </c>
      <c r="W113" s="77">
        <f t="shared" si="8"/>
        <v>154</v>
      </c>
      <c r="X113" s="77">
        <f t="shared" si="9"/>
        <v>118.5470049</v>
      </c>
      <c r="Y113" s="77">
        <f t="shared" si="10"/>
        <v>73.45299509</v>
      </c>
      <c r="Z113" s="77">
        <f t="shared" si="11"/>
        <v>97.20351471</v>
      </c>
      <c r="AA113" s="77">
        <f t="shared" si="12"/>
        <v>56.79648529</v>
      </c>
      <c r="AB113" s="77">
        <f t="shared" si="13"/>
        <v>0.4555155151</v>
      </c>
      <c r="AC113" s="77">
        <f t="shared" si="14"/>
        <v>0.1748907954</v>
      </c>
      <c r="AD113" s="42">
        <f t="shared" si="15"/>
        <v>54</v>
      </c>
      <c r="AE113" s="42">
        <f t="shared" si="16"/>
        <v>33</v>
      </c>
      <c r="AF113" s="42">
        <f t="shared" si="17"/>
        <v>17</v>
      </c>
      <c r="AG113" s="42">
        <f t="shared" si="18"/>
        <v>10</v>
      </c>
      <c r="AH113" s="32">
        <f>'M1,M2,M3 Restoration'!AT113</f>
        <v>0.6335495784</v>
      </c>
      <c r="AI113" s="77">
        <f t="shared" si="19"/>
        <v>21</v>
      </c>
      <c r="AJ113" s="77">
        <f t="shared" si="20"/>
        <v>12</v>
      </c>
      <c r="AK113" s="77"/>
      <c r="AL113" s="77"/>
    </row>
    <row r="114">
      <c r="A114" s="1"/>
      <c r="B114" s="1"/>
      <c r="C114" s="62"/>
      <c r="D114" s="62"/>
      <c r="E114" s="2">
        <v>2051.0</v>
      </c>
      <c r="F114" s="61">
        <v>1490.0</v>
      </c>
      <c r="G114" s="43">
        <f>'N1,N2,N3 Restoration'!H114</f>
        <v>10</v>
      </c>
      <c r="H114" s="43">
        <f>'Turnout Restoration'!AW114</f>
        <v>16</v>
      </c>
      <c r="I114" s="43">
        <f>'N1,N2,N3 Restoration'!J114</f>
        <v>21</v>
      </c>
      <c r="J114" s="44">
        <v>58.0</v>
      </c>
      <c r="K114" s="44">
        <v>88.0</v>
      </c>
      <c r="L114" s="44">
        <v>59.0</v>
      </c>
      <c r="M114" s="45">
        <f>'Turnout Restoration'!AR114</f>
        <v>20</v>
      </c>
      <c r="N114" s="45">
        <f>'Turnout Restoration'!O114</f>
        <v>24</v>
      </c>
      <c r="O114" s="45">
        <f>'Turnout Restoration'!AT114</f>
        <v>31</v>
      </c>
      <c r="P114" s="77">
        <f t="shared" si="2"/>
        <v>0.6964285714</v>
      </c>
      <c r="Q114" s="77">
        <f t="shared" si="3"/>
        <v>0.7857142857</v>
      </c>
      <c r="R114" s="77">
        <f t="shared" si="4"/>
        <v>0.01112942756</v>
      </c>
      <c r="S114" s="77">
        <f t="shared" si="5"/>
        <v>-0.04043446719</v>
      </c>
      <c r="T114" s="77">
        <f t="shared" ref="T114:U114" si="131">R114+$D$12</f>
        <v>0.372223152</v>
      </c>
      <c r="U114" s="77">
        <f t="shared" si="131"/>
        <v>0.3206592572</v>
      </c>
      <c r="V114" s="77">
        <f t="shared" si="7"/>
        <v>168</v>
      </c>
      <c r="W114" s="77">
        <f t="shared" si="8"/>
        <v>112</v>
      </c>
      <c r="X114" s="77">
        <f t="shared" si="9"/>
        <v>105.4665105</v>
      </c>
      <c r="Y114" s="77">
        <f t="shared" si="10"/>
        <v>62.53348953</v>
      </c>
      <c r="Z114" s="77">
        <f t="shared" si="11"/>
        <v>76.08616319</v>
      </c>
      <c r="AA114" s="77">
        <f t="shared" si="12"/>
        <v>35.91383681</v>
      </c>
      <c r="AB114" s="77">
        <f t="shared" si="13"/>
        <v>0.4835658236</v>
      </c>
      <c r="AC114" s="77">
        <f t="shared" si="14"/>
        <v>0.3154318603</v>
      </c>
      <c r="AD114" s="42">
        <f t="shared" si="15"/>
        <v>51</v>
      </c>
      <c r="AE114" s="42">
        <f t="shared" si="16"/>
        <v>30</v>
      </c>
      <c r="AF114" s="42">
        <f t="shared" si="17"/>
        <v>24</v>
      </c>
      <c r="AG114" s="42">
        <f t="shared" si="18"/>
        <v>11</v>
      </c>
      <c r="AH114" s="32">
        <f>'M1,M2,M3 Restoration'!AT114</f>
        <v>0.2890966373</v>
      </c>
      <c r="AI114" s="77">
        <f t="shared" si="19"/>
        <v>9</v>
      </c>
      <c r="AJ114" s="77">
        <f t="shared" si="20"/>
        <v>21</v>
      </c>
      <c r="AK114" s="77"/>
      <c r="AL114" s="77"/>
    </row>
    <row r="115">
      <c r="A115" s="1"/>
      <c r="B115" s="1"/>
      <c r="C115" s="62"/>
      <c r="D115" s="62"/>
      <c r="E115" s="2">
        <v>2053.0</v>
      </c>
      <c r="F115" s="61">
        <v>1123.0</v>
      </c>
      <c r="G115" s="43">
        <f>'N1,N2,N3 Restoration'!H115</f>
        <v>20</v>
      </c>
      <c r="H115" s="43">
        <f>'Turnout Restoration'!AW115</f>
        <v>22</v>
      </c>
      <c r="I115" s="43">
        <f>'N1,N2,N3 Restoration'!J115</f>
        <v>25</v>
      </c>
      <c r="J115" s="44">
        <v>52.0</v>
      </c>
      <c r="K115" s="44">
        <v>90.0</v>
      </c>
      <c r="L115" s="44">
        <v>62.0</v>
      </c>
      <c r="M115" s="45">
        <f>'Turnout Restoration'!AR115</f>
        <v>27</v>
      </c>
      <c r="N115" s="45">
        <f>'Turnout Restoration'!O115</f>
        <v>41</v>
      </c>
      <c r="O115" s="45">
        <f>'Turnout Restoration'!AT115</f>
        <v>16</v>
      </c>
      <c r="P115" s="77">
        <f t="shared" si="2"/>
        <v>0.7261146497</v>
      </c>
      <c r="Q115" s="77">
        <f t="shared" si="3"/>
        <v>0.6870229008</v>
      </c>
      <c r="R115" s="77">
        <f t="shared" si="4"/>
        <v>0.02488699464</v>
      </c>
      <c r="S115" s="77">
        <f t="shared" si="5"/>
        <v>-0.0861715072</v>
      </c>
      <c r="T115" s="77">
        <f t="shared" ref="T115:U115" si="132">R115+$D$12</f>
        <v>0.3859807191</v>
      </c>
      <c r="U115" s="77">
        <f t="shared" si="132"/>
        <v>0.2749222172</v>
      </c>
      <c r="V115" s="77">
        <f t="shared" si="7"/>
        <v>157</v>
      </c>
      <c r="W115" s="77">
        <f t="shared" si="8"/>
        <v>131</v>
      </c>
      <c r="X115" s="77">
        <f t="shared" si="9"/>
        <v>96.40102711</v>
      </c>
      <c r="Y115" s="77">
        <f t="shared" si="10"/>
        <v>60.59897289</v>
      </c>
      <c r="Z115" s="77">
        <f t="shared" si="11"/>
        <v>94.98518955</v>
      </c>
      <c r="AA115" s="77">
        <f t="shared" si="12"/>
        <v>36.01481045</v>
      </c>
      <c r="AB115" s="77">
        <f t="shared" si="13"/>
        <v>0.4460533387</v>
      </c>
      <c r="AC115" s="77">
        <f t="shared" si="14"/>
        <v>0.4316462408</v>
      </c>
      <c r="AD115" s="42">
        <f t="shared" si="15"/>
        <v>43</v>
      </c>
      <c r="AE115" s="42">
        <f t="shared" si="16"/>
        <v>27</v>
      </c>
      <c r="AF115" s="42">
        <f t="shared" si="17"/>
        <v>41</v>
      </c>
      <c r="AG115" s="42">
        <f t="shared" si="18"/>
        <v>16</v>
      </c>
      <c r="AH115" s="32">
        <f>'M1,M2,M3 Restoration'!AT115</f>
        <v>0.3473385101</v>
      </c>
      <c r="AI115" s="77">
        <f t="shared" si="19"/>
        <v>9</v>
      </c>
      <c r="AJ115" s="77">
        <f t="shared" si="20"/>
        <v>18</v>
      </c>
      <c r="AK115" s="77"/>
      <c r="AL115" s="77"/>
    </row>
    <row r="116">
      <c r="A116" s="1"/>
      <c r="B116" s="1"/>
      <c r="C116" s="62"/>
      <c r="D116" s="62"/>
      <c r="E116" s="2">
        <v>2054.0</v>
      </c>
      <c r="F116" s="61">
        <v>2040.0</v>
      </c>
      <c r="G116" s="43">
        <f>'N1,N2,N3 Restoration'!H116</f>
        <v>19</v>
      </c>
      <c r="H116" s="43">
        <f>'Turnout Restoration'!AW116</f>
        <v>19</v>
      </c>
      <c r="I116" s="43">
        <f>'N1,N2,N3 Restoration'!J116</f>
        <v>31</v>
      </c>
      <c r="J116" s="44">
        <v>50.0</v>
      </c>
      <c r="K116" s="44">
        <v>122.0</v>
      </c>
      <c r="L116" s="44">
        <v>81.0</v>
      </c>
      <c r="M116" s="45">
        <f>'Turnout Restoration'!AR116</f>
        <v>38</v>
      </c>
      <c r="N116" s="45">
        <f>'Turnout Restoration'!O116</f>
        <v>38</v>
      </c>
      <c r="O116" s="45">
        <f>'Turnout Restoration'!AT116</f>
        <v>38</v>
      </c>
      <c r="P116" s="77">
        <f t="shared" si="2"/>
        <v>0.6328502415</v>
      </c>
      <c r="Q116" s="77">
        <f t="shared" si="3"/>
        <v>0.7625</v>
      </c>
      <c r="R116" s="77">
        <f t="shared" si="4"/>
        <v>-0.01833499448</v>
      </c>
      <c r="S116" s="77">
        <f t="shared" si="5"/>
        <v>-0.05119277922</v>
      </c>
      <c r="T116" s="77">
        <f t="shared" ref="T116:U116" si="133">R116+$D$12</f>
        <v>0.3427587299</v>
      </c>
      <c r="U116" s="77">
        <f t="shared" si="133"/>
        <v>0.3099009452</v>
      </c>
      <c r="V116" s="77">
        <f t="shared" si="7"/>
        <v>207</v>
      </c>
      <c r="W116" s="77">
        <f t="shared" si="8"/>
        <v>160</v>
      </c>
      <c r="X116" s="77">
        <f t="shared" si="9"/>
        <v>136.0489429</v>
      </c>
      <c r="Y116" s="77">
        <f t="shared" si="10"/>
        <v>70.9510571</v>
      </c>
      <c r="Z116" s="77">
        <f t="shared" si="11"/>
        <v>110.4158488</v>
      </c>
      <c r="AA116" s="77">
        <f t="shared" si="12"/>
        <v>49.58415123</v>
      </c>
      <c r="AB116" s="77">
        <f t="shared" si="13"/>
        <v>0.5586224955</v>
      </c>
      <c r="AC116" s="77">
        <f t="shared" si="14"/>
        <v>0.3441534927</v>
      </c>
      <c r="AD116" s="42">
        <f t="shared" si="15"/>
        <v>76</v>
      </c>
      <c r="AE116" s="42">
        <f t="shared" si="16"/>
        <v>40</v>
      </c>
      <c r="AF116" s="42">
        <f t="shared" si="17"/>
        <v>38</v>
      </c>
      <c r="AG116" s="42">
        <f t="shared" si="18"/>
        <v>17</v>
      </c>
      <c r="AH116" s="32">
        <f>'M1,M2,M3 Restoration'!AT116</f>
        <v>0.2170733222</v>
      </c>
      <c r="AI116" s="77">
        <f t="shared" si="19"/>
        <v>9</v>
      </c>
      <c r="AJ116" s="77">
        <f t="shared" si="20"/>
        <v>31</v>
      </c>
      <c r="AK116" s="77"/>
      <c r="AL116" s="77"/>
    </row>
    <row r="117">
      <c r="A117" s="1"/>
      <c r="B117" s="1"/>
      <c r="C117" s="62"/>
      <c r="D117" s="62"/>
      <c r="E117" s="2">
        <v>2055.0</v>
      </c>
      <c r="F117" s="61">
        <v>2873.0</v>
      </c>
      <c r="G117" s="43">
        <f>'N1,N2,N3 Restoration'!H117</f>
        <v>29</v>
      </c>
      <c r="H117" s="43">
        <f>'Turnout Restoration'!AW117</f>
        <v>36</v>
      </c>
      <c r="I117" s="43">
        <f>'N1,N2,N3 Restoration'!J117</f>
        <v>36</v>
      </c>
      <c r="J117" s="44">
        <v>123.0</v>
      </c>
      <c r="K117" s="44">
        <v>177.0</v>
      </c>
      <c r="L117" s="44">
        <v>122.0</v>
      </c>
      <c r="M117" s="45">
        <f>'Turnout Restoration'!AR117</f>
        <v>39</v>
      </c>
      <c r="N117" s="45">
        <f>'Turnout Restoration'!O117</f>
        <v>54</v>
      </c>
      <c r="O117" s="45">
        <f>'Turnout Restoration'!AT117</f>
        <v>36</v>
      </c>
      <c r="P117" s="77">
        <f t="shared" si="2"/>
        <v>0.765625</v>
      </c>
      <c r="Q117" s="77">
        <f t="shared" si="3"/>
        <v>0.7662337662</v>
      </c>
      <c r="R117" s="77">
        <f t="shared" si="4"/>
        <v>0.04319747306</v>
      </c>
      <c r="S117" s="77">
        <f t="shared" si="5"/>
        <v>-0.04946242134</v>
      </c>
      <c r="T117" s="77">
        <f t="shared" ref="T117:U117" si="134">R117+$D$12</f>
        <v>0.4042911975</v>
      </c>
      <c r="U117" s="77">
        <f t="shared" si="134"/>
        <v>0.3116313031</v>
      </c>
      <c r="V117" s="77">
        <f t="shared" si="7"/>
        <v>320</v>
      </c>
      <c r="W117" s="77">
        <f t="shared" si="8"/>
        <v>231</v>
      </c>
      <c r="X117" s="77">
        <f t="shared" si="9"/>
        <v>190.6268168</v>
      </c>
      <c r="Y117" s="77">
        <f t="shared" si="10"/>
        <v>129.3731832</v>
      </c>
      <c r="Z117" s="77">
        <f t="shared" si="11"/>
        <v>159.013169</v>
      </c>
      <c r="AA117" s="77">
        <f t="shared" si="12"/>
        <v>71.98683101</v>
      </c>
      <c r="AB117" s="77">
        <f t="shared" si="13"/>
        <v>0.3934388732</v>
      </c>
      <c r="AC117" s="77">
        <f t="shared" si="14"/>
        <v>0.339594515</v>
      </c>
      <c r="AD117" s="42">
        <f t="shared" si="15"/>
        <v>75</v>
      </c>
      <c r="AE117" s="42">
        <f t="shared" si="16"/>
        <v>51</v>
      </c>
      <c r="AF117" s="42">
        <f t="shared" si="17"/>
        <v>54</v>
      </c>
      <c r="AG117" s="42">
        <f t="shared" si="18"/>
        <v>24</v>
      </c>
      <c r="AH117" s="32">
        <f>'M1,M2,M3 Restoration'!AT117</f>
        <v>0.3827652474</v>
      </c>
      <c r="AI117" s="77">
        <f t="shared" si="19"/>
        <v>20</v>
      </c>
      <c r="AJ117" s="77">
        <f t="shared" si="20"/>
        <v>31</v>
      </c>
      <c r="AK117" s="77"/>
      <c r="AL117" s="77"/>
    </row>
    <row r="118">
      <c r="A118" s="1"/>
      <c r="B118" s="1"/>
      <c r="C118" s="62"/>
      <c r="D118" s="62"/>
      <c r="E118" s="2">
        <v>2063.0</v>
      </c>
      <c r="F118" s="61">
        <v>1006.0</v>
      </c>
      <c r="G118" s="43">
        <f>'N1,N2,N3 Restoration'!H118</f>
        <v>6</v>
      </c>
      <c r="H118" s="43">
        <f>'Turnout Restoration'!AW118</f>
        <v>5</v>
      </c>
      <c r="I118" s="43">
        <f>'N1,N2,N3 Restoration'!J118</f>
        <v>5</v>
      </c>
      <c r="J118" s="44">
        <v>13.0</v>
      </c>
      <c r="K118" s="44">
        <v>37.0</v>
      </c>
      <c r="L118" s="44">
        <v>10.0</v>
      </c>
      <c r="M118" s="45">
        <f>'Turnout Restoration'!AR118</f>
        <v>4</v>
      </c>
      <c r="N118" s="45">
        <f>'Turnout Restoration'!O118</f>
        <v>4</v>
      </c>
      <c r="O118" s="45">
        <f>'Turnout Restoration'!AT118</f>
        <v>7</v>
      </c>
      <c r="P118" s="77">
        <f t="shared" si="2"/>
        <v>0.6764705882</v>
      </c>
      <c r="Q118" s="77">
        <f t="shared" si="3"/>
        <v>0.9024390244</v>
      </c>
      <c r="R118" s="77">
        <f t="shared" si="4"/>
        <v>0.001880200017</v>
      </c>
      <c r="S118" s="77">
        <f t="shared" si="5"/>
        <v>0.01365985976</v>
      </c>
      <c r="T118" s="77">
        <f t="shared" ref="T118:U118" si="135">R118+$D$12</f>
        <v>0.3629739244</v>
      </c>
      <c r="U118" s="77">
        <f t="shared" si="135"/>
        <v>0.3747535842</v>
      </c>
      <c r="V118" s="77">
        <f t="shared" si="7"/>
        <v>34</v>
      </c>
      <c r="W118" s="77">
        <f t="shared" si="8"/>
        <v>41</v>
      </c>
      <c r="X118" s="77">
        <f t="shared" si="9"/>
        <v>21.65888657</v>
      </c>
      <c r="Y118" s="77">
        <f t="shared" si="10"/>
        <v>12.34111343</v>
      </c>
      <c r="Z118" s="77">
        <f t="shared" si="11"/>
        <v>25.63510305</v>
      </c>
      <c r="AA118" s="77">
        <f t="shared" si="12"/>
        <v>15.36489695</v>
      </c>
      <c r="AB118" s="77">
        <f t="shared" si="13"/>
        <v>0.507874676</v>
      </c>
      <c r="AC118" s="77">
        <f t="shared" si="14"/>
        <v>0.1560360414</v>
      </c>
      <c r="AD118" s="42">
        <f t="shared" si="15"/>
        <v>11</v>
      </c>
      <c r="AE118" s="42">
        <f t="shared" si="16"/>
        <v>6</v>
      </c>
      <c r="AF118" s="42">
        <f t="shared" si="17"/>
        <v>4</v>
      </c>
      <c r="AG118" s="42">
        <f t="shared" si="18"/>
        <v>2</v>
      </c>
      <c r="AH118" s="32">
        <f>'M1,M2,M3 Restoration'!AT118</f>
        <v>0.522801306</v>
      </c>
      <c r="AI118" s="77">
        <f t="shared" si="19"/>
        <v>3</v>
      </c>
      <c r="AJ118" s="77">
        <f t="shared" si="20"/>
        <v>3</v>
      </c>
      <c r="AK118" s="77"/>
      <c r="AL118" s="77"/>
    </row>
    <row r="119">
      <c r="A119" s="1"/>
      <c r="B119" s="1"/>
      <c r="C119" s="62"/>
      <c r="D119" s="62"/>
      <c r="E119" s="2">
        <v>2065.0</v>
      </c>
      <c r="F119" s="61">
        <v>1596.0</v>
      </c>
      <c r="G119" s="43">
        <f>'N1,N2,N3 Restoration'!H119</f>
        <v>21</v>
      </c>
      <c r="H119" s="43">
        <f>'Turnout Restoration'!AW119</f>
        <v>19</v>
      </c>
      <c r="I119" s="43">
        <f>'N1,N2,N3 Restoration'!J119</f>
        <v>20</v>
      </c>
      <c r="J119" s="44">
        <v>79.0</v>
      </c>
      <c r="K119" s="44">
        <v>100.0</v>
      </c>
      <c r="L119" s="44">
        <v>46.0</v>
      </c>
      <c r="M119" s="45">
        <f>'Turnout Restoration'!AR119</f>
        <v>24</v>
      </c>
      <c r="N119" s="45">
        <f>'Turnout Restoration'!O119</f>
        <v>18</v>
      </c>
      <c r="O119" s="45">
        <f>'Turnout Restoration'!AT119</f>
        <v>14</v>
      </c>
      <c r="P119" s="77">
        <f t="shared" si="2"/>
        <v>0.7668711656</v>
      </c>
      <c r="Q119" s="77">
        <f t="shared" si="3"/>
        <v>0.8474576271</v>
      </c>
      <c r="R119" s="77">
        <f t="shared" si="4"/>
        <v>0.04377498981</v>
      </c>
      <c r="S119" s="77">
        <f t="shared" si="5"/>
        <v>-0.01182044299</v>
      </c>
      <c r="T119" s="77">
        <f t="shared" ref="T119:U119" si="136">R119+$D$12</f>
        <v>0.4048687142</v>
      </c>
      <c r="U119" s="77">
        <f t="shared" si="136"/>
        <v>0.3492732814</v>
      </c>
      <c r="V119" s="77">
        <f t="shared" si="7"/>
        <v>163</v>
      </c>
      <c r="W119" s="77">
        <f t="shared" si="8"/>
        <v>118</v>
      </c>
      <c r="X119" s="77">
        <f t="shared" si="9"/>
        <v>97.00639958</v>
      </c>
      <c r="Y119" s="77">
        <f t="shared" si="10"/>
        <v>65.99360042</v>
      </c>
      <c r="Z119" s="77">
        <f t="shared" si="11"/>
        <v>76.78575279</v>
      </c>
      <c r="AA119" s="77">
        <f t="shared" si="12"/>
        <v>41.21424721</v>
      </c>
      <c r="AB119" s="77">
        <f t="shared" si="13"/>
        <v>0.3917267331</v>
      </c>
      <c r="AC119" s="77">
        <f t="shared" si="14"/>
        <v>0.2344184871</v>
      </c>
      <c r="AD119" s="42">
        <f t="shared" si="15"/>
        <v>38</v>
      </c>
      <c r="AE119" s="42">
        <f t="shared" si="16"/>
        <v>26</v>
      </c>
      <c r="AF119" s="42">
        <f t="shared" si="17"/>
        <v>18</v>
      </c>
      <c r="AG119" s="42">
        <f t="shared" si="18"/>
        <v>10</v>
      </c>
      <c r="AH119" s="32">
        <f>'M1,M2,M3 Restoration'!AT119</f>
        <v>0.5690954985</v>
      </c>
      <c r="AI119" s="77">
        <f t="shared" si="19"/>
        <v>15</v>
      </c>
      <c r="AJ119" s="77">
        <f t="shared" si="20"/>
        <v>11</v>
      </c>
      <c r="AK119" s="77"/>
      <c r="AL119" s="77"/>
    </row>
    <row r="120">
      <c r="A120" s="1"/>
      <c r="B120" s="1"/>
      <c r="C120" s="62"/>
      <c r="D120" s="62"/>
      <c r="E120" s="2">
        <v>2067.0</v>
      </c>
      <c r="F120" s="61">
        <v>1563.0</v>
      </c>
      <c r="G120" s="43">
        <f>'N1,N2,N3 Restoration'!H120</f>
        <v>15</v>
      </c>
      <c r="H120" s="43">
        <f>'Turnout Restoration'!AW120</f>
        <v>11</v>
      </c>
      <c r="I120" s="43">
        <f>'N1,N2,N3 Restoration'!J120</f>
        <v>17</v>
      </c>
      <c r="J120" s="44">
        <v>51.0</v>
      </c>
      <c r="K120" s="44">
        <v>100.0</v>
      </c>
      <c r="L120" s="44">
        <v>40.0</v>
      </c>
      <c r="M120" s="45">
        <f>'Turnout Restoration'!AR120</f>
        <v>24</v>
      </c>
      <c r="N120" s="45">
        <f>'Turnout Restoration'!O120</f>
        <v>20</v>
      </c>
      <c r="O120" s="45">
        <f>'Turnout Restoration'!AT120</f>
        <v>20</v>
      </c>
      <c r="P120" s="77">
        <f t="shared" si="2"/>
        <v>0.6740740741</v>
      </c>
      <c r="Q120" s="77">
        <f t="shared" si="3"/>
        <v>0.8333333333</v>
      </c>
      <c r="R120" s="77">
        <f t="shared" si="4"/>
        <v>0.0007695715242</v>
      </c>
      <c r="S120" s="77">
        <f t="shared" si="5"/>
        <v>-0.0183661348</v>
      </c>
      <c r="T120" s="77">
        <f t="shared" ref="T120:U120" si="137">R120+$D$12</f>
        <v>0.3618632959</v>
      </c>
      <c r="U120" s="77">
        <f t="shared" si="137"/>
        <v>0.3427275896</v>
      </c>
      <c r="V120" s="77">
        <f t="shared" si="7"/>
        <v>135</v>
      </c>
      <c r="W120" s="77">
        <f t="shared" si="8"/>
        <v>120</v>
      </c>
      <c r="X120" s="77">
        <f t="shared" si="9"/>
        <v>86.14845505</v>
      </c>
      <c r="Y120" s="77">
        <f t="shared" si="10"/>
        <v>48.85154495</v>
      </c>
      <c r="Z120" s="77">
        <f t="shared" si="11"/>
        <v>78.87268925</v>
      </c>
      <c r="AA120" s="77">
        <f t="shared" si="12"/>
        <v>41.12731075</v>
      </c>
      <c r="AB120" s="77">
        <f t="shared" si="13"/>
        <v>0.5107462458</v>
      </c>
      <c r="AC120" s="77">
        <f t="shared" si="14"/>
        <v>0.2535731974</v>
      </c>
      <c r="AD120" s="42">
        <f t="shared" si="15"/>
        <v>44</v>
      </c>
      <c r="AE120" s="42">
        <f t="shared" si="16"/>
        <v>25</v>
      </c>
      <c r="AF120" s="42">
        <f t="shared" si="17"/>
        <v>20</v>
      </c>
      <c r="AG120" s="42">
        <f t="shared" si="18"/>
        <v>10</v>
      </c>
      <c r="AH120" s="32">
        <f>'M1,M2,M3 Restoration'!AT120</f>
        <v>0.463674909</v>
      </c>
      <c r="AI120" s="77">
        <f t="shared" si="19"/>
        <v>12</v>
      </c>
      <c r="AJ120" s="77">
        <f t="shared" si="20"/>
        <v>13</v>
      </c>
      <c r="AK120" s="77"/>
      <c r="AL120" s="77"/>
    </row>
    <row r="121">
      <c r="A121" s="1"/>
      <c r="B121" s="1"/>
      <c r="C121" s="62"/>
      <c r="D121" s="62"/>
      <c r="E121" s="2">
        <v>2073.0</v>
      </c>
      <c r="F121" s="61">
        <v>1952.0</v>
      </c>
      <c r="G121" s="43">
        <f>'N1,N2,N3 Restoration'!H121</f>
        <v>11</v>
      </c>
      <c r="H121" s="43">
        <f>'Turnout Restoration'!AW121</f>
        <v>10</v>
      </c>
      <c r="I121" s="43">
        <f>'N1,N2,N3 Restoration'!J121</f>
        <v>21</v>
      </c>
      <c r="J121" s="44">
        <v>59.0</v>
      </c>
      <c r="K121" s="44">
        <v>82.0</v>
      </c>
      <c r="L121" s="44">
        <v>31.0</v>
      </c>
      <c r="M121" s="45">
        <f>'Turnout Restoration'!AR121</f>
        <v>19</v>
      </c>
      <c r="N121" s="45">
        <f>'Turnout Restoration'!O121</f>
        <v>19</v>
      </c>
      <c r="O121" s="45">
        <f>'Turnout Restoration'!AT121</f>
        <v>30</v>
      </c>
      <c r="P121" s="77">
        <f t="shared" si="2"/>
        <v>0.6474820144</v>
      </c>
      <c r="Q121" s="77">
        <f t="shared" si="3"/>
        <v>0.8118811881</v>
      </c>
      <c r="R121" s="77">
        <f t="shared" si="4"/>
        <v>-0.01155411913</v>
      </c>
      <c r="S121" s="77">
        <f t="shared" si="5"/>
        <v>-0.02830780929</v>
      </c>
      <c r="T121" s="77">
        <f t="shared" ref="T121:U121" si="138">R121+$D$12</f>
        <v>0.3495396053</v>
      </c>
      <c r="U121" s="77">
        <f t="shared" si="138"/>
        <v>0.3327859151</v>
      </c>
      <c r="V121" s="77">
        <f t="shared" si="7"/>
        <v>139</v>
      </c>
      <c r="W121" s="77">
        <f t="shared" si="8"/>
        <v>101</v>
      </c>
      <c r="X121" s="77">
        <f t="shared" si="9"/>
        <v>90.41399487</v>
      </c>
      <c r="Y121" s="77">
        <f t="shared" si="10"/>
        <v>48.58600513</v>
      </c>
      <c r="Z121" s="77">
        <f t="shared" si="11"/>
        <v>67.38862257</v>
      </c>
      <c r="AA121" s="77">
        <f t="shared" si="12"/>
        <v>33.61137743</v>
      </c>
      <c r="AB121" s="77">
        <f t="shared" si="13"/>
        <v>0.5419514985</v>
      </c>
      <c r="AC121" s="77">
        <f t="shared" si="14"/>
        <v>0.2819467037</v>
      </c>
      <c r="AD121" s="42">
        <f t="shared" si="15"/>
        <v>49</v>
      </c>
      <c r="AE121" s="42">
        <f t="shared" si="16"/>
        <v>26</v>
      </c>
      <c r="AF121" s="42">
        <f t="shared" si="17"/>
        <v>19</v>
      </c>
      <c r="AG121" s="42">
        <f t="shared" si="18"/>
        <v>9</v>
      </c>
      <c r="AH121" s="32">
        <f>'M1,M2,M3 Restoration'!AT121</f>
        <v>0.4632171725</v>
      </c>
      <c r="AI121" s="77">
        <f t="shared" si="19"/>
        <v>12</v>
      </c>
      <c r="AJ121" s="77">
        <f t="shared" si="20"/>
        <v>14</v>
      </c>
      <c r="AK121" s="77"/>
      <c r="AL121" s="77"/>
    </row>
    <row r="122">
      <c r="A122" s="1"/>
      <c r="B122" s="1"/>
      <c r="C122" s="62"/>
      <c r="D122" s="62"/>
      <c r="E122" s="2">
        <v>2074.0</v>
      </c>
      <c r="F122" s="61">
        <v>1756.0</v>
      </c>
      <c r="G122" s="43">
        <f>'N1,N2,N3 Restoration'!H122</f>
        <v>26</v>
      </c>
      <c r="H122" s="43">
        <f>'Turnout Restoration'!AW122</f>
        <v>25</v>
      </c>
      <c r="I122" s="43">
        <f>'N1,N2,N3 Restoration'!J122</f>
        <v>14</v>
      </c>
      <c r="J122" s="44">
        <v>69.0</v>
      </c>
      <c r="K122" s="44">
        <v>135.0</v>
      </c>
      <c r="L122" s="44">
        <v>25.0</v>
      </c>
      <c r="M122" s="45">
        <f>'Turnout Restoration'!AR122</f>
        <v>30</v>
      </c>
      <c r="N122" s="45">
        <f>'Turnout Restoration'!O122</f>
        <v>20</v>
      </c>
      <c r="O122" s="45">
        <f>'Turnout Restoration'!AT122</f>
        <v>16</v>
      </c>
      <c r="P122" s="77">
        <f t="shared" si="2"/>
        <v>0.6714285714</v>
      </c>
      <c r="Q122" s="77">
        <f t="shared" si="3"/>
        <v>0.8709677419</v>
      </c>
      <c r="R122" s="77">
        <f t="shared" si="4"/>
        <v>-0.0004564469416</v>
      </c>
      <c r="S122" s="77">
        <f t="shared" si="5"/>
        <v>-0.0009250334003</v>
      </c>
      <c r="T122" s="77">
        <f t="shared" ref="T122:U122" si="139">R122+$D$12</f>
        <v>0.3606372775</v>
      </c>
      <c r="U122" s="77">
        <f t="shared" si="139"/>
        <v>0.360168691</v>
      </c>
      <c r="V122" s="77">
        <f t="shared" si="7"/>
        <v>140</v>
      </c>
      <c r="W122" s="77">
        <f t="shared" si="8"/>
        <v>155</v>
      </c>
      <c r="X122" s="77">
        <f t="shared" si="9"/>
        <v>89.51078115</v>
      </c>
      <c r="Y122" s="77">
        <f t="shared" si="10"/>
        <v>50.48921885</v>
      </c>
      <c r="Z122" s="77">
        <f t="shared" si="11"/>
        <v>99.17385289</v>
      </c>
      <c r="AA122" s="77">
        <f t="shared" si="12"/>
        <v>55.82614711</v>
      </c>
      <c r="AB122" s="77">
        <f t="shared" si="13"/>
        <v>0.5139045756</v>
      </c>
      <c r="AC122" s="77">
        <f t="shared" si="14"/>
        <v>0.2016660583</v>
      </c>
      <c r="AD122" s="42">
        <f t="shared" si="15"/>
        <v>46</v>
      </c>
      <c r="AE122" s="42">
        <f t="shared" si="16"/>
        <v>26</v>
      </c>
      <c r="AF122" s="42">
        <f t="shared" si="17"/>
        <v>20</v>
      </c>
      <c r="AG122" s="42">
        <f t="shared" si="18"/>
        <v>11</v>
      </c>
      <c r="AH122" s="32">
        <f>'M1,M2,M3 Restoration'!AT122</f>
        <v>0.7814597918</v>
      </c>
      <c r="AI122" s="77">
        <f t="shared" si="19"/>
        <v>20</v>
      </c>
      <c r="AJ122" s="77">
        <f t="shared" si="20"/>
        <v>6</v>
      </c>
      <c r="AK122" s="77"/>
      <c r="AL122" s="77"/>
    </row>
    <row r="123">
      <c r="A123" s="1"/>
      <c r="B123" s="1"/>
      <c r="C123" s="62"/>
      <c r="D123" s="62"/>
      <c r="E123" s="2">
        <v>2082.0</v>
      </c>
      <c r="F123" s="61">
        <v>1903.0</v>
      </c>
      <c r="G123" s="43">
        <f>'N1,N2,N3 Restoration'!H123</f>
        <v>35</v>
      </c>
      <c r="H123" s="43">
        <f>'Turnout Restoration'!AW123</f>
        <v>32</v>
      </c>
      <c r="I123" s="43">
        <f>'N1,N2,N3 Restoration'!J123</f>
        <v>34</v>
      </c>
      <c r="J123" s="44">
        <v>93.0</v>
      </c>
      <c r="K123" s="44">
        <v>108.0</v>
      </c>
      <c r="L123" s="44">
        <v>46.0</v>
      </c>
      <c r="M123" s="45">
        <f>'Turnout Restoration'!AR123</f>
        <v>33</v>
      </c>
      <c r="N123" s="45">
        <f>'Turnout Restoration'!O123</f>
        <v>34</v>
      </c>
      <c r="O123" s="45">
        <f>'Turnout Restoration'!AT123</f>
        <v>30</v>
      </c>
      <c r="P123" s="77">
        <f t="shared" si="2"/>
        <v>0.6881188119</v>
      </c>
      <c r="Q123" s="77">
        <f t="shared" si="3"/>
        <v>0.7605633803</v>
      </c>
      <c r="R123" s="77">
        <f t="shared" si="4"/>
        <v>0.00727839431</v>
      </c>
      <c r="S123" s="77">
        <f t="shared" si="5"/>
        <v>-0.05209027654</v>
      </c>
      <c r="T123" s="77">
        <f t="shared" ref="T123:U123" si="140">R123+$D$12</f>
        <v>0.3683721187</v>
      </c>
      <c r="U123" s="77">
        <f t="shared" si="140"/>
        <v>0.3090034479</v>
      </c>
      <c r="V123" s="77">
        <f t="shared" si="7"/>
        <v>202</v>
      </c>
      <c r="W123" s="77">
        <f t="shared" si="8"/>
        <v>142</v>
      </c>
      <c r="X123" s="77">
        <f t="shared" si="9"/>
        <v>127.588832</v>
      </c>
      <c r="Y123" s="77">
        <f t="shared" si="10"/>
        <v>74.41116798</v>
      </c>
      <c r="Z123" s="77">
        <f t="shared" si="11"/>
        <v>98.1215104</v>
      </c>
      <c r="AA123" s="77">
        <f t="shared" si="12"/>
        <v>43.8784896</v>
      </c>
      <c r="AB123" s="77">
        <f t="shared" si="13"/>
        <v>0.4937736243</v>
      </c>
      <c r="AC123" s="77">
        <f t="shared" si="14"/>
        <v>0.3465091381</v>
      </c>
      <c r="AD123" s="42">
        <f t="shared" si="15"/>
        <v>63</v>
      </c>
      <c r="AE123" s="42">
        <f t="shared" si="16"/>
        <v>37</v>
      </c>
      <c r="AF123" s="42">
        <f t="shared" si="17"/>
        <v>34</v>
      </c>
      <c r="AG123" s="42">
        <f t="shared" si="18"/>
        <v>15</v>
      </c>
      <c r="AH123" s="32">
        <f>'M1,M2,M3 Restoration'!AT123</f>
        <v>0.6082236704</v>
      </c>
      <c r="AI123" s="77">
        <f t="shared" si="19"/>
        <v>23</v>
      </c>
      <c r="AJ123" s="77">
        <f t="shared" si="20"/>
        <v>14</v>
      </c>
      <c r="AK123" s="77"/>
      <c r="AL123" s="77"/>
    </row>
    <row r="124">
      <c r="A124" s="1"/>
      <c r="B124" s="1"/>
      <c r="C124" s="62"/>
      <c r="D124" s="62"/>
      <c r="E124" s="2">
        <v>2086.0</v>
      </c>
      <c r="F124" s="61">
        <v>2283.0</v>
      </c>
      <c r="G124" s="43">
        <f>'N1,N2,N3 Restoration'!H124</f>
        <v>15</v>
      </c>
      <c r="H124" s="43">
        <f>'Turnout Restoration'!AW124</f>
        <v>10</v>
      </c>
      <c r="I124" s="43">
        <f>'N1,N2,N3 Restoration'!J124</f>
        <v>12</v>
      </c>
      <c r="J124" s="44">
        <v>21.0</v>
      </c>
      <c r="K124" s="44">
        <v>72.0</v>
      </c>
      <c r="L124" s="44">
        <v>22.0</v>
      </c>
      <c r="M124" s="45">
        <f>'Turnout Restoration'!AR124</f>
        <v>13</v>
      </c>
      <c r="N124" s="45">
        <f>'Turnout Restoration'!O124</f>
        <v>11</v>
      </c>
      <c r="O124" s="45">
        <f>'Turnout Restoration'!AT124</f>
        <v>11</v>
      </c>
      <c r="P124" s="77">
        <f t="shared" si="2"/>
        <v>0.6417910448</v>
      </c>
      <c r="Q124" s="77">
        <f t="shared" si="3"/>
        <v>0.8674698795</v>
      </c>
      <c r="R124" s="77">
        <f t="shared" si="4"/>
        <v>-0.01419151352</v>
      </c>
      <c r="S124" s="77">
        <f t="shared" si="5"/>
        <v>-0.0025460652</v>
      </c>
      <c r="T124" s="77">
        <f t="shared" ref="T124:U124" si="141">R124+$D$12</f>
        <v>0.3469022109</v>
      </c>
      <c r="U124" s="77">
        <f t="shared" si="141"/>
        <v>0.3585476592</v>
      </c>
      <c r="V124" s="77">
        <f t="shared" si="7"/>
        <v>67</v>
      </c>
      <c r="W124" s="77">
        <f t="shared" si="8"/>
        <v>83</v>
      </c>
      <c r="X124" s="77">
        <f t="shared" si="9"/>
        <v>43.75755187</v>
      </c>
      <c r="Y124" s="77">
        <f t="shared" si="10"/>
        <v>23.24244813</v>
      </c>
      <c r="Z124" s="77">
        <f t="shared" si="11"/>
        <v>53.24054429</v>
      </c>
      <c r="AA124" s="77">
        <f t="shared" si="12"/>
        <v>29.75945571</v>
      </c>
      <c r="AB124" s="77">
        <f t="shared" si="13"/>
        <v>0.5484767537</v>
      </c>
      <c r="AC124" s="77">
        <f t="shared" si="14"/>
        <v>0.206609458</v>
      </c>
      <c r="AD124" s="42">
        <f t="shared" si="15"/>
        <v>24</v>
      </c>
      <c r="AE124" s="42">
        <f t="shared" si="16"/>
        <v>13</v>
      </c>
      <c r="AF124" s="42">
        <f t="shared" si="17"/>
        <v>11</v>
      </c>
      <c r="AG124" s="42">
        <f t="shared" si="18"/>
        <v>6</v>
      </c>
      <c r="AH124" s="32">
        <f>'M1,M2,M3 Restoration'!AT124</f>
        <v>0.4377307815</v>
      </c>
      <c r="AI124" s="77">
        <f t="shared" si="19"/>
        <v>6</v>
      </c>
      <c r="AJ124" s="77">
        <f t="shared" si="20"/>
        <v>7</v>
      </c>
      <c r="AK124" s="77"/>
      <c r="AL124" s="77"/>
    </row>
    <row r="125">
      <c r="A125" s="1"/>
      <c r="B125" s="1"/>
      <c r="C125" s="62"/>
      <c r="D125" s="62"/>
      <c r="E125" s="2">
        <v>2087.0</v>
      </c>
      <c r="F125" s="61">
        <v>2996.0</v>
      </c>
      <c r="G125" s="43">
        <f>'N1,N2,N3 Restoration'!H125</f>
        <v>28</v>
      </c>
      <c r="H125" s="43">
        <f>'Turnout Restoration'!AW125</f>
        <v>23</v>
      </c>
      <c r="I125" s="43">
        <f>'N1,N2,N3 Restoration'!J125</f>
        <v>19</v>
      </c>
      <c r="J125" s="44">
        <v>66.0</v>
      </c>
      <c r="K125" s="44">
        <v>102.0</v>
      </c>
      <c r="L125" s="44">
        <v>25.0</v>
      </c>
      <c r="M125" s="45">
        <f>'Turnout Restoration'!AR125</f>
        <v>32</v>
      </c>
      <c r="N125" s="45">
        <f>'Turnout Restoration'!O125</f>
        <v>27</v>
      </c>
      <c r="O125" s="45">
        <f>'Turnout Restoration'!AT125</f>
        <v>18</v>
      </c>
      <c r="P125" s="77">
        <f t="shared" si="2"/>
        <v>0.6453900709</v>
      </c>
      <c r="Q125" s="77">
        <f t="shared" si="3"/>
        <v>0.7906976744</v>
      </c>
      <c r="R125" s="77">
        <f t="shared" si="4"/>
        <v>-0.0125235989</v>
      </c>
      <c r="S125" s="77">
        <f t="shared" si="5"/>
        <v>-0.03812499054</v>
      </c>
      <c r="T125" s="77">
        <f t="shared" ref="T125:U125" si="142">R125+$D$12</f>
        <v>0.3485701255</v>
      </c>
      <c r="U125" s="77">
        <f t="shared" si="142"/>
        <v>0.3229687339</v>
      </c>
      <c r="V125" s="77">
        <f t="shared" si="7"/>
        <v>141</v>
      </c>
      <c r="W125" s="77">
        <f t="shared" si="8"/>
        <v>129</v>
      </c>
      <c r="X125" s="77">
        <f t="shared" si="9"/>
        <v>91.8516123</v>
      </c>
      <c r="Y125" s="77">
        <f t="shared" si="10"/>
        <v>49.1483877</v>
      </c>
      <c r="Z125" s="77">
        <f t="shared" si="11"/>
        <v>87.33703333</v>
      </c>
      <c r="AA125" s="77">
        <f t="shared" si="12"/>
        <v>41.66296667</v>
      </c>
      <c r="AB125" s="77">
        <f t="shared" si="13"/>
        <v>0.5443562584</v>
      </c>
      <c r="AC125" s="77">
        <f t="shared" si="14"/>
        <v>0.3091472079</v>
      </c>
      <c r="AD125" s="42">
        <f t="shared" si="15"/>
        <v>50</v>
      </c>
      <c r="AE125" s="42">
        <f t="shared" si="16"/>
        <v>27</v>
      </c>
      <c r="AF125" s="42">
        <f t="shared" si="17"/>
        <v>27</v>
      </c>
      <c r="AG125" s="42">
        <f t="shared" si="18"/>
        <v>13</v>
      </c>
      <c r="AH125" s="32">
        <f>'M1,M2,M3 Restoration'!AT125</f>
        <v>0.729759511</v>
      </c>
      <c r="AI125" s="77">
        <f t="shared" si="19"/>
        <v>20</v>
      </c>
      <c r="AJ125" s="77">
        <f t="shared" si="20"/>
        <v>7</v>
      </c>
      <c r="AK125" s="77"/>
      <c r="AL125" s="77"/>
    </row>
    <row r="126">
      <c r="A126" s="1"/>
      <c r="B126" s="1"/>
      <c r="C126" s="62"/>
      <c r="D126" s="62"/>
      <c r="E126" s="2">
        <v>2126.0</v>
      </c>
      <c r="F126" s="61">
        <v>2337.0</v>
      </c>
      <c r="G126" s="43">
        <f>'N1,N2,N3 Restoration'!H126</f>
        <v>19</v>
      </c>
      <c r="H126" s="43">
        <f>'Turnout Restoration'!AW126</f>
        <v>10</v>
      </c>
      <c r="I126" s="43">
        <f>'N1,N2,N3 Restoration'!J126</f>
        <v>22</v>
      </c>
      <c r="J126" s="44">
        <v>66.0</v>
      </c>
      <c r="K126" s="44">
        <v>114.0</v>
      </c>
      <c r="L126" s="44">
        <v>47.0</v>
      </c>
      <c r="M126" s="45">
        <f>'Turnout Restoration'!AR126</f>
        <v>25</v>
      </c>
      <c r="N126" s="45">
        <f>'Turnout Restoration'!O126</f>
        <v>23</v>
      </c>
      <c r="O126" s="45">
        <f>'Turnout Restoration'!AT126</f>
        <v>24</v>
      </c>
      <c r="P126" s="77">
        <f t="shared" si="2"/>
        <v>0.6975308642</v>
      </c>
      <c r="Q126" s="77">
        <f t="shared" si="3"/>
        <v>0.8321167883</v>
      </c>
      <c r="R126" s="77">
        <f t="shared" si="4"/>
        <v>0.01164026859</v>
      </c>
      <c r="S126" s="77">
        <f t="shared" si="5"/>
        <v>-0.01892992431</v>
      </c>
      <c r="T126" s="77">
        <f t="shared" ref="T126:U126" si="143">R126+$D$12</f>
        <v>0.372733993</v>
      </c>
      <c r="U126" s="77">
        <f t="shared" si="143"/>
        <v>0.3421638001</v>
      </c>
      <c r="V126" s="77">
        <f t="shared" si="7"/>
        <v>162</v>
      </c>
      <c r="W126" s="77">
        <f t="shared" si="8"/>
        <v>137</v>
      </c>
      <c r="X126" s="77">
        <f t="shared" si="9"/>
        <v>101.6170931</v>
      </c>
      <c r="Y126" s="77">
        <f t="shared" si="10"/>
        <v>60.38290687</v>
      </c>
      <c r="Z126" s="77">
        <f t="shared" si="11"/>
        <v>90.12355939</v>
      </c>
      <c r="AA126" s="77">
        <f t="shared" si="12"/>
        <v>46.87644061</v>
      </c>
      <c r="AB126" s="77">
        <f t="shared" si="13"/>
        <v>0.4822023391</v>
      </c>
      <c r="AC126" s="77">
        <f t="shared" si="14"/>
        <v>0.2552051889</v>
      </c>
      <c r="AD126" s="42">
        <f t="shared" si="15"/>
        <v>49</v>
      </c>
      <c r="AE126" s="42">
        <f t="shared" si="16"/>
        <v>29</v>
      </c>
      <c r="AF126" s="42">
        <f t="shared" si="17"/>
        <v>23</v>
      </c>
      <c r="AG126" s="42">
        <f t="shared" si="18"/>
        <v>12</v>
      </c>
      <c r="AH126" s="32">
        <f>'M1,M2,M3 Restoration'!AT126</f>
        <v>0.485782627</v>
      </c>
      <c r="AI126" s="77">
        <f t="shared" si="19"/>
        <v>14</v>
      </c>
      <c r="AJ126" s="77">
        <f t="shared" si="20"/>
        <v>15</v>
      </c>
      <c r="AK126" s="77"/>
      <c r="AL126" s="77"/>
    </row>
    <row r="127">
      <c r="A127" s="1"/>
      <c r="B127" s="1"/>
      <c r="C127" s="62"/>
      <c r="D127" s="62"/>
      <c r="E127" s="2">
        <v>2352.0</v>
      </c>
      <c r="F127" s="61">
        <v>3099.0</v>
      </c>
      <c r="G127" s="43">
        <f>'N1,N2,N3 Restoration'!H127</f>
        <v>50</v>
      </c>
      <c r="H127" s="43">
        <f>'Turnout Restoration'!AW127</f>
        <v>17</v>
      </c>
      <c r="I127" s="43">
        <f>'N1,N2,N3 Restoration'!J127</f>
        <v>47</v>
      </c>
      <c r="J127" s="44">
        <v>187.0</v>
      </c>
      <c r="K127" s="44">
        <v>385.0</v>
      </c>
      <c r="L127" s="44">
        <v>83.0</v>
      </c>
      <c r="M127" s="45">
        <f>'Turnout Restoration'!AR127</f>
        <v>60</v>
      </c>
      <c r="N127" s="45">
        <f>'Turnout Restoration'!O127</f>
        <v>24</v>
      </c>
      <c r="O127" s="45">
        <f>'Turnout Restoration'!AT127</f>
        <v>45</v>
      </c>
      <c r="P127" s="77">
        <f t="shared" si="2"/>
        <v>0.72</v>
      </c>
      <c r="Q127" s="77">
        <f t="shared" si="3"/>
        <v>0.9413202934</v>
      </c>
      <c r="R127" s="77">
        <f t="shared" si="4"/>
        <v>0.02205325209</v>
      </c>
      <c r="S127" s="77">
        <f t="shared" si="5"/>
        <v>0.03167879989</v>
      </c>
      <c r="T127" s="77">
        <f t="shared" ref="T127:U127" si="144">R127+$D$12</f>
        <v>0.3831469765</v>
      </c>
      <c r="U127" s="77">
        <f t="shared" si="144"/>
        <v>0.3927725243</v>
      </c>
      <c r="V127" s="77">
        <f t="shared" si="7"/>
        <v>375</v>
      </c>
      <c r="W127" s="77">
        <f t="shared" si="8"/>
        <v>409</v>
      </c>
      <c r="X127" s="77">
        <f t="shared" si="9"/>
        <v>231.3198838</v>
      </c>
      <c r="Y127" s="77">
        <f t="shared" si="10"/>
        <v>143.6801162</v>
      </c>
      <c r="Z127" s="77">
        <f t="shared" si="11"/>
        <v>248.3560376</v>
      </c>
      <c r="AA127" s="77">
        <f t="shared" si="12"/>
        <v>160.6439624</v>
      </c>
      <c r="AB127" s="77">
        <f t="shared" si="13"/>
        <v>0.4539168803</v>
      </c>
      <c r="AC127" s="77">
        <f t="shared" si="14"/>
        <v>0.09663546027</v>
      </c>
      <c r="AD127" s="42">
        <f t="shared" si="15"/>
        <v>105</v>
      </c>
      <c r="AE127" s="42">
        <f t="shared" si="16"/>
        <v>65</v>
      </c>
      <c r="AF127" s="42">
        <f t="shared" si="17"/>
        <v>24</v>
      </c>
      <c r="AG127" s="42">
        <f t="shared" si="18"/>
        <v>16</v>
      </c>
      <c r="AH127" s="32">
        <f>'M1,M2,M3 Restoration'!AT127</f>
        <v>0.6351600185</v>
      </c>
      <c r="AI127" s="77">
        <f t="shared" si="19"/>
        <v>41</v>
      </c>
      <c r="AJ127" s="77">
        <f t="shared" si="20"/>
        <v>24</v>
      </c>
      <c r="AK127" s="77"/>
      <c r="AL127" s="77"/>
    </row>
    <row r="128">
      <c r="A128" s="1"/>
      <c r="B128" s="1"/>
      <c r="C128" s="62"/>
      <c r="D128" s="62"/>
      <c r="E128" s="2">
        <v>2360.0</v>
      </c>
      <c r="F128" s="61">
        <v>2222.0</v>
      </c>
      <c r="G128" s="43">
        <f>'N1,N2,N3 Restoration'!H128</f>
        <v>20</v>
      </c>
      <c r="H128" s="43">
        <f>'Turnout Restoration'!AW128</f>
        <v>6</v>
      </c>
      <c r="I128" s="43">
        <f>'N1,N2,N3 Restoration'!J128</f>
        <v>22</v>
      </c>
      <c r="J128" s="44">
        <v>50.0</v>
      </c>
      <c r="K128" s="44">
        <v>145.0</v>
      </c>
      <c r="L128" s="44">
        <v>26.0</v>
      </c>
      <c r="M128" s="45">
        <f>'Turnout Restoration'!AR128</f>
        <v>27</v>
      </c>
      <c r="N128" s="45">
        <f>'Turnout Restoration'!O128</f>
        <v>7</v>
      </c>
      <c r="O128" s="45">
        <f>'Turnout Restoration'!AT128</f>
        <v>20</v>
      </c>
      <c r="P128" s="77">
        <f t="shared" si="2"/>
        <v>0.6178861789</v>
      </c>
      <c r="Q128" s="77">
        <f t="shared" si="3"/>
        <v>0.9539473684</v>
      </c>
      <c r="R128" s="77">
        <f t="shared" si="4"/>
        <v>-0.02526986457</v>
      </c>
      <c r="S128" s="77">
        <f t="shared" si="5"/>
        <v>0.03753062815</v>
      </c>
      <c r="T128" s="77">
        <f t="shared" ref="T128:U128" si="145">R128+$D$12</f>
        <v>0.3358238598</v>
      </c>
      <c r="U128" s="77">
        <f t="shared" si="145"/>
        <v>0.3986243526</v>
      </c>
      <c r="V128" s="77">
        <f t="shared" si="7"/>
        <v>123</v>
      </c>
      <c r="W128" s="77">
        <f t="shared" si="8"/>
        <v>152</v>
      </c>
      <c r="X128" s="77">
        <f t="shared" si="9"/>
        <v>81.69366524</v>
      </c>
      <c r="Y128" s="77">
        <f t="shared" si="10"/>
        <v>41.30633476</v>
      </c>
      <c r="Z128" s="77">
        <f t="shared" si="11"/>
        <v>91.40909841</v>
      </c>
      <c r="AA128" s="77">
        <f t="shared" si="12"/>
        <v>60.59090159</v>
      </c>
      <c r="AB128" s="77">
        <f t="shared" si="13"/>
        <v>0.5753200063</v>
      </c>
      <c r="AC128" s="77">
        <f t="shared" si="14"/>
        <v>0.07657881022</v>
      </c>
      <c r="AD128" s="42">
        <f t="shared" si="15"/>
        <v>47</v>
      </c>
      <c r="AE128" s="42">
        <f t="shared" si="16"/>
        <v>24</v>
      </c>
      <c r="AF128" s="42">
        <f t="shared" si="17"/>
        <v>7</v>
      </c>
      <c r="AG128" s="42">
        <f t="shared" si="18"/>
        <v>5</v>
      </c>
      <c r="AH128" s="32">
        <f>'M1,M2,M3 Restoration'!AT128</f>
        <v>0.5676114129</v>
      </c>
      <c r="AI128" s="77">
        <f t="shared" si="19"/>
        <v>14</v>
      </c>
      <c r="AJ128" s="77">
        <f t="shared" si="20"/>
        <v>10</v>
      </c>
      <c r="AK128" s="77"/>
      <c r="AL128" s="77"/>
    </row>
    <row r="129">
      <c r="A129" s="1"/>
      <c r="B129" s="1"/>
      <c r="C129" s="62"/>
      <c r="D129" s="62"/>
      <c r="E129" s="2">
        <v>2371.0</v>
      </c>
      <c r="F129" s="61">
        <v>1353.0</v>
      </c>
      <c r="G129" s="43">
        <f>'N1,N2,N3 Restoration'!H129</f>
        <v>24</v>
      </c>
      <c r="H129" s="43">
        <f>'Turnout Restoration'!AW129</f>
        <v>9</v>
      </c>
      <c r="I129" s="43">
        <f>'N1,N2,N3 Restoration'!J129</f>
        <v>27</v>
      </c>
      <c r="J129" s="44">
        <v>53.0</v>
      </c>
      <c r="K129" s="44">
        <v>72.0</v>
      </c>
      <c r="L129" s="44">
        <v>31.0</v>
      </c>
      <c r="M129" s="45">
        <f>'Turnout Restoration'!AR129</f>
        <v>25</v>
      </c>
      <c r="N129" s="45">
        <f>'Turnout Restoration'!O129</f>
        <v>10</v>
      </c>
      <c r="O129" s="45">
        <f>'Turnout Restoration'!AT129</f>
        <v>15</v>
      </c>
      <c r="P129" s="77">
        <f t="shared" si="2"/>
        <v>0.6774193548</v>
      </c>
      <c r="Q129" s="77">
        <f t="shared" si="3"/>
        <v>0.8780487805</v>
      </c>
      <c r="R129" s="77">
        <f t="shared" si="4"/>
        <v>0.002319891649</v>
      </c>
      <c r="S129" s="77">
        <f t="shared" si="5"/>
        <v>0.00235656756</v>
      </c>
      <c r="T129" s="77">
        <f t="shared" ref="T129:U129" si="146">R129+$D$12</f>
        <v>0.3634136161</v>
      </c>
      <c r="U129" s="77">
        <f t="shared" si="146"/>
        <v>0.363450292</v>
      </c>
      <c r="V129" s="77">
        <f t="shared" si="7"/>
        <v>124</v>
      </c>
      <c r="W129" s="77">
        <f t="shared" si="8"/>
        <v>82</v>
      </c>
      <c r="X129" s="77">
        <f t="shared" si="9"/>
        <v>78.93671161</v>
      </c>
      <c r="Y129" s="77">
        <f t="shared" si="10"/>
        <v>45.06328839</v>
      </c>
      <c r="Z129" s="77">
        <f t="shared" si="11"/>
        <v>52.19707606</v>
      </c>
      <c r="AA129" s="77">
        <f t="shared" si="12"/>
        <v>29.80292394</v>
      </c>
      <c r="AB129" s="77">
        <f t="shared" si="13"/>
        <v>0.506735069</v>
      </c>
      <c r="AC129" s="77">
        <f t="shared" si="14"/>
        <v>0.1915816125</v>
      </c>
      <c r="AD129" s="42">
        <f t="shared" si="15"/>
        <v>40</v>
      </c>
      <c r="AE129" s="42">
        <f t="shared" si="16"/>
        <v>23</v>
      </c>
      <c r="AF129" s="42">
        <f t="shared" si="17"/>
        <v>10</v>
      </c>
      <c r="AG129" s="42">
        <f t="shared" si="18"/>
        <v>6</v>
      </c>
      <c r="AH129" s="32">
        <f>'M1,M2,M3 Restoration'!AT129</f>
        <v>0.5326720103</v>
      </c>
      <c r="AI129" s="77">
        <f t="shared" si="19"/>
        <v>12</v>
      </c>
      <c r="AJ129" s="77">
        <f t="shared" si="20"/>
        <v>11</v>
      </c>
      <c r="AK129" s="77"/>
      <c r="AL129" s="77"/>
    </row>
    <row r="130">
      <c r="A130" s="1"/>
      <c r="B130" s="1"/>
      <c r="C130" s="62"/>
      <c r="D130" s="62"/>
      <c r="E130" s="2">
        <v>2372.0</v>
      </c>
      <c r="F130" s="61">
        <v>2474.0</v>
      </c>
      <c r="G130" s="43">
        <f>'N1,N2,N3 Restoration'!H130</f>
        <v>32</v>
      </c>
      <c r="H130" s="43">
        <f>'Turnout Restoration'!AW130</f>
        <v>29</v>
      </c>
      <c r="I130" s="43">
        <f>'N1,N2,N3 Restoration'!J130</f>
        <v>27</v>
      </c>
      <c r="J130" s="44">
        <v>71.0</v>
      </c>
      <c r="K130" s="44">
        <v>134.0</v>
      </c>
      <c r="L130" s="44">
        <v>65.0</v>
      </c>
      <c r="M130" s="45">
        <f>'Turnout Restoration'!AR130</f>
        <v>25</v>
      </c>
      <c r="N130" s="45">
        <f>'Turnout Restoration'!O130</f>
        <v>22</v>
      </c>
      <c r="O130" s="45">
        <f>'Turnout Restoration'!AT130</f>
        <v>21</v>
      </c>
      <c r="P130" s="77">
        <f t="shared" si="2"/>
        <v>0.7472527473</v>
      </c>
      <c r="Q130" s="77">
        <f t="shared" si="3"/>
        <v>0.858974359</v>
      </c>
      <c r="R130" s="77">
        <f t="shared" si="4"/>
        <v>0.03468312847</v>
      </c>
      <c r="S130" s="77">
        <f t="shared" si="5"/>
        <v>-0.006483186594</v>
      </c>
      <c r="T130" s="77">
        <f t="shared" ref="T130:U130" si="147">R130+$D$12</f>
        <v>0.3957768529</v>
      </c>
      <c r="U130" s="77">
        <f t="shared" si="147"/>
        <v>0.3546105378</v>
      </c>
      <c r="V130" s="77">
        <f t="shared" si="7"/>
        <v>182</v>
      </c>
      <c r="W130" s="77">
        <f t="shared" si="8"/>
        <v>156</v>
      </c>
      <c r="X130" s="77">
        <f t="shared" si="9"/>
        <v>109.9686128</v>
      </c>
      <c r="Y130" s="77">
        <f t="shared" si="10"/>
        <v>72.03138722</v>
      </c>
      <c r="Z130" s="77">
        <f t="shared" si="11"/>
        <v>100.6807561</v>
      </c>
      <c r="AA130" s="77">
        <f t="shared" si="12"/>
        <v>55.3192439</v>
      </c>
      <c r="AB130" s="77">
        <f t="shared" si="13"/>
        <v>0.4183011756</v>
      </c>
      <c r="AC130" s="77">
        <f t="shared" si="14"/>
        <v>0.2185124631</v>
      </c>
      <c r="AD130" s="42">
        <f t="shared" si="15"/>
        <v>46</v>
      </c>
      <c r="AE130" s="42">
        <f t="shared" si="16"/>
        <v>30</v>
      </c>
      <c r="AF130" s="42">
        <f t="shared" si="17"/>
        <v>22</v>
      </c>
      <c r="AG130" s="42">
        <f t="shared" si="18"/>
        <v>12</v>
      </c>
      <c r="AH130" s="32">
        <f>'M1,M2,M3 Restoration'!AT130</f>
        <v>0.4694603544</v>
      </c>
      <c r="AI130" s="77">
        <f t="shared" si="19"/>
        <v>14</v>
      </c>
      <c r="AJ130" s="77">
        <f t="shared" si="20"/>
        <v>16</v>
      </c>
      <c r="AK130" s="77"/>
      <c r="AL130" s="77"/>
    </row>
    <row r="131">
      <c r="A131" s="1"/>
      <c r="B131" s="1"/>
      <c r="C131" s="62"/>
      <c r="D131" s="62"/>
      <c r="E131" s="2">
        <v>2387.0</v>
      </c>
      <c r="F131" s="61">
        <v>2474.0</v>
      </c>
      <c r="G131" s="43">
        <f>'N1,N2,N3 Restoration'!H131</f>
        <v>20</v>
      </c>
      <c r="H131" s="43">
        <f>'Turnout Restoration'!AW131</f>
        <v>32</v>
      </c>
      <c r="I131" s="43">
        <f>'N1,N2,N3 Restoration'!J131</f>
        <v>14</v>
      </c>
      <c r="J131" s="44">
        <v>78.0</v>
      </c>
      <c r="K131" s="44">
        <v>121.0</v>
      </c>
      <c r="L131" s="44">
        <v>45.0</v>
      </c>
      <c r="M131" s="45">
        <f>'Turnout Restoration'!AR131</f>
        <v>29</v>
      </c>
      <c r="N131" s="45">
        <f>'Turnout Restoration'!O131</f>
        <v>27</v>
      </c>
      <c r="O131" s="45">
        <f>'Turnout Restoration'!AT131</f>
        <v>16</v>
      </c>
      <c r="P131" s="77">
        <f t="shared" si="2"/>
        <v>0.7321428571</v>
      </c>
      <c r="Q131" s="77">
        <f t="shared" si="3"/>
        <v>0.8175675676</v>
      </c>
      <c r="R131" s="77">
        <f t="shared" si="4"/>
        <v>0.02768067685</v>
      </c>
      <c r="S131" s="77">
        <f t="shared" si="5"/>
        <v>-0.02567254214</v>
      </c>
      <c r="T131" s="77">
        <f t="shared" ref="T131:U131" si="148">R131+$D$12</f>
        <v>0.3887744013</v>
      </c>
      <c r="U131" s="77">
        <f t="shared" si="148"/>
        <v>0.3354211823</v>
      </c>
      <c r="V131" s="77">
        <f t="shared" si="7"/>
        <v>168</v>
      </c>
      <c r="W131" s="77">
        <f t="shared" si="8"/>
        <v>148</v>
      </c>
      <c r="X131" s="77">
        <f t="shared" si="9"/>
        <v>102.6859006</v>
      </c>
      <c r="Y131" s="77">
        <f t="shared" si="10"/>
        <v>65.31409941</v>
      </c>
      <c r="Z131" s="77">
        <f t="shared" si="11"/>
        <v>98.35766502</v>
      </c>
      <c r="AA131" s="77">
        <f t="shared" si="12"/>
        <v>49.64233498</v>
      </c>
      <c r="AB131" s="77">
        <f t="shared" si="13"/>
        <v>0.4382295889</v>
      </c>
      <c r="AC131" s="77">
        <f t="shared" si="14"/>
        <v>0.2745083466</v>
      </c>
      <c r="AD131" s="42">
        <f t="shared" si="15"/>
        <v>45</v>
      </c>
      <c r="AE131" s="42">
        <f t="shared" si="16"/>
        <v>29</v>
      </c>
      <c r="AF131" s="42">
        <f t="shared" si="17"/>
        <v>27</v>
      </c>
      <c r="AG131" s="42">
        <f t="shared" si="18"/>
        <v>14</v>
      </c>
      <c r="AH131" s="32">
        <f>'M1,M2,M3 Restoration'!AT131</f>
        <v>0.6300278139</v>
      </c>
      <c r="AI131" s="77">
        <f t="shared" si="19"/>
        <v>18</v>
      </c>
      <c r="AJ131" s="77">
        <f t="shared" si="20"/>
        <v>11</v>
      </c>
      <c r="AK131" s="77"/>
      <c r="AL131" s="77"/>
    </row>
    <row r="132">
      <c r="A132" s="1"/>
      <c r="B132" s="1"/>
      <c r="C132" s="62"/>
      <c r="D132" s="62"/>
      <c r="E132" s="2">
        <v>2399.0</v>
      </c>
      <c r="F132" s="61">
        <v>1496.0</v>
      </c>
      <c r="G132" s="43">
        <f>'N1,N2,N3 Restoration'!H132</f>
        <v>5</v>
      </c>
      <c r="H132" s="43">
        <f>'Turnout Restoration'!AW132</f>
        <v>9</v>
      </c>
      <c r="I132" s="43">
        <f>'N1,N2,N3 Restoration'!J132</f>
        <v>13</v>
      </c>
      <c r="J132" s="44">
        <v>44.0</v>
      </c>
      <c r="K132" s="44">
        <v>110.0</v>
      </c>
      <c r="L132" s="44">
        <v>26.0</v>
      </c>
      <c r="M132" s="45">
        <f>'Turnout Restoration'!AR132</f>
        <v>15</v>
      </c>
      <c r="N132" s="45">
        <f>'Turnout Restoration'!O132</f>
        <v>14</v>
      </c>
      <c r="O132" s="45">
        <f>'Turnout Restoration'!AT132</f>
        <v>49</v>
      </c>
      <c r="P132" s="77">
        <f t="shared" si="2"/>
        <v>0.5223880597</v>
      </c>
      <c r="Q132" s="77">
        <f t="shared" si="3"/>
        <v>0.8870967742</v>
      </c>
      <c r="R132" s="77">
        <f t="shared" si="4"/>
        <v>-0.06952703352</v>
      </c>
      <c r="S132" s="77">
        <f t="shared" si="5"/>
        <v>0.006549724343</v>
      </c>
      <c r="T132" s="77">
        <f t="shared" ref="T132:U132" si="149">R132+$D$12</f>
        <v>0.2915666909</v>
      </c>
      <c r="U132" s="77">
        <f t="shared" si="149"/>
        <v>0.3676434488</v>
      </c>
      <c r="V132" s="77">
        <f t="shared" si="7"/>
        <v>134</v>
      </c>
      <c r="W132" s="77">
        <f t="shared" si="8"/>
        <v>124</v>
      </c>
      <c r="X132" s="77">
        <f t="shared" si="9"/>
        <v>94.93006342</v>
      </c>
      <c r="Y132" s="77">
        <f t="shared" si="10"/>
        <v>39.06993658</v>
      </c>
      <c r="Z132" s="77">
        <f t="shared" si="11"/>
        <v>78.41221235</v>
      </c>
      <c r="AA132" s="77">
        <f t="shared" si="12"/>
        <v>45.58778765</v>
      </c>
      <c r="AB132" s="77">
        <f t="shared" si="13"/>
        <v>0.674180525</v>
      </c>
      <c r="AC132" s="77">
        <f t="shared" si="14"/>
        <v>0.1785436169</v>
      </c>
      <c r="AD132" s="42">
        <f t="shared" si="15"/>
        <v>64</v>
      </c>
      <c r="AE132" s="42">
        <f t="shared" si="16"/>
        <v>26</v>
      </c>
      <c r="AF132" s="42">
        <f t="shared" si="17"/>
        <v>14</v>
      </c>
      <c r="AG132" s="42">
        <f t="shared" si="18"/>
        <v>8</v>
      </c>
      <c r="AH132" s="32">
        <f>'M1,M2,M3 Restoration'!AT132</f>
        <v>0.3902823204</v>
      </c>
      <c r="AI132" s="77">
        <f t="shared" si="19"/>
        <v>10</v>
      </c>
      <c r="AJ132" s="77">
        <f t="shared" si="20"/>
        <v>16</v>
      </c>
      <c r="AK132" s="77"/>
      <c r="AL132" s="77"/>
    </row>
    <row r="133">
      <c r="A133" s="1"/>
      <c r="B133" s="1"/>
      <c r="C133" s="62"/>
      <c r="D133" s="62"/>
      <c r="E133" s="2">
        <v>2430.0</v>
      </c>
      <c r="F133" s="61">
        <v>1227.0</v>
      </c>
      <c r="G133" s="43">
        <f>'N1,N2,N3 Restoration'!H133</f>
        <v>8</v>
      </c>
      <c r="H133" s="43">
        <f>'Turnout Restoration'!AW133</f>
        <v>11</v>
      </c>
      <c r="I133" s="43">
        <f>'N1,N2,N3 Restoration'!J133</f>
        <v>9</v>
      </c>
      <c r="J133" s="44">
        <v>28.0</v>
      </c>
      <c r="K133" s="44">
        <v>50.0</v>
      </c>
      <c r="L133" s="44">
        <v>28.0</v>
      </c>
      <c r="M133" s="45">
        <f>'Turnout Restoration'!AR133</f>
        <v>8</v>
      </c>
      <c r="N133" s="45">
        <f>'Turnout Restoration'!O133</f>
        <v>7</v>
      </c>
      <c r="O133" s="45">
        <f>'Turnout Restoration'!AT133</f>
        <v>8</v>
      </c>
      <c r="P133" s="77">
        <f t="shared" si="2"/>
        <v>0.7777777778</v>
      </c>
      <c r="Q133" s="77">
        <f t="shared" si="3"/>
        <v>0.8771929825</v>
      </c>
      <c r="R133" s="77">
        <f t="shared" si="4"/>
        <v>0.04882949538</v>
      </c>
      <c r="S133" s="77">
        <f t="shared" si="5"/>
        <v>0.001959960816</v>
      </c>
      <c r="T133" s="77">
        <f t="shared" ref="T133:U133" si="150">R133+$D$12</f>
        <v>0.4099232198</v>
      </c>
      <c r="U133" s="77">
        <f t="shared" si="150"/>
        <v>0.3630536852</v>
      </c>
      <c r="V133" s="77">
        <f t="shared" si="7"/>
        <v>72</v>
      </c>
      <c r="W133" s="77">
        <f t="shared" si="8"/>
        <v>57</v>
      </c>
      <c r="X133" s="77">
        <f t="shared" si="9"/>
        <v>42.48552817</v>
      </c>
      <c r="Y133" s="77">
        <f t="shared" si="10"/>
        <v>29.51447183</v>
      </c>
      <c r="Z133" s="77">
        <f t="shared" si="11"/>
        <v>36.30593994</v>
      </c>
      <c r="AA133" s="77">
        <f t="shared" si="12"/>
        <v>20.69406006</v>
      </c>
      <c r="AB133" s="77">
        <f t="shared" si="13"/>
        <v>0.3765988252</v>
      </c>
      <c r="AC133" s="77">
        <f t="shared" si="14"/>
        <v>0.1928059158</v>
      </c>
      <c r="AD133" s="42">
        <f t="shared" si="15"/>
        <v>16</v>
      </c>
      <c r="AE133" s="42">
        <f t="shared" si="16"/>
        <v>11</v>
      </c>
      <c r="AF133" s="42">
        <f t="shared" si="17"/>
        <v>7</v>
      </c>
      <c r="AG133" s="42">
        <f t="shared" si="18"/>
        <v>4</v>
      </c>
      <c r="AH133" s="32">
        <f>'M1,M2,M3 Restoration'!AT133</f>
        <v>0.3947388728</v>
      </c>
      <c r="AI133" s="77">
        <f t="shared" si="19"/>
        <v>4</v>
      </c>
      <c r="AJ133" s="77">
        <f t="shared" si="20"/>
        <v>7</v>
      </c>
      <c r="AK133" s="77"/>
      <c r="AL133" s="77"/>
    </row>
    <row r="134">
      <c r="A134" s="1"/>
      <c r="B134" s="1"/>
      <c r="C134" s="62"/>
      <c r="D134" s="62"/>
      <c r="E134" s="2">
        <v>2440.0</v>
      </c>
      <c r="F134" s="61">
        <v>1603.0</v>
      </c>
      <c r="G134" s="43">
        <f>'N1,N2,N3 Restoration'!H134</f>
        <v>60</v>
      </c>
      <c r="H134" s="43">
        <f>'Turnout Restoration'!AW134</f>
        <v>9</v>
      </c>
      <c r="I134" s="43">
        <f>'N1,N2,N3 Restoration'!J134</f>
        <v>13</v>
      </c>
      <c r="J134" s="44">
        <v>186.0</v>
      </c>
      <c r="K134" s="44">
        <v>286.0</v>
      </c>
      <c r="L134" s="44">
        <v>34.0</v>
      </c>
      <c r="M134" s="45">
        <f>'Turnout Restoration'!AR134</f>
        <v>46</v>
      </c>
      <c r="N134" s="45">
        <f>'Turnout Restoration'!O134</f>
        <v>11</v>
      </c>
      <c r="O134" s="45">
        <f>'Turnout Restoration'!AT134</f>
        <v>8</v>
      </c>
      <c r="P134" s="77">
        <f t="shared" si="2"/>
        <v>0.802919708</v>
      </c>
      <c r="Q134" s="77">
        <f t="shared" si="3"/>
        <v>0.962962963</v>
      </c>
      <c r="R134" s="77">
        <f t="shared" si="4"/>
        <v>0.06048114533</v>
      </c>
      <c r="S134" s="77">
        <f t="shared" si="5"/>
        <v>0.04170877002</v>
      </c>
      <c r="T134" s="77">
        <f t="shared" ref="T134:U134" si="151">R134+$D$12</f>
        <v>0.4215748697</v>
      </c>
      <c r="U134" s="77">
        <f t="shared" si="151"/>
        <v>0.4028024944</v>
      </c>
      <c r="V134" s="77">
        <f t="shared" si="7"/>
        <v>274</v>
      </c>
      <c r="W134" s="77">
        <f t="shared" si="8"/>
        <v>297</v>
      </c>
      <c r="X134" s="77">
        <f t="shared" si="9"/>
        <v>158.4884857</v>
      </c>
      <c r="Y134" s="77">
        <f t="shared" si="10"/>
        <v>115.5115143</v>
      </c>
      <c r="Z134" s="77">
        <f t="shared" si="11"/>
        <v>177.3676592</v>
      </c>
      <c r="AA134" s="77">
        <f t="shared" si="12"/>
        <v>119.6323408</v>
      </c>
      <c r="AB134" s="77">
        <f t="shared" si="13"/>
        <v>0.340718758</v>
      </c>
      <c r="AC134" s="77">
        <f t="shared" si="14"/>
        <v>0.06201807056</v>
      </c>
      <c r="AD134" s="42">
        <f t="shared" si="15"/>
        <v>54</v>
      </c>
      <c r="AE134" s="42">
        <f t="shared" si="16"/>
        <v>39</v>
      </c>
      <c r="AF134" s="42">
        <f t="shared" si="17"/>
        <v>11</v>
      </c>
      <c r="AG134" s="42">
        <f t="shared" si="18"/>
        <v>7</v>
      </c>
      <c r="AH134" s="32">
        <f>'M1,M2,M3 Restoration'!AT134</f>
        <v>1</v>
      </c>
      <c r="AI134" s="77">
        <f t="shared" si="19"/>
        <v>39</v>
      </c>
      <c r="AJ134" s="77">
        <f t="shared" si="20"/>
        <v>0</v>
      </c>
      <c r="AK134" s="77"/>
      <c r="AL134" s="77"/>
    </row>
    <row r="135">
      <c r="A135" s="1"/>
      <c r="B135" s="1"/>
      <c r="C135" s="62"/>
      <c r="D135" s="62"/>
      <c r="E135" s="2">
        <v>2449.0</v>
      </c>
      <c r="F135" s="61">
        <v>2289.0</v>
      </c>
      <c r="G135" s="43">
        <f>'N1,N2,N3 Restoration'!H135</f>
        <v>53</v>
      </c>
      <c r="H135" s="43">
        <f>'Turnout Restoration'!AW135</f>
        <v>14</v>
      </c>
      <c r="I135" s="43">
        <f>'N1,N2,N3 Restoration'!J135</f>
        <v>38</v>
      </c>
      <c r="J135" s="44">
        <v>198.0</v>
      </c>
      <c r="K135" s="44">
        <v>320.0</v>
      </c>
      <c r="L135" s="44">
        <v>71.0</v>
      </c>
      <c r="M135" s="45">
        <f>'Turnout Restoration'!AR135</f>
        <v>54</v>
      </c>
      <c r="N135" s="45">
        <f>'Turnout Restoration'!O135</f>
        <v>19</v>
      </c>
      <c r="O135" s="45">
        <f>'Turnout Restoration'!AT135</f>
        <v>34</v>
      </c>
      <c r="P135" s="77">
        <f t="shared" si="2"/>
        <v>0.7535014006</v>
      </c>
      <c r="Q135" s="77">
        <f t="shared" si="3"/>
        <v>0.9439528024</v>
      </c>
      <c r="R135" s="77">
        <f t="shared" si="4"/>
        <v>0.03757897299</v>
      </c>
      <c r="S135" s="77">
        <f t="shared" si="5"/>
        <v>0.03289879662</v>
      </c>
      <c r="T135" s="77">
        <f t="shared" ref="T135:U135" si="152">R135+$D$12</f>
        <v>0.3986726974</v>
      </c>
      <c r="U135" s="77">
        <f t="shared" si="152"/>
        <v>0.393992521</v>
      </c>
      <c r="V135" s="77">
        <f t="shared" si="7"/>
        <v>357</v>
      </c>
      <c r="W135" s="77">
        <f t="shared" si="8"/>
        <v>339</v>
      </c>
      <c r="X135" s="77">
        <f t="shared" si="9"/>
        <v>214.673847</v>
      </c>
      <c r="Y135" s="77">
        <f t="shared" si="10"/>
        <v>142.326153</v>
      </c>
      <c r="Z135" s="77">
        <f t="shared" si="11"/>
        <v>205.4365354</v>
      </c>
      <c r="AA135" s="77">
        <f t="shared" si="12"/>
        <v>133.5634646</v>
      </c>
      <c r="AB135" s="77">
        <f t="shared" si="13"/>
        <v>0.4099241767</v>
      </c>
      <c r="AC135" s="77">
        <f t="shared" si="14"/>
        <v>0.0924859834</v>
      </c>
      <c r="AD135" s="42">
        <f t="shared" si="15"/>
        <v>88</v>
      </c>
      <c r="AE135" s="42">
        <f t="shared" si="16"/>
        <v>58</v>
      </c>
      <c r="AF135" s="42">
        <f t="shared" si="17"/>
        <v>19</v>
      </c>
      <c r="AG135" s="42">
        <f t="shared" si="18"/>
        <v>12</v>
      </c>
      <c r="AH135" s="32">
        <f>'M1,M2,M3 Restoration'!AT135</f>
        <v>0.7305296136</v>
      </c>
      <c r="AI135" s="77">
        <f t="shared" si="19"/>
        <v>42</v>
      </c>
      <c r="AJ135" s="77">
        <f t="shared" si="20"/>
        <v>16</v>
      </c>
      <c r="AK135" s="77"/>
      <c r="AL135" s="77"/>
    </row>
    <row r="136">
      <c r="A136" s="1"/>
      <c r="B136" s="1"/>
      <c r="C136" s="62"/>
      <c r="D136" s="62"/>
      <c r="E136" s="2">
        <v>2457.0</v>
      </c>
      <c r="F136" s="61">
        <v>2601.0</v>
      </c>
      <c r="G136" s="43">
        <f>'N1,N2,N3 Restoration'!H136</f>
        <v>28</v>
      </c>
      <c r="H136" s="43">
        <f>'Turnout Restoration'!AW136</f>
        <v>33</v>
      </c>
      <c r="I136" s="43">
        <f>'N1,N2,N3 Restoration'!J136</f>
        <v>40</v>
      </c>
      <c r="J136" s="44">
        <v>88.0</v>
      </c>
      <c r="K136" s="44">
        <v>167.0</v>
      </c>
      <c r="L136" s="44">
        <v>69.0</v>
      </c>
      <c r="M136" s="45">
        <f>'Turnout Restoration'!AR136</f>
        <v>36</v>
      </c>
      <c r="N136" s="45">
        <f>'Turnout Restoration'!O136</f>
        <v>39</v>
      </c>
      <c r="O136" s="45">
        <f>'Turnout Restoration'!AT136</f>
        <v>44</v>
      </c>
      <c r="P136" s="77">
        <f t="shared" si="2"/>
        <v>0.6624472574</v>
      </c>
      <c r="Q136" s="77">
        <f t="shared" si="3"/>
        <v>0.8106796117</v>
      </c>
      <c r="R136" s="77">
        <f t="shared" si="4"/>
        <v>-0.004618702037</v>
      </c>
      <c r="S136" s="77">
        <f t="shared" si="5"/>
        <v>-0.02886466186</v>
      </c>
      <c r="T136" s="77">
        <f t="shared" ref="T136:U136" si="153">R136+$D$12</f>
        <v>0.3564750224</v>
      </c>
      <c r="U136" s="77">
        <f t="shared" si="153"/>
        <v>0.3322290626</v>
      </c>
      <c r="V136" s="77">
        <f t="shared" si="7"/>
        <v>237</v>
      </c>
      <c r="W136" s="77">
        <f t="shared" si="8"/>
        <v>206</v>
      </c>
      <c r="X136" s="77">
        <f t="shared" si="9"/>
        <v>152.5154197</v>
      </c>
      <c r="Y136" s="77">
        <f t="shared" si="10"/>
        <v>84.4845803</v>
      </c>
      <c r="Z136" s="77">
        <f t="shared" si="11"/>
        <v>137.5608131</v>
      </c>
      <c r="AA136" s="77">
        <f t="shared" si="12"/>
        <v>68.43918689</v>
      </c>
      <c r="AB136" s="77">
        <f t="shared" si="13"/>
        <v>0.5245371265</v>
      </c>
      <c r="AC136" s="77">
        <f t="shared" si="14"/>
        <v>0.2835109732</v>
      </c>
      <c r="AD136" s="42">
        <f t="shared" si="15"/>
        <v>80</v>
      </c>
      <c r="AE136" s="42">
        <f t="shared" si="16"/>
        <v>44</v>
      </c>
      <c r="AF136" s="42">
        <f t="shared" si="17"/>
        <v>39</v>
      </c>
      <c r="AG136" s="42">
        <f t="shared" si="18"/>
        <v>19</v>
      </c>
      <c r="AH136" s="32">
        <f>'M1,M2,M3 Restoration'!AT136</f>
        <v>0.4231617038</v>
      </c>
      <c r="AI136" s="77">
        <f t="shared" si="19"/>
        <v>19</v>
      </c>
      <c r="AJ136" s="77">
        <f t="shared" si="20"/>
        <v>25</v>
      </c>
      <c r="AK136" s="77"/>
      <c r="AL136" s="77"/>
    </row>
    <row r="137">
      <c r="A137" s="1"/>
      <c r="B137" s="1"/>
      <c r="C137" s="62"/>
      <c r="D137" s="62"/>
      <c r="E137" s="2">
        <v>2464.0</v>
      </c>
      <c r="F137" s="61">
        <v>2592.0</v>
      </c>
      <c r="G137" s="43">
        <f>'N1,N2,N3 Restoration'!H137</f>
        <v>47</v>
      </c>
      <c r="H137" s="43">
        <f>'Turnout Restoration'!AW137</f>
        <v>28</v>
      </c>
      <c r="I137" s="43">
        <f>'N1,N2,N3 Restoration'!J137</f>
        <v>19</v>
      </c>
      <c r="J137" s="44">
        <v>152.0</v>
      </c>
      <c r="K137" s="44">
        <v>355.0</v>
      </c>
      <c r="L137" s="44">
        <v>48.0</v>
      </c>
      <c r="M137" s="45">
        <f>'Turnout Restoration'!AR137</f>
        <v>59</v>
      </c>
      <c r="N137" s="45">
        <f>'Turnout Restoration'!O137</f>
        <v>21</v>
      </c>
      <c r="O137" s="45">
        <f>'Turnout Restoration'!AT137</f>
        <v>24</v>
      </c>
      <c r="P137" s="77">
        <f t="shared" si="2"/>
        <v>0.7067137809</v>
      </c>
      <c r="Q137" s="77">
        <f t="shared" si="3"/>
        <v>0.9441489362</v>
      </c>
      <c r="R137" s="77">
        <f t="shared" si="4"/>
        <v>0.01589595342</v>
      </c>
      <c r="S137" s="77">
        <f t="shared" si="5"/>
        <v>0.03298969189</v>
      </c>
      <c r="T137" s="77">
        <f t="shared" ref="T137:U137" si="154">R137+$D$12</f>
        <v>0.3769896778</v>
      </c>
      <c r="U137" s="77">
        <f t="shared" si="154"/>
        <v>0.3940834163</v>
      </c>
      <c r="V137" s="77">
        <f t="shared" si="7"/>
        <v>283</v>
      </c>
      <c r="W137" s="77">
        <f t="shared" si="8"/>
        <v>376</v>
      </c>
      <c r="X137" s="77">
        <f t="shared" si="9"/>
        <v>176.3119212</v>
      </c>
      <c r="Y137" s="77">
        <f t="shared" si="10"/>
        <v>106.6880788</v>
      </c>
      <c r="Z137" s="77">
        <f t="shared" si="11"/>
        <v>227.8246355</v>
      </c>
      <c r="AA137" s="77">
        <f t="shared" si="12"/>
        <v>148.1753645</v>
      </c>
      <c r="AB137" s="77">
        <f t="shared" si="13"/>
        <v>0.4707565969</v>
      </c>
      <c r="AC137" s="77">
        <f t="shared" si="14"/>
        <v>0.09217615978</v>
      </c>
      <c r="AD137" s="42">
        <f t="shared" si="15"/>
        <v>83</v>
      </c>
      <c r="AE137" s="42">
        <f t="shared" si="16"/>
        <v>50</v>
      </c>
      <c r="AF137" s="42">
        <f t="shared" si="17"/>
        <v>21</v>
      </c>
      <c r="AG137" s="42">
        <f t="shared" si="18"/>
        <v>14</v>
      </c>
      <c r="AH137" s="32">
        <f>'M1,M2,M3 Restoration'!AT137</f>
        <v>0.8545366382</v>
      </c>
      <c r="AI137" s="77">
        <f t="shared" si="19"/>
        <v>43</v>
      </c>
      <c r="AJ137" s="77">
        <f t="shared" si="20"/>
        <v>7</v>
      </c>
      <c r="AK137" s="77"/>
      <c r="AL137" s="77"/>
    </row>
    <row r="138">
      <c r="A138" s="1"/>
      <c r="B138" s="1"/>
      <c r="C138" s="62"/>
      <c r="D138" s="62"/>
      <c r="E138" s="2">
        <v>2465.0</v>
      </c>
      <c r="F138" s="61">
        <v>3192.0</v>
      </c>
      <c r="G138" s="43">
        <f>'N1,N2,N3 Restoration'!H138</f>
        <v>17</v>
      </c>
      <c r="H138" s="43">
        <f>'Turnout Restoration'!AW138</f>
        <v>26</v>
      </c>
      <c r="I138" s="43">
        <f>'N1,N2,N3 Restoration'!J138</f>
        <v>44</v>
      </c>
      <c r="J138" s="44">
        <v>56.0</v>
      </c>
      <c r="K138" s="44">
        <v>336.0</v>
      </c>
      <c r="L138" s="44">
        <v>117.0</v>
      </c>
      <c r="M138" s="45">
        <f>'Turnout Restoration'!AR138</f>
        <v>17</v>
      </c>
      <c r="N138" s="45">
        <f>'Turnout Restoration'!O138</f>
        <v>36</v>
      </c>
      <c r="O138" s="45">
        <f>'Turnout Restoration'!AT138</f>
        <v>127</v>
      </c>
      <c r="P138" s="77">
        <f t="shared" si="2"/>
        <v>0.5457413249</v>
      </c>
      <c r="Q138" s="77">
        <f t="shared" si="3"/>
        <v>0.9032258065</v>
      </c>
      <c r="R138" s="77">
        <f t="shared" si="4"/>
        <v>-0.05870431352</v>
      </c>
      <c r="S138" s="77">
        <f t="shared" si="5"/>
        <v>0.01402448209</v>
      </c>
      <c r="T138" s="77">
        <f t="shared" ref="T138:U138" si="155">R138+$D$12</f>
        <v>0.3023894109</v>
      </c>
      <c r="U138" s="77">
        <f t="shared" si="155"/>
        <v>0.3751182065</v>
      </c>
      <c r="V138" s="77">
        <f t="shared" si="7"/>
        <v>317</v>
      </c>
      <c r="W138" s="77">
        <f t="shared" si="8"/>
        <v>372</v>
      </c>
      <c r="X138" s="77">
        <f t="shared" si="9"/>
        <v>221.1425567</v>
      </c>
      <c r="Y138" s="77">
        <f t="shared" si="10"/>
        <v>95.85744325</v>
      </c>
      <c r="Z138" s="77">
        <f t="shared" si="11"/>
        <v>232.4560272</v>
      </c>
      <c r="AA138" s="77">
        <f t="shared" si="12"/>
        <v>139.5439728</v>
      </c>
      <c r="AB138" s="77">
        <f t="shared" si="13"/>
        <v>0.6511636752</v>
      </c>
      <c r="AC138" s="77">
        <f t="shared" si="14"/>
        <v>0.1548679999</v>
      </c>
      <c r="AD138" s="42">
        <f t="shared" si="15"/>
        <v>144</v>
      </c>
      <c r="AE138" s="42">
        <f t="shared" si="16"/>
        <v>62</v>
      </c>
      <c r="AF138" s="42">
        <f t="shared" si="17"/>
        <v>36</v>
      </c>
      <c r="AG138" s="42">
        <f t="shared" si="18"/>
        <v>22</v>
      </c>
      <c r="AH138" s="32">
        <f>'M1,M2,M3 Restoration'!AT138</f>
        <v>0.1023150456</v>
      </c>
      <c r="AI138" s="77">
        <f t="shared" si="19"/>
        <v>6</v>
      </c>
      <c r="AJ138" s="77">
        <f t="shared" si="20"/>
        <v>56</v>
      </c>
      <c r="AK138" s="77"/>
      <c r="AL138" s="77"/>
    </row>
    <row r="139">
      <c r="A139" s="1"/>
      <c r="B139" s="1"/>
      <c r="C139" s="62"/>
      <c r="D139" s="62"/>
      <c r="E139" s="2">
        <v>2466.0</v>
      </c>
      <c r="F139" s="61">
        <v>1701.0</v>
      </c>
      <c r="G139" s="43">
        <f>'N1,N2,N3 Restoration'!H139</f>
        <v>19</v>
      </c>
      <c r="H139" s="43">
        <f>'Turnout Restoration'!AW139</f>
        <v>15</v>
      </c>
      <c r="I139" s="43">
        <f>'N1,N2,N3 Restoration'!J139</f>
        <v>41</v>
      </c>
      <c r="J139" s="44">
        <v>40.0</v>
      </c>
      <c r="K139" s="44">
        <v>279.0</v>
      </c>
      <c r="L139" s="44">
        <v>72.0</v>
      </c>
      <c r="M139" s="45">
        <f>'Turnout Restoration'!AR139</f>
        <v>15</v>
      </c>
      <c r="N139" s="45">
        <f>'Turnout Restoration'!O139</f>
        <v>18</v>
      </c>
      <c r="O139" s="45">
        <f>'Turnout Restoration'!AT139</f>
        <v>70</v>
      </c>
      <c r="P139" s="77">
        <f t="shared" si="2"/>
        <v>0.5685279188</v>
      </c>
      <c r="Q139" s="77">
        <f t="shared" si="3"/>
        <v>0.9393939394</v>
      </c>
      <c r="R139" s="77">
        <f t="shared" si="4"/>
        <v>-0.04814420885</v>
      </c>
      <c r="S139" s="77">
        <f t="shared" si="5"/>
        <v>0.03078606006</v>
      </c>
      <c r="T139" s="77">
        <f t="shared" ref="T139:U139" si="156">R139+$D$12</f>
        <v>0.3129495156</v>
      </c>
      <c r="U139" s="77">
        <f t="shared" si="156"/>
        <v>0.3918797845</v>
      </c>
      <c r="V139" s="77">
        <f t="shared" si="7"/>
        <v>197</v>
      </c>
      <c r="W139" s="77">
        <f t="shared" si="8"/>
        <v>297</v>
      </c>
      <c r="X139" s="77">
        <f t="shared" si="9"/>
        <v>135.3489454</v>
      </c>
      <c r="Y139" s="77">
        <f t="shared" si="10"/>
        <v>61.65105457</v>
      </c>
      <c r="Z139" s="77">
        <f t="shared" si="11"/>
        <v>180.611704</v>
      </c>
      <c r="AA139" s="77">
        <f t="shared" si="12"/>
        <v>116.388296</v>
      </c>
      <c r="AB139" s="77">
        <f t="shared" si="13"/>
        <v>0.6280063707</v>
      </c>
      <c r="AC139" s="77">
        <f t="shared" si="14"/>
        <v>0.09966131541</v>
      </c>
      <c r="AD139" s="42">
        <f t="shared" si="15"/>
        <v>85</v>
      </c>
      <c r="AE139" s="42">
        <f t="shared" si="16"/>
        <v>39</v>
      </c>
      <c r="AF139" s="42">
        <f t="shared" si="17"/>
        <v>18</v>
      </c>
      <c r="AG139" s="42">
        <f t="shared" si="18"/>
        <v>12</v>
      </c>
      <c r="AH139" s="32">
        <f>'M1,M2,M3 Restoration'!AT139</f>
        <v>0.136353959</v>
      </c>
      <c r="AI139" s="77">
        <f t="shared" si="19"/>
        <v>5</v>
      </c>
      <c r="AJ139" s="77">
        <f t="shared" si="20"/>
        <v>34</v>
      </c>
      <c r="AK139" s="77"/>
      <c r="AL139" s="77"/>
    </row>
    <row r="140">
      <c r="A140" s="1"/>
      <c r="B140" s="1"/>
      <c r="C140" s="62"/>
      <c r="D140" s="62"/>
      <c r="E140" s="2">
        <v>2477.0</v>
      </c>
      <c r="F140" s="61">
        <v>1096.0</v>
      </c>
      <c r="G140" s="43">
        <f>'N1,N2,N3 Restoration'!H140</f>
        <v>22</v>
      </c>
      <c r="H140" s="43">
        <f>'Turnout Restoration'!AW140</f>
        <v>11</v>
      </c>
      <c r="I140" s="43">
        <f>'N1,N2,N3 Restoration'!J140</f>
        <v>38</v>
      </c>
      <c r="J140" s="44">
        <v>28.0</v>
      </c>
      <c r="K140" s="44">
        <v>227.0</v>
      </c>
      <c r="L140" s="44">
        <v>65.0</v>
      </c>
      <c r="M140" s="45">
        <f>'Turnout Restoration'!AR140</f>
        <v>8</v>
      </c>
      <c r="N140" s="45">
        <f>'Turnout Restoration'!O140</f>
        <v>5</v>
      </c>
      <c r="O140" s="45">
        <f>'Turnout Restoration'!AT140</f>
        <v>35</v>
      </c>
      <c r="P140" s="77">
        <f t="shared" si="2"/>
        <v>0.6838235294</v>
      </c>
      <c r="Q140" s="77">
        <f t="shared" si="3"/>
        <v>0.9784482759</v>
      </c>
      <c r="R140" s="77">
        <f t="shared" si="4"/>
        <v>0.005287810164</v>
      </c>
      <c r="S140" s="77">
        <f t="shared" si="5"/>
        <v>0.0488852057</v>
      </c>
      <c r="T140" s="77">
        <f t="shared" ref="T140:U140" si="157">R140+$D$12</f>
        <v>0.3663815346</v>
      </c>
      <c r="U140" s="77">
        <f t="shared" si="157"/>
        <v>0.4099789301</v>
      </c>
      <c r="V140" s="77">
        <f t="shared" si="7"/>
        <v>136</v>
      </c>
      <c r="W140" s="77">
        <f t="shared" si="8"/>
        <v>232</v>
      </c>
      <c r="X140" s="77">
        <f t="shared" si="9"/>
        <v>86.1721113</v>
      </c>
      <c r="Y140" s="77">
        <f t="shared" si="10"/>
        <v>49.8278887</v>
      </c>
      <c r="Z140" s="77">
        <f t="shared" si="11"/>
        <v>136.8848882</v>
      </c>
      <c r="AA140" s="77">
        <f t="shared" si="12"/>
        <v>95.11511179</v>
      </c>
      <c r="AB140" s="77">
        <f t="shared" si="13"/>
        <v>0.4990013515</v>
      </c>
      <c r="AC140" s="77">
        <f t="shared" si="14"/>
        <v>0.03652704155</v>
      </c>
      <c r="AD140" s="42">
        <f t="shared" si="15"/>
        <v>43</v>
      </c>
      <c r="AE140" s="42">
        <f t="shared" si="16"/>
        <v>25</v>
      </c>
      <c r="AF140" s="42">
        <f t="shared" si="17"/>
        <v>5</v>
      </c>
      <c r="AG140" s="42">
        <f t="shared" si="18"/>
        <v>3</v>
      </c>
      <c r="AH140" s="32">
        <f>'M1,M2,M3 Restoration'!AT140</f>
        <v>0.129418504</v>
      </c>
      <c r="AI140" s="77">
        <f t="shared" si="19"/>
        <v>3</v>
      </c>
      <c r="AJ140" s="77">
        <f t="shared" si="20"/>
        <v>22</v>
      </c>
      <c r="AK140" s="77"/>
      <c r="AL140" s="77"/>
    </row>
    <row r="141">
      <c r="A141" s="1"/>
      <c r="B141" s="1"/>
      <c r="C141" s="62"/>
      <c r="D141" s="62"/>
      <c r="E141" s="2">
        <v>2479.0</v>
      </c>
      <c r="F141" s="61">
        <v>2373.0</v>
      </c>
      <c r="G141" s="43">
        <f>'N1,N2,N3 Restoration'!H141</f>
        <v>23</v>
      </c>
      <c r="H141" s="43">
        <f>'Turnout Restoration'!AW141</f>
        <v>26</v>
      </c>
      <c r="I141" s="43">
        <f>'N1,N2,N3 Restoration'!J141</f>
        <v>17</v>
      </c>
      <c r="J141" s="44">
        <v>34.0</v>
      </c>
      <c r="K141" s="44">
        <v>116.0</v>
      </c>
      <c r="L141" s="44">
        <v>35.0</v>
      </c>
      <c r="M141" s="45">
        <f>'Turnout Restoration'!AR141</f>
        <v>35</v>
      </c>
      <c r="N141" s="45">
        <f>'Turnout Restoration'!O141</f>
        <v>19</v>
      </c>
      <c r="O141" s="45">
        <f>'Turnout Restoration'!AT141</f>
        <v>15</v>
      </c>
      <c r="P141" s="77">
        <f t="shared" si="2"/>
        <v>0.5798319328</v>
      </c>
      <c r="Q141" s="77">
        <f t="shared" si="3"/>
        <v>0.8592592593</v>
      </c>
      <c r="R141" s="77">
        <f t="shared" si="4"/>
        <v>-0.04290553335</v>
      </c>
      <c r="S141" s="77">
        <f t="shared" si="5"/>
        <v>-0.006351153836</v>
      </c>
      <c r="T141" s="77">
        <f t="shared" ref="T141:U141" si="158">R141+$D$12</f>
        <v>0.3181881911</v>
      </c>
      <c r="U141" s="77">
        <f t="shared" si="158"/>
        <v>0.3547425706</v>
      </c>
      <c r="V141" s="77">
        <f t="shared" si="7"/>
        <v>119</v>
      </c>
      <c r="W141" s="77">
        <f t="shared" si="8"/>
        <v>135</v>
      </c>
      <c r="X141" s="77">
        <f t="shared" si="9"/>
        <v>81.13560526</v>
      </c>
      <c r="Y141" s="77">
        <f t="shared" si="10"/>
        <v>37.86439474</v>
      </c>
      <c r="Z141" s="77">
        <f t="shared" si="11"/>
        <v>87.10975297</v>
      </c>
      <c r="AA141" s="77">
        <f t="shared" si="12"/>
        <v>47.89024703</v>
      </c>
      <c r="AB141" s="77">
        <f t="shared" si="13"/>
        <v>0.6162522586</v>
      </c>
      <c r="AC141" s="77">
        <f t="shared" si="14"/>
        <v>0.2181156455</v>
      </c>
      <c r="AD141" s="42">
        <f t="shared" si="15"/>
        <v>50</v>
      </c>
      <c r="AE141" s="42">
        <f t="shared" si="16"/>
        <v>23</v>
      </c>
      <c r="AF141" s="42">
        <f t="shared" si="17"/>
        <v>19</v>
      </c>
      <c r="AG141" s="42">
        <f t="shared" si="18"/>
        <v>10</v>
      </c>
      <c r="AH141" s="32">
        <f>'M1,M2,M3 Restoration'!AT141</f>
        <v>0.4652190835</v>
      </c>
      <c r="AI141" s="77">
        <f t="shared" si="19"/>
        <v>11</v>
      </c>
      <c r="AJ141" s="77">
        <f t="shared" si="20"/>
        <v>12</v>
      </c>
      <c r="AK141" s="77"/>
      <c r="AL141" s="77"/>
    </row>
    <row r="142">
      <c r="A142" s="1"/>
      <c r="B142" s="1"/>
      <c r="C142" s="62"/>
      <c r="D142" s="62"/>
      <c r="E142" s="2">
        <v>2480.0</v>
      </c>
      <c r="F142" s="61">
        <v>977.0</v>
      </c>
      <c r="G142" s="43">
        <f>'N1,N2,N3 Restoration'!H142</f>
        <v>7</v>
      </c>
      <c r="H142" s="43">
        <f>'Turnout Restoration'!AW142</f>
        <v>4</v>
      </c>
      <c r="I142" s="43">
        <f>'N1,N2,N3 Restoration'!J142</f>
        <v>16</v>
      </c>
      <c r="J142" s="44">
        <v>33.0</v>
      </c>
      <c r="K142" s="44">
        <v>85.0</v>
      </c>
      <c r="L142" s="44">
        <v>23.0</v>
      </c>
      <c r="M142" s="45">
        <f>'Turnout Restoration'!AR142</f>
        <v>15</v>
      </c>
      <c r="N142" s="45">
        <f>'Turnout Restoration'!O142</f>
        <v>9</v>
      </c>
      <c r="O142" s="45">
        <f>'Turnout Restoration'!AT142</f>
        <v>23</v>
      </c>
      <c r="P142" s="77">
        <f t="shared" si="2"/>
        <v>0.5957446809</v>
      </c>
      <c r="Q142" s="77">
        <f t="shared" si="3"/>
        <v>0.9042553191</v>
      </c>
      <c r="R142" s="77">
        <f t="shared" si="4"/>
        <v>-0.03553100926</v>
      </c>
      <c r="S142" s="77">
        <f t="shared" si="5"/>
        <v>0.01450159428</v>
      </c>
      <c r="T142" s="77">
        <f t="shared" ref="T142:U142" si="159">R142+$D$12</f>
        <v>0.3255627151</v>
      </c>
      <c r="U142" s="77">
        <f t="shared" si="159"/>
        <v>0.3755953187</v>
      </c>
      <c r="V142" s="77">
        <f t="shared" si="7"/>
        <v>94</v>
      </c>
      <c r="W142" s="77">
        <f t="shared" si="8"/>
        <v>94</v>
      </c>
      <c r="X142" s="77">
        <f t="shared" si="9"/>
        <v>63.39710478</v>
      </c>
      <c r="Y142" s="77">
        <f t="shared" si="10"/>
        <v>30.60289522</v>
      </c>
      <c r="Z142" s="77">
        <f t="shared" si="11"/>
        <v>58.69404004</v>
      </c>
      <c r="AA142" s="77">
        <f t="shared" si="12"/>
        <v>35.30595996</v>
      </c>
      <c r="AB142" s="77">
        <f t="shared" si="13"/>
        <v>0.5993964572</v>
      </c>
      <c r="AC142" s="77">
        <f t="shared" si="14"/>
        <v>0.1533375449</v>
      </c>
      <c r="AD142" s="42">
        <f t="shared" si="15"/>
        <v>38</v>
      </c>
      <c r="AE142" s="42">
        <f t="shared" si="16"/>
        <v>18</v>
      </c>
      <c r="AF142" s="42">
        <f t="shared" si="17"/>
        <v>9</v>
      </c>
      <c r="AG142" s="42">
        <f t="shared" si="18"/>
        <v>5</v>
      </c>
      <c r="AH142" s="32">
        <f>'M1,M2,M3 Restoration'!AT142</f>
        <v>0.3680243817</v>
      </c>
      <c r="AI142" s="77">
        <f t="shared" si="19"/>
        <v>7</v>
      </c>
      <c r="AJ142" s="77">
        <f t="shared" si="20"/>
        <v>11</v>
      </c>
      <c r="AK142" s="77"/>
      <c r="AL142" s="77"/>
    </row>
    <row r="143">
      <c r="A143" s="1"/>
      <c r="B143" s="1"/>
      <c r="C143" s="62"/>
      <c r="D143" s="62"/>
      <c r="E143" s="2">
        <v>2600.0</v>
      </c>
      <c r="F143" s="61">
        <v>2809.0</v>
      </c>
      <c r="G143" s="43">
        <f>'N1,N2,N3 Restoration'!H143</f>
        <v>25</v>
      </c>
      <c r="H143" s="43">
        <f>'Turnout Restoration'!AW143</f>
        <v>24</v>
      </c>
      <c r="I143" s="43">
        <f>'N1,N2,N3 Restoration'!J143</f>
        <v>22</v>
      </c>
      <c r="J143" s="44">
        <v>105.0</v>
      </c>
      <c r="K143" s="44">
        <v>152.0</v>
      </c>
      <c r="L143" s="44">
        <v>77.0</v>
      </c>
      <c r="M143" s="45">
        <f>'Turnout Restoration'!AR143</f>
        <v>50</v>
      </c>
      <c r="N143" s="45">
        <f>'Turnout Restoration'!O143</f>
        <v>39</v>
      </c>
      <c r="O143" s="45">
        <f>'Turnout Restoration'!AT143</f>
        <v>27</v>
      </c>
      <c r="P143" s="77">
        <f t="shared" si="2"/>
        <v>0.7027027027</v>
      </c>
      <c r="Q143" s="77">
        <f t="shared" si="3"/>
        <v>0.7958115183</v>
      </c>
      <c r="R143" s="77">
        <f t="shared" si="4"/>
        <v>0.01403707946</v>
      </c>
      <c r="S143" s="77">
        <f t="shared" si="5"/>
        <v>-0.03575505639</v>
      </c>
      <c r="T143" s="77">
        <f t="shared" ref="T143:U143" si="160">R143+$D$12</f>
        <v>0.3751308039</v>
      </c>
      <c r="U143" s="77">
        <f t="shared" si="160"/>
        <v>0.325338668</v>
      </c>
      <c r="V143" s="77">
        <f t="shared" si="7"/>
        <v>259</v>
      </c>
      <c r="W143" s="77">
        <f t="shared" si="8"/>
        <v>191</v>
      </c>
      <c r="X143" s="77">
        <f t="shared" si="9"/>
        <v>161.8411218</v>
      </c>
      <c r="Y143" s="77">
        <f t="shared" si="10"/>
        <v>97.1588782</v>
      </c>
      <c r="Z143" s="77">
        <f t="shared" si="11"/>
        <v>128.8603144</v>
      </c>
      <c r="AA143" s="77">
        <f t="shared" si="12"/>
        <v>62.13968559</v>
      </c>
      <c r="AB143" s="77">
        <f t="shared" si="13"/>
        <v>0.4757752489</v>
      </c>
      <c r="AC143" s="77">
        <f t="shared" si="14"/>
        <v>0.3026533047</v>
      </c>
      <c r="AD143" s="42">
        <f t="shared" si="15"/>
        <v>77</v>
      </c>
      <c r="AE143" s="42">
        <f t="shared" si="16"/>
        <v>46</v>
      </c>
      <c r="AF143" s="42">
        <f t="shared" si="17"/>
        <v>39</v>
      </c>
      <c r="AG143" s="42">
        <f t="shared" si="18"/>
        <v>19</v>
      </c>
      <c r="AH143" s="32">
        <f>'M1,M2,M3 Restoration'!AT143</f>
        <v>0.5269293199</v>
      </c>
      <c r="AI143" s="77">
        <f t="shared" si="19"/>
        <v>24</v>
      </c>
      <c r="AJ143" s="77">
        <f t="shared" si="20"/>
        <v>22</v>
      </c>
      <c r="AK143" s="77"/>
      <c r="AL143" s="77"/>
    </row>
    <row r="144">
      <c r="A144" s="1"/>
      <c r="B144" s="1"/>
      <c r="C144" s="62"/>
      <c r="D144" s="62"/>
      <c r="E144" s="2">
        <v>2605.0</v>
      </c>
      <c r="F144" s="61">
        <v>1250.0</v>
      </c>
      <c r="G144" s="43">
        <f>'N1,N2,N3 Restoration'!H144</f>
        <v>33</v>
      </c>
      <c r="H144" s="43">
        <f>'Turnout Restoration'!AW144</f>
        <v>12</v>
      </c>
      <c r="I144" s="43">
        <f>'N1,N2,N3 Restoration'!J144</f>
        <v>25</v>
      </c>
      <c r="J144" s="44">
        <v>63.0</v>
      </c>
      <c r="K144" s="44">
        <v>79.0</v>
      </c>
      <c r="L144" s="44">
        <v>40.0</v>
      </c>
      <c r="M144" s="45">
        <f>'Turnout Restoration'!AR144</f>
        <v>29</v>
      </c>
      <c r="N144" s="45">
        <f>'Turnout Restoration'!O144</f>
        <v>17</v>
      </c>
      <c r="O144" s="45">
        <f>'Turnout Restoration'!AT144</f>
        <v>12</v>
      </c>
      <c r="P144" s="77">
        <f t="shared" si="2"/>
        <v>0.7152777778</v>
      </c>
      <c r="Q144" s="77">
        <f t="shared" si="3"/>
        <v>0.8229166667</v>
      </c>
      <c r="R144" s="77">
        <f t="shared" si="4"/>
        <v>0.01986480913</v>
      </c>
      <c r="S144" s="77">
        <f t="shared" si="5"/>
        <v>-0.02319358251</v>
      </c>
      <c r="T144" s="77">
        <f t="shared" ref="T144:U144" si="161">R144+$D$12</f>
        <v>0.3809585335</v>
      </c>
      <c r="U144" s="77">
        <f t="shared" si="161"/>
        <v>0.3379001419</v>
      </c>
      <c r="V144" s="77">
        <f t="shared" si="7"/>
        <v>144</v>
      </c>
      <c r="W144" s="77">
        <f t="shared" si="8"/>
        <v>96</v>
      </c>
      <c r="X144" s="77">
        <f t="shared" si="9"/>
        <v>89.14197117</v>
      </c>
      <c r="Y144" s="77">
        <f t="shared" si="10"/>
        <v>54.85802883</v>
      </c>
      <c r="Z144" s="77">
        <f t="shared" si="11"/>
        <v>63.56158638</v>
      </c>
      <c r="AA144" s="77">
        <f t="shared" si="12"/>
        <v>32.43841362</v>
      </c>
      <c r="AB144" s="77">
        <f t="shared" si="13"/>
        <v>0.4599404687</v>
      </c>
      <c r="AC144" s="77">
        <f t="shared" si="14"/>
        <v>0.2674571383</v>
      </c>
      <c r="AD144" s="42">
        <f t="shared" si="15"/>
        <v>41</v>
      </c>
      <c r="AE144" s="42">
        <f t="shared" si="16"/>
        <v>25</v>
      </c>
      <c r="AF144" s="42">
        <f t="shared" si="17"/>
        <v>17</v>
      </c>
      <c r="AG144" s="42">
        <f t="shared" si="18"/>
        <v>9</v>
      </c>
      <c r="AH144" s="32">
        <f>'M1,M2,M3 Restoration'!AT144</f>
        <v>0.5902186078</v>
      </c>
      <c r="AI144" s="77">
        <f t="shared" si="19"/>
        <v>15</v>
      </c>
      <c r="AJ144" s="77">
        <f t="shared" si="20"/>
        <v>10</v>
      </c>
      <c r="AK144" s="77"/>
      <c r="AL144" s="77"/>
    </row>
    <row r="145">
      <c r="A145" s="1"/>
      <c r="B145" s="1"/>
      <c r="C145" s="62"/>
      <c r="D145" s="62"/>
      <c r="E145" s="2">
        <v>2606.0</v>
      </c>
      <c r="F145" s="61">
        <v>2924.0</v>
      </c>
      <c r="G145" s="43">
        <f>'N1,N2,N3 Restoration'!H145</f>
        <v>35</v>
      </c>
      <c r="H145" s="43">
        <f>'Turnout Restoration'!AW145</f>
        <v>20</v>
      </c>
      <c r="I145" s="43">
        <f>'N1,N2,N3 Restoration'!J145</f>
        <v>33</v>
      </c>
      <c r="J145" s="44">
        <v>116.0</v>
      </c>
      <c r="K145" s="44">
        <v>228.0</v>
      </c>
      <c r="L145" s="44">
        <v>59.0</v>
      </c>
      <c r="M145" s="45">
        <f>'Turnout Restoration'!AR145</f>
        <v>42</v>
      </c>
      <c r="N145" s="45">
        <f>'Turnout Restoration'!O145</f>
        <v>20</v>
      </c>
      <c r="O145" s="45">
        <f>'Turnout Restoration'!AT145</f>
        <v>35</v>
      </c>
      <c r="P145" s="77">
        <f t="shared" si="2"/>
        <v>0.6944444444</v>
      </c>
      <c r="Q145" s="77">
        <f t="shared" si="3"/>
        <v>0.9193548387</v>
      </c>
      <c r="R145" s="77">
        <f t="shared" si="4"/>
        <v>0.01020991371</v>
      </c>
      <c r="S145" s="77">
        <f t="shared" si="5"/>
        <v>0.02149923983</v>
      </c>
      <c r="T145" s="77">
        <f t="shared" ref="T145:U145" si="162">R145+$D$12</f>
        <v>0.3713036381</v>
      </c>
      <c r="U145" s="77">
        <f t="shared" si="162"/>
        <v>0.3825929642</v>
      </c>
      <c r="V145" s="77">
        <f t="shared" si="7"/>
        <v>252</v>
      </c>
      <c r="W145" s="77">
        <f t="shared" si="8"/>
        <v>248</v>
      </c>
      <c r="X145" s="77">
        <f t="shared" si="9"/>
        <v>158.4314832</v>
      </c>
      <c r="Y145" s="77">
        <f t="shared" si="10"/>
        <v>93.56851681</v>
      </c>
      <c r="Z145" s="77">
        <f t="shared" si="11"/>
        <v>153.1169449</v>
      </c>
      <c r="AA145" s="77">
        <f t="shared" si="12"/>
        <v>94.88305513</v>
      </c>
      <c r="AB145" s="77">
        <f t="shared" si="13"/>
        <v>0.4860145121</v>
      </c>
      <c r="AC145" s="77">
        <f t="shared" si="14"/>
        <v>0.1306191161</v>
      </c>
      <c r="AD145" s="42">
        <f t="shared" si="15"/>
        <v>77</v>
      </c>
      <c r="AE145" s="42">
        <f t="shared" si="16"/>
        <v>45</v>
      </c>
      <c r="AF145" s="42">
        <f t="shared" si="17"/>
        <v>20</v>
      </c>
      <c r="AG145" s="42">
        <f t="shared" si="18"/>
        <v>12</v>
      </c>
      <c r="AH145" s="32">
        <f>'M1,M2,M3 Restoration'!AT145</f>
        <v>0.6067470654</v>
      </c>
      <c r="AI145" s="77">
        <f t="shared" si="19"/>
        <v>27</v>
      </c>
      <c r="AJ145" s="77">
        <f t="shared" si="20"/>
        <v>18</v>
      </c>
      <c r="AK145" s="77"/>
      <c r="AL145" s="77"/>
    </row>
    <row r="146">
      <c r="A146" s="1"/>
      <c r="B146" s="1"/>
      <c r="C146" s="62"/>
      <c r="D146" s="62"/>
      <c r="E146" s="2">
        <v>2611.0</v>
      </c>
      <c r="F146" s="61">
        <v>1957.0</v>
      </c>
      <c r="G146" s="43">
        <f>'N1,N2,N3 Restoration'!H146</f>
        <v>21</v>
      </c>
      <c r="H146" s="43">
        <f>'Turnout Restoration'!AW146</f>
        <v>11</v>
      </c>
      <c r="I146" s="43">
        <f>'N1,N2,N3 Restoration'!J146</f>
        <v>26</v>
      </c>
      <c r="J146" s="44">
        <v>45.0</v>
      </c>
      <c r="K146" s="44">
        <v>102.0</v>
      </c>
      <c r="L146" s="44">
        <v>37.0</v>
      </c>
      <c r="M146" s="45">
        <f>'Turnout Restoration'!AR146</f>
        <v>26</v>
      </c>
      <c r="N146" s="45">
        <f>'Turnout Restoration'!O146</f>
        <v>15</v>
      </c>
      <c r="O146" s="45">
        <f>'Turnout Restoration'!AT146</f>
        <v>20</v>
      </c>
      <c r="P146" s="77">
        <f t="shared" si="2"/>
        <v>0.640625</v>
      </c>
      <c r="Q146" s="77">
        <f t="shared" si="3"/>
        <v>0.8717948718</v>
      </c>
      <c r="R146" s="77">
        <f t="shared" si="4"/>
        <v>-0.01473189945</v>
      </c>
      <c r="S146" s="77">
        <f t="shared" si="5"/>
        <v>-0.0005417124904</v>
      </c>
      <c r="T146" s="77">
        <f t="shared" ref="T146:U146" si="163">R146+$D$12</f>
        <v>0.346361825</v>
      </c>
      <c r="U146" s="77">
        <f t="shared" si="163"/>
        <v>0.3605520119</v>
      </c>
      <c r="V146" s="77">
        <f t="shared" si="7"/>
        <v>128</v>
      </c>
      <c r="W146" s="77">
        <f t="shared" si="8"/>
        <v>117</v>
      </c>
      <c r="X146" s="77">
        <f t="shared" si="9"/>
        <v>83.66568641</v>
      </c>
      <c r="Y146" s="77">
        <f t="shared" si="10"/>
        <v>44.33431359</v>
      </c>
      <c r="Z146" s="77">
        <f t="shared" si="11"/>
        <v>74.81541461</v>
      </c>
      <c r="AA146" s="77">
        <f t="shared" si="12"/>
        <v>42.18458539</v>
      </c>
      <c r="AB146" s="77">
        <f t="shared" si="13"/>
        <v>0.5498072385</v>
      </c>
      <c r="AC146" s="77">
        <f t="shared" si="14"/>
        <v>0.2004934421</v>
      </c>
      <c r="AD146" s="42">
        <f t="shared" si="15"/>
        <v>46</v>
      </c>
      <c r="AE146" s="42">
        <f t="shared" si="16"/>
        <v>24</v>
      </c>
      <c r="AF146" s="42">
        <f t="shared" si="17"/>
        <v>15</v>
      </c>
      <c r="AG146" s="42">
        <f t="shared" si="18"/>
        <v>8</v>
      </c>
      <c r="AH146" s="32">
        <f>'M1,M2,M3 Restoration'!AT146</f>
        <v>0.435887243</v>
      </c>
      <c r="AI146" s="77">
        <f t="shared" si="19"/>
        <v>10</v>
      </c>
      <c r="AJ146" s="77">
        <f t="shared" si="20"/>
        <v>14</v>
      </c>
      <c r="AK146" s="77"/>
      <c r="AL146" s="77"/>
    </row>
    <row r="147">
      <c r="A147" s="1"/>
      <c r="B147" s="1"/>
      <c r="C147" s="62"/>
      <c r="D147" s="62"/>
      <c r="E147" s="2">
        <v>2614.0</v>
      </c>
      <c r="F147" s="61">
        <v>2967.0</v>
      </c>
      <c r="G147" s="43">
        <f>'N1,N2,N3 Restoration'!H147</f>
        <v>43</v>
      </c>
      <c r="H147" s="43">
        <f>'Turnout Restoration'!AW147</f>
        <v>32</v>
      </c>
      <c r="I147" s="43">
        <f>'N1,N2,N3 Restoration'!J147</f>
        <v>36</v>
      </c>
      <c r="J147" s="44">
        <v>106.0</v>
      </c>
      <c r="K147" s="44">
        <v>140.0</v>
      </c>
      <c r="L147" s="44">
        <v>88.0</v>
      </c>
      <c r="M147" s="45">
        <f>'Turnout Restoration'!AR147</f>
        <v>61</v>
      </c>
      <c r="N147" s="45">
        <f>'Turnout Restoration'!O147</f>
        <v>52</v>
      </c>
      <c r="O147" s="45">
        <f>'Turnout Restoration'!AT147</f>
        <v>23</v>
      </c>
      <c r="P147" s="77">
        <f t="shared" si="2"/>
        <v>0.6978417266</v>
      </c>
      <c r="Q147" s="77">
        <f t="shared" si="3"/>
        <v>0.7291666667</v>
      </c>
      <c r="R147" s="77">
        <f t="shared" si="4"/>
        <v>0.01178433311</v>
      </c>
      <c r="S147" s="77">
        <f t="shared" si="5"/>
        <v>-0.06664061189</v>
      </c>
      <c r="T147" s="77">
        <f t="shared" ref="T147:U147" si="164">R147+$D$12</f>
        <v>0.3728780575</v>
      </c>
      <c r="U147" s="77">
        <f t="shared" si="164"/>
        <v>0.2944531125</v>
      </c>
      <c r="V147" s="77">
        <f t="shared" si="7"/>
        <v>278</v>
      </c>
      <c r="W147" s="77">
        <f t="shared" si="8"/>
        <v>192</v>
      </c>
      <c r="X147" s="77">
        <f t="shared" si="9"/>
        <v>174.3399</v>
      </c>
      <c r="Y147" s="77">
        <f t="shared" si="10"/>
        <v>103.6601</v>
      </c>
      <c r="Z147" s="77">
        <f t="shared" si="11"/>
        <v>135.4650024</v>
      </c>
      <c r="AA147" s="77">
        <f t="shared" si="12"/>
        <v>56.5349976</v>
      </c>
      <c r="AB147" s="77">
        <f t="shared" si="13"/>
        <v>0.4818174153</v>
      </c>
      <c r="AC147" s="77">
        <f t="shared" si="14"/>
        <v>0.3838629836</v>
      </c>
      <c r="AD147" s="42">
        <f t="shared" si="15"/>
        <v>84</v>
      </c>
      <c r="AE147" s="42">
        <f t="shared" si="16"/>
        <v>50</v>
      </c>
      <c r="AF147" s="42">
        <f t="shared" si="17"/>
        <v>52</v>
      </c>
      <c r="AG147" s="42">
        <f t="shared" si="18"/>
        <v>22</v>
      </c>
      <c r="AH147" s="32">
        <f>'M1,M2,M3 Restoration'!AT147</f>
        <v>0.5056637919</v>
      </c>
      <c r="AI147" s="77">
        <f t="shared" si="19"/>
        <v>25</v>
      </c>
      <c r="AJ147" s="77">
        <f t="shared" si="20"/>
        <v>25</v>
      </c>
      <c r="AK147" s="77"/>
      <c r="AL147" s="77"/>
    </row>
    <row r="148">
      <c r="A148" s="1"/>
      <c r="B148" s="1"/>
      <c r="C148" s="62"/>
      <c r="D148" s="62"/>
      <c r="E148" s="2">
        <v>2622.0</v>
      </c>
      <c r="F148" s="61">
        <v>1666.0</v>
      </c>
      <c r="G148" s="43">
        <f>'N1,N2,N3 Restoration'!H148</f>
        <v>24</v>
      </c>
      <c r="H148" s="43">
        <f>'Turnout Restoration'!AW148</f>
        <v>17</v>
      </c>
      <c r="I148" s="43">
        <f>'N1,N2,N3 Restoration'!J148</f>
        <v>37</v>
      </c>
      <c r="J148" s="44">
        <v>119.0</v>
      </c>
      <c r="K148" s="44">
        <v>125.0</v>
      </c>
      <c r="L148" s="44">
        <v>59.0</v>
      </c>
      <c r="M148" s="45">
        <f>'Turnout Restoration'!AR148</f>
        <v>39</v>
      </c>
      <c r="N148" s="45">
        <f>'Turnout Restoration'!O148</f>
        <v>37</v>
      </c>
      <c r="O148" s="45">
        <f>'Turnout Restoration'!AT148</f>
        <v>42</v>
      </c>
      <c r="P148" s="77">
        <f t="shared" si="2"/>
        <v>0.6872586873</v>
      </c>
      <c r="Q148" s="77">
        <f t="shared" si="3"/>
        <v>0.7716049383</v>
      </c>
      <c r="R148" s="77">
        <f t="shared" si="4"/>
        <v>0.006879782473</v>
      </c>
      <c r="S148" s="77">
        <f t="shared" si="5"/>
        <v>-0.04697323234</v>
      </c>
      <c r="T148" s="77">
        <f t="shared" ref="T148:U148" si="165">R148+$D$12</f>
        <v>0.3679735069</v>
      </c>
      <c r="U148" s="77">
        <f t="shared" si="165"/>
        <v>0.3141204921</v>
      </c>
      <c r="V148" s="77">
        <f t="shared" si="7"/>
        <v>259</v>
      </c>
      <c r="W148" s="77">
        <f t="shared" si="8"/>
        <v>162</v>
      </c>
      <c r="X148" s="77">
        <f t="shared" si="9"/>
        <v>163.6948617</v>
      </c>
      <c r="Y148" s="77">
        <f t="shared" si="10"/>
        <v>95.30513828</v>
      </c>
      <c r="Z148" s="77">
        <f t="shared" si="11"/>
        <v>111.1124803</v>
      </c>
      <c r="AA148" s="77">
        <f t="shared" si="12"/>
        <v>50.88751972</v>
      </c>
      <c r="AB148" s="77">
        <f t="shared" si="13"/>
        <v>0.4948231065</v>
      </c>
      <c r="AC148" s="77">
        <f t="shared" si="14"/>
        <v>0.3329958966</v>
      </c>
      <c r="AD148" s="42">
        <f t="shared" si="15"/>
        <v>81</v>
      </c>
      <c r="AE148" s="42">
        <f t="shared" si="16"/>
        <v>47</v>
      </c>
      <c r="AF148" s="42">
        <f t="shared" si="17"/>
        <v>37</v>
      </c>
      <c r="AG148" s="42">
        <f t="shared" si="18"/>
        <v>17</v>
      </c>
      <c r="AH148" s="32">
        <f>'M1,M2,M3 Restoration'!AT148</f>
        <v>0.5100667214</v>
      </c>
      <c r="AI148" s="77">
        <f t="shared" si="19"/>
        <v>24</v>
      </c>
      <c r="AJ148" s="77">
        <f t="shared" si="20"/>
        <v>23</v>
      </c>
      <c r="AK148" s="77"/>
      <c r="AL148" s="77"/>
    </row>
    <row r="149">
      <c r="A149" s="1"/>
      <c r="B149" s="1"/>
      <c r="C149" s="62"/>
      <c r="D149" s="62"/>
      <c r="E149" s="2">
        <v>2633.0</v>
      </c>
      <c r="F149" s="61">
        <v>2528.0</v>
      </c>
      <c r="G149" s="43">
        <f>'N1,N2,N3 Restoration'!H149</f>
        <v>36</v>
      </c>
      <c r="H149" s="43">
        <f>'Turnout Restoration'!AW149</f>
        <v>16</v>
      </c>
      <c r="I149" s="43">
        <f>'N1,N2,N3 Restoration'!J149</f>
        <v>26</v>
      </c>
      <c r="J149" s="44">
        <v>120.0</v>
      </c>
      <c r="K149" s="44">
        <v>263.0</v>
      </c>
      <c r="L149" s="44">
        <v>74.0</v>
      </c>
      <c r="M149" s="45">
        <f>'Turnout Restoration'!AR149</f>
        <v>60</v>
      </c>
      <c r="N149" s="45">
        <f>'Turnout Restoration'!O149</f>
        <v>21</v>
      </c>
      <c r="O149" s="45">
        <f>'Turnout Restoration'!AT149</f>
        <v>39</v>
      </c>
      <c r="P149" s="77">
        <f t="shared" si="2"/>
        <v>0.662116041</v>
      </c>
      <c r="Q149" s="77">
        <f t="shared" si="3"/>
        <v>0.926056338</v>
      </c>
      <c r="R149" s="77">
        <f t="shared" si="4"/>
        <v>-0.004772199316</v>
      </c>
      <c r="S149" s="77">
        <f t="shared" si="5"/>
        <v>0.02460494903</v>
      </c>
      <c r="T149" s="77">
        <f t="shared" ref="T149:U149" si="166">R149+$D$12</f>
        <v>0.3563215251</v>
      </c>
      <c r="U149" s="77">
        <f t="shared" si="166"/>
        <v>0.3856986734</v>
      </c>
      <c r="V149" s="77">
        <f t="shared" si="7"/>
        <v>293</v>
      </c>
      <c r="W149" s="77">
        <f t="shared" si="8"/>
        <v>284</v>
      </c>
      <c r="X149" s="77">
        <f t="shared" si="9"/>
        <v>188.5977931</v>
      </c>
      <c r="Y149" s="77">
        <f t="shared" si="10"/>
        <v>104.4022069</v>
      </c>
      <c r="Z149" s="77">
        <f t="shared" si="11"/>
        <v>174.4615767</v>
      </c>
      <c r="AA149" s="77">
        <f t="shared" si="12"/>
        <v>109.5384233</v>
      </c>
      <c r="AB149" s="77">
        <f t="shared" si="13"/>
        <v>0.5249266089</v>
      </c>
      <c r="AC149" s="77">
        <f t="shared" si="14"/>
        <v>0.120370344</v>
      </c>
      <c r="AD149" s="42">
        <f t="shared" si="15"/>
        <v>99</v>
      </c>
      <c r="AE149" s="42">
        <f t="shared" si="16"/>
        <v>55</v>
      </c>
      <c r="AF149" s="42">
        <f t="shared" si="17"/>
        <v>21</v>
      </c>
      <c r="AG149" s="42">
        <f t="shared" si="18"/>
        <v>13</v>
      </c>
      <c r="AH149" s="32">
        <f>'M1,M2,M3 Restoration'!AT149</f>
        <v>0.6078491267</v>
      </c>
      <c r="AI149" s="77">
        <f t="shared" si="19"/>
        <v>33</v>
      </c>
      <c r="AJ149" s="77">
        <f t="shared" si="20"/>
        <v>22</v>
      </c>
      <c r="AK149" s="77"/>
      <c r="AL149" s="77"/>
    </row>
    <row r="150">
      <c r="A150" s="1"/>
      <c r="B150" s="1"/>
      <c r="C150" s="62"/>
      <c r="D150" s="62"/>
      <c r="E150" s="2">
        <v>2643.0</v>
      </c>
      <c r="F150" s="61">
        <v>1922.0</v>
      </c>
      <c r="G150" s="43">
        <f>'N1,N2,N3 Restoration'!H150</f>
        <v>38</v>
      </c>
      <c r="H150" s="43">
        <f>'Turnout Restoration'!AW150</f>
        <v>24</v>
      </c>
      <c r="I150" s="43">
        <f>'N1,N2,N3 Restoration'!J150</f>
        <v>28</v>
      </c>
      <c r="J150" s="44">
        <v>161.0</v>
      </c>
      <c r="K150" s="44">
        <v>178.0</v>
      </c>
      <c r="L150" s="44">
        <v>78.0</v>
      </c>
      <c r="M150" s="45">
        <f>'Turnout Restoration'!AR150</f>
        <v>47</v>
      </c>
      <c r="N150" s="45">
        <f>'Turnout Restoration'!O150</f>
        <v>34</v>
      </c>
      <c r="O150" s="45">
        <f>'Turnout Restoration'!AT150</f>
        <v>32</v>
      </c>
      <c r="P150" s="77">
        <f t="shared" si="2"/>
        <v>0.751572327</v>
      </c>
      <c r="Q150" s="77">
        <f t="shared" si="3"/>
        <v>0.8396226415</v>
      </c>
      <c r="R150" s="77">
        <f t="shared" si="4"/>
        <v>0.03668497284</v>
      </c>
      <c r="S150" s="77">
        <f t="shared" si="5"/>
        <v>-0.01545144939</v>
      </c>
      <c r="T150" s="77">
        <f t="shared" ref="T150:U150" si="167">R150+$D$12</f>
        <v>0.3977786973</v>
      </c>
      <c r="U150" s="77">
        <f t="shared" si="167"/>
        <v>0.345642275</v>
      </c>
      <c r="V150" s="77">
        <f t="shared" si="7"/>
        <v>318</v>
      </c>
      <c r="W150" s="77">
        <f t="shared" si="8"/>
        <v>212</v>
      </c>
      <c r="X150" s="77">
        <f t="shared" si="9"/>
        <v>191.5063743</v>
      </c>
      <c r="Y150" s="77">
        <f t="shared" si="10"/>
        <v>126.4936257</v>
      </c>
      <c r="Z150" s="77">
        <f t="shared" si="11"/>
        <v>138.7238377</v>
      </c>
      <c r="AA150" s="77">
        <f t="shared" si="12"/>
        <v>73.2761623</v>
      </c>
      <c r="AB150" s="77">
        <f t="shared" si="13"/>
        <v>0.412518906</v>
      </c>
      <c r="AC150" s="77">
        <f t="shared" si="14"/>
        <v>0.2450912588</v>
      </c>
      <c r="AD150" s="42">
        <f t="shared" si="15"/>
        <v>79</v>
      </c>
      <c r="AE150" s="42">
        <f t="shared" si="16"/>
        <v>52</v>
      </c>
      <c r="AF150" s="42">
        <f t="shared" si="17"/>
        <v>34</v>
      </c>
      <c r="AG150" s="42">
        <f t="shared" si="18"/>
        <v>18</v>
      </c>
      <c r="AH150" s="32">
        <f>'M1,M2,M3 Restoration'!AT150</f>
        <v>0.6637430011</v>
      </c>
      <c r="AI150" s="77">
        <f t="shared" si="19"/>
        <v>35</v>
      </c>
      <c r="AJ150" s="77">
        <f t="shared" si="20"/>
        <v>17</v>
      </c>
      <c r="AK150" s="77"/>
      <c r="AL150" s="77"/>
    </row>
    <row r="151">
      <c r="A151" s="1"/>
      <c r="B151" s="1"/>
      <c r="C151" s="62"/>
      <c r="D151" s="62"/>
      <c r="E151" s="2">
        <v>2644.0</v>
      </c>
      <c r="F151" s="61">
        <v>2616.0</v>
      </c>
      <c r="G151" s="43">
        <f>'N1,N2,N3 Restoration'!H151</f>
        <v>78</v>
      </c>
      <c r="H151" s="43">
        <f>'Turnout Restoration'!AW151</f>
        <v>35</v>
      </c>
      <c r="I151" s="43">
        <f>'N1,N2,N3 Restoration'!J151</f>
        <v>60</v>
      </c>
      <c r="J151" s="44">
        <v>200.0</v>
      </c>
      <c r="K151" s="44">
        <v>224.0</v>
      </c>
      <c r="L151" s="44">
        <v>96.0</v>
      </c>
      <c r="M151" s="45">
        <f>'Turnout Restoration'!AR151</f>
        <v>74</v>
      </c>
      <c r="N151" s="45">
        <f>'Turnout Restoration'!O151</f>
        <v>51</v>
      </c>
      <c r="O151" s="45">
        <f>'Turnout Restoration'!AT151</f>
        <v>27</v>
      </c>
      <c r="P151" s="77">
        <f t="shared" si="2"/>
        <v>0.7455919395</v>
      </c>
      <c r="Q151" s="77">
        <f t="shared" si="3"/>
        <v>0.8145454545</v>
      </c>
      <c r="R151" s="77">
        <f t="shared" si="4"/>
        <v>0.03391345208</v>
      </c>
      <c r="S151" s="77">
        <f t="shared" si="5"/>
        <v>-0.02707309503</v>
      </c>
      <c r="T151" s="77">
        <f t="shared" ref="T151:U151" si="168">R151+$D$12</f>
        <v>0.3950071765</v>
      </c>
      <c r="U151" s="77">
        <f t="shared" si="168"/>
        <v>0.3340206294</v>
      </c>
      <c r="V151" s="77">
        <f t="shared" si="7"/>
        <v>397</v>
      </c>
      <c r="W151" s="77">
        <f t="shared" si="8"/>
        <v>275</v>
      </c>
      <c r="X151" s="77">
        <f t="shared" si="9"/>
        <v>240.1821509</v>
      </c>
      <c r="Y151" s="77">
        <f t="shared" si="10"/>
        <v>156.8178491</v>
      </c>
      <c r="Z151" s="77">
        <f t="shared" si="11"/>
        <v>183.1443269</v>
      </c>
      <c r="AA151" s="77">
        <f t="shared" si="12"/>
        <v>91.85567308</v>
      </c>
      <c r="AB151" s="77">
        <f t="shared" si="13"/>
        <v>0.420514179</v>
      </c>
      <c r="AC151" s="77">
        <f t="shared" si="14"/>
        <v>0.278468904</v>
      </c>
      <c r="AD151" s="42">
        <f t="shared" si="15"/>
        <v>101</v>
      </c>
      <c r="AE151" s="42">
        <f t="shared" si="16"/>
        <v>66</v>
      </c>
      <c r="AF151" s="42">
        <f t="shared" si="17"/>
        <v>51</v>
      </c>
      <c r="AG151" s="42">
        <f t="shared" si="18"/>
        <v>26</v>
      </c>
      <c r="AH151" s="32">
        <f>'M1,M2,M3 Restoration'!AT151</f>
        <v>0.6481939519</v>
      </c>
      <c r="AI151" s="77">
        <f t="shared" si="19"/>
        <v>43</v>
      </c>
      <c r="AJ151" s="77">
        <f t="shared" si="20"/>
        <v>23</v>
      </c>
      <c r="AK151" s="77"/>
      <c r="AL151" s="77"/>
    </row>
    <row r="152">
      <c r="A152" s="1"/>
      <c r="B152" s="1"/>
      <c r="C152" s="62"/>
      <c r="D152" s="62"/>
      <c r="E152" s="2">
        <v>2651.0</v>
      </c>
      <c r="F152" s="61">
        <v>2828.0</v>
      </c>
      <c r="G152" s="43">
        <f>'N1,N2,N3 Restoration'!H152</f>
        <v>39</v>
      </c>
      <c r="H152" s="43">
        <f>'Turnout Restoration'!AW152</f>
        <v>46</v>
      </c>
      <c r="I152" s="43">
        <f>'N1,N2,N3 Restoration'!J152</f>
        <v>34</v>
      </c>
      <c r="J152" s="44">
        <v>117.0</v>
      </c>
      <c r="K152" s="44">
        <v>224.0</v>
      </c>
      <c r="L152" s="44">
        <v>70.0</v>
      </c>
      <c r="M152" s="45">
        <f>'Turnout Restoration'!AR152</f>
        <v>49</v>
      </c>
      <c r="N152" s="45">
        <f>'Turnout Restoration'!O152</f>
        <v>38</v>
      </c>
      <c r="O152" s="45">
        <f>'Turnout Restoration'!AT152</f>
        <v>23</v>
      </c>
      <c r="P152" s="77">
        <f t="shared" si="2"/>
        <v>0.722007722</v>
      </c>
      <c r="Q152" s="77">
        <f t="shared" si="3"/>
        <v>0.8549618321</v>
      </c>
      <c r="R152" s="77">
        <f t="shared" si="4"/>
        <v>0.0229837007</v>
      </c>
      <c r="S152" s="77">
        <f t="shared" si="5"/>
        <v>-0.008342731924</v>
      </c>
      <c r="T152" s="77">
        <f t="shared" ref="T152:U152" si="169">R152+$D$12</f>
        <v>0.3840774251</v>
      </c>
      <c r="U152" s="77">
        <f t="shared" si="169"/>
        <v>0.3527509925</v>
      </c>
      <c r="V152" s="77">
        <f t="shared" si="7"/>
        <v>259</v>
      </c>
      <c r="W152" s="77">
        <f t="shared" si="8"/>
        <v>262</v>
      </c>
      <c r="X152" s="77">
        <f t="shared" si="9"/>
        <v>159.5239469</v>
      </c>
      <c r="Y152" s="77">
        <f t="shared" si="10"/>
        <v>99.4760531</v>
      </c>
      <c r="Z152" s="77">
        <f t="shared" si="11"/>
        <v>169.57924</v>
      </c>
      <c r="AA152" s="77">
        <f t="shared" si="12"/>
        <v>92.42076003</v>
      </c>
      <c r="AB152" s="77">
        <f t="shared" si="13"/>
        <v>0.4513428949</v>
      </c>
      <c r="AC152" s="77">
        <f t="shared" si="14"/>
        <v>0.224084033</v>
      </c>
      <c r="AD152" s="42">
        <f t="shared" si="15"/>
        <v>72</v>
      </c>
      <c r="AE152" s="42">
        <f t="shared" si="16"/>
        <v>45</v>
      </c>
      <c r="AF152" s="42">
        <f t="shared" si="17"/>
        <v>38</v>
      </c>
      <c r="AG152" s="42">
        <f t="shared" si="18"/>
        <v>21</v>
      </c>
      <c r="AH152" s="32">
        <f>'M1,M2,M3 Restoration'!AT152</f>
        <v>0.5781674408</v>
      </c>
      <c r="AI152" s="77">
        <f t="shared" si="19"/>
        <v>26</v>
      </c>
      <c r="AJ152" s="77">
        <f t="shared" si="20"/>
        <v>19</v>
      </c>
      <c r="AK152" s="77"/>
      <c r="AL152" s="77"/>
    </row>
    <row r="153">
      <c r="A153" s="1"/>
      <c r="B153" s="1"/>
      <c r="C153" s="62"/>
      <c r="D153" s="62"/>
      <c r="E153" s="2">
        <v>2654.0</v>
      </c>
      <c r="F153" s="61">
        <v>2303.0</v>
      </c>
      <c r="G153" s="43">
        <f>'N1,N2,N3 Restoration'!H153</f>
        <v>41</v>
      </c>
      <c r="H153" s="43">
        <f>'Turnout Restoration'!AW153</f>
        <v>19</v>
      </c>
      <c r="I153" s="43">
        <f>'N1,N2,N3 Restoration'!J153</f>
        <v>27</v>
      </c>
      <c r="J153" s="44">
        <v>168.0</v>
      </c>
      <c r="K153" s="44">
        <v>223.0</v>
      </c>
      <c r="L153" s="44">
        <v>95.0</v>
      </c>
      <c r="M153" s="45">
        <f>'Turnout Restoration'!AR153</f>
        <v>63</v>
      </c>
      <c r="N153" s="45">
        <f>'Turnout Restoration'!O153</f>
        <v>24</v>
      </c>
      <c r="O153" s="45">
        <f>'Turnout Restoration'!AT153</f>
        <v>23</v>
      </c>
      <c r="P153" s="77">
        <f t="shared" si="2"/>
        <v>0.7535816619</v>
      </c>
      <c r="Q153" s="77">
        <f t="shared" si="3"/>
        <v>0.9028340081</v>
      </c>
      <c r="R153" s="77">
        <f t="shared" si="4"/>
        <v>0.0376161689</v>
      </c>
      <c r="S153" s="77">
        <f t="shared" si="5"/>
        <v>0.01384290902</v>
      </c>
      <c r="T153" s="77">
        <f t="shared" ref="T153:U153" si="170">R153+$D$12</f>
        <v>0.3987098933</v>
      </c>
      <c r="U153" s="77">
        <f t="shared" si="170"/>
        <v>0.3749366334</v>
      </c>
      <c r="V153" s="77">
        <f t="shared" si="7"/>
        <v>349</v>
      </c>
      <c r="W153" s="77">
        <f t="shared" si="8"/>
        <v>247</v>
      </c>
      <c r="X153" s="77">
        <f t="shared" si="9"/>
        <v>209.8502472</v>
      </c>
      <c r="Y153" s="77">
        <f t="shared" si="10"/>
        <v>139.1497528</v>
      </c>
      <c r="Z153" s="77">
        <f t="shared" si="11"/>
        <v>154.3906515</v>
      </c>
      <c r="AA153" s="77">
        <f t="shared" si="12"/>
        <v>92.60934846</v>
      </c>
      <c r="AB153" s="77">
        <f t="shared" si="13"/>
        <v>0.4098160528</v>
      </c>
      <c r="AC153" s="77">
        <f t="shared" si="14"/>
        <v>0.1554498265</v>
      </c>
      <c r="AD153" s="42">
        <f t="shared" si="15"/>
        <v>86</v>
      </c>
      <c r="AE153" s="42">
        <f t="shared" si="16"/>
        <v>57</v>
      </c>
      <c r="AF153" s="42">
        <f t="shared" si="17"/>
        <v>24</v>
      </c>
      <c r="AG153" s="42">
        <f t="shared" si="18"/>
        <v>14</v>
      </c>
      <c r="AH153" s="32">
        <f>'M1,M2,M3 Restoration'!AT153</f>
        <v>0.6435453808</v>
      </c>
      <c r="AI153" s="77">
        <f t="shared" si="19"/>
        <v>37</v>
      </c>
      <c r="AJ153" s="77">
        <f t="shared" si="20"/>
        <v>20</v>
      </c>
      <c r="AK153" s="77"/>
      <c r="AL153" s="77"/>
    </row>
    <row r="154">
      <c r="A154" s="1"/>
      <c r="B154" s="1"/>
      <c r="C154" s="62"/>
      <c r="D154" s="62"/>
      <c r="E154" s="2">
        <v>2662.0</v>
      </c>
      <c r="F154" s="61">
        <v>2347.0</v>
      </c>
      <c r="G154" s="43">
        <f>'N1,N2,N3 Restoration'!H154</f>
        <v>26</v>
      </c>
      <c r="H154" s="43">
        <f>'Turnout Restoration'!AW154</f>
        <v>14</v>
      </c>
      <c r="I154" s="43">
        <f>'N1,N2,N3 Restoration'!J154</f>
        <v>32</v>
      </c>
      <c r="J154" s="44">
        <v>83.0</v>
      </c>
      <c r="K154" s="44">
        <v>157.0</v>
      </c>
      <c r="L154" s="44">
        <v>72.0</v>
      </c>
      <c r="M154" s="45">
        <f>'Turnout Restoration'!AR154</f>
        <v>32</v>
      </c>
      <c r="N154" s="45">
        <f>'Turnout Restoration'!O154</f>
        <v>18</v>
      </c>
      <c r="O154" s="45">
        <f>'Turnout Restoration'!AT154</f>
        <v>26</v>
      </c>
      <c r="P154" s="77">
        <f t="shared" si="2"/>
        <v>0.7276995305</v>
      </c>
      <c r="Q154" s="77">
        <f t="shared" si="3"/>
        <v>0.8971428571</v>
      </c>
      <c r="R154" s="77">
        <f t="shared" si="4"/>
        <v>0.02562148386</v>
      </c>
      <c r="S154" s="77">
        <f t="shared" si="5"/>
        <v>0.01120543059</v>
      </c>
      <c r="T154" s="77">
        <f t="shared" ref="T154:U154" si="171">R154+$D$12</f>
        <v>0.3867152083</v>
      </c>
      <c r="U154" s="77">
        <f t="shared" si="171"/>
        <v>0.372299155</v>
      </c>
      <c r="V154" s="77">
        <f t="shared" si="7"/>
        <v>213</v>
      </c>
      <c r="W154" s="77">
        <f t="shared" si="8"/>
        <v>175</v>
      </c>
      <c r="X154" s="77">
        <f t="shared" si="9"/>
        <v>130.6296606</v>
      </c>
      <c r="Y154" s="77">
        <f t="shared" si="10"/>
        <v>82.37033936</v>
      </c>
      <c r="Z154" s="77">
        <f t="shared" si="11"/>
        <v>109.8476479</v>
      </c>
      <c r="AA154" s="77">
        <f t="shared" si="12"/>
        <v>65.15235213</v>
      </c>
      <c r="AB154" s="77">
        <f t="shared" si="13"/>
        <v>0.4440032969</v>
      </c>
      <c r="AC154" s="77">
        <f t="shared" si="14"/>
        <v>0.1638633175</v>
      </c>
      <c r="AD154" s="42">
        <f t="shared" si="15"/>
        <v>58</v>
      </c>
      <c r="AE154" s="42">
        <f t="shared" si="16"/>
        <v>37</v>
      </c>
      <c r="AF154" s="42">
        <f t="shared" si="17"/>
        <v>18</v>
      </c>
      <c r="AG154" s="42">
        <f t="shared" si="18"/>
        <v>11</v>
      </c>
      <c r="AH154" s="32">
        <f>'M1,M2,M3 Restoration'!AT154</f>
        <v>0.4225451847</v>
      </c>
      <c r="AI154" s="77">
        <f t="shared" si="19"/>
        <v>16</v>
      </c>
      <c r="AJ154" s="77">
        <f t="shared" si="20"/>
        <v>21</v>
      </c>
      <c r="AK154" s="77"/>
      <c r="AL154" s="77"/>
    </row>
    <row r="155">
      <c r="A155" s="1"/>
      <c r="B155" s="1"/>
      <c r="C155" s="62"/>
      <c r="D155" s="62"/>
      <c r="E155" s="2">
        <v>2663.0</v>
      </c>
      <c r="F155" s="61">
        <v>2253.0</v>
      </c>
      <c r="G155" s="43">
        <f>'N1,N2,N3 Restoration'!H155</f>
        <v>36</v>
      </c>
      <c r="H155" s="43">
        <f>'Turnout Restoration'!AW155</f>
        <v>20</v>
      </c>
      <c r="I155" s="43">
        <f>'N1,N2,N3 Restoration'!J155</f>
        <v>43</v>
      </c>
      <c r="J155" s="44">
        <v>150.0</v>
      </c>
      <c r="K155" s="44">
        <v>169.0</v>
      </c>
      <c r="L155" s="44">
        <v>105.0</v>
      </c>
      <c r="M155" s="45">
        <f>'Turnout Restoration'!AR155</f>
        <v>71</v>
      </c>
      <c r="N155" s="45">
        <f>'Turnout Restoration'!O155</f>
        <v>41</v>
      </c>
      <c r="O155" s="45">
        <f>'Turnout Restoration'!AT155</f>
        <v>46</v>
      </c>
      <c r="P155" s="77">
        <f t="shared" si="2"/>
        <v>0.685483871</v>
      </c>
      <c r="Q155" s="77">
        <f t="shared" si="3"/>
        <v>0.8047619048</v>
      </c>
      <c r="R155" s="77">
        <f t="shared" si="4"/>
        <v>0.00605727052</v>
      </c>
      <c r="S155" s="77">
        <f t="shared" si="5"/>
        <v>-0.03160713423</v>
      </c>
      <c r="T155" s="77">
        <f t="shared" ref="T155:U155" si="172">R155+$D$12</f>
        <v>0.3671509949</v>
      </c>
      <c r="U155" s="77">
        <f t="shared" si="172"/>
        <v>0.3294865902</v>
      </c>
      <c r="V155" s="77">
        <f t="shared" si="7"/>
        <v>372</v>
      </c>
      <c r="W155" s="77">
        <f t="shared" si="8"/>
        <v>210</v>
      </c>
      <c r="X155" s="77">
        <f t="shared" si="9"/>
        <v>235.4198299</v>
      </c>
      <c r="Y155" s="77">
        <f t="shared" si="10"/>
        <v>136.5801701</v>
      </c>
      <c r="Z155" s="77">
        <f t="shared" si="11"/>
        <v>140.8078161</v>
      </c>
      <c r="AA155" s="77">
        <f t="shared" si="12"/>
        <v>69.19218394</v>
      </c>
      <c r="AB155" s="77">
        <f t="shared" si="13"/>
        <v>0.4969844726</v>
      </c>
      <c r="AC155" s="77">
        <f t="shared" si="14"/>
        <v>0.2911770181</v>
      </c>
      <c r="AD155" s="42">
        <f t="shared" si="15"/>
        <v>117</v>
      </c>
      <c r="AE155" s="42">
        <f t="shared" si="16"/>
        <v>68</v>
      </c>
      <c r="AF155" s="42">
        <f t="shared" si="17"/>
        <v>41</v>
      </c>
      <c r="AG155" s="42">
        <f t="shared" si="18"/>
        <v>20</v>
      </c>
      <c r="AH155" s="32">
        <f>'M1,M2,M3 Restoration'!AT155</f>
        <v>0.4814045848</v>
      </c>
      <c r="AI155" s="77">
        <f t="shared" si="19"/>
        <v>33</v>
      </c>
      <c r="AJ155" s="77">
        <f t="shared" si="20"/>
        <v>35</v>
      </c>
      <c r="AK155" s="77"/>
      <c r="AL155" s="77"/>
    </row>
    <row r="156">
      <c r="A156" s="1"/>
      <c r="B156" s="1"/>
      <c r="C156" s="62"/>
      <c r="D156" s="62"/>
      <c r="E156" s="2">
        <v>2666.0</v>
      </c>
      <c r="F156" s="61">
        <v>2169.0</v>
      </c>
      <c r="G156" s="43">
        <f>'N1,N2,N3 Restoration'!H156</f>
        <v>22</v>
      </c>
      <c r="H156" s="43">
        <f>'Turnout Restoration'!AW156</f>
        <v>23</v>
      </c>
      <c r="I156" s="43">
        <f>'N1,N2,N3 Restoration'!J156</f>
        <v>30</v>
      </c>
      <c r="J156" s="44">
        <v>64.0</v>
      </c>
      <c r="K156" s="44">
        <v>116.0</v>
      </c>
      <c r="L156" s="44">
        <v>47.0</v>
      </c>
      <c r="M156" s="45">
        <f>'Turnout Restoration'!AR156</f>
        <v>21</v>
      </c>
      <c r="N156" s="45">
        <f>'Turnout Restoration'!O156</f>
        <v>24</v>
      </c>
      <c r="O156" s="45">
        <f>'Turnout Restoration'!AT156</f>
        <v>37</v>
      </c>
      <c r="P156" s="77">
        <f t="shared" si="2"/>
        <v>0.6568047337</v>
      </c>
      <c r="Q156" s="77">
        <f t="shared" si="3"/>
        <v>0.8285714286</v>
      </c>
      <c r="R156" s="77">
        <f t="shared" si="4"/>
        <v>-0.007233644875</v>
      </c>
      <c r="S156" s="77">
        <f t="shared" si="5"/>
        <v>-0.02057296804</v>
      </c>
      <c r="T156" s="77">
        <f t="shared" ref="T156:U156" si="173">R156+$D$12</f>
        <v>0.3538600795</v>
      </c>
      <c r="U156" s="77">
        <f t="shared" si="173"/>
        <v>0.3405207564</v>
      </c>
      <c r="V156" s="77">
        <f t="shared" si="7"/>
        <v>169</v>
      </c>
      <c r="W156" s="77">
        <f t="shared" si="8"/>
        <v>140</v>
      </c>
      <c r="X156" s="77">
        <f t="shared" si="9"/>
        <v>109.1976466</v>
      </c>
      <c r="Y156" s="77">
        <f t="shared" si="10"/>
        <v>59.80235344</v>
      </c>
      <c r="Z156" s="77">
        <f t="shared" si="11"/>
        <v>92.32709411</v>
      </c>
      <c r="AA156" s="77">
        <f t="shared" si="12"/>
        <v>47.67290589</v>
      </c>
      <c r="AB156" s="77">
        <f t="shared" si="13"/>
        <v>0.5311469782</v>
      </c>
      <c r="AC156" s="77">
        <f t="shared" si="14"/>
        <v>0.2599453631</v>
      </c>
      <c r="AD156" s="42">
        <f t="shared" si="15"/>
        <v>58</v>
      </c>
      <c r="AE156" s="42">
        <f t="shared" si="16"/>
        <v>32</v>
      </c>
      <c r="AF156" s="42">
        <f t="shared" si="17"/>
        <v>24</v>
      </c>
      <c r="AG156" s="42">
        <f t="shared" si="18"/>
        <v>12</v>
      </c>
      <c r="AH156" s="32">
        <f>'M1,M2,M3 Restoration'!AT156</f>
        <v>0.4497379093</v>
      </c>
      <c r="AI156" s="77">
        <f t="shared" si="19"/>
        <v>14</v>
      </c>
      <c r="AJ156" s="77">
        <f t="shared" si="20"/>
        <v>18</v>
      </c>
      <c r="AK156" s="77"/>
      <c r="AL156" s="77"/>
    </row>
    <row r="157">
      <c r="A157" s="1"/>
      <c r="B157" s="1"/>
      <c r="C157" s="62"/>
      <c r="D157" s="62"/>
      <c r="E157" s="2">
        <v>2682.0</v>
      </c>
      <c r="F157" s="61">
        <v>2336.0</v>
      </c>
      <c r="G157" s="43">
        <f>'N1,N2,N3 Restoration'!H157</f>
        <v>42</v>
      </c>
      <c r="H157" s="43">
        <f>'Turnout Restoration'!AW157</f>
        <v>15</v>
      </c>
      <c r="I157" s="43">
        <f>'N1,N2,N3 Restoration'!J157</f>
        <v>27</v>
      </c>
      <c r="J157" s="44">
        <v>142.0</v>
      </c>
      <c r="K157" s="44">
        <v>135.0</v>
      </c>
      <c r="L157" s="44">
        <v>67.0</v>
      </c>
      <c r="M157" s="45">
        <f>'Turnout Restoration'!AR157</f>
        <v>82</v>
      </c>
      <c r="N157" s="45">
        <f>'Turnout Restoration'!O157</f>
        <v>26</v>
      </c>
      <c r="O157" s="45">
        <f>'Turnout Restoration'!AT157</f>
        <v>12</v>
      </c>
      <c r="P157" s="77">
        <f t="shared" si="2"/>
        <v>0.6897689769</v>
      </c>
      <c r="Q157" s="77">
        <f t="shared" si="3"/>
        <v>0.8385093168</v>
      </c>
      <c r="R157" s="77">
        <f t="shared" si="4"/>
        <v>0.008043138502</v>
      </c>
      <c r="S157" s="77">
        <f t="shared" si="5"/>
        <v>-0.01596740302</v>
      </c>
      <c r="T157" s="77">
        <f t="shared" ref="T157:U157" si="174">R157+$D$12</f>
        <v>0.3691368629</v>
      </c>
      <c r="U157" s="77">
        <f t="shared" si="174"/>
        <v>0.3451263214</v>
      </c>
      <c r="V157" s="77">
        <f t="shared" si="7"/>
        <v>303</v>
      </c>
      <c r="W157" s="77">
        <f t="shared" si="8"/>
        <v>161</v>
      </c>
      <c r="X157" s="77">
        <f t="shared" si="9"/>
        <v>191.1515305</v>
      </c>
      <c r="Y157" s="77">
        <f t="shared" si="10"/>
        <v>111.8484695</v>
      </c>
      <c r="Z157" s="77">
        <f t="shared" si="11"/>
        <v>105.4346623</v>
      </c>
      <c r="AA157" s="77">
        <f t="shared" si="12"/>
        <v>55.56533774</v>
      </c>
      <c r="AB157" s="77">
        <f t="shared" si="13"/>
        <v>0.4917564601</v>
      </c>
      <c r="AC157" s="77">
        <f t="shared" si="14"/>
        <v>0.2465982196</v>
      </c>
      <c r="AD157" s="42">
        <f t="shared" si="15"/>
        <v>94</v>
      </c>
      <c r="AE157" s="42">
        <f t="shared" si="16"/>
        <v>55</v>
      </c>
      <c r="AF157" s="42">
        <f t="shared" si="17"/>
        <v>26</v>
      </c>
      <c r="AG157" s="42">
        <f t="shared" si="18"/>
        <v>14</v>
      </c>
      <c r="AH157" s="32">
        <f>'M1,M2,M3 Restoration'!AT157</f>
        <v>0.6769707997</v>
      </c>
      <c r="AI157" s="77">
        <f t="shared" si="19"/>
        <v>37</v>
      </c>
      <c r="AJ157" s="77">
        <f t="shared" si="20"/>
        <v>18</v>
      </c>
      <c r="AK157" s="77"/>
      <c r="AL157" s="77"/>
    </row>
    <row r="158">
      <c r="A158" s="1"/>
      <c r="B158" s="1"/>
      <c r="C158" s="62"/>
      <c r="D158" s="62"/>
      <c r="E158" s="2">
        <v>2695.0</v>
      </c>
      <c r="F158" s="61">
        <v>2438.0</v>
      </c>
      <c r="G158" s="43">
        <f>'N1,N2,N3 Restoration'!H158</f>
        <v>44</v>
      </c>
      <c r="H158" s="43">
        <f>'Turnout Restoration'!AW158</f>
        <v>14</v>
      </c>
      <c r="I158" s="43">
        <f>'N1,N2,N3 Restoration'!J158</f>
        <v>41</v>
      </c>
      <c r="J158" s="44">
        <v>108.0</v>
      </c>
      <c r="K158" s="44">
        <v>171.0</v>
      </c>
      <c r="L158" s="44">
        <v>79.0</v>
      </c>
      <c r="M158" s="45">
        <f>'Turnout Restoration'!AR158</f>
        <v>44</v>
      </c>
      <c r="N158" s="45">
        <f>'Turnout Restoration'!O158</f>
        <v>19</v>
      </c>
      <c r="O158" s="45">
        <f>'Turnout Restoration'!AT158</f>
        <v>29</v>
      </c>
      <c r="P158" s="77">
        <f t="shared" si="2"/>
        <v>0.7192307692</v>
      </c>
      <c r="Q158" s="77">
        <f t="shared" si="3"/>
        <v>0.9</v>
      </c>
      <c r="R158" s="77">
        <f t="shared" si="4"/>
        <v>0.02169676364</v>
      </c>
      <c r="S158" s="77">
        <f t="shared" si="5"/>
        <v>0.01252953054</v>
      </c>
      <c r="T158" s="77">
        <f t="shared" ref="T158:U158" si="175">R158+$D$12</f>
        <v>0.3827904881</v>
      </c>
      <c r="U158" s="77">
        <f t="shared" si="175"/>
        <v>0.3736232549</v>
      </c>
      <c r="V158" s="77">
        <f t="shared" si="7"/>
        <v>260</v>
      </c>
      <c r="W158" s="77">
        <f t="shared" si="8"/>
        <v>190</v>
      </c>
      <c r="X158" s="77">
        <f t="shared" si="9"/>
        <v>160.4744731</v>
      </c>
      <c r="Y158" s="77">
        <f t="shared" si="10"/>
        <v>99.52552689</v>
      </c>
      <c r="Z158" s="77">
        <f t="shared" si="11"/>
        <v>119.0115816</v>
      </c>
      <c r="AA158" s="77">
        <f t="shared" si="12"/>
        <v>70.98841844</v>
      </c>
      <c r="AB158" s="77">
        <f t="shared" si="13"/>
        <v>0.4549010107</v>
      </c>
      <c r="AC158" s="77">
        <f t="shared" si="14"/>
        <v>0.1596483279</v>
      </c>
      <c r="AD158" s="42">
        <f t="shared" si="15"/>
        <v>73</v>
      </c>
      <c r="AE158" s="42">
        <f t="shared" si="16"/>
        <v>45</v>
      </c>
      <c r="AF158" s="42">
        <f t="shared" si="17"/>
        <v>19</v>
      </c>
      <c r="AG158" s="42">
        <f t="shared" si="18"/>
        <v>11</v>
      </c>
      <c r="AH158" s="32">
        <f>'M1,M2,M3 Restoration'!AT158</f>
        <v>0.5172738691</v>
      </c>
      <c r="AI158" s="77">
        <f t="shared" si="19"/>
        <v>23</v>
      </c>
      <c r="AJ158" s="77">
        <f t="shared" si="20"/>
        <v>22</v>
      </c>
      <c r="AK158" s="77"/>
      <c r="AL158" s="77"/>
    </row>
    <row r="159">
      <c r="A159" s="1"/>
      <c r="B159" s="1"/>
      <c r="C159" s="62"/>
      <c r="D159" s="62"/>
      <c r="E159" s="2">
        <v>2700.0</v>
      </c>
      <c r="F159" s="61">
        <v>2023.0</v>
      </c>
      <c r="G159" s="43">
        <f>'N1,N2,N3 Restoration'!H159</f>
        <v>36</v>
      </c>
      <c r="H159" s="43">
        <f>'Turnout Restoration'!AW159</f>
        <v>21</v>
      </c>
      <c r="I159" s="43">
        <f>'N1,N2,N3 Restoration'!J159</f>
        <v>22</v>
      </c>
      <c r="J159" s="44">
        <v>80.0</v>
      </c>
      <c r="K159" s="44">
        <v>178.0</v>
      </c>
      <c r="L159" s="44">
        <v>62.0</v>
      </c>
      <c r="M159" s="45">
        <f>'Turnout Restoration'!AR159</f>
        <v>35</v>
      </c>
      <c r="N159" s="45">
        <f>'Turnout Restoration'!O159</f>
        <v>21</v>
      </c>
      <c r="O159" s="45">
        <f>'Turnout Restoration'!AT159</f>
        <v>12</v>
      </c>
      <c r="P159" s="77">
        <f t="shared" si="2"/>
        <v>0.7513227513</v>
      </c>
      <c r="Q159" s="77">
        <f t="shared" si="3"/>
        <v>0.8944723618</v>
      </c>
      <c r="R159" s="77">
        <f t="shared" si="4"/>
        <v>0.03656931073</v>
      </c>
      <c r="S159" s="77">
        <f t="shared" si="5"/>
        <v>0.009967829642</v>
      </c>
      <c r="T159" s="77">
        <f t="shared" ref="T159:U159" si="176">R159+$D$12</f>
        <v>0.3976630351</v>
      </c>
      <c r="U159" s="77">
        <f t="shared" si="176"/>
        <v>0.3710615541</v>
      </c>
      <c r="V159" s="77">
        <f t="shared" si="7"/>
        <v>189</v>
      </c>
      <c r="W159" s="77">
        <f t="shared" si="8"/>
        <v>199</v>
      </c>
      <c r="X159" s="77">
        <f t="shared" si="9"/>
        <v>113.8416864</v>
      </c>
      <c r="Y159" s="77">
        <f t="shared" si="10"/>
        <v>75.15831364</v>
      </c>
      <c r="Z159" s="77">
        <f t="shared" si="11"/>
        <v>125.1587507</v>
      </c>
      <c r="AA159" s="77">
        <f t="shared" si="12"/>
        <v>73.84124926</v>
      </c>
      <c r="AB159" s="77">
        <f t="shared" si="13"/>
        <v>0.4128540388</v>
      </c>
      <c r="AC159" s="77">
        <f t="shared" si="14"/>
        <v>0.1677869096</v>
      </c>
      <c r="AD159" s="42">
        <f t="shared" si="15"/>
        <v>47</v>
      </c>
      <c r="AE159" s="42">
        <f t="shared" si="16"/>
        <v>31</v>
      </c>
      <c r="AF159" s="42">
        <f t="shared" si="17"/>
        <v>21</v>
      </c>
      <c r="AG159" s="42">
        <f t="shared" si="18"/>
        <v>12</v>
      </c>
      <c r="AH159" s="32">
        <f>'M1,M2,M3 Restoration'!AT159</f>
        <v>0.5757723476</v>
      </c>
      <c r="AI159" s="77">
        <f t="shared" si="19"/>
        <v>18</v>
      </c>
      <c r="AJ159" s="77">
        <f t="shared" si="20"/>
        <v>13</v>
      </c>
      <c r="AK159" s="77"/>
      <c r="AL159" s="77"/>
    </row>
    <row r="160">
      <c r="A160" s="1"/>
      <c r="B160" s="1"/>
      <c r="C160" s="62"/>
      <c r="D160" s="62"/>
      <c r="E160" s="2">
        <v>2709.0</v>
      </c>
      <c r="F160" s="61">
        <v>848.0</v>
      </c>
      <c r="G160" s="43">
        <f>'N1,N2,N3 Restoration'!H160</f>
        <v>10</v>
      </c>
      <c r="H160" s="43">
        <f>'Turnout Restoration'!AW160</f>
        <v>8</v>
      </c>
      <c r="I160" s="43">
        <f>'N1,N2,N3 Restoration'!J160</f>
        <v>13</v>
      </c>
      <c r="J160" s="44">
        <v>41.0</v>
      </c>
      <c r="K160" s="44">
        <v>69.0</v>
      </c>
      <c r="L160" s="44">
        <v>23.0</v>
      </c>
      <c r="M160" s="45">
        <f>'Turnout Restoration'!AR160</f>
        <v>9</v>
      </c>
      <c r="N160" s="45">
        <f>'Turnout Restoration'!O160</f>
        <v>12</v>
      </c>
      <c r="O160" s="45">
        <f>'Turnout Restoration'!AT160</f>
        <v>17</v>
      </c>
      <c r="P160" s="77">
        <f t="shared" si="2"/>
        <v>0.7111111111</v>
      </c>
      <c r="Q160" s="77">
        <f t="shared" si="3"/>
        <v>0.8518518519</v>
      </c>
      <c r="R160" s="77">
        <f t="shared" si="4"/>
        <v>0.01793383005</v>
      </c>
      <c r="S160" s="77">
        <f t="shared" si="5"/>
        <v>-0.00978400554</v>
      </c>
      <c r="T160" s="77">
        <f t="shared" ref="T160:U160" si="177">R160+$D$12</f>
        <v>0.3790275545</v>
      </c>
      <c r="U160" s="77">
        <f t="shared" si="177"/>
        <v>0.3513097189</v>
      </c>
      <c r="V160" s="77">
        <f t="shared" si="7"/>
        <v>90</v>
      </c>
      <c r="W160" s="77">
        <f t="shared" si="8"/>
        <v>81</v>
      </c>
      <c r="X160" s="77">
        <f t="shared" si="9"/>
        <v>55.8875201</v>
      </c>
      <c r="Y160" s="77">
        <f t="shared" si="10"/>
        <v>34.1124799</v>
      </c>
      <c r="Z160" s="77">
        <f t="shared" si="11"/>
        <v>52.54391277</v>
      </c>
      <c r="AA160" s="77">
        <f t="shared" si="12"/>
        <v>28.45608723</v>
      </c>
      <c r="AB160" s="77">
        <f t="shared" si="13"/>
        <v>0.4652201413</v>
      </c>
      <c r="AC160" s="77">
        <f t="shared" si="14"/>
        <v>0.2283804035</v>
      </c>
      <c r="AD160" s="42">
        <f t="shared" si="15"/>
        <v>26</v>
      </c>
      <c r="AE160" s="42">
        <f t="shared" si="16"/>
        <v>16</v>
      </c>
      <c r="AF160" s="42">
        <f t="shared" si="17"/>
        <v>12</v>
      </c>
      <c r="AG160" s="42">
        <f t="shared" si="18"/>
        <v>6</v>
      </c>
      <c r="AH160" s="32">
        <f>'M1,M2,M3 Restoration'!AT160</f>
        <v>0.5261665782</v>
      </c>
      <c r="AI160" s="77">
        <f t="shared" si="19"/>
        <v>8</v>
      </c>
      <c r="AJ160" s="77">
        <f t="shared" si="20"/>
        <v>8</v>
      </c>
      <c r="AK160" s="77"/>
      <c r="AL160" s="77"/>
    </row>
    <row r="161">
      <c r="A161" s="1"/>
      <c r="B161" s="1"/>
      <c r="C161" s="62"/>
      <c r="D161" s="62"/>
      <c r="E161" s="2">
        <v>2710.0</v>
      </c>
      <c r="F161" s="61">
        <v>3071.0</v>
      </c>
      <c r="G161" s="43">
        <f>'N1,N2,N3 Restoration'!H161</f>
        <v>37</v>
      </c>
      <c r="H161" s="43">
        <f>'Turnout Restoration'!AW161</f>
        <v>42</v>
      </c>
      <c r="I161" s="43">
        <f>'N1,N2,N3 Restoration'!J161</f>
        <v>21</v>
      </c>
      <c r="J161" s="44">
        <v>97.0</v>
      </c>
      <c r="K161" s="44">
        <v>231.0</v>
      </c>
      <c r="L161" s="44">
        <v>72.0</v>
      </c>
      <c r="M161" s="45">
        <f>'Turnout Restoration'!AR161</f>
        <v>36</v>
      </c>
      <c r="N161" s="45">
        <f>'Turnout Restoration'!O161</f>
        <v>26</v>
      </c>
      <c r="O161" s="45">
        <f>'Turnout Restoration'!AT161</f>
        <v>20</v>
      </c>
      <c r="P161" s="77">
        <f t="shared" si="2"/>
        <v>0.7511111111</v>
      </c>
      <c r="Q161" s="77">
        <f t="shared" si="3"/>
        <v>0.8988326848</v>
      </c>
      <c r="R161" s="77">
        <f t="shared" si="4"/>
        <v>0.03647122925</v>
      </c>
      <c r="S161" s="77">
        <f t="shared" si="5"/>
        <v>0.01198855585</v>
      </c>
      <c r="T161" s="77">
        <f t="shared" ref="T161:U161" si="178">R161+$D$12</f>
        <v>0.3975649537</v>
      </c>
      <c r="U161" s="77">
        <f t="shared" si="178"/>
        <v>0.3730822803</v>
      </c>
      <c r="V161" s="77">
        <f t="shared" si="7"/>
        <v>225</v>
      </c>
      <c r="W161" s="77">
        <f t="shared" si="8"/>
        <v>257</v>
      </c>
      <c r="X161" s="77">
        <f t="shared" si="9"/>
        <v>135.5478854</v>
      </c>
      <c r="Y161" s="77">
        <f t="shared" si="10"/>
        <v>89.45211457</v>
      </c>
      <c r="Z161" s="77">
        <f t="shared" si="11"/>
        <v>161.117854</v>
      </c>
      <c r="AA161" s="77">
        <f t="shared" si="12"/>
        <v>95.88214603</v>
      </c>
      <c r="AB161" s="77">
        <f t="shared" si="13"/>
        <v>0.4131381307</v>
      </c>
      <c r="AC161" s="77">
        <f t="shared" si="14"/>
        <v>0.1613725565</v>
      </c>
      <c r="AD161" s="42">
        <f t="shared" si="15"/>
        <v>56</v>
      </c>
      <c r="AE161" s="42">
        <f t="shared" si="16"/>
        <v>37</v>
      </c>
      <c r="AF161" s="42">
        <f t="shared" si="17"/>
        <v>26</v>
      </c>
      <c r="AG161" s="42">
        <f t="shared" si="18"/>
        <v>15</v>
      </c>
      <c r="AH161" s="32">
        <f>'M1,M2,M3 Restoration'!AT161</f>
        <v>0.5970613624</v>
      </c>
      <c r="AI161" s="77">
        <f t="shared" si="19"/>
        <v>22</v>
      </c>
      <c r="AJ161" s="77">
        <f t="shared" si="20"/>
        <v>15</v>
      </c>
      <c r="AK161" s="77"/>
      <c r="AL161" s="77"/>
    </row>
    <row r="162">
      <c r="A162" s="1"/>
      <c r="B162" s="1"/>
      <c r="C162" s="62"/>
      <c r="D162" s="62"/>
      <c r="E162" s="2">
        <v>2711.0</v>
      </c>
      <c r="F162" s="61">
        <v>1531.0</v>
      </c>
      <c r="G162" s="43">
        <f>'N1,N2,N3 Restoration'!H162</f>
        <v>24</v>
      </c>
      <c r="H162" s="43">
        <f>'Turnout Restoration'!AW162</f>
        <v>19</v>
      </c>
      <c r="I162" s="43">
        <f>'N1,N2,N3 Restoration'!J162</f>
        <v>18</v>
      </c>
      <c r="J162" s="44">
        <v>80.0</v>
      </c>
      <c r="K162" s="44">
        <v>143.0</v>
      </c>
      <c r="L162" s="44">
        <v>53.0</v>
      </c>
      <c r="M162" s="45">
        <f>'Turnout Restoration'!AR162</f>
        <v>26</v>
      </c>
      <c r="N162" s="45">
        <f>'Turnout Restoration'!O162</f>
        <v>19</v>
      </c>
      <c r="O162" s="45">
        <f>'Turnout Restoration'!AT162</f>
        <v>15</v>
      </c>
      <c r="P162" s="77">
        <f t="shared" si="2"/>
        <v>0.7643678161</v>
      </c>
      <c r="Q162" s="77">
        <f t="shared" si="3"/>
        <v>0.8827160494</v>
      </c>
      <c r="R162" s="77">
        <f t="shared" si="4"/>
        <v>0.04261485006</v>
      </c>
      <c r="S162" s="77">
        <f t="shared" si="5"/>
        <v>0.004519543227</v>
      </c>
      <c r="T162" s="77">
        <f t="shared" ref="T162:U162" si="179">R162+$D$12</f>
        <v>0.4037085745</v>
      </c>
      <c r="U162" s="77">
        <f t="shared" si="179"/>
        <v>0.3656132676</v>
      </c>
      <c r="V162" s="77">
        <f t="shared" si="7"/>
        <v>174</v>
      </c>
      <c r="W162" s="77">
        <f t="shared" si="8"/>
        <v>162</v>
      </c>
      <c r="X162" s="77">
        <f t="shared" si="9"/>
        <v>103.754708</v>
      </c>
      <c r="Y162" s="77">
        <f t="shared" si="10"/>
        <v>70.24529196</v>
      </c>
      <c r="Z162" s="77">
        <f t="shared" si="11"/>
        <v>102.7706506</v>
      </c>
      <c r="AA162" s="77">
        <f t="shared" si="12"/>
        <v>59.22934936</v>
      </c>
      <c r="AB162" s="77">
        <f t="shared" si="13"/>
        <v>0.3951627909</v>
      </c>
      <c r="AC162" s="77">
        <f t="shared" si="14"/>
        <v>0.1848776852</v>
      </c>
      <c r="AD162" s="42">
        <f t="shared" si="15"/>
        <v>41</v>
      </c>
      <c r="AE162" s="42">
        <f t="shared" si="16"/>
        <v>28</v>
      </c>
      <c r="AF162" s="42">
        <f t="shared" si="17"/>
        <v>19</v>
      </c>
      <c r="AG162" s="42">
        <f t="shared" si="18"/>
        <v>11</v>
      </c>
      <c r="AH162" s="32">
        <f>'M1,M2,M3 Restoration'!AT162</f>
        <v>0.582060954</v>
      </c>
      <c r="AI162" s="77">
        <f t="shared" si="19"/>
        <v>16</v>
      </c>
      <c r="AJ162" s="77">
        <f t="shared" si="20"/>
        <v>12</v>
      </c>
      <c r="AK162" s="77"/>
      <c r="AL162" s="77"/>
    </row>
    <row r="163">
      <c r="A163" s="1"/>
      <c r="B163" s="1"/>
      <c r="C163" s="62"/>
      <c r="D163" s="62"/>
      <c r="E163" s="2">
        <v>2715.0</v>
      </c>
      <c r="F163" s="61">
        <v>2341.0</v>
      </c>
      <c r="G163" s="43">
        <f>'N1,N2,N3 Restoration'!H163</f>
        <v>28</v>
      </c>
      <c r="H163" s="43">
        <f>'Turnout Restoration'!AW163</f>
        <v>17</v>
      </c>
      <c r="I163" s="43">
        <f>'N1,N2,N3 Restoration'!J163</f>
        <v>27</v>
      </c>
      <c r="J163" s="44">
        <v>62.0</v>
      </c>
      <c r="K163" s="44">
        <v>96.0</v>
      </c>
      <c r="L163" s="44">
        <v>59.0</v>
      </c>
      <c r="M163" s="45">
        <f>'Turnout Restoration'!AR163</f>
        <v>27</v>
      </c>
      <c r="N163" s="45">
        <f>'Turnout Restoration'!O163</f>
        <v>21</v>
      </c>
      <c r="O163" s="45">
        <f>'Turnout Restoration'!AT163</f>
        <v>19</v>
      </c>
      <c r="P163" s="77">
        <f t="shared" si="2"/>
        <v>0.7245508982</v>
      </c>
      <c r="Q163" s="77">
        <f t="shared" si="3"/>
        <v>0.8205128205</v>
      </c>
      <c r="R163" s="77">
        <f t="shared" si="4"/>
        <v>0.02416229751</v>
      </c>
      <c r="S163" s="77">
        <f t="shared" si="5"/>
        <v>-0.0243076089</v>
      </c>
      <c r="T163" s="77">
        <f t="shared" ref="T163:U163" si="180">R163+$D$12</f>
        <v>0.3852560219</v>
      </c>
      <c r="U163" s="77">
        <f t="shared" si="180"/>
        <v>0.3367861155</v>
      </c>
      <c r="V163" s="77">
        <f t="shared" si="7"/>
        <v>167</v>
      </c>
      <c r="W163" s="77">
        <f t="shared" si="8"/>
        <v>117</v>
      </c>
      <c r="X163" s="77">
        <f t="shared" si="9"/>
        <v>102.6622443</v>
      </c>
      <c r="Y163" s="77">
        <f t="shared" si="10"/>
        <v>64.33775566</v>
      </c>
      <c r="Z163" s="77">
        <f t="shared" si="11"/>
        <v>77.59602449</v>
      </c>
      <c r="AA163" s="77">
        <f t="shared" si="12"/>
        <v>39.40397551</v>
      </c>
      <c r="AB163" s="77">
        <f t="shared" si="13"/>
        <v>0.4480712485</v>
      </c>
      <c r="AC163" s="77">
        <f t="shared" si="14"/>
        <v>0.2706324214</v>
      </c>
      <c r="AD163" s="42">
        <f t="shared" si="15"/>
        <v>46</v>
      </c>
      <c r="AE163" s="42">
        <f t="shared" si="16"/>
        <v>29</v>
      </c>
      <c r="AF163" s="42">
        <f t="shared" si="17"/>
        <v>21</v>
      </c>
      <c r="AG163" s="42">
        <f t="shared" si="18"/>
        <v>11</v>
      </c>
      <c r="AH163" s="32">
        <f>'M1,M2,M3 Restoration'!AT163</f>
        <v>0.4383500498</v>
      </c>
      <c r="AI163" s="77">
        <f t="shared" si="19"/>
        <v>13</v>
      </c>
      <c r="AJ163" s="77">
        <f t="shared" si="20"/>
        <v>16</v>
      </c>
      <c r="AK163" s="77"/>
      <c r="AL163" s="77"/>
    </row>
    <row r="164">
      <c r="A164" s="1"/>
      <c r="B164" s="1"/>
      <c r="C164" s="62"/>
      <c r="D164" s="62"/>
      <c r="E164" s="2">
        <v>2717.0</v>
      </c>
      <c r="F164" s="61">
        <v>1524.0</v>
      </c>
      <c r="G164" s="43">
        <f>'N1,N2,N3 Restoration'!H164</f>
        <v>16</v>
      </c>
      <c r="H164" s="43">
        <f>'Turnout Restoration'!AW164</f>
        <v>12</v>
      </c>
      <c r="I164" s="43">
        <f>'N1,N2,N3 Restoration'!J164</f>
        <v>5</v>
      </c>
      <c r="J164" s="44">
        <v>25.0</v>
      </c>
      <c r="K164" s="44">
        <v>46.0</v>
      </c>
      <c r="L164" s="44">
        <v>16.0</v>
      </c>
      <c r="M164" s="45">
        <f>'Turnout Restoration'!AR164</f>
        <v>11</v>
      </c>
      <c r="N164" s="45">
        <f>'Turnout Restoration'!O164</f>
        <v>8</v>
      </c>
      <c r="O164" s="45">
        <f>'Turnout Restoration'!AT164</f>
        <v>5</v>
      </c>
      <c r="P164" s="77">
        <f t="shared" si="2"/>
        <v>0.7192982456</v>
      </c>
      <c r="Q164" s="77">
        <f t="shared" si="3"/>
        <v>0.8518518519</v>
      </c>
      <c r="R164" s="77">
        <f t="shared" si="4"/>
        <v>0.02172803456</v>
      </c>
      <c r="S164" s="77">
        <f t="shared" si="5"/>
        <v>-0.00978400554</v>
      </c>
      <c r="T164" s="77">
        <f t="shared" ref="T164:U164" si="181">R164+$D$12</f>
        <v>0.382821759</v>
      </c>
      <c r="U164" s="77">
        <f t="shared" si="181"/>
        <v>0.3513097189</v>
      </c>
      <c r="V164" s="77">
        <f t="shared" si="7"/>
        <v>57</v>
      </c>
      <c r="W164" s="77">
        <f t="shared" si="8"/>
        <v>54</v>
      </c>
      <c r="X164" s="77">
        <f t="shared" si="9"/>
        <v>35.17915974</v>
      </c>
      <c r="Y164" s="77">
        <f t="shared" si="10"/>
        <v>21.82084026</v>
      </c>
      <c r="Z164" s="77">
        <f t="shared" si="11"/>
        <v>35.02927518</v>
      </c>
      <c r="AA164" s="77">
        <f t="shared" si="12"/>
        <v>18.97072482</v>
      </c>
      <c r="AB164" s="77">
        <f t="shared" si="13"/>
        <v>0.4548147289</v>
      </c>
      <c r="AC164" s="77">
        <f t="shared" si="14"/>
        <v>0.2283804035</v>
      </c>
      <c r="AD164" s="42">
        <f t="shared" si="15"/>
        <v>16</v>
      </c>
      <c r="AE164" s="42">
        <f t="shared" si="16"/>
        <v>10</v>
      </c>
      <c r="AF164" s="42">
        <f t="shared" si="17"/>
        <v>8</v>
      </c>
      <c r="AG164" s="42">
        <f t="shared" si="18"/>
        <v>4</v>
      </c>
      <c r="AH164" s="32">
        <f>'M1,M2,M3 Restoration'!AT164</f>
        <v>0.7249092571</v>
      </c>
      <c r="AI164" s="77">
        <f t="shared" si="19"/>
        <v>7</v>
      </c>
      <c r="AJ164" s="77">
        <f t="shared" si="20"/>
        <v>3</v>
      </c>
      <c r="AK164" s="77"/>
      <c r="AL164" s="77"/>
    </row>
    <row r="165">
      <c r="A165" s="1"/>
      <c r="B165" s="1"/>
      <c r="C165" s="62"/>
      <c r="D165" s="62"/>
      <c r="E165" s="2">
        <v>2726.0</v>
      </c>
      <c r="F165" s="61">
        <v>2106.0</v>
      </c>
      <c r="G165" s="43">
        <f>'N1,N2,N3 Restoration'!H165</f>
        <v>30</v>
      </c>
      <c r="H165" s="43">
        <f>'Turnout Restoration'!AW165</f>
        <v>51</v>
      </c>
      <c r="I165" s="43">
        <f>'N1,N2,N3 Restoration'!J165</f>
        <v>72</v>
      </c>
      <c r="J165" s="44">
        <v>112.0</v>
      </c>
      <c r="K165" s="44">
        <v>143.0</v>
      </c>
      <c r="L165" s="44">
        <v>223.0</v>
      </c>
      <c r="M165" s="45">
        <f>'Turnout Restoration'!AR165</f>
        <v>33</v>
      </c>
      <c r="N165" s="45">
        <f>'Turnout Restoration'!O165</f>
        <v>60</v>
      </c>
      <c r="O165" s="45">
        <f>'Turnout Restoration'!AT165</f>
        <v>50</v>
      </c>
      <c r="P165" s="77">
        <f t="shared" si="2"/>
        <v>0.8014354067</v>
      </c>
      <c r="Q165" s="77">
        <f t="shared" si="3"/>
        <v>0.7044334975</v>
      </c>
      <c r="R165" s="77">
        <f t="shared" si="4"/>
        <v>0.05979326817</v>
      </c>
      <c r="S165" s="77">
        <f t="shared" si="5"/>
        <v>-0.07810282763</v>
      </c>
      <c r="T165" s="77">
        <f t="shared" ref="T165:U165" si="182">R165+$D$12</f>
        <v>0.4208869926</v>
      </c>
      <c r="U165" s="77">
        <f t="shared" si="182"/>
        <v>0.2829908968</v>
      </c>
      <c r="V165" s="77">
        <f t="shared" si="7"/>
        <v>418</v>
      </c>
      <c r="W165" s="77">
        <f t="shared" si="8"/>
        <v>203</v>
      </c>
      <c r="X165" s="77">
        <f t="shared" si="9"/>
        <v>242.0692371</v>
      </c>
      <c r="Y165" s="77">
        <f t="shared" si="10"/>
        <v>175.9307629</v>
      </c>
      <c r="Z165" s="77">
        <f t="shared" si="11"/>
        <v>145.552848</v>
      </c>
      <c r="AA165" s="77">
        <f t="shared" si="12"/>
        <v>57.44715205</v>
      </c>
      <c r="AB165" s="77">
        <f t="shared" si="13"/>
        <v>0.3428771082</v>
      </c>
      <c r="AC165" s="77">
        <f t="shared" si="14"/>
        <v>0.4122214085</v>
      </c>
      <c r="AD165" s="42">
        <f t="shared" si="15"/>
        <v>83</v>
      </c>
      <c r="AE165" s="42">
        <f t="shared" si="16"/>
        <v>60</v>
      </c>
      <c r="AF165" s="42">
        <f t="shared" si="17"/>
        <v>60</v>
      </c>
      <c r="AG165" s="42">
        <f t="shared" si="18"/>
        <v>24</v>
      </c>
      <c r="AH165" s="32">
        <f>'M1,M2,M3 Restoration'!AT165</f>
        <v>0.1212291537</v>
      </c>
      <c r="AI165" s="77">
        <f t="shared" si="19"/>
        <v>7</v>
      </c>
      <c r="AJ165" s="77">
        <f t="shared" si="20"/>
        <v>53</v>
      </c>
      <c r="AK165" s="77"/>
      <c r="AL165" s="77"/>
    </row>
    <row r="166">
      <c r="A166" s="1"/>
      <c r="B166" s="1"/>
      <c r="C166" s="62"/>
      <c r="D166" s="62"/>
      <c r="E166" s="2">
        <v>2730.0</v>
      </c>
      <c r="F166" s="61">
        <v>2458.0</v>
      </c>
      <c r="G166" s="43">
        <f>'N1,N2,N3 Restoration'!H166</f>
        <v>19</v>
      </c>
      <c r="H166" s="43">
        <f>'Turnout Restoration'!AW166</f>
        <v>10</v>
      </c>
      <c r="I166" s="43">
        <f>'N1,N2,N3 Restoration'!J166</f>
        <v>26</v>
      </c>
      <c r="J166" s="44">
        <v>40.0</v>
      </c>
      <c r="K166" s="44">
        <v>103.0</v>
      </c>
      <c r="L166" s="44">
        <v>34.0</v>
      </c>
      <c r="M166" s="45">
        <f>'Turnout Restoration'!AR166</f>
        <v>25</v>
      </c>
      <c r="N166" s="45">
        <f>'Turnout Restoration'!O166</f>
        <v>12</v>
      </c>
      <c r="O166" s="45">
        <f>'Turnout Restoration'!AT166</f>
        <v>26</v>
      </c>
      <c r="P166" s="77">
        <f t="shared" si="2"/>
        <v>0.592</v>
      </c>
      <c r="Q166" s="77">
        <f t="shared" si="3"/>
        <v>0.8956521739</v>
      </c>
      <c r="R166" s="77">
        <f t="shared" si="4"/>
        <v>-0.03726642536</v>
      </c>
      <c r="S166" s="77">
        <f t="shared" si="5"/>
        <v>0.01051459584</v>
      </c>
      <c r="T166" s="77">
        <f t="shared" ref="T166:U166" si="183">R166+$D$12</f>
        <v>0.3238272991</v>
      </c>
      <c r="U166" s="77">
        <f t="shared" si="183"/>
        <v>0.3716083203</v>
      </c>
      <c r="V166" s="77">
        <f t="shared" si="7"/>
        <v>125</v>
      </c>
      <c r="W166" s="77">
        <f t="shared" si="8"/>
        <v>115</v>
      </c>
      <c r="X166" s="77">
        <f t="shared" si="9"/>
        <v>84.52158762</v>
      </c>
      <c r="Y166" s="77">
        <f t="shared" si="10"/>
        <v>40.47841238</v>
      </c>
      <c r="Z166" s="77">
        <f t="shared" si="11"/>
        <v>72.26504317</v>
      </c>
      <c r="AA166" s="77">
        <f t="shared" si="12"/>
        <v>42.73495683</v>
      </c>
      <c r="AB166" s="77">
        <f t="shared" si="13"/>
        <v>0.6033961434</v>
      </c>
      <c r="AC166" s="77">
        <f t="shared" si="14"/>
        <v>0.166055391</v>
      </c>
      <c r="AD166" s="42">
        <f t="shared" si="15"/>
        <v>51</v>
      </c>
      <c r="AE166" s="42">
        <f t="shared" si="16"/>
        <v>24</v>
      </c>
      <c r="AF166" s="42">
        <f t="shared" si="17"/>
        <v>12</v>
      </c>
      <c r="AG166" s="42">
        <f t="shared" si="18"/>
        <v>7</v>
      </c>
      <c r="AH166" s="32">
        <f>'M1,M2,M3 Restoration'!AT166</f>
        <v>0.4086840159</v>
      </c>
      <c r="AI166" s="77">
        <f t="shared" si="19"/>
        <v>10</v>
      </c>
      <c r="AJ166" s="77">
        <f t="shared" si="20"/>
        <v>14</v>
      </c>
      <c r="AK166" s="77"/>
      <c r="AL166" s="77"/>
    </row>
    <row r="167">
      <c r="A167" s="1"/>
      <c r="B167" s="1"/>
      <c r="C167" s="62"/>
      <c r="D167" s="62"/>
      <c r="E167" s="2">
        <v>2731.0</v>
      </c>
      <c r="F167" s="61">
        <v>2336.0</v>
      </c>
      <c r="G167" s="43">
        <f>'N1,N2,N3 Restoration'!H167</f>
        <v>16</v>
      </c>
      <c r="H167" s="43">
        <f>'Turnout Restoration'!AW167</f>
        <v>21</v>
      </c>
      <c r="I167" s="43">
        <f>'N1,N2,N3 Restoration'!J167</f>
        <v>46</v>
      </c>
      <c r="J167" s="44">
        <v>39.0</v>
      </c>
      <c r="K167" s="44">
        <v>330.0</v>
      </c>
      <c r="L167" s="44">
        <v>84.0</v>
      </c>
      <c r="M167" s="45">
        <f>'Turnout Restoration'!AR167</f>
        <v>21</v>
      </c>
      <c r="N167" s="45">
        <f>'Turnout Restoration'!O167</f>
        <v>27</v>
      </c>
      <c r="O167" s="45">
        <f>'Turnout Restoration'!AT167</f>
        <v>115</v>
      </c>
      <c r="P167" s="77">
        <f t="shared" si="2"/>
        <v>0.4749034749</v>
      </c>
      <c r="Q167" s="77">
        <f t="shared" si="3"/>
        <v>0.9243697479</v>
      </c>
      <c r="R167" s="77">
        <f t="shared" si="4"/>
        <v>-0.09153305113</v>
      </c>
      <c r="S167" s="77">
        <f t="shared" si="5"/>
        <v>0.02382332417</v>
      </c>
      <c r="T167" s="77">
        <f t="shared" ref="T167:U167" si="184">R167+$D$12</f>
        <v>0.2695606733</v>
      </c>
      <c r="U167" s="77">
        <f t="shared" si="184"/>
        <v>0.3849170486</v>
      </c>
      <c r="V167" s="77">
        <f t="shared" si="7"/>
        <v>259</v>
      </c>
      <c r="W167" s="77">
        <f t="shared" si="8"/>
        <v>357</v>
      </c>
      <c r="X167" s="77">
        <f t="shared" si="9"/>
        <v>189.1837856</v>
      </c>
      <c r="Y167" s="77">
        <f t="shared" si="10"/>
        <v>69.81621438</v>
      </c>
      <c r="Z167" s="77">
        <f t="shared" si="11"/>
        <v>219.5846137</v>
      </c>
      <c r="AA167" s="77">
        <f t="shared" si="12"/>
        <v>137.4153863</v>
      </c>
      <c r="AB167" s="77">
        <f t="shared" si="13"/>
        <v>0.7188776752</v>
      </c>
      <c r="AC167" s="77">
        <f t="shared" si="14"/>
        <v>0.1229594349</v>
      </c>
      <c r="AD167" s="42">
        <f t="shared" si="15"/>
        <v>136</v>
      </c>
      <c r="AE167" s="42">
        <f t="shared" si="16"/>
        <v>50</v>
      </c>
      <c r="AF167" s="42">
        <f t="shared" si="17"/>
        <v>27</v>
      </c>
      <c r="AG167" s="42">
        <f t="shared" si="18"/>
        <v>17</v>
      </c>
      <c r="AH167" s="32">
        <f>'M1,M2,M3 Restoration'!AT167</f>
        <v>0.0619418408</v>
      </c>
      <c r="AI167" s="77">
        <f t="shared" si="19"/>
        <v>3</v>
      </c>
      <c r="AJ167" s="77">
        <f t="shared" si="20"/>
        <v>47</v>
      </c>
      <c r="AK167" s="77"/>
      <c r="AL167" s="77"/>
    </row>
    <row r="168">
      <c r="A168" s="1"/>
      <c r="B168" s="1"/>
      <c r="C168" s="62"/>
      <c r="D168" s="62"/>
      <c r="E168" s="2">
        <v>2733.0</v>
      </c>
      <c r="F168" s="61">
        <v>2756.0</v>
      </c>
      <c r="G168" s="43">
        <f>'N1,N2,N3 Restoration'!H168</f>
        <v>20</v>
      </c>
      <c r="H168" s="43">
        <f>'Turnout Restoration'!AW168</f>
        <v>21</v>
      </c>
      <c r="I168" s="43">
        <f>'N1,N2,N3 Restoration'!J168</f>
        <v>19</v>
      </c>
      <c r="J168" s="44">
        <v>54.0</v>
      </c>
      <c r="K168" s="44">
        <v>101.0</v>
      </c>
      <c r="L168" s="44">
        <v>49.0</v>
      </c>
      <c r="M168" s="45">
        <f>'Turnout Restoration'!AR168</f>
        <v>20</v>
      </c>
      <c r="N168" s="45">
        <f>'Turnout Restoration'!O168</f>
        <v>22</v>
      </c>
      <c r="O168" s="45">
        <f>'Turnout Restoration'!AT168</f>
        <v>14</v>
      </c>
      <c r="P168" s="77">
        <f t="shared" si="2"/>
        <v>0.7518248175</v>
      </c>
      <c r="Q168" s="77">
        <f t="shared" si="3"/>
        <v>0.8211382114</v>
      </c>
      <c r="R168" s="77">
        <f t="shared" si="4"/>
        <v>0.03680198576</v>
      </c>
      <c r="S168" s="77">
        <f t="shared" si="5"/>
        <v>-0.0240177809</v>
      </c>
      <c r="T168" s="77">
        <f t="shared" ref="T168:U168" si="185">R168+$D$12</f>
        <v>0.3978957102</v>
      </c>
      <c r="U168" s="77">
        <f t="shared" si="185"/>
        <v>0.3370759435</v>
      </c>
      <c r="V168" s="77">
        <f t="shared" si="7"/>
        <v>137</v>
      </c>
      <c r="W168" s="77">
        <f t="shared" si="8"/>
        <v>123</v>
      </c>
      <c r="X168" s="77">
        <f t="shared" si="9"/>
        <v>82.48828771</v>
      </c>
      <c r="Y168" s="77">
        <f t="shared" si="10"/>
        <v>54.51171229</v>
      </c>
      <c r="Z168" s="77">
        <f t="shared" si="11"/>
        <v>81.53965895</v>
      </c>
      <c r="AA168" s="77">
        <f t="shared" si="12"/>
        <v>41.46034105</v>
      </c>
      <c r="AB168" s="77">
        <f t="shared" si="13"/>
        <v>0.4121797281</v>
      </c>
      <c r="AC168" s="77">
        <f t="shared" si="14"/>
        <v>0.2698073586</v>
      </c>
      <c r="AD168" s="42">
        <f t="shared" si="15"/>
        <v>34</v>
      </c>
      <c r="AE168" s="42">
        <f t="shared" si="16"/>
        <v>22</v>
      </c>
      <c r="AF168" s="42">
        <f t="shared" si="17"/>
        <v>22</v>
      </c>
      <c r="AG168" s="42">
        <f t="shared" si="18"/>
        <v>11</v>
      </c>
      <c r="AH168" s="32">
        <f>'M1,M2,M3 Restoration'!AT168</f>
        <v>0.4540727934</v>
      </c>
      <c r="AI168" s="77">
        <f t="shared" si="19"/>
        <v>10</v>
      </c>
      <c r="AJ168" s="77">
        <f t="shared" si="20"/>
        <v>12</v>
      </c>
      <c r="AK168" s="77"/>
      <c r="AL168" s="77"/>
    </row>
    <row r="169">
      <c r="A169" s="1"/>
      <c r="B169" s="1"/>
      <c r="C169" s="62"/>
      <c r="D169" s="62"/>
      <c r="E169" s="2">
        <v>2737.0</v>
      </c>
      <c r="F169" s="61">
        <v>1198.0</v>
      </c>
      <c r="G169" s="43">
        <f>'N1,N2,N3 Restoration'!H169</f>
        <v>5</v>
      </c>
      <c r="H169" s="43">
        <f>'Turnout Restoration'!AW169</f>
        <v>1</v>
      </c>
      <c r="I169" s="43">
        <f>'N1,N2,N3 Restoration'!J169</f>
        <v>6</v>
      </c>
      <c r="J169" s="44">
        <v>19.0</v>
      </c>
      <c r="K169" s="44">
        <v>49.0</v>
      </c>
      <c r="L169" s="44">
        <v>13.0</v>
      </c>
      <c r="M169" s="45">
        <f>'Turnout Restoration'!AR169</f>
        <v>19</v>
      </c>
      <c r="N169" s="45">
        <f>'Turnout Restoration'!O169</f>
        <v>5</v>
      </c>
      <c r="O169" s="45">
        <f>'Turnout Restoration'!AT169</f>
        <v>8</v>
      </c>
      <c r="P169" s="77">
        <f t="shared" si="2"/>
        <v>0.5423728814</v>
      </c>
      <c r="Q169" s="77">
        <f t="shared" si="3"/>
        <v>0.9074074074</v>
      </c>
      <c r="R169" s="77">
        <f t="shared" si="4"/>
        <v>-0.0602653681</v>
      </c>
      <c r="S169" s="77">
        <f t="shared" si="5"/>
        <v>0.01596238224</v>
      </c>
      <c r="T169" s="77">
        <f t="shared" ref="T169:U169" si="186">R169+$D$12</f>
        <v>0.3008283563</v>
      </c>
      <c r="U169" s="77">
        <f t="shared" si="186"/>
        <v>0.3770561067</v>
      </c>
      <c r="V169" s="77">
        <f t="shared" si="7"/>
        <v>59</v>
      </c>
      <c r="W169" s="77">
        <f t="shared" si="8"/>
        <v>54</v>
      </c>
      <c r="X169" s="77">
        <f t="shared" si="9"/>
        <v>41.25112698</v>
      </c>
      <c r="Y169" s="77">
        <f t="shared" si="10"/>
        <v>17.74887302</v>
      </c>
      <c r="Z169" s="77">
        <f t="shared" si="11"/>
        <v>33.63897024</v>
      </c>
      <c r="AA169" s="77">
        <f t="shared" si="12"/>
        <v>20.36102976</v>
      </c>
      <c r="AB169" s="77">
        <f t="shared" si="13"/>
        <v>0.6545275724</v>
      </c>
      <c r="AC169" s="77">
        <f t="shared" si="14"/>
        <v>0.1486371302</v>
      </c>
      <c r="AD169" s="42">
        <f t="shared" si="15"/>
        <v>27</v>
      </c>
      <c r="AE169" s="42">
        <f t="shared" si="16"/>
        <v>12</v>
      </c>
      <c r="AF169" s="42">
        <f t="shared" si="17"/>
        <v>5</v>
      </c>
      <c r="AG169" s="42">
        <f t="shared" si="18"/>
        <v>3</v>
      </c>
      <c r="AH169" s="32">
        <f>'M1,M2,M3 Restoration'!AT169</f>
        <v>0.4791214482</v>
      </c>
      <c r="AI169" s="77">
        <f t="shared" si="19"/>
        <v>6</v>
      </c>
      <c r="AJ169" s="77">
        <f t="shared" si="20"/>
        <v>6</v>
      </c>
      <c r="AK169" s="77"/>
      <c r="AL169" s="77"/>
    </row>
    <row r="170">
      <c r="A170" s="1"/>
      <c r="B170" s="1"/>
      <c r="C170" s="62"/>
      <c r="D170" s="62"/>
      <c r="E170" s="2">
        <v>2740.0</v>
      </c>
      <c r="F170" s="61">
        <v>2389.0</v>
      </c>
      <c r="G170" s="43">
        <f>'N1,N2,N3 Restoration'!H170</f>
        <v>5</v>
      </c>
      <c r="H170" s="43">
        <f>'Turnout Restoration'!AW170</f>
        <v>9</v>
      </c>
      <c r="I170" s="43">
        <f>'N1,N2,N3 Restoration'!J170</f>
        <v>4</v>
      </c>
      <c r="J170" s="44">
        <v>17.0</v>
      </c>
      <c r="K170" s="44">
        <v>48.0</v>
      </c>
      <c r="L170" s="44">
        <v>16.0</v>
      </c>
      <c r="M170" s="45">
        <f>'Turnout Restoration'!AR170</f>
        <v>9</v>
      </c>
      <c r="N170" s="45">
        <f>'Turnout Restoration'!O170</f>
        <v>7</v>
      </c>
      <c r="O170" s="45">
        <f>'Turnout Restoration'!AT170</f>
        <v>8</v>
      </c>
      <c r="P170" s="77">
        <f t="shared" si="2"/>
        <v>0.66</v>
      </c>
      <c r="Q170" s="77">
        <f t="shared" si="3"/>
        <v>0.8727272727</v>
      </c>
      <c r="R170" s="77">
        <f t="shared" si="4"/>
        <v>-0.005752846714</v>
      </c>
      <c r="S170" s="77">
        <f t="shared" si="5"/>
        <v>-0.0001096052829</v>
      </c>
      <c r="T170" s="77">
        <f t="shared" ref="T170:U170" si="187">R170+$D$12</f>
        <v>0.3553408777</v>
      </c>
      <c r="U170" s="77">
        <f t="shared" si="187"/>
        <v>0.3609841191</v>
      </c>
      <c r="V170" s="77">
        <f t="shared" si="7"/>
        <v>50</v>
      </c>
      <c r="W170" s="77">
        <f t="shared" si="8"/>
        <v>55</v>
      </c>
      <c r="X170" s="77">
        <f t="shared" si="9"/>
        <v>32.23295612</v>
      </c>
      <c r="Y170" s="77">
        <f t="shared" si="10"/>
        <v>17.76704388</v>
      </c>
      <c r="Z170" s="77">
        <f t="shared" si="11"/>
        <v>35.14587345</v>
      </c>
      <c r="AA170" s="77">
        <f t="shared" si="12"/>
        <v>19.85412655</v>
      </c>
      <c r="AB170" s="77">
        <f t="shared" si="13"/>
        <v>0.5274105155</v>
      </c>
      <c r="AC170" s="77">
        <f t="shared" si="14"/>
        <v>0.1991698972</v>
      </c>
      <c r="AD170" s="42">
        <f t="shared" si="15"/>
        <v>17</v>
      </c>
      <c r="AE170" s="42">
        <f t="shared" si="16"/>
        <v>9</v>
      </c>
      <c r="AF170" s="42">
        <f t="shared" si="17"/>
        <v>7</v>
      </c>
      <c r="AG170" s="42">
        <f t="shared" si="18"/>
        <v>4</v>
      </c>
      <c r="AH170" s="32">
        <f>'M1,M2,M3 Restoration'!AT170</f>
        <v>0.4698497517</v>
      </c>
      <c r="AI170" s="77">
        <f t="shared" si="19"/>
        <v>4</v>
      </c>
      <c r="AJ170" s="77">
        <f t="shared" si="20"/>
        <v>5</v>
      </c>
      <c r="AK170" s="77"/>
      <c r="AL170" s="77"/>
    </row>
    <row r="171">
      <c r="A171" s="1"/>
      <c r="B171" s="1"/>
      <c r="C171" s="62"/>
      <c r="D171" s="62"/>
      <c r="E171" s="2">
        <v>2743.0</v>
      </c>
      <c r="F171" s="61">
        <v>3042.0</v>
      </c>
      <c r="G171" s="43">
        <f>'N1,N2,N3 Restoration'!H171</f>
        <v>20</v>
      </c>
      <c r="H171" s="43">
        <f>'Turnout Restoration'!AW171</f>
        <v>14</v>
      </c>
      <c r="I171" s="43">
        <f>'N1,N2,N3 Restoration'!J171</f>
        <v>29</v>
      </c>
      <c r="J171" s="44">
        <v>89.0</v>
      </c>
      <c r="K171" s="44">
        <v>134.0</v>
      </c>
      <c r="L171" s="44">
        <v>73.0</v>
      </c>
      <c r="M171" s="45">
        <f>'Turnout Restoration'!AR171</f>
        <v>33</v>
      </c>
      <c r="N171" s="45">
        <f>'Turnout Restoration'!O171</f>
        <v>24</v>
      </c>
      <c r="O171" s="45">
        <f>'Turnout Restoration'!AT171</f>
        <v>31</v>
      </c>
      <c r="P171" s="77">
        <f t="shared" si="2"/>
        <v>0.7168141593</v>
      </c>
      <c r="Q171" s="77">
        <f t="shared" si="3"/>
        <v>0.8481012658</v>
      </c>
      <c r="R171" s="77">
        <f t="shared" si="4"/>
        <v>0.02057682207</v>
      </c>
      <c r="S171" s="77">
        <f t="shared" si="5"/>
        <v>-0.0115221583</v>
      </c>
      <c r="T171" s="77">
        <f t="shared" ref="T171:U171" si="188">R171+$D$12</f>
        <v>0.3816705465</v>
      </c>
      <c r="U171" s="77">
        <f t="shared" si="188"/>
        <v>0.3495715661</v>
      </c>
      <c r="V171" s="77">
        <f t="shared" si="7"/>
        <v>226</v>
      </c>
      <c r="W171" s="77">
        <f t="shared" si="8"/>
        <v>158</v>
      </c>
      <c r="X171" s="77">
        <f t="shared" si="9"/>
        <v>139.7424565</v>
      </c>
      <c r="Y171" s="77">
        <f t="shared" si="10"/>
        <v>86.2575435</v>
      </c>
      <c r="Z171" s="77">
        <f t="shared" si="11"/>
        <v>102.7676926</v>
      </c>
      <c r="AA171" s="77">
        <f t="shared" si="12"/>
        <v>55.23230745</v>
      </c>
      <c r="AB171" s="77">
        <f t="shared" si="13"/>
        <v>0.4579853654</v>
      </c>
      <c r="AC171" s="77">
        <f t="shared" si="14"/>
        <v>0.2335364296</v>
      </c>
      <c r="AD171" s="42">
        <f t="shared" si="15"/>
        <v>64</v>
      </c>
      <c r="AE171" s="42">
        <f t="shared" si="16"/>
        <v>40</v>
      </c>
      <c r="AF171" s="42">
        <f t="shared" si="17"/>
        <v>24</v>
      </c>
      <c r="AG171" s="42">
        <f t="shared" si="18"/>
        <v>13</v>
      </c>
      <c r="AH171" s="32">
        <f>'M1,M2,M3 Restoration'!AT171</f>
        <v>0.4082777733</v>
      </c>
      <c r="AI171" s="77">
        <f t="shared" si="19"/>
        <v>16</v>
      </c>
      <c r="AJ171" s="77">
        <f t="shared" si="20"/>
        <v>24</v>
      </c>
      <c r="AK171" s="77"/>
      <c r="AL171" s="77"/>
    </row>
    <row r="172">
      <c r="A172" s="1"/>
      <c r="B172" s="1"/>
      <c r="C172" s="62"/>
      <c r="D172" s="62"/>
      <c r="E172" s="2">
        <v>2746.0</v>
      </c>
      <c r="F172" s="61">
        <v>1220.0</v>
      </c>
      <c r="G172" s="43">
        <f>'N1,N2,N3 Restoration'!H172</f>
        <v>10</v>
      </c>
      <c r="H172" s="43">
        <f>'Turnout Restoration'!AW172</f>
        <v>7</v>
      </c>
      <c r="I172" s="43">
        <f>'N1,N2,N3 Restoration'!J172</f>
        <v>10</v>
      </c>
      <c r="J172" s="44">
        <v>23.0</v>
      </c>
      <c r="K172" s="44">
        <v>44.0</v>
      </c>
      <c r="L172" s="44">
        <v>16.0</v>
      </c>
      <c r="M172" s="45">
        <f>'Turnout Restoration'!AR172</f>
        <v>10</v>
      </c>
      <c r="N172" s="45">
        <f>'Turnout Restoration'!O172</f>
        <v>8</v>
      </c>
      <c r="O172" s="45">
        <f>'Turnout Restoration'!AT172</f>
        <v>6</v>
      </c>
      <c r="P172" s="77">
        <f t="shared" si="2"/>
        <v>0.7090909091</v>
      </c>
      <c r="Q172" s="77">
        <f t="shared" si="3"/>
        <v>0.8461538462</v>
      </c>
      <c r="R172" s="77">
        <f t="shared" si="4"/>
        <v>0.01699759776</v>
      </c>
      <c r="S172" s="77">
        <f t="shared" si="5"/>
        <v>-0.0124246607</v>
      </c>
      <c r="T172" s="77">
        <f t="shared" ref="T172:U172" si="189">R172+$D$12</f>
        <v>0.3780913222</v>
      </c>
      <c r="U172" s="77">
        <f t="shared" si="189"/>
        <v>0.3486690637</v>
      </c>
      <c r="V172" s="77">
        <f t="shared" si="7"/>
        <v>55</v>
      </c>
      <c r="W172" s="77">
        <f t="shared" si="8"/>
        <v>52</v>
      </c>
      <c r="X172" s="77">
        <f t="shared" si="9"/>
        <v>34.20497728</v>
      </c>
      <c r="Y172" s="77">
        <f t="shared" si="10"/>
        <v>20.79502272</v>
      </c>
      <c r="Z172" s="77">
        <f t="shared" si="11"/>
        <v>33.86920869</v>
      </c>
      <c r="AA172" s="77">
        <f t="shared" si="12"/>
        <v>18.13079131</v>
      </c>
      <c r="AB172" s="77">
        <f t="shared" si="13"/>
        <v>0.4677681809</v>
      </c>
      <c r="AC172" s="77">
        <f t="shared" si="14"/>
        <v>0.2362027431</v>
      </c>
      <c r="AD172" s="42">
        <f t="shared" si="15"/>
        <v>16</v>
      </c>
      <c r="AE172" s="42">
        <f t="shared" si="16"/>
        <v>10</v>
      </c>
      <c r="AF172" s="42">
        <f t="shared" si="17"/>
        <v>8</v>
      </c>
      <c r="AG172" s="42">
        <f t="shared" si="18"/>
        <v>4</v>
      </c>
      <c r="AH172" s="32">
        <f>'M1,M2,M3 Restoration'!AT172</f>
        <v>0.5170799652</v>
      </c>
      <c r="AI172" s="77">
        <f t="shared" si="19"/>
        <v>5</v>
      </c>
      <c r="AJ172" s="77">
        <f t="shared" si="20"/>
        <v>5</v>
      </c>
      <c r="AK172" s="77"/>
      <c r="AL172" s="77"/>
    </row>
    <row r="173">
      <c r="A173" s="1"/>
      <c r="B173" s="1"/>
      <c r="C173" s="62"/>
      <c r="D173" s="62"/>
      <c r="E173" s="2">
        <v>2752.0</v>
      </c>
      <c r="F173" s="61">
        <v>2509.0</v>
      </c>
      <c r="G173" s="43">
        <f>'N1,N2,N3 Restoration'!H173</f>
        <v>8</v>
      </c>
      <c r="H173" s="43">
        <f>'Turnout Restoration'!AW173</f>
        <v>10</v>
      </c>
      <c r="I173" s="43">
        <f>'N1,N2,N3 Restoration'!J173</f>
        <v>9</v>
      </c>
      <c r="J173" s="44">
        <v>29.0</v>
      </c>
      <c r="K173" s="44">
        <v>66.0</v>
      </c>
      <c r="L173" s="44">
        <v>22.0</v>
      </c>
      <c r="M173" s="45">
        <f>'Turnout Restoration'!AR173</f>
        <v>6</v>
      </c>
      <c r="N173" s="45">
        <f>'Turnout Restoration'!O173</f>
        <v>10</v>
      </c>
      <c r="O173" s="45">
        <f>'Turnout Restoration'!AT173</f>
        <v>12</v>
      </c>
      <c r="P173" s="77">
        <f t="shared" si="2"/>
        <v>0.7391304348</v>
      </c>
      <c r="Q173" s="77">
        <f t="shared" si="3"/>
        <v>0.8684210526</v>
      </c>
      <c r="R173" s="77">
        <f t="shared" si="4"/>
        <v>0.03091896475</v>
      </c>
      <c r="S173" s="77">
        <f t="shared" si="5"/>
        <v>-0.002105258307</v>
      </c>
      <c r="T173" s="77">
        <f t="shared" ref="T173:U173" si="190">R173+$D$12</f>
        <v>0.3920126892</v>
      </c>
      <c r="U173" s="77">
        <f t="shared" si="190"/>
        <v>0.3589884661</v>
      </c>
      <c r="V173" s="77">
        <f t="shared" si="7"/>
        <v>69</v>
      </c>
      <c r="W173" s="77">
        <f t="shared" si="8"/>
        <v>76</v>
      </c>
      <c r="X173" s="77">
        <f t="shared" si="9"/>
        <v>41.95112445</v>
      </c>
      <c r="Y173" s="77">
        <f t="shared" si="10"/>
        <v>27.04887555</v>
      </c>
      <c r="Z173" s="77">
        <f t="shared" si="11"/>
        <v>48.71687658</v>
      </c>
      <c r="AA173" s="77">
        <f t="shared" si="12"/>
        <v>27.28312342</v>
      </c>
      <c r="AB173" s="77">
        <f t="shared" si="13"/>
        <v>0.4290707397</v>
      </c>
      <c r="AC173" s="77">
        <f t="shared" si="14"/>
        <v>0.2052676752</v>
      </c>
      <c r="AD173" s="42">
        <f t="shared" si="15"/>
        <v>18</v>
      </c>
      <c r="AE173" s="42">
        <f t="shared" si="16"/>
        <v>12</v>
      </c>
      <c r="AF173" s="42">
        <f t="shared" si="17"/>
        <v>10</v>
      </c>
      <c r="AG173" s="42">
        <f t="shared" si="18"/>
        <v>6</v>
      </c>
      <c r="AH173" s="32">
        <f>'M1,M2,M3 Restoration'!AT173</f>
        <v>0.4740235449</v>
      </c>
      <c r="AI173" s="77">
        <f t="shared" si="19"/>
        <v>6</v>
      </c>
      <c r="AJ173" s="77">
        <f t="shared" si="20"/>
        <v>6</v>
      </c>
      <c r="AK173" s="77"/>
      <c r="AL173" s="77"/>
    </row>
    <row r="174">
      <c r="A174" s="1"/>
      <c r="B174" s="1"/>
      <c r="C174" s="62"/>
      <c r="D174" s="62"/>
      <c r="E174" s="2">
        <v>2775.0</v>
      </c>
      <c r="F174" s="61">
        <v>3006.0</v>
      </c>
      <c r="G174" s="43">
        <f>'N1,N2,N3 Restoration'!H174</f>
        <v>88</v>
      </c>
      <c r="H174" s="43">
        <f>'Turnout Restoration'!AW174</f>
        <v>42</v>
      </c>
      <c r="I174" s="43">
        <f>'N1,N2,N3 Restoration'!J174</f>
        <v>125</v>
      </c>
      <c r="J174" s="44">
        <v>122.0</v>
      </c>
      <c r="K174" s="44">
        <v>666.0</v>
      </c>
      <c r="L174" s="44">
        <v>145.0</v>
      </c>
      <c r="M174" s="45">
        <f>'Turnout Restoration'!AR174</f>
        <v>38</v>
      </c>
      <c r="N174" s="45">
        <f>'Turnout Restoration'!O174</f>
        <v>23</v>
      </c>
      <c r="O174" s="45">
        <f>'Turnout Restoration'!AT174</f>
        <v>85</v>
      </c>
      <c r="P174" s="77">
        <f t="shared" si="2"/>
        <v>0.6846153846</v>
      </c>
      <c r="Q174" s="77">
        <f t="shared" si="3"/>
        <v>0.9666182874</v>
      </c>
      <c r="R174" s="77">
        <f t="shared" si="4"/>
        <v>0.005654783565</v>
      </c>
      <c r="S174" s="77">
        <f t="shared" si="5"/>
        <v>0.04340277522</v>
      </c>
      <c r="T174" s="77">
        <f t="shared" ref="T174:U174" si="191">R174+$D$12</f>
        <v>0.366748508</v>
      </c>
      <c r="U174" s="77">
        <f t="shared" si="191"/>
        <v>0.4044964996</v>
      </c>
      <c r="V174" s="77">
        <f t="shared" si="7"/>
        <v>390</v>
      </c>
      <c r="W174" s="77">
        <f t="shared" si="8"/>
        <v>689</v>
      </c>
      <c r="X174" s="77">
        <f t="shared" si="9"/>
        <v>246.9680819</v>
      </c>
      <c r="Y174" s="77">
        <f t="shared" si="10"/>
        <v>143.0319181</v>
      </c>
      <c r="Z174" s="77">
        <f t="shared" si="11"/>
        <v>410.3019118</v>
      </c>
      <c r="AA174" s="77">
        <f t="shared" si="12"/>
        <v>278.6980882</v>
      </c>
      <c r="AB174" s="77">
        <f t="shared" si="13"/>
        <v>0.4980400668</v>
      </c>
      <c r="AC174" s="77">
        <f t="shared" si="14"/>
        <v>0.0560562828</v>
      </c>
      <c r="AD174" s="42">
        <f t="shared" si="15"/>
        <v>123</v>
      </c>
      <c r="AE174" s="42">
        <f t="shared" si="16"/>
        <v>71</v>
      </c>
      <c r="AF174" s="42">
        <f t="shared" si="17"/>
        <v>23</v>
      </c>
      <c r="AG174" s="42">
        <f t="shared" si="18"/>
        <v>16</v>
      </c>
      <c r="AH174" s="32">
        <f>'M1,M2,M3 Restoration'!AT174</f>
        <v>0.3022498011</v>
      </c>
      <c r="AI174" s="77">
        <f t="shared" si="19"/>
        <v>21</v>
      </c>
      <c r="AJ174" s="77">
        <f t="shared" si="20"/>
        <v>50</v>
      </c>
      <c r="AK174" s="77"/>
      <c r="AL174" s="77"/>
    </row>
    <row r="175">
      <c r="A175" s="1"/>
      <c r="B175" s="1"/>
      <c r="C175" s="62"/>
      <c r="D175" s="62"/>
      <c r="E175" s="2">
        <v>2776.0</v>
      </c>
      <c r="F175" s="61">
        <v>2761.0</v>
      </c>
      <c r="G175" s="43">
        <f>'N1,N2,N3 Restoration'!H175</f>
        <v>12</v>
      </c>
      <c r="H175" s="43">
        <f>'Turnout Restoration'!AW175</f>
        <v>91</v>
      </c>
      <c r="I175" s="43">
        <f>'N1,N2,N3 Restoration'!J175</f>
        <v>101</v>
      </c>
      <c r="J175" s="44">
        <v>72.0</v>
      </c>
      <c r="K175" s="44">
        <v>477.0</v>
      </c>
      <c r="L175" s="44">
        <v>109.0</v>
      </c>
      <c r="M175" s="45">
        <f>'Turnout Restoration'!AR175</f>
        <v>21</v>
      </c>
      <c r="N175" s="45">
        <f>'Turnout Restoration'!O175</f>
        <v>31</v>
      </c>
      <c r="O175" s="45">
        <f>'Turnout Restoration'!AT175</f>
        <v>50</v>
      </c>
      <c r="P175" s="77">
        <f t="shared" si="2"/>
        <v>0.7182539683</v>
      </c>
      <c r="Q175" s="77">
        <f t="shared" si="3"/>
        <v>0.938976378</v>
      </c>
      <c r="R175" s="77">
        <f t="shared" si="4"/>
        <v>0.0212440799</v>
      </c>
      <c r="S175" s="77">
        <f t="shared" si="5"/>
        <v>0.03059254748</v>
      </c>
      <c r="T175" s="77">
        <f t="shared" ref="T175:U175" si="192">R175+$D$12</f>
        <v>0.3823378043</v>
      </c>
      <c r="U175" s="77">
        <f t="shared" si="192"/>
        <v>0.3916862719</v>
      </c>
      <c r="V175" s="77">
        <f t="shared" si="7"/>
        <v>252</v>
      </c>
      <c r="W175" s="77">
        <f t="shared" si="8"/>
        <v>508</v>
      </c>
      <c r="X175" s="77">
        <f t="shared" si="9"/>
        <v>155.6508733</v>
      </c>
      <c r="Y175" s="77">
        <f t="shared" si="10"/>
        <v>96.34912669</v>
      </c>
      <c r="Z175" s="77">
        <f t="shared" si="11"/>
        <v>309.0233739</v>
      </c>
      <c r="AA175" s="77">
        <f t="shared" si="12"/>
        <v>198.9766261</v>
      </c>
      <c r="AB175" s="77">
        <f t="shared" si="13"/>
        <v>0.4561490629</v>
      </c>
      <c r="AC175" s="77">
        <f t="shared" si="14"/>
        <v>0.1003160363</v>
      </c>
      <c r="AD175" s="42">
        <f t="shared" si="15"/>
        <v>71</v>
      </c>
      <c r="AE175" s="42">
        <f t="shared" si="16"/>
        <v>44</v>
      </c>
      <c r="AF175" s="42">
        <f t="shared" si="17"/>
        <v>31</v>
      </c>
      <c r="AG175" s="42">
        <f t="shared" si="18"/>
        <v>20</v>
      </c>
      <c r="AH175" s="32">
        <f>'M1,M2,M3 Restoration'!AT175</f>
        <v>0.06501079083</v>
      </c>
      <c r="AI175" s="77">
        <f t="shared" si="19"/>
        <v>3</v>
      </c>
      <c r="AJ175" s="77">
        <f t="shared" si="20"/>
        <v>41</v>
      </c>
      <c r="AK175" s="77"/>
      <c r="AL175" s="77"/>
    </row>
    <row r="176">
      <c r="A176" s="1"/>
      <c r="B176" s="1"/>
      <c r="C176" s="62"/>
      <c r="D176" s="62"/>
      <c r="E176" s="2">
        <v>3000.0</v>
      </c>
      <c r="F176" s="61">
        <v>2043.0</v>
      </c>
      <c r="G176" s="43">
        <f>'N1,N2,N3 Restoration'!H176</f>
        <v>11</v>
      </c>
      <c r="H176" s="43">
        <f>'Turnout Restoration'!AW176</f>
        <v>11</v>
      </c>
      <c r="I176" s="43">
        <f>'N1,N2,N3 Restoration'!J176</f>
        <v>18</v>
      </c>
      <c r="J176" s="44">
        <v>34.0</v>
      </c>
      <c r="K176" s="44">
        <v>85.0</v>
      </c>
      <c r="L176" s="44">
        <v>36.0</v>
      </c>
      <c r="M176" s="45">
        <f>'Turnout Restoration'!AR176</f>
        <v>21</v>
      </c>
      <c r="N176" s="45">
        <f>'Turnout Restoration'!O176</f>
        <v>18</v>
      </c>
      <c r="O176" s="45">
        <f>'Turnout Restoration'!AT176</f>
        <v>26</v>
      </c>
      <c r="P176" s="77">
        <f t="shared" si="2"/>
        <v>0.5982905983</v>
      </c>
      <c r="Q176" s="77">
        <f t="shared" si="3"/>
        <v>0.8252427184</v>
      </c>
      <c r="R176" s="77">
        <f t="shared" si="4"/>
        <v>-0.03435114207</v>
      </c>
      <c r="S176" s="77">
        <f t="shared" si="5"/>
        <v>-0.02211560875</v>
      </c>
      <c r="T176" s="77">
        <f t="shared" ref="T176:U176" si="193">R176+$D$12</f>
        <v>0.3267425823</v>
      </c>
      <c r="U176" s="77">
        <f t="shared" si="193"/>
        <v>0.3389781157</v>
      </c>
      <c r="V176" s="77">
        <f t="shared" si="7"/>
        <v>117</v>
      </c>
      <c r="W176" s="77">
        <f t="shared" si="8"/>
        <v>103</v>
      </c>
      <c r="X176" s="77">
        <f t="shared" si="9"/>
        <v>78.77111787</v>
      </c>
      <c r="Y176" s="77">
        <f t="shared" si="10"/>
        <v>38.22888213</v>
      </c>
      <c r="Z176" s="77">
        <f t="shared" si="11"/>
        <v>68.08525409</v>
      </c>
      <c r="AA176" s="77">
        <f t="shared" si="12"/>
        <v>34.91474591</v>
      </c>
      <c r="AB176" s="77">
        <f t="shared" si="13"/>
        <v>0.596665393</v>
      </c>
      <c r="AC176" s="77">
        <f t="shared" si="14"/>
        <v>0.2643744265</v>
      </c>
      <c r="AD176" s="42">
        <f t="shared" si="15"/>
        <v>47</v>
      </c>
      <c r="AE176" s="42">
        <f t="shared" si="16"/>
        <v>23</v>
      </c>
      <c r="AF176" s="42">
        <f t="shared" si="17"/>
        <v>18</v>
      </c>
      <c r="AG176" s="42">
        <f t="shared" si="18"/>
        <v>9</v>
      </c>
      <c r="AH176" s="32">
        <f>'M1,M2,M3 Restoration'!AT176</f>
        <v>0.3176512246</v>
      </c>
      <c r="AI176" s="77">
        <f t="shared" si="19"/>
        <v>7</v>
      </c>
      <c r="AJ176" s="77">
        <f t="shared" si="20"/>
        <v>16</v>
      </c>
      <c r="AK176" s="77"/>
      <c r="AL176" s="77"/>
    </row>
    <row r="177">
      <c r="A177" s="1"/>
      <c r="B177" s="1"/>
      <c r="C177" s="62"/>
      <c r="D177" s="62"/>
      <c r="E177" s="2">
        <v>3003.0</v>
      </c>
      <c r="F177" s="61">
        <v>1572.0</v>
      </c>
      <c r="G177" s="43">
        <f>'N1,N2,N3 Restoration'!H177</f>
        <v>6</v>
      </c>
      <c r="H177" s="43">
        <f>'Turnout Restoration'!AW177</f>
        <v>4</v>
      </c>
      <c r="I177" s="43">
        <f>'N1,N2,N3 Restoration'!J177</f>
        <v>15</v>
      </c>
      <c r="J177" s="44">
        <v>24.0</v>
      </c>
      <c r="K177" s="44">
        <v>77.0</v>
      </c>
      <c r="L177" s="44">
        <v>29.0</v>
      </c>
      <c r="M177" s="45">
        <f>'Turnout Restoration'!AR177</f>
        <v>13</v>
      </c>
      <c r="N177" s="45">
        <f>'Turnout Restoration'!O177</f>
        <v>11</v>
      </c>
      <c r="O177" s="45">
        <f>'Turnout Restoration'!AT177</f>
        <v>42</v>
      </c>
      <c r="P177" s="77">
        <f t="shared" si="2"/>
        <v>0.4907407407</v>
      </c>
      <c r="Q177" s="77">
        <f t="shared" si="3"/>
        <v>0.875</v>
      </c>
      <c r="R177" s="77">
        <f t="shared" si="4"/>
        <v>-0.08419350816</v>
      </c>
      <c r="S177" s="77">
        <f t="shared" si="5"/>
        <v>0.0009436560355</v>
      </c>
      <c r="T177" s="77">
        <f t="shared" ref="T177:U177" si="194">R177+$D$12</f>
        <v>0.2769002163</v>
      </c>
      <c r="U177" s="77">
        <f t="shared" si="194"/>
        <v>0.3620373804</v>
      </c>
      <c r="V177" s="77">
        <f t="shared" si="7"/>
        <v>108</v>
      </c>
      <c r="W177" s="77">
        <f t="shared" si="8"/>
        <v>88</v>
      </c>
      <c r="X177" s="77">
        <f t="shared" si="9"/>
        <v>78.09477664</v>
      </c>
      <c r="Y177" s="77">
        <f t="shared" si="10"/>
        <v>29.90522336</v>
      </c>
      <c r="Z177" s="77">
        <f t="shared" si="11"/>
        <v>56.14071052</v>
      </c>
      <c r="AA177" s="77">
        <f t="shared" si="12"/>
        <v>31.85928948</v>
      </c>
      <c r="AB177" s="77">
        <f t="shared" si="13"/>
        <v>0.7042724541</v>
      </c>
      <c r="AC177" s="77">
        <f t="shared" si="14"/>
        <v>0.1959362448</v>
      </c>
      <c r="AD177" s="42">
        <f t="shared" si="15"/>
        <v>55</v>
      </c>
      <c r="AE177" s="42">
        <f t="shared" si="16"/>
        <v>21</v>
      </c>
      <c r="AF177" s="42">
        <f t="shared" si="17"/>
        <v>11</v>
      </c>
      <c r="AG177" s="42">
        <f t="shared" si="18"/>
        <v>6</v>
      </c>
      <c r="AH177" s="32">
        <f>'M1,M2,M3 Restoration'!AT177</f>
        <v>0.2088464546</v>
      </c>
      <c r="AI177" s="77">
        <f t="shared" si="19"/>
        <v>4</v>
      </c>
      <c r="AJ177" s="77">
        <f t="shared" si="20"/>
        <v>17</v>
      </c>
      <c r="AK177" s="77"/>
      <c r="AL177" s="77"/>
    </row>
    <row r="178">
      <c r="A178" s="1"/>
      <c r="B178" s="1"/>
      <c r="C178" s="62"/>
      <c r="D178" s="62"/>
      <c r="E178" s="2">
        <v>3006.0</v>
      </c>
      <c r="F178" s="61">
        <v>505.0</v>
      </c>
      <c r="G178" s="43">
        <f>'N1,N2,N3 Restoration'!H178</f>
        <v>6</v>
      </c>
      <c r="H178" s="43">
        <f>'Turnout Restoration'!AW178</f>
        <v>0</v>
      </c>
      <c r="I178" s="43">
        <f>'N1,N2,N3 Restoration'!J178</f>
        <v>12</v>
      </c>
      <c r="J178" s="44">
        <v>23.0</v>
      </c>
      <c r="K178" s="44">
        <v>41.0</v>
      </c>
      <c r="L178" s="44">
        <v>21.0</v>
      </c>
      <c r="M178" s="45">
        <f>'Turnout Restoration'!AR178</f>
        <v>13</v>
      </c>
      <c r="N178" s="45">
        <f>'Turnout Restoration'!O178</f>
        <v>3</v>
      </c>
      <c r="O178" s="45">
        <f>'Turnout Restoration'!AT178</f>
        <v>12</v>
      </c>
      <c r="P178" s="77">
        <f t="shared" si="2"/>
        <v>0.6376811594</v>
      </c>
      <c r="Q178" s="77">
        <f t="shared" si="3"/>
        <v>0.9318181818</v>
      </c>
      <c r="R178" s="77">
        <f t="shared" si="4"/>
        <v>-0.01609617815</v>
      </c>
      <c r="S178" s="77">
        <f t="shared" si="5"/>
        <v>0.02727518899</v>
      </c>
      <c r="T178" s="77">
        <f t="shared" ref="T178:U178" si="195">R178+$D$12</f>
        <v>0.3449975463</v>
      </c>
      <c r="U178" s="77">
        <f t="shared" si="195"/>
        <v>0.3883689134</v>
      </c>
      <c r="V178" s="77">
        <f t="shared" si="7"/>
        <v>69</v>
      </c>
      <c r="W178" s="77">
        <f t="shared" si="8"/>
        <v>44</v>
      </c>
      <c r="X178" s="77">
        <f t="shared" si="9"/>
        <v>45.19516931</v>
      </c>
      <c r="Y178" s="77">
        <f t="shared" si="10"/>
        <v>23.80483069</v>
      </c>
      <c r="Z178" s="77">
        <f t="shared" si="11"/>
        <v>26.91176781</v>
      </c>
      <c r="AA178" s="77">
        <f t="shared" si="12"/>
        <v>17.08823219</v>
      </c>
      <c r="AB178" s="77">
        <f t="shared" si="13"/>
        <v>0.553156463</v>
      </c>
      <c r="AC178" s="77">
        <f t="shared" si="14"/>
        <v>0.111475397</v>
      </c>
      <c r="AD178" s="42">
        <f t="shared" si="15"/>
        <v>25</v>
      </c>
      <c r="AE178" s="42">
        <f t="shared" si="16"/>
        <v>13</v>
      </c>
      <c r="AF178" s="42">
        <f t="shared" si="17"/>
        <v>3</v>
      </c>
      <c r="AG178" s="42">
        <f t="shared" si="18"/>
        <v>2</v>
      </c>
      <c r="AH178" s="32">
        <f>'M1,M2,M3 Restoration'!AT178</f>
        <v>0.3280560784</v>
      </c>
      <c r="AI178" s="77">
        <f t="shared" si="19"/>
        <v>4</v>
      </c>
      <c r="AJ178" s="77">
        <f t="shared" si="20"/>
        <v>9</v>
      </c>
      <c r="AK178" s="77"/>
      <c r="AL178" s="77"/>
    </row>
    <row r="179">
      <c r="A179" s="1"/>
      <c r="B179" s="1"/>
      <c r="C179" s="62"/>
      <c r="D179" s="62"/>
      <c r="E179" s="2">
        <v>3007.0</v>
      </c>
      <c r="F179" s="61">
        <v>2877.0</v>
      </c>
      <c r="G179" s="43">
        <f>'N1,N2,N3 Restoration'!H179</f>
        <v>16</v>
      </c>
      <c r="H179" s="43">
        <f>'Turnout Restoration'!AW179</f>
        <v>19</v>
      </c>
      <c r="I179" s="43">
        <f>'N1,N2,N3 Restoration'!J179</f>
        <v>22</v>
      </c>
      <c r="J179" s="44">
        <v>47.0</v>
      </c>
      <c r="K179" s="44">
        <v>108.0</v>
      </c>
      <c r="L179" s="44">
        <v>32.0</v>
      </c>
      <c r="M179" s="45">
        <f>'Turnout Restoration'!AR179</f>
        <v>18</v>
      </c>
      <c r="N179" s="45">
        <f>'Turnout Restoration'!O179</f>
        <v>21</v>
      </c>
      <c r="O179" s="45">
        <f>'Turnout Restoration'!AT179</f>
        <v>23</v>
      </c>
      <c r="P179" s="77">
        <f t="shared" si="2"/>
        <v>0.6583333333</v>
      </c>
      <c r="Q179" s="77">
        <f t="shared" si="3"/>
        <v>0.8372093023</v>
      </c>
      <c r="R179" s="77">
        <f t="shared" si="4"/>
        <v>-0.006525238347</v>
      </c>
      <c r="S179" s="77">
        <f t="shared" si="5"/>
        <v>-0.01656987519</v>
      </c>
      <c r="T179" s="77">
        <f t="shared" ref="T179:U179" si="196">R179+$D$12</f>
        <v>0.3545684861</v>
      </c>
      <c r="U179" s="77">
        <f t="shared" si="196"/>
        <v>0.3445238492</v>
      </c>
      <c r="V179" s="77">
        <f t="shared" si="7"/>
        <v>120</v>
      </c>
      <c r="W179" s="77">
        <f t="shared" si="8"/>
        <v>129</v>
      </c>
      <c r="X179" s="77">
        <f t="shared" si="9"/>
        <v>77.45178167</v>
      </c>
      <c r="Y179" s="77">
        <f t="shared" si="10"/>
        <v>42.54821833</v>
      </c>
      <c r="Z179" s="77">
        <f t="shared" si="11"/>
        <v>84.55642345</v>
      </c>
      <c r="AA179" s="77">
        <f t="shared" si="12"/>
        <v>44.44357655</v>
      </c>
      <c r="AB179" s="77">
        <f t="shared" si="13"/>
        <v>0.529361612</v>
      </c>
      <c r="AC179" s="77">
        <f t="shared" si="14"/>
        <v>0.2483548753</v>
      </c>
      <c r="AD179" s="42">
        <f t="shared" si="15"/>
        <v>41</v>
      </c>
      <c r="AE179" s="42">
        <f t="shared" si="16"/>
        <v>23</v>
      </c>
      <c r="AF179" s="42">
        <f t="shared" si="17"/>
        <v>21</v>
      </c>
      <c r="AG179" s="42">
        <f t="shared" si="18"/>
        <v>11</v>
      </c>
      <c r="AH179" s="32">
        <f>'M1,M2,M3 Restoration'!AT179</f>
        <v>0.4675626076</v>
      </c>
      <c r="AI179" s="77">
        <f t="shared" si="19"/>
        <v>11</v>
      </c>
      <c r="AJ179" s="77">
        <f t="shared" si="20"/>
        <v>12</v>
      </c>
      <c r="AK179" s="77"/>
      <c r="AL179" s="77"/>
    </row>
    <row r="180">
      <c r="A180" s="1"/>
      <c r="B180" s="1"/>
      <c r="C180" s="62"/>
      <c r="D180" s="62"/>
      <c r="E180" s="2">
        <v>3009.0</v>
      </c>
      <c r="F180" s="61">
        <v>2664.0</v>
      </c>
      <c r="G180" s="43">
        <f>'N1,N2,N3 Restoration'!H180</f>
        <v>27</v>
      </c>
      <c r="H180" s="43">
        <f>'Turnout Restoration'!AW180</f>
        <v>23</v>
      </c>
      <c r="I180" s="43">
        <f>'N1,N2,N3 Restoration'!J180</f>
        <v>30</v>
      </c>
      <c r="J180" s="44">
        <v>65.0</v>
      </c>
      <c r="K180" s="44">
        <v>131.0</v>
      </c>
      <c r="L180" s="44">
        <v>38.0</v>
      </c>
      <c r="M180" s="45">
        <f>'Turnout Restoration'!AR180</f>
        <v>22</v>
      </c>
      <c r="N180" s="45">
        <f>'Turnout Restoration'!O180</f>
        <v>19</v>
      </c>
      <c r="O180" s="45">
        <f>'Turnout Restoration'!AT180</f>
        <v>29</v>
      </c>
      <c r="P180" s="77">
        <f t="shared" si="2"/>
        <v>0.6688311688</v>
      </c>
      <c r="Q180" s="77">
        <f t="shared" si="3"/>
        <v>0.8733333333</v>
      </c>
      <c r="R180" s="77">
        <f t="shared" si="4"/>
        <v>-0.001660174163</v>
      </c>
      <c r="S180" s="77">
        <f t="shared" si="5"/>
        <v>0.000171264402</v>
      </c>
      <c r="T180" s="77">
        <f t="shared" ref="T180:U180" si="197">R180+$D$12</f>
        <v>0.3594335502</v>
      </c>
      <c r="U180" s="77">
        <f t="shared" si="197"/>
        <v>0.3612649888</v>
      </c>
      <c r="V180" s="77">
        <f t="shared" si="7"/>
        <v>154</v>
      </c>
      <c r="W180" s="77">
        <f t="shared" si="8"/>
        <v>150</v>
      </c>
      <c r="X180" s="77">
        <f t="shared" si="9"/>
        <v>98.64723326</v>
      </c>
      <c r="Y180" s="77">
        <f t="shared" si="10"/>
        <v>55.35276674</v>
      </c>
      <c r="Z180" s="77">
        <f t="shared" si="11"/>
        <v>95.81025168</v>
      </c>
      <c r="AA180" s="77">
        <f t="shared" si="12"/>
        <v>54.18974832</v>
      </c>
      <c r="AB180" s="77">
        <f t="shared" si="13"/>
        <v>0.5169937191</v>
      </c>
      <c r="AC180" s="77">
        <f t="shared" si="14"/>
        <v>0.1983086326</v>
      </c>
      <c r="AD180" s="42">
        <f t="shared" si="15"/>
        <v>51</v>
      </c>
      <c r="AE180" s="42">
        <f t="shared" si="16"/>
        <v>29</v>
      </c>
      <c r="AF180" s="42">
        <f t="shared" si="17"/>
        <v>19</v>
      </c>
      <c r="AG180" s="42">
        <f t="shared" si="18"/>
        <v>11</v>
      </c>
      <c r="AH180" s="32">
        <f>'M1,M2,M3 Restoration'!AT180</f>
        <v>0.5454098358</v>
      </c>
      <c r="AI180" s="77">
        <f t="shared" si="19"/>
        <v>16</v>
      </c>
      <c r="AJ180" s="77">
        <f t="shared" si="20"/>
        <v>13</v>
      </c>
      <c r="AK180" s="77"/>
      <c r="AL180" s="77"/>
    </row>
    <row r="181">
      <c r="A181" s="1"/>
      <c r="B181" s="1"/>
      <c r="C181" s="62"/>
      <c r="D181" s="62"/>
      <c r="E181" s="2">
        <v>3011.0</v>
      </c>
      <c r="F181" s="61">
        <v>2469.0</v>
      </c>
      <c r="G181" s="43">
        <f>'N1,N2,N3 Restoration'!H181</f>
        <v>25</v>
      </c>
      <c r="H181" s="43">
        <f>'Turnout Restoration'!AW181</f>
        <v>15</v>
      </c>
      <c r="I181" s="43">
        <f>'N1,N2,N3 Restoration'!J181</f>
        <v>33</v>
      </c>
      <c r="J181" s="44">
        <v>49.0</v>
      </c>
      <c r="K181" s="44">
        <v>130.0</v>
      </c>
      <c r="L181" s="44">
        <v>48.0</v>
      </c>
      <c r="M181" s="45">
        <f>'Turnout Restoration'!AR181</f>
        <v>11</v>
      </c>
      <c r="N181" s="45">
        <f>'Turnout Restoration'!O181</f>
        <v>16</v>
      </c>
      <c r="O181" s="45">
        <f>'Turnout Restoration'!AT181</f>
        <v>28</v>
      </c>
      <c r="P181" s="77">
        <f t="shared" si="2"/>
        <v>0.7132352941</v>
      </c>
      <c r="Q181" s="77">
        <f t="shared" si="3"/>
        <v>0.8904109589</v>
      </c>
      <c r="R181" s="77">
        <f t="shared" si="4"/>
        <v>0.01891825075</v>
      </c>
      <c r="S181" s="77">
        <f t="shared" si="5"/>
        <v>0.008085633468</v>
      </c>
      <c r="T181" s="77">
        <f t="shared" ref="T181:U181" si="198">R181+$D$12</f>
        <v>0.3800119752</v>
      </c>
      <c r="U181" s="77">
        <f t="shared" si="198"/>
        <v>0.3691793579</v>
      </c>
      <c r="V181" s="77">
        <f t="shared" si="7"/>
        <v>136</v>
      </c>
      <c r="W181" s="77">
        <f t="shared" si="8"/>
        <v>146</v>
      </c>
      <c r="X181" s="77">
        <f t="shared" si="9"/>
        <v>84.31837138</v>
      </c>
      <c r="Y181" s="77">
        <f t="shared" si="10"/>
        <v>51.68162862</v>
      </c>
      <c r="Z181" s="77">
        <f t="shared" si="11"/>
        <v>92.09981375</v>
      </c>
      <c r="AA181" s="77">
        <f t="shared" si="12"/>
        <v>53.90018625</v>
      </c>
      <c r="AB181" s="77">
        <f t="shared" si="13"/>
        <v>0.4625326529</v>
      </c>
      <c r="AC181" s="77">
        <f t="shared" si="14"/>
        <v>0.1737245641</v>
      </c>
      <c r="AD181" s="42">
        <f t="shared" si="15"/>
        <v>39</v>
      </c>
      <c r="AE181" s="42">
        <f t="shared" si="16"/>
        <v>24</v>
      </c>
      <c r="AF181" s="42">
        <f t="shared" si="17"/>
        <v>16</v>
      </c>
      <c r="AG181" s="42">
        <f t="shared" si="18"/>
        <v>9</v>
      </c>
      <c r="AH181" s="32">
        <f>'M1,M2,M3 Restoration'!AT181</f>
        <v>0.3738840371</v>
      </c>
      <c r="AI181" s="77">
        <f t="shared" si="19"/>
        <v>9</v>
      </c>
      <c r="AJ181" s="77">
        <f t="shared" si="20"/>
        <v>15</v>
      </c>
      <c r="AK181" s="77"/>
      <c r="AL181" s="77"/>
    </row>
    <row r="182">
      <c r="A182" s="1"/>
      <c r="B182" s="1"/>
      <c r="C182" s="62"/>
      <c r="D182" s="62"/>
      <c r="E182" s="2">
        <v>3013.0</v>
      </c>
      <c r="F182" s="61">
        <v>1624.0</v>
      </c>
      <c r="G182" s="43">
        <f>'N1,N2,N3 Restoration'!H182</f>
        <v>14</v>
      </c>
      <c r="H182" s="43">
        <f>'Turnout Restoration'!AW182</f>
        <v>10</v>
      </c>
      <c r="I182" s="43">
        <f>'N1,N2,N3 Restoration'!J182</f>
        <v>17</v>
      </c>
      <c r="J182" s="44">
        <v>28.0</v>
      </c>
      <c r="K182" s="44">
        <v>76.0</v>
      </c>
      <c r="L182" s="44">
        <v>33.0</v>
      </c>
      <c r="M182" s="45">
        <f>'Turnout Restoration'!AR182</f>
        <v>13</v>
      </c>
      <c r="N182" s="45">
        <f>'Turnout Restoration'!O182</f>
        <v>13</v>
      </c>
      <c r="O182" s="45">
        <f>'Turnout Restoration'!AT182</f>
        <v>20</v>
      </c>
      <c r="P182" s="77">
        <f t="shared" si="2"/>
        <v>0.6489361702</v>
      </c>
      <c r="Q182" s="77">
        <f t="shared" si="3"/>
        <v>0.8539325843</v>
      </c>
      <c r="R182" s="77">
        <f t="shared" si="4"/>
        <v>-0.01088021245</v>
      </c>
      <c r="S182" s="77">
        <f t="shared" si="5"/>
        <v>-0.008819721354</v>
      </c>
      <c r="T182" s="77">
        <f t="shared" ref="T182:U182" si="199">R182+$D$12</f>
        <v>0.350213512</v>
      </c>
      <c r="U182" s="77">
        <f t="shared" si="199"/>
        <v>0.3522740031</v>
      </c>
      <c r="V182" s="77">
        <f t="shared" si="7"/>
        <v>94</v>
      </c>
      <c r="W182" s="77">
        <f t="shared" si="8"/>
        <v>89</v>
      </c>
      <c r="X182" s="77">
        <f t="shared" si="9"/>
        <v>61.07992988</v>
      </c>
      <c r="Y182" s="77">
        <f t="shared" si="10"/>
        <v>32.92007012</v>
      </c>
      <c r="Z182" s="77">
        <f t="shared" si="11"/>
        <v>57.64761373</v>
      </c>
      <c r="AA182" s="77">
        <f t="shared" si="12"/>
        <v>31.35238627</v>
      </c>
      <c r="AB182" s="77">
        <f t="shared" si="13"/>
        <v>0.5402756694</v>
      </c>
      <c r="AC182" s="77">
        <f t="shared" si="14"/>
        <v>0.2255080334</v>
      </c>
      <c r="AD182" s="42">
        <f t="shared" si="15"/>
        <v>33</v>
      </c>
      <c r="AE182" s="42">
        <f t="shared" si="16"/>
        <v>18</v>
      </c>
      <c r="AF182" s="42">
        <f t="shared" si="17"/>
        <v>13</v>
      </c>
      <c r="AG182" s="42">
        <f t="shared" si="18"/>
        <v>7</v>
      </c>
      <c r="AH182" s="32">
        <f>'M1,M2,M3 Restoration'!AT182</f>
        <v>0.330198081</v>
      </c>
      <c r="AI182" s="77">
        <f t="shared" si="19"/>
        <v>6</v>
      </c>
      <c r="AJ182" s="77">
        <f t="shared" si="20"/>
        <v>12</v>
      </c>
      <c r="AK182" s="77"/>
      <c r="AL182" s="77"/>
    </row>
    <row r="183">
      <c r="A183" s="1"/>
      <c r="B183" s="1"/>
      <c r="C183" s="62"/>
      <c r="D183" s="62"/>
      <c r="E183" s="2">
        <v>3014.0</v>
      </c>
      <c r="F183" s="61">
        <v>2048.0</v>
      </c>
      <c r="G183" s="43">
        <f>'N1,N2,N3 Restoration'!H183</f>
        <v>34</v>
      </c>
      <c r="H183" s="43">
        <f>'Turnout Restoration'!AW183</f>
        <v>20</v>
      </c>
      <c r="I183" s="43">
        <f>'N1,N2,N3 Restoration'!J183</f>
        <v>26</v>
      </c>
      <c r="J183" s="44">
        <v>90.0</v>
      </c>
      <c r="K183" s="44">
        <v>166.0</v>
      </c>
      <c r="L183" s="44">
        <v>55.0</v>
      </c>
      <c r="M183" s="45">
        <f>'Turnout Restoration'!AR183</f>
        <v>29</v>
      </c>
      <c r="N183" s="45">
        <f>'Turnout Restoration'!O183</f>
        <v>27</v>
      </c>
      <c r="O183" s="45">
        <f>'Turnout Restoration'!AT183</f>
        <v>26</v>
      </c>
      <c r="P183" s="77">
        <f t="shared" si="2"/>
        <v>0.725</v>
      </c>
      <c r="Q183" s="77">
        <f t="shared" si="3"/>
        <v>0.8601036269</v>
      </c>
      <c r="R183" s="77">
        <f t="shared" si="4"/>
        <v>0.02437042699</v>
      </c>
      <c r="S183" s="77">
        <f t="shared" si="5"/>
        <v>-0.005959844315</v>
      </c>
      <c r="T183" s="77">
        <f t="shared" ref="T183:U183" si="200">R183+$D$12</f>
        <v>0.3854641514</v>
      </c>
      <c r="U183" s="77">
        <f t="shared" si="200"/>
        <v>0.3551338801</v>
      </c>
      <c r="V183" s="77">
        <f t="shared" si="7"/>
        <v>200</v>
      </c>
      <c r="W183" s="77">
        <f t="shared" si="8"/>
        <v>193</v>
      </c>
      <c r="X183" s="77">
        <f t="shared" si="9"/>
        <v>122.9071697</v>
      </c>
      <c r="Y183" s="77">
        <f t="shared" si="10"/>
        <v>77.09283028</v>
      </c>
      <c r="Z183" s="77">
        <f t="shared" si="11"/>
        <v>124.4591611</v>
      </c>
      <c r="AA183" s="77">
        <f t="shared" si="12"/>
        <v>68.54083886</v>
      </c>
      <c r="AB183" s="77">
        <f t="shared" si="13"/>
        <v>0.4474922018</v>
      </c>
      <c r="AC183" s="77">
        <f t="shared" si="14"/>
        <v>0.2169386307</v>
      </c>
      <c r="AD183" s="42">
        <f t="shared" si="15"/>
        <v>55</v>
      </c>
      <c r="AE183" s="42">
        <f t="shared" si="16"/>
        <v>34</v>
      </c>
      <c r="AF183" s="42">
        <f t="shared" si="17"/>
        <v>27</v>
      </c>
      <c r="AG183" s="42">
        <f t="shared" si="18"/>
        <v>15</v>
      </c>
      <c r="AH183" s="32">
        <f>'M1,M2,M3 Restoration'!AT183</f>
        <v>0.6008402146</v>
      </c>
      <c r="AI183" s="77">
        <f t="shared" si="19"/>
        <v>20</v>
      </c>
      <c r="AJ183" s="77">
        <f t="shared" si="20"/>
        <v>14</v>
      </c>
      <c r="AK183" s="77"/>
      <c r="AL183" s="77"/>
    </row>
    <row r="184">
      <c r="A184" s="1"/>
      <c r="B184" s="1"/>
      <c r="C184" s="62"/>
      <c r="D184" s="62"/>
      <c r="E184" s="2">
        <v>3016.0</v>
      </c>
      <c r="F184" s="61">
        <v>2176.0</v>
      </c>
      <c r="G184" s="43">
        <f>'N1,N2,N3 Restoration'!H184</f>
        <v>32</v>
      </c>
      <c r="H184" s="43">
        <f>'Turnout Restoration'!AW184</f>
        <v>43</v>
      </c>
      <c r="I184" s="43">
        <f>'N1,N2,N3 Restoration'!J184</f>
        <v>17</v>
      </c>
      <c r="J184" s="44">
        <v>67.0</v>
      </c>
      <c r="K184" s="44">
        <v>162.0</v>
      </c>
      <c r="L184" s="44">
        <v>51.0</v>
      </c>
      <c r="M184" s="45">
        <f>'Turnout Restoration'!AR184</f>
        <v>21</v>
      </c>
      <c r="N184" s="45">
        <f>'Turnout Restoration'!O184</f>
        <v>23</v>
      </c>
      <c r="O184" s="45">
        <f>'Turnout Restoration'!AT184</f>
        <v>12</v>
      </c>
      <c r="P184" s="77">
        <f t="shared" si="2"/>
        <v>0.7814569536</v>
      </c>
      <c r="Q184" s="77">
        <f t="shared" si="3"/>
        <v>0.8756756757</v>
      </c>
      <c r="R184" s="77">
        <f t="shared" si="4"/>
        <v>0.05053455418</v>
      </c>
      <c r="S184" s="77">
        <f t="shared" si="5"/>
        <v>0.001256787779</v>
      </c>
      <c r="T184" s="77">
        <f t="shared" ref="T184:U184" si="201">R184+$D$12</f>
        <v>0.4116282786</v>
      </c>
      <c r="U184" s="77">
        <f t="shared" si="201"/>
        <v>0.3623505122</v>
      </c>
      <c r="V184" s="77">
        <f t="shared" si="7"/>
        <v>151</v>
      </c>
      <c r="W184" s="77">
        <f t="shared" si="8"/>
        <v>185</v>
      </c>
      <c r="X184" s="77">
        <f t="shared" si="9"/>
        <v>88.84412993</v>
      </c>
      <c r="Y184" s="77">
        <f t="shared" si="10"/>
        <v>62.15587007</v>
      </c>
      <c r="Z184" s="77">
        <f t="shared" si="11"/>
        <v>117.9651552</v>
      </c>
      <c r="AA184" s="77">
        <f t="shared" si="12"/>
        <v>67.03484475</v>
      </c>
      <c r="AB184" s="77">
        <f t="shared" si="13"/>
        <v>0.3714370328</v>
      </c>
      <c r="AC184" s="77">
        <f t="shared" si="14"/>
        <v>0.1949728286</v>
      </c>
      <c r="AD184" s="42">
        <f t="shared" si="15"/>
        <v>33</v>
      </c>
      <c r="AE184" s="42">
        <f t="shared" si="16"/>
        <v>23</v>
      </c>
      <c r="AF184" s="42">
        <f t="shared" si="17"/>
        <v>23</v>
      </c>
      <c r="AG184" s="42">
        <f t="shared" si="18"/>
        <v>13</v>
      </c>
      <c r="AH184" s="32">
        <f>'M1,M2,M3 Restoration'!AT184</f>
        <v>0.600100954</v>
      </c>
      <c r="AI184" s="77">
        <f t="shared" si="19"/>
        <v>14</v>
      </c>
      <c r="AJ184" s="77">
        <f t="shared" si="20"/>
        <v>9</v>
      </c>
      <c r="AK184" s="77"/>
      <c r="AL184" s="77"/>
    </row>
    <row r="185">
      <c r="A185" s="1"/>
      <c r="B185" s="1"/>
      <c r="C185" s="62"/>
      <c r="D185" s="62"/>
      <c r="E185" s="2">
        <v>3017.0</v>
      </c>
      <c r="F185" s="61">
        <v>2681.0</v>
      </c>
      <c r="G185" s="43">
        <f>'N1,N2,N3 Restoration'!H185</f>
        <v>31</v>
      </c>
      <c r="H185" s="43">
        <f>'Turnout Restoration'!AW185</f>
        <v>17</v>
      </c>
      <c r="I185" s="43">
        <f>'N1,N2,N3 Restoration'!J185</f>
        <v>30</v>
      </c>
      <c r="J185" s="44">
        <v>85.0</v>
      </c>
      <c r="K185" s="44">
        <v>185.0</v>
      </c>
      <c r="L185" s="44">
        <v>82.0</v>
      </c>
      <c r="M185" s="45">
        <f>'Turnout Restoration'!AR185</f>
        <v>33</v>
      </c>
      <c r="N185" s="45">
        <f>'Turnout Restoration'!O185</f>
        <v>19</v>
      </c>
      <c r="O185" s="45">
        <f>'Turnout Restoration'!AT185</f>
        <v>31</v>
      </c>
      <c r="P185" s="77">
        <f t="shared" si="2"/>
        <v>0.7229437229</v>
      </c>
      <c r="Q185" s="77">
        <f t="shared" si="3"/>
        <v>0.9068627451</v>
      </c>
      <c r="R185" s="77">
        <f t="shared" si="4"/>
        <v>0.02341747627</v>
      </c>
      <c r="S185" s="77">
        <f t="shared" si="5"/>
        <v>0.01570996668</v>
      </c>
      <c r="T185" s="77">
        <f t="shared" ref="T185:U185" si="202">R185+$D$12</f>
        <v>0.3845112007</v>
      </c>
      <c r="U185" s="77">
        <f t="shared" si="202"/>
        <v>0.3768036911</v>
      </c>
      <c r="V185" s="77">
        <f t="shared" si="7"/>
        <v>231</v>
      </c>
      <c r="W185" s="77">
        <f t="shared" si="8"/>
        <v>204</v>
      </c>
      <c r="X185" s="77">
        <f t="shared" si="9"/>
        <v>142.1779126</v>
      </c>
      <c r="Y185" s="77">
        <f t="shared" si="10"/>
        <v>88.82208736</v>
      </c>
      <c r="Z185" s="77">
        <f t="shared" si="11"/>
        <v>127.132047</v>
      </c>
      <c r="AA185" s="77">
        <f t="shared" si="12"/>
        <v>76.86795298</v>
      </c>
      <c r="AB185" s="77">
        <f t="shared" si="13"/>
        <v>0.450140242</v>
      </c>
      <c r="AC185" s="77">
        <f t="shared" si="14"/>
        <v>0.1494509091</v>
      </c>
      <c r="AD185" s="42">
        <f t="shared" si="15"/>
        <v>64</v>
      </c>
      <c r="AE185" s="42">
        <f t="shared" si="16"/>
        <v>40</v>
      </c>
      <c r="AF185" s="42">
        <f t="shared" si="17"/>
        <v>19</v>
      </c>
      <c r="AG185" s="42">
        <f t="shared" si="18"/>
        <v>11</v>
      </c>
      <c r="AH185" s="32">
        <f>'M1,M2,M3 Restoration'!AT185</f>
        <v>0.4305727512</v>
      </c>
      <c r="AI185" s="77">
        <f t="shared" si="19"/>
        <v>17</v>
      </c>
      <c r="AJ185" s="77">
        <f t="shared" si="20"/>
        <v>23</v>
      </c>
      <c r="AK185" s="77"/>
      <c r="AL185" s="77"/>
    </row>
    <row r="186">
      <c r="A186" s="1"/>
      <c r="B186" s="1"/>
      <c r="C186" s="62"/>
      <c r="D186" s="62"/>
      <c r="E186" s="2">
        <v>3018.0</v>
      </c>
      <c r="F186" s="61">
        <v>2862.0</v>
      </c>
      <c r="G186" s="43">
        <f>'N1,N2,N3 Restoration'!H186</f>
        <v>37</v>
      </c>
      <c r="H186" s="43">
        <f>'Turnout Restoration'!AW186</f>
        <v>35</v>
      </c>
      <c r="I186" s="43">
        <f>'N1,N2,N3 Restoration'!J186</f>
        <v>33</v>
      </c>
      <c r="J186" s="44">
        <v>94.0</v>
      </c>
      <c r="K186" s="44">
        <v>192.0</v>
      </c>
      <c r="L186" s="44">
        <v>86.0</v>
      </c>
      <c r="M186" s="45">
        <f>'Turnout Restoration'!AR186</f>
        <v>36</v>
      </c>
      <c r="N186" s="45">
        <f>'Turnout Restoration'!O186</f>
        <v>37</v>
      </c>
      <c r="O186" s="45">
        <f>'Turnout Restoration'!AT186</f>
        <v>32</v>
      </c>
      <c r="P186" s="77">
        <f t="shared" si="2"/>
        <v>0.7258064516</v>
      </c>
      <c r="Q186" s="77">
        <f t="shared" si="3"/>
        <v>0.8384279476</v>
      </c>
      <c r="R186" s="77">
        <f t="shared" si="4"/>
        <v>0.02474416488</v>
      </c>
      <c r="S186" s="77">
        <f t="shared" si="5"/>
        <v>-0.01600511234</v>
      </c>
      <c r="T186" s="77">
        <f t="shared" ref="T186:U186" si="203">R186+$D$12</f>
        <v>0.3858378893</v>
      </c>
      <c r="U186" s="77">
        <f t="shared" si="203"/>
        <v>0.3450886121</v>
      </c>
      <c r="V186" s="77">
        <f t="shared" si="7"/>
        <v>248</v>
      </c>
      <c r="W186" s="77">
        <f t="shared" si="8"/>
        <v>229</v>
      </c>
      <c r="X186" s="77">
        <f t="shared" si="9"/>
        <v>152.3122035</v>
      </c>
      <c r="Y186" s="77">
        <f t="shared" si="10"/>
        <v>95.68779654</v>
      </c>
      <c r="Z186" s="77">
        <f t="shared" si="11"/>
        <v>149.9747078</v>
      </c>
      <c r="AA186" s="77">
        <f t="shared" si="12"/>
        <v>79.02529216</v>
      </c>
      <c r="AB186" s="77">
        <f t="shared" si="13"/>
        <v>0.4464514232</v>
      </c>
      <c r="AC186" s="77">
        <f t="shared" si="14"/>
        <v>0.2467082652</v>
      </c>
      <c r="AD186" s="42">
        <f t="shared" si="15"/>
        <v>68</v>
      </c>
      <c r="AE186" s="42">
        <f t="shared" si="16"/>
        <v>43</v>
      </c>
      <c r="AF186" s="42">
        <f t="shared" si="17"/>
        <v>37</v>
      </c>
      <c r="AG186" s="42">
        <f t="shared" si="18"/>
        <v>19</v>
      </c>
      <c r="AH186" s="32">
        <f>'M1,M2,M3 Restoration'!AT186</f>
        <v>0.4601803444</v>
      </c>
      <c r="AI186" s="77">
        <f t="shared" si="19"/>
        <v>20</v>
      </c>
      <c r="AJ186" s="77">
        <f t="shared" si="20"/>
        <v>23</v>
      </c>
      <c r="AK186" s="77"/>
      <c r="AL186" s="77"/>
    </row>
    <row r="187">
      <c r="A187" s="1"/>
      <c r="B187" s="1"/>
      <c r="C187" s="62"/>
      <c r="D187" s="62"/>
      <c r="E187" s="2">
        <v>3021.0</v>
      </c>
      <c r="F187" s="61">
        <v>2741.0</v>
      </c>
      <c r="G187" s="43">
        <f>'N1,N2,N3 Restoration'!H187</f>
        <v>35</v>
      </c>
      <c r="H187" s="43">
        <f>'Turnout Restoration'!AW187</f>
        <v>23</v>
      </c>
      <c r="I187" s="43">
        <f>'N1,N2,N3 Restoration'!J187</f>
        <v>48</v>
      </c>
      <c r="J187" s="44">
        <v>76.0</v>
      </c>
      <c r="K187" s="44">
        <v>194.0</v>
      </c>
      <c r="L187" s="44">
        <v>71.0</v>
      </c>
      <c r="M187" s="45">
        <f>'Turnout Restoration'!AR187</f>
        <v>37</v>
      </c>
      <c r="N187" s="45">
        <f>'Turnout Restoration'!O187</f>
        <v>34</v>
      </c>
      <c r="O187" s="45">
        <f>'Turnout Restoration'!AT187</f>
        <v>43</v>
      </c>
      <c r="P187" s="77">
        <f t="shared" si="2"/>
        <v>0.6475770925</v>
      </c>
      <c r="Q187" s="77">
        <f t="shared" si="3"/>
        <v>0.850877193</v>
      </c>
      <c r="R187" s="77">
        <f t="shared" si="4"/>
        <v>-0.0115100566</v>
      </c>
      <c r="S187" s="77">
        <f t="shared" si="5"/>
        <v>-0.01023569655</v>
      </c>
      <c r="T187" s="77">
        <f t="shared" ref="T187:U187" si="204">R187+$D$12</f>
        <v>0.3495836678</v>
      </c>
      <c r="U187" s="77">
        <f t="shared" si="204"/>
        <v>0.3508580279</v>
      </c>
      <c r="V187" s="77">
        <f t="shared" si="7"/>
        <v>227</v>
      </c>
      <c r="W187" s="77">
        <f t="shared" si="8"/>
        <v>228</v>
      </c>
      <c r="X187" s="77">
        <f t="shared" si="9"/>
        <v>147.6445074</v>
      </c>
      <c r="Y187" s="77">
        <f t="shared" si="10"/>
        <v>79.35549259</v>
      </c>
      <c r="Z187" s="77">
        <f t="shared" si="11"/>
        <v>148.0043696</v>
      </c>
      <c r="AA187" s="77">
        <f t="shared" si="12"/>
        <v>79.99563035</v>
      </c>
      <c r="AB187" s="77">
        <f t="shared" si="13"/>
        <v>0.5418420326</v>
      </c>
      <c r="AC187" s="77">
        <f t="shared" si="14"/>
        <v>0.2297229472</v>
      </c>
      <c r="AD187" s="42">
        <f t="shared" si="15"/>
        <v>80</v>
      </c>
      <c r="AE187" s="42">
        <f t="shared" si="16"/>
        <v>43</v>
      </c>
      <c r="AF187" s="42">
        <f t="shared" si="17"/>
        <v>34</v>
      </c>
      <c r="AG187" s="42">
        <f t="shared" si="18"/>
        <v>18</v>
      </c>
      <c r="AH187" s="32">
        <f>'M1,M2,M3 Restoration'!AT187</f>
        <v>0.3810245043</v>
      </c>
      <c r="AI187" s="77">
        <f t="shared" si="19"/>
        <v>16</v>
      </c>
      <c r="AJ187" s="77">
        <f t="shared" si="20"/>
        <v>27</v>
      </c>
      <c r="AK187" s="77"/>
      <c r="AL187" s="77"/>
    </row>
    <row r="188">
      <c r="A188" s="1"/>
      <c r="B188" s="1"/>
      <c r="C188" s="62"/>
      <c r="D188" s="62"/>
      <c r="E188" s="2">
        <v>3022.0</v>
      </c>
      <c r="F188" s="61">
        <v>3116.0</v>
      </c>
      <c r="G188" s="43">
        <f>'N1,N2,N3 Restoration'!H188</f>
        <v>29</v>
      </c>
      <c r="H188" s="43">
        <f>'Turnout Restoration'!AW188</f>
        <v>20</v>
      </c>
      <c r="I188" s="43">
        <f>'N1,N2,N3 Restoration'!J188</f>
        <v>68</v>
      </c>
      <c r="J188" s="44">
        <v>103.0</v>
      </c>
      <c r="K188" s="44">
        <v>217.0</v>
      </c>
      <c r="L188" s="44">
        <v>88.0</v>
      </c>
      <c r="M188" s="45">
        <f>'Turnout Restoration'!AR188</f>
        <v>27</v>
      </c>
      <c r="N188" s="45">
        <f>'Turnout Restoration'!O188</f>
        <v>26</v>
      </c>
      <c r="O188" s="45">
        <f>'Turnout Restoration'!AT188</f>
        <v>70</v>
      </c>
      <c r="P188" s="77">
        <f t="shared" si="2"/>
        <v>0.6631944444</v>
      </c>
      <c r="Q188" s="77">
        <f t="shared" si="3"/>
        <v>0.8930041152</v>
      </c>
      <c r="R188" s="77">
        <f t="shared" si="4"/>
        <v>-0.004272429416</v>
      </c>
      <c r="S188" s="77">
        <f t="shared" si="5"/>
        <v>0.009287392817</v>
      </c>
      <c r="T188" s="77">
        <f t="shared" ref="T188:U188" si="205">R188+$D$12</f>
        <v>0.356821295</v>
      </c>
      <c r="U188" s="77">
        <f t="shared" si="205"/>
        <v>0.3703811172</v>
      </c>
      <c r="V188" s="77">
        <f t="shared" si="7"/>
        <v>288</v>
      </c>
      <c r="W188" s="77">
        <f t="shared" si="8"/>
        <v>243</v>
      </c>
      <c r="X188" s="77">
        <f t="shared" si="9"/>
        <v>185.235467</v>
      </c>
      <c r="Y188" s="77">
        <f t="shared" si="10"/>
        <v>102.764533</v>
      </c>
      <c r="Z188" s="77">
        <f t="shared" si="11"/>
        <v>152.9973885</v>
      </c>
      <c r="AA188" s="77">
        <f t="shared" si="12"/>
        <v>90.00261149</v>
      </c>
      <c r="AB188" s="77">
        <f t="shared" si="13"/>
        <v>0.5236578154</v>
      </c>
      <c r="AC188" s="77">
        <f t="shared" si="14"/>
        <v>0.1699375411</v>
      </c>
      <c r="AD188" s="42">
        <f t="shared" si="15"/>
        <v>97</v>
      </c>
      <c r="AE188" s="42">
        <f t="shared" si="16"/>
        <v>54</v>
      </c>
      <c r="AF188" s="42">
        <f t="shared" si="17"/>
        <v>26</v>
      </c>
      <c r="AG188" s="42">
        <f t="shared" si="18"/>
        <v>15</v>
      </c>
      <c r="AH188" s="32">
        <f>'M1,M2,M3 Restoration'!AT188</f>
        <v>0.3200381143</v>
      </c>
      <c r="AI188" s="77">
        <f t="shared" si="19"/>
        <v>17</v>
      </c>
      <c r="AJ188" s="77">
        <f t="shared" si="20"/>
        <v>37</v>
      </c>
      <c r="AK188" s="77"/>
      <c r="AL188" s="77"/>
    </row>
    <row r="189">
      <c r="A189" s="1"/>
      <c r="B189" s="1"/>
      <c r="C189" s="62"/>
      <c r="D189" s="62"/>
      <c r="E189" s="2">
        <v>3027.0</v>
      </c>
      <c r="F189" s="61">
        <v>3032.0</v>
      </c>
      <c r="G189" s="43">
        <f>'N1,N2,N3 Restoration'!H189</f>
        <v>33</v>
      </c>
      <c r="H189" s="43">
        <f>'Turnout Restoration'!AW189</f>
        <v>33</v>
      </c>
      <c r="I189" s="43">
        <f>'N1,N2,N3 Restoration'!J189</f>
        <v>26</v>
      </c>
      <c r="J189" s="44">
        <v>95.0</v>
      </c>
      <c r="K189" s="44">
        <v>173.0</v>
      </c>
      <c r="L189" s="44">
        <v>60.0</v>
      </c>
      <c r="M189" s="45">
        <f>'Turnout Restoration'!AR189</f>
        <v>24</v>
      </c>
      <c r="N189" s="45">
        <f>'Turnout Restoration'!O189</f>
        <v>33</v>
      </c>
      <c r="O189" s="45">
        <f>'Turnout Restoration'!AT189</f>
        <v>28</v>
      </c>
      <c r="P189" s="77">
        <f t="shared" si="2"/>
        <v>0.7487922705</v>
      </c>
      <c r="Q189" s="77">
        <f t="shared" si="3"/>
        <v>0.8398058252</v>
      </c>
      <c r="R189" s="77">
        <f t="shared" si="4"/>
        <v>0.03539659741</v>
      </c>
      <c r="S189" s="77">
        <f t="shared" si="5"/>
        <v>-0.01536655564</v>
      </c>
      <c r="T189" s="77">
        <f t="shared" ref="T189:U189" si="206">R189+$D$12</f>
        <v>0.3964903218</v>
      </c>
      <c r="U189" s="77">
        <f t="shared" si="206"/>
        <v>0.3457271688</v>
      </c>
      <c r="V189" s="77">
        <f t="shared" si="7"/>
        <v>207</v>
      </c>
      <c r="W189" s="77">
        <f t="shared" si="8"/>
        <v>206</v>
      </c>
      <c r="X189" s="77">
        <f t="shared" si="9"/>
        <v>124.9265034</v>
      </c>
      <c r="Y189" s="77">
        <f t="shared" si="10"/>
        <v>82.07349662</v>
      </c>
      <c r="Z189" s="77">
        <f t="shared" si="11"/>
        <v>134.7802032</v>
      </c>
      <c r="AA189" s="77">
        <f t="shared" si="12"/>
        <v>71.21979677</v>
      </c>
      <c r="AB189" s="77">
        <f t="shared" si="13"/>
        <v>0.4162447406</v>
      </c>
      <c r="AC189" s="77">
        <f t="shared" si="14"/>
        <v>0.2448430794</v>
      </c>
      <c r="AD189" s="42">
        <f t="shared" si="15"/>
        <v>52</v>
      </c>
      <c r="AE189" s="42">
        <f t="shared" si="16"/>
        <v>34</v>
      </c>
      <c r="AF189" s="42">
        <f t="shared" si="17"/>
        <v>33</v>
      </c>
      <c r="AG189" s="42">
        <f t="shared" si="18"/>
        <v>17</v>
      </c>
      <c r="AH189" s="32">
        <f>'M1,M2,M3 Restoration'!AT189</f>
        <v>0.5868898814</v>
      </c>
      <c r="AI189" s="77">
        <f t="shared" si="19"/>
        <v>20</v>
      </c>
      <c r="AJ189" s="77">
        <f t="shared" si="20"/>
        <v>14</v>
      </c>
      <c r="AK189" s="77"/>
      <c r="AL189" s="77"/>
    </row>
    <row r="190">
      <c r="A190" s="1"/>
      <c r="B190" s="1"/>
      <c r="C190" s="62"/>
      <c r="D190" s="62"/>
      <c r="E190" s="2">
        <v>3030.0</v>
      </c>
      <c r="F190" s="61">
        <v>2762.0</v>
      </c>
      <c r="G190" s="43">
        <f>'N1,N2,N3 Restoration'!H190</f>
        <v>18</v>
      </c>
      <c r="H190" s="43">
        <f>'Turnout Restoration'!AW190</f>
        <v>15</v>
      </c>
      <c r="I190" s="43">
        <f>'N1,N2,N3 Restoration'!J190</f>
        <v>29</v>
      </c>
      <c r="J190" s="44">
        <v>55.0</v>
      </c>
      <c r="K190" s="44">
        <v>131.0</v>
      </c>
      <c r="L190" s="44">
        <v>31.0</v>
      </c>
      <c r="M190" s="45">
        <f>'Turnout Restoration'!AR190</f>
        <v>12</v>
      </c>
      <c r="N190" s="45">
        <f>'Turnout Restoration'!O190</f>
        <v>18</v>
      </c>
      <c r="O190" s="45">
        <f>'Turnout Restoration'!AT190</f>
        <v>40</v>
      </c>
      <c r="P190" s="77">
        <f t="shared" si="2"/>
        <v>0.6231884058</v>
      </c>
      <c r="Q190" s="77">
        <f t="shared" si="3"/>
        <v>0.8791946309</v>
      </c>
      <c r="R190" s="77">
        <f t="shared" si="4"/>
        <v>-0.02281262714</v>
      </c>
      <c r="S190" s="77">
        <f t="shared" si="5"/>
        <v>0.00288759471</v>
      </c>
      <c r="T190" s="77">
        <f t="shared" ref="T190:U190" si="207">R190+$D$12</f>
        <v>0.3382810973</v>
      </c>
      <c r="U190" s="77">
        <f t="shared" si="207"/>
        <v>0.3639813191</v>
      </c>
      <c r="V190" s="77">
        <f t="shared" si="7"/>
        <v>138</v>
      </c>
      <c r="W190" s="77">
        <f t="shared" si="8"/>
        <v>149</v>
      </c>
      <c r="X190" s="77">
        <f t="shared" si="9"/>
        <v>91.31720858</v>
      </c>
      <c r="Y190" s="77">
        <f t="shared" si="10"/>
        <v>46.68279142</v>
      </c>
      <c r="Z190" s="77">
        <f t="shared" si="11"/>
        <v>94.76678345</v>
      </c>
      <c r="AA190" s="77">
        <f t="shared" si="12"/>
        <v>54.23321655</v>
      </c>
      <c r="AB190" s="77">
        <f t="shared" si="13"/>
        <v>0.5694436001</v>
      </c>
      <c r="AC190" s="77">
        <f t="shared" si="14"/>
        <v>0.1899399699</v>
      </c>
      <c r="AD190" s="42">
        <f t="shared" si="15"/>
        <v>52</v>
      </c>
      <c r="AE190" s="42">
        <f t="shared" si="16"/>
        <v>27</v>
      </c>
      <c r="AF190" s="42">
        <f t="shared" si="17"/>
        <v>18</v>
      </c>
      <c r="AG190" s="42">
        <f t="shared" si="18"/>
        <v>10</v>
      </c>
      <c r="AH190" s="32">
        <f>'M1,M2,M3 Restoration'!AT190</f>
        <v>0.4799984139</v>
      </c>
      <c r="AI190" s="77">
        <f t="shared" si="19"/>
        <v>13</v>
      </c>
      <c r="AJ190" s="77">
        <f t="shared" si="20"/>
        <v>14</v>
      </c>
      <c r="AK190" s="77"/>
      <c r="AL190" s="77"/>
    </row>
    <row r="191">
      <c r="A191" s="1"/>
      <c r="B191" s="1"/>
      <c r="C191" s="62"/>
      <c r="D191" s="62"/>
      <c r="E191" s="2">
        <v>3036.0</v>
      </c>
      <c r="F191" s="61">
        <v>1239.0</v>
      </c>
      <c r="G191" s="43">
        <f>'N1,N2,N3 Restoration'!H191</f>
        <v>30</v>
      </c>
      <c r="H191" s="43">
        <f>'Turnout Restoration'!AW191</f>
        <v>16</v>
      </c>
      <c r="I191" s="43">
        <f>'N1,N2,N3 Restoration'!J191</f>
        <v>17</v>
      </c>
      <c r="J191" s="44">
        <v>63.0</v>
      </c>
      <c r="K191" s="44">
        <v>175.0</v>
      </c>
      <c r="L191" s="44">
        <v>60.0</v>
      </c>
      <c r="M191" s="45">
        <f>'Turnout Restoration'!AR191</f>
        <v>18</v>
      </c>
      <c r="N191" s="45">
        <f>'Turnout Restoration'!O191</f>
        <v>12</v>
      </c>
      <c r="O191" s="45">
        <f>'Turnout Restoration'!AT191</f>
        <v>15</v>
      </c>
      <c r="P191" s="77">
        <f t="shared" si="2"/>
        <v>0.7884615385</v>
      </c>
      <c r="Q191" s="77">
        <f t="shared" si="3"/>
        <v>0.935828877</v>
      </c>
      <c r="R191" s="77">
        <f t="shared" si="4"/>
        <v>0.0537807238</v>
      </c>
      <c r="S191" s="77">
        <f t="shared" si="5"/>
        <v>0.02913388544</v>
      </c>
      <c r="T191" s="77">
        <f t="shared" ref="T191:U191" si="208">R191+$D$12</f>
        <v>0.4148744482</v>
      </c>
      <c r="U191" s="77">
        <f t="shared" si="208"/>
        <v>0.3902276098</v>
      </c>
      <c r="V191" s="77">
        <f t="shared" si="7"/>
        <v>156</v>
      </c>
      <c r="W191" s="77">
        <f t="shared" si="8"/>
        <v>187</v>
      </c>
      <c r="X191" s="77">
        <f t="shared" si="9"/>
        <v>91.27958608</v>
      </c>
      <c r="Y191" s="77">
        <f t="shared" si="10"/>
        <v>64.72041392</v>
      </c>
      <c r="Z191" s="77">
        <f t="shared" si="11"/>
        <v>114.027437</v>
      </c>
      <c r="AA191" s="77">
        <f t="shared" si="12"/>
        <v>72.97256304</v>
      </c>
      <c r="AB191" s="77">
        <f t="shared" si="13"/>
        <v>0.3615266175</v>
      </c>
      <c r="AC191" s="77">
        <f t="shared" si="14"/>
        <v>0.1052378298</v>
      </c>
      <c r="AD191" s="42">
        <f t="shared" si="15"/>
        <v>33</v>
      </c>
      <c r="AE191" s="42">
        <f t="shared" si="16"/>
        <v>23</v>
      </c>
      <c r="AF191" s="42">
        <f t="shared" si="17"/>
        <v>12</v>
      </c>
      <c r="AG191" s="42">
        <f t="shared" si="18"/>
        <v>8</v>
      </c>
      <c r="AH191" s="32">
        <f>'M1,M2,M3 Restoration'!AT191</f>
        <v>0.5228941683</v>
      </c>
      <c r="AI191" s="77">
        <f t="shared" si="19"/>
        <v>12</v>
      </c>
      <c r="AJ191" s="77">
        <f t="shared" si="20"/>
        <v>11</v>
      </c>
      <c r="AK191" s="77"/>
      <c r="AL191" s="77"/>
    </row>
    <row r="192">
      <c r="A192" s="1"/>
      <c r="B192" s="1"/>
      <c r="C192" s="62"/>
      <c r="D192" s="62"/>
      <c r="E192" s="2">
        <v>3037.0</v>
      </c>
      <c r="F192" s="61">
        <v>2756.0</v>
      </c>
      <c r="G192" s="43">
        <f>'N1,N2,N3 Restoration'!H192</f>
        <v>41</v>
      </c>
      <c r="H192" s="43">
        <f>'Turnout Restoration'!AW192</f>
        <v>34</v>
      </c>
      <c r="I192" s="43">
        <f>'N1,N2,N3 Restoration'!J192</f>
        <v>33</v>
      </c>
      <c r="J192" s="44">
        <v>215.0</v>
      </c>
      <c r="K192" s="44">
        <v>560.0</v>
      </c>
      <c r="L192" s="44">
        <v>166.0</v>
      </c>
      <c r="M192" s="45">
        <f>'Turnout Restoration'!AR192</f>
        <v>51</v>
      </c>
      <c r="N192" s="45">
        <f>'Turnout Restoration'!O192</f>
        <v>34</v>
      </c>
      <c r="O192" s="45">
        <f>'Turnout Restoration'!AT192</f>
        <v>48</v>
      </c>
      <c r="P192" s="77">
        <f t="shared" si="2"/>
        <v>0.79375</v>
      </c>
      <c r="Q192" s="77">
        <f t="shared" si="3"/>
        <v>0.9427609428</v>
      </c>
      <c r="R192" s="77">
        <f t="shared" si="4"/>
        <v>0.05623158187</v>
      </c>
      <c r="S192" s="77">
        <f t="shared" si="5"/>
        <v>0.03234644719</v>
      </c>
      <c r="T192" s="77">
        <f t="shared" ref="T192:U192" si="209">R192+$D$12</f>
        <v>0.4173253063</v>
      </c>
      <c r="U192" s="77">
        <f t="shared" si="209"/>
        <v>0.3934401716</v>
      </c>
      <c r="V192" s="77">
        <f t="shared" si="7"/>
        <v>480</v>
      </c>
      <c r="W192" s="77">
        <f t="shared" si="8"/>
        <v>594</v>
      </c>
      <c r="X192" s="77">
        <f t="shared" si="9"/>
        <v>279.683853</v>
      </c>
      <c r="Y192" s="77">
        <f t="shared" si="10"/>
        <v>200.316147</v>
      </c>
      <c r="Z192" s="77">
        <f t="shared" si="11"/>
        <v>360.2965381</v>
      </c>
      <c r="AA192" s="77">
        <f t="shared" si="12"/>
        <v>233.7034619</v>
      </c>
      <c r="AB192" s="77">
        <f t="shared" si="13"/>
        <v>0.3539710961</v>
      </c>
      <c r="AC192" s="77">
        <f t="shared" si="14"/>
        <v>0.09436671299</v>
      </c>
      <c r="AD192" s="42">
        <f t="shared" si="15"/>
        <v>99</v>
      </c>
      <c r="AE192" s="42">
        <f t="shared" si="16"/>
        <v>71</v>
      </c>
      <c r="AF192" s="42">
        <f t="shared" si="17"/>
        <v>34</v>
      </c>
      <c r="AG192" s="42">
        <f t="shared" si="18"/>
        <v>22</v>
      </c>
      <c r="AH192" s="32">
        <f>'M1,M2,M3 Restoration'!AT192</f>
        <v>0.5271649322</v>
      </c>
      <c r="AI192" s="77">
        <f t="shared" si="19"/>
        <v>37</v>
      </c>
      <c r="AJ192" s="77">
        <f t="shared" si="20"/>
        <v>34</v>
      </c>
      <c r="AK192" s="77"/>
      <c r="AL192" s="77"/>
    </row>
    <row r="193">
      <c r="A193" s="1"/>
      <c r="B193" s="1"/>
      <c r="C193" s="62"/>
      <c r="D193" s="62"/>
      <c r="E193" s="2">
        <v>3039.0</v>
      </c>
      <c r="F193" s="61">
        <v>1508.0</v>
      </c>
      <c r="G193" s="43">
        <f>'N1,N2,N3 Restoration'!H193</f>
        <v>9</v>
      </c>
      <c r="H193" s="43">
        <f>'Turnout Restoration'!AW193</f>
        <v>10</v>
      </c>
      <c r="I193" s="43">
        <f>'N1,N2,N3 Restoration'!J193</f>
        <v>8</v>
      </c>
      <c r="J193" s="44">
        <v>34.0</v>
      </c>
      <c r="K193" s="44">
        <v>69.0</v>
      </c>
      <c r="L193" s="44">
        <v>24.0</v>
      </c>
      <c r="M193" s="45">
        <f>'Turnout Restoration'!AR193</f>
        <v>8</v>
      </c>
      <c r="N193" s="45">
        <f>'Turnout Restoration'!O193</f>
        <v>8</v>
      </c>
      <c r="O193" s="45">
        <f>'Turnout Restoration'!AT193</f>
        <v>13</v>
      </c>
      <c r="P193" s="77">
        <f t="shared" si="2"/>
        <v>0.7341772152</v>
      </c>
      <c r="Q193" s="77">
        <f t="shared" si="3"/>
        <v>0.8961038961</v>
      </c>
      <c r="R193" s="77">
        <f t="shared" si="4"/>
        <v>0.02862346953</v>
      </c>
      <c r="S193" s="77">
        <f t="shared" si="5"/>
        <v>0.01072393971</v>
      </c>
      <c r="T193" s="77">
        <f t="shared" ref="T193:U193" si="210">R193+$D$12</f>
        <v>0.3897171939</v>
      </c>
      <c r="U193" s="77">
        <f t="shared" si="210"/>
        <v>0.3718176641</v>
      </c>
      <c r="V193" s="77">
        <f t="shared" si="7"/>
        <v>79</v>
      </c>
      <c r="W193" s="77">
        <f t="shared" si="8"/>
        <v>77</v>
      </c>
      <c r="X193" s="77">
        <f t="shared" si="9"/>
        <v>48.21234168</v>
      </c>
      <c r="Y193" s="77">
        <f t="shared" si="10"/>
        <v>30.78765832</v>
      </c>
      <c r="Z193" s="77">
        <f t="shared" si="11"/>
        <v>48.37003986</v>
      </c>
      <c r="AA193" s="77">
        <f t="shared" si="12"/>
        <v>28.62996014</v>
      </c>
      <c r="AB193" s="77">
        <f t="shared" si="13"/>
        <v>0.4355731182</v>
      </c>
      <c r="AC193" s="77">
        <f t="shared" si="14"/>
        <v>0.1653916355</v>
      </c>
      <c r="AD193" s="42">
        <f t="shared" si="15"/>
        <v>21</v>
      </c>
      <c r="AE193" s="42">
        <f t="shared" si="16"/>
        <v>13</v>
      </c>
      <c r="AF193" s="42">
        <f t="shared" si="17"/>
        <v>8</v>
      </c>
      <c r="AG193" s="42">
        <f t="shared" si="18"/>
        <v>5</v>
      </c>
      <c r="AH193" s="32">
        <f>'M1,M2,M3 Restoration'!AT193</f>
        <v>0.535369146</v>
      </c>
      <c r="AI193" s="77">
        <f t="shared" si="19"/>
        <v>7</v>
      </c>
      <c r="AJ193" s="77">
        <f t="shared" si="20"/>
        <v>6</v>
      </c>
      <c r="AK193" s="77"/>
      <c r="AL193" s="77"/>
    </row>
    <row r="194">
      <c r="A194" s="1"/>
      <c r="B194" s="1"/>
      <c r="C194" s="62"/>
      <c r="D194" s="62"/>
      <c r="E194" s="2">
        <v>3040.0</v>
      </c>
      <c r="F194" s="61">
        <v>2253.0</v>
      </c>
      <c r="G194" s="43">
        <f>'N1,N2,N3 Restoration'!H194</f>
        <v>39</v>
      </c>
      <c r="H194" s="43">
        <f>'Turnout Restoration'!AW194</f>
        <v>32</v>
      </c>
      <c r="I194" s="43">
        <f>'N1,N2,N3 Restoration'!J194</f>
        <v>28</v>
      </c>
      <c r="J194" s="44">
        <v>182.0</v>
      </c>
      <c r="K194" s="44">
        <v>487.0</v>
      </c>
      <c r="L194" s="44">
        <v>110.0</v>
      </c>
      <c r="M194" s="45">
        <f>'Turnout Restoration'!AR194</f>
        <v>39</v>
      </c>
      <c r="N194" s="45">
        <f>'Turnout Restoration'!O194</f>
        <v>36</v>
      </c>
      <c r="O194" s="45">
        <f>'Turnout Restoration'!AT194</f>
        <v>32</v>
      </c>
      <c r="P194" s="77">
        <f t="shared" si="2"/>
        <v>0.8044077135</v>
      </c>
      <c r="Q194" s="77">
        <f t="shared" si="3"/>
        <v>0.931166348</v>
      </c>
      <c r="R194" s="77">
        <f t="shared" si="4"/>
        <v>0.06117073911</v>
      </c>
      <c r="S194" s="77">
        <f t="shared" si="5"/>
        <v>0.0269731064</v>
      </c>
      <c r="T194" s="77">
        <f t="shared" ref="T194:U194" si="211">R194+$D$12</f>
        <v>0.4222644635</v>
      </c>
      <c r="U194" s="77">
        <f t="shared" si="211"/>
        <v>0.3880668308</v>
      </c>
      <c r="V194" s="77">
        <f t="shared" si="7"/>
        <v>363</v>
      </c>
      <c r="W194" s="77">
        <f t="shared" si="8"/>
        <v>523</v>
      </c>
      <c r="X194" s="77">
        <f t="shared" si="9"/>
        <v>209.7179997</v>
      </c>
      <c r="Y194" s="77">
        <f t="shared" si="10"/>
        <v>153.2820003</v>
      </c>
      <c r="Z194" s="77">
        <f t="shared" si="11"/>
        <v>320.0410475</v>
      </c>
      <c r="AA194" s="77">
        <f t="shared" si="12"/>
        <v>202.9589525</v>
      </c>
      <c r="AB194" s="77">
        <f t="shared" si="13"/>
        <v>0.3385498626</v>
      </c>
      <c r="AC194" s="77">
        <f t="shared" si="14"/>
        <v>0.1124855711</v>
      </c>
      <c r="AD194" s="42">
        <f t="shared" si="15"/>
        <v>71</v>
      </c>
      <c r="AE194" s="42">
        <f t="shared" si="16"/>
        <v>52</v>
      </c>
      <c r="AF194" s="42">
        <f t="shared" si="17"/>
        <v>36</v>
      </c>
      <c r="AG194" s="42">
        <f t="shared" si="18"/>
        <v>23</v>
      </c>
      <c r="AH194" s="32">
        <f>'M1,M2,M3 Restoration'!AT194</f>
        <v>0.614625639</v>
      </c>
      <c r="AI194" s="77">
        <f t="shared" si="19"/>
        <v>32</v>
      </c>
      <c r="AJ194" s="77">
        <f t="shared" si="20"/>
        <v>20</v>
      </c>
      <c r="AK194" s="77"/>
      <c r="AL194" s="77"/>
    </row>
    <row r="195">
      <c r="A195" s="1"/>
      <c r="B195" s="1"/>
      <c r="C195" s="62"/>
      <c r="D195" s="62"/>
      <c r="E195" s="2">
        <v>3043.0</v>
      </c>
      <c r="F195" s="61">
        <v>1553.0</v>
      </c>
      <c r="G195" s="43">
        <f>'N1,N2,N3 Restoration'!H195</f>
        <v>15</v>
      </c>
      <c r="H195" s="43">
        <f>'Turnout Restoration'!AW195</f>
        <v>26</v>
      </c>
      <c r="I195" s="43">
        <f>'N1,N2,N3 Restoration'!J195</f>
        <v>9</v>
      </c>
      <c r="J195" s="44">
        <v>37.0</v>
      </c>
      <c r="K195" s="44">
        <v>135.0</v>
      </c>
      <c r="L195" s="44">
        <v>28.0</v>
      </c>
      <c r="M195" s="45">
        <f>'Turnout Restoration'!AR195</f>
        <v>11</v>
      </c>
      <c r="N195" s="45">
        <f>'Turnout Restoration'!O195</f>
        <v>18</v>
      </c>
      <c r="O195" s="45">
        <f>'Turnout Restoration'!AT195</f>
        <v>11</v>
      </c>
      <c r="P195" s="77">
        <f t="shared" si="2"/>
        <v>0.7471264368</v>
      </c>
      <c r="Q195" s="77">
        <f t="shared" si="3"/>
        <v>0.8823529412</v>
      </c>
      <c r="R195" s="77">
        <f t="shared" si="4"/>
        <v>0.03462459178</v>
      </c>
      <c r="S195" s="77">
        <f t="shared" si="5"/>
        <v>0.004351266183</v>
      </c>
      <c r="T195" s="77">
        <f t="shared" ref="T195:U195" si="212">R195+$D$12</f>
        <v>0.3957183162</v>
      </c>
      <c r="U195" s="77">
        <f t="shared" si="212"/>
        <v>0.3654449906</v>
      </c>
      <c r="V195" s="77">
        <f t="shared" si="7"/>
        <v>87</v>
      </c>
      <c r="W195" s="77">
        <f t="shared" si="8"/>
        <v>153</v>
      </c>
      <c r="X195" s="77">
        <f t="shared" si="9"/>
        <v>52.57250649</v>
      </c>
      <c r="Y195" s="77">
        <f t="shared" si="10"/>
        <v>34.42749351</v>
      </c>
      <c r="Z195" s="77">
        <f t="shared" si="11"/>
        <v>97.08691644</v>
      </c>
      <c r="AA195" s="77">
        <f t="shared" si="12"/>
        <v>55.91308356</v>
      </c>
      <c r="AB195" s="77">
        <f t="shared" si="13"/>
        <v>0.4184696806</v>
      </c>
      <c r="AC195" s="77">
        <f t="shared" si="14"/>
        <v>0.1854008826</v>
      </c>
      <c r="AD195" s="42">
        <f t="shared" si="15"/>
        <v>22</v>
      </c>
      <c r="AE195" s="42">
        <f t="shared" si="16"/>
        <v>14</v>
      </c>
      <c r="AF195" s="42">
        <f t="shared" si="17"/>
        <v>18</v>
      </c>
      <c r="AG195" s="42">
        <f t="shared" si="18"/>
        <v>10</v>
      </c>
      <c r="AH195" s="32">
        <f>'M1,M2,M3 Restoration'!AT195</f>
        <v>0.5823612283</v>
      </c>
      <c r="AI195" s="77">
        <f t="shared" si="19"/>
        <v>8</v>
      </c>
      <c r="AJ195" s="77">
        <f t="shared" si="20"/>
        <v>6</v>
      </c>
      <c r="AK195" s="77"/>
      <c r="AL195" s="77"/>
    </row>
    <row r="196">
      <c r="A196" s="1"/>
      <c r="B196" s="1"/>
      <c r="C196" s="62"/>
      <c r="D196" s="62"/>
      <c r="E196" s="2">
        <v>3045.0</v>
      </c>
      <c r="F196" s="61">
        <v>1297.0</v>
      </c>
      <c r="G196" s="43">
        <f>'N1,N2,N3 Restoration'!H196</f>
        <v>11</v>
      </c>
      <c r="H196" s="43">
        <f>'Turnout Restoration'!AW196</f>
        <v>4</v>
      </c>
      <c r="I196" s="43">
        <f>'N1,N2,N3 Restoration'!J196</f>
        <v>17</v>
      </c>
      <c r="J196" s="44">
        <v>27.0</v>
      </c>
      <c r="K196" s="44">
        <v>34.0</v>
      </c>
      <c r="L196" s="44">
        <v>20.0</v>
      </c>
      <c r="M196" s="45">
        <f>'Turnout Restoration'!AR196</f>
        <v>20</v>
      </c>
      <c r="N196" s="45">
        <f>'Turnout Restoration'!O196</f>
        <v>7</v>
      </c>
      <c r="O196" s="45">
        <f>'Turnout Restoration'!AT196</f>
        <v>16</v>
      </c>
      <c r="P196" s="77">
        <f t="shared" si="2"/>
        <v>0.5662650602</v>
      </c>
      <c r="Q196" s="77">
        <f t="shared" si="3"/>
        <v>0.8292682927</v>
      </c>
      <c r="R196" s="77">
        <f t="shared" si="4"/>
        <v>-0.04919289665</v>
      </c>
      <c r="S196" s="77">
        <f t="shared" si="5"/>
        <v>-0.02025001683</v>
      </c>
      <c r="T196" s="77">
        <f t="shared" ref="T196:U196" si="213">R196+$D$12</f>
        <v>0.3119008278</v>
      </c>
      <c r="U196" s="77">
        <f t="shared" si="213"/>
        <v>0.3408437076</v>
      </c>
      <c r="V196" s="77">
        <f t="shared" si="7"/>
        <v>83</v>
      </c>
      <c r="W196" s="77">
        <f t="shared" si="8"/>
        <v>41</v>
      </c>
      <c r="X196" s="77">
        <f t="shared" si="9"/>
        <v>57.1122313</v>
      </c>
      <c r="Y196" s="77">
        <f t="shared" si="10"/>
        <v>25.8877687</v>
      </c>
      <c r="Z196" s="77">
        <f t="shared" si="11"/>
        <v>27.02540799</v>
      </c>
      <c r="AA196" s="77">
        <f t="shared" si="12"/>
        <v>13.97459201</v>
      </c>
      <c r="AB196" s="77">
        <f t="shared" si="13"/>
        <v>0.630337831</v>
      </c>
      <c r="AC196" s="77">
        <f t="shared" si="14"/>
        <v>0.2590155162</v>
      </c>
      <c r="AD196" s="42">
        <f t="shared" si="15"/>
        <v>36</v>
      </c>
      <c r="AE196" s="42">
        <f t="shared" si="16"/>
        <v>16</v>
      </c>
      <c r="AF196" s="42">
        <f t="shared" si="17"/>
        <v>7</v>
      </c>
      <c r="AG196" s="42">
        <f t="shared" si="18"/>
        <v>4</v>
      </c>
      <c r="AH196" s="32">
        <f>'M1,M2,M3 Restoration'!AT196</f>
        <v>0.4188880911</v>
      </c>
      <c r="AI196" s="77">
        <f t="shared" si="19"/>
        <v>7</v>
      </c>
      <c r="AJ196" s="77">
        <f t="shared" si="20"/>
        <v>9</v>
      </c>
      <c r="AK196" s="77"/>
      <c r="AL196" s="77"/>
    </row>
    <row r="197">
      <c r="A197" s="1"/>
      <c r="B197" s="1"/>
      <c r="C197" s="62"/>
      <c r="D197" s="62"/>
      <c r="E197" s="2">
        <v>3050.0</v>
      </c>
      <c r="F197" s="61">
        <v>1413.0</v>
      </c>
      <c r="G197" s="43">
        <f>'N1,N2,N3 Restoration'!H197</f>
        <v>22</v>
      </c>
      <c r="H197" s="43">
        <f>'Turnout Restoration'!AW197</f>
        <v>11</v>
      </c>
      <c r="I197" s="43">
        <f>'N1,N2,N3 Restoration'!J197</f>
        <v>26</v>
      </c>
      <c r="J197" s="44">
        <v>117.0</v>
      </c>
      <c r="K197" s="44">
        <v>111.0</v>
      </c>
      <c r="L197" s="44">
        <v>53.0</v>
      </c>
      <c r="M197" s="45">
        <f>'Turnout Restoration'!AR197</f>
        <v>30</v>
      </c>
      <c r="N197" s="45">
        <f>'Turnout Restoration'!O197</f>
        <v>16</v>
      </c>
      <c r="O197" s="45">
        <f>'Turnout Restoration'!AT197</f>
        <v>24</v>
      </c>
      <c r="P197" s="77">
        <f t="shared" si="2"/>
        <v>0.7589285714</v>
      </c>
      <c r="Q197" s="77">
        <f t="shared" si="3"/>
        <v>0.874015748</v>
      </c>
      <c r="R197" s="77">
        <f t="shared" si="4"/>
        <v>0.04009411381</v>
      </c>
      <c r="S197" s="77">
        <f t="shared" si="5"/>
        <v>0.0004875192441</v>
      </c>
      <c r="T197" s="77">
        <f t="shared" ref="T197:U197" si="214">R197+$D$12</f>
        <v>0.4011878382</v>
      </c>
      <c r="U197" s="77">
        <f t="shared" si="214"/>
        <v>0.3615812437</v>
      </c>
      <c r="V197" s="77">
        <f t="shared" si="7"/>
        <v>224</v>
      </c>
      <c r="W197" s="77">
        <f t="shared" si="8"/>
        <v>127</v>
      </c>
      <c r="X197" s="77">
        <f t="shared" si="9"/>
        <v>134.1339242</v>
      </c>
      <c r="Y197" s="77">
        <f t="shared" si="10"/>
        <v>89.86607576</v>
      </c>
      <c r="Z197" s="77">
        <f t="shared" si="11"/>
        <v>81.07918206</v>
      </c>
      <c r="AA197" s="77">
        <f t="shared" si="12"/>
        <v>45.92081794</v>
      </c>
      <c r="AB197" s="77">
        <f t="shared" si="13"/>
        <v>0.4025827195</v>
      </c>
      <c r="AC197" s="77">
        <f t="shared" si="14"/>
        <v>0.1973379552</v>
      </c>
      <c r="AD197" s="42">
        <f t="shared" si="15"/>
        <v>54</v>
      </c>
      <c r="AE197" s="42">
        <f t="shared" si="16"/>
        <v>36</v>
      </c>
      <c r="AF197" s="42">
        <f t="shared" si="17"/>
        <v>16</v>
      </c>
      <c r="AG197" s="42">
        <f t="shared" si="18"/>
        <v>9</v>
      </c>
      <c r="AH197" s="32">
        <f>'M1,M2,M3 Restoration'!AT197</f>
        <v>0.5801912098</v>
      </c>
      <c r="AI197" s="77">
        <f t="shared" si="19"/>
        <v>21</v>
      </c>
      <c r="AJ197" s="77">
        <f t="shared" si="20"/>
        <v>15</v>
      </c>
      <c r="AK197" s="77"/>
      <c r="AL197" s="77"/>
    </row>
    <row r="198">
      <c r="A198" s="1"/>
      <c r="B198" s="1"/>
      <c r="C198" s="62"/>
      <c r="D198" s="62"/>
      <c r="E198" s="2">
        <v>3055.0</v>
      </c>
      <c r="F198" s="61">
        <v>2378.0</v>
      </c>
      <c r="G198" s="43">
        <f>'N1,N2,N3 Restoration'!H198</f>
        <v>23</v>
      </c>
      <c r="H198" s="43">
        <f>'Turnout Restoration'!AW198</f>
        <v>13</v>
      </c>
      <c r="I198" s="43">
        <f>'N1,N2,N3 Restoration'!J198</f>
        <v>20</v>
      </c>
      <c r="J198" s="44">
        <v>59.0</v>
      </c>
      <c r="K198" s="44">
        <v>158.0</v>
      </c>
      <c r="L198" s="44">
        <v>48.0</v>
      </c>
      <c r="M198" s="45">
        <f>'Turnout Restoration'!AR198</f>
        <v>18</v>
      </c>
      <c r="N198" s="45">
        <f>'Turnout Restoration'!O198</f>
        <v>11</v>
      </c>
      <c r="O198" s="45">
        <f>'Turnout Restoration'!AT198</f>
        <v>22</v>
      </c>
      <c r="P198" s="77">
        <f t="shared" si="2"/>
        <v>0.7278911565</v>
      </c>
      <c r="Q198" s="77">
        <f t="shared" si="3"/>
        <v>0.9349112426</v>
      </c>
      <c r="R198" s="77">
        <f t="shared" si="4"/>
        <v>0.02571029003</v>
      </c>
      <c r="S198" s="77">
        <f t="shared" si="5"/>
        <v>0.02870862156</v>
      </c>
      <c r="T198" s="77">
        <f t="shared" ref="T198:U198" si="215">R198+$D$12</f>
        <v>0.3868040144</v>
      </c>
      <c r="U198" s="77">
        <f t="shared" si="215"/>
        <v>0.389802346</v>
      </c>
      <c r="V198" s="77">
        <f t="shared" si="7"/>
        <v>147</v>
      </c>
      <c r="W198" s="77">
        <f t="shared" si="8"/>
        <v>169</v>
      </c>
      <c r="X198" s="77">
        <f t="shared" si="9"/>
        <v>90.13980988</v>
      </c>
      <c r="Y198" s="77">
        <f t="shared" si="10"/>
        <v>56.86019012</v>
      </c>
      <c r="Z198" s="77">
        <f t="shared" si="11"/>
        <v>103.1234035</v>
      </c>
      <c r="AA198" s="77">
        <f t="shared" si="12"/>
        <v>65.87659647</v>
      </c>
      <c r="AB198" s="77">
        <f t="shared" si="13"/>
        <v>0.4437550962</v>
      </c>
      <c r="AC198" s="77">
        <f t="shared" si="14"/>
        <v>0.106668318</v>
      </c>
      <c r="AD198" s="42">
        <f t="shared" si="15"/>
        <v>40</v>
      </c>
      <c r="AE198" s="42">
        <f t="shared" si="16"/>
        <v>25</v>
      </c>
      <c r="AF198" s="42">
        <f t="shared" si="17"/>
        <v>11</v>
      </c>
      <c r="AG198" s="42">
        <f t="shared" si="18"/>
        <v>7</v>
      </c>
      <c r="AH198" s="32">
        <f>'M1,M2,M3 Restoration'!AT198</f>
        <v>0.4986292483</v>
      </c>
      <c r="AI198" s="77">
        <f t="shared" si="19"/>
        <v>12</v>
      </c>
      <c r="AJ198" s="77">
        <f t="shared" si="20"/>
        <v>13</v>
      </c>
      <c r="AK198" s="77"/>
      <c r="AL198" s="77"/>
    </row>
    <row r="199">
      <c r="A199" s="1"/>
      <c r="B199" s="1"/>
      <c r="C199" s="62"/>
      <c r="D199" s="62"/>
      <c r="E199" s="2">
        <v>3057.0</v>
      </c>
      <c r="F199" s="61">
        <v>713.0</v>
      </c>
      <c r="G199" s="43">
        <f>'N1,N2,N3 Restoration'!H199</f>
        <v>18</v>
      </c>
      <c r="H199" s="43">
        <f>'Turnout Restoration'!AW199</f>
        <v>8</v>
      </c>
      <c r="I199" s="43">
        <f>'N1,N2,N3 Restoration'!J199</f>
        <v>12</v>
      </c>
      <c r="J199" s="44">
        <v>65.0</v>
      </c>
      <c r="K199" s="44">
        <v>109.0</v>
      </c>
      <c r="L199" s="44">
        <v>38.0</v>
      </c>
      <c r="M199" s="45">
        <f>'Turnout Restoration'!AR199</f>
        <v>12</v>
      </c>
      <c r="N199" s="45">
        <f>'Turnout Restoration'!O199</f>
        <v>7</v>
      </c>
      <c r="O199" s="45">
        <f>'Turnout Restoration'!AT199</f>
        <v>7</v>
      </c>
      <c r="P199" s="77">
        <f t="shared" si="2"/>
        <v>0.8442622951</v>
      </c>
      <c r="Q199" s="77">
        <f t="shared" si="3"/>
        <v>0.9396551724</v>
      </c>
      <c r="R199" s="77">
        <f t="shared" si="4"/>
        <v>0.07964074634</v>
      </c>
      <c r="S199" s="77">
        <f t="shared" si="5"/>
        <v>0.03090712457</v>
      </c>
      <c r="T199" s="77">
        <f t="shared" ref="T199:U199" si="216">R199+$D$12</f>
        <v>0.4407344707</v>
      </c>
      <c r="U199" s="77">
        <f t="shared" si="216"/>
        <v>0.392000849</v>
      </c>
      <c r="V199" s="77">
        <f t="shared" si="7"/>
        <v>122</v>
      </c>
      <c r="W199" s="77">
        <f t="shared" si="8"/>
        <v>116</v>
      </c>
      <c r="X199" s="77">
        <f t="shared" si="9"/>
        <v>68.23039457</v>
      </c>
      <c r="Y199" s="77">
        <f t="shared" si="10"/>
        <v>53.76960543</v>
      </c>
      <c r="Z199" s="77">
        <f t="shared" si="11"/>
        <v>70.52790152</v>
      </c>
      <c r="AA199" s="77">
        <f t="shared" si="12"/>
        <v>45.47209848</v>
      </c>
      <c r="AB199" s="77">
        <f t="shared" si="13"/>
        <v>0.2784682709</v>
      </c>
      <c r="AC199" s="77">
        <f t="shared" si="14"/>
        <v>0.09925149975</v>
      </c>
      <c r="AD199" s="42">
        <f t="shared" si="15"/>
        <v>19</v>
      </c>
      <c r="AE199" s="42">
        <f t="shared" si="16"/>
        <v>15</v>
      </c>
      <c r="AF199" s="42">
        <f t="shared" si="17"/>
        <v>7</v>
      </c>
      <c r="AG199" s="42">
        <f t="shared" si="18"/>
        <v>5</v>
      </c>
      <c r="AH199" s="32">
        <f>'M1,M2,M3 Restoration'!AT199</f>
        <v>0.6351912048</v>
      </c>
      <c r="AI199" s="77">
        <f t="shared" si="19"/>
        <v>10</v>
      </c>
      <c r="AJ199" s="77">
        <f t="shared" si="20"/>
        <v>5</v>
      </c>
      <c r="AK199" s="77"/>
      <c r="AL199" s="77"/>
    </row>
    <row r="200">
      <c r="A200" s="1"/>
      <c r="B200" s="1"/>
      <c r="C200" s="62"/>
      <c r="D200" s="62"/>
      <c r="E200" s="2">
        <v>3058.0</v>
      </c>
      <c r="F200" s="61">
        <v>1919.0</v>
      </c>
      <c r="G200" s="43">
        <f>'N1,N2,N3 Restoration'!H200</f>
        <v>23</v>
      </c>
      <c r="H200" s="43">
        <f>'Turnout Restoration'!AW200</f>
        <v>15</v>
      </c>
      <c r="I200" s="43">
        <f>'N1,N2,N3 Restoration'!J200</f>
        <v>38</v>
      </c>
      <c r="J200" s="44">
        <v>51.0</v>
      </c>
      <c r="K200" s="44">
        <v>135.0</v>
      </c>
      <c r="L200" s="44">
        <v>72.0</v>
      </c>
      <c r="M200" s="45">
        <f>'Turnout Restoration'!AR200</f>
        <v>22</v>
      </c>
      <c r="N200" s="45">
        <f>'Turnout Restoration'!O200</f>
        <v>23</v>
      </c>
      <c r="O200" s="45">
        <f>'Turnout Restoration'!AT200</f>
        <v>40</v>
      </c>
      <c r="P200" s="77">
        <f t="shared" si="2"/>
        <v>0.6648648649</v>
      </c>
      <c r="Q200" s="77">
        <f t="shared" si="3"/>
        <v>0.8544303797</v>
      </c>
      <c r="R200" s="77">
        <f t="shared" si="4"/>
        <v>-0.003498298162</v>
      </c>
      <c r="S200" s="77">
        <f t="shared" si="5"/>
        <v>-0.008589025517</v>
      </c>
      <c r="T200" s="77">
        <f t="shared" ref="T200:U200" si="217">R200+$D$12</f>
        <v>0.3575954262</v>
      </c>
      <c r="U200" s="77">
        <f t="shared" si="217"/>
        <v>0.3525046989</v>
      </c>
      <c r="V200" s="77">
        <f t="shared" si="7"/>
        <v>185</v>
      </c>
      <c r="W200" s="77">
        <f t="shared" si="8"/>
        <v>158</v>
      </c>
      <c r="X200" s="77">
        <f t="shared" si="9"/>
        <v>118.8448461</v>
      </c>
      <c r="Y200" s="77">
        <f t="shared" si="10"/>
        <v>66.15515386</v>
      </c>
      <c r="Z200" s="77">
        <f t="shared" si="11"/>
        <v>102.3042576</v>
      </c>
      <c r="AA200" s="77">
        <f t="shared" si="12"/>
        <v>55.69574243</v>
      </c>
      <c r="AB200" s="77">
        <f t="shared" si="13"/>
        <v>0.5216885882</v>
      </c>
      <c r="AC200" s="77">
        <f t="shared" si="14"/>
        <v>0.2248195778</v>
      </c>
      <c r="AD200" s="42">
        <f t="shared" si="15"/>
        <v>62</v>
      </c>
      <c r="AE200" s="42">
        <f t="shared" si="16"/>
        <v>35</v>
      </c>
      <c r="AF200" s="42">
        <f t="shared" si="17"/>
        <v>23</v>
      </c>
      <c r="AG200" s="42">
        <f t="shared" si="18"/>
        <v>13</v>
      </c>
      <c r="AH200" s="32">
        <f>'M1,M2,M3 Restoration'!AT200</f>
        <v>0.2270315101</v>
      </c>
      <c r="AI200" s="77">
        <f t="shared" si="19"/>
        <v>8</v>
      </c>
      <c r="AJ200" s="77">
        <f t="shared" si="20"/>
        <v>27</v>
      </c>
      <c r="AK200" s="77"/>
      <c r="AL200" s="77"/>
    </row>
    <row r="201">
      <c r="A201" s="1"/>
      <c r="B201" s="1"/>
      <c r="C201" s="62"/>
      <c r="D201" s="62"/>
      <c r="E201" s="2">
        <v>3059.0</v>
      </c>
      <c r="F201" s="61">
        <v>2787.0</v>
      </c>
      <c r="G201" s="43">
        <f>'N1,N2,N3 Restoration'!H201</f>
        <v>34</v>
      </c>
      <c r="H201" s="43">
        <f>'Turnout Restoration'!AW201</f>
        <v>45</v>
      </c>
      <c r="I201" s="43">
        <f>'N1,N2,N3 Restoration'!J201</f>
        <v>32</v>
      </c>
      <c r="J201" s="44">
        <v>67.0</v>
      </c>
      <c r="K201" s="44">
        <v>188.0</v>
      </c>
      <c r="L201" s="44">
        <v>76.0</v>
      </c>
      <c r="M201" s="45">
        <f>'Turnout Restoration'!AR201</f>
        <v>30</v>
      </c>
      <c r="N201" s="45">
        <f>'Turnout Restoration'!O201</f>
        <v>44</v>
      </c>
      <c r="O201" s="45">
        <f>'Turnout Restoration'!AT201</f>
        <v>36</v>
      </c>
      <c r="P201" s="77">
        <f t="shared" si="2"/>
        <v>0.6842105263</v>
      </c>
      <c r="Q201" s="77">
        <f t="shared" si="3"/>
        <v>0.8103448276</v>
      </c>
      <c r="R201" s="77">
        <f t="shared" si="4"/>
        <v>0.005467158067</v>
      </c>
      <c r="S201" s="77">
        <f t="shared" si="5"/>
        <v>-0.0290198125</v>
      </c>
      <c r="T201" s="77">
        <f t="shared" ref="T201:U201" si="218">R201+$D$12</f>
        <v>0.3665608825</v>
      </c>
      <c r="U201" s="77">
        <f t="shared" si="218"/>
        <v>0.3320739119</v>
      </c>
      <c r="V201" s="77">
        <f t="shared" si="7"/>
        <v>209</v>
      </c>
      <c r="W201" s="77">
        <f t="shared" si="8"/>
        <v>232</v>
      </c>
      <c r="X201" s="77">
        <f t="shared" si="9"/>
        <v>132.3887756</v>
      </c>
      <c r="Y201" s="77">
        <f t="shared" si="10"/>
        <v>76.61122444</v>
      </c>
      <c r="Z201" s="77">
        <f t="shared" si="11"/>
        <v>154.9588524</v>
      </c>
      <c r="AA201" s="77">
        <f t="shared" si="12"/>
        <v>77.04114756</v>
      </c>
      <c r="AB201" s="77">
        <f t="shared" si="13"/>
        <v>0.4985316899</v>
      </c>
      <c r="AC201" s="77">
        <f t="shared" si="14"/>
        <v>0.2839463465</v>
      </c>
      <c r="AD201" s="42">
        <f t="shared" si="15"/>
        <v>66</v>
      </c>
      <c r="AE201" s="42">
        <f t="shared" si="16"/>
        <v>38</v>
      </c>
      <c r="AF201" s="42">
        <f t="shared" si="17"/>
        <v>44</v>
      </c>
      <c r="AG201" s="42">
        <f t="shared" si="18"/>
        <v>22</v>
      </c>
      <c r="AH201" s="32">
        <f>'M1,M2,M3 Restoration'!AT201</f>
        <v>0.3853759569</v>
      </c>
      <c r="AI201" s="77">
        <f t="shared" si="19"/>
        <v>15</v>
      </c>
      <c r="AJ201" s="77">
        <f t="shared" si="20"/>
        <v>23</v>
      </c>
      <c r="AK201" s="77"/>
      <c r="AL201" s="77"/>
    </row>
    <row r="202">
      <c r="A202" s="1"/>
      <c r="B202" s="1"/>
      <c r="C202" s="62"/>
      <c r="D202" s="62"/>
      <c r="E202" s="2">
        <v>3062.0</v>
      </c>
      <c r="F202" s="61">
        <v>2749.0</v>
      </c>
      <c r="G202" s="43">
        <f>'N1,N2,N3 Restoration'!H202</f>
        <v>27</v>
      </c>
      <c r="H202" s="43">
        <f>'Turnout Restoration'!AW202</f>
        <v>18</v>
      </c>
      <c r="I202" s="43">
        <f>'N1,N2,N3 Restoration'!J202</f>
        <v>51</v>
      </c>
      <c r="J202" s="44">
        <v>93.0</v>
      </c>
      <c r="K202" s="44">
        <v>167.0</v>
      </c>
      <c r="L202" s="44">
        <v>55.0</v>
      </c>
      <c r="M202" s="45">
        <f>'Turnout Restoration'!AR202</f>
        <v>35</v>
      </c>
      <c r="N202" s="45">
        <f>'Turnout Restoration'!O202</f>
        <v>24</v>
      </c>
      <c r="O202" s="45">
        <f>'Turnout Restoration'!AT202</f>
        <v>56</v>
      </c>
      <c r="P202" s="77">
        <f t="shared" si="2"/>
        <v>0.6192468619</v>
      </c>
      <c r="Q202" s="77">
        <f t="shared" si="3"/>
        <v>0.8743455497</v>
      </c>
      <c r="R202" s="77">
        <f t="shared" si="4"/>
        <v>-0.02463927645</v>
      </c>
      <c r="S202" s="77">
        <f t="shared" si="5"/>
        <v>0.0006403608915</v>
      </c>
      <c r="T202" s="77">
        <f t="shared" ref="T202:U202" si="219">R202+$D$12</f>
        <v>0.336454448</v>
      </c>
      <c r="U202" s="77">
        <f t="shared" si="219"/>
        <v>0.3617340853</v>
      </c>
      <c r="V202" s="77">
        <f t="shared" si="7"/>
        <v>239</v>
      </c>
      <c r="W202" s="77">
        <f t="shared" si="8"/>
        <v>191</v>
      </c>
      <c r="X202" s="77">
        <f t="shared" si="9"/>
        <v>158.5873869</v>
      </c>
      <c r="Y202" s="77">
        <f t="shared" si="10"/>
        <v>80.41261306</v>
      </c>
      <c r="Z202" s="77">
        <f t="shared" si="11"/>
        <v>121.9087897</v>
      </c>
      <c r="AA202" s="77">
        <f t="shared" si="12"/>
        <v>69.09121029</v>
      </c>
      <c r="AB202" s="77">
        <f t="shared" si="13"/>
        <v>0.573816126</v>
      </c>
      <c r="AC202" s="77">
        <f t="shared" si="14"/>
        <v>0.1968684954</v>
      </c>
      <c r="AD202" s="42">
        <f t="shared" si="15"/>
        <v>91</v>
      </c>
      <c r="AE202" s="42">
        <f t="shared" si="16"/>
        <v>46</v>
      </c>
      <c r="AF202" s="42">
        <f t="shared" si="17"/>
        <v>24</v>
      </c>
      <c r="AG202" s="42">
        <f t="shared" si="18"/>
        <v>14</v>
      </c>
      <c r="AH202" s="32">
        <f>'M1,M2,M3 Restoration'!AT202</f>
        <v>0.4427472632</v>
      </c>
      <c r="AI202" s="77">
        <f t="shared" si="19"/>
        <v>20</v>
      </c>
      <c r="AJ202" s="77">
        <f t="shared" si="20"/>
        <v>26</v>
      </c>
      <c r="AK202" s="77"/>
      <c r="AL202" s="77"/>
    </row>
    <row r="203">
      <c r="A203" s="1"/>
      <c r="B203" s="1"/>
      <c r="C203" s="62"/>
      <c r="D203" s="62"/>
      <c r="E203" s="2">
        <v>3068.0</v>
      </c>
      <c r="F203" s="61">
        <v>1017.0</v>
      </c>
      <c r="G203" s="43">
        <f>'N1,N2,N3 Restoration'!H203</f>
        <v>11</v>
      </c>
      <c r="H203" s="43">
        <f>'Turnout Restoration'!AW203</f>
        <v>5</v>
      </c>
      <c r="I203" s="43">
        <f>'N1,N2,N3 Restoration'!J203</f>
        <v>18</v>
      </c>
      <c r="J203" s="44">
        <v>33.0</v>
      </c>
      <c r="K203" s="44">
        <v>75.0</v>
      </c>
      <c r="L203" s="44">
        <v>21.0</v>
      </c>
      <c r="M203" s="45">
        <f>'Turnout Restoration'!AR203</f>
        <v>13</v>
      </c>
      <c r="N203" s="45">
        <f>'Turnout Restoration'!O203</f>
        <v>8</v>
      </c>
      <c r="O203" s="45">
        <f>'Turnout Restoration'!AT203</f>
        <v>15</v>
      </c>
      <c r="P203" s="77">
        <f t="shared" si="2"/>
        <v>0.6585365854</v>
      </c>
      <c r="Q203" s="77">
        <f t="shared" si="3"/>
        <v>0.9036144578</v>
      </c>
      <c r="R203" s="77">
        <f t="shared" si="4"/>
        <v>-0.006431044246</v>
      </c>
      <c r="S203" s="77">
        <f t="shared" si="5"/>
        <v>0.01420459673</v>
      </c>
      <c r="T203" s="77">
        <f t="shared" ref="T203:U203" si="220">R203+$D$12</f>
        <v>0.3546626802</v>
      </c>
      <c r="U203" s="77">
        <f t="shared" si="220"/>
        <v>0.3752983211</v>
      </c>
      <c r="V203" s="77">
        <f t="shared" si="7"/>
        <v>82</v>
      </c>
      <c r="W203" s="77">
        <f t="shared" si="8"/>
        <v>83</v>
      </c>
      <c r="X203" s="77">
        <f t="shared" si="9"/>
        <v>52.91766023</v>
      </c>
      <c r="Y203" s="77">
        <f t="shared" si="10"/>
        <v>29.08233977</v>
      </c>
      <c r="Z203" s="77">
        <f t="shared" si="11"/>
        <v>51.85023935</v>
      </c>
      <c r="AA203" s="77">
        <f t="shared" si="12"/>
        <v>31.14976065</v>
      </c>
      <c r="AB203" s="77">
        <f t="shared" si="13"/>
        <v>0.5291239235</v>
      </c>
      <c r="AC203" s="77">
        <f t="shared" si="14"/>
        <v>0.1542905125</v>
      </c>
      <c r="AD203" s="42">
        <f t="shared" si="15"/>
        <v>28</v>
      </c>
      <c r="AE203" s="42">
        <f t="shared" si="16"/>
        <v>15</v>
      </c>
      <c r="AF203" s="42">
        <f t="shared" si="17"/>
        <v>8</v>
      </c>
      <c r="AG203" s="42">
        <f t="shared" si="18"/>
        <v>5</v>
      </c>
      <c r="AH203" s="32">
        <f>'M1,M2,M3 Restoration'!AT203</f>
        <v>0.4491962799</v>
      </c>
      <c r="AI203" s="77">
        <f t="shared" si="19"/>
        <v>7</v>
      </c>
      <c r="AJ203" s="77">
        <f t="shared" si="20"/>
        <v>8</v>
      </c>
      <c r="AK203" s="77"/>
      <c r="AL203" s="77"/>
    </row>
    <row r="204">
      <c r="A204" s="1"/>
      <c r="B204" s="1"/>
      <c r="C204" s="62"/>
      <c r="D204" s="62"/>
      <c r="E204" s="2">
        <v>3071.0</v>
      </c>
      <c r="F204" s="61">
        <v>590.0</v>
      </c>
      <c r="G204" s="43">
        <f>'N1,N2,N3 Restoration'!H204</f>
        <v>15</v>
      </c>
      <c r="H204" s="43">
        <f>'Turnout Restoration'!AW204</f>
        <v>9</v>
      </c>
      <c r="I204" s="43">
        <f>'N1,N2,N3 Restoration'!J204</f>
        <v>10</v>
      </c>
      <c r="J204" s="44">
        <v>28.0</v>
      </c>
      <c r="K204" s="44">
        <v>50.0</v>
      </c>
      <c r="L204" s="44">
        <v>22.0</v>
      </c>
      <c r="M204" s="45">
        <f>'Turnout Restoration'!AR204</f>
        <v>15</v>
      </c>
      <c r="N204" s="45">
        <f>'Turnout Restoration'!O204</f>
        <v>12</v>
      </c>
      <c r="O204" s="45">
        <f>'Turnout Restoration'!AT204</f>
        <v>7</v>
      </c>
      <c r="P204" s="77">
        <f t="shared" si="2"/>
        <v>0.6944444444</v>
      </c>
      <c r="Q204" s="77">
        <f t="shared" si="3"/>
        <v>0.8064516129</v>
      </c>
      <c r="R204" s="77">
        <f t="shared" si="4"/>
        <v>0.01020991371</v>
      </c>
      <c r="S204" s="77">
        <f t="shared" si="5"/>
        <v>-0.03082406437</v>
      </c>
      <c r="T204" s="77">
        <f t="shared" ref="T204:U204" si="221">R204+$D$12</f>
        <v>0.3713036381</v>
      </c>
      <c r="U204" s="77">
        <f t="shared" si="221"/>
        <v>0.33026966</v>
      </c>
      <c r="V204" s="77">
        <f t="shared" si="7"/>
        <v>72</v>
      </c>
      <c r="W204" s="77">
        <f t="shared" si="8"/>
        <v>62</v>
      </c>
      <c r="X204" s="77">
        <f t="shared" si="9"/>
        <v>45.26613806</v>
      </c>
      <c r="Y204" s="77">
        <f t="shared" si="10"/>
        <v>26.73386194</v>
      </c>
      <c r="Z204" s="77">
        <f t="shared" si="11"/>
        <v>41.52328108</v>
      </c>
      <c r="AA204" s="77">
        <f t="shared" si="12"/>
        <v>20.47671892</v>
      </c>
      <c r="AB204" s="77">
        <f t="shared" si="13"/>
        <v>0.4860145121</v>
      </c>
      <c r="AC204" s="77">
        <f t="shared" si="14"/>
        <v>0.2889945035</v>
      </c>
      <c r="AD204" s="42">
        <f t="shared" si="15"/>
        <v>22</v>
      </c>
      <c r="AE204" s="42">
        <f t="shared" si="16"/>
        <v>13</v>
      </c>
      <c r="AF204" s="42">
        <f t="shared" si="17"/>
        <v>12</v>
      </c>
      <c r="AG204" s="42">
        <f t="shared" si="18"/>
        <v>6</v>
      </c>
      <c r="AH204" s="32">
        <f>'M1,M2,M3 Restoration'!AT204</f>
        <v>0.5563954596</v>
      </c>
      <c r="AI204" s="77">
        <f t="shared" si="19"/>
        <v>7</v>
      </c>
      <c r="AJ204" s="77">
        <f t="shared" si="20"/>
        <v>6</v>
      </c>
      <c r="AK204" s="77"/>
      <c r="AL204" s="77"/>
    </row>
    <row r="205">
      <c r="A205" s="1"/>
      <c r="B205" s="1"/>
      <c r="C205" s="62"/>
      <c r="D205" s="62"/>
      <c r="E205" s="2">
        <v>3074.0</v>
      </c>
      <c r="F205" s="61">
        <v>896.0</v>
      </c>
      <c r="G205" s="43">
        <f>'N1,N2,N3 Restoration'!H205</f>
        <v>11</v>
      </c>
      <c r="H205" s="43">
        <f>'Turnout Restoration'!AW205</f>
        <v>4</v>
      </c>
      <c r="I205" s="43">
        <f>'N1,N2,N3 Restoration'!J205</f>
        <v>11</v>
      </c>
      <c r="J205" s="44">
        <v>27.0</v>
      </c>
      <c r="K205" s="44">
        <v>68.0</v>
      </c>
      <c r="L205" s="44">
        <v>29.0</v>
      </c>
      <c r="M205" s="45">
        <f>'Turnout Restoration'!AR205</f>
        <v>10</v>
      </c>
      <c r="N205" s="45">
        <f>'Turnout Restoration'!O205</f>
        <v>6</v>
      </c>
      <c r="O205" s="45">
        <f>'Turnout Restoration'!AT205</f>
        <v>13</v>
      </c>
      <c r="P205" s="77">
        <f t="shared" si="2"/>
        <v>0.7088607595</v>
      </c>
      <c r="Q205" s="77">
        <f t="shared" si="3"/>
        <v>0.9189189189</v>
      </c>
      <c r="R205" s="77">
        <f t="shared" si="4"/>
        <v>0.01689093839</v>
      </c>
      <c r="S205" s="77">
        <f t="shared" si="5"/>
        <v>0.02129721935</v>
      </c>
      <c r="T205" s="77">
        <f t="shared" ref="T205:U205" si="222">R205+$D$12</f>
        <v>0.3779846628</v>
      </c>
      <c r="U205" s="77">
        <f t="shared" si="222"/>
        <v>0.3823909438</v>
      </c>
      <c r="V205" s="77">
        <f t="shared" si="7"/>
        <v>79</v>
      </c>
      <c r="W205" s="77">
        <f t="shared" si="8"/>
        <v>74</v>
      </c>
      <c r="X205" s="77">
        <f t="shared" si="9"/>
        <v>49.13921164</v>
      </c>
      <c r="Y205" s="77">
        <f t="shared" si="10"/>
        <v>29.86078836</v>
      </c>
      <c r="Z205" s="77">
        <f t="shared" si="11"/>
        <v>45.70307016</v>
      </c>
      <c r="AA205" s="77">
        <f t="shared" si="12"/>
        <v>28.29692984</v>
      </c>
      <c r="AB205" s="77">
        <f t="shared" si="13"/>
        <v>0.4680579772</v>
      </c>
      <c r="AC205" s="77">
        <f t="shared" si="14"/>
        <v>0.1312822088</v>
      </c>
      <c r="AD205" s="42">
        <f t="shared" si="15"/>
        <v>23</v>
      </c>
      <c r="AE205" s="42">
        <f t="shared" si="16"/>
        <v>14</v>
      </c>
      <c r="AF205" s="42">
        <f t="shared" si="17"/>
        <v>6</v>
      </c>
      <c r="AG205" s="42">
        <f t="shared" si="18"/>
        <v>4</v>
      </c>
      <c r="AH205" s="32">
        <f>'M1,M2,M3 Restoration'!AT205</f>
        <v>0.3913895419</v>
      </c>
      <c r="AI205" s="77">
        <f t="shared" si="19"/>
        <v>5</v>
      </c>
      <c r="AJ205" s="77">
        <f t="shared" si="20"/>
        <v>9</v>
      </c>
      <c r="AK205" s="77"/>
      <c r="AL205" s="77"/>
    </row>
    <row r="206">
      <c r="A206" s="1"/>
      <c r="B206" s="1"/>
      <c r="C206" s="62"/>
      <c r="D206" s="62"/>
      <c r="E206" s="2">
        <v>3217.0</v>
      </c>
      <c r="F206" s="61">
        <v>1825.0</v>
      </c>
      <c r="G206" s="43">
        <f>'N1,N2,N3 Restoration'!H206</f>
        <v>20</v>
      </c>
      <c r="H206" s="43">
        <f>'Turnout Restoration'!AW206</f>
        <v>17</v>
      </c>
      <c r="I206" s="43">
        <f>'N1,N2,N3 Restoration'!J206</f>
        <v>22</v>
      </c>
      <c r="J206" s="44">
        <v>72.0</v>
      </c>
      <c r="K206" s="44">
        <v>115.0</v>
      </c>
      <c r="L206" s="44">
        <v>44.0</v>
      </c>
      <c r="M206" s="45">
        <f>'Turnout Restoration'!AR206</f>
        <v>28</v>
      </c>
      <c r="N206" s="45">
        <f>'Turnout Restoration'!O206</f>
        <v>23</v>
      </c>
      <c r="O206" s="45">
        <f>'Turnout Restoration'!AT206</f>
        <v>16</v>
      </c>
      <c r="P206" s="77">
        <f t="shared" si="2"/>
        <v>0.725</v>
      </c>
      <c r="Q206" s="77">
        <f t="shared" si="3"/>
        <v>0.8333333333</v>
      </c>
      <c r="R206" s="77">
        <f t="shared" si="4"/>
        <v>0.02437042699</v>
      </c>
      <c r="S206" s="77">
        <f t="shared" si="5"/>
        <v>-0.0183661348</v>
      </c>
      <c r="T206" s="77">
        <f t="shared" ref="T206:U206" si="223">R206+$D$12</f>
        <v>0.3854641514</v>
      </c>
      <c r="U206" s="77">
        <f t="shared" si="223"/>
        <v>0.3427275896</v>
      </c>
      <c r="V206" s="77">
        <f t="shared" si="7"/>
        <v>160</v>
      </c>
      <c r="W206" s="77">
        <f t="shared" si="8"/>
        <v>138</v>
      </c>
      <c r="X206" s="77">
        <f t="shared" si="9"/>
        <v>98.32573578</v>
      </c>
      <c r="Y206" s="77">
        <f t="shared" si="10"/>
        <v>61.67426422</v>
      </c>
      <c r="Z206" s="77">
        <f t="shared" si="11"/>
        <v>90.70359263</v>
      </c>
      <c r="AA206" s="77">
        <f t="shared" si="12"/>
        <v>47.29640737</v>
      </c>
      <c r="AB206" s="77">
        <f t="shared" si="13"/>
        <v>0.4474922018</v>
      </c>
      <c r="AC206" s="77">
        <f t="shared" si="14"/>
        <v>0.2535731974</v>
      </c>
      <c r="AD206" s="42">
        <f t="shared" si="15"/>
        <v>44</v>
      </c>
      <c r="AE206" s="42">
        <f t="shared" si="16"/>
        <v>28</v>
      </c>
      <c r="AF206" s="42">
        <f t="shared" si="17"/>
        <v>23</v>
      </c>
      <c r="AG206" s="42">
        <f t="shared" si="18"/>
        <v>12</v>
      </c>
      <c r="AH206" s="32">
        <f>'M1,M2,M3 Restoration'!AT206</f>
        <v>0.5268501838</v>
      </c>
      <c r="AI206" s="77">
        <f t="shared" si="19"/>
        <v>15</v>
      </c>
      <c r="AJ206" s="77">
        <f t="shared" si="20"/>
        <v>13</v>
      </c>
      <c r="AK206" s="77"/>
      <c r="AL206" s="77"/>
    </row>
    <row r="207">
      <c r="A207" s="1"/>
      <c r="B207" s="1"/>
      <c r="C207" s="62"/>
      <c r="D207" s="62"/>
      <c r="E207" s="2">
        <v>3361.0</v>
      </c>
      <c r="F207" s="61">
        <v>1573.0</v>
      </c>
      <c r="G207" s="43">
        <f>'N1,N2,N3 Restoration'!H207</f>
        <v>15</v>
      </c>
      <c r="H207" s="43">
        <f>'Turnout Restoration'!AW207</f>
        <v>7</v>
      </c>
      <c r="I207" s="43">
        <f>'N1,N2,N3 Restoration'!J207</f>
        <v>19</v>
      </c>
      <c r="J207" s="44">
        <v>75.0</v>
      </c>
      <c r="K207" s="44">
        <v>112.0</v>
      </c>
      <c r="L207" s="44">
        <v>29.0</v>
      </c>
      <c r="M207" s="45">
        <f>'Turnout Restoration'!AR207</f>
        <v>26</v>
      </c>
      <c r="N207" s="45">
        <f>'Turnout Restoration'!O207</f>
        <v>11</v>
      </c>
      <c r="O207" s="45">
        <f>'Turnout Restoration'!AT207</f>
        <v>27</v>
      </c>
      <c r="P207" s="77">
        <f t="shared" si="2"/>
        <v>0.6624203822</v>
      </c>
      <c r="Q207" s="77">
        <f t="shared" si="3"/>
        <v>0.9105691057</v>
      </c>
      <c r="R207" s="77">
        <f t="shared" si="4"/>
        <v>-0.004631156953</v>
      </c>
      <c r="S207" s="77">
        <f t="shared" si="5"/>
        <v>0.01742762382</v>
      </c>
      <c r="T207" s="77">
        <f t="shared" ref="T207:U207" si="224">R207+$D$12</f>
        <v>0.3564625675</v>
      </c>
      <c r="U207" s="77">
        <f t="shared" si="224"/>
        <v>0.3785213482</v>
      </c>
      <c r="V207" s="77">
        <f t="shared" si="7"/>
        <v>157</v>
      </c>
      <c r="W207" s="77">
        <f t="shared" si="8"/>
        <v>123</v>
      </c>
      <c r="X207" s="77">
        <f t="shared" si="9"/>
        <v>101.0353769</v>
      </c>
      <c r="Y207" s="77">
        <f t="shared" si="10"/>
        <v>55.96462309</v>
      </c>
      <c r="Z207" s="77">
        <f t="shared" si="11"/>
        <v>76.44187417</v>
      </c>
      <c r="AA207" s="77">
        <f t="shared" si="12"/>
        <v>46.55812583</v>
      </c>
      <c r="AB207" s="77">
        <f t="shared" si="13"/>
        <v>0.5245687364</v>
      </c>
      <c r="AC207" s="77">
        <f t="shared" si="14"/>
        <v>0.1439001872</v>
      </c>
      <c r="AD207" s="42">
        <f t="shared" si="15"/>
        <v>53</v>
      </c>
      <c r="AE207" s="42">
        <f t="shared" si="16"/>
        <v>29</v>
      </c>
      <c r="AF207" s="42">
        <f t="shared" si="17"/>
        <v>11</v>
      </c>
      <c r="AG207" s="42">
        <f t="shared" si="18"/>
        <v>7</v>
      </c>
      <c r="AH207" s="32">
        <f>'M1,M2,M3 Restoration'!AT207</f>
        <v>0.6001167412</v>
      </c>
      <c r="AI207" s="77">
        <f t="shared" si="19"/>
        <v>17</v>
      </c>
      <c r="AJ207" s="77">
        <f t="shared" si="20"/>
        <v>12</v>
      </c>
      <c r="AK207" s="77"/>
      <c r="AL207" s="77"/>
    </row>
    <row r="208">
      <c r="A208" s="1"/>
      <c r="B208" s="1"/>
      <c r="C208" s="62"/>
      <c r="D208" s="62"/>
      <c r="E208" s="2">
        <v>3363.0</v>
      </c>
      <c r="F208" s="61">
        <v>2588.0</v>
      </c>
      <c r="G208" s="43">
        <f>'N1,N2,N3 Restoration'!H208</f>
        <v>29</v>
      </c>
      <c r="H208" s="43">
        <f>'Turnout Restoration'!AW208</f>
        <v>21</v>
      </c>
      <c r="I208" s="43">
        <f>'N1,N2,N3 Restoration'!J208</f>
        <v>22</v>
      </c>
      <c r="J208" s="44">
        <v>133.0</v>
      </c>
      <c r="K208" s="44">
        <v>272.0</v>
      </c>
      <c r="L208" s="44">
        <v>62.0</v>
      </c>
      <c r="M208" s="45">
        <f>'Turnout Restoration'!AR208</f>
        <v>38</v>
      </c>
      <c r="N208" s="45">
        <f>'Turnout Restoration'!O208</f>
        <v>21</v>
      </c>
      <c r="O208" s="45">
        <f>'Turnout Restoration'!AT208</f>
        <v>27</v>
      </c>
      <c r="P208" s="77">
        <f t="shared" si="2"/>
        <v>0.75</v>
      </c>
      <c r="Q208" s="77">
        <f t="shared" si="3"/>
        <v>0.9283276451</v>
      </c>
      <c r="R208" s="77">
        <f t="shared" si="4"/>
        <v>0.03595630149</v>
      </c>
      <c r="S208" s="77">
        <f t="shared" si="5"/>
        <v>0.02565755216</v>
      </c>
      <c r="T208" s="77">
        <f t="shared" ref="T208:U208" si="225">R208+$D$12</f>
        <v>0.3970500259</v>
      </c>
      <c r="U208" s="77">
        <f t="shared" si="225"/>
        <v>0.3867512766</v>
      </c>
      <c r="V208" s="77">
        <f t="shared" si="7"/>
        <v>260</v>
      </c>
      <c r="W208" s="77">
        <f t="shared" si="8"/>
        <v>293</v>
      </c>
      <c r="X208" s="77">
        <f t="shared" si="9"/>
        <v>156.7669933</v>
      </c>
      <c r="Y208" s="77">
        <f t="shared" si="10"/>
        <v>103.2330067</v>
      </c>
      <c r="Z208" s="77">
        <f t="shared" si="11"/>
        <v>179.681876</v>
      </c>
      <c r="AA208" s="77">
        <f t="shared" si="12"/>
        <v>113.318124</v>
      </c>
      <c r="AB208" s="77">
        <f t="shared" si="13"/>
        <v>0.4146280964</v>
      </c>
      <c r="AC208" s="77">
        <f t="shared" si="14"/>
        <v>0.1168732232</v>
      </c>
      <c r="AD208" s="42">
        <f t="shared" si="15"/>
        <v>65</v>
      </c>
      <c r="AE208" s="42">
        <f t="shared" si="16"/>
        <v>43</v>
      </c>
      <c r="AF208" s="42">
        <f t="shared" si="17"/>
        <v>21</v>
      </c>
      <c r="AG208" s="42">
        <f t="shared" si="18"/>
        <v>13</v>
      </c>
      <c r="AH208" s="32">
        <f>'M1,M2,M3 Restoration'!AT208</f>
        <v>0.6673086104</v>
      </c>
      <c r="AI208" s="77">
        <f t="shared" si="19"/>
        <v>29</v>
      </c>
      <c r="AJ208" s="77">
        <f t="shared" si="20"/>
        <v>14</v>
      </c>
      <c r="AK208" s="77"/>
      <c r="AL208" s="77"/>
    </row>
    <row r="209">
      <c r="A209" s="1"/>
      <c r="B209" s="1"/>
      <c r="C209" s="62"/>
      <c r="D209" s="62"/>
      <c r="E209" s="2">
        <v>3364.0</v>
      </c>
      <c r="F209" s="61">
        <v>1766.0</v>
      </c>
      <c r="G209" s="43">
        <f>'N1,N2,N3 Restoration'!H209</f>
        <v>23</v>
      </c>
      <c r="H209" s="43">
        <f>'Turnout Restoration'!AW209</f>
        <v>14</v>
      </c>
      <c r="I209" s="43">
        <f>'N1,N2,N3 Restoration'!J209</f>
        <v>20</v>
      </c>
      <c r="J209" s="44">
        <v>92.0</v>
      </c>
      <c r="K209" s="44">
        <v>177.0</v>
      </c>
      <c r="L209" s="44">
        <v>50.0</v>
      </c>
      <c r="M209" s="45">
        <f>'Turnout Restoration'!AR209</f>
        <v>22</v>
      </c>
      <c r="N209" s="45">
        <f>'Turnout Restoration'!O209</f>
        <v>21</v>
      </c>
      <c r="O209" s="45">
        <f>'Turnout Restoration'!AT209</f>
        <v>23</v>
      </c>
      <c r="P209" s="77">
        <f t="shared" si="2"/>
        <v>0.7593582888</v>
      </c>
      <c r="Q209" s="77">
        <f t="shared" si="3"/>
        <v>0.8939393939</v>
      </c>
      <c r="R209" s="77">
        <f t="shared" si="4"/>
        <v>0.04029325986</v>
      </c>
      <c r="S209" s="77">
        <f t="shared" si="5"/>
        <v>0.009720833688</v>
      </c>
      <c r="T209" s="77">
        <f t="shared" ref="T209:U209" si="226">R209+$D$12</f>
        <v>0.4013869843</v>
      </c>
      <c r="U209" s="77">
        <f t="shared" si="226"/>
        <v>0.3708145581</v>
      </c>
      <c r="V209" s="77">
        <f t="shared" si="7"/>
        <v>187</v>
      </c>
      <c r="W209" s="77">
        <f t="shared" si="8"/>
        <v>198</v>
      </c>
      <c r="X209" s="77">
        <f t="shared" si="9"/>
        <v>111.9406339</v>
      </c>
      <c r="Y209" s="77">
        <f t="shared" si="10"/>
        <v>75.05936606</v>
      </c>
      <c r="Z209" s="77">
        <f t="shared" si="11"/>
        <v>124.5787175</v>
      </c>
      <c r="AA209" s="77">
        <f t="shared" si="12"/>
        <v>73.4212825</v>
      </c>
      <c r="AB209" s="77">
        <f t="shared" si="13"/>
        <v>0.4019987954</v>
      </c>
      <c r="AC209" s="77">
        <f t="shared" si="14"/>
        <v>0.1685681184</v>
      </c>
      <c r="AD209" s="42">
        <f t="shared" si="15"/>
        <v>45</v>
      </c>
      <c r="AE209" s="42">
        <f t="shared" si="16"/>
        <v>30</v>
      </c>
      <c r="AF209" s="42">
        <f t="shared" si="17"/>
        <v>21</v>
      </c>
      <c r="AG209" s="42">
        <f t="shared" si="18"/>
        <v>12</v>
      </c>
      <c r="AH209" s="32">
        <f>'M1,M2,M3 Restoration'!AT209</f>
        <v>0.607950632</v>
      </c>
      <c r="AI209" s="77">
        <f t="shared" si="19"/>
        <v>18</v>
      </c>
      <c r="AJ209" s="77">
        <f t="shared" si="20"/>
        <v>12</v>
      </c>
      <c r="AK209" s="77"/>
      <c r="AL209" s="77"/>
    </row>
    <row r="210">
      <c r="A210" s="1"/>
      <c r="B210" s="1"/>
      <c r="C210" s="62"/>
      <c r="D210" s="62"/>
      <c r="E210" s="2">
        <v>3366.0</v>
      </c>
      <c r="F210" s="61">
        <v>2937.0</v>
      </c>
      <c r="G210" s="43">
        <f>'N1,N2,N3 Restoration'!H210</f>
        <v>39</v>
      </c>
      <c r="H210" s="43">
        <f>'Turnout Restoration'!AW210</f>
        <v>30</v>
      </c>
      <c r="I210" s="43">
        <f>'N1,N2,N3 Restoration'!J210</f>
        <v>48</v>
      </c>
      <c r="J210" s="44">
        <v>139.0</v>
      </c>
      <c r="K210" s="44">
        <v>281.0</v>
      </c>
      <c r="L210" s="44">
        <v>90.0</v>
      </c>
      <c r="M210" s="45">
        <f>'Turnout Restoration'!AR210</f>
        <v>45</v>
      </c>
      <c r="N210" s="45">
        <f>'Turnout Restoration'!O210</f>
        <v>40</v>
      </c>
      <c r="O210" s="45">
        <f>'Turnout Restoration'!AT210</f>
        <v>44</v>
      </c>
      <c r="P210" s="77">
        <f t="shared" si="2"/>
        <v>0.7201257862</v>
      </c>
      <c r="Q210" s="77">
        <f t="shared" si="3"/>
        <v>0.8753894081</v>
      </c>
      <c r="R210" s="77">
        <f t="shared" si="4"/>
        <v>0.0221115458</v>
      </c>
      <c r="S210" s="77">
        <f t="shared" si="5"/>
        <v>0.00112412137</v>
      </c>
      <c r="T210" s="77">
        <f t="shared" ref="T210:U210" si="227">R210+$D$12</f>
        <v>0.3832052702</v>
      </c>
      <c r="U210" s="77">
        <f t="shared" si="227"/>
        <v>0.3622178458</v>
      </c>
      <c r="V210" s="77">
        <f t="shared" si="7"/>
        <v>318</v>
      </c>
      <c r="W210" s="77">
        <f t="shared" si="8"/>
        <v>321</v>
      </c>
      <c r="X210" s="77">
        <f t="shared" si="9"/>
        <v>196.1407241</v>
      </c>
      <c r="Y210" s="77">
        <f t="shared" si="10"/>
        <v>121.8592759</v>
      </c>
      <c r="Z210" s="77">
        <f t="shared" si="11"/>
        <v>204.7280715</v>
      </c>
      <c r="AA210" s="77">
        <f t="shared" si="12"/>
        <v>116.2719285</v>
      </c>
      <c r="AB210" s="77">
        <f t="shared" si="13"/>
        <v>0.453755845</v>
      </c>
      <c r="AC210" s="77">
        <f t="shared" si="14"/>
        <v>0.1953811205</v>
      </c>
      <c r="AD210" s="42">
        <f t="shared" si="15"/>
        <v>89</v>
      </c>
      <c r="AE210" s="42">
        <f t="shared" si="16"/>
        <v>55</v>
      </c>
      <c r="AF210" s="42">
        <f t="shared" si="17"/>
        <v>40</v>
      </c>
      <c r="AG210" s="42">
        <f t="shared" si="18"/>
        <v>23</v>
      </c>
      <c r="AH210" s="32">
        <f>'M1,M2,M3 Restoration'!AT210</f>
        <v>0.4988800885</v>
      </c>
      <c r="AI210" s="77">
        <f t="shared" si="19"/>
        <v>27</v>
      </c>
      <c r="AJ210" s="77">
        <f t="shared" si="20"/>
        <v>28</v>
      </c>
      <c r="AK210" s="77"/>
      <c r="AL210" s="77"/>
    </row>
    <row r="211">
      <c r="A211" s="1"/>
      <c r="B211" s="1"/>
      <c r="C211" s="62"/>
      <c r="D211" s="62"/>
      <c r="E211" s="2">
        <v>3370.0</v>
      </c>
      <c r="F211" s="61">
        <v>3024.0</v>
      </c>
      <c r="G211" s="43">
        <f>'N1,N2,N3 Restoration'!H211</f>
        <v>23</v>
      </c>
      <c r="H211" s="43">
        <f>'Turnout Restoration'!AW211</f>
        <v>28</v>
      </c>
      <c r="I211" s="43">
        <f>'N1,N2,N3 Restoration'!J211</f>
        <v>26</v>
      </c>
      <c r="J211" s="44">
        <v>110.0</v>
      </c>
      <c r="K211" s="44">
        <v>231.0</v>
      </c>
      <c r="L211" s="44">
        <v>96.0</v>
      </c>
      <c r="M211" s="45">
        <f>'Turnout Restoration'!AR211</f>
        <v>44</v>
      </c>
      <c r="N211" s="45">
        <f>'Turnout Restoration'!O211</f>
        <v>30</v>
      </c>
      <c r="O211" s="45">
        <f>'Turnout Restoration'!AT211</f>
        <v>41</v>
      </c>
      <c r="P211" s="77">
        <f t="shared" si="2"/>
        <v>0.7079037801</v>
      </c>
      <c r="Q211" s="77">
        <f t="shared" si="3"/>
        <v>0.8850574713</v>
      </c>
      <c r="R211" s="77">
        <f t="shared" si="4"/>
        <v>0.01644744065</v>
      </c>
      <c r="S211" s="77">
        <f t="shared" si="5"/>
        <v>0.00560464003</v>
      </c>
      <c r="T211" s="77">
        <f t="shared" ref="T211:U211" si="228">R211+$D$12</f>
        <v>0.3775411651</v>
      </c>
      <c r="U211" s="77">
        <f t="shared" si="228"/>
        <v>0.3666983644</v>
      </c>
      <c r="V211" s="77">
        <f t="shared" si="7"/>
        <v>291</v>
      </c>
      <c r="W211" s="77">
        <f t="shared" si="8"/>
        <v>261</v>
      </c>
      <c r="X211" s="77">
        <f t="shared" si="9"/>
        <v>181.135521</v>
      </c>
      <c r="Y211" s="77">
        <f t="shared" si="10"/>
        <v>109.864479</v>
      </c>
      <c r="Z211" s="77">
        <f t="shared" si="11"/>
        <v>165.2917269</v>
      </c>
      <c r="AA211" s="77">
        <f t="shared" si="12"/>
        <v>95.70827312</v>
      </c>
      <c r="AB211" s="77">
        <f t="shared" si="13"/>
        <v>0.469261907</v>
      </c>
      <c r="AC211" s="77">
        <f t="shared" si="14"/>
        <v>0.181497287</v>
      </c>
      <c r="AD211" s="42">
        <f t="shared" si="15"/>
        <v>85</v>
      </c>
      <c r="AE211" s="42">
        <f t="shared" si="16"/>
        <v>52</v>
      </c>
      <c r="AF211" s="42">
        <f t="shared" si="17"/>
        <v>30</v>
      </c>
      <c r="AG211" s="42">
        <f t="shared" si="18"/>
        <v>17</v>
      </c>
      <c r="AH211" s="32">
        <f>'M1,M2,M3 Restoration'!AT211</f>
        <v>0.4340604359</v>
      </c>
      <c r="AI211" s="77">
        <f t="shared" si="19"/>
        <v>23</v>
      </c>
      <c r="AJ211" s="77">
        <f t="shared" si="20"/>
        <v>29</v>
      </c>
      <c r="AK211" s="77"/>
      <c r="AL211" s="77"/>
    </row>
    <row r="212">
      <c r="A212" s="1"/>
      <c r="B212" s="1"/>
      <c r="C212" s="62"/>
      <c r="D212" s="62"/>
      <c r="E212" s="2">
        <v>3373.0</v>
      </c>
      <c r="F212" s="61">
        <v>3887.0</v>
      </c>
      <c r="G212" s="43">
        <f>'N1,N2,N3 Restoration'!H212</f>
        <v>37</v>
      </c>
      <c r="H212" s="43">
        <f>'Turnout Restoration'!AW212</f>
        <v>43</v>
      </c>
      <c r="I212" s="43">
        <f>'N1,N2,N3 Restoration'!J212</f>
        <v>56</v>
      </c>
      <c r="J212" s="44">
        <v>168.0</v>
      </c>
      <c r="K212" s="44">
        <v>306.0</v>
      </c>
      <c r="L212" s="44">
        <v>131.0</v>
      </c>
      <c r="M212" s="45">
        <f>'Turnout Restoration'!AR212</f>
        <v>51</v>
      </c>
      <c r="N212" s="45">
        <f>'Turnout Restoration'!O212</f>
        <v>56</v>
      </c>
      <c r="O212" s="45">
        <f>'Turnout Restoration'!AT212</f>
        <v>61</v>
      </c>
      <c r="P212" s="77">
        <f t="shared" si="2"/>
        <v>0.7274939173</v>
      </c>
      <c r="Q212" s="77">
        <f t="shared" si="3"/>
        <v>0.8453038674</v>
      </c>
      <c r="R212" s="77">
        <f t="shared" si="4"/>
        <v>0.02552619549</v>
      </c>
      <c r="S212" s="77">
        <f t="shared" si="5"/>
        <v>-0.01281857058</v>
      </c>
      <c r="T212" s="77">
        <f t="shared" ref="T212:U212" si="229">R212+$D$12</f>
        <v>0.3866199199</v>
      </c>
      <c r="U212" s="77">
        <f t="shared" si="229"/>
        <v>0.3482751538</v>
      </c>
      <c r="V212" s="77">
        <f t="shared" si="7"/>
        <v>411</v>
      </c>
      <c r="W212" s="77">
        <f t="shared" si="8"/>
        <v>362</v>
      </c>
      <c r="X212" s="77">
        <f t="shared" si="9"/>
        <v>252.0992129</v>
      </c>
      <c r="Y212" s="77">
        <f t="shared" si="10"/>
        <v>158.9007871</v>
      </c>
      <c r="Z212" s="77">
        <f t="shared" si="11"/>
        <v>235.9243943</v>
      </c>
      <c r="AA212" s="77">
        <f t="shared" si="12"/>
        <v>126.0756057</v>
      </c>
      <c r="AB212" s="77">
        <f t="shared" si="13"/>
        <v>0.4442695346</v>
      </c>
      <c r="AC212" s="77">
        <f t="shared" si="14"/>
        <v>0.2373641783</v>
      </c>
      <c r="AD212" s="42">
        <f t="shared" si="15"/>
        <v>112</v>
      </c>
      <c r="AE212" s="42">
        <f t="shared" si="16"/>
        <v>71</v>
      </c>
      <c r="AF212" s="42">
        <f t="shared" si="17"/>
        <v>56</v>
      </c>
      <c r="AG212" s="42">
        <f t="shared" si="18"/>
        <v>30</v>
      </c>
      <c r="AH212" s="32">
        <f>'M1,M2,M3 Restoration'!AT212</f>
        <v>0.4143965789</v>
      </c>
      <c r="AI212" s="77">
        <f t="shared" si="19"/>
        <v>29</v>
      </c>
      <c r="AJ212" s="77">
        <f t="shared" si="20"/>
        <v>42</v>
      </c>
      <c r="AK212" s="77"/>
      <c r="AL212" s="77"/>
    </row>
    <row r="213">
      <c r="A213" s="1"/>
      <c r="B213" s="1"/>
      <c r="C213" s="62"/>
      <c r="D213" s="62"/>
      <c r="E213" s="2">
        <v>3374.0</v>
      </c>
      <c r="F213" s="61">
        <v>2587.0</v>
      </c>
      <c r="G213" s="43">
        <f>'N1,N2,N3 Restoration'!H213</f>
        <v>30</v>
      </c>
      <c r="H213" s="43">
        <f>'Turnout Restoration'!AW213</f>
        <v>25</v>
      </c>
      <c r="I213" s="43">
        <f>'N1,N2,N3 Restoration'!J213</f>
        <v>30</v>
      </c>
      <c r="J213" s="44">
        <v>104.0</v>
      </c>
      <c r="K213" s="44">
        <v>204.0</v>
      </c>
      <c r="L213" s="44">
        <v>85.0</v>
      </c>
      <c r="M213" s="45">
        <f>'Turnout Restoration'!AR213</f>
        <v>40</v>
      </c>
      <c r="N213" s="45">
        <f>'Turnout Restoration'!O213</f>
        <v>23</v>
      </c>
      <c r="O213" s="45">
        <f>'Turnout Restoration'!AT213</f>
        <v>36</v>
      </c>
      <c r="P213" s="77">
        <f t="shared" si="2"/>
        <v>0.7132075472</v>
      </c>
      <c r="Q213" s="77">
        <f t="shared" si="3"/>
        <v>0.8986784141</v>
      </c>
      <c r="R213" s="77">
        <f t="shared" si="4"/>
        <v>0.01890539185</v>
      </c>
      <c r="S213" s="77">
        <f t="shared" si="5"/>
        <v>0.0119170614</v>
      </c>
      <c r="T213" s="77">
        <f t="shared" ref="T213:U213" si="230">R213+$D$12</f>
        <v>0.3799991163</v>
      </c>
      <c r="U213" s="77">
        <f t="shared" si="230"/>
        <v>0.3730107858</v>
      </c>
      <c r="V213" s="77">
        <f t="shared" si="7"/>
        <v>265</v>
      </c>
      <c r="W213" s="77">
        <f t="shared" si="8"/>
        <v>227</v>
      </c>
      <c r="X213" s="77">
        <f t="shared" si="9"/>
        <v>164.3002342</v>
      </c>
      <c r="Y213" s="77">
        <f t="shared" si="10"/>
        <v>100.6997658</v>
      </c>
      <c r="Z213" s="77">
        <f t="shared" si="11"/>
        <v>142.3265516</v>
      </c>
      <c r="AA213" s="77">
        <f t="shared" si="12"/>
        <v>84.67344838</v>
      </c>
      <c r="AB213" s="77">
        <f t="shared" si="13"/>
        <v>0.462567813</v>
      </c>
      <c r="AC213" s="77">
        <f t="shared" si="14"/>
        <v>0.1616002056</v>
      </c>
      <c r="AD213" s="42">
        <f t="shared" si="15"/>
        <v>76</v>
      </c>
      <c r="AE213" s="42">
        <f t="shared" si="16"/>
        <v>47</v>
      </c>
      <c r="AF213" s="42">
        <f t="shared" si="17"/>
        <v>23</v>
      </c>
      <c r="AG213" s="42">
        <f t="shared" si="18"/>
        <v>14</v>
      </c>
      <c r="AH213" s="32">
        <f>'M1,M2,M3 Restoration'!AT213</f>
        <v>0.4736960022</v>
      </c>
      <c r="AI213" s="77">
        <f t="shared" si="19"/>
        <v>22</v>
      </c>
      <c r="AJ213" s="77">
        <f t="shared" si="20"/>
        <v>25</v>
      </c>
      <c r="AK213" s="77"/>
      <c r="AL213" s="77"/>
    </row>
    <row r="214">
      <c r="A214" s="1"/>
      <c r="B214" s="1"/>
      <c r="C214" s="62"/>
      <c r="D214" s="62"/>
      <c r="E214" s="2">
        <v>3382.0</v>
      </c>
      <c r="F214" s="61">
        <v>2189.0</v>
      </c>
      <c r="G214" s="43">
        <f>'N1,N2,N3 Restoration'!H214</f>
        <v>25</v>
      </c>
      <c r="H214" s="43">
        <f>'Turnout Restoration'!AW214</f>
        <v>16</v>
      </c>
      <c r="I214" s="43">
        <f>'N1,N2,N3 Restoration'!J214</f>
        <v>31</v>
      </c>
      <c r="J214" s="44">
        <v>93.0</v>
      </c>
      <c r="K214" s="44">
        <v>210.0</v>
      </c>
      <c r="L214" s="44">
        <v>73.0</v>
      </c>
      <c r="M214" s="45">
        <f>'Turnout Restoration'!AR214</f>
        <v>25</v>
      </c>
      <c r="N214" s="45">
        <f>'Turnout Restoration'!O214</f>
        <v>29</v>
      </c>
      <c r="O214" s="45">
        <f>'Turnout Restoration'!AT214</f>
        <v>38</v>
      </c>
      <c r="P214" s="77">
        <f t="shared" si="2"/>
        <v>0.7248908297</v>
      </c>
      <c r="Q214" s="77">
        <f t="shared" si="3"/>
        <v>0.8786610879</v>
      </c>
      <c r="R214" s="77">
        <f t="shared" si="4"/>
        <v>0.02431983365</v>
      </c>
      <c r="S214" s="77">
        <f t="shared" si="5"/>
        <v>0.002640332218</v>
      </c>
      <c r="T214" s="77">
        <f t="shared" ref="T214:U214" si="231">R214+$D$12</f>
        <v>0.3854135581</v>
      </c>
      <c r="U214" s="77">
        <f t="shared" si="231"/>
        <v>0.3637340566</v>
      </c>
      <c r="V214" s="77">
        <f t="shared" si="7"/>
        <v>229</v>
      </c>
      <c r="W214" s="77">
        <f t="shared" si="8"/>
        <v>239</v>
      </c>
      <c r="X214" s="77">
        <f t="shared" si="9"/>
        <v>140.7402952</v>
      </c>
      <c r="Y214" s="77">
        <f t="shared" si="10"/>
        <v>88.2597048</v>
      </c>
      <c r="Z214" s="77">
        <f t="shared" si="11"/>
        <v>152.0675605</v>
      </c>
      <c r="AA214" s="77">
        <f t="shared" si="12"/>
        <v>86.93243953</v>
      </c>
      <c r="AB214" s="77">
        <f t="shared" si="13"/>
        <v>0.447632996</v>
      </c>
      <c r="AC214" s="77">
        <f t="shared" si="14"/>
        <v>0.1907047099</v>
      </c>
      <c r="AD214" s="42">
        <f t="shared" si="15"/>
        <v>63</v>
      </c>
      <c r="AE214" s="42">
        <f t="shared" si="16"/>
        <v>40</v>
      </c>
      <c r="AF214" s="42">
        <f t="shared" si="17"/>
        <v>29</v>
      </c>
      <c r="AG214" s="42">
        <f t="shared" si="18"/>
        <v>17</v>
      </c>
      <c r="AH214" s="32">
        <f>'M1,M2,M3 Restoration'!AT214</f>
        <v>0.4475400785</v>
      </c>
      <c r="AI214" s="77">
        <f t="shared" si="19"/>
        <v>18</v>
      </c>
      <c r="AJ214" s="77">
        <f t="shared" si="20"/>
        <v>22</v>
      </c>
      <c r="AK214" s="77"/>
      <c r="AL214" s="77"/>
    </row>
    <row r="215">
      <c r="A215" s="1"/>
      <c r="B215" s="1"/>
      <c r="C215" s="62"/>
      <c r="D215" s="62"/>
      <c r="E215" s="2">
        <v>3383.0</v>
      </c>
      <c r="F215" s="61">
        <v>2452.0</v>
      </c>
      <c r="G215" s="43">
        <f>'N1,N2,N3 Restoration'!H215</f>
        <v>38</v>
      </c>
      <c r="H215" s="43">
        <f>'Turnout Restoration'!AW215</f>
        <v>32</v>
      </c>
      <c r="I215" s="43">
        <f>'N1,N2,N3 Restoration'!J215</f>
        <v>34</v>
      </c>
      <c r="J215" s="44">
        <v>236.0</v>
      </c>
      <c r="K215" s="44">
        <v>506.0</v>
      </c>
      <c r="L215" s="44">
        <v>136.0</v>
      </c>
      <c r="M215" s="45">
        <f>'Turnout Restoration'!AR215</f>
        <v>32</v>
      </c>
      <c r="N215" s="45">
        <f>'Turnout Restoration'!O215</f>
        <v>22</v>
      </c>
      <c r="O215" s="45">
        <f>'Turnout Restoration'!AT215</f>
        <v>42</v>
      </c>
      <c r="P215" s="77">
        <f t="shared" si="2"/>
        <v>0.8340807175</v>
      </c>
      <c r="Q215" s="77">
        <f t="shared" si="3"/>
        <v>0.9583333333</v>
      </c>
      <c r="R215" s="77">
        <f t="shared" si="4"/>
        <v>0.07492224713</v>
      </c>
      <c r="S215" s="77">
        <f t="shared" si="5"/>
        <v>0.03956323771</v>
      </c>
      <c r="T215" s="77">
        <f t="shared" ref="T215:U215" si="232">R215+$D$12</f>
        <v>0.4360159715</v>
      </c>
      <c r="U215" s="77">
        <f t="shared" si="232"/>
        <v>0.4006569621</v>
      </c>
      <c r="V215" s="77">
        <f t="shared" si="7"/>
        <v>446</v>
      </c>
      <c r="W215" s="77">
        <f t="shared" si="8"/>
        <v>528</v>
      </c>
      <c r="X215" s="77">
        <f t="shared" si="9"/>
        <v>251.5368767</v>
      </c>
      <c r="Y215" s="77">
        <f t="shared" si="10"/>
        <v>194.4631233</v>
      </c>
      <c r="Z215" s="77">
        <f t="shared" si="11"/>
        <v>316.453124</v>
      </c>
      <c r="AA215" s="77">
        <f t="shared" si="12"/>
        <v>211.546876</v>
      </c>
      <c r="AB215" s="77">
        <f t="shared" si="13"/>
        <v>0.294191456</v>
      </c>
      <c r="AC215" s="77">
        <f t="shared" si="14"/>
        <v>0.06952056507</v>
      </c>
      <c r="AD215" s="42">
        <f t="shared" si="15"/>
        <v>74</v>
      </c>
      <c r="AE215" s="42">
        <f t="shared" si="16"/>
        <v>57</v>
      </c>
      <c r="AF215" s="42">
        <f t="shared" si="17"/>
        <v>22</v>
      </c>
      <c r="AG215" s="42">
        <f t="shared" si="18"/>
        <v>15</v>
      </c>
      <c r="AH215" s="32">
        <f>'M1,M2,M3 Restoration'!AT215</f>
        <v>0.5881736772</v>
      </c>
      <c r="AI215" s="77">
        <f t="shared" si="19"/>
        <v>34</v>
      </c>
      <c r="AJ215" s="77">
        <f t="shared" si="20"/>
        <v>23</v>
      </c>
      <c r="AK215" s="77"/>
      <c r="AL215" s="77"/>
    </row>
    <row r="216">
      <c r="A216" s="1"/>
      <c r="B216" s="1"/>
      <c r="C216" s="62"/>
      <c r="D216" s="62"/>
      <c r="E216" s="2">
        <v>3385.0</v>
      </c>
      <c r="F216" s="61">
        <v>1775.0</v>
      </c>
      <c r="G216" s="43">
        <f>'N1,N2,N3 Restoration'!H216</f>
        <v>22</v>
      </c>
      <c r="H216" s="43">
        <f>'Turnout Restoration'!AW216</f>
        <v>10</v>
      </c>
      <c r="I216" s="43">
        <f>'N1,N2,N3 Restoration'!J216</f>
        <v>24</v>
      </c>
      <c r="J216" s="44">
        <v>97.0</v>
      </c>
      <c r="K216" s="44">
        <v>157.0</v>
      </c>
      <c r="L216" s="44">
        <v>71.0</v>
      </c>
      <c r="M216" s="45">
        <f>'Turnout Restoration'!AR216</f>
        <v>30</v>
      </c>
      <c r="N216" s="45">
        <f>'Turnout Restoration'!O216</f>
        <v>18</v>
      </c>
      <c r="O216" s="45">
        <f>'Turnout Restoration'!AT216</f>
        <v>27</v>
      </c>
      <c r="P216" s="77">
        <f t="shared" si="2"/>
        <v>0.7466666667</v>
      </c>
      <c r="Q216" s="77">
        <f t="shared" si="3"/>
        <v>0.8971428571</v>
      </c>
      <c r="R216" s="77">
        <f t="shared" si="4"/>
        <v>0.03441151823</v>
      </c>
      <c r="S216" s="77">
        <f t="shared" si="5"/>
        <v>0.01120543059</v>
      </c>
      <c r="T216" s="77">
        <f t="shared" ref="T216:U216" si="233">R216+$D$12</f>
        <v>0.3955052426</v>
      </c>
      <c r="U216" s="77">
        <f t="shared" si="233"/>
        <v>0.372299155</v>
      </c>
      <c r="V216" s="77">
        <f t="shared" si="7"/>
        <v>225</v>
      </c>
      <c r="W216" s="77">
        <f t="shared" si="8"/>
        <v>175</v>
      </c>
      <c r="X216" s="77">
        <f t="shared" si="9"/>
        <v>136.0113204</v>
      </c>
      <c r="Y216" s="77">
        <f t="shared" si="10"/>
        <v>88.98867959</v>
      </c>
      <c r="Z216" s="77">
        <f t="shared" si="11"/>
        <v>109.8476479</v>
      </c>
      <c r="AA216" s="77">
        <f t="shared" si="12"/>
        <v>65.15235213</v>
      </c>
      <c r="AB216" s="77">
        <f t="shared" si="13"/>
        <v>0.4190827633</v>
      </c>
      <c r="AC216" s="77">
        <f t="shared" si="14"/>
        <v>0.1638633175</v>
      </c>
      <c r="AD216" s="42">
        <f t="shared" si="15"/>
        <v>57</v>
      </c>
      <c r="AE216" s="42">
        <f t="shared" si="16"/>
        <v>37</v>
      </c>
      <c r="AF216" s="42">
        <f t="shared" si="17"/>
        <v>18</v>
      </c>
      <c r="AG216" s="42">
        <f t="shared" si="18"/>
        <v>11</v>
      </c>
      <c r="AH216" s="32">
        <f>'M1,M2,M3 Restoration'!AT216</f>
        <v>0.4891332173</v>
      </c>
      <c r="AI216" s="77">
        <f t="shared" si="19"/>
        <v>18</v>
      </c>
      <c r="AJ216" s="77">
        <f t="shared" si="20"/>
        <v>19</v>
      </c>
      <c r="AK216" s="77"/>
      <c r="AL216" s="77"/>
    </row>
    <row r="217">
      <c r="A217" s="1"/>
      <c r="B217" s="1"/>
      <c r="C217" s="62"/>
      <c r="D217" s="62"/>
      <c r="E217" s="2">
        <v>3391.0</v>
      </c>
      <c r="F217" s="61">
        <v>2188.0</v>
      </c>
      <c r="G217" s="43">
        <f>'N1,N2,N3 Restoration'!H217</f>
        <v>33</v>
      </c>
      <c r="H217" s="43">
        <f>'Turnout Restoration'!AW217</f>
        <v>38</v>
      </c>
      <c r="I217" s="43">
        <f>'N1,N2,N3 Restoration'!J217</f>
        <v>34</v>
      </c>
      <c r="J217" s="44">
        <v>100.0</v>
      </c>
      <c r="K217" s="44">
        <v>239.0</v>
      </c>
      <c r="L217" s="44">
        <v>91.0</v>
      </c>
      <c r="M217" s="45">
        <f>'Turnout Restoration'!AR217</f>
        <v>24</v>
      </c>
      <c r="N217" s="45">
        <f>'Turnout Restoration'!O217</f>
        <v>39</v>
      </c>
      <c r="O217" s="45">
        <f>'Turnout Restoration'!AT217</f>
        <v>37</v>
      </c>
      <c r="P217" s="77">
        <f t="shared" si="2"/>
        <v>0.7579365079</v>
      </c>
      <c r="Q217" s="77">
        <f t="shared" si="3"/>
        <v>0.8597122302</v>
      </c>
      <c r="R217" s="77">
        <f t="shared" si="4"/>
        <v>0.03963435689</v>
      </c>
      <c r="S217" s="77">
        <f t="shared" si="5"/>
        <v>-0.00614123125</v>
      </c>
      <c r="T217" s="77">
        <f t="shared" ref="T217:U217" si="234">R217+$D$12</f>
        <v>0.4007280813</v>
      </c>
      <c r="U217" s="77">
        <f t="shared" si="234"/>
        <v>0.3549524932</v>
      </c>
      <c r="V217" s="77">
        <f t="shared" si="7"/>
        <v>252</v>
      </c>
      <c r="W217" s="77">
        <f t="shared" si="8"/>
        <v>278</v>
      </c>
      <c r="X217" s="77">
        <f t="shared" si="9"/>
        <v>151.0165235</v>
      </c>
      <c r="Y217" s="77">
        <f t="shared" si="10"/>
        <v>100.9834765</v>
      </c>
      <c r="Z217" s="77">
        <f t="shared" si="11"/>
        <v>179.3232069</v>
      </c>
      <c r="AA217" s="77">
        <f t="shared" si="12"/>
        <v>98.6767931</v>
      </c>
      <c r="AB217" s="77">
        <f t="shared" si="13"/>
        <v>0.4039293091</v>
      </c>
      <c r="AC217" s="77">
        <f t="shared" si="14"/>
        <v>0.2174843997</v>
      </c>
      <c r="AD217" s="42">
        <f t="shared" si="15"/>
        <v>61</v>
      </c>
      <c r="AE217" s="42">
        <f t="shared" si="16"/>
        <v>41</v>
      </c>
      <c r="AF217" s="42">
        <f t="shared" si="17"/>
        <v>39</v>
      </c>
      <c r="AG217" s="42">
        <f t="shared" si="18"/>
        <v>21</v>
      </c>
      <c r="AH217" s="32">
        <f>'M1,M2,M3 Restoration'!AT217</f>
        <v>0.4364073697</v>
      </c>
      <c r="AI217" s="77">
        <f t="shared" si="19"/>
        <v>18</v>
      </c>
      <c r="AJ217" s="77">
        <f t="shared" si="20"/>
        <v>23</v>
      </c>
      <c r="AK217" s="77"/>
      <c r="AL217" s="77"/>
    </row>
    <row r="218">
      <c r="A218" s="1"/>
      <c r="B218" s="1"/>
      <c r="C218" s="62"/>
      <c r="D218" s="62"/>
      <c r="E218" s="2">
        <v>3392.0</v>
      </c>
      <c r="F218" s="61">
        <v>1601.0</v>
      </c>
      <c r="G218" s="43">
        <f>'N1,N2,N3 Restoration'!H218</f>
        <v>28</v>
      </c>
      <c r="H218" s="43">
        <f>'Turnout Restoration'!AW218</f>
        <v>21</v>
      </c>
      <c r="I218" s="43">
        <f>'N1,N2,N3 Restoration'!J218</f>
        <v>15</v>
      </c>
      <c r="J218" s="44">
        <v>73.0</v>
      </c>
      <c r="K218" s="44">
        <v>133.0</v>
      </c>
      <c r="L218" s="44">
        <v>47.0</v>
      </c>
      <c r="M218" s="45">
        <f>'Turnout Restoration'!AR218</f>
        <v>28</v>
      </c>
      <c r="N218" s="45">
        <f>'Turnout Restoration'!O218</f>
        <v>20</v>
      </c>
      <c r="O218" s="45">
        <f>'Turnout Restoration'!AT218</f>
        <v>13</v>
      </c>
      <c r="P218" s="77">
        <f t="shared" si="2"/>
        <v>0.7453416149</v>
      </c>
      <c r="Q218" s="77">
        <f t="shared" si="3"/>
        <v>0.8692810458</v>
      </c>
      <c r="R218" s="77">
        <f t="shared" si="4"/>
        <v>0.03379744289</v>
      </c>
      <c r="S218" s="77">
        <f t="shared" si="5"/>
        <v>-0.001706707413</v>
      </c>
      <c r="T218" s="77">
        <f t="shared" ref="T218:U218" si="235">R218+$D$12</f>
        <v>0.3948911673</v>
      </c>
      <c r="U218" s="77">
        <f t="shared" si="235"/>
        <v>0.359387017</v>
      </c>
      <c r="V218" s="77">
        <f t="shared" si="7"/>
        <v>161</v>
      </c>
      <c r="W218" s="77">
        <f t="shared" si="8"/>
        <v>153</v>
      </c>
      <c r="X218" s="77">
        <f t="shared" si="9"/>
        <v>97.42252206</v>
      </c>
      <c r="Y218" s="77">
        <f t="shared" si="10"/>
        <v>63.57747794</v>
      </c>
      <c r="Z218" s="77">
        <f t="shared" si="11"/>
        <v>98.0137864</v>
      </c>
      <c r="AA218" s="77">
        <f t="shared" si="12"/>
        <v>54.9862136</v>
      </c>
      <c r="AB218" s="77">
        <f t="shared" si="13"/>
        <v>0.4208472449</v>
      </c>
      <c r="AC218" s="77">
        <f t="shared" si="14"/>
        <v>0.204052927</v>
      </c>
      <c r="AD218" s="42">
        <f t="shared" si="15"/>
        <v>41</v>
      </c>
      <c r="AE218" s="42">
        <f t="shared" si="16"/>
        <v>27</v>
      </c>
      <c r="AF218" s="42">
        <f t="shared" si="17"/>
        <v>20</v>
      </c>
      <c r="AG218" s="42">
        <f t="shared" si="18"/>
        <v>11</v>
      </c>
      <c r="AH218" s="32">
        <f>'M1,M2,M3 Restoration'!AT218</f>
        <v>0.6462250226</v>
      </c>
      <c r="AI218" s="77">
        <f t="shared" si="19"/>
        <v>17</v>
      </c>
      <c r="AJ218" s="77">
        <f t="shared" si="20"/>
        <v>10</v>
      </c>
      <c r="AK218" s="77"/>
      <c r="AL218" s="77"/>
    </row>
    <row r="219">
      <c r="A219" s="1"/>
      <c r="B219" s="1"/>
      <c r="C219" s="62"/>
      <c r="D219" s="62"/>
      <c r="E219" s="2">
        <v>3414.0</v>
      </c>
      <c r="F219" s="61">
        <v>1087.0</v>
      </c>
      <c r="G219" s="43">
        <f>'N1,N2,N3 Restoration'!H219</f>
        <v>12</v>
      </c>
      <c r="H219" s="43">
        <f>'Turnout Restoration'!AW219</f>
        <v>8</v>
      </c>
      <c r="I219" s="43">
        <f>'N1,N2,N3 Restoration'!J219</f>
        <v>13</v>
      </c>
      <c r="J219" s="44">
        <v>34.0</v>
      </c>
      <c r="K219" s="44">
        <v>101.0</v>
      </c>
      <c r="L219" s="44">
        <v>34.0</v>
      </c>
      <c r="M219" s="45">
        <f>'Turnout Restoration'!AR219</f>
        <v>13</v>
      </c>
      <c r="N219" s="45">
        <f>'Turnout Restoration'!O219</f>
        <v>10</v>
      </c>
      <c r="O219" s="45">
        <f>'Turnout Restoration'!AT219</f>
        <v>24</v>
      </c>
      <c r="P219" s="77">
        <f t="shared" si="2"/>
        <v>0.6476190476</v>
      </c>
      <c r="Q219" s="77">
        <f t="shared" si="3"/>
        <v>0.9099099099</v>
      </c>
      <c r="R219" s="77">
        <f t="shared" si="4"/>
        <v>-0.01149061313</v>
      </c>
      <c r="S219" s="77">
        <f t="shared" si="5"/>
        <v>0.01712212944</v>
      </c>
      <c r="T219" s="77">
        <f t="shared" ref="T219:U219" si="236">R219+$D$12</f>
        <v>0.3496031113</v>
      </c>
      <c r="U219" s="77">
        <f t="shared" si="236"/>
        <v>0.3782158538</v>
      </c>
      <c r="V219" s="77">
        <f t="shared" si="7"/>
        <v>105</v>
      </c>
      <c r="W219" s="77">
        <f t="shared" si="8"/>
        <v>111</v>
      </c>
      <c r="X219" s="77">
        <f t="shared" si="9"/>
        <v>68.29167332</v>
      </c>
      <c r="Y219" s="77">
        <f t="shared" si="10"/>
        <v>36.70832668</v>
      </c>
      <c r="Z219" s="77">
        <f t="shared" si="11"/>
        <v>69.01804022</v>
      </c>
      <c r="AA219" s="77">
        <f t="shared" si="12"/>
        <v>41.98195978</v>
      </c>
      <c r="AB219" s="77">
        <f t="shared" si="13"/>
        <v>0.5417937239</v>
      </c>
      <c r="AC219" s="77">
        <f t="shared" si="14"/>
        <v>0.1448896545</v>
      </c>
      <c r="AD219" s="42">
        <f t="shared" si="15"/>
        <v>37</v>
      </c>
      <c r="AE219" s="42">
        <f t="shared" si="16"/>
        <v>20</v>
      </c>
      <c r="AF219" s="42">
        <f t="shared" si="17"/>
        <v>10</v>
      </c>
      <c r="AG219" s="42">
        <f t="shared" si="18"/>
        <v>6</v>
      </c>
      <c r="AH219" s="32">
        <f>'M1,M2,M3 Restoration'!AT219</f>
        <v>0.4002248852</v>
      </c>
      <c r="AI219" s="77">
        <f t="shared" si="19"/>
        <v>8</v>
      </c>
      <c r="AJ219" s="77">
        <f t="shared" si="20"/>
        <v>12</v>
      </c>
      <c r="AK219" s="77"/>
      <c r="AL219" s="77"/>
    </row>
    <row r="220">
      <c r="A220" s="1"/>
      <c r="B220" s="1"/>
      <c r="C220" s="62"/>
      <c r="D220" s="62"/>
      <c r="E220" s="2">
        <v>3417.0</v>
      </c>
      <c r="F220" s="61">
        <v>2146.0</v>
      </c>
      <c r="G220" s="43">
        <f>'N1,N2,N3 Restoration'!H220</f>
        <v>17</v>
      </c>
      <c r="H220" s="43">
        <f>'Turnout Restoration'!AW220</f>
        <v>12</v>
      </c>
      <c r="I220" s="43">
        <f>'N1,N2,N3 Restoration'!J220</f>
        <v>25</v>
      </c>
      <c r="J220" s="44">
        <v>59.0</v>
      </c>
      <c r="K220" s="44">
        <v>117.0</v>
      </c>
      <c r="L220" s="44">
        <v>41.0</v>
      </c>
      <c r="M220" s="45">
        <f>'Turnout Restoration'!AR220</f>
        <v>19</v>
      </c>
      <c r="N220" s="45">
        <f>'Turnout Restoration'!O220</f>
        <v>15</v>
      </c>
      <c r="O220" s="45">
        <f>'Turnout Restoration'!AT220</f>
        <v>26</v>
      </c>
      <c r="P220" s="77">
        <f t="shared" si="2"/>
        <v>0.6896551724</v>
      </c>
      <c r="Q220" s="77">
        <f t="shared" si="3"/>
        <v>0.8863636364</v>
      </c>
      <c r="R220" s="77">
        <f t="shared" si="4"/>
        <v>0.007990397523</v>
      </c>
      <c r="S220" s="77">
        <f t="shared" si="5"/>
        <v>0.006209962627</v>
      </c>
      <c r="T220" s="77">
        <f t="shared" ref="T220:U220" si="237">R220+$D$12</f>
        <v>0.3690841219</v>
      </c>
      <c r="U220" s="77">
        <f t="shared" si="237"/>
        <v>0.367303687</v>
      </c>
      <c r="V220" s="77">
        <f t="shared" si="7"/>
        <v>145</v>
      </c>
      <c r="W220" s="77">
        <f t="shared" si="8"/>
        <v>132</v>
      </c>
      <c r="X220" s="77">
        <f t="shared" si="9"/>
        <v>91.48280232</v>
      </c>
      <c r="Y220" s="77">
        <f t="shared" si="10"/>
        <v>53.51719768</v>
      </c>
      <c r="Z220" s="77">
        <f t="shared" si="11"/>
        <v>83.51591331</v>
      </c>
      <c r="AA220" s="77">
        <f t="shared" si="12"/>
        <v>48.48408669</v>
      </c>
      <c r="AB220" s="77">
        <f t="shared" si="13"/>
        <v>0.4918957319</v>
      </c>
      <c r="AC220" s="77">
        <f t="shared" si="14"/>
        <v>0.1796064894</v>
      </c>
      <c r="AD220" s="42">
        <f t="shared" si="15"/>
        <v>45</v>
      </c>
      <c r="AE220" s="42">
        <f t="shared" si="16"/>
        <v>26</v>
      </c>
      <c r="AF220" s="42">
        <f t="shared" si="17"/>
        <v>15</v>
      </c>
      <c r="AG220" s="42">
        <f t="shared" si="18"/>
        <v>9</v>
      </c>
      <c r="AH220" s="32">
        <f>'M1,M2,M3 Restoration'!AT220</f>
        <v>0.4506051412</v>
      </c>
      <c r="AI220" s="77">
        <f t="shared" si="19"/>
        <v>12</v>
      </c>
      <c r="AJ220" s="77">
        <f t="shared" si="20"/>
        <v>14</v>
      </c>
      <c r="AK220" s="77"/>
      <c r="AL220" s="77"/>
    </row>
    <row r="221">
      <c r="A221" s="1"/>
      <c r="B221" s="1"/>
      <c r="C221" s="62"/>
      <c r="D221" s="62"/>
      <c r="E221" s="2">
        <v>3418.0</v>
      </c>
      <c r="F221" s="61">
        <v>769.0</v>
      </c>
      <c r="G221" s="43">
        <f>'N1,N2,N3 Restoration'!H221</f>
        <v>6</v>
      </c>
      <c r="H221" s="43">
        <f>'Turnout Restoration'!AW221</f>
        <v>5</v>
      </c>
      <c r="I221" s="43">
        <f>'N1,N2,N3 Restoration'!J221</f>
        <v>7</v>
      </c>
      <c r="J221" s="44">
        <v>25.0</v>
      </c>
      <c r="K221" s="44">
        <v>60.0</v>
      </c>
      <c r="L221" s="44">
        <v>29.0</v>
      </c>
      <c r="M221" s="45">
        <f>'Turnout Restoration'!AR221</f>
        <v>9</v>
      </c>
      <c r="N221" s="45">
        <f>'Turnout Restoration'!O221</f>
        <v>8</v>
      </c>
      <c r="O221" s="45">
        <f>'Turnout Restoration'!AT221</f>
        <v>12</v>
      </c>
      <c r="P221" s="77">
        <f t="shared" si="2"/>
        <v>0.72</v>
      </c>
      <c r="Q221" s="77">
        <f t="shared" si="3"/>
        <v>0.8823529412</v>
      </c>
      <c r="R221" s="77">
        <f t="shared" si="4"/>
        <v>0.02205325209</v>
      </c>
      <c r="S221" s="77">
        <f t="shared" si="5"/>
        <v>0.004351266183</v>
      </c>
      <c r="T221" s="77">
        <f t="shared" ref="T221:U221" si="238">R221+$D$12</f>
        <v>0.3831469765</v>
      </c>
      <c r="U221" s="77">
        <f t="shared" si="238"/>
        <v>0.3654449906</v>
      </c>
      <c r="V221" s="77">
        <f t="shared" si="7"/>
        <v>75</v>
      </c>
      <c r="W221" s="77">
        <f t="shared" si="8"/>
        <v>68</v>
      </c>
      <c r="X221" s="77">
        <f t="shared" si="9"/>
        <v>46.26397676</v>
      </c>
      <c r="Y221" s="77">
        <f t="shared" si="10"/>
        <v>28.73602324</v>
      </c>
      <c r="Z221" s="77">
        <f t="shared" si="11"/>
        <v>43.14974064</v>
      </c>
      <c r="AA221" s="77">
        <f t="shared" si="12"/>
        <v>24.85025936</v>
      </c>
      <c r="AB221" s="77">
        <f t="shared" si="13"/>
        <v>0.4539168803</v>
      </c>
      <c r="AC221" s="77">
        <f t="shared" si="14"/>
        <v>0.1854008826</v>
      </c>
      <c r="AD221" s="42">
        <f t="shared" si="15"/>
        <v>21</v>
      </c>
      <c r="AE221" s="42">
        <f t="shared" si="16"/>
        <v>13</v>
      </c>
      <c r="AF221" s="42">
        <f t="shared" si="17"/>
        <v>8</v>
      </c>
      <c r="AG221" s="42">
        <f t="shared" si="18"/>
        <v>5</v>
      </c>
      <c r="AH221" s="32">
        <f>'M1,M2,M3 Restoration'!AT221</f>
        <v>0.3423126023</v>
      </c>
      <c r="AI221" s="77">
        <f t="shared" si="19"/>
        <v>4</v>
      </c>
      <c r="AJ221" s="77">
        <f t="shared" si="20"/>
        <v>9</v>
      </c>
      <c r="AK221" s="77"/>
      <c r="AL221" s="77"/>
    </row>
    <row r="222">
      <c r="A222" s="1"/>
      <c r="B222" s="1"/>
      <c r="C222" s="62"/>
      <c r="D222" s="62"/>
      <c r="E222" s="2">
        <v>3435.0</v>
      </c>
      <c r="F222" s="61">
        <v>2794.0</v>
      </c>
      <c r="G222" s="43">
        <f>'N1,N2,N3 Restoration'!H222</f>
        <v>17</v>
      </c>
      <c r="H222" s="43">
        <f>'Turnout Restoration'!AW222</f>
        <v>10</v>
      </c>
      <c r="I222" s="43">
        <f>'N1,N2,N3 Restoration'!J222</f>
        <v>33</v>
      </c>
      <c r="J222" s="44">
        <v>81.0</v>
      </c>
      <c r="K222" s="44">
        <v>176.0</v>
      </c>
      <c r="L222" s="44">
        <v>90.0</v>
      </c>
      <c r="M222" s="45">
        <f>'Turnout Restoration'!AR222</f>
        <v>33</v>
      </c>
      <c r="N222" s="45">
        <f>'Turnout Restoration'!O222</f>
        <v>24</v>
      </c>
      <c r="O222" s="45">
        <f>'Turnout Restoration'!AT222</f>
        <v>69</v>
      </c>
      <c r="P222" s="77">
        <f t="shared" si="2"/>
        <v>0.6263736264</v>
      </c>
      <c r="Q222" s="77">
        <f t="shared" si="3"/>
        <v>0.88</v>
      </c>
      <c r="R222" s="77">
        <f t="shared" si="4"/>
        <v>-0.02133648451</v>
      </c>
      <c r="S222" s="77">
        <f t="shared" si="5"/>
        <v>0.003260830936</v>
      </c>
      <c r="T222" s="77">
        <f t="shared" ref="T222:U222" si="239">R222+$D$12</f>
        <v>0.3397572399</v>
      </c>
      <c r="U222" s="77">
        <f t="shared" si="239"/>
        <v>0.3643545553</v>
      </c>
      <c r="V222" s="77">
        <f t="shared" si="7"/>
        <v>273</v>
      </c>
      <c r="W222" s="77">
        <f t="shared" si="8"/>
        <v>200</v>
      </c>
      <c r="X222" s="77">
        <f t="shared" si="9"/>
        <v>180.2462735</v>
      </c>
      <c r="Y222" s="77">
        <f t="shared" si="10"/>
        <v>92.75372649</v>
      </c>
      <c r="Z222" s="77">
        <f t="shared" si="11"/>
        <v>127.1290889</v>
      </c>
      <c r="AA222" s="77">
        <f t="shared" si="12"/>
        <v>72.87091107</v>
      </c>
      <c r="AB222" s="77">
        <f t="shared" si="13"/>
        <v>0.5658924205</v>
      </c>
      <c r="AC222" s="77">
        <f t="shared" si="14"/>
        <v>0.1887844883</v>
      </c>
      <c r="AD222" s="42">
        <f t="shared" si="15"/>
        <v>102</v>
      </c>
      <c r="AE222" s="42">
        <f t="shared" si="16"/>
        <v>52</v>
      </c>
      <c r="AF222" s="42">
        <f t="shared" si="17"/>
        <v>24</v>
      </c>
      <c r="AG222" s="42">
        <f t="shared" si="18"/>
        <v>14</v>
      </c>
      <c r="AH222" s="32">
        <f>'M1,M2,M3 Restoration'!AT222</f>
        <v>0.2716965274</v>
      </c>
      <c r="AI222" s="77">
        <f t="shared" si="19"/>
        <v>14</v>
      </c>
      <c r="AJ222" s="77">
        <f t="shared" si="20"/>
        <v>38</v>
      </c>
      <c r="AK222" s="77"/>
      <c r="AL222" s="77"/>
    </row>
    <row r="223">
      <c r="A223" s="1"/>
      <c r="B223" s="1"/>
      <c r="C223" s="62"/>
      <c r="D223" s="62"/>
      <c r="E223" s="2">
        <v>3464.0</v>
      </c>
      <c r="F223" s="61">
        <v>2203.0</v>
      </c>
      <c r="G223" s="43">
        <f>'N1,N2,N3 Restoration'!H223</f>
        <v>53</v>
      </c>
      <c r="H223" s="43">
        <f>'Turnout Restoration'!AW223</f>
        <v>9</v>
      </c>
      <c r="I223" s="43">
        <f>'N1,N2,N3 Restoration'!J223</f>
        <v>25</v>
      </c>
      <c r="J223" s="44">
        <v>161.0</v>
      </c>
      <c r="K223" s="44">
        <v>243.0</v>
      </c>
      <c r="L223" s="44">
        <v>54.0</v>
      </c>
      <c r="M223" s="45">
        <f>'Turnout Restoration'!AR223</f>
        <v>53</v>
      </c>
      <c r="N223" s="45">
        <f>'Turnout Restoration'!O223</f>
        <v>17</v>
      </c>
      <c r="O223" s="45">
        <f>'Turnout Restoration'!AT223</f>
        <v>14</v>
      </c>
      <c r="P223" s="77">
        <f t="shared" si="2"/>
        <v>0.7624113475</v>
      </c>
      <c r="Q223" s="77">
        <f t="shared" si="3"/>
        <v>0.9346153846</v>
      </c>
      <c r="R223" s="77">
        <f t="shared" si="4"/>
        <v>0.04170815408</v>
      </c>
      <c r="S223" s="77">
        <f t="shared" si="5"/>
        <v>0.02857151062</v>
      </c>
      <c r="T223" s="77">
        <f t="shared" ref="T223:U223" si="240">R223+$D$12</f>
        <v>0.4028018785</v>
      </c>
      <c r="U223" s="77">
        <f t="shared" si="240"/>
        <v>0.389665235</v>
      </c>
      <c r="V223" s="77">
        <f t="shared" si="7"/>
        <v>282</v>
      </c>
      <c r="W223" s="77">
        <f t="shared" si="8"/>
        <v>260</v>
      </c>
      <c r="X223" s="77">
        <f t="shared" si="9"/>
        <v>168.4098703</v>
      </c>
      <c r="Y223" s="77">
        <f t="shared" si="10"/>
        <v>113.5901297</v>
      </c>
      <c r="Z223" s="77">
        <f t="shared" si="11"/>
        <v>158.6870389</v>
      </c>
      <c r="AA223" s="77">
        <f t="shared" si="12"/>
        <v>101.3129611</v>
      </c>
      <c r="AB223" s="77">
        <f t="shared" si="13"/>
        <v>0.3978389146</v>
      </c>
      <c r="AC223" s="77">
        <f t="shared" si="14"/>
        <v>0.1071291022</v>
      </c>
      <c r="AD223" s="42">
        <f t="shared" si="15"/>
        <v>67</v>
      </c>
      <c r="AE223" s="42">
        <f t="shared" si="16"/>
        <v>45</v>
      </c>
      <c r="AF223" s="42">
        <f t="shared" si="17"/>
        <v>17</v>
      </c>
      <c r="AG223" s="42">
        <f t="shared" si="18"/>
        <v>11</v>
      </c>
      <c r="AH223" s="32">
        <f>'M1,M2,M3 Restoration'!AT223</f>
        <v>0.8128454836</v>
      </c>
      <c r="AI223" s="77">
        <f t="shared" si="19"/>
        <v>37</v>
      </c>
      <c r="AJ223" s="77">
        <f t="shared" si="20"/>
        <v>8</v>
      </c>
      <c r="AK223" s="77"/>
      <c r="AL223" s="77"/>
    </row>
    <row r="224">
      <c r="A224" s="1"/>
      <c r="B224" s="1"/>
      <c r="C224" s="62"/>
      <c r="D224" s="62"/>
      <c r="E224" s="2">
        <v>3540.0</v>
      </c>
      <c r="F224" s="61">
        <v>539.0</v>
      </c>
      <c r="G224" s="43">
        <f>'N1,N2,N3 Restoration'!H224</f>
        <v>11</v>
      </c>
      <c r="H224" s="43">
        <f>'Turnout Restoration'!AW224</f>
        <v>12</v>
      </c>
      <c r="I224" s="43">
        <f>'N1,N2,N3 Restoration'!J224</f>
        <v>8</v>
      </c>
      <c r="J224" s="44">
        <v>23.0</v>
      </c>
      <c r="K224" s="44">
        <v>77.0</v>
      </c>
      <c r="L224" s="44">
        <v>24.0</v>
      </c>
      <c r="M224" s="45">
        <f>'Turnout Restoration'!AR224</f>
        <v>4</v>
      </c>
      <c r="N224" s="45">
        <f>'Turnout Restoration'!O224</f>
        <v>6</v>
      </c>
      <c r="O224" s="45">
        <f>'Turnout Restoration'!AT224</f>
        <v>5</v>
      </c>
      <c r="P224" s="77">
        <f t="shared" si="2"/>
        <v>0.8392857143</v>
      </c>
      <c r="Q224" s="77">
        <f t="shared" si="3"/>
        <v>0.9277108434</v>
      </c>
      <c r="R224" s="77">
        <f t="shared" si="4"/>
        <v>0.07733442471</v>
      </c>
      <c r="S224" s="77">
        <f t="shared" si="5"/>
        <v>0.02537170468</v>
      </c>
      <c r="T224" s="77">
        <f t="shared" ref="T224:U224" si="241">R224+$D$12</f>
        <v>0.4384281491</v>
      </c>
      <c r="U224" s="77">
        <f t="shared" si="241"/>
        <v>0.3864654291</v>
      </c>
      <c r="V224" s="77">
        <f t="shared" si="7"/>
        <v>56</v>
      </c>
      <c r="W224" s="77">
        <f t="shared" si="8"/>
        <v>83</v>
      </c>
      <c r="X224" s="77">
        <f t="shared" si="9"/>
        <v>31.44802365</v>
      </c>
      <c r="Y224" s="77">
        <f t="shared" si="10"/>
        <v>24.55197635</v>
      </c>
      <c r="Z224" s="77">
        <f t="shared" si="11"/>
        <v>50.92336939</v>
      </c>
      <c r="AA224" s="77">
        <f t="shared" si="12"/>
        <v>32.07663061</v>
      </c>
      <c r="AB224" s="77">
        <f t="shared" si="13"/>
        <v>0.2861865057</v>
      </c>
      <c r="AC224" s="77">
        <f t="shared" si="14"/>
        <v>0.1178240967</v>
      </c>
      <c r="AD224" s="42">
        <f t="shared" si="15"/>
        <v>9</v>
      </c>
      <c r="AE224" s="42">
        <f t="shared" si="16"/>
        <v>7</v>
      </c>
      <c r="AF224" s="42">
        <f t="shared" si="17"/>
        <v>6</v>
      </c>
      <c r="AG224" s="42">
        <f t="shared" si="18"/>
        <v>4</v>
      </c>
      <c r="AH224" s="32">
        <f>'M1,M2,M3 Restoration'!AT224</f>
        <v>0.4561262778</v>
      </c>
      <c r="AI224" s="77">
        <f t="shared" si="19"/>
        <v>3</v>
      </c>
      <c r="AJ224" s="77">
        <f t="shared" si="20"/>
        <v>4</v>
      </c>
      <c r="AK224" s="77"/>
      <c r="AL224" s="77"/>
    </row>
    <row r="225">
      <c r="A225" s="1"/>
      <c r="B225" s="1"/>
      <c r="C225" s="62"/>
      <c r="D225" s="62"/>
      <c r="E225" s="2">
        <v>3544.0</v>
      </c>
      <c r="F225" s="61">
        <v>1352.0</v>
      </c>
      <c r="G225" s="43">
        <f>'N1,N2,N3 Restoration'!H225</f>
        <v>12</v>
      </c>
      <c r="H225" s="43">
        <f>'Turnout Restoration'!AW225</f>
        <v>15</v>
      </c>
      <c r="I225" s="43">
        <f>'N1,N2,N3 Restoration'!J225</f>
        <v>24</v>
      </c>
      <c r="J225" s="44">
        <v>41.0</v>
      </c>
      <c r="K225" s="44">
        <v>123.0</v>
      </c>
      <c r="L225" s="44">
        <v>48.0</v>
      </c>
      <c r="M225" s="45">
        <f>'Turnout Restoration'!AR225</f>
        <v>11</v>
      </c>
      <c r="N225" s="45">
        <f>'Turnout Restoration'!O225</f>
        <v>12</v>
      </c>
      <c r="O225" s="45">
        <f>'Turnout Restoration'!AT225</f>
        <v>23</v>
      </c>
      <c r="P225" s="77">
        <f t="shared" si="2"/>
        <v>0.7235772358</v>
      </c>
      <c r="Q225" s="77">
        <f t="shared" si="3"/>
        <v>0.9111111111</v>
      </c>
      <c r="R225" s="77">
        <f t="shared" si="4"/>
        <v>0.02371106828</v>
      </c>
      <c r="S225" s="77">
        <f t="shared" si="5"/>
        <v>0.01767880809</v>
      </c>
      <c r="T225" s="77">
        <f t="shared" ref="T225:U225" si="242">R225+$D$12</f>
        <v>0.3848047927</v>
      </c>
      <c r="U225" s="77">
        <f t="shared" si="242"/>
        <v>0.3787725325</v>
      </c>
      <c r="V225" s="77">
        <f t="shared" si="7"/>
        <v>123</v>
      </c>
      <c r="W225" s="77">
        <f t="shared" si="8"/>
        <v>135</v>
      </c>
      <c r="X225" s="77">
        <f t="shared" si="9"/>
        <v>75.6690105</v>
      </c>
      <c r="Y225" s="77">
        <f t="shared" si="10"/>
        <v>47.3309895</v>
      </c>
      <c r="Z225" s="77">
        <f t="shared" si="11"/>
        <v>83.86570811</v>
      </c>
      <c r="AA225" s="77">
        <f t="shared" si="12"/>
        <v>51.13429189</v>
      </c>
      <c r="AB225" s="77">
        <f t="shared" si="13"/>
        <v>0.4493252889</v>
      </c>
      <c r="AC225" s="77">
        <f t="shared" si="14"/>
        <v>0.1430858961</v>
      </c>
      <c r="AD225" s="42">
        <f t="shared" si="15"/>
        <v>34</v>
      </c>
      <c r="AE225" s="42">
        <f t="shared" si="16"/>
        <v>21</v>
      </c>
      <c r="AF225" s="42">
        <f t="shared" si="17"/>
        <v>12</v>
      </c>
      <c r="AG225" s="42">
        <f t="shared" si="18"/>
        <v>7</v>
      </c>
      <c r="AH225" s="32">
        <f>'M1,M2,M3 Restoration'!AT225</f>
        <v>0.2516577847</v>
      </c>
      <c r="AI225" s="77">
        <f t="shared" si="19"/>
        <v>5</v>
      </c>
      <c r="AJ225" s="77">
        <f t="shared" si="20"/>
        <v>16</v>
      </c>
      <c r="AK225" s="77"/>
      <c r="AL225" s="77"/>
    </row>
    <row r="226">
      <c r="A226" s="1"/>
      <c r="B226" s="1"/>
      <c r="C226" s="62"/>
      <c r="D226" s="62"/>
      <c r="E226" s="2">
        <v>3546.0</v>
      </c>
      <c r="F226" s="61">
        <v>3305.0</v>
      </c>
      <c r="G226" s="43">
        <f>'N1,N2,N3 Restoration'!H226</f>
        <v>26</v>
      </c>
      <c r="H226" s="43">
        <f>'Turnout Restoration'!AW226</f>
        <v>15</v>
      </c>
      <c r="I226" s="43">
        <f>'N1,N2,N3 Restoration'!J226</f>
        <v>39</v>
      </c>
      <c r="J226" s="44">
        <v>112.0</v>
      </c>
      <c r="K226" s="44">
        <v>198.0</v>
      </c>
      <c r="L226" s="44">
        <v>69.0</v>
      </c>
      <c r="M226" s="45">
        <f>'Turnout Restoration'!AR226</f>
        <v>42</v>
      </c>
      <c r="N226" s="45">
        <f>'Turnout Restoration'!O226</f>
        <v>25</v>
      </c>
      <c r="O226" s="45">
        <f>'Turnout Restoration'!AT226</f>
        <v>44</v>
      </c>
      <c r="P226" s="77">
        <f t="shared" si="2"/>
        <v>0.6779026217</v>
      </c>
      <c r="Q226" s="77">
        <f t="shared" si="3"/>
        <v>0.8878923767</v>
      </c>
      <c r="R226" s="77">
        <f t="shared" si="4"/>
        <v>0.002543854428</v>
      </c>
      <c r="S226" s="77">
        <f t="shared" si="5"/>
        <v>0.006918434366</v>
      </c>
      <c r="T226" s="77">
        <f t="shared" ref="T226:U226" si="243">R226+$D$12</f>
        <v>0.3636375788</v>
      </c>
      <c r="U226" s="77">
        <f t="shared" si="243"/>
        <v>0.3680121588</v>
      </c>
      <c r="V226" s="77">
        <f t="shared" si="7"/>
        <v>267</v>
      </c>
      <c r="W226" s="77">
        <f t="shared" si="8"/>
        <v>223</v>
      </c>
      <c r="X226" s="77">
        <f t="shared" si="9"/>
        <v>169.9087665</v>
      </c>
      <c r="Y226" s="77">
        <f t="shared" si="10"/>
        <v>97.09123355</v>
      </c>
      <c r="Z226" s="77">
        <f t="shared" si="11"/>
        <v>140.9332886</v>
      </c>
      <c r="AA226" s="77">
        <f t="shared" si="12"/>
        <v>82.06671141</v>
      </c>
      <c r="AB226" s="77">
        <f t="shared" si="13"/>
        <v>0.5061539896</v>
      </c>
      <c r="AC226" s="77">
        <f t="shared" si="14"/>
        <v>0.1773888926</v>
      </c>
      <c r="AD226" s="42">
        <f t="shared" si="15"/>
        <v>86</v>
      </c>
      <c r="AE226" s="42">
        <f t="shared" si="16"/>
        <v>49</v>
      </c>
      <c r="AF226" s="42">
        <f t="shared" si="17"/>
        <v>25</v>
      </c>
      <c r="AG226" s="42">
        <f t="shared" si="18"/>
        <v>15</v>
      </c>
      <c r="AH226" s="32">
        <f>'M1,M2,M3 Restoration'!AT226</f>
        <v>0.4717403484</v>
      </c>
      <c r="AI226" s="77">
        <f t="shared" si="19"/>
        <v>23</v>
      </c>
      <c r="AJ226" s="77">
        <f t="shared" si="20"/>
        <v>26</v>
      </c>
      <c r="AK226" s="77"/>
      <c r="AL226" s="77"/>
    </row>
    <row r="227">
      <c r="A227" s="1"/>
      <c r="B227" s="1"/>
      <c r="C227" s="62"/>
      <c r="D227" s="62"/>
      <c r="E227" s="2">
        <v>3547.0</v>
      </c>
      <c r="F227" s="61">
        <v>2029.0</v>
      </c>
      <c r="G227" s="43">
        <f>'N1,N2,N3 Restoration'!H227</f>
        <v>26</v>
      </c>
      <c r="H227" s="43">
        <f>'Turnout Restoration'!AW227</f>
        <v>25</v>
      </c>
      <c r="I227" s="43">
        <f>'N1,N2,N3 Restoration'!J227</f>
        <v>21</v>
      </c>
      <c r="J227" s="44">
        <v>104.0</v>
      </c>
      <c r="K227" s="44">
        <v>173.0</v>
      </c>
      <c r="L227" s="44">
        <v>63.0</v>
      </c>
      <c r="M227" s="45">
        <f>'Turnout Restoration'!AR227</f>
        <v>38</v>
      </c>
      <c r="N227" s="45">
        <f>'Turnout Restoration'!O227</f>
        <v>28</v>
      </c>
      <c r="O227" s="45">
        <f>'Turnout Restoration'!AT227</f>
        <v>20</v>
      </c>
      <c r="P227" s="77">
        <f t="shared" si="2"/>
        <v>0.7422222222</v>
      </c>
      <c r="Q227" s="77">
        <f t="shared" si="3"/>
        <v>0.8606965174</v>
      </c>
      <c r="R227" s="77">
        <f t="shared" si="4"/>
        <v>0.0323518072</v>
      </c>
      <c r="S227" s="77">
        <f t="shared" si="5"/>
        <v>-0.005685078132</v>
      </c>
      <c r="T227" s="77">
        <f t="shared" ref="T227:U227" si="244">R227+$D$12</f>
        <v>0.3934455316</v>
      </c>
      <c r="U227" s="77">
        <f t="shared" si="244"/>
        <v>0.3554086463</v>
      </c>
      <c r="V227" s="77">
        <f t="shared" si="7"/>
        <v>225</v>
      </c>
      <c r="W227" s="77">
        <f t="shared" si="8"/>
        <v>201</v>
      </c>
      <c r="X227" s="77">
        <f t="shared" si="9"/>
        <v>136.4747554</v>
      </c>
      <c r="Y227" s="77">
        <f t="shared" si="10"/>
        <v>88.52524461</v>
      </c>
      <c r="Z227" s="77">
        <f t="shared" si="11"/>
        <v>129.5628621</v>
      </c>
      <c r="AA227" s="77">
        <f t="shared" si="12"/>
        <v>71.4371379</v>
      </c>
      <c r="AB227" s="77">
        <f t="shared" si="13"/>
        <v>0.424987023</v>
      </c>
      <c r="AC227" s="77">
        <f t="shared" si="14"/>
        <v>0.2161113111</v>
      </c>
      <c r="AD227" s="42">
        <f t="shared" si="15"/>
        <v>58</v>
      </c>
      <c r="AE227" s="42">
        <f t="shared" si="16"/>
        <v>38</v>
      </c>
      <c r="AF227" s="42">
        <f t="shared" si="17"/>
        <v>28</v>
      </c>
      <c r="AG227" s="42">
        <f t="shared" si="18"/>
        <v>15</v>
      </c>
      <c r="AH227" s="32">
        <f>'M1,M2,M3 Restoration'!AT227</f>
        <v>0.5909523152</v>
      </c>
      <c r="AI227" s="77">
        <f t="shared" si="19"/>
        <v>22</v>
      </c>
      <c r="AJ227" s="77">
        <f t="shared" si="20"/>
        <v>16</v>
      </c>
      <c r="AK227" s="77"/>
      <c r="AL227" s="77"/>
    </row>
    <row r="228">
      <c r="A228" s="1"/>
      <c r="B228" s="1"/>
      <c r="C228" s="62"/>
      <c r="D228" s="62"/>
      <c r="E228" s="2">
        <v>3557.0</v>
      </c>
      <c r="F228" s="61">
        <v>2063.0</v>
      </c>
      <c r="G228" s="43">
        <f>'N1,N2,N3 Restoration'!H228</f>
        <v>15</v>
      </c>
      <c r="H228" s="43">
        <f>'Turnout Restoration'!AW228</f>
        <v>13</v>
      </c>
      <c r="I228" s="43">
        <f>'N1,N2,N3 Restoration'!J228</f>
        <v>23</v>
      </c>
      <c r="J228" s="44">
        <v>52.0</v>
      </c>
      <c r="K228" s="44">
        <v>170.0</v>
      </c>
      <c r="L228" s="44">
        <v>57.0</v>
      </c>
      <c r="M228" s="45">
        <f>'Turnout Restoration'!AR228</f>
        <v>26</v>
      </c>
      <c r="N228" s="45">
        <f>'Turnout Restoration'!O228</f>
        <v>16</v>
      </c>
      <c r="O228" s="45">
        <f>'Turnout Restoration'!AT228</f>
        <v>36</v>
      </c>
      <c r="P228" s="77">
        <f t="shared" si="2"/>
        <v>0.6374269006</v>
      </c>
      <c r="Q228" s="77">
        <f t="shared" si="3"/>
        <v>0.9139784946</v>
      </c>
      <c r="R228" s="77">
        <f t="shared" si="4"/>
        <v>-0.01621401059</v>
      </c>
      <c r="S228" s="77">
        <f t="shared" si="5"/>
        <v>0.01900765391</v>
      </c>
      <c r="T228" s="77">
        <f t="shared" ref="T228:U228" si="245">R228+$D$12</f>
        <v>0.3448797138</v>
      </c>
      <c r="U228" s="77">
        <f t="shared" si="245"/>
        <v>0.3801013783</v>
      </c>
      <c r="V228" s="77">
        <f t="shared" si="7"/>
        <v>171</v>
      </c>
      <c r="W228" s="77">
        <f t="shared" si="8"/>
        <v>186</v>
      </c>
      <c r="X228" s="77">
        <f t="shared" si="9"/>
        <v>112.0255689</v>
      </c>
      <c r="Y228" s="77">
        <f t="shared" si="10"/>
        <v>58.97443106</v>
      </c>
      <c r="Z228" s="77">
        <f t="shared" si="11"/>
        <v>115.3011436</v>
      </c>
      <c r="AA228" s="77">
        <f t="shared" si="12"/>
        <v>70.69885637</v>
      </c>
      <c r="AB228" s="77">
        <f t="shared" si="13"/>
        <v>0.5534450803</v>
      </c>
      <c r="AC228" s="77">
        <f t="shared" si="14"/>
        <v>0.1387670538</v>
      </c>
      <c r="AD228" s="42">
        <f t="shared" si="15"/>
        <v>62</v>
      </c>
      <c r="AE228" s="42">
        <f t="shared" si="16"/>
        <v>33</v>
      </c>
      <c r="AF228" s="42">
        <f t="shared" si="17"/>
        <v>16</v>
      </c>
      <c r="AG228" s="42">
        <f t="shared" si="18"/>
        <v>10</v>
      </c>
      <c r="AH228" s="32">
        <f>'M1,M2,M3 Restoration'!AT228</f>
        <v>0.3151472927</v>
      </c>
      <c r="AI228" s="77">
        <f t="shared" si="19"/>
        <v>10</v>
      </c>
      <c r="AJ228" s="77">
        <f t="shared" si="20"/>
        <v>23</v>
      </c>
      <c r="AK228" s="77"/>
      <c r="AL228" s="77"/>
    </row>
    <row r="229">
      <c r="A229" s="1"/>
      <c r="B229" s="1"/>
      <c r="C229" s="62"/>
      <c r="D229" s="62"/>
      <c r="E229" s="2">
        <v>3565.0</v>
      </c>
      <c r="F229" s="61">
        <v>2787.0</v>
      </c>
      <c r="G229" s="43">
        <f>'N1,N2,N3 Restoration'!H229</f>
        <v>36</v>
      </c>
      <c r="H229" s="43">
        <f>'Turnout Restoration'!AW229</f>
        <v>28</v>
      </c>
      <c r="I229" s="43">
        <f>'N1,N2,N3 Restoration'!J229</f>
        <v>36</v>
      </c>
      <c r="J229" s="44">
        <v>58.0</v>
      </c>
      <c r="K229" s="44">
        <v>184.0</v>
      </c>
      <c r="L229" s="44">
        <v>91.0</v>
      </c>
      <c r="M229" s="45">
        <f>'Turnout Restoration'!AR229</f>
        <v>25</v>
      </c>
      <c r="N229" s="45">
        <f>'Turnout Restoration'!O229</f>
        <v>32</v>
      </c>
      <c r="O229" s="45">
        <f>'Turnout Restoration'!AT229</f>
        <v>29</v>
      </c>
      <c r="P229" s="77">
        <f t="shared" si="2"/>
        <v>0.7339901478</v>
      </c>
      <c r="Q229" s="77">
        <f t="shared" si="3"/>
        <v>0.8518518519</v>
      </c>
      <c r="R229" s="77">
        <f t="shared" si="4"/>
        <v>0.02853677595</v>
      </c>
      <c r="S229" s="77">
        <f t="shared" si="5"/>
        <v>-0.00978400554</v>
      </c>
      <c r="T229" s="77">
        <f t="shared" ref="T229:U229" si="246">R229+$D$12</f>
        <v>0.3896305004</v>
      </c>
      <c r="U229" s="77">
        <f t="shared" si="246"/>
        <v>0.3513097189</v>
      </c>
      <c r="V229" s="77">
        <f t="shared" si="7"/>
        <v>203</v>
      </c>
      <c r="W229" s="77">
        <f t="shared" si="8"/>
        <v>216</v>
      </c>
      <c r="X229" s="77">
        <f t="shared" si="9"/>
        <v>123.9050084</v>
      </c>
      <c r="Y229" s="77">
        <f t="shared" si="10"/>
        <v>79.09499157</v>
      </c>
      <c r="Z229" s="77">
        <f t="shared" si="11"/>
        <v>140.1171007</v>
      </c>
      <c r="AA229" s="77">
        <f t="shared" si="12"/>
        <v>75.88289928</v>
      </c>
      <c r="AB229" s="77">
        <f t="shared" si="13"/>
        <v>0.435817734</v>
      </c>
      <c r="AC229" s="77">
        <f t="shared" si="14"/>
        <v>0.2283804035</v>
      </c>
      <c r="AD229" s="42">
        <f t="shared" si="15"/>
        <v>54</v>
      </c>
      <c r="AE229" s="42">
        <f t="shared" si="16"/>
        <v>34</v>
      </c>
      <c r="AF229" s="42">
        <f t="shared" si="17"/>
        <v>32</v>
      </c>
      <c r="AG229" s="42">
        <f t="shared" si="18"/>
        <v>17</v>
      </c>
      <c r="AH229" s="32">
        <f>'M1,M2,M3 Restoration'!AT229</f>
        <v>0.2815744433</v>
      </c>
      <c r="AI229" s="77">
        <f t="shared" si="19"/>
        <v>10</v>
      </c>
      <c r="AJ229" s="77">
        <f t="shared" si="20"/>
        <v>24</v>
      </c>
      <c r="AK229" s="77"/>
      <c r="AL229" s="77"/>
    </row>
    <row r="230">
      <c r="A230" s="1"/>
      <c r="B230" s="1"/>
      <c r="C230" s="62"/>
      <c r="D230" s="62"/>
      <c r="E230" s="2">
        <v>3576.0</v>
      </c>
      <c r="F230" s="61">
        <v>2447.0</v>
      </c>
      <c r="G230" s="43">
        <f>'N1,N2,N3 Restoration'!H230</f>
        <v>20</v>
      </c>
      <c r="H230" s="43">
        <f>'Turnout Restoration'!AW230</f>
        <v>24</v>
      </c>
      <c r="I230" s="43">
        <f>'N1,N2,N3 Restoration'!J230</f>
        <v>42</v>
      </c>
      <c r="J230" s="44">
        <v>101.0</v>
      </c>
      <c r="K230" s="44">
        <v>201.0</v>
      </c>
      <c r="L230" s="44">
        <v>92.0</v>
      </c>
      <c r="M230" s="45">
        <f>'Turnout Restoration'!AR230</f>
        <v>25</v>
      </c>
      <c r="N230" s="45">
        <f>'Turnout Restoration'!O230</f>
        <v>34</v>
      </c>
      <c r="O230" s="45">
        <f>'Turnout Restoration'!AT230</f>
        <v>72</v>
      </c>
      <c r="P230" s="77">
        <f t="shared" si="2"/>
        <v>0.6655172414</v>
      </c>
      <c r="Q230" s="77">
        <f t="shared" si="3"/>
        <v>0.8553191489</v>
      </c>
      <c r="R230" s="77">
        <f t="shared" si="4"/>
        <v>-0.003195964065</v>
      </c>
      <c r="S230" s="77">
        <f t="shared" si="5"/>
        <v>-0.008177138785</v>
      </c>
      <c r="T230" s="77">
        <f t="shared" ref="T230:U230" si="247">R230+$D$12</f>
        <v>0.3578977603</v>
      </c>
      <c r="U230" s="77">
        <f t="shared" si="247"/>
        <v>0.3529165856</v>
      </c>
      <c r="V230" s="77">
        <f t="shared" si="7"/>
        <v>290</v>
      </c>
      <c r="W230" s="77">
        <f t="shared" si="8"/>
        <v>235</v>
      </c>
      <c r="X230" s="77">
        <f t="shared" si="9"/>
        <v>186.2096495</v>
      </c>
      <c r="Y230" s="77">
        <f t="shared" si="10"/>
        <v>103.7903505</v>
      </c>
      <c r="Z230" s="77">
        <f t="shared" si="11"/>
        <v>152.0646024</v>
      </c>
      <c r="AA230" s="77">
        <f t="shared" si="12"/>
        <v>82.93539762</v>
      </c>
      <c r="AB230" s="77">
        <f t="shared" si="13"/>
        <v>0.5209182245</v>
      </c>
      <c r="AC230" s="77">
        <f t="shared" si="14"/>
        <v>0.2235891816</v>
      </c>
      <c r="AD230" s="42">
        <f t="shared" si="15"/>
        <v>97</v>
      </c>
      <c r="AE230" s="42">
        <f t="shared" si="16"/>
        <v>54</v>
      </c>
      <c r="AF230" s="42">
        <f t="shared" si="17"/>
        <v>34</v>
      </c>
      <c r="AG230" s="42">
        <f t="shared" si="18"/>
        <v>19</v>
      </c>
      <c r="AH230" s="32">
        <f>'M1,M2,M3 Restoration'!AT230</f>
        <v>0.3184833349</v>
      </c>
      <c r="AI230" s="77">
        <f t="shared" si="19"/>
        <v>17</v>
      </c>
      <c r="AJ230" s="77">
        <f t="shared" si="20"/>
        <v>37</v>
      </c>
      <c r="AK230" s="77"/>
      <c r="AL230" s="77"/>
    </row>
    <row r="231">
      <c r="A231" s="1"/>
      <c r="B231" s="1"/>
      <c r="C231" s="62"/>
      <c r="D231" s="62"/>
      <c r="E231" s="2">
        <v>3587.0</v>
      </c>
      <c r="F231" s="61">
        <v>2391.0</v>
      </c>
      <c r="G231" s="43">
        <f>'N1,N2,N3 Restoration'!H231</f>
        <v>22</v>
      </c>
      <c r="H231" s="43">
        <f>'Turnout Restoration'!AW231</f>
        <v>18</v>
      </c>
      <c r="I231" s="43">
        <f>'N1,N2,N3 Restoration'!J231</f>
        <v>27</v>
      </c>
      <c r="J231" s="44">
        <v>125.0</v>
      </c>
      <c r="K231" s="44">
        <v>205.0</v>
      </c>
      <c r="L231" s="44">
        <v>55.0</v>
      </c>
      <c r="M231" s="45">
        <f>'Turnout Restoration'!AR231</f>
        <v>44</v>
      </c>
      <c r="N231" s="45">
        <f>'Turnout Restoration'!O231</f>
        <v>24</v>
      </c>
      <c r="O231" s="45">
        <f>'Turnout Restoration'!AT231</f>
        <v>38</v>
      </c>
      <c r="P231" s="77">
        <f t="shared" si="2"/>
        <v>0.6870229008</v>
      </c>
      <c r="Q231" s="77">
        <f t="shared" si="3"/>
        <v>0.8951965066</v>
      </c>
      <c r="R231" s="77">
        <f t="shared" si="4"/>
        <v>0.006770510763</v>
      </c>
      <c r="S231" s="77">
        <f t="shared" si="5"/>
        <v>0.01030342365</v>
      </c>
      <c r="T231" s="77">
        <f t="shared" ref="T231:U231" si="248">R231+$D$12</f>
        <v>0.3678642352</v>
      </c>
      <c r="U231" s="77">
        <f t="shared" si="248"/>
        <v>0.3713971481</v>
      </c>
      <c r="V231" s="77">
        <f t="shared" si="7"/>
        <v>262</v>
      </c>
      <c r="W231" s="77">
        <f t="shared" si="8"/>
        <v>229</v>
      </c>
      <c r="X231" s="77">
        <f t="shared" si="9"/>
        <v>165.6195704</v>
      </c>
      <c r="Y231" s="77">
        <f t="shared" si="10"/>
        <v>96.38042962</v>
      </c>
      <c r="Z231" s="77">
        <f t="shared" si="11"/>
        <v>143.9500531</v>
      </c>
      <c r="AA231" s="77">
        <f t="shared" si="12"/>
        <v>85.0499469</v>
      </c>
      <c r="AB231" s="77">
        <f t="shared" si="13"/>
        <v>0.4951105706</v>
      </c>
      <c r="AC231" s="77">
        <f t="shared" si="14"/>
        <v>0.1667244956</v>
      </c>
      <c r="AD231" s="42">
        <f t="shared" si="15"/>
        <v>82</v>
      </c>
      <c r="AE231" s="42">
        <f t="shared" si="16"/>
        <v>48</v>
      </c>
      <c r="AF231" s="42">
        <f t="shared" si="17"/>
        <v>24</v>
      </c>
      <c r="AG231" s="42">
        <f t="shared" si="18"/>
        <v>14</v>
      </c>
      <c r="AH231" s="32">
        <f>'M1,M2,M3 Restoration'!AT231</f>
        <v>0.5795170275</v>
      </c>
      <c r="AI231" s="77">
        <f t="shared" si="19"/>
        <v>28</v>
      </c>
      <c r="AJ231" s="77">
        <f t="shared" si="20"/>
        <v>20</v>
      </c>
      <c r="AK231" s="77"/>
      <c r="AL231" s="77"/>
    </row>
    <row r="232">
      <c r="A232" s="1"/>
      <c r="B232" s="1"/>
      <c r="C232" s="62"/>
      <c r="D232" s="62"/>
      <c r="E232" s="2">
        <v>3588.0</v>
      </c>
      <c r="F232" s="61">
        <v>2956.0</v>
      </c>
      <c r="G232" s="43">
        <f>'N1,N2,N3 Restoration'!H232</f>
        <v>24</v>
      </c>
      <c r="H232" s="43">
        <f>'Turnout Restoration'!AW232</f>
        <v>12</v>
      </c>
      <c r="I232" s="43">
        <f>'N1,N2,N3 Restoration'!J232</f>
        <v>45</v>
      </c>
      <c r="J232" s="44">
        <v>88.0</v>
      </c>
      <c r="K232" s="44">
        <v>208.0</v>
      </c>
      <c r="L232" s="44">
        <v>90.0</v>
      </c>
      <c r="M232" s="45">
        <f>'Turnout Restoration'!AR232</f>
        <v>45</v>
      </c>
      <c r="N232" s="45">
        <f>'Turnout Restoration'!O232</f>
        <v>31</v>
      </c>
      <c r="O232" s="45">
        <f>'Turnout Restoration'!AT232</f>
        <v>60</v>
      </c>
      <c r="P232" s="77">
        <f t="shared" si="2"/>
        <v>0.628975265</v>
      </c>
      <c r="Q232" s="77">
        <f t="shared" si="3"/>
        <v>0.870292887</v>
      </c>
      <c r="R232" s="77">
        <f t="shared" si="4"/>
        <v>-0.02013079415</v>
      </c>
      <c r="S232" s="77">
        <f t="shared" si="5"/>
        <v>-0.00123778477</v>
      </c>
      <c r="T232" s="77">
        <f t="shared" ref="T232:U232" si="249">R232+$D$12</f>
        <v>0.3409629303</v>
      </c>
      <c r="U232" s="77">
        <f t="shared" si="249"/>
        <v>0.3598559396</v>
      </c>
      <c r="V232" s="77">
        <f t="shared" si="7"/>
        <v>283</v>
      </c>
      <c r="W232" s="77">
        <f t="shared" si="8"/>
        <v>239</v>
      </c>
      <c r="X232" s="77">
        <f t="shared" si="9"/>
        <v>186.5074907</v>
      </c>
      <c r="Y232" s="77">
        <f t="shared" si="10"/>
        <v>96.49250926</v>
      </c>
      <c r="Z232" s="77">
        <f t="shared" si="11"/>
        <v>152.9944304</v>
      </c>
      <c r="AA232" s="77">
        <f t="shared" si="12"/>
        <v>86.00556957</v>
      </c>
      <c r="AB232" s="77">
        <f t="shared" si="13"/>
        <v>0.562980069</v>
      </c>
      <c r="AC232" s="77">
        <f t="shared" si="14"/>
        <v>0.202621755</v>
      </c>
      <c r="AD232" s="42">
        <f t="shared" si="15"/>
        <v>105</v>
      </c>
      <c r="AE232" s="42">
        <f t="shared" si="16"/>
        <v>54</v>
      </c>
      <c r="AF232" s="42">
        <f t="shared" si="17"/>
        <v>31</v>
      </c>
      <c r="AG232" s="42">
        <f t="shared" si="18"/>
        <v>17</v>
      </c>
      <c r="AH232" s="32">
        <f>'M1,M2,M3 Restoration'!AT232</f>
        <v>0.3061328163</v>
      </c>
      <c r="AI232" s="77">
        <f t="shared" si="19"/>
        <v>17</v>
      </c>
      <c r="AJ232" s="77">
        <f t="shared" si="20"/>
        <v>37</v>
      </c>
      <c r="AK232" s="77"/>
      <c r="AL232" s="77"/>
    </row>
    <row r="233">
      <c r="A233" s="1"/>
      <c r="B233" s="1"/>
      <c r="C233" s="62"/>
      <c r="D233" s="62"/>
      <c r="E233" s="2">
        <v>3602.0</v>
      </c>
      <c r="F233" s="61">
        <v>2268.0</v>
      </c>
      <c r="G233" s="43">
        <f>'N1,N2,N3 Restoration'!H233</f>
        <v>38</v>
      </c>
      <c r="H233" s="43">
        <f>'Turnout Restoration'!AW233</f>
        <v>29</v>
      </c>
      <c r="I233" s="43">
        <f>'N1,N2,N3 Restoration'!J233</f>
        <v>30</v>
      </c>
      <c r="J233" s="44">
        <v>101.0</v>
      </c>
      <c r="K233" s="44">
        <v>143.0</v>
      </c>
      <c r="L233" s="44">
        <v>61.0</v>
      </c>
      <c r="M233" s="45">
        <f>'Turnout Restoration'!AR233</f>
        <v>35</v>
      </c>
      <c r="N233" s="45">
        <f>'Turnout Restoration'!O233</f>
        <v>24</v>
      </c>
      <c r="O233" s="45">
        <f>'Turnout Restoration'!AT233</f>
        <v>17</v>
      </c>
      <c r="P233" s="77">
        <f t="shared" si="2"/>
        <v>0.7570093458</v>
      </c>
      <c r="Q233" s="77">
        <f t="shared" si="3"/>
        <v>0.8562874251</v>
      </c>
      <c r="R233" s="77">
        <f t="shared" si="4"/>
        <v>0.03920467752</v>
      </c>
      <c r="S233" s="77">
        <f t="shared" si="5"/>
        <v>-0.007728405717</v>
      </c>
      <c r="T233" s="77">
        <f t="shared" ref="T233:U233" si="250">R233+$D$12</f>
        <v>0.4002984019</v>
      </c>
      <c r="U233" s="77">
        <f t="shared" si="250"/>
        <v>0.3533653187</v>
      </c>
      <c r="V233" s="77">
        <f t="shared" si="7"/>
        <v>214</v>
      </c>
      <c r="W233" s="77">
        <f t="shared" si="8"/>
        <v>167</v>
      </c>
      <c r="X233" s="77">
        <f t="shared" si="9"/>
        <v>128.336142</v>
      </c>
      <c r="Y233" s="77">
        <f t="shared" si="10"/>
        <v>85.66385801</v>
      </c>
      <c r="Z233" s="77">
        <f t="shared" si="11"/>
        <v>107.9879918</v>
      </c>
      <c r="AA233" s="77">
        <f t="shared" si="12"/>
        <v>59.01200822</v>
      </c>
      <c r="AB233" s="77">
        <f t="shared" si="13"/>
        <v>0.4051859375</v>
      </c>
      <c r="AC233" s="77">
        <f t="shared" si="14"/>
        <v>0.2222469332</v>
      </c>
      <c r="AD233" s="42">
        <f t="shared" si="15"/>
        <v>52</v>
      </c>
      <c r="AE233" s="42">
        <f t="shared" si="16"/>
        <v>35</v>
      </c>
      <c r="AF233" s="42">
        <f t="shared" si="17"/>
        <v>24</v>
      </c>
      <c r="AG233" s="42">
        <f t="shared" si="18"/>
        <v>13</v>
      </c>
      <c r="AH233" s="32">
        <f>'M1,M2,M3 Restoration'!AT233</f>
        <v>0.595471249</v>
      </c>
      <c r="AI233" s="77">
        <f t="shared" si="19"/>
        <v>21</v>
      </c>
      <c r="AJ233" s="77">
        <f t="shared" si="20"/>
        <v>14</v>
      </c>
      <c r="AK233" s="77"/>
      <c r="AL233" s="77"/>
    </row>
    <row r="234">
      <c r="A234" s="1"/>
      <c r="B234" s="1"/>
      <c r="C234" s="62"/>
      <c r="D234" s="62"/>
      <c r="E234" s="2">
        <v>3604.0</v>
      </c>
      <c r="F234" s="61">
        <v>2505.0</v>
      </c>
      <c r="G234" s="43">
        <f>'N1,N2,N3 Restoration'!H234</f>
        <v>21</v>
      </c>
      <c r="H234" s="43">
        <f>'Turnout Restoration'!AW234</f>
        <v>23</v>
      </c>
      <c r="I234" s="43">
        <f>'N1,N2,N3 Restoration'!J234</f>
        <v>24</v>
      </c>
      <c r="J234" s="44">
        <v>53.0</v>
      </c>
      <c r="K234" s="44">
        <v>85.0</v>
      </c>
      <c r="L234" s="44">
        <v>32.0</v>
      </c>
      <c r="M234" s="45">
        <f>'Turnout Restoration'!AR234</f>
        <v>25</v>
      </c>
      <c r="N234" s="45">
        <f>'Turnout Restoration'!O234</f>
        <v>18</v>
      </c>
      <c r="O234" s="45">
        <f>'Turnout Restoration'!AT234</f>
        <v>19</v>
      </c>
      <c r="P234" s="77">
        <f t="shared" si="2"/>
        <v>0.6589147287</v>
      </c>
      <c r="Q234" s="77">
        <f t="shared" si="3"/>
        <v>0.8252427184</v>
      </c>
      <c r="R234" s="77">
        <f t="shared" si="4"/>
        <v>-0.006255799405</v>
      </c>
      <c r="S234" s="77">
        <f t="shared" si="5"/>
        <v>-0.02211560875</v>
      </c>
      <c r="T234" s="77">
        <f t="shared" ref="T234:U234" si="251">R234+$D$12</f>
        <v>0.354837925</v>
      </c>
      <c r="U234" s="77">
        <f t="shared" si="251"/>
        <v>0.3389781157</v>
      </c>
      <c r="V234" s="77">
        <f t="shared" si="7"/>
        <v>129</v>
      </c>
      <c r="W234" s="77">
        <f t="shared" si="8"/>
        <v>103</v>
      </c>
      <c r="X234" s="77">
        <f t="shared" si="9"/>
        <v>83.22590767</v>
      </c>
      <c r="Y234" s="77">
        <f t="shared" si="10"/>
        <v>45.77409233</v>
      </c>
      <c r="Z234" s="77">
        <f t="shared" si="11"/>
        <v>68.08525409</v>
      </c>
      <c r="AA234" s="77">
        <f t="shared" si="12"/>
        <v>34.91474591</v>
      </c>
      <c r="AB234" s="77">
        <f t="shared" si="13"/>
        <v>0.5286815275</v>
      </c>
      <c r="AC234" s="77">
        <f t="shared" si="14"/>
        <v>0.2643744265</v>
      </c>
      <c r="AD234" s="42">
        <f t="shared" si="15"/>
        <v>44</v>
      </c>
      <c r="AE234" s="42">
        <f t="shared" si="16"/>
        <v>24</v>
      </c>
      <c r="AF234" s="42">
        <f t="shared" si="17"/>
        <v>18</v>
      </c>
      <c r="AG234" s="42">
        <f t="shared" si="18"/>
        <v>9</v>
      </c>
      <c r="AH234" s="32">
        <f>'M1,M2,M3 Restoration'!AT234</f>
        <v>0.5273351437</v>
      </c>
      <c r="AI234" s="77">
        <f t="shared" si="19"/>
        <v>13</v>
      </c>
      <c r="AJ234" s="77">
        <f t="shared" si="20"/>
        <v>11</v>
      </c>
      <c r="AK234" s="77"/>
      <c r="AL234" s="77"/>
    </row>
    <row r="235">
      <c r="A235" s="1"/>
      <c r="B235" s="1"/>
      <c r="C235" s="62"/>
      <c r="D235" s="62"/>
      <c r="E235" s="2">
        <v>3606.0</v>
      </c>
      <c r="F235" s="61">
        <v>2948.0</v>
      </c>
      <c r="G235" s="43">
        <f>'N1,N2,N3 Restoration'!H235</f>
        <v>42</v>
      </c>
      <c r="H235" s="43">
        <f>'Turnout Restoration'!AW235</f>
        <v>33</v>
      </c>
      <c r="I235" s="43">
        <f>'N1,N2,N3 Restoration'!J235</f>
        <v>34</v>
      </c>
      <c r="J235" s="44">
        <v>135.0</v>
      </c>
      <c r="K235" s="44">
        <v>224.0</v>
      </c>
      <c r="L235" s="44">
        <v>72.0</v>
      </c>
      <c r="M235" s="45">
        <f>'Turnout Restoration'!AR235</f>
        <v>52</v>
      </c>
      <c r="N235" s="45">
        <f>'Turnout Restoration'!O235</f>
        <v>28</v>
      </c>
      <c r="O235" s="45">
        <f>'Turnout Restoration'!AT235</f>
        <v>25</v>
      </c>
      <c r="P235" s="77">
        <f t="shared" si="2"/>
        <v>0.7288732394</v>
      </c>
      <c r="Q235" s="77">
        <f t="shared" si="3"/>
        <v>0.8888888889</v>
      </c>
      <c r="R235" s="77">
        <f t="shared" si="4"/>
        <v>0.02616542163</v>
      </c>
      <c r="S235" s="77">
        <f t="shared" si="5"/>
        <v>0.007380252981</v>
      </c>
      <c r="T235" s="77">
        <f t="shared" ref="T235:U235" si="252">R235+$D$12</f>
        <v>0.387259146</v>
      </c>
      <c r="U235" s="77">
        <f t="shared" si="252"/>
        <v>0.3684739774</v>
      </c>
      <c r="V235" s="77">
        <f t="shared" si="7"/>
        <v>284</v>
      </c>
      <c r="W235" s="77">
        <f t="shared" si="8"/>
        <v>252</v>
      </c>
      <c r="X235" s="77">
        <f t="shared" si="9"/>
        <v>174.0184025</v>
      </c>
      <c r="Y235" s="77">
        <f t="shared" si="10"/>
        <v>109.9815975</v>
      </c>
      <c r="Z235" s="77">
        <f t="shared" si="11"/>
        <v>159.1445577</v>
      </c>
      <c r="AA235" s="77">
        <f t="shared" si="12"/>
        <v>92.8554423</v>
      </c>
      <c r="AB235" s="77">
        <f t="shared" si="13"/>
        <v>0.442481938</v>
      </c>
      <c r="AC235" s="77">
        <f t="shared" si="14"/>
        <v>0.1759406693</v>
      </c>
      <c r="AD235" s="42">
        <f t="shared" si="15"/>
        <v>77</v>
      </c>
      <c r="AE235" s="42">
        <f t="shared" si="16"/>
        <v>49</v>
      </c>
      <c r="AF235" s="42">
        <f t="shared" si="17"/>
        <v>28</v>
      </c>
      <c r="AG235" s="42">
        <f t="shared" si="18"/>
        <v>16</v>
      </c>
      <c r="AH235" s="32">
        <f>'M1,M2,M3 Restoration'!AT235</f>
        <v>0.6192956386</v>
      </c>
      <c r="AI235" s="77">
        <f t="shared" si="19"/>
        <v>30</v>
      </c>
      <c r="AJ235" s="77">
        <f t="shared" si="20"/>
        <v>19</v>
      </c>
      <c r="AK235" s="77"/>
      <c r="AL235" s="77"/>
    </row>
    <row r="236">
      <c r="A236" s="1"/>
      <c r="B236" s="1"/>
      <c r="C236" s="62"/>
      <c r="D236" s="62"/>
      <c r="E236" s="2">
        <v>3607.0</v>
      </c>
      <c r="F236" s="61">
        <v>1734.0</v>
      </c>
      <c r="G236" s="43">
        <f>'N1,N2,N3 Restoration'!H236</f>
        <v>3</v>
      </c>
      <c r="H236" s="43">
        <f>'Turnout Restoration'!AW236</f>
        <v>4</v>
      </c>
      <c r="I236" s="43">
        <f>'N1,N2,N3 Restoration'!J236</f>
        <v>14</v>
      </c>
      <c r="J236" s="44">
        <v>30.0</v>
      </c>
      <c r="K236" s="44">
        <v>57.0</v>
      </c>
      <c r="L236" s="44">
        <v>20.0</v>
      </c>
      <c r="M236" s="45">
        <f>'Turnout Restoration'!AR236</f>
        <v>13</v>
      </c>
      <c r="N236" s="45">
        <f>'Turnout Restoration'!O236</f>
        <v>13</v>
      </c>
      <c r="O236" s="45">
        <f>'Turnout Restoration'!AT236</f>
        <v>75</v>
      </c>
      <c r="P236" s="77">
        <f t="shared" si="2"/>
        <v>0.3623188406</v>
      </c>
      <c r="Q236" s="77">
        <f t="shared" si="3"/>
        <v>0.8142857143</v>
      </c>
      <c r="R236" s="77">
        <f t="shared" si="4"/>
        <v>-0.1437087089</v>
      </c>
      <c r="S236" s="77">
        <f t="shared" si="5"/>
        <v>-0.02719346775</v>
      </c>
      <c r="T236" s="77">
        <f t="shared" ref="T236:U236" si="253">R236+$D$12</f>
        <v>0.2173850155</v>
      </c>
      <c r="U236" s="77">
        <f t="shared" si="253"/>
        <v>0.3339002567</v>
      </c>
      <c r="V236" s="77">
        <f t="shared" si="7"/>
        <v>138</v>
      </c>
      <c r="W236" s="77">
        <f t="shared" si="8"/>
        <v>70</v>
      </c>
      <c r="X236" s="77">
        <f t="shared" si="9"/>
        <v>108.0008679</v>
      </c>
      <c r="Y236" s="77">
        <f t="shared" si="10"/>
        <v>29.99913214</v>
      </c>
      <c r="Z236" s="77">
        <f t="shared" si="11"/>
        <v>46.62698203</v>
      </c>
      <c r="AA236" s="77">
        <f t="shared" si="12"/>
        <v>23.37301797</v>
      </c>
      <c r="AB236" s="77">
        <f t="shared" si="13"/>
        <v>0.8148082672</v>
      </c>
      <c r="AC236" s="77">
        <f t="shared" si="14"/>
        <v>0.2788085232</v>
      </c>
      <c r="AD236" s="42">
        <f t="shared" si="15"/>
        <v>88</v>
      </c>
      <c r="AE236" s="42">
        <f t="shared" si="16"/>
        <v>24</v>
      </c>
      <c r="AF236" s="42">
        <f t="shared" si="17"/>
        <v>13</v>
      </c>
      <c r="AG236" s="42">
        <f t="shared" si="18"/>
        <v>7</v>
      </c>
      <c r="AH236" s="32">
        <f>'M1,M2,M3 Restoration'!AT236</f>
        <v>0.2756433983</v>
      </c>
      <c r="AI236" s="77">
        <f t="shared" si="19"/>
        <v>7</v>
      </c>
      <c r="AJ236" s="77">
        <f t="shared" si="20"/>
        <v>17</v>
      </c>
      <c r="AK236" s="77"/>
      <c r="AL236" s="77"/>
    </row>
    <row r="237">
      <c r="A237" s="1"/>
      <c r="B237" s="1"/>
      <c r="C237" s="62"/>
      <c r="D237" s="62"/>
      <c r="E237" s="2">
        <v>3609.0</v>
      </c>
      <c r="F237" s="61">
        <v>1497.0</v>
      </c>
      <c r="G237" s="43">
        <f>'N1,N2,N3 Restoration'!H237</f>
        <v>37</v>
      </c>
      <c r="H237" s="43">
        <f>'Turnout Restoration'!AW237</f>
        <v>24</v>
      </c>
      <c r="I237" s="43">
        <f>'N1,N2,N3 Restoration'!J237</f>
        <v>31</v>
      </c>
      <c r="J237" s="44">
        <v>126.0</v>
      </c>
      <c r="K237" s="44">
        <v>131.0</v>
      </c>
      <c r="L237" s="44">
        <v>82.0</v>
      </c>
      <c r="M237" s="45">
        <f>'Turnout Restoration'!AR237</f>
        <v>21</v>
      </c>
      <c r="N237" s="45">
        <f>'Turnout Restoration'!O237</f>
        <v>19</v>
      </c>
      <c r="O237" s="45">
        <f>'Turnout Restoration'!AT237</f>
        <v>10</v>
      </c>
      <c r="P237" s="77">
        <f t="shared" si="2"/>
        <v>0.870292887</v>
      </c>
      <c r="Q237" s="77">
        <f t="shared" si="3"/>
        <v>0.8733333333</v>
      </c>
      <c r="R237" s="77">
        <f t="shared" si="4"/>
        <v>0.0917042332</v>
      </c>
      <c r="S237" s="77">
        <f t="shared" si="5"/>
        <v>0.000171264402</v>
      </c>
      <c r="T237" s="77">
        <f t="shared" ref="T237:U237" si="254">R237+$D$12</f>
        <v>0.4527979576</v>
      </c>
      <c r="U237" s="77">
        <f t="shared" si="254"/>
        <v>0.3612649888</v>
      </c>
      <c r="V237" s="77">
        <f t="shared" si="7"/>
        <v>239</v>
      </c>
      <c r="W237" s="77">
        <f t="shared" si="8"/>
        <v>150</v>
      </c>
      <c r="X237" s="77">
        <f t="shared" si="9"/>
        <v>130.7812881</v>
      </c>
      <c r="Y237" s="77">
        <f t="shared" si="10"/>
        <v>108.2187119</v>
      </c>
      <c r="Z237" s="77">
        <f t="shared" si="11"/>
        <v>95.81025168</v>
      </c>
      <c r="AA237" s="77">
        <f t="shared" si="12"/>
        <v>54.18974832</v>
      </c>
      <c r="AB237" s="77">
        <f t="shared" si="13"/>
        <v>0.2370369679</v>
      </c>
      <c r="AC237" s="77">
        <f t="shared" si="14"/>
        <v>0.1983086326</v>
      </c>
      <c r="AD237" s="42">
        <f t="shared" si="15"/>
        <v>31</v>
      </c>
      <c r="AE237" s="42">
        <f t="shared" si="16"/>
        <v>26</v>
      </c>
      <c r="AF237" s="42">
        <f t="shared" si="17"/>
        <v>19</v>
      </c>
      <c r="AG237" s="42">
        <f t="shared" si="18"/>
        <v>11</v>
      </c>
      <c r="AH237" s="32">
        <f>'M1,M2,M3 Restoration'!AT237</f>
        <v>0.5660962848</v>
      </c>
      <c r="AI237" s="77">
        <f t="shared" si="19"/>
        <v>15</v>
      </c>
      <c r="AJ237" s="77">
        <f t="shared" si="20"/>
        <v>11</v>
      </c>
      <c r="AK237" s="77"/>
      <c r="AL237" s="77"/>
    </row>
    <row r="238">
      <c r="A238" s="1"/>
      <c r="B238" s="1"/>
      <c r="C238" s="62"/>
      <c r="D238" s="62"/>
      <c r="E238" s="2">
        <v>3613.0</v>
      </c>
      <c r="F238" s="61">
        <v>1295.0</v>
      </c>
      <c r="G238" s="43">
        <f>'N1,N2,N3 Restoration'!H238</f>
        <v>17</v>
      </c>
      <c r="H238" s="43">
        <f>'Turnout Restoration'!AW238</f>
        <v>22</v>
      </c>
      <c r="I238" s="43">
        <f>'N1,N2,N3 Restoration'!J238</f>
        <v>8</v>
      </c>
      <c r="J238" s="44">
        <v>15.0</v>
      </c>
      <c r="K238" s="44">
        <v>66.0</v>
      </c>
      <c r="L238" s="44">
        <v>21.0</v>
      </c>
      <c r="M238" s="45">
        <f>'Turnout Restoration'!AR238</f>
        <v>10</v>
      </c>
      <c r="N238" s="45">
        <f>'Turnout Restoration'!O238</f>
        <v>14</v>
      </c>
      <c r="O238" s="45">
        <f>'Turnout Restoration'!AT238</f>
        <v>7</v>
      </c>
      <c r="P238" s="77">
        <f t="shared" si="2"/>
        <v>0.679245283</v>
      </c>
      <c r="Q238" s="77">
        <f t="shared" si="3"/>
        <v>0.825</v>
      </c>
      <c r="R238" s="77">
        <f t="shared" si="4"/>
        <v>0.003166090638</v>
      </c>
      <c r="S238" s="77">
        <f t="shared" si="5"/>
        <v>-0.02222809297</v>
      </c>
      <c r="T238" s="77">
        <f t="shared" ref="T238:U238" si="255">R238+$D$12</f>
        <v>0.364259815</v>
      </c>
      <c r="U238" s="77">
        <f t="shared" si="255"/>
        <v>0.3388656314</v>
      </c>
      <c r="V238" s="77">
        <f t="shared" si="7"/>
        <v>53</v>
      </c>
      <c r="W238" s="77">
        <f t="shared" si="8"/>
        <v>80</v>
      </c>
      <c r="X238" s="77">
        <f t="shared" si="9"/>
        <v>33.6942298</v>
      </c>
      <c r="Y238" s="77">
        <f t="shared" si="10"/>
        <v>19.3057702</v>
      </c>
      <c r="Z238" s="77">
        <f t="shared" si="11"/>
        <v>52.89074948</v>
      </c>
      <c r="AA238" s="77">
        <f t="shared" si="12"/>
        <v>27.10925052</v>
      </c>
      <c r="AB238" s="77">
        <f t="shared" si="13"/>
        <v>0.5045374267</v>
      </c>
      <c r="AC238" s="77">
        <f t="shared" si="14"/>
        <v>0.2646965705</v>
      </c>
      <c r="AD238" s="42">
        <f t="shared" si="15"/>
        <v>17</v>
      </c>
      <c r="AE238" s="42">
        <f t="shared" si="16"/>
        <v>10</v>
      </c>
      <c r="AF238" s="42">
        <f t="shared" si="17"/>
        <v>14</v>
      </c>
      <c r="AG238" s="42">
        <f t="shared" si="18"/>
        <v>7</v>
      </c>
      <c r="AH238" s="32">
        <f>'M1,M2,M3 Restoration'!AT238</f>
        <v>0.4368544228</v>
      </c>
      <c r="AI238" s="77">
        <f t="shared" si="19"/>
        <v>4</v>
      </c>
      <c r="AJ238" s="77">
        <f t="shared" si="20"/>
        <v>6</v>
      </c>
      <c r="AK238" s="77"/>
      <c r="AL238" s="77"/>
    </row>
    <row r="239">
      <c r="A239" s="1"/>
      <c r="B239" s="1"/>
      <c r="C239" s="62"/>
      <c r="D239" s="62"/>
      <c r="E239" s="2">
        <v>3705.0</v>
      </c>
      <c r="F239" s="61">
        <v>1153.0</v>
      </c>
      <c r="G239" s="43">
        <f>'N1,N2,N3 Restoration'!H239</f>
        <v>11</v>
      </c>
      <c r="H239" s="43">
        <f>'Turnout Restoration'!AW239</f>
        <v>8</v>
      </c>
      <c r="I239" s="43">
        <f>'N1,N2,N3 Restoration'!J239</f>
        <v>28</v>
      </c>
      <c r="J239" s="44">
        <v>45.0</v>
      </c>
      <c r="K239" s="44">
        <v>70.0</v>
      </c>
      <c r="L239" s="44">
        <v>33.0</v>
      </c>
      <c r="M239" s="45">
        <f>'Turnout Restoration'!AR239</f>
        <v>17</v>
      </c>
      <c r="N239" s="45">
        <f>'Turnout Restoration'!O239</f>
        <v>15</v>
      </c>
      <c r="O239" s="45">
        <f>'Turnout Restoration'!AT239</f>
        <v>33</v>
      </c>
      <c r="P239" s="77">
        <f t="shared" si="2"/>
        <v>0.609375</v>
      </c>
      <c r="Q239" s="77">
        <f t="shared" si="3"/>
        <v>0.8235294118</v>
      </c>
      <c r="R239" s="77">
        <f t="shared" si="4"/>
        <v>-0.02921424258</v>
      </c>
      <c r="S239" s="77">
        <f t="shared" si="5"/>
        <v>-0.022909615</v>
      </c>
      <c r="T239" s="77">
        <f t="shared" ref="T239:U239" si="256">R239+$D$12</f>
        <v>0.3318794818</v>
      </c>
      <c r="U239" s="77">
        <f t="shared" si="256"/>
        <v>0.3381841094</v>
      </c>
      <c r="V239" s="77">
        <f t="shared" si="7"/>
        <v>128</v>
      </c>
      <c r="W239" s="77">
        <f t="shared" si="8"/>
        <v>85</v>
      </c>
      <c r="X239" s="77">
        <f t="shared" si="9"/>
        <v>85.51942633</v>
      </c>
      <c r="Y239" s="77">
        <f t="shared" si="10"/>
        <v>42.48057367</v>
      </c>
      <c r="Z239" s="77">
        <f t="shared" si="11"/>
        <v>56.2543507</v>
      </c>
      <c r="AA239" s="77">
        <f t="shared" si="12"/>
        <v>28.7456493</v>
      </c>
      <c r="AB239" s="77">
        <f t="shared" si="13"/>
        <v>0.5846624814</v>
      </c>
      <c r="AC239" s="77">
        <f t="shared" si="14"/>
        <v>0.2666460427</v>
      </c>
      <c r="AD239" s="42">
        <f t="shared" si="15"/>
        <v>50</v>
      </c>
      <c r="AE239" s="42">
        <f t="shared" si="16"/>
        <v>25</v>
      </c>
      <c r="AF239" s="42">
        <f t="shared" si="17"/>
        <v>15</v>
      </c>
      <c r="AG239" s="42">
        <f t="shared" si="18"/>
        <v>8</v>
      </c>
      <c r="AH239" s="32">
        <f>'M1,M2,M3 Restoration'!AT239</f>
        <v>0.3425541807</v>
      </c>
      <c r="AI239" s="77">
        <f t="shared" si="19"/>
        <v>9</v>
      </c>
      <c r="AJ239" s="77">
        <f t="shared" si="20"/>
        <v>16</v>
      </c>
      <c r="AK239" s="77"/>
      <c r="AL239" s="77"/>
    </row>
    <row r="240">
      <c r="A240" s="1"/>
      <c r="B240" s="1"/>
      <c r="C240" s="62"/>
      <c r="D240" s="62"/>
      <c r="E240" s="2">
        <v>3706.0</v>
      </c>
      <c r="F240" s="61">
        <v>1851.0</v>
      </c>
      <c r="G240" s="43">
        <f>'N1,N2,N3 Restoration'!H240</f>
        <v>27</v>
      </c>
      <c r="H240" s="43">
        <f>'Turnout Restoration'!AW240</f>
        <v>26</v>
      </c>
      <c r="I240" s="43">
        <f>'N1,N2,N3 Restoration'!J240</f>
        <v>22</v>
      </c>
      <c r="J240" s="44">
        <v>57.0</v>
      </c>
      <c r="K240" s="44">
        <v>130.0</v>
      </c>
      <c r="L240" s="44">
        <v>41.0</v>
      </c>
      <c r="M240" s="45">
        <f>'Turnout Restoration'!AR240</f>
        <v>29</v>
      </c>
      <c r="N240" s="45">
        <f>'Turnout Restoration'!O240</f>
        <v>25</v>
      </c>
      <c r="O240" s="45">
        <f>'Turnout Restoration'!AT240</f>
        <v>20</v>
      </c>
      <c r="P240" s="77">
        <f t="shared" si="2"/>
        <v>0.6666666667</v>
      </c>
      <c r="Q240" s="77">
        <f t="shared" si="3"/>
        <v>0.8387096774</v>
      </c>
      <c r="R240" s="77">
        <f t="shared" si="4"/>
        <v>-0.00266328018</v>
      </c>
      <c r="S240" s="77">
        <f t="shared" si="5"/>
        <v>-0.01587454889</v>
      </c>
      <c r="T240" s="77">
        <f t="shared" ref="T240:U240" si="257">R240+$D$12</f>
        <v>0.3584304442</v>
      </c>
      <c r="U240" s="77">
        <f t="shared" si="257"/>
        <v>0.3452191755</v>
      </c>
      <c r="V240" s="77">
        <f t="shared" si="7"/>
        <v>147</v>
      </c>
      <c r="W240" s="77">
        <f t="shared" si="8"/>
        <v>155</v>
      </c>
      <c r="X240" s="77">
        <f t="shared" si="9"/>
        <v>94.3107247</v>
      </c>
      <c r="Y240" s="77">
        <f t="shared" si="10"/>
        <v>52.6892753</v>
      </c>
      <c r="Z240" s="77">
        <f t="shared" si="11"/>
        <v>101.4910278</v>
      </c>
      <c r="AA240" s="77">
        <f t="shared" si="12"/>
        <v>53.50897221</v>
      </c>
      <c r="AB240" s="77">
        <f t="shared" si="13"/>
        <v>0.5195591504</v>
      </c>
      <c r="AC240" s="77">
        <f t="shared" si="14"/>
        <v>0.2463271931</v>
      </c>
      <c r="AD240" s="42">
        <f t="shared" si="15"/>
        <v>49</v>
      </c>
      <c r="AE240" s="42">
        <f t="shared" si="16"/>
        <v>27</v>
      </c>
      <c r="AF240" s="42">
        <f t="shared" si="17"/>
        <v>25</v>
      </c>
      <c r="AG240" s="42">
        <f t="shared" si="18"/>
        <v>13</v>
      </c>
      <c r="AH240" s="32">
        <f>'M1,M2,M3 Restoration'!AT240</f>
        <v>0.5454177354</v>
      </c>
      <c r="AI240" s="77">
        <f t="shared" si="19"/>
        <v>15</v>
      </c>
      <c r="AJ240" s="77">
        <f t="shared" si="20"/>
        <v>12</v>
      </c>
      <c r="AK240" s="77"/>
      <c r="AL240" s="77"/>
    </row>
    <row r="241">
      <c r="A241" s="1"/>
      <c r="B241" s="1"/>
      <c r="C241" s="62"/>
      <c r="D241" s="62"/>
      <c r="E241" s="2">
        <v>3710.0</v>
      </c>
      <c r="F241" s="61">
        <v>571.0</v>
      </c>
      <c r="G241" s="43">
        <f>'N1,N2,N3 Restoration'!H241</f>
        <v>22</v>
      </c>
      <c r="H241" s="43">
        <f>'Turnout Restoration'!AW241</f>
        <v>16</v>
      </c>
      <c r="I241" s="43">
        <f>'N1,N2,N3 Restoration'!J241</f>
        <v>12</v>
      </c>
      <c r="J241" s="44">
        <v>34.0</v>
      </c>
      <c r="K241" s="44">
        <v>39.0</v>
      </c>
      <c r="L241" s="44">
        <v>25.0</v>
      </c>
      <c r="M241" s="45">
        <f>'Turnout Restoration'!AR241</f>
        <v>6</v>
      </c>
      <c r="N241" s="45">
        <f>'Turnout Restoration'!O241</f>
        <v>7</v>
      </c>
      <c r="O241" s="45">
        <f>'Turnout Restoration'!AT241</f>
        <v>4</v>
      </c>
      <c r="P241" s="77">
        <f t="shared" si="2"/>
        <v>0.8550724638</v>
      </c>
      <c r="Q241" s="77">
        <f t="shared" si="3"/>
        <v>0.847826087</v>
      </c>
      <c r="R241" s="77">
        <f t="shared" si="4"/>
        <v>0.08465055665</v>
      </c>
      <c r="S241" s="77">
        <f t="shared" si="5"/>
        <v>-0.01164968581</v>
      </c>
      <c r="T241" s="77">
        <f t="shared" ref="T241:U241" si="258">R241+$D$12</f>
        <v>0.4457442811</v>
      </c>
      <c r="U241" s="77">
        <f t="shared" si="258"/>
        <v>0.3494440386</v>
      </c>
      <c r="V241" s="77">
        <f t="shared" si="7"/>
        <v>69</v>
      </c>
      <c r="W241" s="77">
        <f t="shared" si="8"/>
        <v>46</v>
      </c>
      <c r="X241" s="77">
        <f t="shared" si="9"/>
        <v>38.24364461</v>
      </c>
      <c r="Y241" s="77">
        <f t="shared" si="10"/>
        <v>30.75635539</v>
      </c>
      <c r="Z241" s="77">
        <f t="shared" si="11"/>
        <v>29.92557422</v>
      </c>
      <c r="AA241" s="77">
        <f t="shared" si="12"/>
        <v>16.07442578</v>
      </c>
      <c r="AB241" s="77">
        <f t="shared" si="13"/>
        <v>0.2614813547</v>
      </c>
      <c r="AC241" s="77">
        <f t="shared" si="14"/>
        <v>0.2339136401</v>
      </c>
      <c r="AD241" s="42">
        <f t="shared" si="15"/>
        <v>10</v>
      </c>
      <c r="AE241" s="42">
        <f t="shared" si="16"/>
        <v>8</v>
      </c>
      <c r="AF241" s="42">
        <f t="shared" si="17"/>
        <v>7</v>
      </c>
      <c r="AG241" s="42">
        <f t="shared" si="18"/>
        <v>4</v>
      </c>
      <c r="AH241" s="32">
        <f>'M1,M2,M3 Restoration'!AT241</f>
        <v>0.6056882055</v>
      </c>
      <c r="AI241" s="77">
        <f t="shared" si="19"/>
        <v>5</v>
      </c>
      <c r="AJ241" s="77">
        <f t="shared" si="20"/>
        <v>3</v>
      </c>
      <c r="AK241" s="77"/>
      <c r="AL241" s="77"/>
    </row>
    <row r="242">
      <c r="A242" s="1"/>
      <c r="B242" s="1"/>
      <c r="C242" s="62"/>
      <c r="D242" s="62"/>
      <c r="E242" s="2">
        <v>3715.0</v>
      </c>
      <c r="F242" s="61">
        <v>1889.0</v>
      </c>
      <c r="G242" s="43">
        <f>'N1,N2,N3 Restoration'!H242</f>
        <v>60</v>
      </c>
      <c r="H242" s="43">
        <f>'Turnout Restoration'!AW242</f>
        <v>26</v>
      </c>
      <c r="I242" s="43">
        <f>'N1,N2,N3 Restoration'!J242</f>
        <v>44</v>
      </c>
      <c r="J242" s="44">
        <v>121.0</v>
      </c>
      <c r="K242" s="44">
        <v>159.0</v>
      </c>
      <c r="L242" s="44">
        <v>77.0</v>
      </c>
      <c r="M242" s="45">
        <f>'Turnout Restoration'!AR242</f>
        <v>39</v>
      </c>
      <c r="N242" s="45">
        <f>'Turnout Restoration'!O242</f>
        <v>26</v>
      </c>
      <c r="O242" s="45">
        <f>'Turnout Restoration'!AT242</f>
        <v>20</v>
      </c>
      <c r="P242" s="77">
        <f t="shared" si="2"/>
        <v>0.7704280156</v>
      </c>
      <c r="Q242" s="77">
        <f t="shared" si="3"/>
        <v>0.8594594595</v>
      </c>
      <c r="R242" s="77">
        <f t="shared" si="4"/>
        <v>0.04542335848</v>
      </c>
      <c r="S242" s="77">
        <f t="shared" si="5"/>
        <v>-0.00625837406</v>
      </c>
      <c r="T242" s="77">
        <f t="shared" ref="T242:U242" si="259">R242+$D$12</f>
        <v>0.4065170829</v>
      </c>
      <c r="U242" s="77">
        <f t="shared" si="259"/>
        <v>0.3548353503</v>
      </c>
      <c r="V242" s="77">
        <f t="shared" si="7"/>
        <v>257</v>
      </c>
      <c r="W242" s="77">
        <f t="shared" si="8"/>
        <v>185</v>
      </c>
      <c r="X242" s="77">
        <f t="shared" si="9"/>
        <v>152.5251097</v>
      </c>
      <c r="Y242" s="77">
        <f t="shared" si="10"/>
        <v>104.4748903</v>
      </c>
      <c r="Z242" s="77">
        <f t="shared" si="11"/>
        <v>119.3554602</v>
      </c>
      <c r="AA242" s="77">
        <f t="shared" si="12"/>
        <v>65.64453981</v>
      </c>
      <c r="AB242" s="77">
        <f t="shared" si="13"/>
        <v>0.3868215543</v>
      </c>
      <c r="AC242" s="77">
        <f t="shared" si="14"/>
        <v>0.2178367036</v>
      </c>
      <c r="AD242" s="42">
        <f t="shared" si="15"/>
        <v>59</v>
      </c>
      <c r="AE242" s="42">
        <f t="shared" si="16"/>
        <v>40</v>
      </c>
      <c r="AF242" s="42">
        <f t="shared" si="17"/>
        <v>26</v>
      </c>
      <c r="AG242" s="42">
        <f t="shared" si="18"/>
        <v>14</v>
      </c>
      <c r="AH242" s="32">
        <f>'M1,M2,M3 Restoration'!AT242</f>
        <v>0.5962880516</v>
      </c>
      <c r="AI242" s="77">
        <f t="shared" si="19"/>
        <v>24</v>
      </c>
      <c r="AJ242" s="77">
        <f t="shared" si="20"/>
        <v>16</v>
      </c>
      <c r="AK242" s="77"/>
      <c r="AL242" s="77"/>
    </row>
    <row r="243">
      <c r="A243" s="1"/>
      <c r="B243" s="1"/>
      <c r="C243" s="62"/>
      <c r="D243" s="62"/>
      <c r="E243" s="2">
        <v>3717.0</v>
      </c>
      <c r="F243" s="61">
        <v>1062.0</v>
      </c>
      <c r="G243" s="43">
        <f>'N1,N2,N3 Restoration'!H243</f>
        <v>41</v>
      </c>
      <c r="H243" s="43">
        <f>'Turnout Restoration'!AW243</f>
        <v>26</v>
      </c>
      <c r="I243" s="43">
        <f>'N1,N2,N3 Restoration'!J243</f>
        <v>22</v>
      </c>
      <c r="J243" s="44">
        <v>64.0</v>
      </c>
      <c r="K243" s="44">
        <v>94.0</v>
      </c>
      <c r="L243" s="44">
        <v>44.0</v>
      </c>
      <c r="M243" s="45">
        <f>'Turnout Restoration'!AR243</f>
        <v>21</v>
      </c>
      <c r="N243" s="45">
        <f>'Turnout Restoration'!O243</f>
        <v>18</v>
      </c>
      <c r="O243" s="45">
        <f>'Turnout Restoration'!AT243</f>
        <v>5</v>
      </c>
      <c r="P243" s="77">
        <f t="shared" si="2"/>
        <v>0.8059701493</v>
      </c>
      <c r="Q243" s="77">
        <f t="shared" si="3"/>
        <v>0.8392857143</v>
      </c>
      <c r="R243" s="77">
        <f t="shared" si="4"/>
        <v>0.0618948265</v>
      </c>
      <c r="S243" s="77">
        <f t="shared" si="5"/>
        <v>-0.01560759325</v>
      </c>
      <c r="T243" s="77">
        <f t="shared" ref="T243:U243" si="260">R243+$D$12</f>
        <v>0.4229885509</v>
      </c>
      <c r="U243" s="77">
        <f t="shared" si="260"/>
        <v>0.3454861312</v>
      </c>
      <c r="V243" s="77">
        <f t="shared" si="7"/>
        <v>134</v>
      </c>
      <c r="W243" s="77">
        <f t="shared" si="8"/>
        <v>112</v>
      </c>
      <c r="X243" s="77">
        <f t="shared" si="9"/>
        <v>77.31953418</v>
      </c>
      <c r="Y243" s="77">
        <f t="shared" si="10"/>
        <v>56.68046582</v>
      </c>
      <c r="Z243" s="77">
        <f t="shared" si="11"/>
        <v>73.30555331</v>
      </c>
      <c r="AA243" s="77">
        <f t="shared" si="12"/>
        <v>38.69444669</v>
      </c>
      <c r="AB243" s="77">
        <f t="shared" si="13"/>
        <v>0.3362668991</v>
      </c>
      <c r="AC243" s="77">
        <f t="shared" si="14"/>
        <v>0.2455475634</v>
      </c>
      <c r="AD243" s="42">
        <f t="shared" si="15"/>
        <v>26</v>
      </c>
      <c r="AE243" s="42">
        <f t="shared" si="16"/>
        <v>19</v>
      </c>
      <c r="AF243" s="42">
        <f t="shared" si="17"/>
        <v>18</v>
      </c>
      <c r="AG243" s="42">
        <f t="shared" si="18"/>
        <v>10</v>
      </c>
      <c r="AH243" s="32">
        <f>'M1,M2,M3 Restoration'!AT243</f>
        <v>0.629418676</v>
      </c>
      <c r="AI243" s="77">
        <f t="shared" si="19"/>
        <v>12</v>
      </c>
      <c r="AJ243" s="77">
        <f t="shared" si="20"/>
        <v>7</v>
      </c>
      <c r="AK243" s="77"/>
      <c r="AL243" s="77"/>
    </row>
    <row r="244">
      <c r="A244" s="1"/>
      <c r="B244" s="1"/>
      <c r="C244" s="62"/>
      <c r="D244" s="62"/>
      <c r="E244" s="2">
        <v>3719.0</v>
      </c>
      <c r="F244" s="61">
        <v>3325.0</v>
      </c>
      <c r="G244" s="43">
        <f>'N1,N2,N3 Restoration'!H244</f>
        <v>24</v>
      </c>
      <c r="H244" s="43">
        <f>'Turnout Restoration'!AW244</f>
        <v>15</v>
      </c>
      <c r="I244" s="43">
        <f>'N1,N2,N3 Restoration'!J244</f>
        <v>44</v>
      </c>
      <c r="J244" s="44">
        <v>105.0</v>
      </c>
      <c r="K244" s="44">
        <v>239.0</v>
      </c>
      <c r="L244" s="44">
        <v>94.0</v>
      </c>
      <c r="M244" s="45">
        <f>'Turnout Restoration'!AR244</f>
        <v>44</v>
      </c>
      <c r="N244" s="45">
        <f>'Turnout Restoration'!O244</f>
        <v>32</v>
      </c>
      <c r="O244" s="45">
        <f>'Turnout Restoration'!AT244</f>
        <v>67</v>
      </c>
      <c r="P244" s="77">
        <f t="shared" si="2"/>
        <v>0.6419354839</v>
      </c>
      <c r="Q244" s="77">
        <f t="shared" si="3"/>
        <v>0.8819188192</v>
      </c>
      <c r="R244" s="77">
        <f t="shared" si="4"/>
        <v>-0.01412457539</v>
      </c>
      <c r="S244" s="77">
        <f t="shared" si="5"/>
        <v>0.004150078868</v>
      </c>
      <c r="T244" s="77">
        <f t="shared" ref="T244:U244" si="261">R244+$D$12</f>
        <v>0.346969149</v>
      </c>
      <c r="U244" s="77">
        <f t="shared" si="261"/>
        <v>0.3652438033</v>
      </c>
      <c r="V244" s="77">
        <f t="shared" si="7"/>
        <v>310</v>
      </c>
      <c r="W244" s="77">
        <f t="shared" si="8"/>
        <v>271</v>
      </c>
      <c r="X244" s="77">
        <f t="shared" si="9"/>
        <v>202.4395638</v>
      </c>
      <c r="Y244" s="77">
        <f t="shared" si="10"/>
        <v>107.5604362</v>
      </c>
      <c r="Z244" s="77">
        <f t="shared" si="11"/>
        <v>172.0189293</v>
      </c>
      <c r="AA244" s="77">
        <f t="shared" si="12"/>
        <v>98.98107069</v>
      </c>
      <c r="AB244" s="77">
        <f t="shared" si="13"/>
        <v>0.548311792</v>
      </c>
      <c r="AC244" s="77">
        <f t="shared" si="14"/>
        <v>0.1860260387</v>
      </c>
      <c r="AD244" s="42">
        <f t="shared" si="15"/>
        <v>111</v>
      </c>
      <c r="AE244" s="42">
        <f t="shared" si="16"/>
        <v>59</v>
      </c>
      <c r="AF244" s="42">
        <f t="shared" si="17"/>
        <v>32</v>
      </c>
      <c r="AG244" s="42">
        <f t="shared" si="18"/>
        <v>18</v>
      </c>
      <c r="AH244" s="32">
        <f>'M1,M2,M3 Restoration'!AT244</f>
        <v>0.3449879837</v>
      </c>
      <c r="AI244" s="77">
        <f t="shared" si="19"/>
        <v>20</v>
      </c>
      <c r="AJ244" s="77">
        <f t="shared" si="20"/>
        <v>39</v>
      </c>
      <c r="AK244" s="77"/>
      <c r="AL244" s="77"/>
    </row>
    <row r="245">
      <c r="A245" s="1"/>
      <c r="B245" s="1"/>
      <c r="C245" s="62"/>
      <c r="D245" s="62"/>
      <c r="E245" s="2">
        <v>3724.0</v>
      </c>
      <c r="F245" s="61">
        <v>3182.0</v>
      </c>
      <c r="G245" s="43">
        <f>'N1,N2,N3 Restoration'!H245</f>
        <v>34</v>
      </c>
      <c r="H245" s="43">
        <f>'Turnout Restoration'!AW245</f>
        <v>21</v>
      </c>
      <c r="I245" s="43">
        <f>'N1,N2,N3 Restoration'!J245</f>
        <v>34</v>
      </c>
      <c r="J245" s="44">
        <v>108.0</v>
      </c>
      <c r="K245" s="44">
        <v>190.0</v>
      </c>
      <c r="L245" s="44">
        <v>75.0</v>
      </c>
      <c r="M245" s="45">
        <f>'Turnout Restoration'!AR245</f>
        <v>39</v>
      </c>
      <c r="N245" s="45">
        <f>'Turnout Restoration'!O245</f>
        <v>24</v>
      </c>
      <c r="O245" s="45">
        <f>'Turnout Restoration'!AT245</f>
        <v>30</v>
      </c>
      <c r="P245" s="77">
        <f t="shared" si="2"/>
        <v>0.7261904762</v>
      </c>
      <c r="Q245" s="77">
        <f t="shared" si="3"/>
        <v>0.8878504673</v>
      </c>
      <c r="R245" s="77">
        <f t="shared" si="4"/>
        <v>0.0249221353</v>
      </c>
      <c r="S245" s="77">
        <f t="shared" si="5"/>
        <v>0.006899012088</v>
      </c>
      <c r="T245" s="77">
        <f t="shared" ref="T245:U245" si="262">R245+$D$12</f>
        <v>0.3860158597</v>
      </c>
      <c r="U245" s="77">
        <f t="shared" si="262"/>
        <v>0.3679927365</v>
      </c>
      <c r="V245" s="77">
        <f t="shared" si="7"/>
        <v>252</v>
      </c>
      <c r="W245" s="77">
        <f t="shared" si="8"/>
        <v>214</v>
      </c>
      <c r="X245" s="77">
        <f t="shared" si="9"/>
        <v>154.7240034</v>
      </c>
      <c r="Y245" s="77">
        <f t="shared" si="10"/>
        <v>97.27599665</v>
      </c>
      <c r="Z245" s="77">
        <f t="shared" si="11"/>
        <v>135.2495544</v>
      </c>
      <c r="AA245" s="77">
        <f t="shared" si="12"/>
        <v>78.75044561</v>
      </c>
      <c r="AB245" s="77">
        <f t="shared" si="13"/>
        <v>0.4459553689</v>
      </c>
      <c r="AC245" s="77">
        <f t="shared" si="14"/>
        <v>0.1774497529</v>
      </c>
      <c r="AD245" s="42">
        <f t="shared" si="15"/>
        <v>69</v>
      </c>
      <c r="AE245" s="42">
        <f t="shared" si="16"/>
        <v>43</v>
      </c>
      <c r="AF245" s="42">
        <f t="shared" si="17"/>
        <v>24</v>
      </c>
      <c r="AG245" s="42">
        <f t="shared" si="18"/>
        <v>14</v>
      </c>
      <c r="AH245" s="32">
        <f>'M1,M2,M3 Restoration'!AT245</f>
        <v>0.5184528835</v>
      </c>
      <c r="AI245" s="77">
        <f t="shared" si="19"/>
        <v>22</v>
      </c>
      <c r="AJ245" s="77">
        <f t="shared" si="20"/>
        <v>21</v>
      </c>
      <c r="AK245" s="77"/>
      <c r="AL245" s="77"/>
    </row>
    <row r="246">
      <c r="A246" s="1"/>
      <c r="B246" s="1"/>
      <c r="C246" s="62"/>
      <c r="D246" s="62"/>
      <c r="E246" s="2">
        <v>3727.0</v>
      </c>
      <c r="F246" s="61">
        <v>2249.0</v>
      </c>
      <c r="G246" s="43">
        <f>'N1,N2,N3 Restoration'!H246</f>
        <v>26</v>
      </c>
      <c r="H246" s="43">
        <f>'Turnout Restoration'!AW246</f>
        <v>32</v>
      </c>
      <c r="I246" s="43">
        <f>'N1,N2,N3 Restoration'!J246</f>
        <v>42</v>
      </c>
      <c r="J246" s="44">
        <v>155.0</v>
      </c>
      <c r="K246" s="44">
        <v>488.0</v>
      </c>
      <c r="L246" s="44">
        <v>160.0</v>
      </c>
      <c r="M246" s="45">
        <f>'Turnout Restoration'!AR246</f>
        <v>34</v>
      </c>
      <c r="N246" s="45">
        <f>'Turnout Restoration'!O246</f>
        <v>31</v>
      </c>
      <c r="O246" s="45">
        <f>'Turnout Restoration'!AT246</f>
        <v>58</v>
      </c>
      <c r="P246" s="77">
        <f t="shared" si="2"/>
        <v>0.773955774</v>
      </c>
      <c r="Q246" s="77">
        <f t="shared" si="3"/>
        <v>0.9402697495</v>
      </c>
      <c r="R246" s="77">
        <f t="shared" si="4"/>
        <v>0.04705824512</v>
      </c>
      <c r="S246" s="77">
        <f t="shared" si="5"/>
        <v>0.0311919411</v>
      </c>
      <c r="T246" s="77">
        <f t="shared" ref="T246:U246" si="263">R246+$D$12</f>
        <v>0.4081519695</v>
      </c>
      <c r="U246" s="77">
        <f t="shared" si="263"/>
        <v>0.3922856655</v>
      </c>
      <c r="V246" s="77">
        <f t="shared" si="7"/>
        <v>407</v>
      </c>
      <c r="W246" s="77">
        <f t="shared" si="8"/>
        <v>519</v>
      </c>
      <c r="X246" s="77">
        <f t="shared" si="9"/>
        <v>240.8821484</v>
      </c>
      <c r="Y246" s="77">
        <f t="shared" si="10"/>
        <v>166.1178516</v>
      </c>
      <c r="Z246" s="77">
        <f t="shared" si="11"/>
        <v>315.4037396</v>
      </c>
      <c r="AA246" s="77">
        <f t="shared" si="12"/>
        <v>203.5962604</v>
      </c>
      <c r="AB246" s="77">
        <f t="shared" si="13"/>
        <v>0.3819295062</v>
      </c>
      <c r="AC246" s="77">
        <f t="shared" si="14"/>
        <v>0.09828672304</v>
      </c>
      <c r="AD246" s="42">
        <f t="shared" si="15"/>
        <v>92</v>
      </c>
      <c r="AE246" s="42">
        <f t="shared" si="16"/>
        <v>63</v>
      </c>
      <c r="AF246" s="42">
        <f t="shared" si="17"/>
        <v>31</v>
      </c>
      <c r="AG246" s="42">
        <f t="shared" si="18"/>
        <v>20</v>
      </c>
      <c r="AH246" s="32">
        <f>'M1,M2,M3 Restoration'!AT246</f>
        <v>0.3229653317</v>
      </c>
      <c r="AI246" s="77">
        <f t="shared" si="19"/>
        <v>20</v>
      </c>
      <c r="AJ246" s="77">
        <f t="shared" si="20"/>
        <v>43</v>
      </c>
      <c r="AK246" s="77"/>
      <c r="AL246" s="77"/>
    </row>
    <row r="247">
      <c r="A247" s="1"/>
      <c r="B247" s="1"/>
      <c r="C247" s="62"/>
      <c r="D247" s="62"/>
      <c r="E247" s="2">
        <v>3729.0</v>
      </c>
      <c r="F247" s="61">
        <v>1147.0</v>
      </c>
      <c r="G247" s="43">
        <f>'N1,N2,N3 Restoration'!H247</f>
        <v>11</v>
      </c>
      <c r="H247" s="43">
        <f>'Turnout Restoration'!AW247</f>
        <v>18</v>
      </c>
      <c r="I247" s="43">
        <f>'N1,N2,N3 Restoration'!J247</f>
        <v>18</v>
      </c>
      <c r="J247" s="44">
        <v>40.0</v>
      </c>
      <c r="K247" s="44">
        <v>80.0</v>
      </c>
      <c r="L247" s="44">
        <v>27.0</v>
      </c>
      <c r="M247" s="45">
        <f>'Turnout Restoration'!AR247</f>
        <v>11</v>
      </c>
      <c r="N247" s="45">
        <f>'Turnout Restoration'!O247</f>
        <v>24</v>
      </c>
      <c r="O247" s="45">
        <f>'Turnout Restoration'!AT247</f>
        <v>20</v>
      </c>
      <c r="P247" s="77">
        <f t="shared" si="2"/>
        <v>0.6836734694</v>
      </c>
      <c r="Q247" s="77">
        <f t="shared" si="3"/>
        <v>0.7692307692</v>
      </c>
      <c r="R247" s="77">
        <f t="shared" si="4"/>
        <v>0.0052182671</v>
      </c>
      <c r="S247" s="77">
        <f t="shared" si="5"/>
        <v>-0.04807350532</v>
      </c>
      <c r="T247" s="77">
        <f t="shared" ref="T247:U247" si="264">R247+$D$12</f>
        <v>0.3663119915</v>
      </c>
      <c r="U247" s="77">
        <f t="shared" si="264"/>
        <v>0.3130202191</v>
      </c>
      <c r="V247" s="77">
        <f t="shared" si="7"/>
        <v>98</v>
      </c>
      <c r="W247" s="77">
        <f t="shared" si="8"/>
        <v>104</v>
      </c>
      <c r="X247" s="77">
        <f t="shared" si="9"/>
        <v>62.10142483</v>
      </c>
      <c r="Y247" s="77">
        <f t="shared" si="10"/>
        <v>35.89857517</v>
      </c>
      <c r="Z247" s="77">
        <f t="shared" si="11"/>
        <v>71.44589721</v>
      </c>
      <c r="AA247" s="77">
        <f t="shared" si="12"/>
        <v>32.55410279</v>
      </c>
      <c r="AB247" s="77">
        <f t="shared" si="13"/>
        <v>0.4991833937</v>
      </c>
      <c r="AC247" s="77">
        <f t="shared" si="14"/>
        <v>0.3359185193</v>
      </c>
      <c r="AD247" s="42">
        <f t="shared" si="15"/>
        <v>31</v>
      </c>
      <c r="AE247" s="42">
        <f t="shared" si="16"/>
        <v>18</v>
      </c>
      <c r="AF247" s="42">
        <f t="shared" si="17"/>
        <v>24</v>
      </c>
      <c r="AG247" s="42">
        <f t="shared" si="18"/>
        <v>11</v>
      </c>
      <c r="AH247" s="32">
        <f>'M1,M2,M3 Restoration'!AT247</f>
        <v>0.4403783287</v>
      </c>
      <c r="AI247" s="77">
        <f t="shared" si="19"/>
        <v>8</v>
      </c>
      <c r="AJ247" s="77">
        <f t="shared" si="20"/>
        <v>10</v>
      </c>
      <c r="AK247" s="77"/>
      <c r="AL247" s="77"/>
    </row>
    <row r="248">
      <c r="A248" s="1"/>
      <c r="B248" s="1"/>
      <c r="C248" s="62"/>
      <c r="D248" s="62"/>
      <c r="E248" s="2">
        <v>3730.0</v>
      </c>
      <c r="F248" s="61">
        <v>1857.0</v>
      </c>
      <c r="G248" s="43">
        <f>'N1,N2,N3 Restoration'!H248</f>
        <v>17</v>
      </c>
      <c r="H248" s="43">
        <f>'Turnout Restoration'!AW248</f>
        <v>23</v>
      </c>
      <c r="I248" s="43">
        <f>'N1,N2,N3 Restoration'!J248</f>
        <v>20</v>
      </c>
      <c r="J248" s="44">
        <v>52.0</v>
      </c>
      <c r="K248" s="44">
        <v>108.0</v>
      </c>
      <c r="L248" s="44">
        <v>45.0</v>
      </c>
      <c r="M248" s="45">
        <f>'Turnout Restoration'!AR248</f>
        <v>22</v>
      </c>
      <c r="N248" s="45">
        <f>'Turnout Restoration'!O248</f>
        <v>22</v>
      </c>
      <c r="O248" s="45">
        <f>'Turnout Restoration'!AT248</f>
        <v>20</v>
      </c>
      <c r="P248" s="77">
        <f t="shared" si="2"/>
        <v>0.6978417266</v>
      </c>
      <c r="Q248" s="77">
        <f t="shared" si="3"/>
        <v>0.8307692308</v>
      </c>
      <c r="R248" s="77">
        <f t="shared" si="4"/>
        <v>0.01178433311</v>
      </c>
      <c r="S248" s="77">
        <f t="shared" si="5"/>
        <v>-0.01955442962</v>
      </c>
      <c r="T248" s="77">
        <f t="shared" ref="T248:U248" si="265">R248+$D$12</f>
        <v>0.3728780575</v>
      </c>
      <c r="U248" s="77">
        <f t="shared" si="265"/>
        <v>0.3415392948</v>
      </c>
      <c r="V248" s="77">
        <f t="shared" si="7"/>
        <v>139</v>
      </c>
      <c r="W248" s="77">
        <f t="shared" si="8"/>
        <v>130</v>
      </c>
      <c r="X248" s="77">
        <f t="shared" si="9"/>
        <v>87.16995001</v>
      </c>
      <c r="Y248" s="77">
        <f t="shared" si="10"/>
        <v>51.83004999</v>
      </c>
      <c r="Z248" s="77">
        <f t="shared" si="11"/>
        <v>85.59989168</v>
      </c>
      <c r="AA248" s="77">
        <f t="shared" si="12"/>
        <v>44.40010832</v>
      </c>
      <c r="AB248" s="77">
        <f t="shared" si="13"/>
        <v>0.4818174153</v>
      </c>
      <c r="AC248" s="77">
        <f t="shared" si="14"/>
        <v>0.257009671</v>
      </c>
      <c r="AD248" s="42">
        <f t="shared" si="15"/>
        <v>42</v>
      </c>
      <c r="AE248" s="42">
        <f t="shared" si="16"/>
        <v>25</v>
      </c>
      <c r="AF248" s="42">
        <f t="shared" si="17"/>
        <v>22</v>
      </c>
      <c r="AG248" s="42">
        <f t="shared" si="18"/>
        <v>11</v>
      </c>
      <c r="AH248" s="32">
        <f>'M1,M2,M3 Restoration'!AT248</f>
        <v>0.4299996338</v>
      </c>
      <c r="AI248" s="77">
        <f t="shared" si="19"/>
        <v>11</v>
      </c>
      <c r="AJ248" s="77">
        <f t="shared" si="20"/>
        <v>14</v>
      </c>
      <c r="AK248" s="77"/>
      <c r="AL248" s="77"/>
    </row>
    <row r="249">
      <c r="A249" s="1"/>
      <c r="B249" s="1"/>
      <c r="C249" s="62"/>
      <c r="D249" s="62"/>
      <c r="E249" s="2">
        <v>3732.0</v>
      </c>
      <c r="F249" s="61">
        <v>2726.0</v>
      </c>
      <c r="G249" s="43">
        <f>'N1,N2,N3 Restoration'!H249</f>
        <v>43</v>
      </c>
      <c r="H249" s="43">
        <f>'Turnout Restoration'!AW249</f>
        <v>21</v>
      </c>
      <c r="I249" s="43">
        <f>'N1,N2,N3 Restoration'!J249</f>
        <v>30</v>
      </c>
      <c r="J249" s="44">
        <v>116.0</v>
      </c>
      <c r="K249" s="44">
        <v>192.0</v>
      </c>
      <c r="L249" s="44">
        <v>79.0</v>
      </c>
      <c r="M249" s="45">
        <f>'Turnout Restoration'!AR249</f>
        <v>42</v>
      </c>
      <c r="N249" s="45">
        <f>'Turnout Restoration'!O249</f>
        <v>28</v>
      </c>
      <c r="O249" s="45">
        <f>'Turnout Restoration'!AT249</f>
        <v>31</v>
      </c>
      <c r="P249" s="77">
        <f t="shared" si="2"/>
        <v>0.7276119403</v>
      </c>
      <c r="Q249" s="77">
        <f t="shared" si="3"/>
        <v>0.8727272727</v>
      </c>
      <c r="R249" s="77">
        <f t="shared" si="4"/>
        <v>0.02558089149</v>
      </c>
      <c r="S249" s="77">
        <f t="shared" si="5"/>
        <v>-0.0001096052829</v>
      </c>
      <c r="T249" s="77">
        <f t="shared" ref="T249:U249" si="266">R249+$D$12</f>
        <v>0.3866746159</v>
      </c>
      <c r="U249" s="77">
        <f t="shared" si="266"/>
        <v>0.3609841191</v>
      </c>
      <c r="V249" s="77">
        <f t="shared" si="7"/>
        <v>268</v>
      </c>
      <c r="W249" s="77">
        <f t="shared" si="8"/>
        <v>220</v>
      </c>
      <c r="X249" s="77">
        <f t="shared" si="9"/>
        <v>164.3712029</v>
      </c>
      <c r="Y249" s="77">
        <f t="shared" si="10"/>
        <v>103.6287971</v>
      </c>
      <c r="Z249" s="77">
        <f t="shared" si="11"/>
        <v>140.5834938</v>
      </c>
      <c r="AA249" s="77">
        <f t="shared" si="12"/>
        <v>79.41650621</v>
      </c>
      <c r="AB249" s="77">
        <f t="shared" si="13"/>
        <v>0.444116723</v>
      </c>
      <c r="AC249" s="77">
        <f t="shared" si="14"/>
        <v>0.1991698972</v>
      </c>
      <c r="AD249" s="42">
        <f t="shared" si="15"/>
        <v>73</v>
      </c>
      <c r="AE249" s="42">
        <f t="shared" si="16"/>
        <v>46</v>
      </c>
      <c r="AF249" s="42">
        <f t="shared" si="17"/>
        <v>28</v>
      </c>
      <c r="AG249" s="42">
        <f t="shared" si="18"/>
        <v>16</v>
      </c>
      <c r="AH249" s="32">
        <f>'M1,M2,M3 Restoration'!AT249</f>
        <v>0.5871699096</v>
      </c>
      <c r="AI249" s="77">
        <f t="shared" si="19"/>
        <v>27</v>
      </c>
      <c r="AJ249" s="77">
        <f t="shared" si="20"/>
        <v>19</v>
      </c>
      <c r="AK249" s="77"/>
      <c r="AL249" s="77"/>
    </row>
    <row r="250">
      <c r="A250" s="1"/>
      <c r="B250" s="1"/>
      <c r="C250" s="62"/>
      <c r="D250" s="62"/>
      <c r="E250" s="2">
        <v>3740.0</v>
      </c>
      <c r="F250" s="61">
        <v>3156.0</v>
      </c>
      <c r="G250" s="43">
        <f>'N1,N2,N3 Restoration'!H250</f>
        <v>23</v>
      </c>
      <c r="H250" s="43">
        <f>'Turnout Restoration'!AW250</f>
        <v>35</v>
      </c>
      <c r="I250" s="43">
        <f>'N1,N2,N3 Restoration'!J250</f>
        <v>38</v>
      </c>
      <c r="J250" s="44">
        <v>85.0</v>
      </c>
      <c r="K250" s="44">
        <v>270.0</v>
      </c>
      <c r="L250" s="44">
        <v>102.0</v>
      </c>
      <c r="M250" s="45">
        <f>'Turnout Restoration'!AR250</f>
        <v>30</v>
      </c>
      <c r="N250" s="45">
        <f>'Turnout Restoration'!O250</f>
        <v>55</v>
      </c>
      <c r="O250" s="45">
        <f>'Turnout Restoration'!AT250</f>
        <v>83</v>
      </c>
      <c r="P250" s="77">
        <f t="shared" si="2"/>
        <v>0.6233333333</v>
      </c>
      <c r="Q250" s="77">
        <f t="shared" si="3"/>
        <v>0.8307692308</v>
      </c>
      <c r="R250" s="77">
        <f t="shared" si="4"/>
        <v>-0.02274546265</v>
      </c>
      <c r="S250" s="77">
        <f t="shared" si="5"/>
        <v>-0.01955442962</v>
      </c>
      <c r="T250" s="77">
        <f t="shared" ref="T250:U250" si="267">R250+$D$12</f>
        <v>0.3383482618</v>
      </c>
      <c r="U250" s="77">
        <f t="shared" si="267"/>
        <v>0.3415392948</v>
      </c>
      <c r="V250" s="77">
        <f t="shared" si="7"/>
        <v>300</v>
      </c>
      <c r="W250" s="77">
        <f t="shared" si="8"/>
        <v>325</v>
      </c>
      <c r="X250" s="77">
        <f t="shared" si="9"/>
        <v>198.4955215</v>
      </c>
      <c r="Y250" s="77">
        <f t="shared" si="10"/>
        <v>101.5044785</v>
      </c>
      <c r="Z250" s="77">
        <f t="shared" si="11"/>
        <v>213.9997292</v>
      </c>
      <c r="AA250" s="77">
        <f t="shared" si="12"/>
        <v>111.0002708</v>
      </c>
      <c r="AB250" s="77">
        <f t="shared" si="13"/>
        <v>0.5692823655</v>
      </c>
      <c r="AC250" s="77">
        <f t="shared" si="14"/>
        <v>0.257009671</v>
      </c>
      <c r="AD250" s="42">
        <f t="shared" si="15"/>
        <v>113</v>
      </c>
      <c r="AE250" s="42">
        <f t="shared" si="16"/>
        <v>58</v>
      </c>
      <c r="AF250" s="42">
        <f t="shared" si="17"/>
        <v>55</v>
      </c>
      <c r="AG250" s="42">
        <f t="shared" si="18"/>
        <v>29</v>
      </c>
      <c r="AH250" s="32">
        <f>'M1,M2,M3 Restoration'!AT250</f>
        <v>0.2754452415</v>
      </c>
      <c r="AI250" s="77">
        <f t="shared" si="19"/>
        <v>16</v>
      </c>
      <c r="AJ250" s="77">
        <f t="shared" si="20"/>
        <v>42</v>
      </c>
      <c r="AK250" s="77"/>
      <c r="AL250" s="77"/>
    </row>
    <row r="251">
      <c r="A251" s="1"/>
      <c r="B251" s="1"/>
      <c r="C251" s="62"/>
      <c r="D251" s="62"/>
      <c r="E251" s="2">
        <v>3747.0</v>
      </c>
      <c r="F251" s="61">
        <v>2205.0</v>
      </c>
      <c r="G251" s="43">
        <f>'N1,N2,N3 Restoration'!H251</f>
        <v>24</v>
      </c>
      <c r="H251" s="43">
        <f>'Turnout Restoration'!AW251</f>
        <v>32</v>
      </c>
      <c r="I251" s="43">
        <f>'N1,N2,N3 Restoration'!J251</f>
        <v>23</v>
      </c>
      <c r="J251" s="44">
        <v>84.0</v>
      </c>
      <c r="K251" s="44">
        <v>146.0</v>
      </c>
      <c r="L251" s="44">
        <v>68.0</v>
      </c>
      <c r="M251" s="45">
        <f>'Turnout Restoration'!AR251</f>
        <v>27</v>
      </c>
      <c r="N251" s="45">
        <f>'Turnout Restoration'!O251</f>
        <v>28</v>
      </c>
      <c r="O251" s="45">
        <f>'Turnout Restoration'!AT251</f>
        <v>29</v>
      </c>
      <c r="P251" s="77">
        <f t="shared" si="2"/>
        <v>0.7307692308</v>
      </c>
      <c r="Q251" s="77">
        <f t="shared" si="3"/>
        <v>0.8390804598</v>
      </c>
      <c r="R251" s="77">
        <f t="shared" si="4"/>
        <v>0.02704409034</v>
      </c>
      <c r="S251" s="77">
        <f t="shared" si="5"/>
        <v>-0.01570271538</v>
      </c>
      <c r="T251" s="77">
        <f t="shared" ref="T251:U251" si="268">R251+$D$12</f>
        <v>0.3881378147</v>
      </c>
      <c r="U251" s="77">
        <f t="shared" si="268"/>
        <v>0.345391009</v>
      </c>
      <c r="V251" s="77">
        <f t="shared" si="7"/>
        <v>208</v>
      </c>
      <c r="W251" s="77">
        <f t="shared" si="8"/>
        <v>174</v>
      </c>
      <c r="X251" s="77">
        <f t="shared" si="9"/>
        <v>127.2673345</v>
      </c>
      <c r="Y251" s="77">
        <f t="shared" si="10"/>
        <v>80.73266547</v>
      </c>
      <c r="Z251" s="77">
        <f t="shared" si="11"/>
        <v>113.9019644</v>
      </c>
      <c r="AA251" s="77">
        <f t="shared" si="12"/>
        <v>60.09803557</v>
      </c>
      <c r="AB251" s="77">
        <f t="shared" si="13"/>
        <v>0.4400186443</v>
      </c>
      <c r="AC251" s="77">
        <f t="shared" si="14"/>
        <v>0.2458254354</v>
      </c>
      <c r="AD251" s="42">
        <f t="shared" si="15"/>
        <v>56</v>
      </c>
      <c r="AE251" s="42">
        <f t="shared" si="16"/>
        <v>36</v>
      </c>
      <c r="AF251" s="42">
        <f t="shared" si="17"/>
        <v>28</v>
      </c>
      <c r="AG251" s="42">
        <f t="shared" si="18"/>
        <v>15</v>
      </c>
      <c r="AH251" s="32">
        <f>'M1,M2,M3 Restoration'!AT251</f>
        <v>0.4833803866</v>
      </c>
      <c r="AI251" s="77">
        <f t="shared" si="19"/>
        <v>17</v>
      </c>
      <c r="AJ251" s="77">
        <f t="shared" si="20"/>
        <v>19</v>
      </c>
      <c r="AK251" s="77"/>
      <c r="AL251" s="77"/>
    </row>
    <row r="252">
      <c r="A252" s="1"/>
      <c r="B252" s="1"/>
      <c r="C252" s="62"/>
      <c r="D252" s="62"/>
      <c r="E252" s="2">
        <v>3748.0</v>
      </c>
      <c r="F252" s="61">
        <v>2305.0</v>
      </c>
      <c r="G252" s="43">
        <f>'N1,N2,N3 Restoration'!H252</f>
        <v>47</v>
      </c>
      <c r="H252" s="43">
        <f>'Turnout Restoration'!AW252</f>
        <v>30</v>
      </c>
      <c r="I252" s="43">
        <f>'N1,N2,N3 Restoration'!J252</f>
        <v>33</v>
      </c>
      <c r="J252" s="44">
        <v>113.0</v>
      </c>
      <c r="K252" s="44">
        <v>225.0</v>
      </c>
      <c r="L252" s="44">
        <v>78.0</v>
      </c>
      <c r="M252" s="45">
        <f>'Turnout Restoration'!AR252</f>
        <v>43</v>
      </c>
      <c r="N252" s="45">
        <f>'Turnout Restoration'!O252</f>
        <v>33</v>
      </c>
      <c r="O252" s="45">
        <f>'Turnout Restoration'!AT252</f>
        <v>24</v>
      </c>
      <c r="P252" s="77">
        <f t="shared" si="2"/>
        <v>0.7403100775</v>
      </c>
      <c r="Q252" s="77">
        <f t="shared" si="3"/>
        <v>0.8720930233</v>
      </c>
      <c r="R252" s="77">
        <f t="shared" si="4"/>
        <v>0.03146565246</v>
      </c>
      <c r="S252" s="77">
        <f t="shared" si="5"/>
        <v>-0.000403538674</v>
      </c>
      <c r="T252" s="77">
        <f t="shared" ref="T252:U252" si="269">R252+$D$12</f>
        <v>0.3925593769</v>
      </c>
      <c r="U252" s="77">
        <f t="shared" si="269"/>
        <v>0.3606901857</v>
      </c>
      <c r="V252" s="77">
        <f t="shared" si="7"/>
        <v>258</v>
      </c>
      <c r="W252" s="77">
        <f t="shared" si="8"/>
        <v>258</v>
      </c>
      <c r="X252" s="77">
        <f t="shared" si="9"/>
        <v>156.7196808</v>
      </c>
      <c r="Y252" s="77">
        <f t="shared" si="10"/>
        <v>101.2803192</v>
      </c>
      <c r="Z252" s="77">
        <f t="shared" si="11"/>
        <v>164.9419321</v>
      </c>
      <c r="AA252" s="77">
        <f t="shared" si="12"/>
        <v>93.05806792</v>
      </c>
      <c r="AB252" s="77">
        <f t="shared" si="13"/>
        <v>0.4275149086</v>
      </c>
      <c r="AC252" s="77">
        <f t="shared" si="14"/>
        <v>0.2000704101</v>
      </c>
      <c r="AD252" s="42">
        <f t="shared" si="15"/>
        <v>67</v>
      </c>
      <c r="AE252" s="42">
        <f t="shared" si="16"/>
        <v>43</v>
      </c>
      <c r="AF252" s="42">
        <f t="shared" si="17"/>
        <v>33</v>
      </c>
      <c r="AG252" s="42">
        <f t="shared" si="18"/>
        <v>19</v>
      </c>
      <c r="AH252" s="32">
        <f>'M1,M2,M3 Restoration'!AT252</f>
        <v>0.5824817904</v>
      </c>
      <c r="AI252" s="77">
        <f t="shared" si="19"/>
        <v>25</v>
      </c>
      <c r="AJ252" s="77">
        <f t="shared" si="20"/>
        <v>18</v>
      </c>
      <c r="AK252" s="77"/>
      <c r="AL252" s="77"/>
    </row>
    <row r="253">
      <c r="A253" s="1"/>
      <c r="B253" s="1"/>
      <c r="C253" s="62"/>
      <c r="D253" s="62"/>
      <c r="E253" s="2">
        <v>3754.0</v>
      </c>
      <c r="F253" s="61">
        <v>2368.0</v>
      </c>
      <c r="G253" s="43">
        <f>'N1,N2,N3 Restoration'!H253</f>
        <v>17</v>
      </c>
      <c r="H253" s="43">
        <f>'Turnout Restoration'!AW253</f>
        <v>12</v>
      </c>
      <c r="I253" s="43">
        <f>'N1,N2,N3 Restoration'!J253</f>
        <v>21</v>
      </c>
      <c r="J253" s="44">
        <v>38.0</v>
      </c>
      <c r="K253" s="44">
        <v>93.0</v>
      </c>
      <c r="L253" s="44">
        <v>35.0</v>
      </c>
      <c r="M253" s="45">
        <f>'Turnout Restoration'!AR253</f>
        <v>23</v>
      </c>
      <c r="N253" s="45">
        <f>'Turnout Restoration'!O253</f>
        <v>15</v>
      </c>
      <c r="O253" s="45">
        <f>'Turnout Restoration'!AT253</f>
        <v>16</v>
      </c>
      <c r="P253" s="77">
        <f t="shared" si="2"/>
        <v>0.6517857143</v>
      </c>
      <c r="Q253" s="77">
        <f t="shared" si="3"/>
        <v>0.8611111111</v>
      </c>
      <c r="R253" s="77">
        <f t="shared" si="4"/>
        <v>-0.00955963405</v>
      </c>
      <c r="S253" s="77">
        <f t="shared" si="5"/>
        <v>-0.00549294091</v>
      </c>
      <c r="T253" s="77">
        <f t="shared" ref="T253:U253" si="270">R253+$D$12</f>
        <v>0.3515340904</v>
      </c>
      <c r="U253" s="77">
        <f t="shared" si="270"/>
        <v>0.3556007835</v>
      </c>
      <c r="V253" s="77">
        <f t="shared" si="7"/>
        <v>112</v>
      </c>
      <c r="W253" s="77">
        <f t="shared" si="8"/>
        <v>108</v>
      </c>
      <c r="X253" s="77">
        <f t="shared" si="9"/>
        <v>72.62818188</v>
      </c>
      <c r="Y253" s="77">
        <f t="shared" si="10"/>
        <v>39.37181812</v>
      </c>
      <c r="Z253" s="77">
        <f t="shared" si="11"/>
        <v>69.59511538</v>
      </c>
      <c r="AA253" s="77">
        <f t="shared" si="12"/>
        <v>38.40488462</v>
      </c>
      <c r="AB253" s="77">
        <f t="shared" si="13"/>
        <v>0.536981637</v>
      </c>
      <c r="AC253" s="77">
        <f t="shared" si="14"/>
        <v>0.2155323677</v>
      </c>
      <c r="AD253" s="42">
        <f t="shared" si="15"/>
        <v>39</v>
      </c>
      <c r="AE253" s="42">
        <f t="shared" si="16"/>
        <v>21</v>
      </c>
      <c r="AF253" s="42">
        <f t="shared" si="17"/>
        <v>15</v>
      </c>
      <c r="AG253" s="42">
        <f t="shared" si="18"/>
        <v>8</v>
      </c>
      <c r="AH253" s="32">
        <f>'M1,M2,M3 Restoration'!AT253</f>
        <v>0.407907158</v>
      </c>
      <c r="AI253" s="77">
        <f t="shared" si="19"/>
        <v>9</v>
      </c>
      <c r="AJ253" s="77">
        <f t="shared" si="20"/>
        <v>12</v>
      </c>
      <c r="AK253" s="77"/>
      <c r="AL253" s="77"/>
    </row>
    <row r="254">
      <c r="A254" s="1"/>
      <c r="B254" s="1"/>
      <c r="C254" s="62"/>
      <c r="D254" s="62"/>
      <c r="E254" s="2">
        <v>3755.0</v>
      </c>
      <c r="F254" s="61">
        <v>2071.0</v>
      </c>
      <c r="G254" s="43">
        <f>'N1,N2,N3 Restoration'!H254</f>
        <v>17</v>
      </c>
      <c r="H254" s="43">
        <f>'Turnout Restoration'!AW254</f>
        <v>10</v>
      </c>
      <c r="I254" s="43">
        <f>'N1,N2,N3 Restoration'!J254</f>
        <v>33</v>
      </c>
      <c r="J254" s="44">
        <v>67.0</v>
      </c>
      <c r="K254" s="44">
        <v>162.0</v>
      </c>
      <c r="L254" s="44">
        <v>46.0</v>
      </c>
      <c r="M254" s="45">
        <f>'Turnout Restoration'!AR254</f>
        <v>27</v>
      </c>
      <c r="N254" s="45">
        <f>'Turnout Restoration'!O254</f>
        <v>14</v>
      </c>
      <c r="O254" s="45">
        <f>'Turnout Restoration'!AT254</f>
        <v>46</v>
      </c>
      <c r="P254" s="77">
        <f t="shared" si="2"/>
        <v>0.6075268817</v>
      </c>
      <c r="Q254" s="77">
        <f t="shared" si="3"/>
        <v>0.9204545455</v>
      </c>
      <c r="R254" s="77">
        <f t="shared" si="4"/>
        <v>-0.03007072524</v>
      </c>
      <c r="S254" s="77">
        <f t="shared" si="5"/>
        <v>0.0220088824</v>
      </c>
      <c r="T254" s="77">
        <f t="shared" ref="T254:U254" si="271">R254+$D$12</f>
        <v>0.3310229992</v>
      </c>
      <c r="U254" s="77">
        <f t="shared" si="271"/>
        <v>0.3831026068</v>
      </c>
      <c r="V254" s="77">
        <f t="shared" si="7"/>
        <v>186</v>
      </c>
      <c r="W254" s="77">
        <f t="shared" si="8"/>
        <v>176</v>
      </c>
      <c r="X254" s="77">
        <f t="shared" si="9"/>
        <v>124.4297222</v>
      </c>
      <c r="Y254" s="77">
        <f t="shared" si="10"/>
        <v>61.57027785</v>
      </c>
      <c r="Z254" s="77">
        <f t="shared" si="11"/>
        <v>108.5739412</v>
      </c>
      <c r="AA254" s="77">
        <f t="shared" si="12"/>
        <v>67.4260588</v>
      </c>
      <c r="AB254" s="77">
        <f t="shared" si="13"/>
        <v>0.5866765491</v>
      </c>
      <c r="AC254" s="77">
        <f t="shared" si="14"/>
        <v>0.1289443843</v>
      </c>
      <c r="AD254" s="42">
        <f t="shared" si="15"/>
        <v>73</v>
      </c>
      <c r="AE254" s="42">
        <f t="shared" si="16"/>
        <v>36</v>
      </c>
      <c r="AF254" s="42">
        <f t="shared" si="17"/>
        <v>14</v>
      </c>
      <c r="AG254" s="42">
        <f t="shared" si="18"/>
        <v>9</v>
      </c>
      <c r="AH254" s="32">
        <f>'M1,M2,M3 Restoration'!AT254</f>
        <v>0.4048632397</v>
      </c>
      <c r="AI254" s="77">
        <f t="shared" si="19"/>
        <v>15</v>
      </c>
      <c r="AJ254" s="77">
        <f t="shared" si="20"/>
        <v>21</v>
      </c>
      <c r="AK254" s="77"/>
      <c r="AL254" s="77"/>
    </row>
    <row r="255">
      <c r="A255" s="1"/>
      <c r="B255" s="1"/>
      <c r="C255" s="62"/>
      <c r="D255" s="62"/>
      <c r="E255" s="2">
        <v>3757.0</v>
      </c>
      <c r="F255" s="61">
        <v>1047.0</v>
      </c>
      <c r="G255" s="43">
        <f>'N1,N2,N3 Restoration'!H255</f>
        <v>33</v>
      </c>
      <c r="H255" s="43">
        <f>'Turnout Restoration'!AW255</f>
        <v>8</v>
      </c>
      <c r="I255" s="43">
        <f>'N1,N2,N3 Restoration'!J255</f>
        <v>27</v>
      </c>
      <c r="J255" s="44">
        <v>67.0</v>
      </c>
      <c r="K255" s="44">
        <v>89.0</v>
      </c>
      <c r="L255" s="44">
        <v>49.0</v>
      </c>
      <c r="M255" s="45">
        <f>'Turnout Restoration'!AR255</f>
        <v>27</v>
      </c>
      <c r="N255" s="45">
        <f>'Turnout Restoration'!O255</f>
        <v>10</v>
      </c>
      <c r="O255" s="45">
        <f>'Turnout Restoration'!AT255</f>
        <v>10</v>
      </c>
      <c r="P255" s="77">
        <f t="shared" si="2"/>
        <v>0.7581699346</v>
      </c>
      <c r="Q255" s="77">
        <f t="shared" si="3"/>
        <v>0.898989899</v>
      </c>
      <c r="R255" s="77">
        <f t="shared" si="4"/>
        <v>0.03974253499</v>
      </c>
      <c r="S255" s="77">
        <f t="shared" si="5"/>
        <v>0.0120614144</v>
      </c>
      <c r="T255" s="77">
        <f t="shared" ref="T255:U255" si="272">R255+$D$12</f>
        <v>0.4008362594</v>
      </c>
      <c r="U255" s="77">
        <f t="shared" si="272"/>
        <v>0.3731551388</v>
      </c>
      <c r="V255" s="77">
        <f t="shared" si="7"/>
        <v>153</v>
      </c>
      <c r="W255" s="77">
        <f t="shared" si="8"/>
        <v>99</v>
      </c>
      <c r="X255" s="77">
        <f t="shared" si="9"/>
        <v>91.67205231</v>
      </c>
      <c r="Y255" s="77">
        <f t="shared" si="10"/>
        <v>61.32794769</v>
      </c>
      <c r="Z255" s="77">
        <f t="shared" si="11"/>
        <v>62.05764126</v>
      </c>
      <c r="AA255" s="77">
        <f t="shared" si="12"/>
        <v>36.94235874</v>
      </c>
      <c r="AB255" s="77">
        <f t="shared" si="13"/>
        <v>0.4036126504</v>
      </c>
      <c r="AC255" s="77">
        <f t="shared" si="14"/>
        <v>0.1611405106</v>
      </c>
      <c r="AD255" s="42">
        <f t="shared" si="15"/>
        <v>37</v>
      </c>
      <c r="AE255" s="42">
        <f t="shared" si="16"/>
        <v>25</v>
      </c>
      <c r="AF255" s="42">
        <f t="shared" si="17"/>
        <v>10</v>
      </c>
      <c r="AG255" s="42">
        <f t="shared" si="18"/>
        <v>6</v>
      </c>
      <c r="AH255" s="32">
        <f>'M1,M2,M3 Restoration'!AT255</f>
        <v>0.5412571995</v>
      </c>
      <c r="AI255" s="77">
        <f t="shared" si="19"/>
        <v>14</v>
      </c>
      <c r="AJ255" s="77">
        <f t="shared" si="20"/>
        <v>11</v>
      </c>
      <c r="AK255" s="77"/>
      <c r="AL255" s="77"/>
    </row>
    <row r="256">
      <c r="A256" s="1"/>
      <c r="B256" s="1"/>
      <c r="C256" s="62"/>
      <c r="D256" s="62"/>
      <c r="E256" s="2">
        <v>3758.0</v>
      </c>
      <c r="F256" s="61">
        <v>342.0</v>
      </c>
      <c r="G256" s="43">
        <f>'N1,N2,N3 Restoration'!H256</f>
        <v>2</v>
      </c>
      <c r="H256" s="43">
        <f>'Turnout Restoration'!AW256</f>
        <v>3</v>
      </c>
      <c r="I256" s="43">
        <f>'N1,N2,N3 Restoration'!J256</f>
        <v>14</v>
      </c>
      <c r="J256" s="44">
        <v>28.0</v>
      </c>
      <c r="K256" s="44">
        <v>25.0</v>
      </c>
      <c r="L256" s="44">
        <v>22.0</v>
      </c>
      <c r="M256" s="45">
        <f>'Turnout Restoration'!AR256</f>
        <v>7</v>
      </c>
      <c r="N256" s="45">
        <f>'Turnout Restoration'!O256</f>
        <v>8</v>
      </c>
      <c r="O256" s="45">
        <f>'Turnout Restoration'!AT256</f>
        <v>25</v>
      </c>
      <c r="P256" s="77">
        <f t="shared" si="2"/>
        <v>0.6097560976</v>
      </c>
      <c r="Q256" s="77">
        <f t="shared" si="3"/>
        <v>0.7575757576</v>
      </c>
      <c r="R256" s="77">
        <f t="shared" si="4"/>
        <v>-0.02903762864</v>
      </c>
      <c r="S256" s="77">
        <f t="shared" si="5"/>
        <v>-0.05347484541</v>
      </c>
      <c r="T256" s="77">
        <f t="shared" ref="T256:U256" si="273">R256+$D$12</f>
        <v>0.3320560958</v>
      </c>
      <c r="U256" s="77">
        <f t="shared" si="273"/>
        <v>0.307618879</v>
      </c>
      <c r="V256" s="77">
        <f t="shared" si="7"/>
        <v>82</v>
      </c>
      <c r="W256" s="77">
        <f t="shared" si="8"/>
        <v>33</v>
      </c>
      <c r="X256" s="77">
        <f t="shared" si="9"/>
        <v>54.77140015</v>
      </c>
      <c r="Y256" s="77">
        <f t="shared" si="10"/>
        <v>27.22859985</v>
      </c>
      <c r="Z256" s="77">
        <f t="shared" si="11"/>
        <v>22.84857699</v>
      </c>
      <c r="AA256" s="77">
        <f t="shared" si="12"/>
        <v>10.15142301</v>
      </c>
      <c r="AB256" s="77">
        <f t="shared" si="13"/>
        <v>0.5842465213</v>
      </c>
      <c r="AC256" s="77">
        <f t="shared" si="14"/>
        <v>0.350131214</v>
      </c>
      <c r="AD256" s="42">
        <f t="shared" si="15"/>
        <v>32</v>
      </c>
      <c r="AE256" s="42">
        <f t="shared" si="16"/>
        <v>16</v>
      </c>
      <c r="AF256" s="42">
        <f t="shared" si="17"/>
        <v>8</v>
      </c>
      <c r="AG256" s="42">
        <f t="shared" si="18"/>
        <v>4</v>
      </c>
      <c r="AH256" s="32">
        <f>'M1,M2,M3 Restoration'!AT256</f>
        <v>0.1512954775</v>
      </c>
      <c r="AI256" s="77">
        <f t="shared" si="19"/>
        <v>2</v>
      </c>
      <c r="AJ256" s="77">
        <f t="shared" si="20"/>
        <v>14</v>
      </c>
      <c r="AK256" s="77"/>
      <c r="AL256" s="77"/>
    </row>
    <row r="257">
      <c r="A257" s="1"/>
      <c r="B257" s="1"/>
      <c r="C257" s="62"/>
      <c r="D257" s="62"/>
      <c r="E257" s="2">
        <v>3762.0</v>
      </c>
      <c r="F257" s="61">
        <v>2724.0</v>
      </c>
      <c r="G257" s="43">
        <f>'N1,N2,N3 Restoration'!H257</f>
        <v>17</v>
      </c>
      <c r="H257" s="43">
        <f>'Turnout Restoration'!AW257</f>
        <v>18</v>
      </c>
      <c r="I257" s="43">
        <f>'N1,N2,N3 Restoration'!J257</f>
        <v>26</v>
      </c>
      <c r="J257" s="44">
        <v>78.0</v>
      </c>
      <c r="K257" s="44">
        <v>144.0</v>
      </c>
      <c r="L257" s="44">
        <v>40.0</v>
      </c>
      <c r="M257" s="45">
        <f>'Turnout Restoration'!AR257</f>
        <v>28</v>
      </c>
      <c r="N257" s="45">
        <f>'Turnout Restoration'!O257</f>
        <v>18</v>
      </c>
      <c r="O257" s="45">
        <f>'Turnout Restoration'!AT257</f>
        <v>35</v>
      </c>
      <c r="P257" s="77">
        <f t="shared" si="2"/>
        <v>0.6519337017</v>
      </c>
      <c r="Q257" s="77">
        <f t="shared" si="3"/>
        <v>0.8888888889</v>
      </c>
      <c r="R257" s="77">
        <f t="shared" si="4"/>
        <v>-0.009491051525</v>
      </c>
      <c r="S257" s="77">
        <f t="shared" si="5"/>
        <v>0.007380252981</v>
      </c>
      <c r="T257" s="77">
        <f t="shared" ref="T257:U257" si="274">R257+$D$12</f>
        <v>0.3516026729</v>
      </c>
      <c r="U257" s="77">
        <f t="shared" si="274"/>
        <v>0.3684739774</v>
      </c>
      <c r="V257" s="77">
        <f t="shared" si="7"/>
        <v>181</v>
      </c>
      <c r="W257" s="77">
        <f t="shared" si="8"/>
        <v>162</v>
      </c>
      <c r="X257" s="77">
        <f t="shared" si="9"/>
        <v>117.3599162</v>
      </c>
      <c r="Y257" s="77">
        <f t="shared" si="10"/>
        <v>63.64008379</v>
      </c>
      <c r="Z257" s="77">
        <f t="shared" si="11"/>
        <v>102.3072157</v>
      </c>
      <c r="AA257" s="77">
        <f t="shared" si="12"/>
        <v>59.69278434</v>
      </c>
      <c r="AB257" s="77">
        <f t="shared" si="13"/>
        <v>0.5368101992</v>
      </c>
      <c r="AC257" s="77">
        <f t="shared" si="14"/>
        <v>0.1759406693</v>
      </c>
      <c r="AD257" s="42">
        <f t="shared" si="15"/>
        <v>63</v>
      </c>
      <c r="AE257" s="42">
        <f t="shared" si="16"/>
        <v>34</v>
      </c>
      <c r="AF257" s="42">
        <f t="shared" si="17"/>
        <v>18</v>
      </c>
      <c r="AG257" s="42">
        <f t="shared" si="18"/>
        <v>11</v>
      </c>
      <c r="AH257" s="32">
        <f>'M1,M2,M3 Restoration'!AT257</f>
        <v>0.5106196152</v>
      </c>
      <c r="AI257" s="77">
        <f t="shared" si="19"/>
        <v>17</v>
      </c>
      <c r="AJ257" s="77">
        <f t="shared" si="20"/>
        <v>17</v>
      </c>
      <c r="AK257" s="77"/>
      <c r="AL257" s="77"/>
    </row>
    <row r="258">
      <c r="A258" s="1"/>
      <c r="B258" s="1"/>
      <c r="C258" s="62"/>
      <c r="D258" s="62"/>
      <c r="E258" s="2">
        <v>3763.0</v>
      </c>
      <c r="F258" s="61">
        <v>385.0</v>
      </c>
      <c r="G258" s="43">
        <f>'N1,N2,N3 Restoration'!H258</f>
        <v>9</v>
      </c>
      <c r="H258" s="43">
        <f>'Turnout Restoration'!AW258</f>
        <v>4</v>
      </c>
      <c r="I258" s="43">
        <f>'N1,N2,N3 Restoration'!J258</f>
        <v>7</v>
      </c>
      <c r="J258" s="44">
        <v>12.0</v>
      </c>
      <c r="K258" s="44">
        <v>48.0</v>
      </c>
      <c r="L258" s="44">
        <v>10.0</v>
      </c>
      <c r="M258" s="45">
        <f>'Turnout Restoration'!AR258</f>
        <v>6</v>
      </c>
      <c r="N258" s="45">
        <f>'Turnout Restoration'!O258</f>
        <v>5</v>
      </c>
      <c r="O258" s="45">
        <f>'Turnout Restoration'!AT258</f>
        <v>6</v>
      </c>
      <c r="P258" s="77">
        <f t="shared" si="2"/>
        <v>0.6470588235</v>
      </c>
      <c r="Q258" s="77">
        <f t="shared" si="3"/>
        <v>0.9056603774</v>
      </c>
      <c r="R258" s="77">
        <f t="shared" si="4"/>
        <v>-0.01175024057</v>
      </c>
      <c r="S258" s="77">
        <f t="shared" si="5"/>
        <v>0.01515274741</v>
      </c>
      <c r="T258" s="77">
        <f t="shared" ref="T258:U258" si="275">R258+$D$12</f>
        <v>0.3493434838</v>
      </c>
      <c r="U258" s="77">
        <f t="shared" si="275"/>
        <v>0.3762464718</v>
      </c>
      <c r="V258" s="77">
        <f t="shared" si="7"/>
        <v>34</v>
      </c>
      <c r="W258" s="77">
        <f t="shared" si="8"/>
        <v>53</v>
      </c>
      <c r="X258" s="77">
        <f t="shared" si="9"/>
        <v>22.12232155</v>
      </c>
      <c r="Y258" s="77">
        <f t="shared" si="10"/>
        <v>11.87767845</v>
      </c>
      <c r="Z258" s="77">
        <f t="shared" si="11"/>
        <v>33.05893699</v>
      </c>
      <c r="AA258" s="77">
        <f t="shared" si="12"/>
        <v>19.94106301</v>
      </c>
      <c r="AB258" s="77">
        <f t="shared" si="13"/>
        <v>0.5424385489</v>
      </c>
      <c r="AC258" s="77">
        <f t="shared" si="14"/>
        <v>0.1512450325</v>
      </c>
      <c r="AD258" s="42">
        <f t="shared" si="15"/>
        <v>12</v>
      </c>
      <c r="AE258" s="42">
        <f t="shared" si="16"/>
        <v>6</v>
      </c>
      <c r="AF258" s="42">
        <f t="shared" si="17"/>
        <v>5</v>
      </c>
      <c r="AG258" s="42">
        <f t="shared" si="18"/>
        <v>3</v>
      </c>
      <c r="AH258" s="32">
        <f>'M1,M2,M3 Restoration'!AT258</f>
        <v>0.5106775778</v>
      </c>
      <c r="AI258" s="77">
        <f t="shared" si="19"/>
        <v>3</v>
      </c>
      <c r="AJ258" s="77">
        <f t="shared" si="20"/>
        <v>3</v>
      </c>
      <c r="AK258" s="77"/>
      <c r="AL258" s="77"/>
    </row>
    <row r="259">
      <c r="A259" s="1"/>
      <c r="B259" s="1"/>
      <c r="C259" s="62"/>
      <c r="D259" s="62"/>
      <c r="E259" s="2">
        <v>3764.0</v>
      </c>
      <c r="F259" s="61">
        <v>3206.0</v>
      </c>
      <c r="G259" s="43">
        <f>'N1,N2,N3 Restoration'!H259</f>
        <v>30</v>
      </c>
      <c r="H259" s="43">
        <f>'Turnout Restoration'!AW259</f>
        <v>15</v>
      </c>
      <c r="I259" s="43">
        <f>'N1,N2,N3 Restoration'!J259</f>
        <v>30</v>
      </c>
      <c r="J259" s="44">
        <v>98.0</v>
      </c>
      <c r="K259" s="44">
        <v>144.0</v>
      </c>
      <c r="L259" s="44">
        <v>60.0</v>
      </c>
      <c r="M259" s="45">
        <f>'Turnout Restoration'!AR259</f>
        <v>21</v>
      </c>
      <c r="N259" s="45">
        <f>'Turnout Restoration'!O259</f>
        <v>19</v>
      </c>
      <c r="O259" s="45">
        <f>'Turnout Restoration'!AT259</f>
        <v>30</v>
      </c>
      <c r="P259" s="77">
        <f t="shared" si="2"/>
        <v>0.7559808612</v>
      </c>
      <c r="Q259" s="77">
        <f t="shared" si="3"/>
        <v>0.8834355828</v>
      </c>
      <c r="R259" s="77">
        <f t="shared" si="4"/>
        <v>0.0387280418</v>
      </c>
      <c r="S259" s="77">
        <f t="shared" si="5"/>
        <v>0.004853000193</v>
      </c>
      <c r="T259" s="77">
        <f t="shared" ref="T259:U259" si="276">R259+$D$12</f>
        <v>0.3998217662</v>
      </c>
      <c r="U259" s="77">
        <f t="shared" si="276"/>
        <v>0.3659467246</v>
      </c>
      <c r="V259" s="77">
        <f t="shared" si="7"/>
        <v>209</v>
      </c>
      <c r="W259" s="77">
        <f t="shared" si="8"/>
        <v>163</v>
      </c>
      <c r="X259" s="77">
        <f t="shared" si="9"/>
        <v>125.4372509</v>
      </c>
      <c r="Y259" s="77">
        <f t="shared" si="10"/>
        <v>83.56274914</v>
      </c>
      <c r="Z259" s="77">
        <f t="shared" si="11"/>
        <v>103.3506839</v>
      </c>
      <c r="AA259" s="77">
        <f t="shared" si="12"/>
        <v>59.64931611</v>
      </c>
      <c r="AB259" s="77">
        <f t="shared" si="13"/>
        <v>0.4065777881</v>
      </c>
      <c r="AC259" s="77">
        <f t="shared" si="14"/>
        <v>0.1838400994</v>
      </c>
      <c r="AD259" s="42">
        <f t="shared" si="15"/>
        <v>51</v>
      </c>
      <c r="AE259" s="42">
        <f t="shared" si="16"/>
        <v>34</v>
      </c>
      <c r="AF259" s="42">
        <f t="shared" si="17"/>
        <v>19</v>
      </c>
      <c r="AG259" s="42">
        <f t="shared" si="18"/>
        <v>11</v>
      </c>
      <c r="AH259" s="32">
        <f>'M1,M2,M3 Restoration'!AT259</f>
        <v>0.5528105073</v>
      </c>
      <c r="AI259" s="77">
        <f t="shared" si="19"/>
        <v>19</v>
      </c>
      <c r="AJ259" s="77">
        <f t="shared" si="20"/>
        <v>15</v>
      </c>
      <c r="AK259" s="77"/>
      <c r="AL259" s="77"/>
    </row>
    <row r="260">
      <c r="A260" s="1"/>
      <c r="B260" s="1"/>
      <c r="C260" s="62"/>
      <c r="D260" s="62"/>
      <c r="E260" s="2">
        <v>3765.0</v>
      </c>
      <c r="F260" s="61">
        <v>1841.0</v>
      </c>
      <c r="G260" s="43">
        <f>'N1,N2,N3 Restoration'!H260</f>
        <v>16</v>
      </c>
      <c r="H260" s="43">
        <f>'Turnout Restoration'!AW260</f>
        <v>10</v>
      </c>
      <c r="I260" s="43">
        <f>'N1,N2,N3 Restoration'!J260</f>
        <v>8</v>
      </c>
      <c r="J260" s="44">
        <v>50.0</v>
      </c>
      <c r="K260" s="44">
        <v>79.0</v>
      </c>
      <c r="L260" s="44">
        <v>26.0</v>
      </c>
      <c r="M260" s="45">
        <f>'Turnout Restoration'!AR260</f>
        <v>30</v>
      </c>
      <c r="N260" s="45">
        <f>'Turnout Restoration'!O260</f>
        <v>13</v>
      </c>
      <c r="O260" s="45">
        <f>'Turnout Restoration'!AT260</f>
        <v>4</v>
      </c>
      <c r="P260" s="77">
        <f t="shared" si="2"/>
        <v>0.6909090909</v>
      </c>
      <c r="Q260" s="77">
        <f t="shared" si="3"/>
        <v>0.8586956522</v>
      </c>
      <c r="R260" s="77">
        <f t="shared" si="4"/>
        <v>0.008571507216</v>
      </c>
      <c r="S260" s="77">
        <f t="shared" si="5"/>
        <v>-0.006612349074</v>
      </c>
      <c r="T260" s="77">
        <f t="shared" ref="T260:U260" si="277">R260+$D$12</f>
        <v>0.3696652316</v>
      </c>
      <c r="U260" s="77">
        <f t="shared" si="277"/>
        <v>0.3544813753</v>
      </c>
      <c r="V260" s="77">
        <f t="shared" si="7"/>
        <v>110</v>
      </c>
      <c r="W260" s="77">
        <f t="shared" si="8"/>
        <v>92</v>
      </c>
      <c r="X260" s="77">
        <f t="shared" si="9"/>
        <v>69.33682452</v>
      </c>
      <c r="Y260" s="77">
        <f t="shared" si="10"/>
        <v>40.66317548</v>
      </c>
      <c r="Z260" s="77">
        <f t="shared" si="11"/>
        <v>59.38771347</v>
      </c>
      <c r="AA260" s="77">
        <f t="shared" si="12"/>
        <v>32.61228653</v>
      </c>
      <c r="AB260" s="77">
        <f t="shared" si="13"/>
        <v>0.490359924</v>
      </c>
      <c r="AC260" s="77">
        <f t="shared" si="14"/>
        <v>0.2189004971</v>
      </c>
      <c r="AD260" s="42">
        <f t="shared" si="15"/>
        <v>34</v>
      </c>
      <c r="AE260" s="42">
        <f t="shared" si="16"/>
        <v>20</v>
      </c>
      <c r="AF260" s="42">
        <f t="shared" si="17"/>
        <v>13</v>
      </c>
      <c r="AG260" s="42">
        <f t="shared" si="18"/>
        <v>7</v>
      </c>
      <c r="AH260" s="32">
        <f>'M1,M2,M3 Restoration'!AT260</f>
        <v>0.70767943</v>
      </c>
      <c r="AI260" s="77">
        <f t="shared" si="19"/>
        <v>14</v>
      </c>
      <c r="AJ260" s="77">
        <f t="shared" si="20"/>
        <v>6</v>
      </c>
      <c r="AK260" s="77"/>
      <c r="AL260" s="77"/>
    </row>
    <row r="261">
      <c r="A261" s="1"/>
      <c r="B261" s="1"/>
      <c r="C261" s="62"/>
      <c r="D261" s="62"/>
      <c r="E261" s="2">
        <v>3766.0</v>
      </c>
      <c r="F261" s="61">
        <v>2207.0</v>
      </c>
      <c r="G261" s="43">
        <f>'N1,N2,N3 Restoration'!H261</f>
        <v>30</v>
      </c>
      <c r="H261" s="43">
        <f>'Turnout Restoration'!AW261</f>
        <v>10</v>
      </c>
      <c r="I261" s="43">
        <f>'N1,N2,N3 Restoration'!J261</f>
        <v>31</v>
      </c>
      <c r="J261" s="44">
        <v>146.0</v>
      </c>
      <c r="K261" s="44">
        <v>205.0</v>
      </c>
      <c r="L261" s="44">
        <v>104.0</v>
      </c>
      <c r="M261" s="45">
        <f>'Turnout Restoration'!AR261</f>
        <v>38</v>
      </c>
      <c r="N261" s="45">
        <f>'Turnout Restoration'!O261</f>
        <v>22</v>
      </c>
      <c r="O261" s="45">
        <f>'Turnout Restoration'!AT261</f>
        <v>36</v>
      </c>
      <c r="P261" s="77">
        <f t="shared" si="2"/>
        <v>0.7716049383</v>
      </c>
      <c r="Q261" s="77">
        <f t="shared" si="3"/>
        <v>0.9030837004</v>
      </c>
      <c r="R261" s="77">
        <f t="shared" si="4"/>
        <v>0.04596878563</v>
      </c>
      <c r="S261" s="77">
        <f t="shared" si="5"/>
        <v>0.01395862519</v>
      </c>
      <c r="T261" s="77">
        <f t="shared" ref="T261:U261" si="278">R261+$D$12</f>
        <v>0.40706251</v>
      </c>
      <c r="U261" s="77">
        <f t="shared" si="278"/>
        <v>0.3750523496</v>
      </c>
      <c r="V261" s="77">
        <f t="shared" si="7"/>
        <v>324</v>
      </c>
      <c r="W261" s="77">
        <f t="shared" si="8"/>
        <v>227</v>
      </c>
      <c r="X261" s="77">
        <f t="shared" si="9"/>
        <v>192.1117467</v>
      </c>
      <c r="Y261" s="77">
        <f t="shared" si="10"/>
        <v>131.8882533</v>
      </c>
      <c r="Z261" s="77">
        <f t="shared" si="11"/>
        <v>141.8631166</v>
      </c>
      <c r="AA261" s="77">
        <f t="shared" si="12"/>
        <v>85.13688336</v>
      </c>
      <c r="AB261" s="77">
        <f t="shared" si="13"/>
        <v>0.3851924791</v>
      </c>
      <c r="AC261" s="77">
        <f t="shared" si="14"/>
        <v>0.1550790686</v>
      </c>
      <c r="AD261" s="42">
        <f t="shared" si="15"/>
        <v>74</v>
      </c>
      <c r="AE261" s="42">
        <f t="shared" si="16"/>
        <v>51</v>
      </c>
      <c r="AF261" s="42">
        <f t="shared" si="17"/>
        <v>22</v>
      </c>
      <c r="AG261" s="42">
        <f t="shared" si="18"/>
        <v>13</v>
      </c>
      <c r="AH261" s="32">
        <f>'M1,M2,M3 Restoration'!AT261</f>
        <v>0.5062980277</v>
      </c>
      <c r="AI261" s="77">
        <f t="shared" si="19"/>
        <v>26</v>
      </c>
      <c r="AJ261" s="77">
        <f t="shared" si="20"/>
        <v>25</v>
      </c>
      <c r="AK261" s="77"/>
      <c r="AL261" s="77"/>
    </row>
    <row r="262">
      <c r="A262" s="1"/>
      <c r="B262" s="1"/>
      <c r="C262" s="62"/>
      <c r="D262" s="62"/>
      <c r="E262" s="2">
        <v>3769.0</v>
      </c>
      <c r="F262" s="61">
        <v>1088.0</v>
      </c>
      <c r="G262" s="43">
        <f>'N1,N2,N3 Restoration'!H262</f>
        <v>7</v>
      </c>
      <c r="H262" s="43">
        <f>'Turnout Restoration'!AW262</f>
        <v>6</v>
      </c>
      <c r="I262" s="43">
        <f>'N1,N2,N3 Restoration'!J262</f>
        <v>18</v>
      </c>
      <c r="J262" s="44">
        <v>53.0</v>
      </c>
      <c r="K262" s="44">
        <v>79.0</v>
      </c>
      <c r="L262" s="44">
        <v>41.0</v>
      </c>
      <c r="M262" s="45">
        <f>'Turnout Restoration'!AR262</f>
        <v>13</v>
      </c>
      <c r="N262" s="45">
        <f>'Turnout Restoration'!O262</f>
        <v>13</v>
      </c>
      <c r="O262" s="45">
        <f>'Turnout Restoration'!AT262</f>
        <v>34</v>
      </c>
      <c r="P262" s="77">
        <f t="shared" si="2"/>
        <v>0.6666666667</v>
      </c>
      <c r="Q262" s="77">
        <f t="shared" si="3"/>
        <v>0.8586956522</v>
      </c>
      <c r="R262" s="77">
        <f t="shared" si="4"/>
        <v>-0.00266328018</v>
      </c>
      <c r="S262" s="77">
        <f t="shared" si="5"/>
        <v>-0.006612349074</v>
      </c>
      <c r="T262" s="77">
        <f t="shared" ref="T262:U262" si="279">R262+$D$12</f>
        <v>0.3584304442</v>
      </c>
      <c r="U262" s="77">
        <f t="shared" si="279"/>
        <v>0.3544813753</v>
      </c>
      <c r="V262" s="77">
        <f t="shared" si="7"/>
        <v>141</v>
      </c>
      <c r="W262" s="77">
        <f t="shared" si="8"/>
        <v>92</v>
      </c>
      <c r="X262" s="77">
        <f t="shared" si="9"/>
        <v>90.46130736</v>
      </c>
      <c r="Y262" s="77">
        <f t="shared" si="10"/>
        <v>50.53869264</v>
      </c>
      <c r="Z262" s="77">
        <f t="shared" si="11"/>
        <v>59.38771347</v>
      </c>
      <c r="AA262" s="77">
        <f t="shared" si="12"/>
        <v>32.61228653</v>
      </c>
      <c r="AB262" s="77">
        <f t="shared" si="13"/>
        <v>0.5195591504</v>
      </c>
      <c r="AC262" s="77">
        <f t="shared" si="14"/>
        <v>0.2189004971</v>
      </c>
      <c r="AD262" s="42">
        <f t="shared" si="15"/>
        <v>47</v>
      </c>
      <c r="AE262" s="42">
        <f t="shared" si="16"/>
        <v>26</v>
      </c>
      <c r="AF262" s="42">
        <f t="shared" si="17"/>
        <v>13</v>
      </c>
      <c r="AG262" s="42">
        <f t="shared" si="18"/>
        <v>7</v>
      </c>
      <c r="AH262" s="32">
        <f>'M1,M2,M3 Restoration'!AT262</f>
        <v>0.3322413126</v>
      </c>
      <c r="AI262" s="77">
        <f t="shared" si="19"/>
        <v>9</v>
      </c>
      <c r="AJ262" s="77">
        <f t="shared" si="20"/>
        <v>17</v>
      </c>
      <c r="AK262" s="77"/>
      <c r="AL262" s="77"/>
    </row>
    <row r="263">
      <c r="A263" s="1"/>
      <c r="B263" s="1"/>
      <c r="C263" s="62"/>
      <c r="D263" s="62"/>
      <c r="E263" s="2">
        <v>3771.0</v>
      </c>
      <c r="F263" s="61">
        <v>932.0</v>
      </c>
      <c r="G263" s="43">
        <f>'N1,N2,N3 Restoration'!H263</f>
        <v>16</v>
      </c>
      <c r="H263" s="43">
        <f>'Turnout Restoration'!AW263</f>
        <v>10</v>
      </c>
      <c r="I263" s="43">
        <f>'N1,N2,N3 Restoration'!J263</f>
        <v>14</v>
      </c>
      <c r="J263" s="44">
        <v>36.0</v>
      </c>
      <c r="K263" s="44">
        <v>42.0</v>
      </c>
      <c r="L263" s="44">
        <v>14.0</v>
      </c>
      <c r="M263" s="45">
        <f>'Turnout Restoration'!AR263</f>
        <v>15</v>
      </c>
      <c r="N263" s="45">
        <f>'Turnout Restoration'!O263</f>
        <v>13</v>
      </c>
      <c r="O263" s="45">
        <f>'Turnout Restoration'!AT263</f>
        <v>9</v>
      </c>
      <c r="P263" s="77">
        <f t="shared" si="2"/>
        <v>0.6756756757</v>
      </c>
      <c r="Q263" s="77">
        <f t="shared" si="3"/>
        <v>0.7636363636</v>
      </c>
      <c r="R263" s="77">
        <f t="shared" si="4"/>
        <v>0.001511809731</v>
      </c>
      <c r="S263" s="77">
        <f t="shared" si="5"/>
        <v>-0.05066614856</v>
      </c>
      <c r="T263" s="77">
        <f t="shared" ref="T263:U263" si="280">R263+$D$12</f>
        <v>0.3626055341</v>
      </c>
      <c r="U263" s="77">
        <f t="shared" si="280"/>
        <v>0.3104275758</v>
      </c>
      <c r="V263" s="77">
        <f t="shared" si="7"/>
        <v>74</v>
      </c>
      <c r="W263" s="77">
        <f t="shared" si="8"/>
        <v>55</v>
      </c>
      <c r="X263" s="77">
        <f t="shared" si="9"/>
        <v>47.16719047</v>
      </c>
      <c r="Y263" s="77">
        <f t="shared" si="10"/>
        <v>26.83280953</v>
      </c>
      <c r="Z263" s="77">
        <f t="shared" si="11"/>
        <v>37.92648333</v>
      </c>
      <c r="AA263" s="77">
        <f t="shared" si="12"/>
        <v>17.07351667</v>
      </c>
      <c r="AB263" s="77">
        <f t="shared" si="13"/>
        <v>0.5088282715</v>
      </c>
      <c r="AC263" s="77">
        <f t="shared" si="14"/>
        <v>0.3427683998</v>
      </c>
      <c r="AD263" s="42">
        <f t="shared" si="15"/>
        <v>24</v>
      </c>
      <c r="AE263" s="42">
        <f t="shared" si="16"/>
        <v>14</v>
      </c>
      <c r="AF263" s="42">
        <f t="shared" si="17"/>
        <v>13</v>
      </c>
      <c r="AG263" s="42">
        <f t="shared" si="18"/>
        <v>6</v>
      </c>
      <c r="AH263" s="32">
        <f>'M1,M2,M3 Restoration'!AT263</f>
        <v>0.6700973411</v>
      </c>
      <c r="AI263" s="77">
        <f t="shared" si="19"/>
        <v>9</v>
      </c>
      <c r="AJ263" s="77">
        <f t="shared" si="20"/>
        <v>5</v>
      </c>
      <c r="AK263" s="77"/>
      <c r="AL263" s="77"/>
    </row>
    <row r="264">
      <c r="A264" s="1"/>
      <c r="B264" s="1"/>
      <c r="C264" s="62"/>
      <c r="D264" s="62"/>
      <c r="E264" s="2">
        <v>3773.0</v>
      </c>
      <c r="F264" s="61">
        <v>1223.0</v>
      </c>
      <c r="G264" s="43">
        <f>'N1,N2,N3 Restoration'!H264</f>
        <v>8</v>
      </c>
      <c r="H264" s="43">
        <f>'Turnout Restoration'!AW264</f>
        <v>10</v>
      </c>
      <c r="I264" s="43">
        <f>'N1,N2,N3 Restoration'!J264</f>
        <v>11</v>
      </c>
      <c r="J264" s="44">
        <v>41.0</v>
      </c>
      <c r="K264" s="44">
        <v>81.0</v>
      </c>
      <c r="L264" s="44">
        <v>24.0</v>
      </c>
      <c r="M264" s="45">
        <f>'Turnout Restoration'!AR264</f>
        <v>10</v>
      </c>
      <c r="N264" s="45">
        <f>'Turnout Restoration'!O264</f>
        <v>9</v>
      </c>
      <c r="O264" s="45">
        <f>'Turnout Restoration'!AT264</f>
        <v>18</v>
      </c>
      <c r="P264" s="77">
        <f t="shared" si="2"/>
        <v>0.6989247312</v>
      </c>
      <c r="Q264" s="77">
        <f t="shared" si="3"/>
        <v>0.9</v>
      </c>
      <c r="R264" s="77">
        <f t="shared" si="4"/>
        <v>0.01228623531</v>
      </c>
      <c r="S264" s="77">
        <f t="shared" si="5"/>
        <v>0.01252953054</v>
      </c>
      <c r="T264" s="77">
        <f t="shared" ref="T264:U264" si="281">R264+$D$12</f>
        <v>0.3733799597</v>
      </c>
      <c r="U264" s="77">
        <f t="shared" si="281"/>
        <v>0.3736232549</v>
      </c>
      <c r="V264" s="77">
        <f t="shared" si="7"/>
        <v>93</v>
      </c>
      <c r="W264" s="77">
        <f t="shared" si="8"/>
        <v>90</v>
      </c>
      <c r="X264" s="77">
        <f t="shared" si="9"/>
        <v>58.27566375</v>
      </c>
      <c r="Y264" s="77">
        <f t="shared" si="10"/>
        <v>34.72433625</v>
      </c>
      <c r="Z264" s="77">
        <f t="shared" si="11"/>
        <v>56.37390705</v>
      </c>
      <c r="AA264" s="77">
        <f t="shared" si="12"/>
        <v>33.62609295</v>
      </c>
      <c r="AB264" s="77">
        <f t="shared" si="13"/>
        <v>0.4804750079</v>
      </c>
      <c r="AC264" s="77">
        <f t="shared" si="14"/>
        <v>0.1596483279</v>
      </c>
      <c r="AD264" s="42">
        <f t="shared" si="15"/>
        <v>28</v>
      </c>
      <c r="AE264" s="42">
        <f t="shared" si="16"/>
        <v>17</v>
      </c>
      <c r="AF264" s="42">
        <f t="shared" si="17"/>
        <v>9</v>
      </c>
      <c r="AG264" s="42">
        <f t="shared" si="18"/>
        <v>5</v>
      </c>
      <c r="AH264" s="32">
        <f>'M1,M2,M3 Restoration'!AT264</f>
        <v>0.5062074192</v>
      </c>
      <c r="AI264" s="77">
        <f t="shared" si="19"/>
        <v>9</v>
      </c>
      <c r="AJ264" s="77">
        <f t="shared" si="20"/>
        <v>8</v>
      </c>
      <c r="AK264" s="77"/>
      <c r="AL264" s="77"/>
    </row>
    <row r="265">
      <c r="A265" s="1"/>
      <c r="B265" s="1"/>
      <c r="C265" s="62"/>
      <c r="D265" s="62"/>
      <c r="E265" s="2">
        <v>3780.0</v>
      </c>
      <c r="F265" s="61">
        <v>1589.0</v>
      </c>
      <c r="G265" s="43">
        <f>'N1,N2,N3 Restoration'!H265</f>
        <v>9</v>
      </c>
      <c r="H265" s="43">
        <f>'Turnout Restoration'!AW265</f>
        <v>6</v>
      </c>
      <c r="I265" s="43">
        <f>'N1,N2,N3 Restoration'!J265</f>
        <v>29</v>
      </c>
      <c r="J265" s="44">
        <v>90.0</v>
      </c>
      <c r="K265" s="44">
        <v>101.0</v>
      </c>
      <c r="L265" s="44">
        <v>64.0</v>
      </c>
      <c r="M265" s="45">
        <f>'Turnout Restoration'!AR265</f>
        <v>31</v>
      </c>
      <c r="N265" s="45">
        <f>'Turnout Restoration'!O265</f>
        <v>17</v>
      </c>
      <c r="O265" s="45">
        <f>'Turnout Restoration'!AT265</f>
        <v>55</v>
      </c>
      <c r="P265" s="77">
        <f t="shared" si="2"/>
        <v>0.6416666667</v>
      </c>
      <c r="Q265" s="77">
        <f t="shared" si="3"/>
        <v>0.8559322034</v>
      </c>
      <c r="R265" s="77">
        <f t="shared" si="4"/>
        <v>-0.01424915468</v>
      </c>
      <c r="S265" s="77">
        <f t="shared" si="5"/>
        <v>-0.007893027907</v>
      </c>
      <c r="T265" s="77">
        <f t="shared" ref="T265:U265" si="282">R265+$D$12</f>
        <v>0.3468445697</v>
      </c>
      <c r="U265" s="77">
        <f t="shared" si="282"/>
        <v>0.3532006965</v>
      </c>
      <c r="V265" s="77">
        <f t="shared" si="7"/>
        <v>240</v>
      </c>
      <c r="W265" s="77">
        <f t="shared" si="8"/>
        <v>118</v>
      </c>
      <c r="X265" s="77">
        <f t="shared" si="9"/>
        <v>156.7573033</v>
      </c>
      <c r="Y265" s="77">
        <f t="shared" si="10"/>
        <v>83.24269673</v>
      </c>
      <c r="Z265" s="77">
        <f t="shared" si="11"/>
        <v>76.32231781</v>
      </c>
      <c r="AA265" s="77">
        <f t="shared" si="12"/>
        <v>41.67768219</v>
      </c>
      <c r="AB265" s="77">
        <f t="shared" si="13"/>
        <v>0.548618777</v>
      </c>
      <c r="AC265" s="77">
        <f t="shared" si="14"/>
        <v>0.2227395667</v>
      </c>
      <c r="AD265" s="42">
        <f t="shared" si="15"/>
        <v>86</v>
      </c>
      <c r="AE265" s="42">
        <f t="shared" si="16"/>
        <v>46</v>
      </c>
      <c r="AF265" s="42">
        <f t="shared" si="17"/>
        <v>17</v>
      </c>
      <c r="AG265" s="42">
        <f t="shared" si="18"/>
        <v>9</v>
      </c>
      <c r="AH265" s="32">
        <f>'M1,M2,M3 Restoration'!AT265</f>
        <v>0.2927837508</v>
      </c>
      <c r="AI265" s="77">
        <f t="shared" si="19"/>
        <v>13</v>
      </c>
      <c r="AJ265" s="77">
        <f t="shared" si="20"/>
        <v>33</v>
      </c>
      <c r="AK265" s="77"/>
      <c r="AL265" s="77"/>
    </row>
    <row r="266">
      <c r="A266" s="1"/>
      <c r="B266" s="1"/>
      <c r="C266" s="62"/>
      <c r="D266" s="62"/>
      <c r="E266" s="2">
        <v>3781.0</v>
      </c>
      <c r="F266" s="61">
        <v>2416.0</v>
      </c>
      <c r="G266" s="43">
        <f>'N1,N2,N3 Restoration'!H266</f>
        <v>24</v>
      </c>
      <c r="H266" s="43">
        <f>'Turnout Restoration'!AW266</f>
        <v>30</v>
      </c>
      <c r="I266" s="43">
        <f>'N1,N2,N3 Restoration'!J266</f>
        <v>19</v>
      </c>
      <c r="J266" s="44">
        <v>45.0</v>
      </c>
      <c r="K266" s="44">
        <v>113.0</v>
      </c>
      <c r="L266" s="44">
        <v>53.0</v>
      </c>
      <c r="M266" s="45">
        <f>'Turnout Restoration'!AR266</f>
        <v>22</v>
      </c>
      <c r="N266" s="45">
        <f>'Turnout Restoration'!O266</f>
        <v>22</v>
      </c>
      <c r="O266" s="45">
        <f>'Turnout Restoration'!AT266</f>
        <v>23</v>
      </c>
      <c r="P266" s="77">
        <f t="shared" si="2"/>
        <v>0.6853146853</v>
      </c>
      <c r="Q266" s="77">
        <f t="shared" si="3"/>
        <v>0.837037037</v>
      </c>
      <c r="R266" s="77">
        <f t="shared" si="4"/>
        <v>0.005978863971</v>
      </c>
      <c r="S266" s="77">
        <f t="shared" si="5"/>
        <v>-0.01664970895</v>
      </c>
      <c r="T266" s="77">
        <f t="shared" ref="T266:U266" si="283">R266+$D$12</f>
        <v>0.3670725884</v>
      </c>
      <c r="U266" s="77">
        <f t="shared" si="283"/>
        <v>0.3444440155</v>
      </c>
      <c r="V266" s="77">
        <f t="shared" si="7"/>
        <v>143</v>
      </c>
      <c r="W266" s="77">
        <f t="shared" si="8"/>
        <v>135</v>
      </c>
      <c r="X266" s="77">
        <f t="shared" si="9"/>
        <v>90.50861986</v>
      </c>
      <c r="Y266" s="77">
        <f t="shared" si="10"/>
        <v>52.49138014</v>
      </c>
      <c r="Z266" s="77">
        <f t="shared" si="11"/>
        <v>88.50005791</v>
      </c>
      <c r="AA266" s="77">
        <f t="shared" si="12"/>
        <v>46.49994209</v>
      </c>
      <c r="AB266" s="77">
        <f t="shared" si="13"/>
        <v>0.4971902131</v>
      </c>
      <c r="AC266" s="77">
        <f t="shared" si="14"/>
        <v>0.248587408</v>
      </c>
      <c r="AD266" s="42">
        <f t="shared" si="15"/>
        <v>45</v>
      </c>
      <c r="AE266" s="42">
        <f t="shared" si="16"/>
        <v>26</v>
      </c>
      <c r="AF266" s="42">
        <f t="shared" si="17"/>
        <v>22</v>
      </c>
      <c r="AG266" s="42">
        <f t="shared" si="18"/>
        <v>12</v>
      </c>
      <c r="AH266" s="32">
        <f>'M1,M2,M3 Restoration'!AT266</f>
        <v>0.4036581657</v>
      </c>
      <c r="AI266" s="77">
        <f t="shared" si="19"/>
        <v>10</v>
      </c>
      <c r="AJ266" s="77">
        <f t="shared" si="20"/>
        <v>16</v>
      </c>
      <c r="AK266" s="77"/>
      <c r="AL266" s="77"/>
    </row>
    <row r="267">
      <c r="A267" s="1"/>
      <c r="B267" s="1"/>
      <c r="C267" s="62"/>
      <c r="D267" s="62"/>
      <c r="E267" s="2">
        <v>3787.0</v>
      </c>
      <c r="F267" s="61">
        <v>1493.0</v>
      </c>
      <c r="G267" s="43">
        <f>'N1,N2,N3 Restoration'!H267</f>
        <v>21</v>
      </c>
      <c r="H267" s="43">
        <f>'Turnout Restoration'!AW267</f>
        <v>14</v>
      </c>
      <c r="I267" s="43">
        <f>'N1,N2,N3 Restoration'!J267</f>
        <v>15</v>
      </c>
      <c r="J267" s="44">
        <v>68.0</v>
      </c>
      <c r="K267" s="44">
        <v>118.0</v>
      </c>
      <c r="L267" s="44">
        <v>52.0</v>
      </c>
      <c r="M267" s="45">
        <f>'Turnout Restoration'!AR267</f>
        <v>17</v>
      </c>
      <c r="N267" s="45">
        <f>'Turnout Restoration'!O267</f>
        <v>13</v>
      </c>
      <c r="O267" s="45">
        <f>'Turnout Restoration'!AT267</f>
        <v>14</v>
      </c>
      <c r="P267" s="77">
        <f t="shared" si="2"/>
        <v>0.7947019868</v>
      </c>
      <c r="Q267" s="77">
        <f t="shared" si="3"/>
        <v>0.9007633588</v>
      </c>
      <c r="R267" s="77">
        <f t="shared" si="4"/>
        <v>0.05667276583</v>
      </c>
      <c r="S267" s="77">
        <f t="shared" si="5"/>
        <v>0.0128832977</v>
      </c>
      <c r="T267" s="77">
        <f t="shared" ref="T267:U267" si="284">R267+$D$12</f>
        <v>0.4177664902</v>
      </c>
      <c r="U267" s="77">
        <f t="shared" si="284"/>
        <v>0.3739770221</v>
      </c>
      <c r="V267" s="77">
        <f t="shared" si="7"/>
        <v>151</v>
      </c>
      <c r="W267" s="77">
        <f t="shared" si="8"/>
        <v>131</v>
      </c>
      <c r="X267" s="77">
        <f t="shared" si="9"/>
        <v>87.91725997</v>
      </c>
      <c r="Y267" s="77">
        <f t="shared" si="10"/>
        <v>63.08274003</v>
      </c>
      <c r="Z267" s="77">
        <f t="shared" si="11"/>
        <v>82.0090101</v>
      </c>
      <c r="AA267" s="77">
        <f t="shared" si="12"/>
        <v>48.9909899</v>
      </c>
      <c r="AB267" s="77">
        <f t="shared" si="13"/>
        <v>0.3526042555</v>
      </c>
      <c r="AC267" s="77">
        <f t="shared" si="14"/>
        <v>0.1585191674</v>
      </c>
      <c r="AD267" s="42">
        <f t="shared" si="15"/>
        <v>31</v>
      </c>
      <c r="AE267" s="42">
        <f t="shared" si="16"/>
        <v>22</v>
      </c>
      <c r="AF267" s="42">
        <f t="shared" si="17"/>
        <v>13</v>
      </c>
      <c r="AG267" s="42">
        <f t="shared" si="18"/>
        <v>8</v>
      </c>
      <c r="AH267" s="32">
        <f>'M1,M2,M3 Restoration'!AT267</f>
        <v>0.5503003651</v>
      </c>
      <c r="AI267" s="77">
        <f t="shared" si="19"/>
        <v>12</v>
      </c>
      <c r="AJ267" s="77">
        <f t="shared" si="20"/>
        <v>10</v>
      </c>
      <c r="AK267" s="77"/>
      <c r="AL267" s="77"/>
    </row>
    <row r="268">
      <c r="A268" s="1"/>
      <c r="B268" s="1"/>
      <c r="C268" s="62"/>
      <c r="D268" s="62"/>
      <c r="E268" s="2">
        <v>3793.0</v>
      </c>
      <c r="F268" s="61">
        <v>2128.0</v>
      </c>
      <c r="G268" s="43">
        <f>'N1,N2,N3 Restoration'!H268</f>
        <v>15</v>
      </c>
      <c r="H268" s="43">
        <f>'Turnout Restoration'!AW268</f>
        <v>22</v>
      </c>
      <c r="I268" s="43">
        <f>'N1,N2,N3 Restoration'!J268</f>
        <v>20</v>
      </c>
      <c r="J268" s="44">
        <v>30.0</v>
      </c>
      <c r="K268" s="44">
        <v>185.0</v>
      </c>
      <c r="L268" s="44">
        <v>78.0</v>
      </c>
      <c r="M268" s="45">
        <f>'Turnout Restoration'!AR268</f>
        <v>20</v>
      </c>
      <c r="N268" s="45">
        <f>'Turnout Restoration'!O268</f>
        <v>25</v>
      </c>
      <c r="O268" s="45">
        <f>'Turnout Restoration'!AT268</f>
        <v>42</v>
      </c>
      <c r="P268" s="77">
        <f t="shared" si="2"/>
        <v>0.6352941176</v>
      </c>
      <c r="Q268" s="77">
        <f t="shared" si="3"/>
        <v>0.880952381</v>
      </c>
      <c r="R268" s="77">
        <f t="shared" si="4"/>
        <v>-0.01720241681</v>
      </c>
      <c r="S268" s="77">
        <f t="shared" si="5"/>
        <v>0.003702197584</v>
      </c>
      <c r="T268" s="77">
        <f t="shared" ref="T268:U268" si="285">R268+$D$12</f>
        <v>0.3438913076</v>
      </c>
      <c r="U268" s="77">
        <f t="shared" si="285"/>
        <v>0.364795922</v>
      </c>
      <c r="V268" s="77">
        <f t="shared" si="7"/>
        <v>170</v>
      </c>
      <c r="W268" s="77">
        <f t="shared" si="8"/>
        <v>210</v>
      </c>
      <c r="X268" s="77">
        <f t="shared" si="9"/>
        <v>111.5384777</v>
      </c>
      <c r="Y268" s="77">
        <f t="shared" si="10"/>
        <v>58.46152229</v>
      </c>
      <c r="Z268" s="77">
        <f t="shared" si="11"/>
        <v>133.3928564</v>
      </c>
      <c r="AA268" s="77">
        <f t="shared" si="12"/>
        <v>76.60714362</v>
      </c>
      <c r="AB268" s="77">
        <f t="shared" si="13"/>
        <v>0.5558619884</v>
      </c>
      <c r="AC268" s="77">
        <f t="shared" si="14"/>
        <v>0.1874163331</v>
      </c>
      <c r="AD268" s="42">
        <f t="shared" si="15"/>
        <v>62</v>
      </c>
      <c r="AE268" s="42">
        <f t="shared" si="16"/>
        <v>32</v>
      </c>
      <c r="AF268" s="42">
        <f t="shared" si="17"/>
        <v>25</v>
      </c>
      <c r="AG268" s="42">
        <f t="shared" si="18"/>
        <v>14</v>
      </c>
      <c r="AH268" s="32">
        <f>'M1,M2,M3 Restoration'!AT268</f>
        <v>0.1225793745</v>
      </c>
      <c r="AI268" s="77">
        <f t="shared" si="19"/>
        <v>4</v>
      </c>
      <c r="AJ268" s="77">
        <f t="shared" si="20"/>
        <v>28</v>
      </c>
      <c r="AK268" s="77"/>
      <c r="AL268" s="77"/>
    </row>
    <row r="269">
      <c r="A269" s="1"/>
      <c r="B269" s="1"/>
      <c r="C269" s="62"/>
      <c r="D269" s="62"/>
      <c r="E269" s="2">
        <v>3800.0</v>
      </c>
      <c r="F269" s="61">
        <v>2895.0</v>
      </c>
      <c r="G269" s="43">
        <f>'N1,N2,N3 Restoration'!H269</f>
        <v>52</v>
      </c>
      <c r="H269" s="43">
        <f>'Turnout Restoration'!AW269</f>
        <v>26</v>
      </c>
      <c r="I269" s="43">
        <f>'N1,N2,N3 Restoration'!J269</f>
        <v>50</v>
      </c>
      <c r="J269" s="44">
        <v>129.0</v>
      </c>
      <c r="K269" s="44">
        <v>219.0</v>
      </c>
      <c r="L269" s="44">
        <v>87.0</v>
      </c>
      <c r="M269" s="45">
        <f>'Turnout Restoration'!AR269</f>
        <v>52</v>
      </c>
      <c r="N269" s="45">
        <f>'Turnout Restoration'!O269</f>
        <v>36</v>
      </c>
      <c r="O269" s="45">
        <f>'Turnout Restoration'!AT269</f>
        <v>34</v>
      </c>
      <c r="P269" s="77">
        <f t="shared" si="2"/>
        <v>0.7152317881</v>
      </c>
      <c r="Q269" s="77">
        <f t="shared" si="3"/>
        <v>0.8588235294</v>
      </c>
      <c r="R269" s="77">
        <f t="shared" si="4"/>
        <v>0.01984349589</v>
      </c>
      <c r="S269" s="77">
        <f t="shared" si="5"/>
        <v>-0.006553086289</v>
      </c>
      <c r="T269" s="77">
        <f t="shared" ref="T269:U269" si="286">R269+$D$12</f>
        <v>0.3809372203</v>
      </c>
      <c r="U269" s="77">
        <f t="shared" si="286"/>
        <v>0.3545406381</v>
      </c>
      <c r="V269" s="77">
        <f t="shared" si="7"/>
        <v>302</v>
      </c>
      <c r="W269" s="77">
        <f t="shared" si="8"/>
        <v>255</v>
      </c>
      <c r="X269" s="77">
        <f t="shared" si="9"/>
        <v>186.9569595</v>
      </c>
      <c r="Y269" s="77">
        <f t="shared" si="10"/>
        <v>115.0430405</v>
      </c>
      <c r="Z269" s="77">
        <f t="shared" si="11"/>
        <v>164.5921373</v>
      </c>
      <c r="AA269" s="77">
        <f t="shared" si="12"/>
        <v>90.40786272</v>
      </c>
      <c r="AB269" s="77">
        <f t="shared" si="13"/>
        <v>0.459998923</v>
      </c>
      <c r="AC269" s="77">
        <f t="shared" si="14"/>
        <v>0.2187224772</v>
      </c>
      <c r="AD269" s="42">
        <f t="shared" si="15"/>
        <v>86</v>
      </c>
      <c r="AE269" s="42">
        <f t="shared" si="16"/>
        <v>53</v>
      </c>
      <c r="AF269" s="42">
        <f t="shared" si="17"/>
        <v>36</v>
      </c>
      <c r="AG269" s="42">
        <f t="shared" si="18"/>
        <v>20</v>
      </c>
      <c r="AH269" s="32">
        <f>'M1,M2,M3 Restoration'!AT269</f>
        <v>0.5326309896</v>
      </c>
      <c r="AI269" s="77">
        <f t="shared" si="19"/>
        <v>28</v>
      </c>
      <c r="AJ269" s="77">
        <f t="shared" si="20"/>
        <v>25</v>
      </c>
      <c r="AK269" s="77"/>
      <c r="AL269" s="77"/>
    </row>
    <row r="270">
      <c r="A270" s="1"/>
      <c r="B270" s="1"/>
      <c r="C270" s="62"/>
      <c r="D270" s="62"/>
      <c r="E270" s="2">
        <v>3863.0</v>
      </c>
      <c r="F270" s="61">
        <v>2726.0</v>
      </c>
      <c r="G270" s="43">
        <f>'N1,N2,N3 Restoration'!H270</f>
        <v>24</v>
      </c>
      <c r="H270" s="43">
        <f>'Turnout Restoration'!AW270</f>
        <v>26</v>
      </c>
      <c r="I270" s="43">
        <f>'N1,N2,N3 Restoration'!J270</f>
        <v>42</v>
      </c>
      <c r="J270" s="44">
        <v>73.0</v>
      </c>
      <c r="K270" s="44">
        <v>122.0</v>
      </c>
      <c r="L270" s="44">
        <v>87.0</v>
      </c>
      <c r="M270" s="45">
        <f>'Turnout Restoration'!AR270</f>
        <v>30</v>
      </c>
      <c r="N270" s="45">
        <f>'Turnout Restoration'!O270</f>
        <v>25</v>
      </c>
      <c r="O270" s="45">
        <f>'Turnout Restoration'!AT270</f>
        <v>36</v>
      </c>
      <c r="P270" s="77">
        <f t="shared" si="2"/>
        <v>0.7079646018</v>
      </c>
      <c r="Q270" s="77">
        <f t="shared" si="3"/>
        <v>0.8299319728</v>
      </c>
      <c r="R270" s="77">
        <f t="shared" si="4"/>
        <v>0.01647562755</v>
      </c>
      <c r="S270" s="77">
        <f t="shared" si="5"/>
        <v>-0.01994244426</v>
      </c>
      <c r="T270" s="77">
        <f t="shared" ref="T270:U270" si="287">R270+$D$12</f>
        <v>0.377569352</v>
      </c>
      <c r="U270" s="77">
        <f t="shared" si="287"/>
        <v>0.3411512802</v>
      </c>
      <c r="V270" s="77">
        <f t="shared" si="7"/>
        <v>226</v>
      </c>
      <c r="W270" s="77">
        <f t="shared" si="8"/>
        <v>147</v>
      </c>
      <c r="X270" s="77">
        <f t="shared" si="9"/>
        <v>140.6693265</v>
      </c>
      <c r="Y270" s="77">
        <f t="shared" si="10"/>
        <v>85.33067354</v>
      </c>
      <c r="Z270" s="77">
        <f t="shared" si="11"/>
        <v>96.85076182</v>
      </c>
      <c r="AA270" s="77">
        <f t="shared" si="12"/>
        <v>50.14923818</v>
      </c>
      <c r="AB270" s="77">
        <f t="shared" si="13"/>
        <v>0.4691854412</v>
      </c>
      <c r="AC270" s="77">
        <f t="shared" si="14"/>
        <v>0.2581291002</v>
      </c>
      <c r="AD270" s="42">
        <f t="shared" si="15"/>
        <v>66</v>
      </c>
      <c r="AE270" s="42">
        <f t="shared" si="16"/>
        <v>40</v>
      </c>
      <c r="AF270" s="42">
        <f t="shared" si="17"/>
        <v>25</v>
      </c>
      <c r="AG270" s="42">
        <f t="shared" si="18"/>
        <v>13</v>
      </c>
      <c r="AH270" s="32">
        <f>'M1,M2,M3 Restoration'!AT270</f>
        <v>0.276253271</v>
      </c>
      <c r="AI270" s="77">
        <f t="shared" si="19"/>
        <v>11</v>
      </c>
      <c r="AJ270" s="77">
        <f t="shared" si="20"/>
        <v>29</v>
      </c>
      <c r="AK270" s="77"/>
      <c r="AL270" s="77"/>
    </row>
    <row r="271">
      <c r="A271" s="1"/>
      <c r="B271" s="1"/>
      <c r="C271" s="62"/>
      <c r="D271" s="62"/>
      <c r="E271" s="2">
        <v>4000.0</v>
      </c>
      <c r="F271" s="61">
        <v>1091.0</v>
      </c>
      <c r="G271" s="43">
        <f>'N1,N2,N3 Restoration'!H271</f>
        <v>6</v>
      </c>
      <c r="H271" s="43">
        <f>'Turnout Restoration'!AW271</f>
        <v>3</v>
      </c>
      <c r="I271" s="43">
        <f>'N1,N2,N3 Restoration'!J271</f>
        <v>12</v>
      </c>
      <c r="J271" s="44">
        <v>20.0</v>
      </c>
      <c r="K271" s="44">
        <v>41.0</v>
      </c>
      <c r="L271" s="44">
        <v>12.0</v>
      </c>
      <c r="M271" s="45">
        <f>'Turnout Restoration'!AR271</f>
        <v>8</v>
      </c>
      <c r="N271" s="45">
        <f>'Turnout Restoration'!O271</f>
        <v>7</v>
      </c>
      <c r="O271" s="45">
        <f>'Turnout Restoration'!AT271</f>
        <v>10</v>
      </c>
      <c r="P271" s="77">
        <f t="shared" si="2"/>
        <v>0.64</v>
      </c>
      <c r="Q271" s="77">
        <f t="shared" si="3"/>
        <v>0.8541666667</v>
      </c>
      <c r="R271" s="77">
        <f t="shared" si="4"/>
        <v>-0.01502154632</v>
      </c>
      <c r="S271" s="77">
        <f t="shared" si="5"/>
        <v>-0.008711239383</v>
      </c>
      <c r="T271" s="77">
        <f t="shared" ref="T271:U271" si="288">R271+$D$12</f>
        <v>0.3460721781</v>
      </c>
      <c r="U271" s="77">
        <f t="shared" si="288"/>
        <v>0.352382485</v>
      </c>
      <c r="V271" s="77">
        <f t="shared" si="7"/>
        <v>50</v>
      </c>
      <c r="W271" s="77">
        <f t="shared" si="8"/>
        <v>48</v>
      </c>
      <c r="X271" s="77">
        <f t="shared" si="9"/>
        <v>32.6963911</v>
      </c>
      <c r="Y271" s="77">
        <f t="shared" si="10"/>
        <v>17.3036089</v>
      </c>
      <c r="Z271" s="77">
        <f t="shared" si="11"/>
        <v>31.08564072</v>
      </c>
      <c r="AA271" s="77">
        <f t="shared" si="12"/>
        <v>16.91435928</v>
      </c>
      <c r="AB271" s="77">
        <f t="shared" si="13"/>
        <v>0.5505194732</v>
      </c>
      <c r="AC271" s="77">
        <f t="shared" si="14"/>
        <v>0.2251843564</v>
      </c>
      <c r="AD271" s="42">
        <f t="shared" si="15"/>
        <v>18</v>
      </c>
      <c r="AE271" s="42">
        <f t="shared" si="16"/>
        <v>10</v>
      </c>
      <c r="AF271" s="42">
        <f t="shared" si="17"/>
        <v>7</v>
      </c>
      <c r="AG271" s="42">
        <f t="shared" si="18"/>
        <v>4</v>
      </c>
      <c r="AH271" s="32">
        <f>'M1,M2,M3 Restoration'!AT271</f>
        <v>0.417452459</v>
      </c>
      <c r="AI271" s="77">
        <f t="shared" si="19"/>
        <v>4</v>
      </c>
      <c r="AJ271" s="77">
        <f t="shared" si="20"/>
        <v>6</v>
      </c>
      <c r="AK271" s="77"/>
      <c r="AL271" s="77"/>
    </row>
    <row r="272">
      <c r="A272" s="1"/>
      <c r="B272" s="1"/>
      <c r="C272" s="62"/>
      <c r="D272" s="62"/>
      <c r="E272" s="2">
        <v>4007.0</v>
      </c>
      <c r="F272" s="61">
        <v>1235.0</v>
      </c>
      <c r="G272" s="43">
        <f>'N1,N2,N3 Restoration'!H272</f>
        <v>4</v>
      </c>
      <c r="H272" s="43">
        <f>'Turnout Restoration'!AW272</f>
        <v>6</v>
      </c>
      <c r="I272" s="43">
        <f>'N1,N2,N3 Restoration'!J272</f>
        <v>9</v>
      </c>
      <c r="J272" s="44">
        <v>29.0</v>
      </c>
      <c r="K272" s="44">
        <v>48.0</v>
      </c>
      <c r="L272" s="44">
        <v>21.0</v>
      </c>
      <c r="M272" s="45">
        <f>'Turnout Restoration'!AR272</f>
        <v>10</v>
      </c>
      <c r="N272" s="45">
        <f>'Turnout Restoration'!O272</f>
        <v>6</v>
      </c>
      <c r="O272" s="45">
        <f>'Turnout Restoration'!AT272</f>
        <v>16</v>
      </c>
      <c r="P272" s="77">
        <f t="shared" si="2"/>
        <v>0.6578947368</v>
      </c>
      <c r="Q272" s="77">
        <f t="shared" si="3"/>
        <v>0.8888888889</v>
      </c>
      <c r="R272" s="77">
        <f t="shared" si="4"/>
        <v>-0.006728499303</v>
      </c>
      <c r="S272" s="77">
        <f t="shared" si="5"/>
        <v>0.007380252981</v>
      </c>
      <c r="T272" s="77">
        <f t="shared" ref="T272:U272" si="289">R272+$D$12</f>
        <v>0.3543652251</v>
      </c>
      <c r="U272" s="77">
        <f t="shared" si="289"/>
        <v>0.3684739774</v>
      </c>
      <c r="V272" s="77">
        <f t="shared" si="7"/>
        <v>76</v>
      </c>
      <c r="W272" s="77">
        <f t="shared" si="8"/>
        <v>54</v>
      </c>
      <c r="X272" s="77">
        <f t="shared" si="9"/>
        <v>49.06824289</v>
      </c>
      <c r="Y272" s="77">
        <f t="shared" si="10"/>
        <v>26.93175711</v>
      </c>
      <c r="Z272" s="77">
        <f t="shared" si="11"/>
        <v>34.10240522</v>
      </c>
      <c r="AA272" s="77">
        <f t="shared" si="12"/>
        <v>19.89759478</v>
      </c>
      <c r="AB272" s="77">
        <f t="shared" si="13"/>
        <v>0.5298742826</v>
      </c>
      <c r="AC272" s="77">
        <f t="shared" si="14"/>
        <v>0.1759406693</v>
      </c>
      <c r="AD272" s="42">
        <f t="shared" si="15"/>
        <v>26</v>
      </c>
      <c r="AE272" s="42">
        <f t="shared" si="16"/>
        <v>14</v>
      </c>
      <c r="AF272" s="42">
        <f t="shared" si="17"/>
        <v>6</v>
      </c>
      <c r="AG272" s="42">
        <f t="shared" si="18"/>
        <v>4</v>
      </c>
      <c r="AH272" s="32">
        <f>'M1,M2,M3 Restoration'!AT272</f>
        <v>0.3638083574</v>
      </c>
      <c r="AI272" s="77">
        <f t="shared" si="19"/>
        <v>5</v>
      </c>
      <c r="AJ272" s="77">
        <f t="shared" si="20"/>
        <v>9</v>
      </c>
      <c r="AK272" s="77"/>
      <c r="AL272" s="77"/>
    </row>
    <row r="273">
      <c r="A273" s="1"/>
      <c r="B273" s="1"/>
      <c r="C273" s="62"/>
      <c r="D273" s="62"/>
      <c r="E273" s="2">
        <v>4009.0</v>
      </c>
      <c r="F273" s="61">
        <v>1116.0</v>
      </c>
      <c r="G273" s="43">
        <f>'N1,N2,N3 Restoration'!H273</f>
        <v>2</v>
      </c>
      <c r="H273" s="43">
        <f>'Turnout Restoration'!AW273</f>
        <v>1</v>
      </c>
      <c r="I273" s="43">
        <f>'N1,N2,N3 Restoration'!J273</f>
        <v>11</v>
      </c>
      <c r="J273" s="44">
        <v>25.0</v>
      </c>
      <c r="K273" s="44">
        <v>26.0</v>
      </c>
      <c r="L273" s="44">
        <v>17.0</v>
      </c>
      <c r="M273" s="45">
        <f>'Turnout Restoration'!AR273</f>
        <v>9</v>
      </c>
      <c r="N273" s="45">
        <f>'Turnout Restoration'!O273</f>
        <v>5</v>
      </c>
      <c r="O273" s="45">
        <f>'Turnout Restoration'!AT273</f>
        <v>35</v>
      </c>
      <c r="P273" s="77">
        <f t="shared" si="2"/>
        <v>0.488372093</v>
      </c>
      <c r="Q273" s="77">
        <f t="shared" si="3"/>
        <v>0.8387096774</v>
      </c>
      <c r="R273" s="77">
        <f t="shared" si="4"/>
        <v>-0.08529122236</v>
      </c>
      <c r="S273" s="77">
        <f t="shared" si="5"/>
        <v>-0.01587454889</v>
      </c>
      <c r="T273" s="77">
        <f t="shared" ref="T273:U273" si="290">R273+$D$12</f>
        <v>0.275802502</v>
      </c>
      <c r="U273" s="77">
        <f t="shared" si="290"/>
        <v>0.3452191755</v>
      </c>
      <c r="V273" s="77">
        <f t="shared" si="7"/>
        <v>86</v>
      </c>
      <c r="W273" s="77">
        <f t="shared" si="8"/>
        <v>31</v>
      </c>
      <c r="X273" s="77">
        <f t="shared" si="9"/>
        <v>62.28098482</v>
      </c>
      <c r="Y273" s="77">
        <f t="shared" si="10"/>
        <v>23.71901518</v>
      </c>
      <c r="Z273" s="77">
        <f t="shared" si="11"/>
        <v>20.29820556</v>
      </c>
      <c r="AA273" s="77">
        <f t="shared" si="12"/>
        <v>10.70179444</v>
      </c>
      <c r="AB273" s="77">
        <f t="shared" si="13"/>
        <v>0.7064756623</v>
      </c>
      <c r="AC273" s="77">
        <f t="shared" si="14"/>
        <v>0.2463271931</v>
      </c>
      <c r="AD273" s="42">
        <f t="shared" si="15"/>
        <v>44</v>
      </c>
      <c r="AE273" s="42">
        <f t="shared" si="16"/>
        <v>17</v>
      </c>
      <c r="AF273" s="42">
        <f t="shared" si="17"/>
        <v>5</v>
      </c>
      <c r="AG273" s="42">
        <f t="shared" si="18"/>
        <v>3</v>
      </c>
      <c r="AH273" s="32">
        <f>'M1,M2,M3 Restoration'!AT273</f>
        <v>0.2358907003</v>
      </c>
      <c r="AI273" s="77">
        <f t="shared" si="19"/>
        <v>4</v>
      </c>
      <c r="AJ273" s="77">
        <f t="shared" si="20"/>
        <v>13</v>
      </c>
      <c r="AK273" s="77"/>
      <c r="AL273" s="77"/>
    </row>
    <row r="274">
      <c r="A274" s="1"/>
      <c r="B274" s="1"/>
      <c r="C274" s="62"/>
      <c r="D274" s="62"/>
      <c r="E274" s="2">
        <v>4010.0</v>
      </c>
      <c r="F274" s="61">
        <v>2785.0</v>
      </c>
      <c r="G274" s="43">
        <f>'N1,N2,N3 Restoration'!H274</f>
        <v>38</v>
      </c>
      <c r="H274" s="43">
        <f>'Turnout Restoration'!AW274</f>
        <v>44</v>
      </c>
      <c r="I274" s="43">
        <f>'N1,N2,N3 Restoration'!J274</f>
        <v>43</v>
      </c>
      <c r="J274" s="44">
        <v>124.0</v>
      </c>
      <c r="K274" s="44">
        <v>195.0</v>
      </c>
      <c r="L274" s="44">
        <v>84.0</v>
      </c>
      <c r="M274" s="45">
        <f>'Turnout Restoration'!AR274</f>
        <v>45</v>
      </c>
      <c r="N274" s="45">
        <f>'Turnout Restoration'!O274</f>
        <v>50</v>
      </c>
      <c r="O274" s="45">
        <f>'Turnout Restoration'!AT274</f>
        <v>40</v>
      </c>
      <c r="P274" s="77">
        <f t="shared" si="2"/>
        <v>0.7098976109</v>
      </c>
      <c r="Q274" s="77">
        <f t="shared" si="3"/>
        <v>0.7959183673</v>
      </c>
      <c r="R274" s="77">
        <f t="shared" si="4"/>
        <v>0.01737145161</v>
      </c>
      <c r="S274" s="77">
        <f t="shared" si="5"/>
        <v>-0.03570553882</v>
      </c>
      <c r="T274" s="77">
        <f t="shared" ref="T274:U274" si="291">R274+$D$12</f>
        <v>0.378465176</v>
      </c>
      <c r="U274" s="77">
        <f t="shared" si="291"/>
        <v>0.3253881856</v>
      </c>
      <c r="V274" s="77">
        <f t="shared" si="7"/>
        <v>293</v>
      </c>
      <c r="W274" s="77">
        <f t="shared" si="8"/>
        <v>245</v>
      </c>
      <c r="X274" s="77">
        <f t="shared" si="9"/>
        <v>182.1097034</v>
      </c>
      <c r="Y274" s="77">
        <f t="shared" si="10"/>
        <v>110.8902966</v>
      </c>
      <c r="Z274" s="77">
        <f t="shared" si="11"/>
        <v>165.2798945</v>
      </c>
      <c r="AA274" s="77">
        <f t="shared" si="12"/>
        <v>79.72010547</v>
      </c>
      <c r="AB274" s="77">
        <f t="shared" si="13"/>
        <v>0.466751625</v>
      </c>
      <c r="AC274" s="77">
        <f t="shared" si="14"/>
        <v>0.302517134</v>
      </c>
      <c r="AD274" s="42">
        <f t="shared" si="15"/>
        <v>85</v>
      </c>
      <c r="AE274" s="42">
        <f t="shared" si="16"/>
        <v>52</v>
      </c>
      <c r="AF274" s="42">
        <f t="shared" si="17"/>
        <v>50</v>
      </c>
      <c r="AG274" s="42">
        <f t="shared" si="18"/>
        <v>24</v>
      </c>
      <c r="AH274" s="32">
        <f>'M1,M2,M3 Restoration'!AT274</f>
        <v>0.502728728</v>
      </c>
      <c r="AI274" s="77">
        <f t="shared" si="19"/>
        <v>26</v>
      </c>
      <c r="AJ274" s="77">
        <f t="shared" si="20"/>
        <v>26</v>
      </c>
      <c r="AK274" s="77"/>
      <c r="AL274" s="77"/>
    </row>
    <row r="275">
      <c r="A275" s="1"/>
      <c r="B275" s="1"/>
      <c r="C275" s="62"/>
      <c r="D275" s="62"/>
      <c r="E275" s="2">
        <v>4011.0</v>
      </c>
      <c r="F275" s="61">
        <v>1015.0</v>
      </c>
      <c r="G275" s="43">
        <f>'N1,N2,N3 Restoration'!H275</f>
        <v>7</v>
      </c>
      <c r="H275" s="43">
        <f>'Turnout Restoration'!AW275</f>
        <v>9</v>
      </c>
      <c r="I275" s="43">
        <f>'N1,N2,N3 Restoration'!J275</f>
        <v>7</v>
      </c>
      <c r="J275" s="44">
        <v>18.0</v>
      </c>
      <c r="K275" s="44">
        <v>62.0</v>
      </c>
      <c r="L275" s="44">
        <v>22.0</v>
      </c>
      <c r="M275" s="45">
        <f>'Turnout Restoration'!AR275</f>
        <v>17</v>
      </c>
      <c r="N275" s="45">
        <f>'Turnout Restoration'!O275</f>
        <v>11</v>
      </c>
      <c r="O275" s="45">
        <f>'Turnout Restoration'!AT275</f>
        <v>10</v>
      </c>
      <c r="P275" s="77">
        <f t="shared" si="2"/>
        <v>0.5970149254</v>
      </c>
      <c r="Q275" s="77">
        <f t="shared" si="3"/>
        <v>0.8493150685</v>
      </c>
      <c r="R275" s="77">
        <f t="shared" si="4"/>
        <v>-0.03494233352</v>
      </c>
      <c r="S275" s="77">
        <f t="shared" si="5"/>
        <v>-0.01095963969</v>
      </c>
      <c r="T275" s="77">
        <f t="shared" ref="T275:U275" si="292">R275+$D$12</f>
        <v>0.3261513909</v>
      </c>
      <c r="U275" s="77">
        <f t="shared" si="292"/>
        <v>0.3501340847</v>
      </c>
      <c r="V275" s="77">
        <f t="shared" si="7"/>
        <v>67</v>
      </c>
      <c r="W275" s="77">
        <f t="shared" si="8"/>
        <v>73</v>
      </c>
      <c r="X275" s="77">
        <f t="shared" si="9"/>
        <v>45.14785681</v>
      </c>
      <c r="Y275" s="77">
        <f t="shared" si="10"/>
        <v>21.85214319</v>
      </c>
      <c r="Z275" s="77">
        <f t="shared" si="11"/>
        <v>47.44021182</v>
      </c>
      <c r="AA275" s="77">
        <f t="shared" si="12"/>
        <v>25.55978818</v>
      </c>
      <c r="AB275" s="77">
        <f t="shared" si="13"/>
        <v>0.5980350322</v>
      </c>
      <c r="AC275" s="77">
        <f t="shared" si="14"/>
        <v>0.2318708028</v>
      </c>
      <c r="AD275" s="42">
        <f t="shared" si="15"/>
        <v>27</v>
      </c>
      <c r="AE275" s="42">
        <f t="shared" si="16"/>
        <v>13</v>
      </c>
      <c r="AF275" s="42">
        <f t="shared" si="17"/>
        <v>11</v>
      </c>
      <c r="AG275" s="42">
        <f t="shared" si="18"/>
        <v>6</v>
      </c>
      <c r="AH275" s="32">
        <f>'M1,M2,M3 Restoration'!AT275</f>
        <v>0.3694535481</v>
      </c>
      <c r="AI275" s="77">
        <f t="shared" si="19"/>
        <v>5</v>
      </c>
      <c r="AJ275" s="77">
        <f t="shared" si="20"/>
        <v>8</v>
      </c>
      <c r="AK275" s="77"/>
      <c r="AL275" s="77"/>
    </row>
    <row r="276">
      <c r="A276" s="1"/>
      <c r="B276" s="1"/>
      <c r="C276" s="62"/>
      <c r="D276" s="62"/>
      <c r="E276" s="2">
        <v>4012.0</v>
      </c>
      <c r="F276" s="61">
        <v>2201.0</v>
      </c>
      <c r="G276" s="43">
        <f>'N1,N2,N3 Restoration'!H276</f>
        <v>38</v>
      </c>
      <c r="H276" s="43">
        <f>'Turnout Restoration'!AW276</f>
        <v>20</v>
      </c>
      <c r="I276" s="43">
        <f>'N1,N2,N3 Restoration'!J276</f>
        <v>22</v>
      </c>
      <c r="J276" s="44">
        <v>97.0</v>
      </c>
      <c r="K276" s="44">
        <v>156.0</v>
      </c>
      <c r="L276" s="44">
        <v>54.0</v>
      </c>
      <c r="M276" s="45">
        <f>'Turnout Restoration'!AR276</f>
        <v>35</v>
      </c>
      <c r="N276" s="45">
        <f>'Turnout Restoration'!O276</f>
        <v>24</v>
      </c>
      <c r="O276" s="45">
        <f>'Turnout Restoration'!AT276</f>
        <v>21</v>
      </c>
      <c r="P276" s="77">
        <f t="shared" si="2"/>
        <v>0.729468599</v>
      </c>
      <c r="Q276" s="77">
        <f t="shared" si="3"/>
        <v>0.8666666667</v>
      </c>
      <c r="R276" s="77">
        <f t="shared" si="4"/>
        <v>0.0264413321</v>
      </c>
      <c r="S276" s="77">
        <f t="shared" si="5"/>
        <v>-0.002918302132</v>
      </c>
      <c r="T276" s="77">
        <f t="shared" ref="T276:U276" si="293">R276+$D$12</f>
        <v>0.3875350565</v>
      </c>
      <c r="U276" s="77">
        <f t="shared" si="293"/>
        <v>0.3581754223</v>
      </c>
      <c r="V276" s="77">
        <f t="shared" si="7"/>
        <v>207</v>
      </c>
      <c r="W276" s="77">
        <f t="shared" si="8"/>
        <v>180</v>
      </c>
      <c r="X276" s="77">
        <f t="shared" si="9"/>
        <v>126.7802433</v>
      </c>
      <c r="Y276" s="77">
        <f t="shared" si="10"/>
        <v>80.2197567</v>
      </c>
      <c r="Z276" s="77">
        <f t="shared" si="11"/>
        <v>115.528424</v>
      </c>
      <c r="AA276" s="77">
        <f t="shared" si="12"/>
        <v>64.47157601</v>
      </c>
      <c r="AB276" s="77">
        <f t="shared" si="13"/>
        <v>0.4417092012</v>
      </c>
      <c r="AC276" s="77">
        <f t="shared" si="14"/>
        <v>0.2077410837</v>
      </c>
      <c r="AD276" s="42">
        <f t="shared" si="15"/>
        <v>56</v>
      </c>
      <c r="AE276" s="42">
        <f t="shared" si="16"/>
        <v>35</v>
      </c>
      <c r="AF276" s="42">
        <f t="shared" si="17"/>
        <v>24</v>
      </c>
      <c r="AG276" s="42">
        <f t="shared" si="18"/>
        <v>13</v>
      </c>
      <c r="AH276" s="32">
        <f>'M1,M2,M3 Restoration'!AT276</f>
        <v>0.6722021407</v>
      </c>
      <c r="AI276" s="77">
        <f t="shared" si="19"/>
        <v>24</v>
      </c>
      <c r="AJ276" s="77">
        <f t="shared" si="20"/>
        <v>11</v>
      </c>
      <c r="AK276" s="77"/>
      <c r="AL276" s="77"/>
    </row>
    <row r="277">
      <c r="A277" s="1"/>
      <c r="B277" s="1"/>
      <c r="C277" s="62"/>
      <c r="D277" s="62"/>
      <c r="E277" s="2">
        <v>4013.0</v>
      </c>
      <c r="F277" s="61">
        <v>3213.0</v>
      </c>
      <c r="G277" s="43">
        <f>'N1,N2,N3 Restoration'!H277</f>
        <v>30</v>
      </c>
      <c r="H277" s="43">
        <f>'Turnout Restoration'!AW277</f>
        <v>13</v>
      </c>
      <c r="I277" s="43">
        <f>'N1,N2,N3 Restoration'!J277</f>
        <v>27</v>
      </c>
      <c r="J277" s="44">
        <v>98.0</v>
      </c>
      <c r="K277" s="44">
        <v>113.0</v>
      </c>
      <c r="L277" s="44">
        <v>50.0</v>
      </c>
      <c r="M277" s="45">
        <f>'Turnout Restoration'!AR277</f>
        <v>44</v>
      </c>
      <c r="N277" s="45">
        <f>'Turnout Restoration'!O277</f>
        <v>20</v>
      </c>
      <c r="O277" s="45">
        <f>'Turnout Restoration'!AT277</f>
        <v>28</v>
      </c>
      <c r="P277" s="77">
        <f t="shared" si="2"/>
        <v>0.6727272727</v>
      </c>
      <c r="Q277" s="77">
        <f t="shared" si="3"/>
        <v>0.8496240602</v>
      </c>
      <c r="R277" s="77">
        <f t="shared" si="4"/>
        <v>0.0001454166689</v>
      </c>
      <c r="S277" s="77">
        <f t="shared" si="5"/>
        <v>-0.01081644214</v>
      </c>
      <c r="T277" s="77">
        <f t="shared" ref="T277:U277" si="294">R277+$D$12</f>
        <v>0.3612391411</v>
      </c>
      <c r="U277" s="77">
        <f t="shared" si="294"/>
        <v>0.3502772823</v>
      </c>
      <c r="V277" s="77">
        <f t="shared" si="7"/>
        <v>220</v>
      </c>
      <c r="W277" s="77">
        <f t="shared" si="8"/>
        <v>133</v>
      </c>
      <c r="X277" s="77">
        <f t="shared" si="9"/>
        <v>140.527389</v>
      </c>
      <c r="Y277" s="77">
        <f t="shared" si="10"/>
        <v>79.47261104</v>
      </c>
      <c r="Z277" s="77">
        <f t="shared" si="11"/>
        <v>86.41312146</v>
      </c>
      <c r="AA277" s="77">
        <f t="shared" si="12"/>
        <v>46.58687854</v>
      </c>
      <c r="AB277" s="77">
        <f t="shared" si="13"/>
        <v>0.5123556378</v>
      </c>
      <c r="AC277" s="77">
        <f t="shared" si="14"/>
        <v>0.231446332</v>
      </c>
      <c r="AD277" s="42">
        <f t="shared" si="15"/>
        <v>72</v>
      </c>
      <c r="AE277" s="42">
        <f t="shared" si="16"/>
        <v>41</v>
      </c>
      <c r="AF277" s="42">
        <f t="shared" si="17"/>
        <v>20</v>
      </c>
      <c r="AG277" s="42">
        <f t="shared" si="18"/>
        <v>11</v>
      </c>
      <c r="AH277" s="32">
        <f>'M1,M2,M3 Restoration'!AT277</f>
        <v>0.6116603625</v>
      </c>
      <c r="AI277" s="77">
        <f t="shared" si="19"/>
        <v>25</v>
      </c>
      <c r="AJ277" s="77">
        <f t="shared" si="20"/>
        <v>16</v>
      </c>
      <c r="AK277" s="77"/>
      <c r="AL277" s="77"/>
    </row>
    <row r="278">
      <c r="A278" s="1"/>
      <c r="B278" s="1"/>
      <c r="C278" s="62"/>
      <c r="D278" s="62"/>
      <c r="E278" s="2">
        <v>4017.0</v>
      </c>
      <c r="F278" s="61">
        <v>2502.0</v>
      </c>
      <c r="G278" s="43">
        <f>'N1,N2,N3 Restoration'!H278</f>
        <v>15</v>
      </c>
      <c r="H278" s="43">
        <f>'Turnout Restoration'!AW278</f>
        <v>18</v>
      </c>
      <c r="I278" s="43">
        <f>'N1,N2,N3 Restoration'!J278</f>
        <v>13</v>
      </c>
      <c r="J278" s="44">
        <v>67.0</v>
      </c>
      <c r="K278" s="44">
        <v>164.0</v>
      </c>
      <c r="L278" s="44">
        <v>41.0</v>
      </c>
      <c r="M278" s="45">
        <f>'Turnout Restoration'!AR278</f>
        <v>27</v>
      </c>
      <c r="N278" s="45">
        <f>'Turnout Restoration'!O278</f>
        <v>24</v>
      </c>
      <c r="O278" s="45">
        <f>'Turnout Restoration'!AT278</f>
        <v>20</v>
      </c>
      <c r="P278" s="77">
        <f t="shared" si="2"/>
        <v>0.6967741935</v>
      </c>
      <c r="Q278" s="77">
        <f t="shared" si="3"/>
        <v>0.8723404255</v>
      </c>
      <c r="R278" s="77">
        <f t="shared" si="4"/>
        <v>0.01128960094</v>
      </c>
      <c r="S278" s="77">
        <f t="shared" si="5"/>
        <v>-0.0002888838051</v>
      </c>
      <c r="T278" s="77">
        <f t="shared" ref="T278:U278" si="295">R278+$D$12</f>
        <v>0.3723833254</v>
      </c>
      <c r="U278" s="77">
        <f t="shared" si="295"/>
        <v>0.3608048406</v>
      </c>
      <c r="V278" s="77">
        <f t="shared" si="7"/>
        <v>155</v>
      </c>
      <c r="W278" s="77">
        <f t="shared" si="8"/>
        <v>188</v>
      </c>
      <c r="X278" s="77">
        <f t="shared" si="9"/>
        <v>97.28058457</v>
      </c>
      <c r="Y278" s="77">
        <f t="shared" si="10"/>
        <v>57.71941543</v>
      </c>
      <c r="Z278" s="77">
        <f t="shared" si="11"/>
        <v>120.16869</v>
      </c>
      <c r="AA278" s="77">
        <f t="shared" si="12"/>
        <v>67.83131003</v>
      </c>
      <c r="AB278" s="77">
        <f t="shared" si="13"/>
        <v>0.4831385441</v>
      </c>
      <c r="AC278" s="77">
        <f t="shared" si="14"/>
        <v>0.1997192447</v>
      </c>
      <c r="AD278" s="42">
        <f t="shared" si="15"/>
        <v>47</v>
      </c>
      <c r="AE278" s="42">
        <f t="shared" si="16"/>
        <v>28</v>
      </c>
      <c r="AF278" s="42">
        <f t="shared" si="17"/>
        <v>24</v>
      </c>
      <c r="AG278" s="42">
        <f t="shared" si="18"/>
        <v>14</v>
      </c>
      <c r="AH278" s="32">
        <f>'M1,M2,M3 Restoration'!AT278</f>
        <v>0.5774700268</v>
      </c>
      <c r="AI278" s="77">
        <f t="shared" si="19"/>
        <v>16</v>
      </c>
      <c r="AJ278" s="77">
        <f t="shared" si="20"/>
        <v>12</v>
      </c>
      <c r="AK278" s="77"/>
      <c r="AL278" s="77"/>
    </row>
    <row r="279">
      <c r="A279" s="1"/>
      <c r="B279" s="1"/>
      <c r="C279" s="62"/>
      <c r="D279" s="62"/>
      <c r="E279" s="2">
        <v>4018.0</v>
      </c>
      <c r="F279" s="61">
        <v>615.0</v>
      </c>
      <c r="G279" s="43">
        <f>'N1,N2,N3 Restoration'!H279</f>
        <v>7</v>
      </c>
      <c r="H279" s="43">
        <f>'Turnout Restoration'!AW279</f>
        <v>5</v>
      </c>
      <c r="I279" s="43">
        <f>'N1,N2,N3 Restoration'!J279</f>
        <v>18</v>
      </c>
      <c r="J279" s="44">
        <v>17.0</v>
      </c>
      <c r="K279" s="44">
        <v>27.0</v>
      </c>
      <c r="L279" s="44">
        <v>23.0</v>
      </c>
      <c r="M279" s="45">
        <f>'Turnout Restoration'!AR279</f>
        <v>3</v>
      </c>
      <c r="N279" s="45">
        <f>'Turnout Restoration'!O279</f>
        <v>5</v>
      </c>
      <c r="O279" s="45">
        <f>'Turnout Restoration'!AT279</f>
        <v>23</v>
      </c>
      <c r="P279" s="77">
        <f t="shared" si="2"/>
        <v>0.6060606061</v>
      </c>
      <c r="Q279" s="77">
        <f t="shared" si="3"/>
        <v>0.84375</v>
      </c>
      <c r="R279" s="77">
        <f t="shared" si="4"/>
        <v>-0.03075024867</v>
      </c>
      <c r="S279" s="77">
        <f t="shared" si="5"/>
        <v>-0.01353868709</v>
      </c>
      <c r="T279" s="77">
        <f t="shared" ref="T279:U279" si="296">R279+$D$12</f>
        <v>0.3303434757</v>
      </c>
      <c r="U279" s="77">
        <f t="shared" si="296"/>
        <v>0.3475550373</v>
      </c>
      <c r="V279" s="77">
        <f t="shared" si="7"/>
        <v>66</v>
      </c>
      <c r="W279" s="77">
        <f t="shared" si="8"/>
        <v>32</v>
      </c>
      <c r="X279" s="77">
        <f t="shared" si="9"/>
        <v>44.1973306</v>
      </c>
      <c r="Y279" s="77">
        <f t="shared" si="10"/>
        <v>21.8026694</v>
      </c>
      <c r="Z279" s="77">
        <f t="shared" si="11"/>
        <v>20.87823881</v>
      </c>
      <c r="AA279" s="77">
        <f t="shared" si="12"/>
        <v>11.12176119</v>
      </c>
      <c r="AB279" s="77">
        <f t="shared" si="13"/>
        <v>0.5882708219</v>
      </c>
      <c r="AC279" s="77">
        <f t="shared" si="14"/>
        <v>0.2394838016</v>
      </c>
      <c r="AD279" s="42">
        <f t="shared" si="15"/>
        <v>26</v>
      </c>
      <c r="AE279" s="42">
        <f t="shared" si="16"/>
        <v>13</v>
      </c>
      <c r="AF279" s="42">
        <f t="shared" si="17"/>
        <v>5</v>
      </c>
      <c r="AG279" s="42">
        <f t="shared" si="18"/>
        <v>3</v>
      </c>
      <c r="AH279" s="32">
        <f>'M1,M2,M3 Restoration'!AT279</f>
        <v>0.1890717394</v>
      </c>
      <c r="AI279" s="77">
        <f t="shared" si="19"/>
        <v>2</v>
      </c>
      <c r="AJ279" s="77">
        <f t="shared" si="20"/>
        <v>11</v>
      </c>
      <c r="AK279" s="77"/>
      <c r="AL279" s="77"/>
    </row>
    <row r="280">
      <c r="A280" s="1"/>
      <c r="B280" s="1"/>
      <c r="C280" s="62"/>
      <c r="D280" s="62"/>
      <c r="E280" s="2">
        <v>4019.0</v>
      </c>
      <c r="F280" s="61">
        <v>2418.0</v>
      </c>
      <c r="G280" s="43">
        <f>'N1,N2,N3 Restoration'!H280</f>
        <v>5</v>
      </c>
      <c r="H280" s="43">
        <f>'Turnout Restoration'!AW280</f>
        <v>8</v>
      </c>
      <c r="I280" s="43">
        <f>'N1,N2,N3 Restoration'!J280</f>
        <v>9</v>
      </c>
      <c r="J280" s="44">
        <v>21.0</v>
      </c>
      <c r="K280" s="44">
        <v>78.0</v>
      </c>
      <c r="L280" s="44">
        <v>14.0</v>
      </c>
      <c r="M280" s="45">
        <f>'Turnout Restoration'!AR280</f>
        <v>15</v>
      </c>
      <c r="N280" s="45">
        <f>'Turnout Restoration'!O280</f>
        <v>13</v>
      </c>
      <c r="O280" s="45">
        <f>'Turnout Restoration'!AT280</f>
        <v>29</v>
      </c>
      <c r="P280" s="77">
        <f t="shared" si="2"/>
        <v>0.4430379747</v>
      </c>
      <c r="Q280" s="77">
        <f t="shared" si="3"/>
        <v>0.8571428571</v>
      </c>
      <c r="R280" s="77">
        <f t="shared" si="4"/>
        <v>-0.1063006386</v>
      </c>
      <c r="S280" s="77">
        <f t="shared" si="5"/>
        <v>-0.007331968609</v>
      </c>
      <c r="T280" s="77">
        <f t="shared" ref="T280:U280" si="297">R280+$D$12</f>
        <v>0.2547930858</v>
      </c>
      <c r="U280" s="77">
        <f t="shared" si="297"/>
        <v>0.3537617558</v>
      </c>
      <c r="V280" s="77">
        <f t="shared" si="7"/>
        <v>79</v>
      </c>
      <c r="W280" s="77">
        <f t="shared" si="8"/>
        <v>91</v>
      </c>
      <c r="X280" s="77">
        <f t="shared" si="9"/>
        <v>58.87134622</v>
      </c>
      <c r="Y280" s="77">
        <f t="shared" si="10"/>
        <v>20.12865378</v>
      </c>
      <c r="Z280" s="77">
        <f t="shared" si="11"/>
        <v>58.80768022</v>
      </c>
      <c r="AA280" s="77">
        <f t="shared" si="12"/>
        <v>32.19231978</v>
      </c>
      <c r="AB280" s="77">
        <f t="shared" si="13"/>
        <v>0.7473924553</v>
      </c>
      <c r="AC280" s="77">
        <f t="shared" si="14"/>
        <v>0.2210595615</v>
      </c>
      <c r="AD280" s="42">
        <f t="shared" si="15"/>
        <v>44</v>
      </c>
      <c r="AE280" s="42">
        <f t="shared" si="16"/>
        <v>15</v>
      </c>
      <c r="AF280" s="42">
        <f t="shared" si="17"/>
        <v>13</v>
      </c>
      <c r="AG280" s="42">
        <f t="shared" si="18"/>
        <v>7</v>
      </c>
      <c r="AH280" s="32">
        <f>'M1,M2,M3 Restoration'!AT280</f>
        <v>0.4268793642</v>
      </c>
      <c r="AI280" s="77">
        <f t="shared" si="19"/>
        <v>6</v>
      </c>
      <c r="AJ280" s="77">
        <f t="shared" si="20"/>
        <v>9</v>
      </c>
      <c r="AK280" s="77"/>
      <c r="AL280" s="77"/>
    </row>
    <row r="281">
      <c r="A281" s="1"/>
      <c r="B281" s="1"/>
      <c r="C281" s="62"/>
      <c r="D281" s="62"/>
      <c r="E281" s="2">
        <v>4020.0</v>
      </c>
      <c r="F281" s="61">
        <v>1472.0</v>
      </c>
      <c r="G281" s="43">
        <f>'N1,N2,N3 Restoration'!H281</f>
        <v>4</v>
      </c>
      <c r="H281" s="43">
        <f>'Turnout Restoration'!AW281</f>
        <v>12</v>
      </c>
      <c r="I281" s="43">
        <f>'N1,N2,N3 Restoration'!J281</f>
        <v>10</v>
      </c>
      <c r="J281" s="44">
        <v>9.0</v>
      </c>
      <c r="K281" s="44">
        <v>74.0</v>
      </c>
      <c r="L281" s="44">
        <v>19.0</v>
      </c>
      <c r="M281" s="45">
        <f>'Turnout Restoration'!AR281</f>
        <v>5</v>
      </c>
      <c r="N281" s="45">
        <f>'Turnout Restoration'!O281</f>
        <v>19</v>
      </c>
      <c r="O281" s="45">
        <f>'Turnout Restoration'!AT281</f>
        <v>36</v>
      </c>
      <c r="P281" s="77">
        <f t="shared" si="2"/>
        <v>0.4057971014</v>
      </c>
      <c r="Q281" s="77">
        <f t="shared" si="3"/>
        <v>0.7956989247</v>
      </c>
      <c r="R281" s="77">
        <f t="shared" si="4"/>
        <v>-0.1235593619</v>
      </c>
      <c r="S281" s="77">
        <f t="shared" si="5"/>
        <v>-0.0358072362</v>
      </c>
      <c r="T281" s="77">
        <f t="shared" ref="T281:U281" si="298">R281+$D$12</f>
        <v>0.2375343625</v>
      </c>
      <c r="U281" s="77">
        <f t="shared" si="298"/>
        <v>0.3252864882</v>
      </c>
      <c r="V281" s="77">
        <f t="shared" si="7"/>
        <v>69</v>
      </c>
      <c r="W281" s="77">
        <f t="shared" si="8"/>
        <v>93</v>
      </c>
      <c r="X281" s="77">
        <f t="shared" si="9"/>
        <v>52.61012899</v>
      </c>
      <c r="Y281" s="77">
        <f t="shared" si="10"/>
        <v>16.38987101</v>
      </c>
      <c r="Z281" s="77">
        <f t="shared" si="11"/>
        <v>62.7483566</v>
      </c>
      <c r="AA281" s="77">
        <f t="shared" si="12"/>
        <v>30.2516434</v>
      </c>
      <c r="AB281" s="77">
        <f t="shared" si="13"/>
        <v>0.7793176103</v>
      </c>
      <c r="AC281" s="77">
        <f t="shared" si="14"/>
        <v>0.3027967748</v>
      </c>
      <c r="AD281" s="42">
        <f t="shared" si="15"/>
        <v>41</v>
      </c>
      <c r="AE281" s="42">
        <f t="shared" si="16"/>
        <v>13</v>
      </c>
      <c r="AF281" s="42">
        <f t="shared" si="17"/>
        <v>19</v>
      </c>
      <c r="AG281" s="42">
        <f t="shared" si="18"/>
        <v>9</v>
      </c>
      <c r="AH281" s="32">
        <f>'M1,M2,M3 Restoration'!AT281</f>
        <v>0.1041611757</v>
      </c>
      <c r="AI281" s="77">
        <f t="shared" si="19"/>
        <v>1</v>
      </c>
      <c r="AJ281" s="77">
        <f t="shared" si="20"/>
        <v>12</v>
      </c>
      <c r="AK281" s="77"/>
      <c r="AL281" s="77"/>
    </row>
    <row r="282">
      <c r="A282" s="1"/>
      <c r="B282" s="1"/>
      <c r="C282" s="62"/>
      <c r="D282" s="62"/>
      <c r="E282" s="2">
        <v>4021.0</v>
      </c>
      <c r="F282" s="61">
        <v>1018.0</v>
      </c>
      <c r="G282" s="43">
        <f>'N1,N2,N3 Restoration'!H282</f>
        <v>14</v>
      </c>
      <c r="H282" s="43">
        <f>'Turnout Restoration'!AW282</f>
        <v>7</v>
      </c>
      <c r="I282" s="43">
        <f>'N1,N2,N3 Restoration'!J282</f>
        <v>12</v>
      </c>
      <c r="J282" s="44">
        <v>42.0</v>
      </c>
      <c r="K282" s="44">
        <v>66.0</v>
      </c>
      <c r="L282" s="44">
        <v>14.0</v>
      </c>
      <c r="M282" s="45">
        <f>'Turnout Restoration'!AR282</f>
        <v>18</v>
      </c>
      <c r="N282" s="45">
        <f>'Turnout Restoration'!O282</f>
        <v>8</v>
      </c>
      <c r="O282" s="45">
        <f>'Turnout Restoration'!AT282</f>
        <v>13</v>
      </c>
      <c r="P282" s="77">
        <f t="shared" si="2"/>
        <v>0.6436781609</v>
      </c>
      <c r="Q282" s="77">
        <f t="shared" si="3"/>
        <v>0.8918918919</v>
      </c>
      <c r="R282" s="77">
        <f t="shared" si="4"/>
        <v>-0.01331695788</v>
      </c>
      <c r="S282" s="77">
        <f t="shared" si="5"/>
        <v>0.008771949618</v>
      </c>
      <c r="T282" s="77">
        <f t="shared" ref="T282:U282" si="299">R282+$D$12</f>
        <v>0.3477767665</v>
      </c>
      <c r="U282" s="77">
        <f t="shared" si="299"/>
        <v>0.369865674</v>
      </c>
      <c r="V282" s="77">
        <f t="shared" si="7"/>
        <v>87</v>
      </c>
      <c r="W282" s="77">
        <f t="shared" si="8"/>
        <v>74</v>
      </c>
      <c r="X282" s="77">
        <f t="shared" si="9"/>
        <v>56.74342131</v>
      </c>
      <c r="Y282" s="77">
        <f t="shared" si="10"/>
        <v>30.25657869</v>
      </c>
      <c r="Z282" s="77">
        <f t="shared" si="11"/>
        <v>46.62994012</v>
      </c>
      <c r="AA282" s="77">
        <f t="shared" si="12"/>
        <v>27.37005988</v>
      </c>
      <c r="AB282" s="77">
        <f t="shared" si="13"/>
        <v>0.5463188381</v>
      </c>
      <c r="AC282" s="77">
        <f t="shared" si="14"/>
        <v>0.1715635915</v>
      </c>
      <c r="AD282" s="42">
        <f t="shared" si="15"/>
        <v>31</v>
      </c>
      <c r="AE282" s="42">
        <f t="shared" si="16"/>
        <v>17</v>
      </c>
      <c r="AF282" s="42">
        <f t="shared" si="17"/>
        <v>8</v>
      </c>
      <c r="AG282" s="42">
        <f t="shared" si="18"/>
        <v>5</v>
      </c>
      <c r="AH282" s="32">
        <f>'M1,M2,M3 Restoration'!AT282</f>
        <v>0.7073274912</v>
      </c>
      <c r="AI282" s="77">
        <f t="shared" si="19"/>
        <v>12</v>
      </c>
      <c r="AJ282" s="77">
        <f t="shared" si="20"/>
        <v>5</v>
      </c>
      <c r="AK282" s="77"/>
      <c r="AL282" s="77"/>
    </row>
    <row r="283">
      <c r="A283" s="1"/>
      <c r="B283" s="1"/>
      <c r="C283" s="62"/>
      <c r="D283" s="62"/>
      <c r="E283" s="2">
        <v>4022.0</v>
      </c>
      <c r="F283" s="61">
        <v>1715.0</v>
      </c>
      <c r="G283" s="43">
        <f>'N1,N2,N3 Restoration'!H283</f>
        <v>17</v>
      </c>
      <c r="H283" s="43">
        <f>'Turnout Restoration'!AW283</f>
        <v>20</v>
      </c>
      <c r="I283" s="43">
        <f>'N1,N2,N3 Restoration'!J283</f>
        <v>13</v>
      </c>
      <c r="J283" s="44">
        <v>51.0</v>
      </c>
      <c r="K283" s="44">
        <v>105.0</v>
      </c>
      <c r="L283" s="44">
        <v>32.0</v>
      </c>
      <c r="M283" s="45">
        <f>'Turnout Restoration'!AR283</f>
        <v>11</v>
      </c>
      <c r="N283" s="45">
        <f>'Turnout Restoration'!O283</f>
        <v>16</v>
      </c>
      <c r="O283" s="45">
        <f>'Turnout Restoration'!AT283</f>
        <v>16</v>
      </c>
      <c r="P283" s="77">
        <f t="shared" si="2"/>
        <v>0.7545454545</v>
      </c>
      <c r="Q283" s="77">
        <f t="shared" si="3"/>
        <v>0.867768595</v>
      </c>
      <c r="R283" s="77">
        <f t="shared" si="4"/>
        <v>0.03806282413</v>
      </c>
      <c r="S283" s="77">
        <f t="shared" si="5"/>
        <v>-0.002407629977</v>
      </c>
      <c r="T283" s="77">
        <f t="shared" ref="T283:U283" si="300">R283+$D$12</f>
        <v>0.3991565485</v>
      </c>
      <c r="U283" s="77">
        <f t="shared" si="300"/>
        <v>0.3586860944</v>
      </c>
      <c r="V283" s="77">
        <f t="shared" si="7"/>
        <v>110</v>
      </c>
      <c r="W283" s="77">
        <f t="shared" si="8"/>
        <v>121</v>
      </c>
      <c r="X283" s="77">
        <f t="shared" si="9"/>
        <v>66.09277966</v>
      </c>
      <c r="Y283" s="77">
        <f t="shared" si="10"/>
        <v>43.90722034</v>
      </c>
      <c r="Z283" s="77">
        <f t="shared" si="11"/>
        <v>77.59898257</v>
      </c>
      <c r="AA283" s="77">
        <f t="shared" si="12"/>
        <v>43.40101743</v>
      </c>
      <c r="AB283" s="77">
        <f t="shared" si="13"/>
        <v>0.4085166358</v>
      </c>
      <c r="AC283" s="77">
        <f t="shared" si="14"/>
        <v>0.2061882704</v>
      </c>
      <c r="AD283" s="42">
        <f t="shared" si="15"/>
        <v>27</v>
      </c>
      <c r="AE283" s="42">
        <f t="shared" si="16"/>
        <v>18</v>
      </c>
      <c r="AF283" s="42">
        <f t="shared" si="17"/>
        <v>16</v>
      </c>
      <c r="AG283" s="42">
        <f t="shared" si="18"/>
        <v>9</v>
      </c>
      <c r="AH283" s="32">
        <f>'M1,M2,M3 Restoration'!AT283</f>
        <v>0.5934140993</v>
      </c>
      <c r="AI283" s="77">
        <f t="shared" si="19"/>
        <v>11</v>
      </c>
      <c r="AJ283" s="77">
        <f t="shared" si="20"/>
        <v>7</v>
      </c>
      <c r="AK283" s="77"/>
      <c r="AL283" s="77"/>
    </row>
    <row r="284">
      <c r="A284" s="1"/>
      <c r="B284" s="1"/>
      <c r="C284" s="62"/>
      <c r="D284" s="62"/>
      <c r="E284" s="2">
        <v>4024.0</v>
      </c>
      <c r="F284" s="61">
        <v>1993.0</v>
      </c>
      <c r="G284" s="43">
        <f>'N1,N2,N3 Restoration'!H284</f>
        <v>13</v>
      </c>
      <c r="H284" s="43">
        <f>'Turnout Restoration'!AW284</f>
        <v>12</v>
      </c>
      <c r="I284" s="43">
        <f>'N1,N2,N3 Restoration'!J284</f>
        <v>8</v>
      </c>
      <c r="J284" s="44">
        <v>29.0</v>
      </c>
      <c r="K284" s="44">
        <v>56.0</v>
      </c>
      <c r="L284" s="44">
        <v>30.0</v>
      </c>
      <c r="M284" s="45">
        <f>'Turnout Restoration'!AR284</f>
        <v>23</v>
      </c>
      <c r="N284" s="45">
        <f>'Turnout Restoration'!O284</f>
        <v>15</v>
      </c>
      <c r="O284" s="45">
        <f>'Turnout Restoration'!AT284</f>
        <v>11</v>
      </c>
      <c r="P284" s="77">
        <f t="shared" si="2"/>
        <v>0.6344086022</v>
      </c>
      <c r="Q284" s="77">
        <f t="shared" si="3"/>
        <v>0.7887323944</v>
      </c>
      <c r="R284" s="77">
        <f t="shared" si="4"/>
        <v>-0.01761279567</v>
      </c>
      <c r="S284" s="77">
        <f t="shared" si="5"/>
        <v>-0.03903577006</v>
      </c>
      <c r="T284" s="77">
        <f t="shared" ref="T284:U284" si="301">R284+$D$12</f>
        <v>0.3434809287</v>
      </c>
      <c r="U284" s="77">
        <f t="shared" si="301"/>
        <v>0.3220579543</v>
      </c>
      <c r="V284" s="77">
        <f t="shared" si="7"/>
        <v>93</v>
      </c>
      <c r="W284" s="77">
        <f t="shared" si="8"/>
        <v>71</v>
      </c>
      <c r="X284" s="77">
        <f t="shared" si="9"/>
        <v>61.05627363</v>
      </c>
      <c r="Y284" s="77">
        <f t="shared" si="10"/>
        <v>31.94372637</v>
      </c>
      <c r="Z284" s="77">
        <f t="shared" si="11"/>
        <v>48.13388524</v>
      </c>
      <c r="AA284" s="77">
        <f t="shared" si="12"/>
        <v>22.86611476</v>
      </c>
      <c r="AB284" s="77">
        <f t="shared" si="13"/>
        <v>0.5568633325</v>
      </c>
      <c r="AC284" s="77">
        <f t="shared" si="14"/>
        <v>0.3116307758</v>
      </c>
      <c r="AD284" s="42">
        <f t="shared" si="15"/>
        <v>34</v>
      </c>
      <c r="AE284" s="42">
        <f t="shared" si="16"/>
        <v>18</v>
      </c>
      <c r="AF284" s="42">
        <f t="shared" si="17"/>
        <v>15</v>
      </c>
      <c r="AG284" s="42">
        <f t="shared" si="18"/>
        <v>7</v>
      </c>
      <c r="AH284" s="32">
        <f>'M1,M2,M3 Restoration'!AT284</f>
        <v>0.4883460353</v>
      </c>
      <c r="AI284" s="77">
        <f t="shared" si="19"/>
        <v>9</v>
      </c>
      <c r="AJ284" s="77">
        <f t="shared" si="20"/>
        <v>9</v>
      </c>
      <c r="AK284" s="77"/>
      <c r="AL284" s="77"/>
    </row>
    <row r="285">
      <c r="A285" s="1"/>
      <c r="B285" s="1"/>
      <c r="C285" s="62"/>
      <c r="D285" s="62"/>
      <c r="E285" s="2">
        <v>4027.0</v>
      </c>
      <c r="F285" s="61">
        <v>1722.0</v>
      </c>
      <c r="G285" s="43">
        <f>'N1,N2,N3 Restoration'!H285</f>
        <v>7</v>
      </c>
      <c r="H285" s="43">
        <f>'Turnout Restoration'!AW285</f>
        <v>7</v>
      </c>
      <c r="I285" s="43">
        <f>'N1,N2,N3 Restoration'!J285</f>
        <v>7</v>
      </c>
      <c r="J285" s="44">
        <v>25.0</v>
      </c>
      <c r="K285" s="44">
        <v>73.0</v>
      </c>
      <c r="L285" s="44">
        <v>26.0</v>
      </c>
      <c r="M285" s="45">
        <f>'Turnout Restoration'!AR285</f>
        <v>14</v>
      </c>
      <c r="N285" s="45">
        <f>'Turnout Restoration'!O285</f>
        <v>7</v>
      </c>
      <c r="O285" s="45">
        <f>'Turnout Restoration'!AT285</f>
        <v>15</v>
      </c>
      <c r="P285" s="77">
        <f t="shared" si="2"/>
        <v>0.6375</v>
      </c>
      <c r="Q285" s="77">
        <f t="shared" si="3"/>
        <v>0.9125</v>
      </c>
      <c r="R285" s="77">
        <f t="shared" si="4"/>
        <v>-0.01618013377</v>
      </c>
      <c r="S285" s="77">
        <f t="shared" si="5"/>
        <v>0.01832246779</v>
      </c>
      <c r="T285" s="77">
        <f t="shared" ref="T285:U285" si="302">R285+$D$12</f>
        <v>0.3449135906</v>
      </c>
      <c r="U285" s="77">
        <f t="shared" si="302"/>
        <v>0.3794161922</v>
      </c>
      <c r="V285" s="77">
        <f t="shared" si="7"/>
        <v>80</v>
      </c>
      <c r="W285" s="77">
        <f t="shared" si="8"/>
        <v>80</v>
      </c>
      <c r="X285" s="77">
        <f t="shared" si="9"/>
        <v>52.40691275</v>
      </c>
      <c r="Y285" s="77">
        <f t="shared" si="10"/>
        <v>27.59308725</v>
      </c>
      <c r="Z285" s="77">
        <f t="shared" si="11"/>
        <v>49.64670462</v>
      </c>
      <c r="AA285" s="77">
        <f t="shared" si="12"/>
        <v>30.35329538</v>
      </c>
      <c r="AB285" s="77">
        <f t="shared" si="13"/>
        <v>0.5533621135</v>
      </c>
      <c r="AC285" s="77">
        <f t="shared" si="14"/>
        <v>0.1409962666</v>
      </c>
      <c r="AD285" s="42">
        <f t="shared" si="15"/>
        <v>29</v>
      </c>
      <c r="AE285" s="42">
        <f t="shared" si="16"/>
        <v>15</v>
      </c>
      <c r="AF285" s="42">
        <f t="shared" si="17"/>
        <v>7</v>
      </c>
      <c r="AG285" s="42">
        <f t="shared" si="18"/>
        <v>4</v>
      </c>
      <c r="AH285" s="32">
        <f>'M1,M2,M3 Restoration'!AT285</f>
        <v>0.4017323686</v>
      </c>
      <c r="AI285" s="77">
        <f t="shared" si="19"/>
        <v>6</v>
      </c>
      <c r="AJ285" s="77">
        <f t="shared" si="20"/>
        <v>9</v>
      </c>
      <c r="AK285" s="77"/>
      <c r="AL285" s="77"/>
    </row>
    <row r="286">
      <c r="A286" s="1"/>
      <c r="B286" s="1"/>
      <c r="C286" s="62"/>
      <c r="D286" s="62"/>
      <c r="E286" s="2">
        <v>4028.0</v>
      </c>
      <c r="F286" s="61">
        <v>2031.0</v>
      </c>
      <c r="G286" s="43">
        <f>'N1,N2,N3 Restoration'!H286</f>
        <v>5</v>
      </c>
      <c r="H286" s="43">
        <f>'Turnout Restoration'!AW286</f>
        <v>7</v>
      </c>
      <c r="I286" s="43">
        <f>'N1,N2,N3 Restoration'!J286</f>
        <v>8</v>
      </c>
      <c r="J286" s="44">
        <v>31.0</v>
      </c>
      <c r="K286" s="44">
        <v>105.0</v>
      </c>
      <c r="L286" s="44">
        <v>32.0</v>
      </c>
      <c r="M286" s="45">
        <f>'Turnout Restoration'!AR286</f>
        <v>14</v>
      </c>
      <c r="N286" s="45">
        <f>'Turnout Restoration'!O286</f>
        <v>13</v>
      </c>
      <c r="O286" s="45">
        <f>'Turnout Restoration'!AT286</f>
        <v>15</v>
      </c>
      <c r="P286" s="77">
        <f t="shared" si="2"/>
        <v>0.6847826087</v>
      </c>
      <c r="Q286" s="77">
        <f t="shared" si="3"/>
        <v>0.8898305085</v>
      </c>
      <c r="R286" s="77">
        <f t="shared" si="4"/>
        <v>0.005732281053</v>
      </c>
      <c r="S286" s="77">
        <f t="shared" si="5"/>
        <v>0.007816632435</v>
      </c>
      <c r="T286" s="77">
        <f t="shared" ref="T286:U286" si="303">R286+$D$12</f>
        <v>0.3668260055</v>
      </c>
      <c r="U286" s="77">
        <f t="shared" si="303"/>
        <v>0.3689103568</v>
      </c>
      <c r="V286" s="77">
        <f t="shared" si="7"/>
        <v>92</v>
      </c>
      <c r="W286" s="77">
        <f t="shared" si="8"/>
        <v>118</v>
      </c>
      <c r="X286" s="77">
        <f t="shared" si="9"/>
        <v>58.2520075</v>
      </c>
      <c r="Y286" s="77">
        <f t="shared" si="10"/>
        <v>33.7479925</v>
      </c>
      <c r="Z286" s="77">
        <f t="shared" si="11"/>
        <v>74.46857789</v>
      </c>
      <c r="AA286" s="77">
        <f t="shared" si="12"/>
        <v>43.53142211</v>
      </c>
      <c r="AB286" s="77">
        <f t="shared" si="13"/>
        <v>0.4978369201</v>
      </c>
      <c r="AC286" s="77">
        <f t="shared" si="14"/>
        <v>0.1745702734</v>
      </c>
      <c r="AD286" s="42">
        <f t="shared" si="15"/>
        <v>29</v>
      </c>
      <c r="AE286" s="42">
        <f t="shared" si="16"/>
        <v>17</v>
      </c>
      <c r="AF286" s="42">
        <f t="shared" si="17"/>
        <v>13</v>
      </c>
      <c r="AG286" s="42">
        <f t="shared" si="18"/>
        <v>8</v>
      </c>
      <c r="AH286" s="32">
        <f>'M1,M2,M3 Restoration'!AT286</f>
        <v>0.3307067748</v>
      </c>
      <c r="AI286" s="77">
        <f t="shared" si="19"/>
        <v>6</v>
      </c>
      <c r="AJ286" s="77">
        <f t="shared" si="20"/>
        <v>11</v>
      </c>
      <c r="AK286" s="77"/>
      <c r="AL286" s="77"/>
    </row>
    <row r="287">
      <c r="A287" s="1"/>
      <c r="B287" s="1"/>
      <c r="C287" s="62"/>
      <c r="D287" s="62"/>
      <c r="E287" s="2">
        <v>4030.0</v>
      </c>
      <c r="F287" s="61">
        <v>1978.0</v>
      </c>
      <c r="G287" s="43">
        <f>'N1,N2,N3 Restoration'!H287</f>
        <v>4</v>
      </c>
      <c r="H287" s="43">
        <f>'Turnout Restoration'!AW287</f>
        <v>7</v>
      </c>
      <c r="I287" s="43">
        <f>'N1,N2,N3 Restoration'!J287</f>
        <v>7</v>
      </c>
      <c r="J287" s="44">
        <v>32.0</v>
      </c>
      <c r="K287" s="44">
        <v>78.0</v>
      </c>
      <c r="L287" s="44">
        <v>21.0</v>
      </c>
      <c r="M287" s="45">
        <f>'Turnout Restoration'!AR287</f>
        <v>8</v>
      </c>
      <c r="N287" s="45">
        <f>'Turnout Restoration'!O287</f>
        <v>12</v>
      </c>
      <c r="O287" s="45">
        <f>'Turnout Restoration'!AT287</f>
        <v>27</v>
      </c>
      <c r="P287" s="77">
        <f t="shared" si="2"/>
        <v>0.6022727273</v>
      </c>
      <c r="Q287" s="77">
        <f t="shared" si="3"/>
        <v>0.8666666667</v>
      </c>
      <c r="R287" s="77">
        <f t="shared" si="4"/>
        <v>-0.0325056842</v>
      </c>
      <c r="S287" s="77">
        <f t="shared" si="5"/>
        <v>-0.002918302132</v>
      </c>
      <c r="T287" s="77">
        <f t="shared" ref="T287:U287" si="304">R287+$D$12</f>
        <v>0.3285880402</v>
      </c>
      <c r="U287" s="77">
        <f t="shared" si="304"/>
        <v>0.3581754223</v>
      </c>
      <c r="V287" s="77">
        <f t="shared" si="7"/>
        <v>88</v>
      </c>
      <c r="W287" s="77">
        <f t="shared" si="8"/>
        <v>90</v>
      </c>
      <c r="X287" s="77">
        <f t="shared" si="9"/>
        <v>59.08425246</v>
      </c>
      <c r="Y287" s="77">
        <f t="shared" si="10"/>
        <v>28.91574754</v>
      </c>
      <c r="Z287" s="77">
        <f t="shared" si="11"/>
        <v>57.76421199</v>
      </c>
      <c r="AA287" s="77">
        <f t="shared" si="12"/>
        <v>32.23578801</v>
      </c>
      <c r="AB287" s="77">
        <f t="shared" si="13"/>
        <v>0.5923744237</v>
      </c>
      <c r="AC287" s="77">
        <f t="shared" si="14"/>
        <v>0.2077410837</v>
      </c>
      <c r="AD287" s="42">
        <f t="shared" si="15"/>
        <v>35</v>
      </c>
      <c r="AE287" s="42">
        <f t="shared" si="16"/>
        <v>17</v>
      </c>
      <c r="AF287" s="42">
        <f t="shared" si="17"/>
        <v>12</v>
      </c>
      <c r="AG287" s="42">
        <f t="shared" si="18"/>
        <v>7</v>
      </c>
      <c r="AH287" s="32">
        <f>'M1,M2,M3 Restoration'!AT287</f>
        <v>0.4328642995</v>
      </c>
      <c r="AI287" s="77">
        <f t="shared" si="19"/>
        <v>7</v>
      </c>
      <c r="AJ287" s="77">
        <f t="shared" si="20"/>
        <v>10</v>
      </c>
      <c r="AK287" s="77"/>
      <c r="AL287" s="77"/>
    </row>
    <row r="288">
      <c r="A288" s="1"/>
      <c r="B288" s="1"/>
      <c r="C288" s="62"/>
      <c r="D288" s="62"/>
      <c r="E288" s="2">
        <v>4032.0</v>
      </c>
      <c r="F288" s="61">
        <v>1293.0</v>
      </c>
      <c r="G288" s="43">
        <f>'N1,N2,N3 Restoration'!H288</f>
        <v>18</v>
      </c>
      <c r="H288" s="43">
        <f>'Turnout Restoration'!AW288</f>
        <v>14</v>
      </c>
      <c r="I288" s="43">
        <f>'N1,N2,N3 Restoration'!J288</f>
        <v>13</v>
      </c>
      <c r="J288" s="44">
        <v>23.0</v>
      </c>
      <c r="K288" s="44">
        <v>54.0</v>
      </c>
      <c r="L288" s="44">
        <v>13.0</v>
      </c>
      <c r="M288" s="45">
        <f>'Turnout Restoration'!AR288</f>
        <v>12</v>
      </c>
      <c r="N288" s="45">
        <f>'Turnout Restoration'!O288</f>
        <v>11</v>
      </c>
      <c r="O288" s="45">
        <f>'Turnout Restoration'!AT288</f>
        <v>9</v>
      </c>
      <c r="P288" s="77">
        <f t="shared" si="2"/>
        <v>0.6315789474</v>
      </c>
      <c r="Q288" s="77">
        <f t="shared" si="3"/>
        <v>0.8307692308</v>
      </c>
      <c r="R288" s="77">
        <f t="shared" si="4"/>
        <v>-0.01892415667</v>
      </c>
      <c r="S288" s="77">
        <f t="shared" si="5"/>
        <v>-0.01955442962</v>
      </c>
      <c r="T288" s="77">
        <f t="shared" ref="T288:U288" si="305">R288+$D$12</f>
        <v>0.3421695677</v>
      </c>
      <c r="U288" s="77">
        <f t="shared" si="305"/>
        <v>0.3415392948</v>
      </c>
      <c r="V288" s="77">
        <f t="shared" si="7"/>
        <v>57</v>
      </c>
      <c r="W288" s="77">
        <f t="shared" si="8"/>
        <v>65</v>
      </c>
      <c r="X288" s="77">
        <f t="shared" si="9"/>
        <v>37.49633464</v>
      </c>
      <c r="Y288" s="77">
        <f t="shared" si="10"/>
        <v>19.50366536</v>
      </c>
      <c r="Z288" s="77">
        <f t="shared" si="11"/>
        <v>42.79994584</v>
      </c>
      <c r="AA288" s="77">
        <f t="shared" si="12"/>
        <v>22.20005416</v>
      </c>
      <c r="AB288" s="77">
        <f t="shared" si="13"/>
        <v>0.5600547414</v>
      </c>
      <c r="AC288" s="77">
        <f t="shared" si="14"/>
        <v>0.257009671</v>
      </c>
      <c r="AD288" s="42">
        <f t="shared" si="15"/>
        <v>21</v>
      </c>
      <c r="AE288" s="42">
        <f t="shared" si="16"/>
        <v>11</v>
      </c>
      <c r="AF288" s="42">
        <f t="shared" si="17"/>
        <v>11</v>
      </c>
      <c r="AG288" s="42">
        <f t="shared" si="18"/>
        <v>6</v>
      </c>
      <c r="AH288" s="32">
        <f>'M1,M2,M3 Restoration'!AT288</f>
        <v>0.6308186705</v>
      </c>
      <c r="AI288" s="77">
        <f t="shared" si="19"/>
        <v>7</v>
      </c>
      <c r="AJ288" s="77">
        <f t="shared" si="20"/>
        <v>4</v>
      </c>
      <c r="AK288" s="77"/>
      <c r="AL288" s="77"/>
    </row>
    <row r="289">
      <c r="A289" s="1"/>
      <c r="B289" s="1"/>
      <c r="C289" s="62"/>
      <c r="D289" s="62"/>
      <c r="E289" s="2">
        <v>4036.0</v>
      </c>
      <c r="F289" s="61">
        <v>2152.0</v>
      </c>
      <c r="G289" s="43">
        <f>'N1,N2,N3 Restoration'!H289</f>
        <v>1</v>
      </c>
      <c r="H289" s="43">
        <f>'Turnout Restoration'!AW289</f>
        <v>4</v>
      </c>
      <c r="I289" s="43">
        <f>'N1,N2,N3 Restoration'!J289</f>
        <v>9</v>
      </c>
      <c r="J289" s="44">
        <v>41.0</v>
      </c>
      <c r="K289" s="44">
        <v>76.0</v>
      </c>
      <c r="L289" s="44">
        <v>22.0</v>
      </c>
      <c r="M289" s="45">
        <f>'Turnout Restoration'!AR289</f>
        <v>11</v>
      </c>
      <c r="N289" s="45">
        <f>'Turnout Restoration'!O289</f>
        <v>16</v>
      </c>
      <c r="O289" s="45">
        <f>'Turnout Restoration'!AT289</f>
        <v>85</v>
      </c>
      <c r="P289" s="77">
        <f t="shared" si="2"/>
        <v>0.3962264151</v>
      </c>
      <c r="Q289" s="77">
        <f t="shared" si="3"/>
        <v>0.8260869565</v>
      </c>
      <c r="R289" s="77">
        <f t="shared" si="4"/>
        <v>-0.1279947528</v>
      </c>
      <c r="S289" s="77">
        <f t="shared" si="5"/>
        <v>-0.02172435929</v>
      </c>
      <c r="T289" s="77">
        <f t="shared" ref="T289:U289" si="306">R289+$D$12</f>
        <v>0.2330989716</v>
      </c>
      <c r="U289" s="77">
        <f t="shared" si="306"/>
        <v>0.3393693651</v>
      </c>
      <c r="V289" s="77">
        <f t="shared" si="7"/>
        <v>159</v>
      </c>
      <c r="W289" s="77">
        <f t="shared" si="8"/>
        <v>92</v>
      </c>
      <c r="X289" s="77">
        <f t="shared" si="9"/>
        <v>121.9372635</v>
      </c>
      <c r="Y289" s="77">
        <f t="shared" si="10"/>
        <v>37.06273649</v>
      </c>
      <c r="Z289" s="77">
        <f t="shared" si="11"/>
        <v>60.77801841</v>
      </c>
      <c r="AA289" s="77">
        <f t="shared" si="12"/>
        <v>31.22198159</v>
      </c>
      <c r="AB289" s="77">
        <f t="shared" si="13"/>
        <v>0.7872900969</v>
      </c>
      <c r="AC289" s="77">
        <f t="shared" si="14"/>
        <v>0.2632530711</v>
      </c>
      <c r="AD289" s="42">
        <f t="shared" si="15"/>
        <v>96</v>
      </c>
      <c r="AE289" s="42">
        <f t="shared" si="16"/>
        <v>29</v>
      </c>
      <c r="AF289" s="42">
        <f t="shared" si="17"/>
        <v>16</v>
      </c>
      <c r="AG289" s="42">
        <f t="shared" si="18"/>
        <v>8</v>
      </c>
      <c r="AH289" s="32">
        <f>'M1,M2,M3 Restoration'!AT289</f>
        <v>0.1911389427</v>
      </c>
      <c r="AI289" s="77">
        <f t="shared" si="19"/>
        <v>6</v>
      </c>
      <c r="AJ289" s="77">
        <f t="shared" si="20"/>
        <v>23</v>
      </c>
      <c r="AK289" s="77"/>
      <c r="AL289" s="77"/>
    </row>
    <row r="290">
      <c r="A290" s="1"/>
      <c r="B290" s="1"/>
      <c r="C290" s="62"/>
      <c r="D290" s="62"/>
      <c r="E290" s="2">
        <v>4044.0</v>
      </c>
      <c r="F290" s="61">
        <v>2605.0</v>
      </c>
      <c r="G290" s="43">
        <f>'N1,N2,N3 Restoration'!H290</f>
        <v>20</v>
      </c>
      <c r="H290" s="43">
        <f>'Turnout Restoration'!AW290</f>
        <v>11</v>
      </c>
      <c r="I290" s="43">
        <f>'N1,N2,N3 Restoration'!J290</f>
        <v>33</v>
      </c>
      <c r="J290" s="44">
        <v>51.0</v>
      </c>
      <c r="K290" s="44">
        <v>95.0</v>
      </c>
      <c r="L290" s="44">
        <v>45.0</v>
      </c>
      <c r="M290" s="45">
        <f>'Turnout Restoration'!AR290</f>
        <v>24</v>
      </c>
      <c r="N290" s="45">
        <f>'Turnout Restoration'!O290</f>
        <v>18</v>
      </c>
      <c r="O290" s="45">
        <f>'Turnout Restoration'!AT290</f>
        <v>31</v>
      </c>
      <c r="P290" s="77">
        <f t="shared" si="2"/>
        <v>0.6357615894</v>
      </c>
      <c r="Q290" s="77">
        <f t="shared" si="3"/>
        <v>0.8407079646</v>
      </c>
      <c r="R290" s="77">
        <f t="shared" si="4"/>
        <v>-0.01698577405</v>
      </c>
      <c r="S290" s="77">
        <f t="shared" si="5"/>
        <v>-0.01494847271</v>
      </c>
      <c r="T290" s="77">
        <f t="shared" ref="T290:U290" si="307">R290+$D$12</f>
        <v>0.3441079504</v>
      </c>
      <c r="U290" s="77">
        <f t="shared" si="307"/>
        <v>0.3461452517</v>
      </c>
      <c r="V290" s="77">
        <f t="shared" si="7"/>
        <v>151</v>
      </c>
      <c r="W290" s="77">
        <f t="shared" si="8"/>
        <v>113</v>
      </c>
      <c r="X290" s="77">
        <f t="shared" si="9"/>
        <v>99.03969949</v>
      </c>
      <c r="Y290" s="77">
        <f t="shared" si="10"/>
        <v>51.96030051</v>
      </c>
      <c r="Z290" s="77">
        <f t="shared" si="11"/>
        <v>73.88558656</v>
      </c>
      <c r="AA290" s="77">
        <f t="shared" si="12"/>
        <v>39.11441344</v>
      </c>
      <c r="AB290" s="77">
        <f t="shared" si="13"/>
        <v>0.5553328643</v>
      </c>
      <c r="AC290" s="77">
        <f t="shared" si="14"/>
        <v>0.2436199107</v>
      </c>
      <c r="AD290" s="42">
        <f t="shared" si="15"/>
        <v>55</v>
      </c>
      <c r="AE290" s="42">
        <f t="shared" si="16"/>
        <v>29</v>
      </c>
      <c r="AF290" s="42">
        <f t="shared" si="17"/>
        <v>18</v>
      </c>
      <c r="AG290" s="42">
        <f t="shared" si="18"/>
        <v>10</v>
      </c>
      <c r="AH290" s="32">
        <f>'M1,M2,M3 Restoration'!AT290</f>
        <v>0.3664388806</v>
      </c>
      <c r="AI290" s="77">
        <f t="shared" si="19"/>
        <v>11</v>
      </c>
      <c r="AJ290" s="77">
        <f t="shared" si="20"/>
        <v>18</v>
      </c>
      <c r="AK290" s="77"/>
      <c r="AL290" s="77"/>
    </row>
    <row r="291">
      <c r="A291" s="1"/>
      <c r="B291" s="1"/>
      <c r="C291" s="62"/>
      <c r="D291" s="62"/>
      <c r="E291" s="2">
        <v>4046.0</v>
      </c>
      <c r="F291" s="61">
        <v>797.0</v>
      </c>
      <c r="G291" s="43">
        <f>'N1,N2,N3 Restoration'!H291</f>
        <v>10</v>
      </c>
      <c r="H291" s="43">
        <f>'Turnout Restoration'!AW291</f>
        <v>12</v>
      </c>
      <c r="I291" s="43">
        <f>'N1,N2,N3 Restoration'!J291</f>
        <v>6</v>
      </c>
      <c r="J291" s="44">
        <v>53.0</v>
      </c>
      <c r="K291" s="44">
        <v>78.0</v>
      </c>
      <c r="L291" s="44">
        <v>29.0</v>
      </c>
      <c r="M291" s="45">
        <f>'Turnout Restoration'!AR291</f>
        <v>20</v>
      </c>
      <c r="N291" s="45">
        <f>'Turnout Restoration'!O291</f>
        <v>11</v>
      </c>
      <c r="O291" s="45">
        <f>'Turnout Restoration'!AT291</f>
        <v>5</v>
      </c>
      <c r="P291" s="77">
        <f t="shared" si="2"/>
        <v>0.7663551402</v>
      </c>
      <c r="Q291" s="77">
        <f t="shared" si="3"/>
        <v>0.8764044944</v>
      </c>
      <c r="R291" s="77">
        <f t="shared" si="4"/>
        <v>0.04353584556</v>
      </c>
      <c r="S291" s="77">
        <f t="shared" si="5"/>
        <v>0.001594547861</v>
      </c>
      <c r="T291" s="77">
        <f t="shared" ref="T291:U291" si="308">R291+$D$12</f>
        <v>0.40462957</v>
      </c>
      <c r="U291" s="77">
        <f t="shared" si="308"/>
        <v>0.3626882723</v>
      </c>
      <c r="V291" s="77">
        <f t="shared" si="7"/>
        <v>107</v>
      </c>
      <c r="W291" s="77">
        <f t="shared" si="8"/>
        <v>89</v>
      </c>
      <c r="X291" s="77">
        <f t="shared" si="9"/>
        <v>63.70463601</v>
      </c>
      <c r="Y291" s="77">
        <f t="shared" si="10"/>
        <v>43.29536399</v>
      </c>
      <c r="Z291" s="77">
        <f t="shared" si="11"/>
        <v>56.72074377</v>
      </c>
      <c r="AA291" s="77">
        <f t="shared" si="12"/>
        <v>32.27925623</v>
      </c>
      <c r="AB291" s="77">
        <f t="shared" si="13"/>
        <v>0.3924361171</v>
      </c>
      <c r="AC291" s="77">
        <f t="shared" si="14"/>
        <v>0.1939325769</v>
      </c>
      <c r="AD291" s="42">
        <f t="shared" si="15"/>
        <v>25</v>
      </c>
      <c r="AE291" s="42">
        <f t="shared" si="16"/>
        <v>17</v>
      </c>
      <c r="AF291" s="42">
        <f t="shared" si="17"/>
        <v>11</v>
      </c>
      <c r="AG291" s="42">
        <f t="shared" si="18"/>
        <v>6</v>
      </c>
      <c r="AH291" s="32">
        <f>'M1,M2,M3 Restoration'!AT291</f>
        <v>0.6658979854</v>
      </c>
      <c r="AI291" s="77">
        <f t="shared" si="19"/>
        <v>11</v>
      </c>
      <c r="AJ291" s="77">
        <f t="shared" si="20"/>
        <v>6</v>
      </c>
      <c r="AK291" s="77"/>
      <c r="AL291" s="77"/>
    </row>
    <row r="292">
      <c r="A292" s="1"/>
      <c r="B292" s="1"/>
      <c r="C292" s="62"/>
      <c r="D292" s="62"/>
      <c r="E292" s="2">
        <v>4304.0</v>
      </c>
      <c r="F292" s="61">
        <v>3152.0</v>
      </c>
      <c r="G292" s="43">
        <f>'N1,N2,N3 Restoration'!H292</f>
        <v>21</v>
      </c>
      <c r="H292" s="43">
        <f>'Turnout Restoration'!AW292</f>
        <v>32</v>
      </c>
      <c r="I292" s="43">
        <f>'N1,N2,N3 Restoration'!J292</f>
        <v>19</v>
      </c>
      <c r="J292" s="44">
        <v>78.0</v>
      </c>
      <c r="K292" s="44">
        <v>154.0</v>
      </c>
      <c r="L292" s="44">
        <v>46.0</v>
      </c>
      <c r="M292" s="45">
        <f>'Turnout Restoration'!AR292</f>
        <v>25</v>
      </c>
      <c r="N292" s="45">
        <f>'Turnout Restoration'!O292</f>
        <v>28</v>
      </c>
      <c r="O292" s="45">
        <f>'Turnout Restoration'!AT292</f>
        <v>26</v>
      </c>
      <c r="P292" s="77">
        <f t="shared" si="2"/>
        <v>0.7085714286</v>
      </c>
      <c r="Q292" s="77">
        <f t="shared" si="3"/>
        <v>0.8461538462</v>
      </c>
      <c r="R292" s="77">
        <f t="shared" si="4"/>
        <v>0.01675685232</v>
      </c>
      <c r="S292" s="77">
        <f t="shared" si="5"/>
        <v>-0.0124246607</v>
      </c>
      <c r="T292" s="77">
        <f t="shared" ref="T292:U292" si="309">R292+$D$12</f>
        <v>0.3778505767</v>
      </c>
      <c r="U292" s="77">
        <f t="shared" si="309"/>
        <v>0.3486690637</v>
      </c>
      <c r="V292" s="77">
        <f t="shared" si="7"/>
        <v>175</v>
      </c>
      <c r="W292" s="77">
        <f t="shared" si="8"/>
        <v>182</v>
      </c>
      <c r="X292" s="77">
        <f t="shared" si="9"/>
        <v>108.8761491</v>
      </c>
      <c r="Y292" s="77">
        <f t="shared" si="10"/>
        <v>66.12385093</v>
      </c>
      <c r="Z292" s="77">
        <f t="shared" si="11"/>
        <v>118.5422304</v>
      </c>
      <c r="AA292" s="77">
        <f t="shared" si="12"/>
        <v>63.4577696</v>
      </c>
      <c r="AB292" s="77">
        <f t="shared" si="13"/>
        <v>0.4684221515</v>
      </c>
      <c r="AC292" s="77">
        <f t="shared" si="14"/>
        <v>0.2362027431</v>
      </c>
      <c r="AD292" s="42">
        <f t="shared" si="15"/>
        <v>51</v>
      </c>
      <c r="AE292" s="42">
        <f t="shared" si="16"/>
        <v>31</v>
      </c>
      <c r="AF292" s="42">
        <f t="shared" si="17"/>
        <v>28</v>
      </c>
      <c r="AG292" s="42">
        <f t="shared" si="18"/>
        <v>15</v>
      </c>
      <c r="AH292" s="32">
        <f>'M1,M2,M3 Restoration'!AT292</f>
        <v>0.5803510725</v>
      </c>
      <c r="AI292" s="77">
        <f t="shared" si="19"/>
        <v>18</v>
      </c>
      <c r="AJ292" s="77">
        <f t="shared" si="20"/>
        <v>13</v>
      </c>
      <c r="AK292" s="77"/>
      <c r="AL292" s="77"/>
    </row>
    <row r="293">
      <c r="A293" s="1"/>
      <c r="B293" s="1"/>
      <c r="C293" s="62"/>
      <c r="D293" s="62"/>
      <c r="E293" s="2">
        <v>4306.0</v>
      </c>
      <c r="F293" s="61">
        <v>1830.0</v>
      </c>
      <c r="G293" s="43">
        <f>'N1,N2,N3 Restoration'!H293</f>
        <v>7</v>
      </c>
      <c r="H293" s="43">
        <f>'Turnout Restoration'!AW293</f>
        <v>7</v>
      </c>
      <c r="I293" s="43">
        <f>'N1,N2,N3 Restoration'!J293</f>
        <v>11</v>
      </c>
      <c r="J293" s="44">
        <v>38.0</v>
      </c>
      <c r="K293" s="44">
        <v>103.0</v>
      </c>
      <c r="L293" s="44">
        <v>33.0</v>
      </c>
      <c r="M293" s="45">
        <f>'Turnout Restoration'!AR293</f>
        <v>17</v>
      </c>
      <c r="N293" s="45">
        <f>'Turnout Restoration'!O293</f>
        <v>10</v>
      </c>
      <c r="O293" s="45">
        <f>'Turnout Restoration'!AT293</f>
        <v>23</v>
      </c>
      <c r="P293" s="77">
        <f t="shared" si="2"/>
        <v>0.6396396396</v>
      </c>
      <c r="Q293" s="77">
        <f t="shared" si="3"/>
        <v>0.9115044248</v>
      </c>
      <c r="R293" s="77">
        <f t="shared" si="4"/>
        <v>-0.01518854991</v>
      </c>
      <c r="S293" s="77">
        <f t="shared" si="5"/>
        <v>0.01786108341</v>
      </c>
      <c r="T293" s="77">
        <f t="shared" ref="T293:U293" si="310">R293+$D$12</f>
        <v>0.3459051745</v>
      </c>
      <c r="U293" s="77">
        <f t="shared" si="310"/>
        <v>0.3789548078</v>
      </c>
      <c r="V293" s="77">
        <f t="shared" si="7"/>
        <v>111</v>
      </c>
      <c r="W293" s="77">
        <f t="shared" si="8"/>
        <v>113</v>
      </c>
      <c r="X293" s="77">
        <f t="shared" si="9"/>
        <v>72.60452563</v>
      </c>
      <c r="Y293" s="77">
        <f t="shared" si="10"/>
        <v>38.39547437</v>
      </c>
      <c r="Z293" s="77">
        <f t="shared" si="11"/>
        <v>70.17810672</v>
      </c>
      <c r="AA293" s="77">
        <f t="shared" si="12"/>
        <v>42.82189328</v>
      </c>
      <c r="AB293" s="77">
        <f t="shared" si="13"/>
        <v>0.5509298443</v>
      </c>
      <c r="AC293" s="77">
        <f t="shared" si="14"/>
        <v>0.1424945823</v>
      </c>
      <c r="AD293" s="42">
        <f t="shared" si="15"/>
        <v>40</v>
      </c>
      <c r="AE293" s="42">
        <f t="shared" si="16"/>
        <v>21</v>
      </c>
      <c r="AF293" s="42">
        <f t="shared" si="17"/>
        <v>10</v>
      </c>
      <c r="AG293" s="42">
        <f t="shared" si="18"/>
        <v>6</v>
      </c>
      <c r="AH293" s="32">
        <f>'M1,M2,M3 Restoration'!AT293</f>
        <v>0.3787471139</v>
      </c>
      <c r="AI293" s="77">
        <f t="shared" si="19"/>
        <v>8</v>
      </c>
      <c r="AJ293" s="77">
        <f t="shared" si="20"/>
        <v>13</v>
      </c>
      <c r="AK293" s="77"/>
      <c r="AL293" s="77"/>
    </row>
    <row r="294">
      <c r="A294" s="1"/>
      <c r="B294" s="1"/>
      <c r="C294" s="62"/>
      <c r="D294" s="62"/>
      <c r="E294" s="2">
        <v>4309.0</v>
      </c>
      <c r="F294" s="61">
        <v>1116.0</v>
      </c>
      <c r="G294" s="43">
        <f>'N1,N2,N3 Restoration'!H294</f>
        <v>6</v>
      </c>
      <c r="H294" s="43">
        <f>'Turnout Restoration'!AW294</f>
        <v>4</v>
      </c>
      <c r="I294" s="43">
        <f>'N1,N2,N3 Restoration'!J294</f>
        <v>4</v>
      </c>
      <c r="J294" s="44">
        <v>28.0</v>
      </c>
      <c r="K294" s="44">
        <v>48.0</v>
      </c>
      <c r="L294" s="44">
        <v>18.0</v>
      </c>
      <c r="M294" s="45">
        <f>'Turnout Restoration'!AR294</f>
        <v>9</v>
      </c>
      <c r="N294" s="45">
        <f>'Turnout Restoration'!O294</f>
        <v>4</v>
      </c>
      <c r="O294" s="45">
        <f>'Turnout Restoration'!AT294</f>
        <v>6</v>
      </c>
      <c r="P294" s="77">
        <f t="shared" si="2"/>
        <v>0.7540983607</v>
      </c>
      <c r="Q294" s="77">
        <f t="shared" si="3"/>
        <v>0.9230769231</v>
      </c>
      <c r="R294" s="77">
        <f t="shared" si="4"/>
        <v>0.03785562518</v>
      </c>
      <c r="S294" s="77">
        <f t="shared" si="5"/>
        <v>0.02322418392</v>
      </c>
      <c r="T294" s="77">
        <f t="shared" ref="T294:U294" si="311">R294+$D$12</f>
        <v>0.3989493496</v>
      </c>
      <c r="U294" s="77">
        <f t="shared" si="311"/>
        <v>0.3843179083</v>
      </c>
      <c r="V294" s="77">
        <f t="shared" si="7"/>
        <v>61</v>
      </c>
      <c r="W294" s="77">
        <f t="shared" si="8"/>
        <v>52</v>
      </c>
      <c r="X294" s="77">
        <f t="shared" si="9"/>
        <v>36.66408967</v>
      </c>
      <c r="Y294" s="77">
        <f t="shared" si="10"/>
        <v>24.33591033</v>
      </c>
      <c r="Z294" s="77">
        <f t="shared" si="11"/>
        <v>32.01546877</v>
      </c>
      <c r="AA294" s="77">
        <f t="shared" si="12"/>
        <v>19.98453123</v>
      </c>
      <c r="AB294" s="77">
        <f t="shared" si="13"/>
        <v>0.4091196627</v>
      </c>
      <c r="AC294" s="77">
        <f t="shared" si="14"/>
        <v>0.1249396043</v>
      </c>
      <c r="AD294" s="42">
        <f t="shared" si="15"/>
        <v>15</v>
      </c>
      <c r="AE294" s="42">
        <f t="shared" si="16"/>
        <v>10</v>
      </c>
      <c r="AF294" s="42">
        <f t="shared" si="17"/>
        <v>4</v>
      </c>
      <c r="AG294" s="42">
        <f t="shared" si="18"/>
        <v>2</v>
      </c>
      <c r="AH294" s="32">
        <f>'M1,M2,M3 Restoration'!AT294</f>
        <v>0.610621228</v>
      </c>
      <c r="AI294" s="77">
        <f t="shared" si="19"/>
        <v>6</v>
      </c>
      <c r="AJ294" s="77">
        <f t="shared" si="20"/>
        <v>4</v>
      </c>
      <c r="AK294" s="77"/>
      <c r="AL294" s="77"/>
    </row>
    <row r="295">
      <c r="A295" s="1"/>
      <c r="B295" s="1"/>
      <c r="C295" s="62"/>
      <c r="D295" s="62"/>
      <c r="E295" s="2">
        <v>4387.0</v>
      </c>
      <c r="F295" s="61">
        <v>2206.0</v>
      </c>
      <c r="G295" s="43">
        <f>'N1,N2,N3 Restoration'!H295</f>
        <v>3</v>
      </c>
      <c r="H295" s="43">
        <f>'Turnout Restoration'!AW295</f>
        <v>4</v>
      </c>
      <c r="I295" s="43">
        <f>'N1,N2,N3 Restoration'!J295</f>
        <v>6</v>
      </c>
      <c r="J295" s="44">
        <v>14.0</v>
      </c>
      <c r="K295" s="44">
        <v>42.0</v>
      </c>
      <c r="L295" s="44">
        <v>10.0</v>
      </c>
      <c r="M295" s="45">
        <f>'Turnout Restoration'!AR295</f>
        <v>8</v>
      </c>
      <c r="N295" s="45">
        <f>'Turnout Restoration'!O295</f>
        <v>6</v>
      </c>
      <c r="O295" s="45">
        <f>'Turnout Restoration'!AT295</f>
        <v>18</v>
      </c>
      <c r="P295" s="77">
        <f t="shared" si="2"/>
        <v>0.48</v>
      </c>
      <c r="Q295" s="77">
        <f t="shared" si="3"/>
        <v>0.875</v>
      </c>
      <c r="R295" s="77">
        <f t="shared" si="4"/>
        <v>-0.08917114313</v>
      </c>
      <c r="S295" s="77">
        <f t="shared" si="5"/>
        <v>0.0009436560355</v>
      </c>
      <c r="T295" s="77">
        <f t="shared" ref="T295:U295" si="312">R295+$D$12</f>
        <v>0.2719225813</v>
      </c>
      <c r="U295" s="77">
        <f t="shared" si="312"/>
        <v>0.3620373804</v>
      </c>
      <c r="V295" s="77">
        <f t="shared" si="7"/>
        <v>50</v>
      </c>
      <c r="W295" s="77">
        <f t="shared" si="8"/>
        <v>48</v>
      </c>
      <c r="X295" s="77">
        <f t="shared" si="9"/>
        <v>36.40387094</v>
      </c>
      <c r="Y295" s="77">
        <f t="shared" si="10"/>
        <v>13.59612906</v>
      </c>
      <c r="Z295" s="77">
        <f t="shared" si="11"/>
        <v>30.62220574</v>
      </c>
      <c r="AA295" s="77">
        <f t="shared" si="12"/>
        <v>17.37779426</v>
      </c>
      <c r="AB295" s="77">
        <f t="shared" si="13"/>
        <v>0.7142097621</v>
      </c>
      <c r="AC295" s="77">
        <f t="shared" si="14"/>
        <v>0.1959362448</v>
      </c>
      <c r="AD295" s="42">
        <f t="shared" si="15"/>
        <v>26</v>
      </c>
      <c r="AE295" s="42">
        <f t="shared" si="16"/>
        <v>10</v>
      </c>
      <c r="AF295" s="42">
        <f t="shared" si="17"/>
        <v>6</v>
      </c>
      <c r="AG295" s="42">
        <f t="shared" si="18"/>
        <v>3</v>
      </c>
      <c r="AH295" s="32">
        <f>'M1,M2,M3 Restoration'!AT295</f>
        <v>0.3923357329</v>
      </c>
      <c r="AI295" s="77">
        <f t="shared" si="19"/>
        <v>4</v>
      </c>
      <c r="AJ295" s="77">
        <f t="shared" si="20"/>
        <v>6</v>
      </c>
      <c r="AK295" s="77"/>
      <c r="AL295" s="77"/>
    </row>
    <row r="296">
      <c r="A296" s="1"/>
      <c r="B296" s="1"/>
      <c r="C296" s="62"/>
      <c r="D296" s="62"/>
      <c r="E296" s="2">
        <v>4400.0</v>
      </c>
      <c r="F296" s="61">
        <v>3024.0</v>
      </c>
      <c r="G296" s="43">
        <f>'N1,N2,N3 Restoration'!H296</f>
        <v>28</v>
      </c>
      <c r="H296" s="43">
        <f>'Turnout Restoration'!AW296</f>
        <v>29</v>
      </c>
      <c r="I296" s="43">
        <f>'N1,N2,N3 Restoration'!J296</f>
        <v>22</v>
      </c>
      <c r="J296" s="44">
        <v>69.0</v>
      </c>
      <c r="K296" s="44">
        <v>139.0</v>
      </c>
      <c r="L296" s="44">
        <v>46.0</v>
      </c>
      <c r="M296" s="45">
        <f>'Turnout Restoration'!AR296</f>
        <v>23</v>
      </c>
      <c r="N296" s="45">
        <f>'Turnout Restoration'!O296</f>
        <v>25</v>
      </c>
      <c r="O296" s="45">
        <f>'Turnout Restoration'!AT296</f>
        <v>23</v>
      </c>
      <c r="P296" s="77">
        <f t="shared" si="2"/>
        <v>0.7142857143</v>
      </c>
      <c r="Q296" s="77">
        <f t="shared" si="3"/>
        <v>0.8475609756</v>
      </c>
      <c r="R296" s="77">
        <f t="shared" si="4"/>
        <v>0.0194050522</v>
      </c>
      <c r="S296" s="77">
        <f t="shared" si="5"/>
        <v>-0.01177254769</v>
      </c>
      <c r="T296" s="77">
        <f t="shared" ref="T296:U296" si="313">R296+$D$12</f>
        <v>0.3804987766</v>
      </c>
      <c r="U296" s="77">
        <f t="shared" si="313"/>
        <v>0.3493211767</v>
      </c>
      <c r="V296" s="77">
        <f t="shared" si="7"/>
        <v>161</v>
      </c>
      <c r="W296" s="77">
        <f t="shared" si="8"/>
        <v>164</v>
      </c>
      <c r="X296" s="77">
        <f t="shared" si="9"/>
        <v>99.73969697</v>
      </c>
      <c r="Y296" s="77">
        <f t="shared" si="10"/>
        <v>61.26030303</v>
      </c>
      <c r="Z296" s="77">
        <f t="shared" si="11"/>
        <v>106.711327</v>
      </c>
      <c r="AA296" s="77">
        <f t="shared" si="12"/>
        <v>57.28867298</v>
      </c>
      <c r="AB296" s="77">
        <f t="shared" si="13"/>
        <v>0.4612005189</v>
      </c>
      <c r="AC296" s="77">
        <f t="shared" si="14"/>
        <v>0.2342769104</v>
      </c>
      <c r="AD296" s="42">
        <f t="shared" si="15"/>
        <v>46</v>
      </c>
      <c r="AE296" s="42">
        <f t="shared" si="16"/>
        <v>28</v>
      </c>
      <c r="AF296" s="42">
        <f t="shared" si="17"/>
        <v>25</v>
      </c>
      <c r="AG296" s="42">
        <f t="shared" si="18"/>
        <v>13</v>
      </c>
      <c r="AH296" s="32">
        <f>'M1,M2,M3 Restoration'!AT296</f>
        <v>0.5727365687</v>
      </c>
      <c r="AI296" s="77">
        <f t="shared" si="19"/>
        <v>16</v>
      </c>
      <c r="AJ296" s="77">
        <f t="shared" si="20"/>
        <v>12</v>
      </c>
      <c r="AK296" s="77"/>
      <c r="AL296" s="77"/>
    </row>
    <row r="297">
      <c r="A297" s="1"/>
      <c r="B297" s="1"/>
      <c r="C297" s="62"/>
      <c r="D297" s="62"/>
      <c r="E297" s="2">
        <v>4402.0</v>
      </c>
      <c r="F297" s="61">
        <v>745.0</v>
      </c>
      <c r="G297" s="43">
        <f>'N1,N2,N3 Restoration'!H297</f>
        <v>8</v>
      </c>
      <c r="H297" s="43">
        <f>'Turnout Restoration'!AW297</f>
        <v>3</v>
      </c>
      <c r="I297" s="43">
        <f>'N1,N2,N3 Restoration'!J297</f>
        <v>9</v>
      </c>
      <c r="J297" s="44">
        <v>30.0</v>
      </c>
      <c r="K297" s="44">
        <v>40.0</v>
      </c>
      <c r="L297" s="44">
        <v>7.0</v>
      </c>
      <c r="M297" s="45">
        <f>'Turnout Restoration'!AR297</f>
        <v>17</v>
      </c>
      <c r="N297" s="45">
        <f>'Turnout Restoration'!O297</f>
        <v>6</v>
      </c>
      <c r="O297" s="45">
        <f>'Turnout Restoration'!AT297</f>
        <v>10</v>
      </c>
      <c r="P297" s="77">
        <f t="shared" si="2"/>
        <v>0.578125</v>
      </c>
      <c r="Q297" s="77">
        <f t="shared" si="3"/>
        <v>0.8695652174</v>
      </c>
      <c r="R297" s="77">
        <f t="shared" si="4"/>
        <v>-0.04369658571</v>
      </c>
      <c r="S297" s="77">
        <f t="shared" si="5"/>
        <v>-0.001575012334</v>
      </c>
      <c r="T297" s="77">
        <f t="shared" ref="T297:U297" si="314">R297+$D$12</f>
        <v>0.3173971387</v>
      </c>
      <c r="U297" s="77">
        <f t="shared" si="314"/>
        <v>0.3595187121</v>
      </c>
      <c r="V297" s="77">
        <f t="shared" si="7"/>
        <v>64</v>
      </c>
      <c r="W297" s="77">
        <f t="shared" si="8"/>
        <v>46</v>
      </c>
      <c r="X297" s="77">
        <f t="shared" si="9"/>
        <v>43.68658312</v>
      </c>
      <c r="Y297" s="77">
        <f t="shared" si="10"/>
        <v>20.31341688</v>
      </c>
      <c r="Z297" s="77">
        <f t="shared" si="11"/>
        <v>29.46213924</v>
      </c>
      <c r="AA297" s="77">
        <f t="shared" si="12"/>
        <v>16.53786076</v>
      </c>
      <c r="AB297" s="77">
        <f t="shared" si="13"/>
        <v>0.618038722</v>
      </c>
      <c r="AC297" s="77">
        <f t="shared" si="14"/>
        <v>0.2036511996</v>
      </c>
      <c r="AD297" s="42">
        <f t="shared" si="15"/>
        <v>27</v>
      </c>
      <c r="AE297" s="42">
        <f t="shared" si="16"/>
        <v>13</v>
      </c>
      <c r="AF297" s="42">
        <f t="shared" si="17"/>
        <v>6</v>
      </c>
      <c r="AG297" s="42">
        <f t="shared" si="18"/>
        <v>3</v>
      </c>
      <c r="AH297" s="32">
        <f>'M1,M2,M3 Restoration'!AT297</f>
        <v>0.6654607942</v>
      </c>
      <c r="AI297" s="77">
        <f t="shared" si="19"/>
        <v>9</v>
      </c>
      <c r="AJ297" s="77">
        <f t="shared" si="20"/>
        <v>4</v>
      </c>
      <c r="AK297" s="77"/>
      <c r="AL297" s="77"/>
    </row>
    <row r="298">
      <c r="A298" s="1"/>
      <c r="B298" s="1"/>
      <c r="C298" s="62"/>
      <c r="D298" s="62"/>
      <c r="E298" s="2">
        <v>4404.0</v>
      </c>
      <c r="F298" s="61">
        <v>2685.0</v>
      </c>
      <c r="G298" s="43">
        <f>'N1,N2,N3 Restoration'!H298</f>
        <v>15</v>
      </c>
      <c r="H298" s="43">
        <f>'Turnout Restoration'!AW298</f>
        <v>23</v>
      </c>
      <c r="I298" s="43">
        <f>'N1,N2,N3 Restoration'!J298</f>
        <v>11</v>
      </c>
      <c r="J298" s="44">
        <v>70.0</v>
      </c>
      <c r="K298" s="44">
        <v>138.0</v>
      </c>
      <c r="L298" s="44">
        <v>45.0</v>
      </c>
      <c r="M298" s="45">
        <f>'Turnout Restoration'!AR298</f>
        <v>28</v>
      </c>
      <c r="N298" s="45">
        <f>'Turnout Restoration'!O298</f>
        <v>20</v>
      </c>
      <c r="O298" s="45">
        <f>'Turnout Restoration'!AT298</f>
        <v>22</v>
      </c>
      <c r="P298" s="77">
        <f t="shared" si="2"/>
        <v>0.696969697</v>
      </c>
      <c r="Q298" s="77">
        <f t="shared" si="3"/>
        <v>0.8734177215</v>
      </c>
      <c r="R298" s="77">
        <f t="shared" si="4"/>
        <v>0.01138020406</v>
      </c>
      <c r="S298" s="77">
        <f t="shared" si="5"/>
        <v>0.0002103728392</v>
      </c>
      <c r="T298" s="77">
        <f t="shared" ref="T298:U298" si="315">R298+$D$12</f>
        <v>0.3724739285</v>
      </c>
      <c r="U298" s="77">
        <f t="shared" si="315"/>
        <v>0.3613040972</v>
      </c>
      <c r="V298" s="77">
        <f t="shared" si="7"/>
        <v>165</v>
      </c>
      <c r="W298" s="77">
        <f t="shared" si="8"/>
        <v>158</v>
      </c>
      <c r="X298" s="77">
        <f t="shared" si="9"/>
        <v>103.5418018</v>
      </c>
      <c r="Y298" s="77">
        <f t="shared" si="10"/>
        <v>61.4581982</v>
      </c>
      <c r="Z298" s="77">
        <f t="shared" si="11"/>
        <v>100.9139526</v>
      </c>
      <c r="AA298" s="77">
        <f t="shared" si="12"/>
        <v>57.08604737</v>
      </c>
      <c r="AB298" s="77">
        <f t="shared" si="13"/>
        <v>0.4828967541</v>
      </c>
      <c r="AC298" s="77">
        <f t="shared" si="14"/>
        <v>0.1981886496</v>
      </c>
      <c r="AD298" s="42">
        <f t="shared" si="15"/>
        <v>50</v>
      </c>
      <c r="AE298" s="42">
        <f t="shared" si="16"/>
        <v>30</v>
      </c>
      <c r="AF298" s="42">
        <f t="shared" si="17"/>
        <v>20</v>
      </c>
      <c r="AG298" s="42">
        <f t="shared" si="18"/>
        <v>11</v>
      </c>
      <c r="AH298" s="32">
        <f>'M1,M2,M3 Restoration'!AT298</f>
        <v>0.5944403819</v>
      </c>
      <c r="AI298" s="77">
        <f t="shared" si="19"/>
        <v>18</v>
      </c>
      <c r="AJ298" s="77">
        <f t="shared" si="20"/>
        <v>12</v>
      </c>
      <c r="AK298" s="77"/>
      <c r="AL298" s="77"/>
    </row>
    <row r="299">
      <c r="A299" s="1"/>
      <c r="B299" s="1"/>
      <c r="C299" s="62"/>
      <c r="D299" s="62"/>
      <c r="E299" s="2">
        <v>4411.0</v>
      </c>
      <c r="F299" s="61">
        <v>1706.0</v>
      </c>
      <c r="G299" s="43">
        <f>'N1,N2,N3 Restoration'!H299</f>
        <v>20</v>
      </c>
      <c r="H299" s="43">
        <f>'Turnout Restoration'!AW299</f>
        <v>16</v>
      </c>
      <c r="I299" s="43">
        <f>'N1,N2,N3 Restoration'!J299</f>
        <v>7</v>
      </c>
      <c r="J299" s="44">
        <v>45.0</v>
      </c>
      <c r="K299" s="44">
        <v>94.0</v>
      </c>
      <c r="L299" s="44">
        <v>35.0</v>
      </c>
      <c r="M299" s="45">
        <f>'Turnout Restoration'!AR299</f>
        <v>21</v>
      </c>
      <c r="N299" s="45">
        <f>'Turnout Restoration'!O299</f>
        <v>21</v>
      </c>
      <c r="O299" s="45">
        <f>'Turnout Restoration'!AT299</f>
        <v>6</v>
      </c>
      <c r="P299" s="77">
        <f t="shared" si="2"/>
        <v>0.7476635514</v>
      </c>
      <c r="Q299" s="77">
        <f t="shared" si="3"/>
        <v>0.8173913043</v>
      </c>
      <c r="R299" s="77">
        <f t="shared" si="4"/>
        <v>0.03487350948</v>
      </c>
      <c r="S299" s="77">
        <f t="shared" si="5"/>
        <v>-0.02575422869</v>
      </c>
      <c r="T299" s="77">
        <f t="shared" ref="T299:U299" si="316">R299+$D$12</f>
        <v>0.3959672339</v>
      </c>
      <c r="U299" s="77">
        <f t="shared" si="316"/>
        <v>0.3353394957</v>
      </c>
      <c r="V299" s="77">
        <f t="shared" si="7"/>
        <v>107</v>
      </c>
      <c r="W299" s="77">
        <f t="shared" si="8"/>
        <v>115</v>
      </c>
      <c r="X299" s="77">
        <f t="shared" si="9"/>
        <v>64.63150597</v>
      </c>
      <c r="Y299" s="77">
        <f t="shared" si="10"/>
        <v>42.36849403</v>
      </c>
      <c r="Z299" s="77">
        <f t="shared" si="11"/>
        <v>76.43595799</v>
      </c>
      <c r="AA299" s="77">
        <f t="shared" si="12"/>
        <v>38.56404201</v>
      </c>
      <c r="AB299" s="77">
        <f t="shared" si="13"/>
        <v>0.4177529147</v>
      </c>
      <c r="AC299" s="77">
        <f t="shared" si="14"/>
        <v>0.2747398025</v>
      </c>
      <c r="AD299" s="42">
        <f t="shared" si="15"/>
        <v>27</v>
      </c>
      <c r="AE299" s="42">
        <f t="shared" si="16"/>
        <v>18</v>
      </c>
      <c r="AF299" s="42">
        <f t="shared" si="17"/>
        <v>21</v>
      </c>
      <c r="AG299" s="42">
        <f t="shared" si="18"/>
        <v>11</v>
      </c>
      <c r="AH299" s="32">
        <f>'M1,M2,M3 Restoration'!AT299</f>
        <v>0.6552844828</v>
      </c>
      <c r="AI299" s="77">
        <f t="shared" si="19"/>
        <v>12</v>
      </c>
      <c r="AJ299" s="77">
        <f t="shared" si="20"/>
        <v>6</v>
      </c>
      <c r="AK299" s="77"/>
      <c r="AL299" s="77"/>
    </row>
    <row r="300">
      <c r="A300" s="1"/>
      <c r="B300" s="1"/>
      <c r="C300" s="62"/>
      <c r="D300" s="62"/>
      <c r="E300" s="2">
        <v>4413.0</v>
      </c>
      <c r="F300" s="61">
        <v>892.0</v>
      </c>
      <c r="G300" s="43">
        <f>'N1,N2,N3 Restoration'!H300</f>
        <v>20</v>
      </c>
      <c r="H300" s="43">
        <f>'Turnout Restoration'!AW300</f>
        <v>7</v>
      </c>
      <c r="I300" s="43">
        <f>'N1,N2,N3 Restoration'!J300</f>
        <v>13</v>
      </c>
      <c r="J300" s="44">
        <v>43.0</v>
      </c>
      <c r="K300" s="44">
        <v>74.0</v>
      </c>
      <c r="L300" s="44">
        <v>19.0</v>
      </c>
      <c r="M300" s="45">
        <f>'Turnout Restoration'!AR300</f>
        <v>18</v>
      </c>
      <c r="N300" s="45">
        <f>'Turnout Restoration'!O300</f>
        <v>7</v>
      </c>
      <c r="O300" s="45">
        <f>'Turnout Restoration'!AT300</f>
        <v>4</v>
      </c>
      <c r="P300" s="77">
        <f t="shared" si="2"/>
        <v>0.7380952381</v>
      </c>
      <c r="Q300" s="77">
        <f t="shared" si="3"/>
        <v>0.9135802469</v>
      </c>
      <c r="R300" s="77">
        <f t="shared" si="4"/>
        <v>0.0304392184</v>
      </c>
      <c r="S300" s="77">
        <f t="shared" si="5"/>
        <v>0.018823092</v>
      </c>
      <c r="T300" s="77">
        <f t="shared" ref="T300:U300" si="317">R300+$D$12</f>
        <v>0.3915329428</v>
      </c>
      <c r="U300" s="77">
        <f t="shared" si="317"/>
        <v>0.3799168164</v>
      </c>
      <c r="V300" s="77">
        <f t="shared" si="7"/>
        <v>84</v>
      </c>
      <c r="W300" s="77">
        <f t="shared" si="8"/>
        <v>81</v>
      </c>
      <c r="X300" s="77">
        <f t="shared" si="9"/>
        <v>51.1112328</v>
      </c>
      <c r="Y300" s="77">
        <f t="shared" si="10"/>
        <v>32.8887672</v>
      </c>
      <c r="Z300" s="77">
        <f t="shared" si="11"/>
        <v>50.22673787</v>
      </c>
      <c r="AA300" s="77">
        <f t="shared" si="12"/>
        <v>30.77326213</v>
      </c>
      <c r="AB300" s="77">
        <f t="shared" si="13"/>
        <v>0.4304337578</v>
      </c>
      <c r="AC300" s="77">
        <f t="shared" si="14"/>
        <v>0.1393679999</v>
      </c>
      <c r="AD300" s="42">
        <f t="shared" si="15"/>
        <v>22</v>
      </c>
      <c r="AE300" s="42">
        <f t="shared" si="16"/>
        <v>14</v>
      </c>
      <c r="AF300" s="42">
        <f t="shared" si="17"/>
        <v>7</v>
      </c>
      <c r="AG300" s="42">
        <f t="shared" si="18"/>
        <v>4</v>
      </c>
      <c r="AH300" s="32">
        <f>'M1,M2,M3 Restoration'!AT300</f>
        <v>0.6946102227</v>
      </c>
      <c r="AI300" s="77">
        <f t="shared" si="19"/>
        <v>10</v>
      </c>
      <c r="AJ300" s="77">
        <f t="shared" si="20"/>
        <v>4</v>
      </c>
      <c r="AK300" s="77"/>
      <c r="AL300" s="77"/>
    </row>
    <row r="301">
      <c r="A301" s="1"/>
      <c r="B301" s="1"/>
      <c r="C301" s="62"/>
      <c r="D301" s="62"/>
      <c r="E301" s="2">
        <v>4414.0</v>
      </c>
      <c r="F301" s="61">
        <v>2817.0</v>
      </c>
      <c r="G301" s="43">
        <f>'N1,N2,N3 Restoration'!H301</f>
        <v>40</v>
      </c>
      <c r="H301" s="43">
        <f>'Turnout Restoration'!AW301</f>
        <v>23</v>
      </c>
      <c r="I301" s="43">
        <f>'N1,N2,N3 Restoration'!J301</f>
        <v>35</v>
      </c>
      <c r="J301" s="44">
        <v>75.0</v>
      </c>
      <c r="K301" s="44">
        <v>181.0</v>
      </c>
      <c r="L301" s="44">
        <v>73.0</v>
      </c>
      <c r="M301" s="45">
        <f>'Turnout Restoration'!AR301</f>
        <v>35</v>
      </c>
      <c r="N301" s="45">
        <f>'Turnout Restoration'!O301</f>
        <v>29</v>
      </c>
      <c r="O301" s="45">
        <f>'Turnout Restoration'!AT301</f>
        <v>28</v>
      </c>
      <c r="P301" s="77">
        <f t="shared" si="2"/>
        <v>0.7014218009</v>
      </c>
      <c r="Q301" s="77">
        <f t="shared" si="3"/>
        <v>0.8619047619</v>
      </c>
      <c r="R301" s="77">
        <f t="shared" si="4"/>
        <v>0.01344346478</v>
      </c>
      <c r="S301" s="77">
        <f t="shared" si="5"/>
        <v>-0.00512513537</v>
      </c>
      <c r="T301" s="77">
        <f t="shared" ref="T301:U301" si="318">R301+$D$12</f>
        <v>0.3745371892</v>
      </c>
      <c r="U301" s="77">
        <f t="shared" si="318"/>
        <v>0.355968589</v>
      </c>
      <c r="V301" s="77">
        <f t="shared" si="7"/>
        <v>211</v>
      </c>
      <c r="W301" s="77">
        <f t="shared" si="8"/>
        <v>210</v>
      </c>
      <c r="X301" s="77">
        <f t="shared" si="9"/>
        <v>131.9726531</v>
      </c>
      <c r="Y301" s="77">
        <f t="shared" si="10"/>
        <v>79.02734692</v>
      </c>
      <c r="Z301" s="77">
        <f t="shared" si="11"/>
        <v>135.2465963</v>
      </c>
      <c r="AA301" s="77">
        <f t="shared" si="12"/>
        <v>74.7534037</v>
      </c>
      <c r="AB301" s="77">
        <f t="shared" si="13"/>
        <v>0.4773716261</v>
      </c>
      <c r="AC301" s="77">
        <f t="shared" si="14"/>
        <v>0.2144231411</v>
      </c>
      <c r="AD301" s="42">
        <f t="shared" si="15"/>
        <v>63</v>
      </c>
      <c r="AE301" s="42">
        <f t="shared" si="16"/>
        <v>38</v>
      </c>
      <c r="AF301" s="42">
        <f t="shared" si="17"/>
        <v>29</v>
      </c>
      <c r="AG301" s="42">
        <f t="shared" si="18"/>
        <v>16</v>
      </c>
      <c r="AH301" s="32">
        <f>'M1,M2,M3 Restoration'!AT301</f>
        <v>0.4457906861</v>
      </c>
      <c r="AI301" s="77">
        <f t="shared" si="19"/>
        <v>17</v>
      </c>
      <c r="AJ301" s="77">
        <f t="shared" si="20"/>
        <v>21</v>
      </c>
      <c r="AK301" s="77"/>
      <c r="AL301" s="77"/>
    </row>
    <row r="302">
      <c r="A302" s="1"/>
      <c r="B302" s="1"/>
      <c r="C302" s="62"/>
      <c r="D302" s="62"/>
      <c r="E302" s="2">
        <v>4415.0</v>
      </c>
      <c r="F302" s="61">
        <v>2014.0</v>
      </c>
      <c r="G302" s="43">
        <f>'N1,N2,N3 Restoration'!H302</f>
        <v>7</v>
      </c>
      <c r="H302" s="43">
        <f>'Turnout Restoration'!AW302</f>
        <v>3</v>
      </c>
      <c r="I302" s="43">
        <f>'N1,N2,N3 Restoration'!J302</f>
        <v>5</v>
      </c>
      <c r="J302" s="44">
        <v>23.0</v>
      </c>
      <c r="K302" s="44">
        <v>76.0</v>
      </c>
      <c r="L302" s="44">
        <v>11.0</v>
      </c>
      <c r="M302" s="45">
        <f>'Turnout Restoration'!AR302</f>
        <v>8</v>
      </c>
      <c r="N302" s="45">
        <f>'Turnout Restoration'!O302</f>
        <v>2</v>
      </c>
      <c r="O302" s="45">
        <f>'Turnout Restoration'!AT302</f>
        <v>7</v>
      </c>
      <c r="P302" s="77">
        <f t="shared" si="2"/>
        <v>0.693877551</v>
      </c>
      <c r="Q302" s="77">
        <f t="shared" si="3"/>
        <v>0.9743589744</v>
      </c>
      <c r="R302" s="77">
        <f t="shared" si="4"/>
        <v>0.009947195468</v>
      </c>
      <c r="S302" s="77">
        <f t="shared" si="5"/>
        <v>0.04699008034</v>
      </c>
      <c r="T302" s="77">
        <f t="shared" ref="T302:U302" si="319">R302+$D$12</f>
        <v>0.3710409199</v>
      </c>
      <c r="U302" s="77">
        <f t="shared" si="319"/>
        <v>0.4080838047</v>
      </c>
      <c r="V302" s="77">
        <f t="shared" si="7"/>
        <v>49</v>
      </c>
      <c r="W302" s="77">
        <f t="shared" si="8"/>
        <v>78</v>
      </c>
      <c r="X302" s="77">
        <f t="shared" si="9"/>
        <v>30.81899493</v>
      </c>
      <c r="Y302" s="77">
        <f t="shared" si="10"/>
        <v>18.18100507</v>
      </c>
      <c r="Z302" s="77">
        <f t="shared" si="11"/>
        <v>46.16946323</v>
      </c>
      <c r="AA302" s="77">
        <f t="shared" si="12"/>
        <v>31.83053677</v>
      </c>
      <c r="AB302" s="77">
        <f t="shared" si="13"/>
        <v>0.4867128223</v>
      </c>
      <c r="AC302" s="77">
        <f t="shared" si="14"/>
        <v>0.04331867559</v>
      </c>
      <c r="AD302" s="42">
        <f t="shared" si="15"/>
        <v>15</v>
      </c>
      <c r="AE302" s="42">
        <f t="shared" si="16"/>
        <v>9</v>
      </c>
      <c r="AF302" s="42">
        <f t="shared" si="17"/>
        <v>2</v>
      </c>
      <c r="AG302" s="42">
        <f t="shared" si="18"/>
        <v>1</v>
      </c>
      <c r="AH302" s="32">
        <f>'M1,M2,M3 Restoration'!AT302</f>
        <v>0.673483982</v>
      </c>
      <c r="AI302" s="77">
        <f t="shared" si="19"/>
        <v>6</v>
      </c>
      <c r="AJ302" s="77">
        <f t="shared" si="20"/>
        <v>3</v>
      </c>
      <c r="AK302" s="77"/>
      <c r="AL302" s="77"/>
    </row>
    <row r="303">
      <c r="A303" s="1"/>
      <c r="B303" s="1"/>
      <c r="C303" s="62"/>
      <c r="D303" s="62"/>
      <c r="E303" s="2">
        <v>4417.0</v>
      </c>
      <c r="F303" s="61">
        <v>2780.0</v>
      </c>
      <c r="G303" s="43">
        <f>'N1,N2,N3 Restoration'!H303</f>
        <v>30</v>
      </c>
      <c r="H303" s="43">
        <f>'Turnout Restoration'!AW303</f>
        <v>28</v>
      </c>
      <c r="I303" s="43">
        <f>'N1,N2,N3 Restoration'!J303</f>
        <v>29</v>
      </c>
      <c r="J303" s="44">
        <v>98.0</v>
      </c>
      <c r="K303" s="44">
        <v>178.0</v>
      </c>
      <c r="L303" s="44">
        <v>57.0</v>
      </c>
      <c r="M303" s="45">
        <f>'Turnout Restoration'!AR303</f>
        <v>33</v>
      </c>
      <c r="N303" s="45">
        <f>'Turnout Restoration'!O303</f>
        <v>32</v>
      </c>
      <c r="O303" s="45">
        <f>'Turnout Restoration'!AT303</f>
        <v>23</v>
      </c>
      <c r="P303" s="77">
        <f t="shared" si="2"/>
        <v>0.7345971564</v>
      </c>
      <c r="Q303" s="77">
        <f t="shared" si="3"/>
        <v>0.8476190476</v>
      </c>
      <c r="R303" s="77">
        <f t="shared" si="4"/>
        <v>0.02881808497</v>
      </c>
      <c r="S303" s="77">
        <f t="shared" si="5"/>
        <v>-0.01174563509</v>
      </c>
      <c r="T303" s="77">
        <f t="shared" ref="T303:U303" si="320">R303+$D$12</f>
        <v>0.3899118094</v>
      </c>
      <c r="U303" s="77">
        <f t="shared" si="320"/>
        <v>0.3493480893</v>
      </c>
      <c r="V303" s="77">
        <f t="shared" si="7"/>
        <v>211</v>
      </c>
      <c r="W303" s="77">
        <f t="shared" si="8"/>
        <v>210</v>
      </c>
      <c r="X303" s="77">
        <f t="shared" si="9"/>
        <v>128.7286082</v>
      </c>
      <c r="Y303" s="77">
        <f t="shared" si="10"/>
        <v>82.27139178</v>
      </c>
      <c r="Z303" s="77">
        <f t="shared" si="11"/>
        <v>136.6369012</v>
      </c>
      <c r="AA303" s="77">
        <f t="shared" si="12"/>
        <v>73.36309876</v>
      </c>
      <c r="AB303" s="77">
        <f t="shared" si="13"/>
        <v>0.4350237354</v>
      </c>
      <c r="AC303" s="77">
        <f t="shared" si="14"/>
        <v>0.2341973487</v>
      </c>
      <c r="AD303" s="42">
        <f t="shared" si="15"/>
        <v>56</v>
      </c>
      <c r="AE303" s="42">
        <f t="shared" si="16"/>
        <v>36</v>
      </c>
      <c r="AF303" s="42">
        <f t="shared" si="17"/>
        <v>32</v>
      </c>
      <c r="AG303" s="42">
        <f t="shared" si="18"/>
        <v>17</v>
      </c>
      <c r="AH303" s="32">
        <f>'M1,M2,M3 Restoration'!AT303</f>
        <v>0.5684405645</v>
      </c>
      <c r="AI303" s="77">
        <f t="shared" si="19"/>
        <v>20</v>
      </c>
      <c r="AJ303" s="77">
        <f t="shared" si="20"/>
        <v>16</v>
      </c>
      <c r="AK303" s="77"/>
      <c r="AL303" s="77"/>
    </row>
    <row r="304">
      <c r="A304" s="1"/>
      <c r="B304" s="1"/>
      <c r="C304" s="62"/>
      <c r="D304" s="62"/>
      <c r="E304" s="2">
        <v>4421.0</v>
      </c>
      <c r="F304" s="61">
        <v>2298.0</v>
      </c>
      <c r="G304" s="43">
        <f>'N1,N2,N3 Restoration'!H304</f>
        <v>41</v>
      </c>
      <c r="H304" s="43">
        <f>'Turnout Restoration'!AW304</f>
        <v>22</v>
      </c>
      <c r="I304" s="43">
        <f>'N1,N2,N3 Restoration'!J304</f>
        <v>28</v>
      </c>
      <c r="J304" s="44">
        <v>61.0</v>
      </c>
      <c r="K304" s="44">
        <v>139.0</v>
      </c>
      <c r="L304" s="44">
        <v>40.0</v>
      </c>
      <c r="M304" s="45">
        <f>'Turnout Restoration'!AR304</f>
        <v>23</v>
      </c>
      <c r="N304" s="45">
        <f>'Turnout Restoration'!O304</f>
        <v>20</v>
      </c>
      <c r="O304" s="45">
        <f>'Turnout Restoration'!AT304</f>
        <v>20</v>
      </c>
      <c r="P304" s="77">
        <f t="shared" si="2"/>
        <v>0.7013888889</v>
      </c>
      <c r="Q304" s="77">
        <f t="shared" si="3"/>
        <v>0.8742138365</v>
      </c>
      <c r="R304" s="77">
        <f t="shared" si="4"/>
        <v>0.01342821218</v>
      </c>
      <c r="S304" s="77">
        <f t="shared" si="5"/>
        <v>0.0005793203593</v>
      </c>
      <c r="T304" s="77">
        <f t="shared" ref="T304:U304" si="321">R304+$D$12</f>
        <v>0.3745219366</v>
      </c>
      <c r="U304" s="77">
        <f t="shared" si="321"/>
        <v>0.3616730448</v>
      </c>
      <c r="V304" s="77">
        <f t="shared" si="7"/>
        <v>144</v>
      </c>
      <c r="W304" s="77">
        <f t="shared" si="8"/>
        <v>159</v>
      </c>
      <c r="X304" s="77">
        <f t="shared" si="9"/>
        <v>90.06884113</v>
      </c>
      <c r="Y304" s="77">
        <f t="shared" si="10"/>
        <v>53.93115887</v>
      </c>
      <c r="Z304" s="77">
        <f t="shared" si="11"/>
        <v>101.4939859</v>
      </c>
      <c r="AA304" s="77">
        <f t="shared" si="12"/>
        <v>57.50601412</v>
      </c>
      <c r="AB304" s="77">
        <f t="shared" si="13"/>
        <v>0.4774126042</v>
      </c>
      <c r="AC304" s="77">
        <f t="shared" si="14"/>
        <v>0.197056011</v>
      </c>
      <c r="AD304" s="42">
        <f t="shared" si="15"/>
        <v>43</v>
      </c>
      <c r="AE304" s="42">
        <f t="shared" si="16"/>
        <v>26</v>
      </c>
      <c r="AF304" s="42">
        <f t="shared" si="17"/>
        <v>20</v>
      </c>
      <c r="AG304" s="42">
        <f t="shared" si="18"/>
        <v>11</v>
      </c>
      <c r="AH304" s="32">
        <f>'M1,M2,M3 Restoration'!AT304</f>
        <v>0.6012554086</v>
      </c>
      <c r="AI304" s="77">
        <f t="shared" si="19"/>
        <v>16</v>
      </c>
      <c r="AJ304" s="77">
        <f t="shared" si="20"/>
        <v>10</v>
      </c>
      <c r="AK304" s="77"/>
      <c r="AL304" s="77"/>
    </row>
    <row r="305">
      <c r="A305" s="1"/>
      <c r="B305" s="1"/>
      <c r="C305" s="62"/>
      <c r="D305" s="62"/>
      <c r="E305" s="2">
        <v>4422.0</v>
      </c>
      <c r="F305" s="61">
        <v>2440.0</v>
      </c>
      <c r="G305" s="43">
        <f>'N1,N2,N3 Restoration'!H305</f>
        <v>18</v>
      </c>
      <c r="H305" s="43">
        <f>'Turnout Restoration'!AW305</f>
        <v>6</v>
      </c>
      <c r="I305" s="43">
        <f>'N1,N2,N3 Restoration'!J305</f>
        <v>28</v>
      </c>
      <c r="J305" s="44">
        <v>52.0</v>
      </c>
      <c r="K305" s="44">
        <v>125.0</v>
      </c>
      <c r="L305" s="44">
        <v>40.0</v>
      </c>
      <c r="M305" s="45">
        <f>'Turnout Restoration'!AR305</f>
        <v>29</v>
      </c>
      <c r="N305" s="45">
        <f>'Turnout Restoration'!O305</f>
        <v>14</v>
      </c>
      <c r="O305" s="45">
        <f>'Turnout Restoration'!AT305</f>
        <v>43</v>
      </c>
      <c r="P305" s="77">
        <f t="shared" si="2"/>
        <v>0.5609756098</v>
      </c>
      <c r="Q305" s="77">
        <f t="shared" si="3"/>
        <v>0.8992805755</v>
      </c>
      <c r="R305" s="77">
        <f t="shared" si="4"/>
        <v>-0.05164421303</v>
      </c>
      <c r="S305" s="77">
        <f t="shared" si="5"/>
        <v>0.01219612408</v>
      </c>
      <c r="T305" s="77">
        <f t="shared" ref="T305:U305" si="322">R305+$D$12</f>
        <v>0.3094495114</v>
      </c>
      <c r="U305" s="77">
        <f t="shared" si="322"/>
        <v>0.3732898485</v>
      </c>
      <c r="V305" s="77">
        <f t="shared" si="7"/>
        <v>164</v>
      </c>
      <c r="W305" s="77">
        <f t="shared" si="8"/>
        <v>139</v>
      </c>
      <c r="X305" s="77">
        <f t="shared" si="9"/>
        <v>113.2502801</v>
      </c>
      <c r="Y305" s="77">
        <f t="shared" si="10"/>
        <v>50.74971987</v>
      </c>
      <c r="Z305" s="77">
        <f t="shared" si="11"/>
        <v>87.11271106</v>
      </c>
      <c r="AA305" s="77">
        <f t="shared" si="12"/>
        <v>51.88728894</v>
      </c>
      <c r="AB305" s="77">
        <f t="shared" si="13"/>
        <v>0.6357600168</v>
      </c>
      <c r="AC305" s="77">
        <f t="shared" si="14"/>
        <v>0.160711334</v>
      </c>
      <c r="AD305" s="42">
        <f t="shared" si="15"/>
        <v>72</v>
      </c>
      <c r="AE305" s="42">
        <f t="shared" si="16"/>
        <v>32</v>
      </c>
      <c r="AF305" s="42">
        <f t="shared" si="17"/>
        <v>14</v>
      </c>
      <c r="AG305" s="42">
        <f t="shared" si="18"/>
        <v>8</v>
      </c>
      <c r="AH305" s="32">
        <f>'M1,M2,M3 Restoration'!AT305</f>
        <v>0.4140585966</v>
      </c>
      <c r="AI305" s="77">
        <f t="shared" si="19"/>
        <v>13</v>
      </c>
      <c r="AJ305" s="77">
        <f t="shared" si="20"/>
        <v>19</v>
      </c>
      <c r="AK305" s="77"/>
      <c r="AL305" s="77"/>
    </row>
    <row r="306">
      <c r="A306" s="1"/>
      <c r="B306" s="1"/>
      <c r="C306" s="62"/>
      <c r="D306" s="62"/>
      <c r="E306" s="2">
        <v>4423.0</v>
      </c>
      <c r="F306" s="61">
        <v>3301.0</v>
      </c>
      <c r="G306" s="43">
        <f>'N1,N2,N3 Restoration'!H306</f>
        <v>34</v>
      </c>
      <c r="H306" s="43">
        <f>'Turnout Restoration'!AW306</f>
        <v>28</v>
      </c>
      <c r="I306" s="43">
        <f>'N1,N2,N3 Restoration'!J306</f>
        <v>20</v>
      </c>
      <c r="J306" s="44">
        <v>100.0</v>
      </c>
      <c r="K306" s="44">
        <v>163.0</v>
      </c>
      <c r="L306" s="44">
        <v>51.0</v>
      </c>
      <c r="M306" s="45">
        <f>'Turnout Restoration'!AR306</f>
        <v>43</v>
      </c>
      <c r="N306" s="45">
        <f>'Turnout Restoration'!O306</f>
        <v>36</v>
      </c>
      <c r="O306" s="45">
        <f>'Turnout Restoration'!AT306</f>
        <v>21</v>
      </c>
      <c r="P306" s="77">
        <f t="shared" si="2"/>
        <v>0.7023255814</v>
      </c>
      <c r="Q306" s="77">
        <f t="shared" si="3"/>
        <v>0.8190954774</v>
      </c>
      <c r="R306" s="77">
        <f t="shared" si="4"/>
        <v>0.01386230826</v>
      </c>
      <c r="S306" s="77">
        <f t="shared" si="5"/>
        <v>-0.02496445529</v>
      </c>
      <c r="T306" s="77">
        <f t="shared" ref="T306:U306" si="323">R306+$D$12</f>
        <v>0.3749560327</v>
      </c>
      <c r="U306" s="77">
        <f t="shared" si="323"/>
        <v>0.3361292691</v>
      </c>
      <c r="V306" s="77">
        <f t="shared" si="7"/>
        <v>215</v>
      </c>
      <c r="W306" s="77">
        <f t="shared" si="8"/>
        <v>199</v>
      </c>
      <c r="X306" s="77">
        <f t="shared" si="9"/>
        <v>134.384453</v>
      </c>
      <c r="Y306" s="77">
        <f t="shared" si="10"/>
        <v>80.61554702</v>
      </c>
      <c r="Z306" s="77">
        <f t="shared" si="11"/>
        <v>132.1102754</v>
      </c>
      <c r="AA306" s="77">
        <f t="shared" si="12"/>
        <v>66.88972456</v>
      </c>
      <c r="AB306" s="77">
        <f t="shared" si="13"/>
        <v>0.476245567</v>
      </c>
      <c r="AC306" s="77">
        <f t="shared" si="14"/>
        <v>0.2724996211</v>
      </c>
      <c r="AD306" s="42">
        <f t="shared" si="15"/>
        <v>64</v>
      </c>
      <c r="AE306" s="42">
        <f t="shared" si="16"/>
        <v>38</v>
      </c>
      <c r="AF306" s="42">
        <f t="shared" si="17"/>
        <v>36</v>
      </c>
      <c r="AG306" s="42">
        <f t="shared" si="18"/>
        <v>18</v>
      </c>
      <c r="AH306" s="32">
        <f>'M1,M2,M3 Restoration'!AT306</f>
        <v>0.6903557025</v>
      </c>
      <c r="AI306" s="77">
        <f t="shared" si="19"/>
        <v>26</v>
      </c>
      <c r="AJ306" s="77">
        <f t="shared" si="20"/>
        <v>12</v>
      </c>
      <c r="AK306" s="77"/>
      <c r="AL306" s="77"/>
    </row>
    <row r="307">
      <c r="A307" s="1"/>
      <c r="B307" s="1"/>
      <c r="C307" s="62"/>
      <c r="D307" s="62"/>
      <c r="E307" s="2">
        <v>4461.0</v>
      </c>
      <c r="F307" s="61">
        <v>1873.0</v>
      </c>
      <c r="G307" s="43">
        <f>'N1,N2,N3 Restoration'!H307</f>
        <v>2</v>
      </c>
      <c r="H307" s="43">
        <f>'Turnout Restoration'!AW307</f>
        <v>6</v>
      </c>
      <c r="I307" s="43">
        <f>'N1,N2,N3 Restoration'!J307</f>
        <v>9</v>
      </c>
      <c r="J307" s="44">
        <v>25.0</v>
      </c>
      <c r="K307" s="44">
        <v>83.0</v>
      </c>
      <c r="L307" s="44">
        <v>22.0</v>
      </c>
      <c r="M307" s="45">
        <f>'Turnout Restoration'!AR307</f>
        <v>12</v>
      </c>
      <c r="N307" s="45">
        <f>'Turnout Restoration'!O307</f>
        <v>13</v>
      </c>
      <c r="O307" s="45">
        <f>'Turnout Restoration'!AT307</f>
        <v>42</v>
      </c>
      <c r="P307" s="77">
        <f t="shared" si="2"/>
        <v>0.4653465347</v>
      </c>
      <c r="Q307" s="77">
        <f t="shared" si="3"/>
        <v>0.8645833333</v>
      </c>
      <c r="R307" s="77">
        <f t="shared" si="4"/>
        <v>-0.09596207155</v>
      </c>
      <c r="S307" s="77">
        <f t="shared" si="5"/>
        <v>-0.003883791674</v>
      </c>
      <c r="T307" s="77">
        <f t="shared" ref="T307:U307" si="324">R307+$D$12</f>
        <v>0.2651316529</v>
      </c>
      <c r="U307" s="77">
        <f t="shared" si="324"/>
        <v>0.3572099327</v>
      </c>
      <c r="V307" s="77">
        <f t="shared" si="7"/>
        <v>101</v>
      </c>
      <c r="W307" s="77">
        <f t="shared" si="8"/>
        <v>96</v>
      </c>
      <c r="X307" s="77">
        <f t="shared" si="9"/>
        <v>74.22170306</v>
      </c>
      <c r="Y307" s="77">
        <f t="shared" si="10"/>
        <v>26.77829694</v>
      </c>
      <c r="Z307" s="77">
        <f t="shared" si="11"/>
        <v>61.70784646</v>
      </c>
      <c r="AA307" s="77">
        <f t="shared" si="12"/>
        <v>34.29215354</v>
      </c>
      <c r="AB307" s="77">
        <f t="shared" si="13"/>
        <v>0.7275499992</v>
      </c>
      <c r="AC307" s="77">
        <f t="shared" si="14"/>
        <v>0.2106701294</v>
      </c>
      <c r="AD307" s="42">
        <f t="shared" si="15"/>
        <v>54</v>
      </c>
      <c r="AE307" s="42">
        <f t="shared" si="16"/>
        <v>19</v>
      </c>
      <c r="AF307" s="42">
        <f t="shared" si="17"/>
        <v>13</v>
      </c>
      <c r="AG307" s="42">
        <f t="shared" si="18"/>
        <v>7</v>
      </c>
      <c r="AH307" s="32">
        <f>'M1,M2,M3 Restoration'!AT307</f>
        <v>0.2226439593</v>
      </c>
      <c r="AI307" s="77">
        <f t="shared" si="19"/>
        <v>4</v>
      </c>
      <c r="AJ307" s="77">
        <f t="shared" si="20"/>
        <v>15</v>
      </c>
      <c r="AK307" s="77"/>
      <c r="AL307" s="77"/>
    </row>
    <row r="308">
      <c r="A308" s="1"/>
      <c r="B308" s="1"/>
      <c r="C308" s="62"/>
      <c r="D308" s="62"/>
      <c r="E308" s="2">
        <v>4501.0</v>
      </c>
      <c r="F308" s="61">
        <v>2884.0</v>
      </c>
      <c r="G308" s="43">
        <f>'N1,N2,N3 Restoration'!H308</f>
        <v>24</v>
      </c>
      <c r="H308" s="43">
        <f>'Turnout Restoration'!AW308</f>
        <v>17</v>
      </c>
      <c r="I308" s="43">
        <f>'N1,N2,N3 Restoration'!J308</f>
        <v>17</v>
      </c>
      <c r="J308" s="44">
        <v>75.0</v>
      </c>
      <c r="K308" s="44">
        <v>177.0</v>
      </c>
      <c r="L308" s="44">
        <v>44.0</v>
      </c>
      <c r="M308" s="45">
        <f>'Turnout Restoration'!AR308</f>
        <v>34</v>
      </c>
      <c r="N308" s="45">
        <f>'Turnout Restoration'!O308</f>
        <v>15</v>
      </c>
      <c r="O308" s="45">
        <f>'Turnout Restoration'!AT308</f>
        <v>20</v>
      </c>
      <c r="P308" s="77">
        <f t="shared" si="2"/>
        <v>0.6878612717</v>
      </c>
      <c r="Q308" s="77">
        <f t="shared" si="3"/>
        <v>0.921875</v>
      </c>
      <c r="R308" s="77">
        <f t="shared" si="4"/>
        <v>0.00715904117</v>
      </c>
      <c r="S308" s="77">
        <f t="shared" si="5"/>
        <v>0.02266717073</v>
      </c>
      <c r="T308" s="77">
        <f t="shared" ref="T308:U308" si="325">R308+$D$12</f>
        <v>0.3682527656</v>
      </c>
      <c r="U308" s="77">
        <f t="shared" si="325"/>
        <v>0.3837608951</v>
      </c>
      <c r="V308" s="77">
        <f t="shared" si="7"/>
        <v>173</v>
      </c>
      <c r="W308" s="77">
        <f t="shared" si="8"/>
        <v>192</v>
      </c>
      <c r="X308" s="77">
        <f t="shared" si="9"/>
        <v>109.2922716</v>
      </c>
      <c r="Y308" s="77">
        <f t="shared" si="10"/>
        <v>63.70772845</v>
      </c>
      <c r="Z308" s="77">
        <f t="shared" si="11"/>
        <v>118.3179081</v>
      </c>
      <c r="AA308" s="77">
        <f t="shared" si="12"/>
        <v>73.68209187</v>
      </c>
      <c r="AB308" s="77">
        <f t="shared" si="13"/>
        <v>0.4940880012</v>
      </c>
      <c r="AC308" s="77">
        <f t="shared" si="14"/>
        <v>0.1267770893</v>
      </c>
      <c r="AD308" s="42">
        <f t="shared" si="15"/>
        <v>54</v>
      </c>
      <c r="AE308" s="42">
        <f t="shared" si="16"/>
        <v>31</v>
      </c>
      <c r="AF308" s="42">
        <f t="shared" si="17"/>
        <v>15</v>
      </c>
      <c r="AG308" s="42">
        <f t="shared" si="18"/>
        <v>9</v>
      </c>
      <c r="AH308" s="32">
        <f>'M1,M2,M3 Restoration'!AT308</f>
        <v>0.623768514</v>
      </c>
      <c r="AI308" s="77">
        <f t="shared" si="19"/>
        <v>19</v>
      </c>
      <c r="AJ308" s="77">
        <f t="shared" si="20"/>
        <v>12</v>
      </c>
      <c r="AK308" s="77"/>
      <c r="AL308" s="77"/>
    </row>
    <row r="309">
      <c r="A309" s="1"/>
      <c r="B309" s="1"/>
      <c r="C309" s="62"/>
      <c r="D309" s="62"/>
      <c r="E309" s="2">
        <v>4502.0</v>
      </c>
      <c r="F309" s="61">
        <v>1124.0</v>
      </c>
      <c r="G309" s="43">
        <f>'N1,N2,N3 Restoration'!H309</f>
        <v>7</v>
      </c>
      <c r="H309" s="43">
        <f>'Turnout Restoration'!AW309</f>
        <v>11</v>
      </c>
      <c r="I309" s="43">
        <f>'N1,N2,N3 Restoration'!J309</f>
        <v>7</v>
      </c>
      <c r="J309" s="44">
        <v>35.0</v>
      </c>
      <c r="K309" s="44">
        <v>62.0</v>
      </c>
      <c r="L309" s="44">
        <v>33.0</v>
      </c>
      <c r="M309" s="45">
        <f>'Turnout Restoration'!AR309</f>
        <v>9</v>
      </c>
      <c r="N309" s="45">
        <f>'Turnout Restoration'!O309</f>
        <v>12</v>
      </c>
      <c r="O309" s="45">
        <f>'Turnout Restoration'!AT309</f>
        <v>10</v>
      </c>
      <c r="P309" s="77">
        <f t="shared" si="2"/>
        <v>0.7816091954</v>
      </c>
      <c r="Q309" s="77">
        <f t="shared" si="3"/>
        <v>0.8378378378</v>
      </c>
      <c r="R309" s="77">
        <f t="shared" si="4"/>
        <v>0.05060510833</v>
      </c>
      <c r="S309" s="77">
        <f t="shared" si="5"/>
        <v>-0.01627858985</v>
      </c>
      <c r="T309" s="77">
        <f t="shared" ref="T309:U309" si="326">R309+$D$12</f>
        <v>0.4116988327</v>
      </c>
      <c r="U309" s="77">
        <f t="shared" si="326"/>
        <v>0.3448151346</v>
      </c>
      <c r="V309" s="77">
        <f t="shared" si="7"/>
        <v>87</v>
      </c>
      <c r="W309" s="77">
        <f t="shared" si="8"/>
        <v>74</v>
      </c>
      <c r="X309" s="77">
        <f t="shared" si="9"/>
        <v>51.18220155</v>
      </c>
      <c r="Y309" s="77">
        <f t="shared" si="10"/>
        <v>35.81779845</v>
      </c>
      <c r="Z309" s="77">
        <f t="shared" si="11"/>
        <v>48.48368004</v>
      </c>
      <c r="AA309" s="77">
        <f t="shared" si="12"/>
        <v>25.51631996</v>
      </c>
      <c r="AB309" s="77">
        <f t="shared" si="13"/>
        <v>0.3712227967</v>
      </c>
      <c r="AC309" s="77">
        <f t="shared" si="14"/>
        <v>0.2475059647</v>
      </c>
      <c r="AD309" s="42">
        <f t="shared" si="15"/>
        <v>19</v>
      </c>
      <c r="AE309" s="42">
        <f t="shared" si="16"/>
        <v>13</v>
      </c>
      <c r="AF309" s="42">
        <f t="shared" si="17"/>
        <v>12</v>
      </c>
      <c r="AG309" s="42">
        <f t="shared" si="18"/>
        <v>6</v>
      </c>
      <c r="AH309" s="32">
        <f>'M1,M2,M3 Restoration'!AT309</f>
        <v>0.4310908024</v>
      </c>
      <c r="AI309" s="77">
        <f t="shared" si="19"/>
        <v>6</v>
      </c>
      <c r="AJ309" s="77">
        <f t="shared" si="20"/>
        <v>7</v>
      </c>
      <c r="AK309" s="77"/>
      <c r="AL309" s="77"/>
    </row>
    <row r="310">
      <c r="A310" s="1"/>
      <c r="B310" s="1"/>
      <c r="C310" s="62"/>
      <c r="D310" s="62"/>
      <c r="E310" s="2">
        <v>4504.0</v>
      </c>
      <c r="F310" s="61">
        <v>2024.0</v>
      </c>
      <c r="G310" s="43">
        <f>'N1,N2,N3 Restoration'!H310</f>
        <v>9</v>
      </c>
      <c r="H310" s="43">
        <f>'Turnout Restoration'!AW310</f>
        <v>17</v>
      </c>
      <c r="I310" s="43">
        <f>'N1,N2,N3 Restoration'!J310</f>
        <v>17</v>
      </c>
      <c r="J310" s="44">
        <v>48.0</v>
      </c>
      <c r="K310" s="44">
        <v>107.0</v>
      </c>
      <c r="L310" s="44">
        <v>32.0</v>
      </c>
      <c r="M310" s="45">
        <f>'Turnout Restoration'!AR310</f>
        <v>18</v>
      </c>
      <c r="N310" s="45">
        <f>'Turnout Restoration'!O310</f>
        <v>21</v>
      </c>
      <c r="O310" s="45">
        <f>'Turnout Restoration'!AT310</f>
        <v>32</v>
      </c>
      <c r="P310" s="77">
        <f t="shared" si="2"/>
        <v>0.6153846154</v>
      </c>
      <c r="Q310" s="77">
        <f t="shared" si="3"/>
        <v>0.8359375</v>
      </c>
      <c r="R310" s="77">
        <f t="shared" si="4"/>
        <v>-0.02642917659</v>
      </c>
      <c r="S310" s="77">
        <f t="shared" si="5"/>
        <v>-0.01715927287</v>
      </c>
      <c r="T310" s="77">
        <f t="shared" ref="T310:U310" si="327">R310+$D$12</f>
        <v>0.3346645478</v>
      </c>
      <c r="U310" s="77">
        <f t="shared" si="327"/>
        <v>0.3439344515</v>
      </c>
      <c r="V310" s="77">
        <f t="shared" si="7"/>
        <v>130</v>
      </c>
      <c r="W310" s="77">
        <f t="shared" si="8"/>
        <v>128</v>
      </c>
      <c r="X310" s="77">
        <f t="shared" si="9"/>
        <v>86.49360878</v>
      </c>
      <c r="Y310" s="77">
        <f t="shared" si="10"/>
        <v>43.50639122</v>
      </c>
      <c r="Z310" s="77">
        <f t="shared" si="11"/>
        <v>83.9763902</v>
      </c>
      <c r="AA310" s="77">
        <f t="shared" si="12"/>
        <v>44.0236098</v>
      </c>
      <c r="AB310" s="77">
        <f t="shared" si="13"/>
        <v>0.5780773944</v>
      </c>
      <c r="AC310" s="77">
        <f t="shared" si="14"/>
        <v>0.250070287</v>
      </c>
      <c r="AD310" s="42">
        <f t="shared" si="15"/>
        <v>50</v>
      </c>
      <c r="AE310" s="42">
        <f t="shared" si="16"/>
        <v>25</v>
      </c>
      <c r="AF310" s="42">
        <f t="shared" si="17"/>
        <v>21</v>
      </c>
      <c r="AG310" s="42">
        <f t="shared" si="18"/>
        <v>11</v>
      </c>
      <c r="AH310" s="32">
        <f>'M1,M2,M3 Restoration'!AT310</f>
        <v>0.4173595661</v>
      </c>
      <c r="AI310" s="77">
        <f t="shared" si="19"/>
        <v>10</v>
      </c>
      <c r="AJ310" s="77">
        <f t="shared" si="20"/>
        <v>15</v>
      </c>
      <c r="AK310" s="77"/>
      <c r="AL310" s="77"/>
    </row>
    <row r="311">
      <c r="A311" s="1"/>
      <c r="B311" s="1"/>
      <c r="C311" s="62"/>
      <c r="D311" s="62"/>
      <c r="E311" s="2">
        <v>4505.0</v>
      </c>
      <c r="F311" s="61">
        <v>1501.0</v>
      </c>
      <c r="G311" s="43">
        <f>'N1,N2,N3 Restoration'!H311</f>
        <v>11</v>
      </c>
      <c r="H311" s="43">
        <f>'Turnout Restoration'!AW311</f>
        <v>3</v>
      </c>
      <c r="I311" s="43">
        <f>'N1,N2,N3 Restoration'!J311</f>
        <v>9</v>
      </c>
      <c r="J311" s="44">
        <v>32.0</v>
      </c>
      <c r="K311" s="44">
        <v>84.0</v>
      </c>
      <c r="L311" s="44">
        <v>19.0</v>
      </c>
      <c r="M311" s="45">
        <f>'Turnout Restoration'!AR311</f>
        <v>20</v>
      </c>
      <c r="N311" s="45">
        <f>'Turnout Restoration'!O311</f>
        <v>5</v>
      </c>
      <c r="O311" s="45">
        <f>'Turnout Restoration'!AT311</f>
        <v>8</v>
      </c>
      <c r="P311" s="77">
        <f t="shared" si="2"/>
        <v>0.6455696203</v>
      </c>
      <c r="Q311" s="77">
        <f t="shared" si="3"/>
        <v>0.9438202247</v>
      </c>
      <c r="R311" s="77">
        <f t="shared" si="4"/>
        <v>-0.01244038946</v>
      </c>
      <c r="S311" s="77">
        <f t="shared" si="5"/>
        <v>0.03283735551</v>
      </c>
      <c r="T311" s="77">
        <f t="shared" ref="T311:U311" si="328">R311+$D$12</f>
        <v>0.3486533349</v>
      </c>
      <c r="U311" s="77">
        <f t="shared" si="328"/>
        <v>0.3939310799</v>
      </c>
      <c r="V311" s="77">
        <f t="shared" si="7"/>
        <v>79</v>
      </c>
      <c r="W311" s="77">
        <f t="shared" si="8"/>
        <v>89</v>
      </c>
      <c r="X311" s="77">
        <f t="shared" si="9"/>
        <v>51.45638654</v>
      </c>
      <c r="Y311" s="77">
        <f t="shared" si="10"/>
        <v>27.54361346</v>
      </c>
      <c r="Z311" s="77">
        <f t="shared" si="11"/>
        <v>53.94013389</v>
      </c>
      <c r="AA311" s="77">
        <f t="shared" si="12"/>
        <v>35.05986611</v>
      </c>
      <c r="AB311" s="77">
        <f t="shared" si="13"/>
        <v>0.5441501412</v>
      </c>
      <c r="AC311" s="77">
        <f t="shared" si="14"/>
        <v>0.09269535761</v>
      </c>
      <c r="AD311" s="42">
        <f t="shared" si="15"/>
        <v>28</v>
      </c>
      <c r="AE311" s="42">
        <f t="shared" si="16"/>
        <v>15</v>
      </c>
      <c r="AF311" s="42">
        <f t="shared" si="17"/>
        <v>5</v>
      </c>
      <c r="AG311" s="42">
        <f t="shared" si="18"/>
        <v>3</v>
      </c>
      <c r="AH311" s="32">
        <f>'M1,M2,M3 Restoration'!AT311</f>
        <v>0.5902540556</v>
      </c>
      <c r="AI311" s="77">
        <f t="shared" si="19"/>
        <v>9</v>
      </c>
      <c r="AJ311" s="77">
        <f t="shared" si="20"/>
        <v>6</v>
      </c>
      <c r="AK311" s="77"/>
      <c r="AL311" s="77"/>
    </row>
    <row r="312">
      <c r="A312" s="1"/>
      <c r="B312" s="1"/>
      <c r="C312" s="62"/>
      <c r="D312" s="62"/>
      <c r="E312" s="2">
        <v>4506.0</v>
      </c>
      <c r="F312" s="61">
        <v>1406.0</v>
      </c>
      <c r="G312" s="43">
        <f>'N1,N2,N3 Restoration'!H312</f>
        <v>13</v>
      </c>
      <c r="H312" s="43">
        <f>'Turnout Restoration'!AW312</f>
        <v>14</v>
      </c>
      <c r="I312" s="43">
        <f>'N1,N2,N3 Restoration'!J312</f>
        <v>21</v>
      </c>
      <c r="J312" s="44">
        <v>25.0</v>
      </c>
      <c r="K312" s="44">
        <v>70.0</v>
      </c>
      <c r="L312" s="44">
        <v>29.0</v>
      </c>
      <c r="M312" s="45">
        <f>'Turnout Restoration'!AR312</f>
        <v>16</v>
      </c>
      <c r="N312" s="45">
        <f>'Turnout Restoration'!O312</f>
        <v>18</v>
      </c>
      <c r="O312" s="45">
        <f>'Turnout Restoration'!AT312</f>
        <v>21</v>
      </c>
      <c r="P312" s="77">
        <f t="shared" si="2"/>
        <v>0.5934065934</v>
      </c>
      <c r="Q312" s="77">
        <f t="shared" si="3"/>
        <v>0.7954545455</v>
      </c>
      <c r="R312" s="77">
        <f t="shared" si="4"/>
        <v>-0.03661456077</v>
      </c>
      <c r="S312" s="77">
        <f t="shared" si="5"/>
        <v>-0.03592049011</v>
      </c>
      <c r="T312" s="77">
        <f t="shared" ref="T312:U312" si="329">R312+$D$12</f>
        <v>0.3244791636</v>
      </c>
      <c r="U312" s="77">
        <f t="shared" si="329"/>
        <v>0.3251732343</v>
      </c>
      <c r="V312" s="77">
        <f t="shared" si="7"/>
        <v>91</v>
      </c>
      <c r="W312" s="77">
        <f t="shared" si="8"/>
        <v>88</v>
      </c>
      <c r="X312" s="77">
        <f t="shared" si="9"/>
        <v>61.47239611</v>
      </c>
      <c r="Y312" s="77">
        <f t="shared" si="10"/>
        <v>29.52760389</v>
      </c>
      <c r="Z312" s="77">
        <f t="shared" si="11"/>
        <v>59.38475538</v>
      </c>
      <c r="AA312" s="77">
        <f t="shared" si="12"/>
        <v>28.61524462</v>
      </c>
      <c r="AB312" s="77">
        <f t="shared" si="13"/>
        <v>0.6018961736</v>
      </c>
      <c r="AC312" s="77">
        <f t="shared" si="14"/>
        <v>0.3031080937</v>
      </c>
      <c r="AD312" s="42">
        <f t="shared" si="15"/>
        <v>37</v>
      </c>
      <c r="AE312" s="42">
        <f t="shared" si="16"/>
        <v>18</v>
      </c>
      <c r="AF312" s="42">
        <f t="shared" si="17"/>
        <v>18</v>
      </c>
      <c r="AG312" s="42">
        <f t="shared" si="18"/>
        <v>9</v>
      </c>
      <c r="AH312" s="32">
        <f>'M1,M2,M3 Restoration'!AT312</f>
        <v>0.2922319739</v>
      </c>
      <c r="AI312" s="77">
        <f t="shared" si="19"/>
        <v>5</v>
      </c>
      <c r="AJ312" s="77">
        <f t="shared" si="20"/>
        <v>13</v>
      </c>
      <c r="AK312" s="77"/>
      <c r="AL312" s="77"/>
    </row>
    <row r="313">
      <c r="A313" s="1"/>
      <c r="B313" s="1"/>
      <c r="C313" s="62"/>
      <c r="D313" s="62"/>
      <c r="E313" s="2">
        <v>4508.0</v>
      </c>
      <c r="F313" s="61">
        <v>2926.0</v>
      </c>
      <c r="G313" s="43">
        <f>'N1,N2,N3 Restoration'!H313</f>
        <v>12</v>
      </c>
      <c r="H313" s="43">
        <f>'Turnout Restoration'!AW313</f>
        <v>24</v>
      </c>
      <c r="I313" s="43">
        <f>'N1,N2,N3 Restoration'!J313</f>
        <v>7</v>
      </c>
      <c r="J313" s="44">
        <v>65.0</v>
      </c>
      <c r="K313" s="44">
        <v>143.0</v>
      </c>
      <c r="L313" s="44">
        <v>48.0</v>
      </c>
      <c r="M313" s="45">
        <f>'Turnout Restoration'!AR313</f>
        <v>16</v>
      </c>
      <c r="N313" s="45">
        <f>'Turnout Restoration'!O313</f>
        <v>19</v>
      </c>
      <c r="O313" s="45">
        <f>'Turnout Restoration'!AT313</f>
        <v>15</v>
      </c>
      <c r="P313" s="77">
        <f t="shared" si="2"/>
        <v>0.7847222222</v>
      </c>
      <c r="Q313" s="77">
        <f t="shared" si="3"/>
        <v>0.8827160494</v>
      </c>
      <c r="R313" s="77">
        <f t="shared" si="4"/>
        <v>0.05204779386</v>
      </c>
      <c r="S313" s="77">
        <f t="shared" si="5"/>
        <v>0.004519543227</v>
      </c>
      <c r="T313" s="77">
        <f t="shared" ref="T313:U313" si="330">R313+$D$12</f>
        <v>0.4131415183</v>
      </c>
      <c r="U313" s="77">
        <f t="shared" si="330"/>
        <v>0.3656132676</v>
      </c>
      <c r="V313" s="77">
        <f t="shared" si="7"/>
        <v>144</v>
      </c>
      <c r="W313" s="77">
        <f t="shared" si="8"/>
        <v>162</v>
      </c>
      <c r="X313" s="77">
        <f t="shared" si="9"/>
        <v>84.50762137</v>
      </c>
      <c r="Y313" s="77">
        <f t="shared" si="10"/>
        <v>59.49237863</v>
      </c>
      <c r="Z313" s="77">
        <f t="shared" si="11"/>
        <v>102.7706506</v>
      </c>
      <c r="AA313" s="77">
        <f t="shared" si="12"/>
        <v>59.22934936</v>
      </c>
      <c r="AB313" s="77">
        <f t="shared" si="13"/>
        <v>0.3668308195</v>
      </c>
      <c r="AC313" s="77">
        <f t="shared" si="14"/>
        <v>0.1848776852</v>
      </c>
      <c r="AD313" s="42">
        <f t="shared" si="15"/>
        <v>31</v>
      </c>
      <c r="AE313" s="42">
        <f t="shared" si="16"/>
        <v>22</v>
      </c>
      <c r="AF313" s="42">
        <f t="shared" si="17"/>
        <v>19</v>
      </c>
      <c r="AG313" s="42">
        <f t="shared" si="18"/>
        <v>11</v>
      </c>
      <c r="AH313" s="32">
        <f>'M1,M2,M3 Restoration'!AT313</f>
        <v>0.5938111897</v>
      </c>
      <c r="AI313" s="77">
        <f t="shared" si="19"/>
        <v>13</v>
      </c>
      <c r="AJ313" s="77">
        <f t="shared" si="20"/>
        <v>9</v>
      </c>
      <c r="AK313" s="77"/>
      <c r="AL313" s="77"/>
    </row>
    <row r="314">
      <c r="A314" s="1"/>
      <c r="B314" s="1"/>
      <c r="C314" s="62"/>
      <c r="D314" s="62"/>
      <c r="E314" s="2">
        <v>4512.0</v>
      </c>
      <c r="F314" s="61">
        <v>2848.0</v>
      </c>
      <c r="G314" s="43">
        <f>'N1,N2,N3 Restoration'!H314</f>
        <v>36</v>
      </c>
      <c r="H314" s="43">
        <f>'Turnout Restoration'!AW314</f>
        <v>44</v>
      </c>
      <c r="I314" s="43">
        <f>'N1,N2,N3 Restoration'!J314</f>
        <v>27</v>
      </c>
      <c r="J314" s="44">
        <v>78.0</v>
      </c>
      <c r="K314" s="44">
        <v>145.0</v>
      </c>
      <c r="L314" s="44">
        <v>57.0</v>
      </c>
      <c r="M314" s="45">
        <f>'Turnout Restoration'!AR314</f>
        <v>20</v>
      </c>
      <c r="N314" s="45">
        <f>'Turnout Restoration'!O314</f>
        <v>30</v>
      </c>
      <c r="O314" s="45">
        <f>'Turnout Restoration'!AT314</f>
        <v>20</v>
      </c>
      <c r="P314" s="77">
        <f t="shared" si="2"/>
        <v>0.7714285714</v>
      </c>
      <c r="Q314" s="77">
        <f t="shared" si="3"/>
        <v>0.8285714286</v>
      </c>
      <c r="R314" s="77">
        <f t="shared" si="4"/>
        <v>0.04588705107</v>
      </c>
      <c r="S314" s="77">
        <f t="shared" si="5"/>
        <v>-0.02057296804</v>
      </c>
      <c r="T314" s="77">
        <f t="shared" ref="T314:U314" si="331">R314+$D$12</f>
        <v>0.4069807755</v>
      </c>
      <c r="U314" s="77">
        <f t="shared" si="331"/>
        <v>0.3405207564</v>
      </c>
      <c r="V314" s="77">
        <f t="shared" si="7"/>
        <v>175</v>
      </c>
      <c r="W314" s="77">
        <f t="shared" si="8"/>
        <v>175</v>
      </c>
      <c r="X314" s="77">
        <f t="shared" si="9"/>
        <v>103.7783643</v>
      </c>
      <c r="Y314" s="77">
        <f t="shared" si="10"/>
        <v>71.22163571</v>
      </c>
      <c r="Z314" s="77">
        <f t="shared" si="11"/>
        <v>115.4088676</v>
      </c>
      <c r="AA314" s="77">
        <f t="shared" si="12"/>
        <v>59.59113236</v>
      </c>
      <c r="AB314" s="77">
        <f t="shared" si="13"/>
        <v>0.3854367938</v>
      </c>
      <c r="AC314" s="77">
        <f t="shared" si="14"/>
        <v>0.2599453631</v>
      </c>
      <c r="AD314" s="42">
        <f t="shared" si="15"/>
        <v>40</v>
      </c>
      <c r="AE314" s="42">
        <f t="shared" si="16"/>
        <v>27</v>
      </c>
      <c r="AF314" s="42">
        <f t="shared" si="17"/>
        <v>30</v>
      </c>
      <c r="AG314" s="42">
        <f t="shared" si="18"/>
        <v>15</v>
      </c>
      <c r="AH314" s="32">
        <f>'M1,M2,M3 Restoration'!AT314</f>
        <v>0.554989955</v>
      </c>
      <c r="AI314" s="77">
        <f t="shared" si="19"/>
        <v>15</v>
      </c>
      <c r="AJ314" s="77">
        <f t="shared" si="20"/>
        <v>12</v>
      </c>
      <c r="AK314" s="77"/>
      <c r="AL314" s="77"/>
    </row>
    <row r="315">
      <c r="A315" s="1"/>
      <c r="B315" s="1"/>
      <c r="C315" s="62"/>
      <c r="D315" s="62"/>
      <c r="E315" s="2">
        <v>4526.0</v>
      </c>
      <c r="F315" s="61">
        <v>2735.0</v>
      </c>
      <c r="G315" s="43">
        <f>'N1,N2,N3 Restoration'!H315</f>
        <v>12</v>
      </c>
      <c r="H315" s="43">
        <f>'Turnout Restoration'!AW315</f>
        <v>15</v>
      </c>
      <c r="I315" s="43">
        <f>'N1,N2,N3 Restoration'!J315</f>
        <v>12</v>
      </c>
      <c r="J315" s="44">
        <v>67.0</v>
      </c>
      <c r="K315" s="44">
        <v>192.0</v>
      </c>
      <c r="L315" s="44">
        <v>33.0</v>
      </c>
      <c r="M315" s="45">
        <f>'Turnout Restoration'!AR315</f>
        <v>23</v>
      </c>
      <c r="N315" s="45">
        <f>'Turnout Restoration'!O315</f>
        <v>16</v>
      </c>
      <c r="O315" s="45">
        <f>'Turnout Restoration'!AT315</f>
        <v>25</v>
      </c>
      <c r="P315" s="77">
        <f t="shared" si="2"/>
        <v>0.6756756757</v>
      </c>
      <c r="Q315" s="77">
        <f t="shared" si="3"/>
        <v>0.9230769231</v>
      </c>
      <c r="R315" s="77">
        <f t="shared" si="4"/>
        <v>0.001511809731</v>
      </c>
      <c r="S315" s="77">
        <f t="shared" si="5"/>
        <v>0.02322418392</v>
      </c>
      <c r="T315" s="77">
        <f t="shared" ref="T315:U315" si="332">R315+$D$12</f>
        <v>0.3626055341</v>
      </c>
      <c r="U315" s="77">
        <f t="shared" si="332"/>
        <v>0.3843179083</v>
      </c>
      <c r="V315" s="77">
        <f t="shared" si="7"/>
        <v>148</v>
      </c>
      <c r="W315" s="77">
        <f t="shared" si="8"/>
        <v>208</v>
      </c>
      <c r="X315" s="77">
        <f t="shared" si="9"/>
        <v>94.33438095</v>
      </c>
      <c r="Y315" s="77">
        <f t="shared" si="10"/>
        <v>53.66561905</v>
      </c>
      <c r="Z315" s="77">
        <f t="shared" si="11"/>
        <v>128.0618751</v>
      </c>
      <c r="AA315" s="77">
        <f t="shared" si="12"/>
        <v>79.93812493</v>
      </c>
      <c r="AB315" s="77">
        <f t="shared" si="13"/>
        <v>0.5088282715</v>
      </c>
      <c r="AC315" s="77">
        <f t="shared" si="14"/>
        <v>0.1249396043</v>
      </c>
      <c r="AD315" s="42">
        <f t="shared" si="15"/>
        <v>48</v>
      </c>
      <c r="AE315" s="42">
        <f t="shared" si="16"/>
        <v>27</v>
      </c>
      <c r="AF315" s="42">
        <f t="shared" si="17"/>
        <v>16</v>
      </c>
      <c r="AG315" s="42">
        <f t="shared" si="18"/>
        <v>10</v>
      </c>
      <c r="AH315" s="32">
        <f>'M1,M2,M3 Restoration'!AT315</f>
        <v>0.6046901495</v>
      </c>
      <c r="AI315" s="77">
        <f t="shared" si="19"/>
        <v>16</v>
      </c>
      <c r="AJ315" s="77">
        <f t="shared" si="20"/>
        <v>11</v>
      </c>
      <c r="AK315" s="77"/>
      <c r="AL315" s="77"/>
    </row>
    <row r="316">
      <c r="A316" s="1"/>
      <c r="B316" s="1"/>
      <c r="C316" s="62"/>
      <c r="D316" s="62"/>
      <c r="E316" s="2">
        <v>4528.0</v>
      </c>
      <c r="F316" s="61">
        <v>1841.0</v>
      </c>
      <c r="G316" s="43">
        <f>'N1,N2,N3 Restoration'!H316</f>
        <v>10</v>
      </c>
      <c r="H316" s="43">
        <f>'Turnout Restoration'!AW316</f>
        <v>5</v>
      </c>
      <c r="I316" s="43">
        <f>'N1,N2,N3 Restoration'!J316</f>
        <v>6</v>
      </c>
      <c r="J316" s="44">
        <v>42.0</v>
      </c>
      <c r="K316" s="44">
        <v>90.0</v>
      </c>
      <c r="L316" s="44">
        <v>21.0</v>
      </c>
      <c r="M316" s="45">
        <f>'Turnout Restoration'!AR316</f>
        <v>15</v>
      </c>
      <c r="N316" s="45">
        <f>'Turnout Restoration'!O316</f>
        <v>6</v>
      </c>
      <c r="O316" s="45">
        <f>'Turnout Restoration'!AT316</f>
        <v>8</v>
      </c>
      <c r="P316" s="77">
        <f t="shared" si="2"/>
        <v>0.7325581395</v>
      </c>
      <c r="Q316" s="77">
        <f t="shared" si="3"/>
        <v>0.9375</v>
      </c>
      <c r="R316" s="77">
        <f t="shared" si="4"/>
        <v>0.02787313324</v>
      </c>
      <c r="S316" s="77">
        <f t="shared" si="5"/>
        <v>0.02990834229</v>
      </c>
      <c r="T316" s="77">
        <f t="shared" ref="T316:U316" si="333">R316+$D$12</f>
        <v>0.3889668576</v>
      </c>
      <c r="U316" s="77">
        <f t="shared" si="333"/>
        <v>0.3910020667</v>
      </c>
      <c r="V316" s="77">
        <f t="shared" si="7"/>
        <v>86</v>
      </c>
      <c r="W316" s="77">
        <f t="shared" si="8"/>
        <v>96</v>
      </c>
      <c r="X316" s="77">
        <f t="shared" si="9"/>
        <v>52.54885024</v>
      </c>
      <c r="Y316" s="77">
        <f t="shared" si="10"/>
        <v>33.45114976</v>
      </c>
      <c r="Z316" s="77">
        <f t="shared" si="11"/>
        <v>58.4638016</v>
      </c>
      <c r="AA316" s="77">
        <f t="shared" si="12"/>
        <v>37.5361984</v>
      </c>
      <c r="AB316" s="77">
        <f t="shared" si="13"/>
        <v>0.4376879778</v>
      </c>
      <c r="AC316" s="77">
        <f t="shared" si="14"/>
        <v>0.1026276061</v>
      </c>
      <c r="AD316" s="42">
        <f t="shared" si="15"/>
        <v>23</v>
      </c>
      <c r="AE316" s="42">
        <f t="shared" si="16"/>
        <v>15</v>
      </c>
      <c r="AF316" s="42">
        <f t="shared" si="17"/>
        <v>6</v>
      </c>
      <c r="AG316" s="42">
        <f t="shared" si="18"/>
        <v>4</v>
      </c>
      <c r="AH316" s="32">
        <f>'M1,M2,M3 Restoration'!AT316</f>
        <v>0.6920939431</v>
      </c>
      <c r="AI316" s="77">
        <f t="shared" si="19"/>
        <v>10</v>
      </c>
      <c r="AJ316" s="77">
        <f t="shared" si="20"/>
        <v>5</v>
      </c>
      <c r="AK316" s="77"/>
      <c r="AL316" s="77"/>
    </row>
    <row r="317">
      <c r="A317" s="1"/>
      <c r="B317" s="1"/>
      <c r="C317" s="62"/>
      <c r="D317" s="62"/>
      <c r="E317" s="2">
        <v>4529.0</v>
      </c>
      <c r="F317" s="61">
        <v>2399.0</v>
      </c>
      <c r="G317" s="43">
        <f>'N1,N2,N3 Restoration'!H317</f>
        <v>13</v>
      </c>
      <c r="H317" s="43">
        <f>'Turnout Restoration'!AW317</f>
        <v>20</v>
      </c>
      <c r="I317" s="43">
        <f>'N1,N2,N3 Restoration'!J317</f>
        <v>6</v>
      </c>
      <c r="J317" s="44">
        <v>20.0</v>
      </c>
      <c r="K317" s="44">
        <v>67.0</v>
      </c>
      <c r="L317" s="44">
        <v>22.0</v>
      </c>
      <c r="M317" s="45">
        <f>'Turnout Restoration'!AR317</f>
        <v>11</v>
      </c>
      <c r="N317" s="45">
        <f>'Turnout Restoration'!O317</f>
        <v>12</v>
      </c>
      <c r="O317" s="45">
        <f>'Turnout Restoration'!AT317</f>
        <v>7</v>
      </c>
      <c r="P317" s="77">
        <f t="shared" si="2"/>
        <v>0.7</v>
      </c>
      <c r="Q317" s="77">
        <f t="shared" si="3"/>
        <v>0.8481012658</v>
      </c>
      <c r="R317" s="77">
        <f t="shared" si="4"/>
        <v>0.01278455249</v>
      </c>
      <c r="S317" s="77">
        <f t="shared" si="5"/>
        <v>-0.0115221583</v>
      </c>
      <c r="T317" s="77">
        <f t="shared" ref="T317:U317" si="334">R317+$D$12</f>
        <v>0.3738782769</v>
      </c>
      <c r="U317" s="77">
        <f t="shared" si="334"/>
        <v>0.3495715661</v>
      </c>
      <c r="V317" s="77">
        <f t="shared" si="7"/>
        <v>60</v>
      </c>
      <c r="W317" s="77">
        <f t="shared" si="8"/>
        <v>79</v>
      </c>
      <c r="X317" s="77">
        <f t="shared" si="9"/>
        <v>37.56730339</v>
      </c>
      <c r="Y317" s="77">
        <f t="shared" si="10"/>
        <v>22.43269661</v>
      </c>
      <c r="Z317" s="77">
        <f t="shared" si="11"/>
        <v>51.38384628</v>
      </c>
      <c r="AA317" s="77">
        <f t="shared" si="12"/>
        <v>27.61615372</v>
      </c>
      <c r="AB317" s="77">
        <f t="shared" si="13"/>
        <v>0.47914006</v>
      </c>
      <c r="AC317" s="77">
        <f t="shared" si="14"/>
        <v>0.2335364296</v>
      </c>
      <c r="AD317" s="42">
        <f t="shared" si="15"/>
        <v>18</v>
      </c>
      <c r="AE317" s="42">
        <f t="shared" si="16"/>
        <v>11</v>
      </c>
      <c r="AF317" s="42">
        <f t="shared" si="17"/>
        <v>12</v>
      </c>
      <c r="AG317" s="42">
        <f t="shared" si="18"/>
        <v>6</v>
      </c>
      <c r="AH317" s="32">
        <f>'M1,M2,M3 Restoration'!AT317</f>
        <v>0.5109580542</v>
      </c>
      <c r="AI317" s="77">
        <f t="shared" si="19"/>
        <v>6</v>
      </c>
      <c r="AJ317" s="77">
        <f t="shared" si="20"/>
        <v>5</v>
      </c>
      <c r="AK317" s="77"/>
      <c r="AL317" s="77"/>
    </row>
    <row r="318">
      <c r="A318" s="1"/>
      <c r="B318" s="1"/>
      <c r="C318" s="62"/>
      <c r="D318" s="62"/>
      <c r="E318" s="2">
        <v>4541.0</v>
      </c>
      <c r="F318" s="61">
        <v>3526.0</v>
      </c>
      <c r="G318" s="43">
        <f>'N1,N2,N3 Restoration'!H318</f>
        <v>10</v>
      </c>
      <c r="H318" s="43">
        <f>'Turnout Restoration'!AW318</f>
        <v>7</v>
      </c>
      <c r="I318" s="43">
        <f>'N1,N2,N3 Restoration'!J318</f>
        <v>18</v>
      </c>
      <c r="J318" s="44">
        <v>53.0</v>
      </c>
      <c r="K318" s="44">
        <v>119.0</v>
      </c>
      <c r="L318" s="44">
        <v>35.0</v>
      </c>
      <c r="M318" s="45">
        <f>'Turnout Restoration'!AR318</f>
        <v>22</v>
      </c>
      <c r="N318" s="45">
        <f>'Turnout Restoration'!O318</f>
        <v>15</v>
      </c>
      <c r="O318" s="45">
        <f>'Turnout Restoration'!AT318</f>
        <v>40</v>
      </c>
      <c r="P318" s="77">
        <f t="shared" si="2"/>
        <v>0.5866666667</v>
      </c>
      <c r="Q318" s="77">
        <f t="shared" si="3"/>
        <v>0.8880597015</v>
      </c>
      <c r="R318" s="77">
        <f t="shared" si="4"/>
        <v>-0.03973807859</v>
      </c>
      <c r="S318" s="77">
        <f t="shared" si="5"/>
        <v>0.006995978536</v>
      </c>
      <c r="T318" s="77">
        <f t="shared" ref="T318:U318" si="335">R318+$D$12</f>
        <v>0.3213556458</v>
      </c>
      <c r="U318" s="77">
        <f t="shared" si="335"/>
        <v>0.3680897029</v>
      </c>
      <c r="V318" s="77">
        <f t="shared" si="7"/>
        <v>150</v>
      </c>
      <c r="W318" s="77">
        <f t="shared" si="8"/>
        <v>134</v>
      </c>
      <c r="X318" s="77">
        <f t="shared" si="9"/>
        <v>101.7966531</v>
      </c>
      <c r="Y318" s="77">
        <f t="shared" si="10"/>
        <v>48.20334687</v>
      </c>
      <c r="Z318" s="77">
        <f t="shared" si="11"/>
        <v>84.67597981</v>
      </c>
      <c r="AA318" s="77">
        <f t="shared" si="12"/>
        <v>49.32402019</v>
      </c>
      <c r="AB318" s="77">
        <f t="shared" si="13"/>
        <v>0.609057352</v>
      </c>
      <c r="AC318" s="77">
        <f t="shared" si="14"/>
        <v>0.1771458687</v>
      </c>
      <c r="AD318" s="42">
        <f t="shared" si="15"/>
        <v>62</v>
      </c>
      <c r="AE318" s="42">
        <f t="shared" si="16"/>
        <v>29</v>
      </c>
      <c r="AF318" s="42">
        <f t="shared" si="17"/>
        <v>15</v>
      </c>
      <c r="AG318" s="42">
        <f t="shared" si="18"/>
        <v>9</v>
      </c>
      <c r="AH318" s="32">
        <f>'M1,M2,M3 Restoration'!AT318</f>
        <v>0.4288060347</v>
      </c>
      <c r="AI318" s="77">
        <f t="shared" si="19"/>
        <v>12</v>
      </c>
      <c r="AJ318" s="77">
        <f t="shared" si="20"/>
        <v>17</v>
      </c>
      <c r="AK318" s="77"/>
      <c r="AL318" s="77"/>
    </row>
    <row r="319">
      <c r="A319" s="1"/>
      <c r="B319" s="1"/>
      <c r="C319" s="62"/>
      <c r="D319" s="62"/>
      <c r="E319" s="2">
        <v>4543.0</v>
      </c>
      <c r="F319" s="61">
        <v>2234.0</v>
      </c>
      <c r="G319" s="43">
        <f>'N1,N2,N3 Restoration'!H319</f>
        <v>4</v>
      </c>
      <c r="H319" s="43">
        <f>'Turnout Restoration'!AW319</f>
        <v>6</v>
      </c>
      <c r="I319" s="43">
        <f>'N1,N2,N3 Restoration'!J319</f>
        <v>3</v>
      </c>
      <c r="J319" s="44">
        <v>15.0</v>
      </c>
      <c r="K319" s="44">
        <v>62.0</v>
      </c>
      <c r="L319" s="44">
        <v>8.0</v>
      </c>
      <c r="M319" s="45">
        <f>'Turnout Restoration'!AR319</f>
        <v>11</v>
      </c>
      <c r="N319" s="45">
        <f>'Turnout Restoration'!O319</f>
        <v>6</v>
      </c>
      <c r="O319" s="45">
        <f>'Turnout Restoration'!AT319</f>
        <v>8</v>
      </c>
      <c r="P319" s="77">
        <f t="shared" si="2"/>
        <v>0.5476190476</v>
      </c>
      <c r="Q319" s="77">
        <f t="shared" si="3"/>
        <v>0.9117647059</v>
      </c>
      <c r="R319" s="77">
        <f t="shared" si="4"/>
        <v>-0.05783411114</v>
      </c>
      <c r="S319" s="77">
        <f t="shared" si="5"/>
        <v>0.01798170677</v>
      </c>
      <c r="T319" s="77">
        <f t="shared" ref="T319:U319" si="336">R319+$D$12</f>
        <v>0.3032596133</v>
      </c>
      <c r="U319" s="77">
        <f t="shared" si="336"/>
        <v>0.3790754312</v>
      </c>
      <c r="V319" s="77">
        <f t="shared" si="7"/>
        <v>42</v>
      </c>
      <c r="W319" s="77">
        <f t="shared" si="8"/>
        <v>68</v>
      </c>
      <c r="X319" s="77">
        <f t="shared" si="9"/>
        <v>29.26309624</v>
      </c>
      <c r="Y319" s="77">
        <f t="shared" si="10"/>
        <v>12.73690376</v>
      </c>
      <c r="Z319" s="77">
        <f t="shared" si="11"/>
        <v>42.22287068</v>
      </c>
      <c r="AA319" s="77">
        <f t="shared" si="12"/>
        <v>25.77712932</v>
      </c>
      <c r="AB319" s="77">
        <f t="shared" si="13"/>
        <v>0.6492819435</v>
      </c>
      <c r="AC319" s="77">
        <f t="shared" si="14"/>
        <v>0.1421030807</v>
      </c>
      <c r="AD319" s="42">
        <f t="shared" si="15"/>
        <v>19</v>
      </c>
      <c r="AE319" s="42">
        <f t="shared" si="16"/>
        <v>8</v>
      </c>
      <c r="AF319" s="42">
        <f t="shared" si="17"/>
        <v>6</v>
      </c>
      <c r="AG319" s="42">
        <f t="shared" si="18"/>
        <v>4</v>
      </c>
      <c r="AH319" s="32">
        <f>'M1,M2,M3 Restoration'!AT319</f>
        <v>0.6384063587</v>
      </c>
      <c r="AI319" s="77">
        <f t="shared" si="19"/>
        <v>5</v>
      </c>
      <c r="AJ319" s="77">
        <f t="shared" si="20"/>
        <v>3</v>
      </c>
      <c r="AK319" s="77"/>
      <c r="AL319" s="77"/>
    </row>
    <row r="320">
      <c r="A320" s="1"/>
      <c r="B320" s="1"/>
      <c r="C320" s="62"/>
      <c r="D320" s="62"/>
      <c r="E320" s="2">
        <v>4547.0</v>
      </c>
      <c r="F320" s="61">
        <v>2569.0</v>
      </c>
      <c r="G320" s="43">
        <f>'N1,N2,N3 Restoration'!H320</f>
        <v>8</v>
      </c>
      <c r="H320" s="43">
        <f>'Turnout Restoration'!AW320</f>
        <v>6</v>
      </c>
      <c r="I320" s="43">
        <f>'N1,N2,N3 Restoration'!J320</f>
        <v>17</v>
      </c>
      <c r="J320" s="44">
        <v>20.0</v>
      </c>
      <c r="K320" s="44">
        <v>120.0</v>
      </c>
      <c r="L320" s="44">
        <v>24.0</v>
      </c>
      <c r="M320" s="45">
        <f>'Turnout Restoration'!AR320</f>
        <v>13</v>
      </c>
      <c r="N320" s="45">
        <f>'Turnout Restoration'!O320</f>
        <v>11</v>
      </c>
      <c r="O320" s="45">
        <f>'Turnout Restoration'!AT320</f>
        <v>43</v>
      </c>
      <c r="P320" s="77">
        <f t="shared" si="2"/>
        <v>0.44</v>
      </c>
      <c r="Q320" s="77">
        <f t="shared" si="3"/>
        <v>0.9160305344</v>
      </c>
      <c r="R320" s="77">
        <f t="shared" si="4"/>
        <v>-0.1077085423</v>
      </c>
      <c r="S320" s="77">
        <f t="shared" si="5"/>
        <v>0.0199586409</v>
      </c>
      <c r="T320" s="77">
        <f t="shared" ref="T320:U320" si="337">R320+$D$12</f>
        <v>0.2533851821</v>
      </c>
      <c r="U320" s="77">
        <f t="shared" si="337"/>
        <v>0.3810523653</v>
      </c>
      <c r="V320" s="77">
        <f t="shared" si="7"/>
        <v>100</v>
      </c>
      <c r="W320" s="77">
        <f t="shared" si="8"/>
        <v>131</v>
      </c>
      <c r="X320" s="77">
        <f t="shared" si="9"/>
        <v>74.66148179</v>
      </c>
      <c r="Y320" s="77">
        <f t="shared" si="10"/>
        <v>25.33851821</v>
      </c>
      <c r="Z320" s="77">
        <f t="shared" si="11"/>
        <v>81.08214014</v>
      </c>
      <c r="AA320" s="77">
        <f t="shared" si="12"/>
        <v>49.91785986</v>
      </c>
      <c r="AB320" s="77">
        <f t="shared" si="13"/>
        <v>0.7500520838</v>
      </c>
      <c r="AC320" s="77">
        <f t="shared" si="14"/>
        <v>0.1356648946</v>
      </c>
      <c r="AD320" s="42">
        <f t="shared" si="15"/>
        <v>56</v>
      </c>
      <c r="AE320" s="42">
        <f t="shared" si="16"/>
        <v>19</v>
      </c>
      <c r="AF320" s="42">
        <f t="shared" si="17"/>
        <v>11</v>
      </c>
      <c r="AG320" s="42">
        <f t="shared" si="18"/>
        <v>7</v>
      </c>
      <c r="AH320" s="32">
        <f>'M1,M2,M3 Restoration'!AT320</f>
        <v>0.2355414156</v>
      </c>
      <c r="AI320" s="77">
        <f t="shared" si="19"/>
        <v>4</v>
      </c>
      <c r="AJ320" s="77">
        <f t="shared" si="20"/>
        <v>15</v>
      </c>
      <c r="AK320" s="77"/>
      <c r="AL320" s="77"/>
    </row>
    <row r="321">
      <c r="A321" s="1"/>
      <c r="B321" s="1"/>
      <c r="C321" s="62"/>
      <c r="D321" s="62"/>
      <c r="E321" s="2">
        <v>4548.0</v>
      </c>
      <c r="F321" s="61">
        <v>1991.0</v>
      </c>
      <c r="G321" s="43">
        <f>'N1,N2,N3 Restoration'!H321</f>
        <v>3</v>
      </c>
      <c r="H321" s="43">
        <f>'Turnout Restoration'!AW321</f>
        <v>4</v>
      </c>
      <c r="I321" s="43">
        <f>'N1,N2,N3 Restoration'!J321</f>
        <v>5</v>
      </c>
      <c r="J321" s="44">
        <v>36.0</v>
      </c>
      <c r="K321" s="44">
        <v>75.0</v>
      </c>
      <c r="L321" s="44">
        <v>10.0</v>
      </c>
      <c r="M321" s="45">
        <f>'Turnout Restoration'!AR321</f>
        <v>8</v>
      </c>
      <c r="N321" s="45">
        <f>'Turnout Restoration'!O321</f>
        <v>7</v>
      </c>
      <c r="O321" s="45">
        <f>'Turnout Restoration'!AT321</f>
        <v>19</v>
      </c>
      <c r="P321" s="77">
        <f t="shared" si="2"/>
        <v>0.6301369863</v>
      </c>
      <c r="Q321" s="77">
        <f t="shared" si="3"/>
        <v>0.9146341463</v>
      </c>
      <c r="R321" s="77">
        <f t="shared" si="4"/>
        <v>-0.01959241187</v>
      </c>
      <c r="S321" s="77">
        <f t="shared" si="5"/>
        <v>0.01931150586</v>
      </c>
      <c r="T321" s="77">
        <f t="shared" ref="T321:U321" si="338">R321+$D$12</f>
        <v>0.3415013125</v>
      </c>
      <c r="U321" s="77">
        <f t="shared" si="338"/>
        <v>0.3804052303</v>
      </c>
      <c r="V321" s="77">
        <f t="shared" si="7"/>
        <v>73</v>
      </c>
      <c r="W321" s="77">
        <f t="shared" si="8"/>
        <v>82</v>
      </c>
      <c r="X321" s="77">
        <f t="shared" si="9"/>
        <v>48.07040418</v>
      </c>
      <c r="Y321" s="77">
        <f t="shared" si="10"/>
        <v>24.92959582</v>
      </c>
      <c r="Z321" s="77">
        <f t="shared" si="11"/>
        <v>50.80677112</v>
      </c>
      <c r="AA321" s="77">
        <f t="shared" si="12"/>
        <v>31.19322888</v>
      </c>
      <c r="AB321" s="77">
        <f t="shared" si="13"/>
        <v>0.5616761593</v>
      </c>
      <c r="AC321" s="77">
        <f t="shared" si="14"/>
        <v>0.1377769113</v>
      </c>
      <c r="AD321" s="42">
        <f t="shared" si="15"/>
        <v>27</v>
      </c>
      <c r="AE321" s="42">
        <f t="shared" si="16"/>
        <v>14</v>
      </c>
      <c r="AF321" s="42">
        <f t="shared" si="17"/>
        <v>7</v>
      </c>
      <c r="AG321" s="42">
        <f t="shared" si="18"/>
        <v>4</v>
      </c>
      <c r="AH321" s="32">
        <f>'M1,M2,M3 Restoration'!AT321</f>
        <v>0.587244731</v>
      </c>
      <c r="AI321" s="77">
        <f t="shared" si="19"/>
        <v>8</v>
      </c>
      <c r="AJ321" s="77">
        <f t="shared" si="20"/>
        <v>6</v>
      </c>
      <c r="AK321" s="77"/>
      <c r="AL321" s="77"/>
    </row>
    <row r="322">
      <c r="A322" s="1"/>
      <c r="B322" s="1"/>
      <c r="C322" s="62"/>
      <c r="D322" s="62"/>
      <c r="E322" s="2">
        <v>4553.0</v>
      </c>
      <c r="F322" s="61">
        <v>1921.0</v>
      </c>
      <c r="G322" s="43">
        <f>'N1,N2,N3 Restoration'!H322</f>
        <v>3</v>
      </c>
      <c r="H322" s="43">
        <f>'Turnout Restoration'!AW322</f>
        <v>14</v>
      </c>
      <c r="I322" s="43">
        <f>'N1,N2,N3 Restoration'!J322</f>
        <v>4</v>
      </c>
      <c r="J322" s="44">
        <v>15.0</v>
      </c>
      <c r="K322" s="44">
        <v>43.0</v>
      </c>
      <c r="L322" s="44">
        <v>16.0</v>
      </c>
      <c r="M322" s="45">
        <f>'Turnout Restoration'!AR322</f>
        <v>5</v>
      </c>
      <c r="N322" s="45">
        <f>'Turnout Restoration'!O322</f>
        <v>11</v>
      </c>
      <c r="O322" s="45">
        <f>'Turnout Restoration'!AT322</f>
        <v>9</v>
      </c>
      <c r="P322" s="77">
        <f t="shared" si="2"/>
        <v>0.6888888889</v>
      </c>
      <c r="Q322" s="77">
        <f t="shared" si="3"/>
        <v>0.7962962963</v>
      </c>
      <c r="R322" s="77">
        <f t="shared" si="4"/>
        <v>0.007635274933</v>
      </c>
      <c r="S322" s="77">
        <f t="shared" si="5"/>
        <v>-0.03553039332</v>
      </c>
      <c r="T322" s="77">
        <f t="shared" ref="T322:U322" si="339">R322+$D$12</f>
        <v>0.3687289993</v>
      </c>
      <c r="U322" s="77">
        <f t="shared" si="339"/>
        <v>0.3255633311</v>
      </c>
      <c r="V322" s="77">
        <f t="shared" si="7"/>
        <v>45</v>
      </c>
      <c r="W322" s="77">
        <f t="shared" si="8"/>
        <v>54</v>
      </c>
      <c r="X322" s="77">
        <f t="shared" si="9"/>
        <v>28.40719503</v>
      </c>
      <c r="Y322" s="77">
        <f t="shared" si="10"/>
        <v>16.59280497</v>
      </c>
      <c r="Z322" s="77">
        <f t="shared" si="11"/>
        <v>36.41958012</v>
      </c>
      <c r="AA322" s="77">
        <f t="shared" si="12"/>
        <v>17.58041988</v>
      </c>
      <c r="AB322" s="77">
        <f t="shared" si="13"/>
        <v>0.4928328892</v>
      </c>
      <c r="AC322" s="77">
        <f t="shared" si="14"/>
        <v>0.3020353327</v>
      </c>
      <c r="AD322" s="42">
        <f t="shared" si="15"/>
        <v>14</v>
      </c>
      <c r="AE322" s="42">
        <f t="shared" si="16"/>
        <v>8</v>
      </c>
      <c r="AF322" s="42">
        <f t="shared" si="17"/>
        <v>11</v>
      </c>
      <c r="AG322" s="42">
        <f t="shared" si="18"/>
        <v>5</v>
      </c>
      <c r="AH322" s="32">
        <f>'M1,M2,M3 Restoration'!AT322</f>
        <v>0.3445544967</v>
      </c>
      <c r="AI322" s="77">
        <f t="shared" si="19"/>
        <v>3</v>
      </c>
      <c r="AJ322" s="77">
        <f t="shared" si="20"/>
        <v>5</v>
      </c>
      <c r="AK322" s="77"/>
      <c r="AL322" s="77"/>
    </row>
    <row r="323">
      <c r="A323" s="1"/>
      <c r="B323" s="1"/>
      <c r="C323" s="62"/>
      <c r="D323" s="62"/>
      <c r="E323" s="2">
        <v>4555.0</v>
      </c>
      <c r="F323" s="61">
        <v>3603.0</v>
      </c>
      <c r="G323" s="43">
        <f>'N1,N2,N3 Restoration'!H323</f>
        <v>16</v>
      </c>
      <c r="H323" s="43">
        <f>'Turnout Restoration'!AW323</f>
        <v>12</v>
      </c>
      <c r="I323" s="43">
        <f>'N1,N2,N3 Restoration'!J323</f>
        <v>20</v>
      </c>
      <c r="J323" s="44">
        <v>34.0</v>
      </c>
      <c r="K323" s="44">
        <v>97.0</v>
      </c>
      <c r="L323" s="44">
        <v>34.0</v>
      </c>
      <c r="M323" s="45">
        <f>'Turnout Restoration'!AR323</f>
        <v>22</v>
      </c>
      <c r="N323" s="45">
        <f>'Turnout Restoration'!O323</f>
        <v>16</v>
      </c>
      <c r="O323" s="45">
        <f>'Turnout Restoration'!AT323</f>
        <v>24</v>
      </c>
      <c r="P323" s="77">
        <f t="shared" si="2"/>
        <v>0.5964912281</v>
      </c>
      <c r="Q323" s="77">
        <f t="shared" si="3"/>
        <v>0.8584070796</v>
      </c>
      <c r="R323" s="77">
        <f t="shared" si="4"/>
        <v>-0.03518503317</v>
      </c>
      <c r="S323" s="77">
        <f t="shared" si="5"/>
        <v>-0.006746083678</v>
      </c>
      <c r="T323" s="77">
        <f t="shared" ref="T323:U323" si="340">R323+$D$12</f>
        <v>0.3259086912</v>
      </c>
      <c r="U323" s="77">
        <f t="shared" si="340"/>
        <v>0.3543476407</v>
      </c>
      <c r="V323" s="77">
        <f t="shared" si="7"/>
        <v>114</v>
      </c>
      <c r="W323" s="77">
        <f t="shared" si="8"/>
        <v>113</v>
      </c>
      <c r="X323" s="77">
        <f t="shared" si="9"/>
        <v>76.8464092</v>
      </c>
      <c r="Y323" s="77">
        <f t="shared" si="10"/>
        <v>37.1535908</v>
      </c>
      <c r="Z323" s="77">
        <f t="shared" si="11"/>
        <v>72.9587166</v>
      </c>
      <c r="AA323" s="77">
        <f t="shared" si="12"/>
        <v>40.0412834</v>
      </c>
      <c r="AB323" s="77">
        <f t="shared" si="13"/>
        <v>0.5985966095</v>
      </c>
      <c r="AC323" s="77">
        <f t="shared" si="14"/>
        <v>0.2193021032</v>
      </c>
      <c r="AD323" s="42">
        <f t="shared" si="15"/>
        <v>46</v>
      </c>
      <c r="AE323" s="42">
        <f t="shared" si="16"/>
        <v>22</v>
      </c>
      <c r="AF323" s="42">
        <f t="shared" si="17"/>
        <v>16</v>
      </c>
      <c r="AG323" s="42">
        <f t="shared" si="18"/>
        <v>9</v>
      </c>
      <c r="AH323" s="32">
        <f>'M1,M2,M3 Restoration'!AT323</f>
        <v>0.3766910994</v>
      </c>
      <c r="AI323" s="77">
        <f t="shared" si="19"/>
        <v>8</v>
      </c>
      <c r="AJ323" s="77">
        <f t="shared" si="20"/>
        <v>14</v>
      </c>
      <c r="AK323" s="77"/>
      <c r="AL323" s="77"/>
    </row>
    <row r="324">
      <c r="A324" s="1"/>
      <c r="B324" s="1"/>
      <c r="C324" s="62"/>
      <c r="D324" s="62"/>
      <c r="E324" s="2">
        <v>4559.0</v>
      </c>
      <c r="F324" s="61">
        <v>2078.0</v>
      </c>
      <c r="G324" s="43">
        <f>'N1,N2,N3 Restoration'!H324</f>
        <v>12</v>
      </c>
      <c r="H324" s="43">
        <f>'Turnout Restoration'!AW324</f>
        <v>46</v>
      </c>
      <c r="I324" s="43">
        <f>'N1,N2,N3 Restoration'!J324</f>
        <v>5</v>
      </c>
      <c r="J324" s="44">
        <v>30.0</v>
      </c>
      <c r="K324" s="44">
        <v>58.0</v>
      </c>
      <c r="L324" s="44">
        <v>28.0</v>
      </c>
      <c r="M324" s="45">
        <f>'Turnout Restoration'!AR324</f>
        <v>3</v>
      </c>
      <c r="N324" s="45">
        <f>'Turnout Restoration'!O324</f>
        <v>15</v>
      </c>
      <c r="O324" s="45">
        <f>'Turnout Restoration'!AT324</f>
        <v>4</v>
      </c>
      <c r="P324" s="77">
        <f t="shared" si="2"/>
        <v>0.8923076923</v>
      </c>
      <c r="Q324" s="77">
        <f t="shared" si="3"/>
        <v>0.7945205479</v>
      </c>
      <c r="R324" s="77">
        <f t="shared" si="4"/>
        <v>0.101906664</v>
      </c>
      <c r="S324" s="77">
        <f t="shared" si="5"/>
        <v>-0.03635333722</v>
      </c>
      <c r="T324" s="77">
        <f t="shared" ref="T324:U324" si="341">R324+$D$12</f>
        <v>0.4630003885</v>
      </c>
      <c r="U324" s="77">
        <f t="shared" si="341"/>
        <v>0.3247403872</v>
      </c>
      <c r="V324" s="77">
        <f t="shared" si="7"/>
        <v>65</v>
      </c>
      <c r="W324" s="77">
        <f t="shared" si="8"/>
        <v>73</v>
      </c>
      <c r="X324" s="77">
        <f t="shared" si="9"/>
        <v>34.90497475</v>
      </c>
      <c r="Y324" s="77">
        <f t="shared" si="10"/>
        <v>30.09502525</v>
      </c>
      <c r="Z324" s="77">
        <f t="shared" si="11"/>
        <v>49.29395174</v>
      </c>
      <c r="AA324" s="77">
        <f t="shared" si="12"/>
        <v>23.70604826</v>
      </c>
      <c r="AB324" s="77">
        <f t="shared" si="13"/>
        <v>0.2005444797</v>
      </c>
      <c r="AC324" s="77">
        <f t="shared" si="14"/>
        <v>0.3042969669</v>
      </c>
      <c r="AD324" s="42">
        <f t="shared" si="15"/>
        <v>7</v>
      </c>
      <c r="AE324" s="42">
        <f t="shared" si="16"/>
        <v>6</v>
      </c>
      <c r="AF324" s="42">
        <f t="shared" si="17"/>
        <v>15</v>
      </c>
      <c r="AG324" s="42">
        <f t="shared" si="18"/>
        <v>7</v>
      </c>
      <c r="AH324" s="32">
        <f>'M1,M2,M3 Restoration'!AT324</f>
        <v>0.5819022021</v>
      </c>
      <c r="AI324" s="77">
        <f t="shared" si="19"/>
        <v>3</v>
      </c>
      <c r="AJ324" s="77">
        <f t="shared" si="20"/>
        <v>3</v>
      </c>
      <c r="AK324" s="77"/>
      <c r="AL324" s="77"/>
    </row>
    <row r="325">
      <c r="A325" s="1"/>
      <c r="B325" s="1"/>
      <c r="C325" s="62"/>
      <c r="D325" s="62"/>
      <c r="E325" s="2">
        <v>4562.0</v>
      </c>
      <c r="F325" s="61">
        <v>1374.0</v>
      </c>
      <c r="G325" s="43">
        <f>'N1,N2,N3 Restoration'!H325</f>
        <v>4</v>
      </c>
      <c r="H325" s="43">
        <f>'Turnout Restoration'!AW325</f>
        <v>1</v>
      </c>
      <c r="I325" s="43">
        <f>'N1,N2,N3 Restoration'!J325</f>
        <v>7</v>
      </c>
      <c r="J325" s="44">
        <v>17.0</v>
      </c>
      <c r="K325" s="44">
        <v>36.0</v>
      </c>
      <c r="L325" s="44">
        <v>16.0</v>
      </c>
      <c r="M325" s="45">
        <f>'Turnout Restoration'!AR325</f>
        <v>14</v>
      </c>
      <c r="N325" s="45">
        <f>'Turnout Restoration'!O325</f>
        <v>5</v>
      </c>
      <c r="O325" s="45">
        <f>'Turnout Restoration'!AT325</f>
        <v>14</v>
      </c>
      <c r="P325" s="77">
        <f t="shared" si="2"/>
        <v>0.5409836066</v>
      </c>
      <c r="Q325" s="77">
        <f t="shared" si="3"/>
        <v>0.8780487805</v>
      </c>
      <c r="R325" s="77">
        <f t="shared" si="4"/>
        <v>-0.06090920664</v>
      </c>
      <c r="S325" s="77">
        <f t="shared" si="5"/>
        <v>0.00235656756</v>
      </c>
      <c r="T325" s="77">
        <f t="shared" ref="T325:U325" si="342">R325+$D$12</f>
        <v>0.3001845178</v>
      </c>
      <c r="U325" s="77">
        <f t="shared" si="342"/>
        <v>0.363450292</v>
      </c>
      <c r="V325" s="77">
        <f t="shared" si="7"/>
        <v>61</v>
      </c>
      <c r="W325" s="77">
        <f t="shared" si="8"/>
        <v>41</v>
      </c>
      <c r="X325" s="77">
        <f t="shared" si="9"/>
        <v>42.68874442</v>
      </c>
      <c r="Y325" s="77">
        <f t="shared" si="10"/>
        <v>18.31125558</v>
      </c>
      <c r="Z325" s="77">
        <f t="shared" si="11"/>
        <v>26.09853803</v>
      </c>
      <c r="AA325" s="77">
        <f t="shared" si="12"/>
        <v>14.90146197</v>
      </c>
      <c r="AB325" s="77">
        <f t="shared" si="13"/>
        <v>0.6559106009</v>
      </c>
      <c r="AC325" s="77">
        <f t="shared" si="14"/>
        <v>0.1915816125</v>
      </c>
      <c r="AD325" s="42">
        <f t="shared" si="15"/>
        <v>28</v>
      </c>
      <c r="AE325" s="42">
        <f t="shared" si="16"/>
        <v>12</v>
      </c>
      <c r="AF325" s="42">
        <f t="shared" si="17"/>
        <v>5</v>
      </c>
      <c r="AG325" s="42">
        <f t="shared" si="18"/>
        <v>3</v>
      </c>
      <c r="AH325" s="32">
        <f>'M1,M2,M3 Restoration'!AT325</f>
        <v>0.3419629486</v>
      </c>
      <c r="AI325" s="77">
        <f t="shared" si="19"/>
        <v>4</v>
      </c>
      <c r="AJ325" s="77">
        <f t="shared" si="20"/>
        <v>8</v>
      </c>
      <c r="AK325" s="77"/>
      <c r="AL325" s="77"/>
    </row>
    <row r="326">
      <c r="A326" s="1"/>
      <c r="B326" s="1"/>
      <c r="C326" s="62"/>
      <c r="D326" s="62"/>
      <c r="E326" s="2">
        <v>4564.0</v>
      </c>
      <c r="F326" s="61">
        <v>2237.0</v>
      </c>
      <c r="G326" s="43">
        <f>'N1,N2,N3 Restoration'!H326</f>
        <v>6</v>
      </c>
      <c r="H326" s="43">
        <f>'Turnout Restoration'!AW326</f>
        <v>3</v>
      </c>
      <c r="I326" s="43">
        <f>'N1,N2,N3 Restoration'!J326</f>
        <v>9</v>
      </c>
      <c r="J326" s="44">
        <v>35.0</v>
      </c>
      <c r="K326" s="44">
        <v>89.0</v>
      </c>
      <c r="L326" s="44">
        <v>25.0</v>
      </c>
      <c r="M326" s="45">
        <f>'Turnout Restoration'!AR326</f>
        <v>19</v>
      </c>
      <c r="N326" s="45">
        <f>'Turnout Restoration'!O326</f>
        <v>5</v>
      </c>
      <c r="O326" s="45">
        <f>'Turnout Restoration'!AT326</f>
        <v>22</v>
      </c>
      <c r="P326" s="77">
        <f t="shared" si="2"/>
        <v>0.5940594059</v>
      </c>
      <c r="Q326" s="77">
        <f t="shared" si="3"/>
        <v>0.9468085106</v>
      </c>
      <c r="R326" s="77">
        <f t="shared" si="4"/>
        <v>-0.03631202461</v>
      </c>
      <c r="S326" s="77">
        <f t="shared" si="5"/>
        <v>0.03422223173</v>
      </c>
      <c r="T326" s="77">
        <f t="shared" ref="T326:U326" si="343">R326+$D$12</f>
        <v>0.3247816998</v>
      </c>
      <c r="U326" s="77">
        <f t="shared" si="343"/>
        <v>0.3953159561</v>
      </c>
      <c r="V326" s="77">
        <f t="shared" si="7"/>
        <v>101</v>
      </c>
      <c r="W326" s="77">
        <f t="shared" si="8"/>
        <v>94</v>
      </c>
      <c r="X326" s="77">
        <f t="shared" si="9"/>
        <v>68.19704832</v>
      </c>
      <c r="Y326" s="77">
        <f t="shared" si="10"/>
        <v>32.80295168</v>
      </c>
      <c r="Z326" s="77">
        <f t="shared" si="11"/>
        <v>56.84030012</v>
      </c>
      <c r="AA326" s="77">
        <f t="shared" si="12"/>
        <v>37.15969988</v>
      </c>
      <c r="AB326" s="77">
        <f t="shared" si="13"/>
        <v>0.6011990403</v>
      </c>
      <c r="AC326" s="77">
        <f t="shared" si="14"/>
        <v>0.0879657565</v>
      </c>
      <c r="AD326" s="42">
        <f t="shared" si="15"/>
        <v>41</v>
      </c>
      <c r="AE326" s="42">
        <f t="shared" si="16"/>
        <v>20</v>
      </c>
      <c r="AF326" s="42">
        <f t="shared" si="17"/>
        <v>5</v>
      </c>
      <c r="AG326" s="42">
        <f t="shared" si="18"/>
        <v>3</v>
      </c>
      <c r="AH326" s="32">
        <f>'M1,M2,M3 Restoration'!AT326</f>
        <v>0.4385730894</v>
      </c>
      <c r="AI326" s="77">
        <f t="shared" si="19"/>
        <v>9</v>
      </c>
      <c r="AJ326" s="77">
        <f t="shared" si="20"/>
        <v>11</v>
      </c>
      <c r="AK326" s="77"/>
      <c r="AL326" s="77"/>
    </row>
    <row r="327">
      <c r="A327" s="1"/>
      <c r="B327" s="1"/>
      <c r="C327" s="62"/>
      <c r="D327" s="62"/>
      <c r="E327" s="2">
        <v>4581.0</v>
      </c>
      <c r="F327" s="61">
        <v>3299.0</v>
      </c>
      <c r="G327" s="43">
        <f>'N1,N2,N3 Restoration'!H327</f>
        <v>15</v>
      </c>
      <c r="H327" s="43">
        <f>'Turnout Restoration'!AW327</f>
        <v>33</v>
      </c>
      <c r="I327" s="43">
        <f>'N1,N2,N3 Restoration'!J327</f>
        <v>22</v>
      </c>
      <c r="J327" s="44">
        <v>64.0</v>
      </c>
      <c r="K327" s="44">
        <v>158.0</v>
      </c>
      <c r="L327" s="44">
        <v>42.0</v>
      </c>
      <c r="M327" s="45">
        <f>'Turnout Restoration'!AR327</f>
        <v>28</v>
      </c>
      <c r="N327" s="45">
        <f>'Turnout Restoration'!O327</f>
        <v>34</v>
      </c>
      <c r="O327" s="45">
        <f>'Turnout Restoration'!AT327</f>
        <v>39</v>
      </c>
      <c r="P327" s="77">
        <f t="shared" si="2"/>
        <v>0.612716763</v>
      </c>
      <c r="Q327" s="77">
        <f t="shared" si="3"/>
        <v>0.8229166667</v>
      </c>
      <c r="R327" s="77">
        <f t="shared" si="4"/>
        <v>-0.02766555271</v>
      </c>
      <c r="S327" s="77">
        <f t="shared" si="5"/>
        <v>-0.02319358251</v>
      </c>
      <c r="T327" s="77">
        <f t="shared" ref="T327:U327" si="344">R327+$D$12</f>
        <v>0.3334281717</v>
      </c>
      <c r="U327" s="77">
        <f t="shared" si="344"/>
        <v>0.3379001419</v>
      </c>
      <c r="V327" s="77">
        <f t="shared" si="7"/>
        <v>173</v>
      </c>
      <c r="W327" s="77">
        <f t="shared" si="8"/>
        <v>192</v>
      </c>
      <c r="X327" s="77">
        <f t="shared" si="9"/>
        <v>115.3169263</v>
      </c>
      <c r="Y327" s="77">
        <f t="shared" si="10"/>
        <v>57.6830737</v>
      </c>
      <c r="Z327" s="77">
        <f t="shared" si="11"/>
        <v>127.1231728</v>
      </c>
      <c r="AA327" s="77">
        <f t="shared" si="12"/>
        <v>64.87682724</v>
      </c>
      <c r="AB327" s="77">
        <f t="shared" si="13"/>
        <v>0.5810075082</v>
      </c>
      <c r="AC327" s="77">
        <f t="shared" si="14"/>
        <v>0.2674571383</v>
      </c>
      <c r="AD327" s="42">
        <f t="shared" si="15"/>
        <v>67</v>
      </c>
      <c r="AE327" s="42">
        <f t="shared" si="16"/>
        <v>34</v>
      </c>
      <c r="AF327" s="42">
        <f t="shared" si="17"/>
        <v>34</v>
      </c>
      <c r="AG327" s="42">
        <f t="shared" si="18"/>
        <v>17</v>
      </c>
      <c r="AH327" s="32">
        <f>'M1,M2,M3 Restoration'!AT327</f>
        <v>0.4657055827</v>
      </c>
      <c r="AI327" s="77">
        <f t="shared" si="19"/>
        <v>16</v>
      </c>
      <c r="AJ327" s="77">
        <f t="shared" si="20"/>
        <v>18</v>
      </c>
      <c r="AK327" s="77"/>
      <c r="AL327" s="77"/>
    </row>
    <row r="328">
      <c r="A328" s="1"/>
      <c r="B328" s="1"/>
      <c r="C328" s="62"/>
      <c r="D328" s="62"/>
      <c r="E328" s="2">
        <v>4583.0</v>
      </c>
      <c r="F328" s="61">
        <v>2932.0</v>
      </c>
      <c r="G328" s="43">
        <f>'N1,N2,N3 Restoration'!H328</f>
        <v>21</v>
      </c>
      <c r="H328" s="43">
        <f>'Turnout Restoration'!AW328</f>
        <v>27</v>
      </c>
      <c r="I328" s="43">
        <f>'N1,N2,N3 Restoration'!J328</f>
        <v>19</v>
      </c>
      <c r="J328" s="44">
        <v>71.0</v>
      </c>
      <c r="K328" s="44">
        <v>165.0</v>
      </c>
      <c r="L328" s="44">
        <v>38.0</v>
      </c>
      <c r="M328" s="45">
        <f>'Turnout Restoration'!AR328</f>
        <v>23</v>
      </c>
      <c r="N328" s="45">
        <f>'Turnout Restoration'!O328</f>
        <v>25</v>
      </c>
      <c r="O328" s="45">
        <f>'Turnout Restoration'!AT328</f>
        <v>28</v>
      </c>
      <c r="P328" s="77">
        <f t="shared" si="2"/>
        <v>0.68125</v>
      </c>
      <c r="Q328" s="77">
        <f t="shared" si="3"/>
        <v>0.8684210526</v>
      </c>
      <c r="R328" s="77">
        <f t="shared" si="4"/>
        <v>0.004095146613</v>
      </c>
      <c r="S328" s="77">
        <f t="shared" si="5"/>
        <v>-0.002105258307</v>
      </c>
      <c r="T328" s="77">
        <f t="shared" ref="T328:U328" si="345">R328+$D$12</f>
        <v>0.365188871</v>
      </c>
      <c r="U328" s="77">
        <f t="shared" si="345"/>
        <v>0.3589884661</v>
      </c>
      <c r="V328" s="77">
        <f t="shared" si="7"/>
        <v>160</v>
      </c>
      <c r="W328" s="77">
        <f t="shared" si="8"/>
        <v>190</v>
      </c>
      <c r="X328" s="77">
        <f t="shared" si="9"/>
        <v>101.5697806</v>
      </c>
      <c r="Y328" s="77">
        <f t="shared" si="10"/>
        <v>58.43021936</v>
      </c>
      <c r="Z328" s="77">
        <f t="shared" si="11"/>
        <v>121.7921914</v>
      </c>
      <c r="AA328" s="77">
        <f t="shared" si="12"/>
        <v>68.20780856</v>
      </c>
      <c r="AB328" s="77">
        <f t="shared" si="13"/>
        <v>0.5021178512</v>
      </c>
      <c r="AC328" s="77">
        <f t="shared" si="14"/>
        <v>0.2052676752</v>
      </c>
      <c r="AD328" s="42">
        <f t="shared" si="15"/>
        <v>51</v>
      </c>
      <c r="AE328" s="42">
        <f t="shared" si="16"/>
        <v>29</v>
      </c>
      <c r="AF328" s="42">
        <f t="shared" si="17"/>
        <v>25</v>
      </c>
      <c r="AG328" s="42">
        <f t="shared" si="18"/>
        <v>14</v>
      </c>
      <c r="AH328" s="32">
        <f>'M1,M2,M3 Restoration'!AT328</f>
        <v>0.6044478953</v>
      </c>
      <c r="AI328" s="77">
        <f t="shared" si="19"/>
        <v>18</v>
      </c>
      <c r="AJ328" s="77">
        <f t="shared" si="20"/>
        <v>11</v>
      </c>
      <c r="AK328" s="77"/>
      <c r="AL328" s="77"/>
    </row>
    <row r="329">
      <c r="A329" s="1"/>
      <c r="B329" s="1"/>
      <c r="C329" s="62"/>
      <c r="D329" s="62"/>
      <c r="E329" s="2">
        <v>4585.0</v>
      </c>
      <c r="F329" s="61">
        <v>1222.0</v>
      </c>
      <c r="G329" s="43">
        <f>'N1,N2,N3 Restoration'!H329</f>
        <v>6</v>
      </c>
      <c r="H329" s="43">
        <f>'Turnout Restoration'!AW329</f>
        <v>10</v>
      </c>
      <c r="I329" s="43">
        <f>'N1,N2,N3 Restoration'!J329</f>
        <v>12</v>
      </c>
      <c r="J329" s="44">
        <v>15.0</v>
      </c>
      <c r="K329" s="44">
        <v>30.0</v>
      </c>
      <c r="L329" s="44">
        <v>18.0</v>
      </c>
      <c r="M329" s="45">
        <f>'Turnout Restoration'!AR329</f>
        <v>8</v>
      </c>
      <c r="N329" s="45">
        <f>'Turnout Restoration'!O329</f>
        <v>13</v>
      </c>
      <c r="O329" s="45">
        <f>'Turnout Restoration'!AT329</f>
        <v>14</v>
      </c>
      <c r="P329" s="77">
        <f t="shared" si="2"/>
        <v>0.6</v>
      </c>
      <c r="Q329" s="77">
        <f t="shared" si="3"/>
        <v>0.6976744186</v>
      </c>
      <c r="R329" s="77">
        <f t="shared" si="4"/>
        <v>-0.03355894552</v>
      </c>
      <c r="S329" s="77">
        <f t="shared" si="5"/>
        <v>-0.08123522124</v>
      </c>
      <c r="T329" s="77">
        <f t="shared" ref="T329:U329" si="346">R329+$D$12</f>
        <v>0.3275347789</v>
      </c>
      <c r="U329" s="77">
        <f t="shared" si="346"/>
        <v>0.2798585032</v>
      </c>
      <c r="V329" s="77">
        <f t="shared" si="7"/>
        <v>55</v>
      </c>
      <c r="W329" s="77">
        <f t="shared" si="8"/>
        <v>43</v>
      </c>
      <c r="X329" s="77">
        <f t="shared" si="9"/>
        <v>36.98558716</v>
      </c>
      <c r="Y329" s="77">
        <f t="shared" si="10"/>
        <v>18.01441284</v>
      </c>
      <c r="Z329" s="77">
        <f t="shared" si="11"/>
        <v>30.96608436</v>
      </c>
      <c r="AA329" s="77">
        <f t="shared" si="12"/>
        <v>12.03391564</v>
      </c>
      <c r="AB329" s="77">
        <f t="shared" si="13"/>
        <v>0.594826301</v>
      </c>
      <c r="AC329" s="77">
        <f t="shared" si="14"/>
        <v>0.4198141375</v>
      </c>
      <c r="AD329" s="42">
        <f t="shared" si="15"/>
        <v>22</v>
      </c>
      <c r="AE329" s="42">
        <f t="shared" si="16"/>
        <v>11</v>
      </c>
      <c r="AF329" s="42">
        <f t="shared" si="17"/>
        <v>13</v>
      </c>
      <c r="AG329" s="42">
        <f t="shared" si="18"/>
        <v>5</v>
      </c>
      <c r="AH329" s="32">
        <f>'M1,M2,M3 Restoration'!AT329</f>
        <v>0.2469518721</v>
      </c>
      <c r="AI329" s="77">
        <f t="shared" si="19"/>
        <v>3</v>
      </c>
      <c r="AJ329" s="77">
        <f t="shared" si="20"/>
        <v>8</v>
      </c>
      <c r="AK329" s="77"/>
      <c r="AL329" s="77"/>
    </row>
    <row r="330">
      <c r="A330" s="1"/>
      <c r="B330" s="1"/>
      <c r="C330" s="62"/>
      <c r="D330" s="62"/>
      <c r="E330" s="2">
        <v>4586.0</v>
      </c>
      <c r="F330" s="61">
        <v>3208.0</v>
      </c>
      <c r="G330" s="43">
        <f>'N1,N2,N3 Restoration'!H330</f>
        <v>16</v>
      </c>
      <c r="H330" s="43">
        <f>'Turnout Restoration'!AW330</f>
        <v>12</v>
      </c>
      <c r="I330" s="43">
        <f>'N1,N2,N3 Restoration'!J330</f>
        <v>24</v>
      </c>
      <c r="J330" s="44">
        <v>92.0</v>
      </c>
      <c r="K330" s="44">
        <v>160.0</v>
      </c>
      <c r="L330" s="44">
        <v>54.0</v>
      </c>
      <c r="M330" s="45">
        <f>'Turnout Restoration'!AR330</f>
        <v>21</v>
      </c>
      <c r="N330" s="45">
        <f>'Turnout Restoration'!O330</f>
        <v>12</v>
      </c>
      <c r="O330" s="45">
        <f>'Turnout Restoration'!AT330</f>
        <v>40</v>
      </c>
      <c r="P330" s="77">
        <f t="shared" si="2"/>
        <v>0.7053140097</v>
      </c>
      <c r="Q330" s="77">
        <f t="shared" si="3"/>
        <v>0.9302325581</v>
      </c>
      <c r="R330" s="77">
        <f t="shared" si="4"/>
        <v>0.01524725045</v>
      </c>
      <c r="S330" s="77">
        <f t="shared" si="5"/>
        <v>0.02654035552</v>
      </c>
      <c r="T330" s="77">
        <f t="shared" ref="T330:U330" si="347">R330+$D$12</f>
        <v>0.3763409749</v>
      </c>
      <c r="U330" s="77">
        <f t="shared" si="347"/>
        <v>0.3876340799</v>
      </c>
      <c r="V330" s="77">
        <f t="shared" si="7"/>
        <v>207</v>
      </c>
      <c r="W330" s="77">
        <f t="shared" si="8"/>
        <v>172</v>
      </c>
      <c r="X330" s="77">
        <f t="shared" si="9"/>
        <v>129.0974182</v>
      </c>
      <c r="Y330" s="77">
        <f t="shared" si="10"/>
        <v>77.9025818</v>
      </c>
      <c r="Z330" s="77">
        <f t="shared" si="11"/>
        <v>105.3269383</v>
      </c>
      <c r="AA330" s="77">
        <f t="shared" si="12"/>
        <v>66.67306175</v>
      </c>
      <c r="AB330" s="77">
        <f t="shared" si="13"/>
        <v>0.472511386</v>
      </c>
      <c r="AC330" s="77">
        <f t="shared" si="14"/>
        <v>0.1139309677</v>
      </c>
      <c r="AD330" s="42">
        <f t="shared" si="15"/>
        <v>61</v>
      </c>
      <c r="AE330" s="42">
        <f t="shared" si="16"/>
        <v>37</v>
      </c>
      <c r="AF330" s="42">
        <f t="shared" si="17"/>
        <v>12</v>
      </c>
      <c r="AG330" s="42">
        <f t="shared" si="18"/>
        <v>8</v>
      </c>
      <c r="AH330" s="32">
        <f>'M1,M2,M3 Restoration'!AT330</f>
        <v>0.4897868538</v>
      </c>
      <c r="AI330" s="77">
        <f t="shared" si="19"/>
        <v>18</v>
      </c>
      <c r="AJ330" s="77">
        <f t="shared" si="20"/>
        <v>19</v>
      </c>
      <c r="AK330" s="77"/>
      <c r="AL330" s="77"/>
    </row>
    <row r="331">
      <c r="A331" s="1"/>
      <c r="B331" s="1"/>
      <c r="C331" s="62"/>
      <c r="D331" s="62"/>
      <c r="E331" s="2">
        <v>4597.0</v>
      </c>
      <c r="F331" s="61">
        <v>3296.0</v>
      </c>
      <c r="G331" s="43">
        <f>'N1,N2,N3 Restoration'!H331</f>
        <v>8</v>
      </c>
      <c r="H331" s="43">
        <f>'Turnout Restoration'!AW331</f>
        <v>7</v>
      </c>
      <c r="I331" s="43">
        <f>'N1,N2,N3 Restoration'!J331</f>
        <v>12</v>
      </c>
      <c r="J331" s="44">
        <v>38.0</v>
      </c>
      <c r="K331" s="44">
        <v>61.0</v>
      </c>
      <c r="L331" s="44">
        <v>32.0</v>
      </c>
      <c r="M331" s="45">
        <f>'Turnout Restoration'!AR331</f>
        <v>12</v>
      </c>
      <c r="N331" s="45">
        <f>'Turnout Restoration'!O331</f>
        <v>11</v>
      </c>
      <c r="O331" s="45">
        <f>'Turnout Restoration'!AT331</f>
        <v>23</v>
      </c>
      <c r="P331" s="77">
        <f t="shared" si="2"/>
        <v>0.6666666667</v>
      </c>
      <c r="Q331" s="77">
        <f t="shared" si="3"/>
        <v>0.8472222222</v>
      </c>
      <c r="R331" s="77">
        <f t="shared" si="4"/>
        <v>-0.00266328018</v>
      </c>
      <c r="S331" s="77">
        <f t="shared" si="5"/>
        <v>-0.01192953786</v>
      </c>
      <c r="T331" s="77">
        <f t="shared" ref="T331:U331" si="348">R331+$D$12</f>
        <v>0.3584304442</v>
      </c>
      <c r="U331" s="77">
        <f t="shared" si="348"/>
        <v>0.3491641866</v>
      </c>
      <c r="V331" s="77">
        <f t="shared" si="7"/>
        <v>105</v>
      </c>
      <c r="W331" s="77">
        <f t="shared" si="8"/>
        <v>72</v>
      </c>
      <c r="X331" s="77">
        <f t="shared" si="9"/>
        <v>67.36480336</v>
      </c>
      <c r="Y331" s="77">
        <f t="shared" si="10"/>
        <v>37.63519664</v>
      </c>
      <c r="Z331" s="77">
        <f t="shared" si="11"/>
        <v>46.86017857</v>
      </c>
      <c r="AA331" s="77">
        <f t="shared" si="12"/>
        <v>25.13982143</v>
      </c>
      <c r="AB331" s="77">
        <f t="shared" si="13"/>
        <v>0.5195591504</v>
      </c>
      <c r="AC331" s="77">
        <f t="shared" si="14"/>
        <v>0.2347408895</v>
      </c>
      <c r="AD331" s="42">
        <f t="shared" si="15"/>
        <v>35</v>
      </c>
      <c r="AE331" s="42">
        <f t="shared" si="16"/>
        <v>20</v>
      </c>
      <c r="AF331" s="42">
        <f t="shared" si="17"/>
        <v>11</v>
      </c>
      <c r="AG331" s="42">
        <f t="shared" si="18"/>
        <v>6</v>
      </c>
      <c r="AH331" s="32">
        <f>'M1,M2,M3 Restoration'!AT331</f>
        <v>0.3950397909</v>
      </c>
      <c r="AI331" s="77">
        <f t="shared" si="19"/>
        <v>8</v>
      </c>
      <c r="AJ331" s="77">
        <f t="shared" si="20"/>
        <v>12</v>
      </c>
      <c r="AK331" s="77"/>
      <c r="AL331" s="77"/>
    </row>
    <row r="332">
      <c r="A332" s="1"/>
      <c r="B332" s="1"/>
      <c r="C332" s="62"/>
      <c r="D332" s="62"/>
      <c r="E332" s="2">
        <v>4605.0</v>
      </c>
      <c r="F332" s="61">
        <v>945.0</v>
      </c>
      <c r="G332" s="43">
        <f>'N1,N2,N3 Restoration'!H332</f>
        <v>3</v>
      </c>
      <c r="H332" s="43">
        <f>'Turnout Restoration'!AW332</f>
        <v>6</v>
      </c>
      <c r="I332" s="43">
        <f>'N1,N2,N3 Restoration'!J332</f>
        <v>5</v>
      </c>
      <c r="J332" s="44">
        <v>11.0</v>
      </c>
      <c r="K332" s="44">
        <v>46.0</v>
      </c>
      <c r="L332" s="44">
        <v>11.0</v>
      </c>
      <c r="M332" s="45">
        <f>'Turnout Restoration'!AR332</f>
        <v>6</v>
      </c>
      <c r="N332" s="45">
        <f>'Turnout Restoration'!O332</f>
        <v>9</v>
      </c>
      <c r="O332" s="45">
        <f>'Turnout Restoration'!AT332</f>
        <v>16</v>
      </c>
      <c r="P332" s="77">
        <f t="shared" si="2"/>
        <v>0.5</v>
      </c>
      <c r="Q332" s="77">
        <f t="shared" si="3"/>
        <v>0.8363636364</v>
      </c>
      <c r="R332" s="77">
        <f t="shared" si="4"/>
        <v>-0.07990244353</v>
      </c>
      <c r="S332" s="77">
        <f t="shared" si="5"/>
        <v>-0.01696178638</v>
      </c>
      <c r="T332" s="77">
        <f t="shared" ref="T332:U332" si="349">R332+$D$12</f>
        <v>0.2811912809</v>
      </c>
      <c r="U332" s="77">
        <f t="shared" si="349"/>
        <v>0.344131938</v>
      </c>
      <c r="V332" s="77">
        <f t="shared" si="7"/>
        <v>44</v>
      </c>
      <c r="W332" s="77">
        <f t="shared" si="8"/>
        <v>55</v>
      </c>
      <c r="X332" s="77">
        <f t="shared" si="9"/>
        <v>31.62758364</v>
      </c>
      <c r="Y332" s="77">
        <f t="shared" si="10"/>
        <v>12.37241636</v>
      </c>
      <c r="Z332" s="77">
        <f t="shared" si="11"/>
        <v>36.07274341</v>
      </c>
      <c r="AA332" s="77">
        <f t="shared" si="12"/>
        <v>18.92725659</v>
      </c>
      <c r="AB332" s="77">
        <f t="shared" si="13"/>
        <v>0.6955953464</v>
      </c>
      <c r="AC332" s="77">
        <f t="shared" si="14"/>
        <v>0.2494958561</v>
      </c>
      <c r="AD332" s="42">
        <f t="shared" si="15"/>
        <v>22</v>
      </c>
      <c r="AE332" s="42">
        <f t="shared" si="16"/>
        <v>9</v>
      </c>
      <c r="AF332" s="42">
        <f t="shared" si="17"/>
        <v>9</v>
      </c>
      <c r="AG332" s="42">
        <f t="shared" si="18"/>
        <v>5</v>
      </c>
      <c r="AH332" s="32">
        <f>'M1,M2,M3 Restoration'!AT332</f>
        <v>0.3277717751</v>
      </c>
      <c r="AI332" s="77">
        <f t="shared" si="19"/>
        <v>3</v>
      </c>
      <c r="AJ332" s="77">
        <f t="shared" si="20"/>
        <v>6</v>
      </c>
      <c r="AK332" s="77"/>
      <c r="AL332" s="77"/>
    </row>
    <row r="333">
      <c r="A333" s="1"/>
      <c r="B333" s="1"/>
      <c r="C333" s="62"/>
      <c r="D333" s="62"/>
      <c r="E333" s="2">
        <v>4623.0</v>
      </c>
      <c r="F333" s="61">
        <v>1589.0</v>
      </c>
      <c r="G333" s="43">
        <f>'N1,N2,N3 Restoration'!H333</f>
        <v>9</v>
      </c>
      <c r="H333" s="43">
        <f>'Turnout Restoration'!AW333</f>
        <v>12</v>
      </c>
      <c r="I333" s="43">
        <f>'N1,N2,N3 Restoration'!J333</f>
        <v>20</v>
      </c>
      <c r="J333" s="44">
        <v>78.0</v>
      </c>
      <c r="K333" s="44">
        <v>136.0</v>
      </c>
      <c r="L333" s="44">
        <v>56.0</v>
      </c>
      <c r="M333" s="45">
        <f>'Turnout Restoration'!AR333</f>
        <v>15</v>
      </c>
      <c r="N333" s="45">
        <f>'Turnout Restoration'!O333</f>
        <v>24</v>
      </c>
      <c r="O333" s="45">
        <f>'Turnout Restoration'!AT333</f>
        <v>30</v>
      </c>
      <c r="P333" s="77">
        <f t="shared" si="2"/>
        <v>0.748603352</v>
      </c>
      <c r="Q333" s="77">
        <f t="shared" si="3"/>
        <v>0.85</v>
      </c>
      <c r="R333" s="77">
        <f t="shared" si="4"/>
        <v>0.03530904593</v>
      </c>
      <c r="S333" s="77">
        <f t="shared" si="5"/>
        <v>-0.01064221847</v>
      </c>
      <c r="T333" s="77">
        <f t="shared" ref="T333:U333" si="350">R333+$D$12</f>
        <v>0.3964027703</v>
      </c>
      <c r="U333" s="77">
        <f t="shared" si="350"/>
        <v>0.3504515059</v>
      </c>
      <c r="V333" s="77">
        <f t="shared" si="7"/>
        <v>179</v>
      </c>
      <c r="W333" s="77">
        <f t="shared" si="8"/>
        <v>160</v>
      </c>
      <c r="X333" s="77">
        <f t="shared" si="9"/>
        <v>108.0439041</v>
      </c>
      <c r="Y333" s="77">
        <f t="shared" si="10"/>
        <v>70.95609589</v>
      </c>
      <c r="Z333" s="77">
        <f t="shared" si="11"/>
        <v>103.927759</v>
      </c>
      <c r="AA333" s="77">
        <f t="shared" si="12"/>
        <v>56.07224095</v>
      </c>
      <c r="AB333" s="77">
        <f t="shared" si="13"/>
        <v>0.4164973524</v>
      </c>
      <c r="AC333" s="77">
        <f t="shared" si="14"/>
        <v>0.2309296402</v>
      </c>
      <c r="AD333" s="42">
        <f t="shared" si="15"/>
        <v>45</v>
      </c>
      <c r="AE333" s="42">
        <f t="shared" si="16"/>
        <v>30</v>
      </c>
      <c r="AF333" s="42">
        <f t="shared" si="17"/>
        <v>24</v>
      </c>
      <c r="AG333" s="42">
        <f t="shared" si="18"/>
        <v>13</v>
      </c>
      <c r="AH333" s="32">
        <f>'M1,M2,M3 Restoration'!AT333</f>
        <v>0.3720792832</v>
      </c>
      <c r="AI333" s="77">
        <f t="shared" si="19"/>
        <v>11</v>
      </c>
      <c r="AJ333" s="77">
        <f t="shared" si="20"/>
        <v>19</v>
      </c>
      <c r="AK333" s="77"/>
      <c r="AL333" s="77"/>
    </row>
    <row r="334">
      <c r="A334" s="1"/>
      <c r="B334" s="1"/>
      <c r="C334" s="62"/>
      <c r="D334" s="62"/>
      <c r="E334" s="2">
        <v>4633.0</v>
      </c>
      <c r="F334" s="61">
        <v>1838.0</v>
      </c>
      <c r="G334" s="43">
        <f>'N1,N2,N3 Restoration'!H334</f>
        <v>13</v>
      </c>
      <c r="H334" s="43">
        <f>'Turnout Restoration'!AW334</f>
        <v>35</v>
      </c>
      <c r="I334" s="43">
        <f>'N1,N2,N3 Restoration'!J334</f>
        <v>11</v>
      </c>
      <c r="J334" s="44">
        <v>37.0</v>
      </c>
      <c r="K334" s="44">
        <v>113.0</v>
      </c>
      <c r="L334" s="44">
        <v>20.0</v>
      </c>
      <c r="M334" s="45">
        <f>'Turnout Restoration'!AR334</f>
        <v>16</v>
      </c>
      <c r="N334" s="45">
        <f>'Turnout Restoration'!O334</f>
        <v>21</v>
      </c>
      <c r="O334" s="45">
        <f>'Turnout Restoration'!AT334</f>
        <v>14</v>
      </c>
      <c r="P334" s="77">
        <f t="shared" si="2"/>
        <v>0.6551724138</v>
      </c>
      <c r="Q334" s="77">
        <f t="shared" si="3"/>
        <v>0.8432835821</v>
      </c>
      <c r="R334" s="77">
        <f t="shared" si="4"/>
        <v>-0.007990119031</v>
      </c>
      <c r="S334" s="77">
        <f t="shared" si="5"/>
        <v>-0.01375484147</v>
      </c>
      <c r="T334" s="77">
        <f t="shared" ref="T334:U334" si="351">R334+$D$12</f>
        <v>0.3531036054</v>
      </c>
      <c r="U334" s="77">
        <f t="shared" si="351"/>
        <v>0.3473388829</v>
      </c>
      <c r="V334" s="77">
        <f t="shared" si="7"/>
        <v>87</v>
      </c>
      <c r="W334" s="77">
        <f t="shared" si="8"/>
        <v>134</v>
      </c>
      <c r="X334" s="77">
        <f t="shared" si="9"/>
        <v>56.27998633</v>
      </c>
      <c r="Y334" s="77">
        <f t="shared" si="10"/>
        <v>30.72001367</v>
      </c>
      <c r="Z334" s="77">
        <f t="shared" si="11"/>
        <v>87.45658969</v>
      </c>
      <c r="AA334" s="77">
        <f t="shared" si="12"/>
        <v>46.54341031</v>
      </c>
      <c r="AB334" s="77">
        <f t="shared" si="13"/>
        <v>0.53304917</v>
      </c>
      <c r="AC334" s="77">
        <f t="shared" si="14"/>
        <v>0.2401191274</v>
      </c>
      <c r="AD334" s="42">
        <f t="shared" si="15"/>
        <v>30</v>
      </c>
      <c r="AE334" s="42">
        <f t="shared" si="16"/>
        <v>16</v>
      </c>
      <c r="AF334" s="42">
        <f t="shared" si="17"/>
        <v>21</v>
      </c>
      <c r="AG334" s="42">
        <f t="shared" si="18"/>
        <v>11</v>
      </c>
      <c r="AH334" s="32">
        <f>'M1,M2,M3 Restoration'!AT334</f>
        <v>0.6136494752</v>
      </c>
      <c r="AI334" s="77">
        <f t="shared" si="19"/>
        <v>10</v>
      </c>
      <c r="AJ334" s="77">
        <f t="shared" si="20"/>
        <v>6</v>
      </c>
      <c r="AK334" s="77"/>
      <c r="AL334" s="77"/>
    </row>
    <row r="335">
      <c r="A335" s="1"/>
      <c r="B335" s="1"/>
      <c r="C335" s="62"/>
      <c r="D335" s="62"/>
      <c r="E335" s="2">
        <v>4650.0</v>
      </c>
      <c r="F335" s="61">
        <v>2048.0</v>
      </c>
      <c r="G335" s="43">
        <f>'N1,N2,N3 Restoration'!H335</f>
        <v>5</v>
      </c>
      <c r="H335" s="43">
        <f>'Turnout Restoration'!AW335</f>
        <v>2</v>
      </c>
      <c r="I335" s="43">
        <f>'N1,N2,N3 Restoration'!J335</f>
        <v>11</v>
      </c>
      <c r="J335" s="44">
        <v>23.0</v>
      </c>
      <c r="K335" s="44">
        <v>59.0</v>
      </c>
      <c r="L335" s="44">
        <v>19.0</v>
      </c>
      <c r="M335" s="45">
        <f>'Turnout Restoration'!AR335</f>
        <v>12</v>
      </c>
      <c r="N335" s="45">
        <f>'Turnout Restoration'!O335</f>
        <v>6</v>
      </c>
      <c r="O335" s="45">
        <f>'Turnout Restoration'!AT335</f>
        <v>23</v>
      </c>
      <c r="P335" s="77">
        <f t="shared" si="2"/>
        <v>0.5454545455</v>
      </c>
      <c r="Q335" s="77">
        <f t="shared" si="3"/>
        <v>0.9076923077</v>
      </c>
      <c r="R335" s="77">
        <f t="shared" si="4"/>
        <v>-0.05883721716</v>
      </c>
      <c r="S335" s="77">
        <f t="shared" si="5"/>
        <v>0.016094415</v>
      </c>
      <c r="T335" s="77">
        <f t="shared" ref="T335:U335" si="352">R335+$D$12</f>
        <v>0.3022565073</v>
      </c>
      <c r="U335" s="77">
        <f t="shared" si="352"/>
        <v>0.3771881394</v>
      </c>
      <c r="V335" s="77">
        <f t="shared" si="7"/>
        <v>77</v>
      </c>
      <c r="W335" s="77">
        <f t="shared" si="8"/>
        <v>65</v>
      </c>
      <c r="X335" s="77">
        <f t="shared" si="9"/>
        <v>53.72624894</v>
      </c>
      <c r="Y335" s="77">
        <f t="shared" si="10"/>
        <v>23.27375106</v>
      </c>
      <c r="Z335" s="77">
        <f t="shared" si="11"/>
        <v>40.48277094</v>
      </c>
      <c r="AA335" s="77">
        <f t="shared" si="12"/>
        <v>24.51722906</v>
      </c>
      <c r="AB335" s="77">
        <f t="shared" si="13"/>
        <v>0.6514506538</v>
      </c>
      <c r="AC335" s="77">
        <f t="shared" si="14"/>
        <v>0.1482111985</v>
      </c>
      <c r="AD335" s="42">
        <f t="shared" si="15"/>
        <v>35</v>
      </c>
      <c r="AE335" s="42">
        <f t="shared" si="16"/>
        <v>15</v>
      </c>
      <c r="AF335" s="42">
        <f t="shared" si="17"/>
        <v>6</v>
      </c>
      <c r="AG335" s="42">
        <f t="shared" si="18"/>
        <v>4</v>
      </c>
      <c r="AH335" s="32">
        <f>'M1,M2,M3 Restoration'!AT335</f>
        <v>0.3378930053</v>
      </c>
      <c r="AI335" s="77">
        <f t="shared" si="19"/>
        <v>5</v>
      </c>
      <c r="AJ335" s="77">
        <f t="shared" si="20"/>
        <v>10</v>
      </c>
      <c r="AK335" s="77"/>
      <c r="AL335" s="77"/>
    </row>
    <row r="336">
      <c r="A336" s="1"/>
      <c r="B336" s="1"/>
      <c r="C336" s="62"/>
      <c r="D336" s="62"/>
      <c r="E336" s="2">
        <v>4716.0</v>
      </c>
      <c r="F336" s="61">
        <v>2051.0</v>
      </c>
      <c r="G336" s="43">
        <f>'N1,N2,N3 Restoration'!H336</f>
        <v>16</v>
      </c>
      <c r="H336" s="43">
        <f>'Turnout Restoration'!AW336</f>
        <v>22</v>
      </c>
      <c r="I336" s="43">
        <f>'N1,N2,N3 Restoration'!J336</f>
        <v>9</v>
      </c>
      <c r="J336" s="44">
        <v>45.0</v>
      </c>
      <c r="K336" s="44">
        <v>81.0</v>
      </c>
      <c r="L336" s="44">
        <v>29.0</v>
      </c>
      <c r="M336" s="45">
        <f>'Turnout Restoration'!AR336</f>
        <v>26</v>
      </c>
      <c r="N336" s="45">
        <f>'Turnout Restoration'!O336</f>
        <v>21</v>
      </c>
      <c r="O336" s="45">
        <f>'Turnout Restoration'!AT336</f>
        <v>7</v>
      </c>
      <c r="P336" s="77">
        <f t="shared" si="2"/>
        <v>0.691588785</v>
      </c>
      <c r="Q336" s="77">
        <f t="shared" si="3"/>
        <v>0.7941176471</v>
      </c>
      <c r="R336" s="77">
        <f t="shared" si="4"/>
        <v>0.008886501255</v>
      </c>
      <c r="S336" s="77">
        <f t="shared" si="5"/>
        <v>-0.03654005559</v>
      </c>
      <c r="T336" s="77">
        <f t="shared" ref="T336:U336" si="353">R336+$D$12</f>
        <v>0.3699802257</v>
      </c>
      <c r="U336" s="77">
        <f t="shared" si="353"/>
        <v>0.3245536688</v>
      </c>
      <c r="V336" s="77">
        <f t="shared" si="7"/>
        <v>107</v>
      </c>
      <c r="W336" s="77">
        <f t="shared" si="8"/>
        <v>102</v>
      </c>
      <c r="X336" s="77">
        <f t="shared" si="9"/>
        <v>67.41211585</v>
      </c>
      <c r="Y336" s="77">
        <f t="shared" si="10"/>
        <v>39.58788415</v>
      </c>
      <c r="Z336" s="77">
        <f t="shared" si="11"/>
        <v>68.89552578</v>
      </c>
      <c r="AA336" s="77">
        <f t="shared" si="12"/>
        <v>33.10447422</v>
      </c>
      <c r="AB336" s="77">
        <f t="shared" si="13"/>
        <v>0.4895262459</v>
      </c>
      <c r="AC336" s="77">
        <f t="shared" si="14"/>
        <v>0.3048093437</v>
      </c>
      <c r="AD336" s="42">
        <f t="shared" si="15"/>
        <v>33</v>
      </c>
      <c r="AE336" s="42">
        <f t="shared" si="16"/>
        <v>19</v>
      </c>
      <c r="AF336" s="42">
        <f t="shared" si="17"/>
        <v>21</v>
      </c>
      <c r="AG336" s="42">
        <f t="shared" si="18"/>
        <v>10</v>
      </c>
      <c r="AH336" s="32">
        <f>'M1,M2,M3 Restoration'!AT336</f>
        <v>0.6382278543</v>
      </c>
      <c r="AI336" s="77">
        <f t="shared" si="19"/>
        <v>12</v>
      </c>
      <c r="AJ336" s="77">
        <f t="shared" si="20"/>
        <v>7</v>
      </c>
      <c r="AK336" s="77"/>
      <c r="AL336" s="77"/>
    </row>
    <row r="337">
      <c r="A337" s="1"/>
      <c r="B337" s="1"/>
      <c r="C337" s="62"/>
      <c r="D337" s="62"/>
      <c r="E337" s="2">
        <v>5001.0</v>
      </c>
      <c r="F337" s="61">
        <v>1146.0</v>
      </c>
      <c r="G337" s="43">
        <f>'N1,N2,N3 Restoration'!H337</f>
        <v>5</v>
      </c>
      <c r="H337" s="43">
        <f>'Turnout Restoration'!AW337</f>
        <v>11</v>
      </c>
      <c r="I337" s="43">
        <f>'N1,N2,N3 Restoration'!J337</f>
        <v>5</v>
      </c>
      <c r="J337" s="44">
        <v>12.0</v>
      </c>
      <c r="K337" s="44">
        <v>47.0</v>
      </c>
      <c r="L337" s="44">
        <v>9.0</v>
      </c>
      <c r="M337" s="45">
        <f>'Turnout Restoration'!AR337</f>
        <v>7</v>
      </c>
      <c r="N337" s="45">
        <f>'Turnout Restoration'!O337</f>
        <v>8</v>
      </c>
      <c r="O337" s="45">
        <f>'Turnout Restoration'!AT337</f>
        <v>5</v>
      </c>
      <c r="P337" s="77">
        <f t="shared" si="2"/>
        <v>0.6363636364</v>
      </c>
      <c r="Q337" s="77">
        <f t="shared" si="3"/>
        <v>0.8545454545</v>
      </c>
      <c r="R337" s="77">
        <f t="shared" si="4"/>
        <v>-0.01670676442</v>
      </c>
      <c r="S337" s="77">
        <f t="shared" si="5"/>
        <v>-0.00853569583</v>
      </c>
      <c r="T337" s="77">
        <f t="shared" ref="T337:U337" si="354">R337+$D$12</f>
        <v>0.34438696</v>
      </c>
      <c r="U337" s="77">
        <f t="shared" si="354"/>
        <v>0.3525580286</v>
      </c>
      <c r="V337" s="77">
        <f t="shared" si="7"/>
        <v>33</v>
      </c>
      <c r="W337" s="77">
        <f t="shared" si="8"/>
        <v>55</v>
      </c>
      <c r="X337" s="77">
        <f t="shared" si="9"/>
        <v>21.63523032</v>
      </c>
      <c r="Y337" s="77">
        <f t="shared" si="10"/>
        <v>11.36476968</v>
      </c>
      <c r="Z337" s="77">
        <f t="shared" si="11"/>
        <v>35.60930843</v>
      </c>
      <c r="AA337" s="77">
        <f t="shared" si="12"/>
        <v>19.39069157</v>
      </c>
      <c r="AB337" s="77">
        <f t="shared" si="13"/>
        <v>0.5546509014</v>
      </c>
      <c r="AC337" s="77">
        <f t="shared" si="14"/>
        <v>0.2246603586</v>
      </c>
      <c r="AD337" s="42">
        <f t="shared" si="15"/>
        <v>12</v>
      </c>
      <c r="AE337" s="42">
        <f t="shared" si="16"/>
        <v>6</v>
      </c>
      <c r="AF337" s="42">
        <f t="shared" si="17"/>
        <v>8</v>
      </c>
      <c r="AG337" s="42">
        <f t="shared" si="18"/>
        <v>4</v>
      </c>
      <c r="AH337" s="32">
        <f>'M1,M2,M3 Restoration'!AT337</f>
        <v>0.4979603343</v>
      </c>
      <c r="AI337" s="77">
        <f t="shared" si="19"/>
        <v>3</v>
      </c>
      <c r="AJ337" s="77">
        <f t="shared" si="20"/>
        <v>3</v>
      </c>
      <c r="AK337" s="77"/>
      <c r="AL337" s="77"/>
    </row>
    <row r="338">
      <c r="A338" s="1"/>
      <c r="B338" s="1"/>
      <c r="C338" s="62"/>
      <c r="D338" s="62"/>
      <c r="E338" s="2">
        <v>5002.0</v>
      </c>
      <c r="F338" s="61">
        <v>2381.0</v>
      </c>
      <c r="G338" s="43">
        <f>'N1,N2,N3 Restoration'!H338</f>
        <v>13</v>
      </c>
      <c r="H338" s="43">
        <f>'Turnout Restoration'!AW338</f>
        <v>10</v>
      </c>
      <c r="I338" s="43">
        <f>'N1,N2,N3 Restoration'!J338</f>
        <v>9</v>
      </c>
      <c r="J338" s="44">
        <v>37.0</v>
      </c>
      <c r="K338" s="44">
        <v>65.0</v>
      </c>
      <c r="L338" s="44">
        <v>23.0</v>
      </c>
      <c r="M338" s="45">
        <f>'Turnout Restoration'!AR338</f>
        <v>14</v>
      </c>
      <c r="N338" s="45">
        <f>'Turnout Restoration'!O338</f>
        <v>9</v>
      </c>
      <c r="O338" s="45">
        <f>'Turnout Restoration'!AT338</f>
        <v>11</v>
      </c>
      <c r="P338" s="77">
        <f t="shared" si="2"/>
        <v>0.7058823529</v>
      </c>
      <c r="Q338" s="77">
        <f t="shared" si="3"/>
        <v>0.8783783784</v>
      </c>
      <c r="R338" s="77">
        <f t="shared" si="4"/>
        <v>0.01551064061</v>
      </c>
      <c r="S338" s="77">
        <f t="shared" si="5"/>
        <v>0.002509314752</v>
      </c>
      <c r="T338" s="77">
        <f t="shared" ref="T338:U338" si="355">R338+$D$12</f>
        <v>0.376604365</v>
      </c>
      <c r="U338" s="77">
        <f t="shared" si="355"/>
        <v>0.3636030392</v>
      </c>
      <c r="V338" s="77">
        <f t="shared" si="7"/>
        <v>85</v>
      </c>
      <c r="W338" s="77">
        <f t="shared" si="8"/>
        <v>74</v>
      </c>
      <c r="X338" s="77">
        <f t="shared" si="9"/>
        <v>52.98862897</v>
      </c>
      <c r="Y338" s="77">
        <f t="shared" si="10"/>
        <v>32.01137103</v>
      </c>
      <c r="Z338" s="77">
        <f t="shared" si="11"/>
        <v>47.0933751</v>
      </c>
      <c r="AA338" s="77">
        <f t="shared" si="12"/>
        <v>26.9066249</v>
      </c>
      <c r="AB338" s="77">
        <f t="shared" si="13"/>
        <v>0.4717993367</v>
      </c>
      <c r="AC338" s="77">
        <f t="shared" si="14"/>
        <v>0.1911096833</v>
      </c>
      <c r="AD338" s="42">
        <f t="shared" si="15"/>
        <v>25</v>
      </c>
      <c r="AE338" s="42">
        <f t="shared" si="16"/>
        <v>15</v>
      </c>
      <c r="AF338" s="42">
        <f t="shared" si="17"/>
        <v>9</v>
      </c>
      <c r="AG338" s="42">
        <f t="shared" si="18"/>
        <v>5</v>
      </c>
      <c r="AH338" s="32">
        <f>'M1,M2,M3 Restoration'!AT338</f>
        <v>0.6133812406</v>
      </c>
      <c r="AI338" s="77">
        <f t="shared" si="19"/>
        <v>9</v>
      </c>
      <c r="AJ338" s="77">
        <f t="shared" si="20"/>
        <v>6</v>
      </c>
      <c r="AK338" s="77"/>
      <c r="AL338" s="77"/>
    </row>
    <row r="339">
      <c r="A339" s="1"/>
      <c r="B339" s="1"/>
      <c r="C339" s="62"/>
      <c r="D339" s="62"/>
      <c r="E339" s="2">
        <v>5005.0</v>
      </c>
      <c r="F339" s="61">
        <v>2052.0</v>
      </c>
      <c r="G339" s="43">
        <f>'N1,N2,N3 Restoration'!H339</f>
        <v>14</v>
      </c>
      <c r="H339" s="43">
        <f>'Turnout Restoration'!AW339</f>
        <v>9</v>
      </c>
      <c r="I339" s="43">
        <f>'N1,N2,N3 Restoration'!J339</f>
        <v>15</v>
      </c>
      <c r="J339" s="44">
        <v>22.0</v>
      </c>
      <c r="K339" s="44">
        <v>58.0</v>
      </c>
      <c r="L339" s="44">
        <v>11.0</v>
      </c>
      <c r="M339" s="45">
        <f>'Turnout Restoration'!AR339</f>
        <v>13</v>
      </c>
      <c r="N339" s="45">
        <f>'Turnout Restoration'!O339</f>
        <v>11</v>
      </c>
      <c r="O339" s="45">
        <f>'Turnout Restoration'!AT339</f>
        <v>19</v>
      </c>
      <c r="P339" s="77">
        <f t="shared" si="2"/>
        <v>0.5076923077</v>
      </c>
      <c r="Q339" s="77">
        <f t="shared" si="3"/>
        <v>0.8405797101</v>
      </c>
      <c r="R339" s="77">
        <f t="shared" si="4"/>
        <v>-0.07633755906</v>
      </c>
      <c r="S339" s="77">
        <f t="shared" si="5"/>
        <v>-0.01500791031</v>
      </c>
      <c r="T339" s="77">
        <f t="shared" ref="T339:U339" si="356">R339+$D$12</f>
        <v>0.2847561653</v>
      </c>
      <c r="U339" s="77">
        <f t="shared" si="356"/>
        <v>0.3460858141</v>
      </c>
      <c r="V339" s="77">
        <f t="shared" si="7"/>
        <v>65</v>
      </c>
      <c r="W339" s="77">
        <f t="shared" si="8"/>
        <v>69</v>
      </c>
      <c r="X339" s="77">
        <f t="shared" si="9"/>
        <v>46.49084925</v>
      </c>
      <c r="Y339" s="77">
        <f t="shared" si="10"/>
        <v>18.50915075</v>
      </c>
      <c r="Z339" s="77">
        <f t="shared" si="11"/>
        <v>45.12007883</v>
      </c>
      <c r="AA339" s="77">
        <f t="shared" si="12"/>
        <v>23.87992117</v>
      </c>
      <c r="AB339" s="77">
        <f t="shared" si="13"/>
        <v>0.6883074952</v>
      </c>
      <c r="AC339" s="77">
        <f t="shared" si="14"/>
        <v>0.2437939003</v>
      </c>
      <c r="AD339" s="42">
        <f t="shared" si="15"/>
        <v>32</v>
      </c>
      <c r="AE339" s="42">
        <f t="shared" si="16"/>
        <v>13</v>
      </c>
      <c r="AF339" s="42">
        <f t="shared" si="17"/>
        <v>11</v>
      </c>
      <c r="AG339" s="42">
        <f t="shared" si="18"/>
        <v>6</v>
      </c>
      <c r="AH339" s="32">
        <f>'M1,M2,M3 Restoration'!AT339</f>
        <v>0.5887444705</v>
      </c>
      <c r="AI339" s="77">
        <f t="shared" si="19"/>
        <v>8</v>
      </c>
      <c r="AJ339" s="77">
        <f t="shared" si="20"/>
        <v>5</v>
      </c>
      <c r="AK339" s="77"/>
      <c r="AL339" s="77"/>
    </row>
    <row r="340">
      <c r="A340" s="1"/>
      <c r="B340" s="1"/>
      <c r="C340" s="62"/>
      <c r="D340" s="62"/>
      <c r="E340" s="2">
        <v>5007.0</v>
      </c>
      <c r="F340" s="61">
        <v>2110.0</v>
      </c>
      <c r="G340" s="43">
        <f>'N1,N2,N3 Restoration'!H340</f>
        <v>5</v>
      </c>
      <c r="H340" s="43">
        <f>'Turnout Restoration'!AW340</f>
        <v>18</v>
      </c>
      <c r="I340" s="43">
        <f>'N1,N2,N3 Restoration'!J340</f>
        <v>5</v>
      </c>
      <c r="J340" s="44">
        <v>27.0</v>
      </c>
      <c r="K340" s="44">
        <v>52.0</v>
      </c>
      <c r="L340" s="44">
        <v>22.0</v>
      </c>
      <c r="M340" s="45">
        <f>'Turnout Restoration'!AR340</f>
        <v>11</v>
      </c>
      <c r="N340" s="45">
        <f>'Turnout Restoration'!O340</f>
        <v>19</v>
      </c>
      <c r="O340" s="45">
        <f>'Turnout Restoration'!AT340</f>
        <v>9</v>
      </c>
      <c r="P340" s="77">
        <f t="shared" si="2"/>
        <v>0.7101449275</v>
      </c>
      <c r="Q340" s="77">
        <f t="shared" si="3"/>
        <v>0.7323943662</v>
      </c>
      <c r="R340" s="77">
        <f t="shared" si="4"/>
        <v>0.01748606678</v>
      </c>
      <c r="S340" s="77">
        <f t="shared" si="5"/>
        <v>-0.06514478302</v>
      </c>
      <c r="T340" s="77">
        <f t="shared" ref="T340:U340" si="357">R340+$D$12</f>
        <v>0.3785797912</v>
      </c>
      <c r="U340" s="77">
        <f t="shared" si="357"/>
        <v>0.2959489414</v>
      </c>
      <c r="V340" s="77">
        <f t="shared" si="7"/>
        <v>69</v>
      </c>
      <c r="W340" s="77">
        <f t="shared" si="8"/>
        <v>71</v>
      </c>
      <c r="X340" s="77">
        <f t="shared" si="9"/>
        <v>42.87799441</v>
      </c>
      <c r="Y340" s="77">
        <f t="shared" si="10"/>
        <v>26.12200559</v>
      </c>
      <c r="Z340" s="77">
        <f t="shared" si="11"/>
        <v>49.98762516</v>
      </c>
      <c r="AA340" s="77">
        <f t="shared" si="12"/>
        <v>21.01237484</v>
      </c>
      <c r="AB340" s="77">
        <f t="shared" si="13"/>
        <v>0.4664397269</v>
      </c>
      <c r="AC340" s="77">
        <f t="shared" si="14"/>
        <v>0.3800940721</v>
      </c>
      <c r="AD340" s="42">
        <f t="shared" si="15"/>
        <v>20</v>
      </c>
      <c r="AE340" s="42">
        <f t="shared" si="16"/>
        <v>12</v>
      </c>
      <c r="AF340" s="42">
        <f t="shared" si="17"/>
        <v>19</v>
      </c>
      <c r="AG340" s="42">
        <f t="shared" si="18"/>
        <v>8</v>
      </c>
      <c r="AH340" s="32">
        <f>'M1,M2,M3 Restoration'!AT340</f>
        <v>0.4750374644</v>
      </c>
      <c r="AI340" s="77">
        <f t="shared" si="19"/>
        <v>6</v>
      </c>
      <c r="AJ340" s="77">
        <f t="shared" si="20"/>
        <v>6</v>
      </c>
      <c r="AK340" s="77"/>
      <c r="AL340" s="77"/>
    </row>
    <row r="341">
      <c r="A341" s="1"/>
      <c r="B341" s="1"/>
      <c r="C341" s="62"/>
      <c r="D341" s="62"/>
      <c r="E341" s="2">
        <v>5008.0</v>
      </c>
      <c r="F341" s="61">
        <v>2352.0</v>
      </c>
      <c r="G341" s="43">
        <f>'N1,N2,N3 Restoration'!H341</f>
        <v>6</v>
      </c>
      <c r="H341" s="43">
        <f>'Turnout Restoration'!AW341</f>
        <v>7</v>
      </c>
      <c r="I341" s="43">
        <f>'N1,N2,N3 Restoration'!J341</f>
        <v>18</v>
      </c>
      <c r="J341" s="44">
        <v>37.0</v>
      </c>
      <c r="K341" s="44">
        <v>76.0</v>
      </c>
      <c r="L341" s="44">
        <v>26.0</v>
      </c>
      <c r="M341" s="45">
        <f>'Turnout Restoration'!AR341</f>
        <v>11</v>
      </c>
      <c r="N341" s="45">
        <f>'Turnout Restoration'!O341</f>
        <v>19</v>
      </c>
      <c r="O341" s="45">
        <f>'Turnout Restoration'!AT341</f>
        <v>35</v>
      </c>
      <c r="P341" s="77">
        <f t="shared" si="2"/>
        <v>0.5779816514</v>
      </c>
      <c r="Q341" s="77">
        <f t="shared" si="3"/>
        <v>0.8</v>
      </c>
      <c r="R341" s="77">
        <f t="shared" si="4"/>
        <v>-0.04376301847</v>
      </c>
      <c r="S341" s="77">
        <f t="shared" si="5"/>
        <v>-0.03381396747</v>
      </c>
      <c r="T341" s="77">
        <f t="shared" ref="T341:U341" si="358">R341+$D$12</f>
        <v>0.3173307059</v>
      </c>
      <c r="U341" s="77">
        <f t="shared" si="358"/>
        <v>0.3272797569</v>
      </c>
      <c r="V341" s="77">
        <f t="shared" si="7"/>
        <v>109</v>
      </c>
      <c r="W341" s="77">
        <f t="shared" si="8"/>
        <v>95</v>
      </c>
      <c r="X341" s="77">
        <f t="shared" si="9"/>
        <v>74.41095305</v>
      </c>
      <c r="Y341" s="77">
        <f t="shared" si="10"/>
        <v>34.58904695</v>
      </c>
      <c r="Z341" s="77">
        <f t="shared" si="11"/>
        <v>63.90842309</v>
      </c>
      <c r="AA341" s="77">
        <f t="shared" si="12"/>
        <v>31.09157691</v>
      </c>
      <c r="AB341" s="77">
        <f t="shared" si="13"/>
        <v>0.6181885611</v>
      </c>
      <c r="AC341" s="77">
        <f t="shared" si="14"/>
        <v>0.2973004039</v>
      </c>
      <c r="AD341" s="42">
        <f t="shared" si="15"/>
        <v>46</v>
      </c>
      <c r="AE341" s="42">
        <f t="shared" si="16"/>
        <v>21</v>
      </c>
      <c r="AF341" s="42">
        <f t="shared" si="17"/>
        <v>19</v>
      </c>
      <c r="AG341" s="42">
        <f t="shared" si="18"/>
        <v>9</v>
      </c>
      <c r="AH341" s="32">
        <f>'M1,M2,M3 Restoration'!AT341</f>
        <v>0.3317703971</v>
      </c>
      <c r="AI341" s="77">
        <f t="shared" si="19"/>
        <v>7</v>
      </c>
      <c r="AJ341" s="77">
        <f t="shared" si="20"/>
        <v>14</v>
      </c>
      <c r="AK341" s="77"/>
      <c r="AL341" s="77"/>
    </row>
    <row r="342">
      <c r="A342" s="1"/>
      <c r="B342" s="1"/>
      <c r="C342" s="62"/>
      <c r="D342" s="62"/>
      <c r="E342" s="2">
        <v>5011.0</v>
      </c>
      <c r="F342" s="61">
        <v>1449.0</v>
      </c>
      <c r="G342" s="43">
        <f>'N1,N2,N3 Restoration'!H342</f>
        <v>9</v>
      </c>
      <c r="H342" s="43">
        <f>'Turnout Restoration'!AW342</f>
        <v>11</v>
      </c>
      <c r="I342" s="43">
        <f>'N1,N2,N3 Restoration'!J342</f>
        <v>13</v>
      </c>
      <c r="J342" s="44">
        <v>34.0</v>
      </c>
      <c r="K342" s="44">
        <v>62.0</v>
      </c>
      <c r="L342" s="44">
        <v>28.0</v>
      </c>
      <c r="M342" s="45">
        <f>'Turnout Restoration'!AR342</f>
        <v>15</v>
      </c>
      <c r="N342" s="45">
        <f>'Turnout Restoration'!O342</f>
        <v>16</v>
      </c>
      <c r="O342" s="45">
        <f>'Turnout Restoration'!AT342</f>
        <v>19</v>
      </c>
      <c r="P342" s="77">
        <f t="shared" si="2"/>
        <v>0.6458333333</v>
      </c>
      <c r="Q342" s="77">
        <f t="shared" si="3"/>
        <v>0.7948717949</v>
      </c>
      <c r="R342" s="77">
        <f t="shared" si="4"/>
        <v>-0.0123181756</v>
      </c>
      <c r="S342" s="77">
        <f t="shared" si="5"/>
        <v>-0.03619055711</v>
      </c>
      <c r="T342" s="77">
        <f t="shared" ref="T342:U342" si="359">R342+$D$12</f>
        <v>0.3487755488</v>
      </c>
      <c r="U342" s="77">
        <f t="shared" si="359"/>
        <v>0.3249031673</v>
      </c>
      <c r="V342" s="77">
        <f t="shared" si="7"/>
        <v>96</v>
      </c>
      <c r="W342" s="77">
        <f t="shared" si="8"/>
        <v>78</v>
      </c>
      <c r="X342" s="77">
        <f t="shared" si="9"/>
        <v>62.51754731</v>
      </c>
      <c r="Y342" s="77">
        <f t="shared" si="10"/>
        <v>33.48245269</v>
      </c>
      <c r="Z342" s="77">
        <f t="shared" si="11"/>
        <v>52.65755295</v>
      </c>
      <c r="AA342" s="77">
        <f t="shared" si="12"/>
        <v>25.34244705</v>
      </c>
      <c r="AB342" s="77">
        <f t="shared" si="13"/>
        <v>0.543847311</v>
      </c>
      <c r="AC342" s="77">
        <f t="shared" si="14"/>
        <v>0.3038500482</v>
      </c>
      <c r="AD342" s="42">
        <f t="shared" si="15"/>
        <v>34</v>
      </c>
      <c r="AE342" s="42">
        <f t="shared" si="16"/>
        <v>18</v>
      </c>
      <c r="AF342" s="42">
        <f t="shared" si="17"/>
        <v>16</v>
      </c>
      <c r="AG342" s="42">
        <f t="shared" si="18"/>
        <v>8</v>
      </c>
      <c r="AH342" s="32">
        <f>'M1,M2,M3 Restoration'!AT342</f>
        <v>0.4078254512</v>
      </c>
      <c r="AI342" s="77">
        <f t="shared" si="19"/>
        <v>7</v>
      </c>
      <c r="AJ342" s="77">
        <f t="shared" si="20"/>
        <v>11</v>
      </c>
      <c r="AK342" s="77"/>
      <c r="AL342" s="77"/>
    </row>
    <row r="343">
      <c r="A343" s="1"/>
      <c r="B343" s="1"/>
      <c r="C343" s="62"/>
      <c r="D343" s="62"/>
      <c r="E343" s="2">
        <v>5012.0</v>
      </c>
      <c r="F343" s="61">
        <v>1644.0</v>
      </c>
      <c r="G343" s="43">
        <f>'N1,N2,N3 Restoration'!H343</f>
        <v>6</v>
      </c>
      <c r="H343" s="43">
        <f>'Turnout Restoration'!AW343</f>
        <v>3</v>
      </c>
      <c r="I343" s="43">
        <f>'N1,N2,N3 Restoration'!J343</f>
        <v>11</v>
      </c>
      <c r="J343" s="44">
        <v>28.0</v>
      </c>
      <c r="K343" s="44">
        <v>71.0</v>
      </c>
      <c r="L343" s="44">
        <v>20.0</v>
      </c>
      <c r="M343" s="45">
        <f>'Turnout Restoration'!AR343</f>
        <v>13</v>
      </c>
      <c r="N343" s="45">
        <f>'Turnout Restoration'!O343</f>
        <v>6</v>
      </c>
      <c r="O343" s="45">
        <f>'Turnout Restoration'!AT343</f>
        <v>28</v>
      </c>
      <c r="P343" s="77">
        <f t="shared" si="2"/>
        <v>0.5393258427</v>
      </c>
      <c r="Q343" s="77">
        <f t="shared" si="3"/>
        <v>0.9220779221</v>
      </c>
      <c r="R343" s="77">
        <f t="shared" si="4"/>
        <v>-0.0616774724</v>
      </c>
      <c r="S343" s="77">
        <f t="shared" si="5"/>
        <v>0.02276121192</v>
      </c>
      <c r="T343" s="77">
        <f t="shared" ref="T343:U343" si="360">R343+$D$12</f>
        <v>0.299416252</v>
      </c>
      <c r="U343" s="77">
        <f t="shared" si="360"/>
        <v>0.3838549363</v>
      </c>
      <c r="V343" s="77">
        <f t="shared" si="7"/>
        <v>89</v>
      </c>
      <c r="W343" s="77">
        <f t="shared" si="8"/>
        <v>77</v>
      </c>
      <c r="X343" s="77">
        <f t="shared" si="9"/>
        <v>62.35195357</v>
      </c>
      <c r="Y343" s="77">
        <f t="shared" si="10"/>
        <v>26.64804643</v>
      </c>
      <c r="Z343" s="77">
        <f t="shared" si="11"/>
        <v>47.4431699</v>
      </c>
      <c r="AA343" s="77">
        <f t="shared" si="12"/>
        <v>29.5568301</v>
      </c>
      <c r="AB343" s="77">
        <f t="shared" si="13"/>
        <v>0.6575575848</v>
      </c>
      <c r="AC343" s="77">
        <f t="shared" si="14"/>
        <v>0.1264670976</v>
      </c>
      <c r="AD343" s="42">
        <f t="shared" si="15"/>
        <v>41</v>
      </c>
      <c r="AE343" s="42">
        <f t="shared" si="16"/>
        <v>18</v>
      </c>
      <c r="AF343" s="42">
        <f t="shared" si="17"/>
        <v>6</v>
      </c>
      <c r="AG343" s="42">
        <f t="shared" si="18"/>
        <v>4</v>
      </c>
      <c r="AH343" s="32">
        <f>'M1,M2,M3 Restoration'!AT343</f>
        <v>0.4067649839</v>
      </c>
      <c r="AI343" s="77">
        <f t="shared" si="19"/>
        <v>7</v>
      </c>
      <c r="AJ343" s="77">
        <f t="shared" si="20"/>
        <v>11</v>
      </c>
      <c r="AK343" s="77"/>
      <c r="AL343" s="77"/>
    </row>
    <row r="344">
      <c r="A344" s="1"/>
      <c r="B344" s="1"/>
      <c r="C344" s="62"/>
      <c r="D344" s="62"/>
      <c r="E344" s="2">
        <v>5013.0</v>
      </c>
      <c r="F344" s="61">
        <v>2027.0</v>
      </c>
      <c r="G344" s="43">
        <f>'N1,N2,N3 Restoration'!H344</f>
        <v>4</v>
      </c>
      <c r="H344" s="43">
        <f>'Turnout Restoration'!AW344</f>
        <v>9</v>
      </c>
      <c r="I344" s="43">
        <f>'N1,N2,N3 Restoration'!J344</f>
        <v>13</v>
      </c>
      <c r="J344" s="44">
        <v>24.0</v>
      </c>
      <c r="K344" s="44">
        <v>66.0</v>
      </c>
      <c r="L344" s="44">
        <v>17.0</v>
      </c>
      <c r="M344" s="45">
        <f>'Turnout Restoration'!AR344</f>
        <v>14</v>
      </c>
      <c r="N344" s="45">
        <f>'Turnout Restoration'!O344</f>
        <v>13</v>
      </c>
      <c r="O344" s="45">
        <f>'Turnout Restoration'!AT344</f>
        <v>32</v>
      </c>
      <c r="P344" s="77">
        <f t="shared" si="2"/>
        <v>0.4712643678</v>
      </c>
      <c r="Q344" s="77">
        <f t="shared" si="3"/>
        <v>0.835443038</v>
      </c>
      <c r="R344" s="77">
        <f t="shared" si="4"/>
        <v>-0.09321954065</v>
      </c>
      <c r="S344" s="77">
        <f t="shared" si="5"/>
        <v>-0.01738842387</v>
      </c>
      <c r="T344" s="77">
        <f t="shared" ref="T344:U344" si="361">R344+$D$12</f>
        <v>0.2678741838</v>
      </c>
      <c r="U344" s="77">
        <f t="shared" si="361"/>
        <v>0.3437053005</v>
      </c>
      <c r="V344" s="77">
        <f t="shared" si="7"/>
        <v>87</v>
      </c>
      <c r="W344" s="77">
        <f t="shared" si="8"/>
        <v>79</v>
      </c>
      <c r="X344" s="77">
        <f t="shared" si="9"/>
        <v>63.69494601</v>
      </c>
      <c r="Y344" s="77">
        <f t="shared" si="10"/>
        <v>23.30505399</v>
      </c>
      <c r="Z344" s="77">
        <f t="shared" si="11"/>
        <v>51.84728126</v>
      </c>
      <c r="AA344" s="77">
        <f t="shared" si="12"/>
        <v>27.15271874</v>
      </c>
      <c r="AB344" s="77">
        <f t="shared" si="13"/>
        <v>0.7221923069</v>
      </c>
      <c r="AC344" s="77">
        <f t="shared" si="14"/>
        <v>0.2507363874</v>
      </c>
      <c r="AD344" s="42">
        <f t="shared" si="15"/>
        <v>46</v>
      </c>
      <c r="AE344" s="42">
        <f t="shared" si="16"/>
        <v>17</v>
      </c>
      <c r="AF344" s="42">
        <f t="shared" si="17"/>
        <v>13</v>
      </c>
      <c r="AG344" s="42">
        <f t="shared" si="18"/>
        <v>7</v>
      </c>
      <c r="AH344" s="32">
        <f>'M1,M2,M3 Restoration'!AT344</f>
        <v>0.3081394872</v>
      </c>
      <c r="AI344" s="77">
        <f t="shared" si="19"/>
        <v>5</v>
      </c>
      <c r="AJ344" s="77">
        <f t="shared" si="20"/>
        <v>12</v>
      </c>
      <c r="AK344" s="77"/>
      <c r="AL344" s="77"/>
    </row>
    <row r="345">
      <c r="A345" s="1"/>
      <c r="B345" s="1"/>
      <c r="C345" s="62"/>
      <c r="D345" s="62"/>
      <c r="E345" s="2">
        <v>5017.0</v>
      </c>
      <c r="F345" s="61">
        <v>2059.0</v>
      </c>
      <c r="G345" s="43">
        <f>'N1,N2,N3 Restoration'!H345</f>
        <v>15</v>
      </c>
      <c r="H345" s="43">
        <f>'Turnout Restoration'!AW345</f>
        <v>12</v>
      </c>
      <c r="I345" s="43">
        <f>'N1,N2,N3 Restoration'!J345</f>
        <v>25</v>
      </c>
      <c r="J345" s="44">
        <v>43.0</v>
      </c>
      <c r="K345" s="44">
        <v>104.0</v>
      </c>
      <c r="L345" s="44">
        <v>55.0</v>
      </c>
      <c r="M345" s="45">
        <f>'Turnout Restoration'!AR345</f>
        <v>25</v>
      </c>
      <c r="N345" s="45">
        <f>'Turnout Restoration'!O345</f>
        <v>19</v>
      </c>
      <c r="O345" s="45">
        <f>'Turnout Restoration'!AT345</f>
        <v>23</v>
      </c>
      <c r="P345" s="77">
        <f t="shared" si="2"/>
        <v>0.6712328767</v>
      </c>
      <c r="Q345" s="77">
        <f t="shared" si="3"/>
        <v>0.8455284553</v>
      </c>
      <c r="R345" s="77">
        <f t="shared" si="4"/>
        <v>-0.0005471387185</v>
      </c>
      <c r="S345" s="77">
        <f t="shared" si="5"/>
        <v>-0.0127144887</v>
      </c>
      <c r="T345" s="77">
        <f t="shared" ref="T345:U345" si="362">R345+$D$12</f>
        <v>0.3605465857</v>
      </c>
      <c r="U345" s="77">
        <f t="shared" si="362"/>
        <v>0.3483792357</v>
      </c>
      <c r="V345" s="77">
        <f t="shared" si="7"/>
        <v>146</v>
      </c>
      <c r="W345" s="77">
        <f t="shared" si="8"/>
        <v>123</v>
      </c>
      <c r="X345" s="77">
        <f t="shared" si="9"/>
        <v>93.36019849</v>
      </c>
      <c r="Y345" s="77">
        <f t="shared" si="10"/>
        <v>52.63980151</v>
      </c>
      <c r="Z345" s="77">
        <f t="shared" si="11"/>
        <v>80.14935401</v>
      </c>
      <c r="AA345" s="77">
        <f t="shared" si="12"/>
        <v>42.85064599</v>
      </c>
      <c r="AB345" s="77">
        <f t="shared" si="13"/>
        <v>0.5141377244</v>
      </c>
      <c r="AC345" s="77">
        <f t="shared" si="14"/>
        <v>0.2370574315</v>
      </c>
      <c r="AD345" s="42">
        <f t="shared" si="15"/>
        <v>48</v>
      </c>
      <c r="AE345" s="42">
        <f t="shared" si="16"/>
        <v>27</v>
      </c>
      <c r="AF345" s="42">
        <f t="shared" si="17"/>
        <v>19</v>
      </c>
      <c r="AG345" s="42">
        <f t="shared" si="18"/>
        <v>10</v>
      </c>
      <c r="AH345" s="32">
        <f>'M1,M2,M3 Restoration'!AT345</f>
        <v>0.2778715808</v>
      </c>
      <c r="AI345" s="77">
        <f t="shared" si="19"/>
        <v>8</v>
      </c>
      <c r="AJ345" s="77">
        <f t="shared" si="20"/>
        <v>19</v>
      </c>
      <c r="AK345" s="77"/>
      <c r="AL345" s="77"/>
    </row>
    <row r="346">
      <c r="A346" s="1"/>
      <c r="B346" s="1"/>
      <c r="C346" s="62"/>
      <c r="D346" s="62"/>
      <c r="E346" s="2">
        <v>5018.0</v>
      </c>
      <c r="F346" s="61">
        <v>1342.0</v>
      </c>
      <c r="G346" s="43">
        <f>'N1,N2,N3 Restoration'!H346</f>
        <v>7</v>
      </c>
      <c r="H346" s="43">
        <f>'Turnout Restoration'!AW346</f>
        <v>5</v>
      </c>
      <c r="I346" s="43">
        <f>'N1,N2,N3 Restoration'!J346</f>
        <v>7</v>
      </c>
      <c r="J346" s="44">
        <v>26.0</v>
      </c>
      <c r="K346" s="44">
        <v>79.0</v>
      </c>
      <c r="L346" s="44">
        <v>17.0</v>
      </c>
      <c r="M346" s="45">
        <f>'Turnout Restoration'!AR346</f>
        <v>15</v>
      </c>
      <c r="N346" s="45">
        <f>'Turnout Restoration'!O346</f>
        <v>11</v>
      </c>
      <c r="O346" s="45">
        <f>'Turnout Restoration'!AT346</f>
        <v>16</v>
      </c>
      <c r="P346" s="77">
        <f t="shared" si="2"/>
        <v>0.5810810811</v>
      </c>
      <c r="Q346" s="77">
        <f t="shared" si="3"/>
        <v>0.8777777778</v>
      </c>
      <c r="R346" s="77">
        <f t="shared" si="4"/>
        <v>-0.04232663433</v>
      </c>
      <c r="S346" s="77">
        <f t="shared" si="5"/>
        <v>0.002230975425</v>
      </c>
      <c r="T346" s="77">
        <f t="shared" ref="T346:U346" si="363">R346+$D$12</f>
        <v>0.3187670901</v>
      </c>
      <c r="U346" s="77">
        <f t="shared" si="363"/>
        <v>0.3633246998</v>
      </c>
      <c r="V346" s="77">
        <f t="shared" si="7"/>
        <v>74</v>
      </c>
      <c r="W346" s="77">
        <f t="shared" si="8"/>
        <v>90</v>
      </c>
      <c r="X346" s="77">
        <f t="shared" si="9"/>
        <v>50.41123533</v>
      </c>
      <c r="Y346" s="77">
        <f t="shared" si="10"/>
        <v>23.58876467</v>
      </c>
      <c r="Z346" s="77">
        <f t="shared" si="11"/>
        <v>57.30077701</v>
      </c>
      <c r="AA346" s="77">
        <f t="shared" si="12"/>
        <v>32.69922299</v>
      </c>
      <c r="AB346" s="77">
        <f t="shared" si="13"/>
        <v>0.6149422801</v>
      </c>
      <c r="AC346" s="77">
        <f t="shared" si="14"/>
        <v>0.1919694736</v>
      </c>
      <c r="AD346" s="42">
        <f t="shared" si="15"/>
        <v>31</v>
      </c>
      <c r="AE346" s="42">
        <f t="shared" si="16"/>
        <v>15</v>
      </c>
      <c r="AF346" s="42">
        <f t="shared" si="17"/>
        <v>11</v>
      </c>
      <c r="AG346" s="42">
        <f t="shared" si="18"/>
        <v>6</v>
      </c>
      <c r="AH346" s="32">
        <f>'M1,M2,M3 Restoration'!AT346</f>
        <v>0.5354360734</v>
      </c>
      <c r="AI346" s="77">
        <f t="shared" si="19"/>
        <v>8</v>
      </c>
      <c r="AJ346" s="77">
        <f t="shared" si="20"/>
        <v>7</v>
      </c>
      <c r="AK346" s="77"/>
      <c r="AL346" s="77"/>
    </row>
    <row r="347">
      <c r="A347" s="1"/>
      <c r="B347" s="1"/>
      <c r="C347" s="62"/>
      <c r="D347" s="62"/>
      <c r="E347" s="2">
        <v>5022.0</v>
      </c>
      <c r="F347" s="61">
        <v>1827.0</v>
      </c>
      <c r="G347" s="43">
        <f>'N1,N2,N3 Restoration'!H347</f>
        <v>6</v>
      </c>
      <c r="H347" s="43">
        <f>'Turnout Restoration'!AW347</f>
        <v>4</v>
      </c>
      <c r="I347" s="43">
        <f>'N1,N2,N3 Restoration'!J347</f>
        <v>4</v>
      </c>
      <c r="J347" s="44">
        <v>18.0</v>
      </c>
      <c r="K347" s="44">
        <v>61.0</v>
      </c>
      <c r="L347" s="44">
        <v>19.0</v>
      </c>
      <c r="M347" s="45">
        <f>'Turnout Restoration'!AR347</f>
        <v>10</v>
      </c>
      <c r="N347" s="45">
        <f>'Turnout Restoration'!O347</f>
        <v>5</v>
      </c>
      <c r="O347" s="45">
        <f>'Turnout Restoration'!AT347</f>
        <v>7</v>
      </c>
      <c r="P347" s="77">
        <f t="shared" si="2"/>
        <v>0.6851851852</v>
      </c>
      <c r="Q347" s="77">
        <f t="shared" si="3"/>
        <v>0.9242424242</v>
      </c>
      <c r="R347" s="77">
        <f t="shared" si="4"/>
        <v>0.005918849081</v>
      </c>
      <c r="S347" s="77">
        <f t="shared" si="5"/>
        <v>0.02376431793</v>
      </c>
      <c r="T347" s="77">
        <f t="shared" ref="T347:U347" si="364">R347+$D$12</f>
        <v>0.3670125735</v>
      </c>
      <c r="U347" s="77">
        <f t="shared" si="364"/>
        <v>0.3848580423</v>
      </c>
      <c r="V347" s="77">
        <f t="shared" si="7"/>
        <v>54</v>
      </c>
      <c r="W347" s="77">
        <f t="shared" si="8"/>
        <v>66</v>
      </c>
      <c r="X347" s="77">
        <f t="shared" si="9"/>
        <v>34.18132103</v>
      </c>
      <c r="Y347" s="77">
        <f t="shared" si="10"/>
        <v>19.81867897</v>
      </c>
      <c r="Z347" s="77">
        <f t="shared" si="11"/>
        <v>40.59936921</v>
      </c>
      <c r="AA347" s="77">
        <f t="shared" si="12"/>
        <v>25.40063079</v>
      </c>
      <c r="AB347" s="77">
        <f t="shared" si="13"/>
        <v>0.4973476591</v>
      </c>
      <c r="AC347" s="77">
        <f t="shared" si="14"/>
        <v>0.1231546228</v>
      </c>
      <c r="AD347" s="42">
        <f t="shared" si="15"/>
        <v>17</v>
      </c>
      <c r="AE347" s="42">
        <f t="shared" si="16"/>
        <v>10</v>
      </c>
      <c r="AF347" s="42">
        <f t="shared" si="17"/>
        <v>5</v>
      </c>
      <c r="AG347" s="42">
        <f t="shared" si="18"/>
        <v>3</v>
      </c>
      <c r="AH347" s="32">
        <f>'M1,M2,M3 Restoration'!AT347</f>
        <v>0.4668683484</v>
      </c>
      <c r="AI347" s="77">
        <f t="shared" si="19"/>
        <v>5</v>
      </c>
      <c r="AJ347" s="77">
        <f t="shared" si="20"/>
        <v>5</v>
      </c>
      <c r="AK347" s="77"/>
      <c r="AL347" s="77"/>
    </row>
    <row r="348">
      <c r="A348" s="1"/>
      <c r="B348" s="1"/>
      <c r="C348" s="62"/>
      <c r="D348" s="62"/>
      <c r="E348" s="2">
        <v>5023.0</v>
      </c>
      <c r="F348" s="61">
        <v>2227.0</v>
      </c>
      <c r="G348" s="43">
        <f>'N1,N2,N3 Restoration'!H348</f>
        <v>24</v>
      </c>
      <c r="H348" s="43">
        <f>'Turnout Restoration'!AW348</f>
        <v>19</v>
      </c>
      <c r="I348" s="43">
        <f>'N1,N2,N3 Restoration'!J348</f>
        <v>56</v>
      </c>
      <c r="J348" s="44">
        <v>85.0</v>
      </c>
      <c r="K348" s="44">
        <v>148.0</v>
      </c>
      <c r="L348" s="44">
        <v>106.0</v>
      </c>
      <c r="M348" s="45">
        <f>'Turnout Restoration'!AR348</f>
        <v>31</v>
      </c>
      <c r="N348" s="45">
        <f>'Turnout Restoration'!O348</f>
        <v>40</v>
      </c>
      <c r="O348" s="45">
        <f>'Turnout Restoration'!AT348</f>
        <v>67</v>
      </c>
      <c r="P348" s="77">
        <f t="shared" si="2"/>
        <v>0.660899654</v>
      </c>
      <c r="Q348" s="77">
        <f t="shared" si="3"/>
        <v>0.7872340426</v>
      </c>
      <c r="R348" s="77">
        <f t="shared" si="4"/>
        <v>-0.00533591559</v>
      </c>
      <c r="S348" s="77">
        <f t="shared" si="5"/>
        <v>-0.0397301587</v>
      </c>
      <c r="T348" s="77">
        <f t="shared" ref="T348:U348" si="365">R348+$D$12</f>
        <v>0.3557578088</v>
      </c>
      <c r="U348" s="77">
        <f t="shared" si="365"/>
        <v>0.3213635657</v>
      </c>
      <c r="V348" s="77">
        <f t="shared" si="7"/>
        <v>289</v>
      </c>
      <c r="W348" s="77">
        <f t="shared" si="8"/>
        <v>188</v>
      </c>
      <c r="X348" s="77">
        <f t="shared" si="9"/>
        <v>186.1859933</v>
      </c>
      <c r="Y348" s="77">
        <f t="shared" si="10"/>
        <v>102.8140067</v>
      </c>
      <c r="Z348" s="77">
        <f t="shared" si="11"/>
        <v>127.5836496</v>
      </c>
      <c r="AA348" s="77">
        <f t="shared" si="12"/>
        <v>60.41635035</v>
      </c>
      <c r="AB348" s="77">
        <f t="shared" si="13"/>
        <v>0.5263553841</v>
      </c>
      <c r="AC348" s="77">
        <f t="shared" si="14"/>
        <v>0.3135197975</v>
      </c>
      <c r="AD348" s="42">
        <f t="shared" si="15"/>
        <v>98</v>
      </c>
      <c r="AE348" s="42">
        <f t="shared" si="16"/>
        <v>54</v>
      </c>
      <c r="AF348" s="42">
        <f t="shared" si="17"/>
        <v>40</v>
      </c>
      <c r="AG348" s="42">
        <f t="shared" si="18"/>
        <v>19</v>
      </c>
      <c r="AH348" s="32">
        <f>'M1,M2,M3 Restoration'!AT348</f>
        <v>0.2117108847</v>
      </c>
      <c r="AI348" s="77">
        <f t="shared" si="19"/>
        <v>11</v>
      </c>
      <c r="AJ348" s="77">
        <f t="shared" si="20"/>
        <v>43</v>
      </c>
      <c r="AK348" s="77"/>
      <c r="AL348" s="77"/>
    </row>
    <row r="349">
      <c r="A349" s="1"/>
      <c r="B349" s="1"/>
      <c r="C349" s="62"/>
      <c r="D349" s="62"/>
      <c r="E349" s="2">
        <v>5024.0</v>
      </c>
      <c r="F349" s="61">
        <v>2199.0</v>
      </c>
      <c r="G349" s="43">
        <f>'N1,N2,N3 Restoration'!H349</f>
        <v>21</v>
      </c>
      <c r="H349" s="43">
        <f>'Turnout Restoration'!AW349</f>
        <v>12</v>
      </c>
      <c r="I349" s="43">
        <f>'N1,N2,N3 Restoration'!J349</f>
        <v>39</v>
      </c>
      <c r="J349" s="44">
        <v>121.0</v>
      </c>
      <c r="K349" s="44">
        <v>192.0</v>
      </c>
      <c r="L349" s="44">
        <v>104.0</v>
      </c>
      <c r="M349" s="45">
        <f>'Turnout Restoration'!AR349</f>
        <v>37</v>
      </c>
      <c r="N349" s="45">
        <f>'Turnout Restoration'!O349</f>
        <v>28</v>
      </c>
      <c r="O349" s="45">
        <f>'Turnout Restoration'!AT349</f>
        <v>57</v>
      </c>
      <c r="P349" s="77">
        <f t="shared" si="2"/>
        <v>0.7053291536</v>
      </c>
      <c r="Q349" s="77">
        <f t="shared" si="3"/>
        <v>0.8727272727</v>
      </c>
      <c r="R349" s="77">
        <f t="shared" si="4"/>
        <v>0.01525426868</v>
      </c>
      <c r="S349" s="77">
        <f t="shared" si="5"/>
        <v>-0.0001096052829</v>
      </c>
      <c r="T349" s="77">
        <f t="shared" ref="T349:U349" si="366">R349+$D$12</f>
        <v>0.3763479931</v>
      </c>
      <c r="U349" s="77">
        <f t="shared" si="366"/>
        <v>0.3609841191</v>
      </c>
      <c r="V349" s="77">
        <f t="shared" si="7"/>
        <v>319</v>
      </c>
      <c r="W349" s="77">
        <f t="shared" si="8"/>
        <v>220</v>
      </c>
      <c r="X349" s="77">
        <f t="shared" si="9"/>
        <v>198.9449902</v>
      </c>
      <c r="Y349" s="77">
        <f t="shared" si="10"/>
        <v>120.0550098</v>
      </c>
      <c r="Z349" s="77">
        <f t="shared" si="11"/>
        <v>140.5834938</v>
      </c>
      <c r="AA349" s="77">
        <f t="shared" si="12"/>
        <v>79.41650621</v>
      </c>
      <c r="AB349" s="77">
        <f t="shared" si="13"/>
        <v>0.4724924207</v>
      </c>
      <c r="AC349" s="77">
        <f t="shared" si="14"/>
        <v>0.1991698972</v>
      </c>
      <c r="AD349" s="42">
        <f t="shared" si="15"/>
        <v>94</v>
      </c>
      <c r="AE349" s="42">
        <f t="shared" si="16"/>
        <v>57</v>
      </c>
      <c r="AF349" s="42">
        <f t="shared" si="17"/>
        <v>28</v>
      </c>
      <c r="AG349" s="42">
        <f t="shared" si="18"/>
        <v>16</v>
      </c>
      <c r="AH349" s="32">
        <f>'M1,M2,M3 Restoration'!AT349</f>
        <v>0.3541090948</v>
      </c>
      <c r="AI349" s="77">
        <f t="shared" si="19"/>
        <v>20</v>
      </c>
      <c r="AJ349" s="77">
        <f t="shared" si="20"/>
        <v>37</v>
      </c>
      <c r="AK349" s="77"/>
      <c r="AL349" s="77"/>
    </row>
    <row r="350">
      <c r="A350" s="1"/>
      <c r="B350" s="1"/>
      <c r="C350" s="62"/>
      <c r="D350" s="62"/>
      <c r="E350" s="2">
        <v>5025.0</v>
      </c>
      <c r="F350" s="61">
        <v>2539.0</v>
      </c>
      <c r="G350" s="43">
        <f>'N1,N2,N3 Restoration'!H350</f>
        <v>25</v>
      </c>
      <c r="H350" s="43">
        <f>'Turnout Restoration'!AW350</f>
        <v>24</v>
      </c>
      <c r="I350" s="43">
        <f>'N1,N2,N3 Restoration'!J350</f>
        <v>28</v>
      </c>
      <c r="J350" s="44">
        <v>102.0</v>
      </c>
      <c r="K350" s="44">
        <v>164.0</v>
      </c>
      <c r="L350" s="44">
        <v>102.0</v>
      </c>
      <c r="M350" s="45">
        <f>'Turnout Restoration'!AR350</f>
        <v>38</v>
      </c>
      <c r="N350" s="45">
        <f>'Turnout Restoration'!O350</f>
        <v>32</v>
      </c>
      <c r="O350" s="45">
        <f>'Turnout Restoration'!AT350</f>
        <v>38</v>
      </c>
      <c r="P350" s="77">
        <f t="shared" si="2"/>
        <v>0.7285714286</v>
      </c>
      <c r="Q350" s="77">
        <f t="shared" si="3"/>
        <v>0.8367346939</v>
      </c>
      <c r="R350" s="77">
        <f t="shared" si="4"/>
        <v>0.02602555192</v>
      </c>
      <c r="S350" s="77">
        <f t="shared" si="5"/>
        <v>-0.01678982534</v>
      </c>
      <c r="T350" s="77">
        <f t="shared" ref="T350:U350" si="367">R350+$D$12</f>
        <v>0.3871192763</v>
      </c>
      <c r="U350" s="77">
        <f t="shared" si="367"/>
        <v>0.3443038991</v>
      </c>
      <c r="V350" s="77">
        <f t="shared" si="7"/>
        <v>280</v>
      </c>
      <c r="W350" s="77">
        <f t="shared" si="8"/>
        <v>196</v>
      </c>
      <c r="X350" s="77">
        <f t="shared" si="9"/>
        <v>171.6066026</v>
      </c>
      <c r="Y350" s="77">
        <f t="shared" si="10"/>
        <v>108.3933974</v>
      </c>
      <c r="Z350" s="77">
        <f t="shared" si="11"/>
        <v>128.5164358</v>
      </c>
      <c r="AA350" s="77">
        <f t="shared" si="12"/>
        <v>67.48356422</v>
      </c>
      <c r="AB350" s="77">
        <f t="shared" si="13"/>
        <v>0.4428734025</v>
      </c>
      <c r="AC350" s="77">
        <f t="shared" si="14"/>
        <v>0.2489953896</v>
      </c>
      <c r="AD350" s="42">
        <f t="shared" si="15"/>
        <v>76</v>
      </c>
      <c r="AE350" s="42">
        <f t="shared" si="16"/>
        <v>48</v>
      </c>
      <c r="AF350" s="42">
        <f t="shared" si="17"/>
        <v>32</v>
      </c>
      <c r="AG350" s="42">
        <f t="shared" si="18"/>
        <v>17</v>
      </c>
      <c r="AH350" s="32">
        <f>'M1,M2,M3 Restoration'!AT350</f>
        <v>0.3954603512</v>
      </c>
      <c r="AI350" s="77">
        <f t="shared" si="19"/>
        <v>19</v>
      </c>
      <c r="AJ350" s="77">
        <f t="shared" si="20"/>
        <v>29</v>
      </c>
      <c r="AK350" s="77"/>
      <c r="AL350" s="77"/>
    </row>
    <row r="351">
      <c r="A351" s="1"/>
      <c r="B351" s="1"/>
      <c r="C351" s="62"/>
      <c r="D351" s="62"/>
      <c r="E351" s="2">
        <v>5029.0</v>
      </c>
      <c r="F351" s="61">
        <v>1646.0</v>
      </c>
      <c r="G351" s="43">
        <f>'N1,N2,N3 Restoration'!H351</f>
        <v>4</v>
      </c>
      <c r="H351" s="43">
        <f>'Turnout Restoration'!AW351</f>
        <v>4</v>
      </c>
      <c r="I351" s="43">
        <f>'N1,N2,N3 Restoration'!J351</f>
        <v>14</v>
      </c>
      <c r="J351" s="44">
        <v>24.0</v>
      </c>
      <c r="K351" s="44">
        <v>96.0</v>
      </c>
      <c r="L351" s="44">
        <v>26.0</v>
      </c>
      <c r="M351" s="45">
        <f>'Turnout Restoration'!AR351</f>
        <v>16</v>
      </c>
      <c r="N351" s="45">
        <f>'Turnout Restoration'!O351</f>
        <v>7</v>
      </c>
      <c r="O351" s="45">
        <f>'Turnout Restoration'!AT351</f>
        <v>46</v>
      </c>
      <c r="P351" s="77">
        <f t="shared" si="2"/>
        <v>0.4464285714</v>
      </c>
      <c r="Q351" s="77">
        <f t="shared" si="3"/>
        <v>0.932038835</v>
      </c>
      <c r="R351" s="77">
        <f t="shared" si="4"/>
        <v>-0.1047293175</v>
      </c>
      <c r="S351" s="77">
        <f t="shared" si="5"/>
        <v>0.02737744737</v>
      </c>
      <c r="T351" s="77">
        <f t="shared" ref="T351:U351" si="368">R351+$D$12</f>
        <v>0.256364407</v>
      </c>
      <c r="U351" s="77">
        <f t="shared" si="368"/>
        <v>0.3884711718</v>
      </c>
      <c r="V351" s="77">
        <f t="shared" si="7"/>
        <v>112</v>
      </c>
      <c r="W351" s="77">
        <f t="shared" si="8"/>
        <v>103</v>
      </c>
      <c r="X351" s="77">
        <f t="shared" si="9"/>
        <v>83.28718642</v>
      </c>
      <c r="Y351" s="77">
        <f t="shared" si="10"/>
        <v>28.71281358</v>
      </c>
      <c r="Z351" s="77">
        <f t="shared" si="11"/>
        <v>62.98746931</v>
      </c>
      <c r="AA351" s="77">
        <f t="shared" si="12"/>
        <v>40.01253069</v>
      </c>
      <c r="AB351" s="77">
        <f t="shared" si="13"/>
        <v>0.7444122279</v>
      </c>
      <c r="AC351" s="77">
        <f t="shared" si="14"/>
        <v>0.1111332155</v>
      </c>
      <c r="AD351" s="42">
        <f t="shared" si="15"/>
        <v>62</v>
      </c>
      <c r="AE351" s="42">
        <f t="shared" si="16"/>
        <v>21</v>
      </c>
      <c r="AF351" s="42">
        <f t="shared" si="17"/>
        <v>7</v>
      </c>
      <c r="AG351" s="42">
        <f t="shared" si="18"/>
        <v>4</v>
      </c>
      <c r="AH351" s="32">
        <f>'M1,M2,M3 Restoration'!AT351</f>
        <v>0.1995697098</v>
      </c>
      <c r="AI351" s="77">
        <f t="shared" si="19"/>
        <v>4</v>
      </c>
      <c r="AJ351" s="77">
        <f t="shared" si="20"/>
        <v>17</v>
      </c>
      <c r="AK351" s="77"/>
      <c r="AL351" s="77"/>
    </row>
    <row r="352">
      <c r="A352" s="1"/>
      <c r="B352" s="1"/>
      <c r="C352" s="62"/>
      <c r="D352" s="62"/>
      <c r="E352" s="2">
        <v>5030.0</v>
      </c>
      <c r="F352" s="61">
        <v>2183.0</v>
      </c>
      <c r="G352" s="43">
        <f>'N1,N2,N3 Restoration'!H352</f>
        <v>5</v>
      </c>
      <c r="H352" s="43">
        <f>'Turnout Restoration'!AW352</f>
        <v>8</v>
      </c>
      <c r="I352" s="43">
        <f>'N1,N2,N3 Restoration'!J352</f>
        <v>6</v>
      </c>
      <c r="J352" s="44">
        <v>55.0</v>
      </c>
      <c r="K352" s="44">
        <v>175.0</v>
      </c>
      <c r="L352" s="44">
        <v>29.0</v>
      </c>
      <c r="M352" s="45">
        <f>'Turnout Restoration'!AR352</f>
        <v>20</v>
      </c>
      <c r="N352" s="45">
        <f>'Turnout Restoration'!O352</f>
        <v>13</v>
      </c>
      <c r="O352" s="45">
        <f>'Turnout Restoration'!AT352</f>
        <v>25</v>
      </c>
      <c r="P352" s="77">
        <f t="shared" si="2"/>
        <v>0.6511627907</v>
      </c>
      <c r="Q352" s="77">
        <f t="shared" si="3"/>
        <v>0.9308510638</v>
      </c>
      <c r="R352" s="77">
        <f t="shared" si="4"/>
        <v>-0.009848318631</v>
      </c>
      <c r="S352" s="77">
        <f t="shared" si="5"/>
        <v>0.02682699269</v>
      </c>
      <c r="T352" s="77">
        <f t="shared" ref="T352:U352" si="369">R352+$D$12</f>
        <v>0.3512454058</v>
      </c>
      <c r="U352" s="77">
        <f t="shared" si="369"/>
        <v>0.3879207171</v>
      </c>
      <c r="V352" s="77">
        <f t="shared" si="7"/>
        <v>129</v>
      </c>
      <c r="W352" s="77">
        <f t="shared" si="8"/>
        <v>188</v>
      </c>
      <c r="X352" s="77">
        <f t="shared" si="9"/>
        <v>83.68934265</v>
      </c>
      <c r="Y352" s="77">
        <f t="shared" si="10"/>
        <v>45.31065735</v>
      </c>
      <c r="Z352" s="77">
        <f t="shared" si="11"/>
        <v>115.0709052</v>
      </c>
      <c r="AA352" s="77">
        <f t="shared" si="12"/>
        <v>72.92909481</v>
      </c>
      <c r="AB352" s="77">
        <f t="shared" si="13"/>
        <v>0.5377028732</v>
      </c>
      <c r="AC352" s="77">
        <f t="shared" si="14"/>
        <v>0.1129738223</v>
      </c>
      <c r="AD352" s="42">
        <f t="shared" si="15"/>
        <v>45</v>
      </c>
      <c r="AE352" s="42">
        <f t="shared" si="16"/>
        <v>24</v>
      </c>
      <c r="AF352" s="42">
        <f t="shared" si="17"/>
        <v>13</v>
      </c>
      <c r="AG352" s="42">
        <f t="shared" si="18"/>
        <v>8</v>
      </c>
      <c r="AH352" s="32">
        <f>'M1,M2,M3 Restoration'!AT352</f>
        <v>0.5549878583</v>
      </c>
      <c r="AI352" s="77">
        <f t="shared" si="19"/>
        <v>13</v>
      </c>
      <c r="AJ352" s="77">
        <f t="shared" si="20"/>
        <v>11</v>
      </c>
      <c r="AK352" s="77"/>
      <c r="AL352" s="77"/>
    </row>
    <row r="353">
      <c r="A353" s="1"/>
      <c r="B353" s="1"/>
      <c r="C353" s="62"/>
      <c r="D353" s="62"/>
      <c r="E353" s="2">
        <v>5031.0</v>
      </c>
      <c r="F353" s="61">
        <v>2250.0</v>
      </c>
      <c r="G353" s="43">
        <f>'N1,N2,N3 Restoration'!H353</f>
        <v>8</v>
      </c>
      <c r="H353" s="43">
        <f>'Turnout Restoration'!AW353</f>
        <v>10</v>
      </c>
      <c r="I353" s="43">
        <f>'N1,N2,N3 Restoration'!J353</f>
        <v>9</v>
      </c>
      <c r="J353" s="44">
        <v>35.0</v>
      </c>
      <c r="K353" s="44">
        <v>95.0</v>
      </c>
      <c r="L353" s="44">
        <v>37.0</v>
      </c>
      <c r="M353" s="45">
        <f>'Turnout Restoration'!AR353</f>
        <v>16</v>
      </c>
      <c r="N353" s="45">
        <f>'Turnout Restoration'!O353</f>
        <v>12</v>
      </c>
      <c r="O353" s="45">
        <f>'Turnout Restoration'!AT353</f>
        <v>15</v>
      </c>
      <c r="P353" s="77">
        <f t="shared" si="2"/>
        <v>0.6990291262</v>
      </c>
      <c r="Q353" s="77">
        <f t="shared" si="3"/>
        <v>0.8878504673</v>
      </c>
      <c r="R353" s="77">
        <f t="shared" si="4"/>
        <v>0.01233461562</v>
      </c>
      <c r="S353" s="77">
        <f t="shared" si="5"/>
        <v>0.006899012088</v>
      </c>
      <c r="T353" s="77">
        <f t="shared" ref="T353:U353" si="370">R353+$D$12</f>
        <v>0.37342834</v>
      </c>
      <c r="U353" s="77">
        <f t="shared" si="370"/>
        <v>0.3679927365</v>
      </c>
      <c r="V353" s="77">
        <f t="shared" si="7"/>
        <v>103</v>
      </c>
      <c r="W353" s="77">
        <f t="shared" si="8"/>
        <v>107</v>
      </c>
      <c r="X353" s="77">
        <f t="shared" si="9"/>
        <v>64.53688098</v>
      </c>
      <c r="Y353" s="77">
        <f t="shared" si="10"/>
        <v>38.46311902</v>
      </c>
      <c r="Z353" s="77">
        <f t="shared" si="11"/>
        <v>67.62477719</v>
      </c>
      <c r="AA353" s="77">
        <f t="shared" si="12"/>
        <v>39.37522281</v>
      </c>
      <c r="AB353" s="77">
        <f t="shared" si="13"/>
        <v>0.4803454944</v>
      </c>
      <c r="AC353" s="77">
        <f t="shared" si="14"/>
        <v>0.1774497529</v>
      </c>
      <c r="AD353" s="42">
        <f t="shared" si="15"/>
        <v>31</v>
      </c>
      <c r="AE353" s="42">
        <f t="shared" si="16"/>
        <v>18</v>
      </c>
      <c r="AF353" s="42">
        <f t="shared" si="17"/>
        <v>12</v>
      </c>
      <c r="AG353" s="42">
        <f t="shared" si="18"/>
        <v>7</v>
      </c>
      <c r="AH353" s="32">
        <f>'M1,M2,M3 Restoration'!AT353</f>
        <v>0.3791339085</v>
      </c>
      <c r="AI353" s="77">
        <f t="shared" si="19"/>
        <v>7</v>
      </c>
      <c r="AJ353" s="77">
        <f t="shared" si="20"/>
        <v>11</v>
      </c>
      <c r="AK353" s="77"/>
      <c r="AL353" s="77"/>
    </row>
    <row r="354">
      <c r="A354" s="1"/>
      <c r="B354" s="1"/>
      <c r="C354" s="62"/>
      <c r="D354" s="62"/>
      <c r="E354" s="2">
        <v>5037.0</v>
      </c>
      <c r="F354" s="61">
        <v>2518.0</v>
      </c>
      <c r="G354" s="43">
        <f>'N1,N2,N3 Restoration'!H354</f>
        <v>46</v>
      </c>
      <c r="H354" s="43">
        <f>'Turnout Restoration'!AW354</f>
        <v>52</v>
      </c>
      <c r="I354" s="43">
        <f>'N1,N2,N3 Restoration'!J354</f>
        <v>53</v>
      </c>
      <c r="J354" s="44">
        <v>145.0</v>
      </c>
      <c r="K354" s="44">
        <v>222.0</v>
      </c>
      <c r="L354" s="44">
        <v>144.0</v>
      </c>
      <c r="M354" s="45">
        <f>'Turnout Restoration'!AR354</f>
        <v>39</v>
      </c>
      <c r="N354" s="45">
        <f>'Turnout Restoration'!O354</f>
        <v>47</v>
      </c>
      <c r="O354" s="45">
        <f>'Turnout Restoration'!AT354</f>
        <v>32</v>
      </c>
      <c r="P354" s="77">
        <f t="shared" si="2"/>
        <v>0.8027777778</v>
      </c>
      <c r="Q354" s="77">
        <f t="shared" si="3"/>
        <v>0.8252788104</v>
      </c>
      <c r="R354" s="77">
        <f t="shared" si="4"/>
        <v>0.06041536989</v>
      </c>
      <c r="S354" s="77">
        <f t="shared" si="5"/>
        <v>-0.02209888247</v>
      </c>
      <c r="T354" s="77">
        <f t="shared" ref="T354:U354" si="371">R354+$D$12</f>
        <v>0.4215090943</v>
      </c>
      <c r="U354" s="77">
        <f t="shared" si="371"/>
        <v>0.3389948419</v>
      </c>
      <c r="V354" s="77">
        <f t="shared" si="7"/>
        <v>360</v>
      </c>
      <c r="W354" s="77">
        <f t="shared" si="8"/>
        <v>269</v>
      </c>
      <c r="X354" s="77">
        <f t="shared" si="9"/>
        <v>208.2567261</v>
      </c>
      <c r="Y354" s="77">
        <f t="shared" si="10"/>
        <v>151.7432739</v>
      </c>
      <c r="Z354" s="77">
        <f t="shared" si="11"/>
        <v>177.8103875</v>
      </c>
      <c r="AA354" s="77">
        <f t="shared" si="12"/>
        <v>91.18961248</v>
      </c>
      <c r="AB354" s="77">
        <f t="shared" si="13"/>
        <v>0.3409253634</v>
      </c>
      <c r="AC354" s="77">
        <f t="shared" si="14"/>
        <v>0.2643265146</v>
      </c>
      <c r="AD354" s="42">
        <f t="shared" si="15"/>
        <v>71</v>
      </c>
      <c r="AE354" s="42">
        <f t="shared" si="16"/>
        <v>52</v>
      </c>
      <c r="AF354" s="42">
        <f t="shared" si="17"/>
        <v>47</v>
      </c>
      <c r="AG354" s="42">
        <f t="shared" si="18"/>
        <v>24</v>
      </c>
      <c r="AH354" s="32">
        <f>'M1,M2,M3 Restoration'!AT354</f>
        <v>0.395588261</v>
      </c>
      <c r="AI354" s="77">
        <f t="shared" si="19"/>
        <v>21</v>
      </c>
      <c r="AJ354" s="77">
        <f t="shared" si="20"/>
        <v>31</v>
      </c>
      <c r="AK354" s="77"/>
      <c r="AL354" s="77"/>
    </row>
    <row r="355">
      <c r="A355" s="1"/>
      <c r="B355" s="1"/>
      <c r="C355" s="62"/>
      <c r="D355" s="62"/>
      <c r="E355" s="2">
        <v>5038.0</v>
      </c>
      <c r="F355" s="61">
        <v>1881.0</v>
      </c>
      <c r="G355" s="43">
        <f>'N1,N2,N3 Restoration'!H355</f>
        <v>6</v>
      </c>
      <c r="H355" s="43">
        <f>'Turnout Restoration'!AW355</f>
        <v>10</v>
      </c>
      <c r="I355" s="43">
        <f>'N1,N2,N3 Restoration'!J355</f>
        <v>16</v>
      </c>
      <c r="J355" s="44">
        <v>23.0</v>
      </c>
      <c r="K355" s="44">
        <v>42.0</v>
      </c>
      <c r="L355" s="44">
        <v>21.0</v>
      </c>
      <c r="M355" s="45">
        <f>'Turnout Restoration'!AR355</f>
        <v>10</v>
      </c>
      <c r="N355" s="45">
        <f>'Turnout Restoration'!O355</f>
        <v>14</v>
      </c>
      <c r="O355" s="45">
        <f>'Turnout Restoration'!AT355</f>
        <v>21</v>
      </c>
      <c r="P355" s="77">
        <f t="shared" si="2"/>
        <v>0.5866666667</v>
      </c>
      <c r="Q355" s="77">
        <f t="shared" si="3"/>
        <v>0.75</v>
      </c>
      <c r="R355" s="77">
        <f t="shared" si="4"/>
        <v>-0.03973807859</v>
      </c>
      <c r="S355" s="77">
        <f t="shared" si="5"/>
        <v>-0.05698571647</v>
      </c>
      <c r="T355" s="77">
        <f t="shared" ref="T355:U355" si="372">R355+$D$12</f>
        <v>0.3213556458</v>
      </c>
      <c r="U355" s="77">
        <f t="shared" si="372"/>
        <v>0.3041080079</v>
      </c>
      <c r="V355" s="77">
        <f t="shared" si="7"/>
        <v>75</v>
      </c>
      <c r="W355" s="77">
        <f t="shared" si="8"/>
        <v>56</v>
      </c>
      <c r="X355" s="77">
        <f t="shared" si="9"/>
        <v>50.89832656</v>
      </c>
      <c r="Y355" s="77">
        <f t="shared" si="10"/>
        <v>24.10167344</v>
      </c>
      <c r="Z355" s="77">
        <f t="shared" si="11"/>
        <v>38.96995156</v>
      </c>
      <c r="AA355" s="77">
        <f t="shared" si="12"/>
        <v>17.03004844</v>
      </c>
      <c r="AB355" s="77">
        <f t="shared" si="13"/>
        <v>0.609057352</v>
      </c>
      <c r="AC355" s="77">
        <f t="shared" si="14"/>
        <v>0.3592511523</v>
      </c>
      <c r="AD355" s="42">
        <f t="shared" si="15"/>
        <v>31</v>
      </c>
      <c r="AE355" s="42">
        <f t="shared" si="16"/>
        <v>15</v>
      </c>
      <c r="AF355" s="42">
        <f t="shared" si="17"/>
        <v>14</v>
      </c>
      <c r="AG355" s="42">
        <f t="shared" si="18"/>
        <v>6</v>
      </c>
      <c r="AH355" s="32">
        <f>'M1,M2,M3 Restoration'!AT355</f>
        <v>0.2821878578</v>
      </c>
      <c r="AI355" s="77">
        <f t="shared" si="19"/>
        <v>4</v>
      </c>
      <c r="AJ355" s="77">
        <f t="shared" si="20"/>
        <v>11</v>
      </c>
      <c r="AK355" s="77"/>
      <c r="AL355" s="77"/>
    </row>
    <row r="356">
      <c r="A356" s="1"/>
      <c r="B356" s="1"/>
      <c r="C356" s="62"/>
      <c r="D356" s="62"/>
      <c r="E356" s="2">
        <v>5040.0</v>
      </c>
      <c r="F356" s="61">
        <v>2216.0</v>
      </c>
      <c r="G356" s="43">
        <f>'N1,N2,N3 Restoration'!H356</f>
        <v>7</v>
      </c>
      <c r="H356" s="43">
        <f>'Turnout Restoration'!AW356</f>
        <v>16</v>
      </c>
      <c r="I356" s="43">
        <f>'N1,N2,N3 Restoration'!J356</f>
        <v>11</v>
      </c>
      <c r="J356" s="44">
        <v>44.0</v>
      </c>
      <c r="K356" s="44">
        <v>101.0</v>
      </c>
      <c r="L356" s="44">
        <v>40.0</v>
      </c>
      <c r="M356" s="45">
        <f>'Turnout Restoration'!AR356</f>
        <v>16</v>
      </c>
      <c r="N356" s="45">
        <f>'Turnout Restoration'!O356</f>
        <v>18</v>
      </c>
      <c r="O356" s="45">
        <f>'Turnout Restoration'!AT356</f>
        <v>22</v>
      </c>
      <c r="P356" s="77">
        <f t="shared" si="2"/>
        <v>0.6885245902</v>
      </c>
      <c r="Q356" s="77">
        <f t="shared" si="3"/>
        <v>0.8487394958</v>
      </c>
      <c r="R356" s="77">
        <f t="shared" si="4"/>
        <v>0.00746644616</v>
      </c>
      <c r="S356" s="77">
        <f t="shared" si="5"/>
        <v>-0.01122638021</v>
      </c>
      <c r="T356" s="77">
        <f t="shared" ref="T356:U356" si="373">R356+$D$12</f>
        <v>0.3685601706</v>
      </c>
      <c r="U356" s="77">
        <f t="shared" si="373"/>
        <v>0.3498673442</v>
      </c>
      <c r="V356" s="77">
        <f t="shared" si="7"/>
        <v>122</v>
      </c>
      <c r="W356" s="77">
        <f t="shared" si="8"/>
        <v>119</v>
      </c>
      <c r="X356" s="77">
        <f t="shared" si="9"/>
        <v>77.03565919</v>
      </c>
      <c r="Y356" s="77">
        <f t="shared" si="10"/>
        <v>44.96434081</v>
      </c>
      <c r="Z356" s="77">
        <f t="shared" si="11"/>
        <v>77.36578604</v>
      </c>
      <c r="AA356" s="77">
        <f t="shared" si="12"/>
        <v>41.63421396</v>
      </c>
      <c r="AB356" s="77">
        <f t="shared" si="13"/>
        <v>0.4932780533</v>
      </c>
      <c r="AC356" s="77">
        <f t="shared" si="14"/>
        <v>0.2326609852</v>
      </c>
      <c r="AD356" s="42">
        <f t="shared" si="15"/>
        <v>38</v>
      </c>
      <c r="AE356" s="42">
        <f t="shared" si="16"/>
        <v>22</v>
      </c>
      <c r="AF356" s="42">
        <f t="shared" si="17"/>
        <v>18</v>
      </c>
      <c r="AG356" s="42">
        <f t="shared" si="18"/>
        <v>10</v>
      </c>
      <c r="AH356" s="32">
        <f>'M1,M2,M3 Restoration'!AT356</f>
        <v>0.3658534314</v>
      </c>
      <c r="AI356" s="77">
        <f t="shared" si="19"/>
        <v>8</v>
      </c>
      <c r="AJ356" s="77">
        <f t="shared" si="20"/>
        <v>14</v>
      </c>
      <c r="AK356" s="77"/>
      <c r="AL356" s="77"/>
    </row>
    <row r="357">
      <c r="A357" s="1"/>
      <c r="B357" s="1"/>
      <c r="C357" s="62"/>
      <c r="D357" s="62"/>
      <c r="E357" s="2">
        <v>5044.0</v>
      </c>
      <c r="F357" s="61">
        <v>1255.0</v>
      </c>
      <c r="G357" s="43">
        <f>'N1,N2,N3 Restoration'!H357</f>
        <v>4</v>
      </c>
      <c r="H357" s="43">
        <f>'Turnout Restoration'!AW357</f>
        <v>4</v>
      </c>
      <c r="I357" s="43">
        <f>'N1,N2,N3 Restoration'!J357</f>
        <v>8</v>
      </c>
      <c r="J357" s="44">
        <v>14.0</v>
      </c>
      <c r="K357" s="44">
        <v>34.0</v>
      </c>
      <c r="L357" s="44">
        <v>24.0</v>
      </c>
      <c r="M357" s="45">
        <f>'Turnout Restoration'!AR357</f>
        <v>5</v>
      </c>
      <c r="N357" s="45">
        <f>'Turnout Restoration'!O357</f>
        <v>8</v>
      </c>
      <c r="O357" s="45">
        <f>'Turnout Restoration'!AT357</f>
        <v>25</v>
      </c>
      <c r="P357" s="77">
        <f t="shared" si="2"/>
        <v>0.5588235294</v>
      </c>
      <c r="Q357" s="77">
        <f t="shared" si="3"/>
        <v>0.8095238095</v>
      </c>
      <c r="R357" s="77">
        <f t="shared" si="4"/>
        <v>-0.05264156234</v>
      </c>
      <c r="S357" s="77">
        <f t="shared" si="5"/>
        <v>-0.02940030099</v>
      </c>
      <c r="T357" s="77">
        <f t="shared" ref="T357:U357" si="374">R357+$D$12</f>
        <v>0.3084521621</v>
      </c>
      <c r="U357" s="77">
        <f t="shared" si="374"/>
        <v>0.3316934234</v>
      </c>
      <c r="V357" s="77">
        <f t="shared" si="7"/>
        <v>68</v>
      </c>
      <c r="W357" s="77">
        <f t="shared" si="8"/>
        <v>42</v>
      </c>
      <c r="X357" s="77">
        <f t="shared" si="9"/>
        <v>47.02525298</v>
      </c>
      <c r="Y357" s="77">
        <f t="shared" si="10"/>
        <v>20.97474702</v>
      </c>
      <c r="Z357" s="77">
        <f t="shared" si="11"/>
        <v>28.06887622</v>
      </c>
      <c r="AA357" s="77">
        <f t="shared" si="12"/>
        <v>13.93112378</v>
      </c>
      <c r="AB357" s="77">
        <f t="shared" si="13"/>
        <v>0.6379551007</v>
      </c>
      <c r="AC357" s="77">
        <f t="shared" si="14"/>
        <v>0.2850131918</v>
      </c>
      <c r="AD357" s="42">
        <f t="shared" si="15"/>
        <v>30</v>
      </c>
      <c r="AE357" s="42">
        <f t="shared" si="16"/>
        <v>13</v>
      </c>
      <c r="AF357" s="42">
        <f t="shared" si="17"/>
        <v>8</v>
      </c>
      <c r="AG357" s="42">
        <f t="shared" si="18"/>
        <v>4</v>
      </c>
      <c r="AH357" s="32">
        <f>'M1,M2,M3 Restoration'!AT357</f>
        <v>0.1651419213</v>
      </c>
      <c r="AI357" s="77">
        <f t="shared" si="19"/>
        <v>2</v>
      </c>
      <c r="AJ357" s="77">
        <f t="shared" si="20"/>
        <v>11</v>
      </c>
      <c r="AK357" s="77"/>
      <c r="AL357" s="77"/>
    </row>
    <row r="358">
      <c r="A358" s="1"/>
      <c r="B358" s="1"/>
      <c r="C358" s="62"/>
      <c r="D358" s="62"/>
      <c r="E358" s="2">
        <v>5045.0</v>
      </c>
      <c r="F358" s="61">
        <v>1675.0</v>
      </c>
      <c r="G358" s="43">
        <f>'N1,N2,N3 Restoration'!H358</f>
        <v>6</v>
      </c>
      <c r="H358" s="43">
        <f>'Turnout Restoration'!AW358</f>
        <v>2</v>
      </c>
      <c r="I358" s="43">
        <f>'N1,N2,N3 Restoration'!J358</f>
        <v>18</v>
      </c>
      <c r="J358" s="44">
        <v>25.0</v>
      </c>
      <c r="K358" s="44">
        <v>65.0</v>
      </c>
      <c r="L358" s="44">
        <v>30.0</v>
      </c>
      <c r="M358" s="45">
        <f>'Turnout Restoration'!AR358</f>
        <v>9</v>
      </c>
      <c r="N358" s="45">
        <f>'Turnout Restoration'!O358</f>
        <v>10</v>
      </c>
      <c r="O358" s="45">
        <f>'Turnout Restoration'!AT358</f>
        <v>31</v>
      </c>
      <c r="P358" s="77">
        <f t="shared" si="2"/>
        <v>0.5789473684</v>
      </c>
      <c r="Q358" s="77">
        <f t="shared" si="3"/>
        <v>0.8666666667</v>
      </c>
      <c r="R358" s="77">
        <f t="shared" si="4"/>
        <v>-0.04331547141</v>
      </c>
      <c r="S358" s="77">
        <f t="shared" si="5"/>
        <v>-0.002918302132</v>
      </c>
      <c r="T358" s="77">
        <f t="shared" ref="T358:U358" si="375">R358+$D$12</f>
        <v>0.317778253</v>
      </c>
      <c r="U358" s="77">
        <f t="shared" si="375"/>
        <v>0.3581754223</v>
      </c>
      <c r="V358" s="77">
        <f t="shared" si="7"/>
        <v>95</v>
      </c>
      <c r="W358" s="77">
        <f t="shared" si="8"/>
        <v>75</v>
      </c>
      <c r="X358" s="77">
        <f t="shared" si="9"/>
        <v>64.81106597</v>
      </c>
      <c r="Y358" s="77">
        <f t="shared" si="10"/>
        <v>30.18893403</v>
      </c>
      <c r="Z358" s="77">
        <f t="shared" si="11"/>
        <v>48.13684333</v>
      </c>
      <c r="AA358" s="77">
        <f t="shared" si="12"/>
        <v>26.86315667</v>
      </c>
      <c r="AB358" s="77">
        <f t="shared" si="13"/>
        <v>0.6171785544</v>
      </c>
      <c r="AC358" s="77">
        <f t="shared" si="14"/>
        <v>0.2077410837</v>
      </c>
      <c r="AD358" s="42">
        <f t="shared" si="15"/>
        <v>40</v>
      </c>
      <c r="AE358" s="42">
        <f t="shared" si="16"/>
        <v>19</v>
      </c>
      <c r="AF358" s="42">
        <f t="shared" si="17"/>
        <v>10</v>
      </c>
      <c r="AG358" s="42">
        <f t="shared" si="18"/>
        <v>6</v>
      </c>
      <c r="AH358" s="32">
        <f>'M1,M2,M3 Restoration'!AT358</f>
        <v>0.1865226717</v>
      </c>
      <c r="AI358" s="77">
        <f t="shared" si="19"/>
        <v>4</v>
      </c>
      <c r="AJ358" s="77">
        <f t="shared" si="20"/>
        <v>15</v>
      </c>
      <c r="AK358" s="77"/>
      <c r="AL358" s="77"/>
    </row>
    <row r="359">
      <c r="A359" s="1"/>
      <c r="B359" s="1"/>
      <c r="C359" s="62"/>
      <c r="D359" s="62"/>
      <c r="E359" s="2">
        <v>5046.0</v>
      </c>
      <c r="F359" s="61">
        <v>2067.0</v>
      </c>
      <c r="G359" s="43">
        <f>'N1,N2,N3 Restoration'!H359</f>
        <v>8</v>
      </c>
      <c r="H359" s="43">
        <f>'Turnout Restoration'!AW359</f>
        <v>9</v>
      </c>
      <c r="I359" s="43">
        <f>'N1,N2,N3 Restoration'!J359</f>
        <v>14</v>
      </c>
      <c r="J359" s="44">
        <v>39.0</v>
      </c>
      <c r="K359" s="44">
        <v>80.0</v>
      </c>
      <c r="L359" s="44">
        <v>38.0</v>
      </c>
      <c r="M359" s="45">
        <f>'Turnout Restoration'!AR359</f>
        <v>9</v>
      </c>
      <c r="N359" s="45">
        <f>'Turnout Restoration'!O359</f>
        <v>15</v>
      </c>
      <c r="O359" s="45">
        <f>'Turnout Restoration'!AT359</f>
        <v>25</v>
      </c>
      <c r="P359" s="77">
        <f t="shared" si="2"/>
        <v>0.6936936937</v>
      </c>
      <c r="Q359" s="77">
        <f t="shared" si="3"/>
        <v>0.8421052632</v>
      </c>
      <c r="R359" s="77">
        <f t="shared" si="4"/>
        <v>0.009861989552</v>
      </c>
      <c r="S359" s="77">
        <f t="shared" si="5"/>
        <v>-0.01430091568</v>
      </c>
      <c r="T359" s="77">
        <f t="shared" ref="T359:U359" si="376">R359+$D$12</f>
        <v>0.370955714</v>
      </c>
      <c r="U359" s="77">
        <f t="shared" si="376"/>
        <v>0.3467928087</v>
      </c>
      <c r="V359" s="77">
        <f t="shared" si="7"/>
        <v>111</v>
      </c>
      <c r="W359" s="77">
        <f t="shared" si="8"/>
        <v>95</v>
      </c>
      <c r="X359" s="77">
        <f t="shared" si="9"/>
        <v>69.82391575</v>
      </c>
      <c r="Y359" s="77">
        <f t="shared" si="10"/>
        <v>41.17608425</v>
      </c>
      <c r="Z359" s="77">
        <f t="shared" si="11"/>
        <v>62.05468317</v>
      </c>
      <c r="AA359" s="77">
        <f t="shared" si="12"/>
        <v>32.94531683</v>
      </c>
      <c r="AB359" s="77">
        <f t="shared" si="13"/>
        <v>0.486939176</v>
      </c>
      <c r="AC359" s="77">
        <f t="shared" si="14"/>
        <v>0.241722288</v>
      </c>
      <c r="AD359" s="42">
        <f t="shared" si="15"/>
        <v>34</v>
      </c>
      <c r="AE359" s="42">
        <f t="shared" si="16"/>
        <v>20</v>
      </c>
      <c r="AF359" s="42">
        <f t="shared" si="17"/>
        <v>15</v>
      </c>
      <c r="AG359" s="42">
        <f t="shared" si="18"/>
        <v>8</v>
      </c>
      <c r="AH359" s="32">
        <f>'M1,M2,M3 Restoration'!AT359</f>
        <v>0.327529368</v>
      </c>
      <c r="AI359" s="77">
        <f t="shared" si="19"/>
        <v>7</v>
      </c>
      <c r="AJ359" s="77">
        <f t="shared" si="20"/>
        <v>13</v>
      </c>
      <c r="AK359" s="77"/>
      <c r="AL359" s="77"/>
    </row>
    <row r="360">
      <c r="A360" s="1"/>
      <c r="B360" s="1"/>
      <c r="C360" s="62"/>
      <c r="D360" s="62"/>
      <c r="E360" s="2">
        <v>5047.0</v>
      </c>
      <c r="F360" s="61">
        <v>2131.0</v>
      </c>
      <c r="G360" s="43">
        <f>'N1,N2,N3 Restoration'!H360</f>
        <v>7</v>
      </c>
      <c r="H360" s="43">
        <f>'Turnout Restoration'!AW360</f>
        <v>4</v>
      </c>
      <c r="I360" s="43">
        <f>'N1,N2,N3 Restoration'!J360</f>
        <v>12</v>
      </c>
      <c r="J360" s="44">
        <v>30.0</v>
      </c>
      <c r="K360" s="44">
        <v>138.0</v>
      </c>
      <c r="L360" s="44">
        <v>27.0</v>
      </c>
      <c r="M360" s="45">
        <f>'Turnout Restoration'!AR360</f>
        <v>15</v>
      </c>
      <c r="N360" s="45">
        <f>'Turnout Restoration'!O360</f>
        <v>6</v>
      </c>
      <c r="O360" s="45">
        <f>'Turnout Restoration'!AT360</f>
        <v>38</v>
      </c>
      <c r="P360" s="77">
        <f t="shared" si="2"/>
        <v>0.5181818182</v>
      </c>
      <c r="Q360" s="77">
        <f t="shared" si="3"/>
        <v>0.9583333333</v>
      </c>
      <c r="R360" s="77">
        <f t="shared" si="4"/>
        <v>-0.07147635298</v>
      </c>
      <c r="S360" s="77">
        <f t="shared" si="5"/>
        <v>0.03956323771</v>
      </c>
      <c r="T360" s="77">
        <f t="shared" ref="T360:U360" si="377">R360+$D$12</f>
        <v>0.2896173714</v>
      </c>
      <c r="U360" s="77">
        <f t="shared" si="377"/>
        <v>0.4006569621</v>
      </c>
      <c r="V360" s="77">
        <f t="shared" si="7"/>
        <v>110</v>
      </c>
      <c r="W360" s="77">
        <f t="shared" si="8"/>
        <v>144</v>
      </c>
      <c r="X360" s="77">
        <f t="shared" si="9"/>
        <v>78.14208914</v>
      </c>
      <c r="Y360" s="77">
        <f t="shared" si="10"/>
        <v>31.85791086</v>
      </c>
      <c r="Z360" s="77">
        <f t="shared" si="11"/>
        <v>86.30539745</v>
      </c>
      <c r="AA360" s="77">
        <f t="shared" si="12"/>
        <v>57.69460255</v>
      </c>
      <c r="AB360" s="77">
        <f t="shared" si="13"/>
        <v>0.6782516385</v>
      </c>
      <c r="AC360" s="77">
        <f t="shared" si="14"/>
        <v>0.06952056507</v>
      </c>
      <c r="AD360" s="42">
        <f t="shared" si="15"/>
        <v>53</v>
      </c>
      <c r="AE360" s="42">
        <f t="shared" si="16"/>
        <v>22</v>
      </c>
      <c r="AF360" s="42">
        <f t="shared" si="17"/>
        <v>6</v>
      </c>
      <c r="AG360" s="42">
        <f t="shared" si="18"/>
        <v>4</v>
      </c>
      <c r="AH360" s="32">
        <f>'M1,M2,M3 Restoration'!AT360</f>
        <v>0.3538793364</v>
      </c>
      <c r="AI360" s="77">
        <f t="shared" si="19"/>
        <v>8</v>
      </c>
      <c r="AJ360" s="77">
        <f t="shared" si="20"/>
        <v>14</v>
      </c>
      <c r="AK360" s="77"/>
      <c r="AL360" s="77"/>
    </row>
    <row r="361">
      <c r="A361" s="1"/>
      <c r="B361" s="1"/>
      <c r="C361" s="62"/>
      <c r="D361" s="62"/>
      <c r="E361" s="2">
        <v>5049.0</v>
      </c>
      <c r="F361" s="61">
        <v>670.0</v>
      </c>
      <c r="G361" s="43">
        <f>'N1,N2,N3 Restoration'!H361</f>
        <v>4</v>
      </c>
      <c r="H361" s="43">
        <f>'Turnout Restoration'!AW361</f>
        <v>2</v>
      </c>
      <c r="I361" s="43">
        <f>'N1,N2,N3 Restoration'!J361</f>
        <v>9</v>
      </c>
      <c r="J361" s="44">
        <v>26.0</v>
      </c>
      <c r="K361" s="44">
        <v>54.0</v>
      </c>
      <c r="L361" s="44">
        <v>13.0</v>
      </c>
      <c r="M361" s="45">
        <f>'Turnout Restoration'!AR361</f>
        <v>15</v>
      </c>
      <c r="N361" s="45">
        <f>'Turnout Restoration'!O361</f>
        <v>10</v>
      </c>
      <c r="O361" s="45">
        <f>'Turnout Restoration'!AT361</f>
        <v>21</v>
      </c>
      <c r="P361" s="77">
        <f t="shared" si="2"/>
        <v>0.52</v>
      </c>
      <c r="Q361" s="77">
        <f t="shared" si="3"/>
        <v>0.84375</v>
      </c>
      <c r="R361" s="77">
        <f t="shared" si="4"/>
        <v>-0.07063374392</v>
      </c>
      <c r="S361" s="77">
        <f t="shared" si="5"/>
        <v>-0.01353868709</v>
      </c>
      <c r="T361" s="77">
        <f t="shared" ref="T361:U361" si="378">R361+$D$12</f>
        <v>0.2904599805</v>
      </c>
      <c r="U361" s="77">
        <f t="shared" si="378"/>
        <v>0.3475550373</v>
      </c>
      <c r="V361" s="77">
        <f t="shared" si="7"/>
        <v>75</v>
      </c>
      <c r="W361" s="77">
        <f t="shared" si="8"/>
        <v>64</v>
      </c>
      <c r="X361" s="77">
        <f t="shared" si="9"/>
        <v>53.21550146</v>
      </c>
      <c r="Y361" s="77">
        <f t="shared" si="10"/>
        <v>21.78449854</v>
      </c>
      <c r="Z361" s="77">
        <f t="shared" si="11"/>
        <v>41.75647761</v>
      </c>
      <c r="AA361" s="77">
        <f t="shared" si="12"/>
        <v>22.24352239</v>
      </c>
      <c r="AB361" s="77">
        <f t="shared" si="13"/>
        <v>0.6764946117</v>
      </c>
      <c r="AC361" s="77">
        <f t="shared" si="14"/>
        <v>0.2394838016</v>
      </c>
      <c r="AD361" s="42">
        <f t="shared" si="15"/>
        <v>36</v>
      </c>
      <c r="AE361" s="42">
        <f t="shared" si="16"/>
        <v>15</v>
      </c>
      <c r="AF361" s="42">
        <f t="shared" si="17"/>
        <v>10</v>
      </c>
      <c r="AG361" s="42">
        <f t="shared" si="18"/>
        <v>5</v>
      </c>
      <c r="AH361" s="32">
        <f>'M1,M2,M3 Restoration'!AT361</f>
        <v>0.4238020829</v>
      </c>
      <c r="AI361" s="77">
        <f t="shared" si="19"/>
        <v>6</v>
      </c>
      <c r="AJ361" s="77">
        <f t="shared" si="20"/>
        <v>9</v>
      </c>
      <c r="AK361" s="77"/>
      <c r="AL361" s="77"/>
    </row>
    <row r="362">
      <c r="A362" s="1"/>
      <c r="B362" s="1"/>
      <c r="C362" s="62"/>
      <c r="D362" s="62"/>
      <c r="E362" s="2">
        <v>5323.0</v>
      </c>
      <c r="F362" s="61">
        <v>2721.0</v>
      </c>
      <c r="G362" s="43">
        <f>'N1,N2,N3 Restoration'!H362</f>
        <v>12</v>
      </c>
      <c r="H362" s="43">
        <f>'Turnout Restoration'!AW362</f>
        <v>13</v>
      </c>
      <c r="I362" s="43">
        <f>'N1,N2,N3 Restoration'!J362</f>
        <v>16</v>
      </c>
      <c r="J362" s="44">
        <v>50.0</v>
      </c>
      <c r="K362" s="44">
        <v>96.0</v>
      </c>
      <c r="L362" s="44">
        <v>39.0</v>
      </c>
      <c r="M362" s="45">
        <f>'Turnout Restoration'!AR362</f>
        <v>25</v>
      </c>
      <c r="N362" s="45">
        <f>'Turnout Restoration'!O362</f>
        <v>17</v>
      </c>
      <c r="O362" s="45">
        <f>'Turnout Restoration'!AT362</f>
        <v>29</v>
      </c>
      <c r="P362" s="77">
        <f t="shared" si="2"/>
        <v>0.6223776224</v>
      </c>
      <c r="Q362" s="77">
        <f t="shared" si="3"/>
        <v>0.8495575221</v>
      </c>
      <c r="R362" s="77">
        <f t="shared" si="4"/>
        <v>-0.02318837254</v>
      </c>
      <c r="S362" s="77">
        <f t="shared" si="5"/>
        <v>-0.01084727819</v>
      </c>
      <c r="T362" s="77">
        <f t="shared" ref="T362:U362" si="379">R362+$D$12</f>
        <v>0.3379053519</v>
      </c>
      <c r="U362" s="77">
        <f t="shared" si="379"/>
        <v>0.3502464462</v>
      </c>
      <c r="V362" s="77">
        <f t="shared" si="7"/>
        <v>143</v>
      </c>
      <c r="W362" s="77">
        <f t="shared" si="8"/>
        <v>113</v>
      </c>
      <c r="X362" s="77">
        <f t="shared" si="9"/>
        <v>94.67953468</v>
      </c>
      <c r="Y362" s="77">
        <f t="shared" si="10"/>
        <v>48.32046532</v>
      </c>
      <c r="Z362" s="77">
        <f t="shared" si="11"/>
        <v>73.42215158</v>
      </c>
      <c r="AA362" s="77">
        <f t="shared" si="12"/>
        <v>39.57784842</v>
      </c>
      <c r="AB362" s="77">
        <f t="shared" si="13"/>
        <v>0.5703450084</v>
      </c>
      <c r="AC362" s="77">
        <f t="shared" si="14"/>
        <v>0.231537753</v>
      </c>
      <c r="AD362" s="42">
        <f t="shared" si="15"/>
        <v>54</v>
      </c>
      <c r="AE362" s="42">
        <f t="shared" si="16"/>
        <v>28</v>
      </c>
      <c r="AF362" s="42">
        <f t="shared" si="17"/>
        <v>17</v>
      </c>
      <c r="AG362" s="42">
        <f t="shared" si="18"/>
        <v>9</v>
      </c>
      <c r="AH362" s="32">
        <f>'M1,M2,M3 Restoration'!AT362</f>
        <v>0.4365938483</v>
      </c>
      <c r="AI362" s="77">
        <f t="shared" si="19"/>
        <v>12</v>
      </c>
      <c r="AJ362" s="77">
        <f t="shared" si="20"/>
        <v>16</v>
      </c>
      <c r="AK362" s="77"/>
      <c r="AL362" s="77"/>
    </row>
    <row r="363">
      <c r="A363" s="1"/>
      <c r="B363" s="1"/>
      <c r="C363" s="62"/>
      <c r="D363" s="62"/>
      <c r="E363" s="2">
        <v>5324.0</v>
      </c>
      <c r="F363" s="61">
        <v>2270.0</v>
      </c>
      <c r="G363" s="43">
        <f>'N1,N2,N3 Restoration'!H363</f>
        <v>13</v>
      </c>
      <c r="H363" s="43">
        <f>'Turnout Restoration'!AW363</f>
        <v>9</v>
      </c>
      <c r="I363" s="43">
        <f>'N1,N2,N3 Restoration'!J363</f>
        <v>44</v>
      </c>
      <c r="J363" s="44">
        <v>85.0</v>
      </c>
      <c r="K363" s="44">
        <v>149.0</v>
      </c>
      <c r="L363" s="44">
        <v>76.0</v>
      </c>
      <c r="M363" s="45">
        <f>'Turnout Restoration'!AR363</f>
        <v>22</v>
      </c>
      <c r="N363" s="45">
        <f>'Turnout Restoration'!O363</f>
        <v>24</v>
      </c>
      <c r="O363" s="45">
        <f>'Turnout Restoration'!AT363</f>
        <v>70</v>
      </c>
      <c r="P363" s="77">
        <f t="shared" si="2"/>
        <v>0.6363636364</v>
      </c>
      <c r="Q363" s="77">
        <f t="shared" si="3"/>
        <v>0.8612716763</v>
      </c>
      <c r="R363" s="77">
        <f t="shared" si="4"/>
        <v>-0.01670676442</v>
      </c>
      <c r="S363" s="77">
        <f t="shared" si="5"/>
        <v>-0.005418529385</v>
      </c>
      <c r="T363" s="77">
        <f t="shared" ref="T363:U363" si="380">R363+$D$12</f>
        <v>0.34438696</v>
      </c>
      <c r="U363" s="77">
        <f t="shared" si="380"/>
        <v>0.355675195</v>
      </c>
      <c r="V363" s="77">
        <f t="shared" si="7"/>
        <v>253</v>
      </c>
      <c r="W363" s="77">
        <f t="shared" si="8"/>
        <v>173</v>
      </c>
      <c r="X363" s="77">
        <f t="shared" si="9"/>
        <v>165.8700991</v>
      </c>
      <c r="Y363" s="77">
        <f t="shared" si="10"/>
        <v>87.12990088</v>
      </c>
      <c r="Z363" s="77">
        <f t="shared" si="11"/>
        <v>111.4681913</v>
      </c>
      <c r="AA363" s="77">
        <f t="shared" si="12"/>
        <v>61.53180874</v>
      </c>
      <c r="AB363" s="77">
        <f t="shared" si="13"/>
        <v>0.5546509014</v>
      </c>
      <c r="AC363" s="77">
        <f t="shared" si="14"/>
        <v>0.2153080599</v>
      </c>
      <c r="AD363" s="42">
        <f t="shared" si="15"/>
        <v>92</v>
      </c>
      <c r="AE363" s="42">
        <f t="shared" si="16"/>
        <v>48</v>
      </c>
      <c r="AF363" s="42">
        <f t="shared" si="17"/>
        <v>24</v>
      </c>
      <c r="AG363" s="42">
        <f t="shared" si="18"/>
        <v>13</v>
      </c>
      <c r="AH363" s="32">
        <f>'M1,M2,M3 Restoration'!AT363</f>
        <v>0.2562787299</v>
      </c>
      <c r="AI363" s="77">
        <f t="shared" si="19"/>
        <v>12</v>
      </c>
      <c r="AJ363" s="77">
        <f t="shared" si="20"/>
        <v>36</v>
      </c>
      <c r="AK363" s="77"/>
      <c r="AL363" s="77"/>
    </row>
    <row r="364">
      <c r="A364" s="1"/>
      <c r="B364" s="1"/>
      <c r="C364" s="62"/>
      <c r="D364" s="62"/>
      <c r="E364" s="2">
        <v>5330.0</v>
      </c>
      <c r="F364" s="61">
        <v>2448.0</v>
      </c>
      <c r="G364" s="43">
        <f>'N1,N2,N3 Restoration'!H364</f>
        <v>19</v>
      </c>
      <c r="H364" s="43">
        <f>'Turnout Restoration'!AW364</f>
        <v>12</v>
      </c>
      <c r="I364" s="43">
        <f>'N1,N2,N3 Restoration'!J364</f>
        <v>20</v>
      </c>
      <c r="J364" s="44">
        <v>40.0</v>
      </c>
      <c r="K364" s="44">
        <v>96.0</v>
      </c>
      <c r="L364" s="44">
        <v>50.0</v>
      </c>
      <c r="M364" s="45">
        <f>'Turnout Restoration'!AR364</f>
        <v>16</v>
      </c>
      <c r="N364" s="45">
        <f>'Turnout Restoration'!O364</f>
        <v>20</v>
      </c>
      <c r="O364" s="45">
        <f>'Turnout Restoration'!AT364</f>
        <v>19</v>
      </c>
      <c r="P364" s="77">
        <f t="shared" si="2"/>
        <v>0.72</v>
      </c>
      <c r="Q364" s="77">
        <f t="shared" si="3"/>
        <v>0.8275862069</v>
      </c>
      <c r="R364" s="77">
        <f t="shared" si="4"/>
        <v>0.02205325209</v>
      </c>
      <c r="S364" s="77">
        <f t="shared" si="5"/>
        <v>-0.02102955423</v>
      </c>
      <c r="T364" s="77">
        <f t="shared" ref="T364:U364" si="381">R364+$D$12</f>
        <v>0.3831469765</v>
      </c>
      <c r="U364" s="77">
        <f t="shared" si="381"/>
        <v>0.3400641702</v>
      </c>
      <c r="V364" s="77">
        <f t="shared" si="7"/>
        <v>125</v>
      </c>
      <c r="W364" s="77">
        <f t="shared" si="8"/>
        <v>116</v>
      </c>
      <c r="X364" s="77">
        <f t="shared" si="9"/>
        <v>77.10662794</v>
      </c>
      <c r="Y364" s="77">
        <f t="shared" si="10"/>
        <v>47.89337206</v>
      </c>
      <c r="Z364" s="77">
        <f t="shared" si="11"/>
        <v>76.55255626</v>
      </c>
      <c r="AA364" s="77">
        <f t="shared" si="12"/>
        <v>39.44744374</v>
      </c>
      <c r="AB364" s="77">
        <f t="shared" si="13"/>
        <v>0.4539168803</v>
      </c>
      <c r="AC364" s="77">
        <f t="shared" si="14"/>
        <v>0.2612584214</v>
      </c>
      <c r="AD364" s="42">
        <f t="shared" si="15"/>
        <v>35</v>
      </c>
      <c r="AE364" s="42">
        <f t="shared" si="16"/>
        <v>22</v>
      </c>
      <c r="AF364" s="42">
        <f t="shared" si="17"/>
        <v>20</v>
      </c>
      <c r="AG364" s="42">
        <f t="shared" si="18"/>
        <v>10</v>
      </c>
      <c r="AH364" s="32">
        <f>'M1,M2,M3 Restoration'!AT364</f>
        <v>0.3377487131</v>
      </c>
      <c r="AI364" s="77">
        <f t="shared" si="19"/>
        <v>7</v>
      </c>
      <c r="AJ364" s="77">
        <f t="shared" si="20"/>
        <v>15</v>
      </c>
      <c r="AK364" s="77"/>
      <c r="AL364" s="77"/>
    </row>
    <row r="365">
      <c r="A365" s="1"/>
      <c r="B365" s="1"/>
      <c r="C365" s="62"/>
      <c r="D365" s="62"/>
      <c r="E365" s="2">
        <v>5350.0</v>
      </c>
      <c r="F365" s="61">
        <v>3063.0</v>
      </c>
      <c r="G365" s="43">
        <f>'N1,N2,N3 Restoration'!H365</f>
        <v>19</v>
      </c>
      <c r="H365" s="43">
        <f>'Turnout Restoration'!AW365</f>
        <v>30</v>
      </c>
      <c r="I365" s="43">
        <f>'N1,N2,N3 Restoration'!J365</f>
        <v>25</v>
      </c>
      <c r="J365" s="44">
        <v>52.0</v>
      </c>
      <c r="K365" s="44">
        <v>148.0</v>
      </c>
      <c r="L365" s="44">
        <v>54.0</v>
      </c>
      <c r="M365" s="45">
        <f>'Turnout Restoration'!AR365</f>
        <v>44</v>
      </c>
      <c r="N365" s="45">
        <f>'Turnout Restoration'!O365</f>
        <v>64</v>
      </c>
      <c r="O365" s="45">
        <f>'Turnout Restoration'!AT365</f>
        <v>51</v>
      </c>
      <c r="P365" s="77">
        <f t="shared" si="2"/>
        <v>0.5273631841</v>
      </c>
      <c r="Q365" s="77">
        <f t="shared" si="3"/>
        <v>0.6981132075</v>
      </c>
      <c r="R365" s="77">
        <f t="shared" si="4"/>
        <v>-0.06722138686</v>
      </c>
      <c r="S365" s="77">
        <f t="shared" si="5"/>
        <v>-0.0810318711</v>
      </c>
      <c r="T365" s="77">
        <f t="shared" ref="T365:U365" si="382">R365+$D$12</f>
        <v>0.2938723376</v>
      </c>
      <c r="U365" s="77">
        <f t="shared" si="382"/>
        <v>0.2800618533</v>
      </c>
      <c r="V365" s="77">
        <f t="shared" si="7"/>
        <v>201</v>
      </c>
      <c r="W365" s="77">
        <f t="shared" si="8"/>
        <v>212</v>
      </c>
      <c r="X365" s="77">
        <f t="shared" si="9"/>
        <v>141.9316602</v>
      </c>
      <c r="Y365" s="77">
        <f t="shared" si="10"/>
        <v>59.06833985</v>
      </c>
      <c r="Z365" s="77">
        <f t="shared" si="11"/>
        <v>152.6268871</v>
      </c>
      <c r="AA365" s="77">
        <f t="shared" si="12"/>
        <v>59.3731129</v>
      </c>
      <c r="AB365" s="77">
        <f t="shared" si="13"/>
        <v>0.6693362136</v>
      </c>
      <c r="AC365" s="77">
        <f t="shared" si="14"/>
        <v>0.4193232347</v>
      </c>
      <c r="AD365" s="42">
        <f t="shared" si="15"/>
        <v>95</v>
      </c>
      <c r="AE365" s="42">
        <f t="shared" si="16"/>
        <v>40</v>
      </c>
      <c r="AF365" s="42">
        <f t="shared" si="17"/>
        <v>64</v>
      </c>
      <c r="AG365" s="42">
        <f t="shared" si="18"/>
        <v>25</v>
      </c>
      <c r="AH365" s="32">
        <f>'M1,M2,M3 Restoration'!AT365</f>
        <v>0.3571107264</v>
      </c>
      <c r="AI365" s="77">
        <f t="shared" si="19"/>
        <v>14</v>
      </c>
      <c r="AJ365" s="77">
        <f t="shared" si="20"/>
        <v>26</v>
      </c>
      <c r="AK365" s="77"/>
      <c r="AL365" s="77"/>
    </row>
    <row r="366">
      <c r="A366" s="1"/>
      <c r="B366" s="1"/>
      <c r="C366" s="62"/>
      <c r="D366" s="62"/>
      <c r="E366" s="2">
        <v>5372.0</v>
      </c>
      <c r="F366" s="61">
        <v>1870.0</v>
      </c>
      <c r="G366" s="43">
        <f>'N1,N2,N3 Restoration'!H366</f>
        <v>16</v>
      </c>
      <c r="H366" s="43">
        <f>'Turnout Restoration'!AW366</f>
        <v>7</v>
      </c>
      <c r="I366" s="43">
        <f>'N1,N2,N3 Restoration'!J366</f>
        <v>12</v>
      </c>
      <c r="J366" s="44">
        <v>37.0</v>
      </c>
      <c r="K366" s="44">
        <v>84.0</v>
      </c>
      <c r="L366" s="44">
        <v>30.0</v>
      </c>
      <c r="M366" s="45">
        <f>'Turnout Restoration'!AR366</f>
        <v>20</v>
      </c>
      <c r="N366" s="45">
        <f>'Turnout Restoration'!O366</f>
        <v>9</v>
      </c>
      <c r="O366" s="45">
        <f>'Turnout Restoration'!AT366</f>
        <v>12</v>
      </c>
      <c r="P366" s="77">
        <f t="shared" si="2"/>
        <v>0.6767676768</v>
      </c>
      <c r="Q366" s="77">
        <f t="shared" si="3"/>
        <v>0.9032258065</v>
      </c>
      <c r="R366" s="77">
        <f t="shared" si="4"/>
        <v>0.002017881235</v>
      </c>
      <c r="S366" s="77">
        <f t="shared" si="5"/>
        <v>0.01402448209</v>
      </c>
      <c r="T366" s="77">
        <f t="shared" ref="T366:U366" si="383">R366+$D$12</f>
        <v>0.3631116056</v>
      </c>
      <c r="U366" s="77">
        <f t="shared" si="383"/>
        <v>0.3751182065</v>
      </c>
      <c r="V366" s="77">
        <f t="shared" si="7"/>
        <v>99</v>
      </c>
      <c r="W366" s="77">
        <f t="shared" si="8"/>
        <v>93</v>
      </c>
      <c r="X366" s="77">
        <f t="shared" si="9"/>
        <v>63.05195104</v>
      </c>
      <c r="Y366" s="77">
        <f t="shared" si="10"/>
        <v>35.94804896</v>
      </c>
      <c r="Z366" s="77">
        <f t="shared" si="11"/>
        <v>58.1140068</v>
      </c>
      <c r="AA366" s="77">
        <f t="shared" si="12"/>
        <v>34.8859932</v>
      </c>
      <c r="AB366" s="77">
        <f t="shared" si="13"/>
        <v>0.5075179986</v>
      </c>
      <c r="AC366" s="77">
        <f t="shared" si="14"/>
        <v>0.1548679999</v>
      </c>
      <c r="AD366" s="42">
        <f t="shared" si="15"/>
        <v>32</v>
      </c>
      <c r="AE366" s="42">
        <f t="shared" si="16"/>
        <v>18</v>
      </c>
      <c r="AF366" s="42">
        <f t="shared" si="17"/>
        <v>9</v>
      </c>
      <c r="AG366" s="42">
        <f t="shared" si="18"/>
        <v>5</v>
      </c>
      <c r="AH366" s="32">
        <f>'M1,M2,M3 Restoration'!AT366</f>
        <v>0.5264092663</v>
      </c>
      <c r="AI366" s="77">
        <f t="shared" si="19"/>
        <v>9</v>
      </c>
      <c r="AJ366" s="77">
        <f t="shared" si="20"/>
        <v>9</v>
      </c>
      <c r="AK366" s="77"/>
      <c r="AL366" s="77"/>
    </row>
    <row r="367">
      <c r="A367" s="1"/>
      <c r="B367" s="1"/>
      <c r="C367" s="62"/>
      <c r="D367" s="62"/>
      <c r="E367" s="2">
        <v>5384.0</v>
      </c>
      <c r="F367" s="61">
        <v>1859.0</v>
      </c>
      <c r="G367" s="43">
        <f>'N1,N2,N3 Restoration'!H367</f>
        <v>6</v>
      </c>
      <c r="H367" s="43">
        <f>'Turnout Restoration'!AW367</f>
        <v>7</v>
      </c>
      <c r="I367" s="43">
        <f>'N1,N2,N3 Restoration'!J367</f>
        <v>17</v>
      </c>
      <c r="J367" s="44">
        <v>36.0</v>
      </c>
      <c r="K367" s="44">
        <v>105.0</v>
      </c>
      <c r="L367" s="44">
        <v>25.0</v>
      </c>
      <c r="M367" s="45">
        <f>'Turnout Restoration'!AR367</f>
        <v>23</v>
      </c>
      <c r="N367" s="45">
        <f>'Turnout Restoration'!O367</f>
        <v>19</v>
      </c>
      <c r="O367" s="45">
        <f>'Turnout Restoration'!AT367</f>
        <v>75</v>
      </c>
      <c r="P367" s="77">
        <f t="shared" si="2"/>
        <v>0.3836477987</v>
      </c>
      <c r="Q367" s="77">
        <f t="shared" si="3"/>
        <v>0.8467741935</v>
      </c>
      <c r="R367" s="77">
        <f t="shared" si="4"/>
        <v>-0.1338241236</v>
      </c>
      <c r="S367" s="77">
        <f t="shared" si="5"/>
        <v>-0.01213717001</v>
      </c>
      <c r="T367" s="77">
        <f t="shared" ref="T367:U367" si="384">R367+$D$12</f>
        <v>0.2272696008</v>
      </c>
      <c r="U367" s="77">
        <f t="shared" si="384"/>
        <v>0.3489565544</v>
      </c>
      <c r="V367" s="77">
        <f t="shared" si="7"/>
        <v>159</v>
      </c>
      <c r="W367" s="77">
        <f t="shared" si="8"/>
        <v>124</v>
      </c>
      <c r="X367" s="77">
        <f t="shared" si="9"/>
        <v>122.8641335</v>
      </c>
      <c r="Y367" s="77">
        <f t="shared" si="10"/>
        <v>36.13586653</v>
      </c>
      <c r="Z367" s="77">
        <f t="shared" si="11"/>
        <v>80.72938725</v>
      </c>
      <c r="AA367" s="77">
        <f t="shared" si="12"/>
        <v>43.27061275</v>
      </c>
      <c r="AB367" s="77">
        <f t="shared" si="13"/>
        <v>0.7976290332</v>
      </c>
      <c r="AC367" s="77">
        <f t="shared" si="14"/>
        <v>0.2353541956</v>
      </c>
      <c r="AD367" s="42">
        <f t="shared" si="15"/>
        <v>98</v>
      </c>
      <c r="AE367" s="42">
        <f t="shared" si="16"/>
        <v>29</v>
      </c>
      <c r="AF367" s="42">
        <f t="shared" si="17"/>
        <v>19</v>
      </c>
      <c r="AG367" s="42">
        <f t="shared" si="18"/>
        <v>10</v>
      </c>
      <c r="AH367" s="32">
        <f>'M1,M2,M3 Restoration'!AT367</f>
        <v>0.3434655388</v>
      </c>
      <c r="AI367" s="77">
        <f t="shared" si="19"/>
        <v>10</v>
      </c>
      <c r="AJ367" s="77">
        <f t="shared" si="20"/>
        <v>19</v>
      </c>
      <c r="AK367" s="77"/>
      <c r="AL367" s="77"/>
    </row>
    <row r="368">
      <c r="A368" s="1"/>
      <c r="B368" s="1"/>
      <c r="C368" s="62"/>
      <c r="D368" s="62"/>
      <c r="E368" s="2">
        <v>5395.0</v>
      </c>
      <c r="F368" s="61">
        <v>608.0</v>
      </c>
      <c r="G368" s="43">
        <f>'N1,N2,N3 Restoration'!H368</f>
        <v>13</v>
      </c>
      <c r="H368" s="43">
        <f>'Turnout Restoration'!AW368</f>
        <v>6</v>
      </c>
      <c r="I368" s="43">
        <f>'N1,N2,N3 Restoration'!J368</f>
        <v>11</v>
      </c>
      <c r="J368" s="44">
        <v>22.0</v>
      </c>
      <c r="K368" s="44">
        <v>91.0</v>
      </c>
      <c r="L368" s="44">
        <v>22.0</v>
      </c>
      <c r="M368" s="45">
        <f>'Turnout Restoration'!AR368</f>
        <v>9</v>
      </c>
      <c r="N368" s="45">
        <f>'Turnout Restoration'!O368</f>
        <v>5</v>
      </c>
      <c r="O368" s="45">
        <f>'Turnout Restoration'!AT368</f>
        <v>10</v>
      </c>
      <c r="P368" s="77">
        <f t="shared" si="2"/>
        <v>0.6984126984</v>
      </c>
      <c r="Q368" s="77">
        <f t="shared" si="3"/>
        <v>0.9479166667</v>
      </c>
      <c r="R368" s="77">
        <f t="shared" si="4"/>
        <v>0.01204894141</v>
      </c>
      <c r="S368" s="77">
        <f t="shared" si="5"/>
        <v>0.03473579</v>
      </c>
      <c r="T368" s="77">
        <f t="shared" ref="T368:U368" si="385">R368+$D$12</f>
        <v>0.3731426658</v>
      </c>
      <c r="U368" s="77">
        <f t="shared" si="385"/>
        <v>0.3958295144</v>
      </c>
      <c r="V368" s="77">
        <f t="shared" si="7"/>
        <v>63</v>
      </c>
      <c r="W368" s="77">
        <f t="shared" si="8"/>
        <v>96</v>
      </c>
      <c r="X368" s="77">
        <f t="shared" si="9"/>
        <v>39.49201205</v>
      </c>
      <c r="Y368" s="77">
        <f t="shared" si="10"/>
        <v>23.50798795</v>
      </c>
      <c r="Z368" s="77">
        <f t="shared" si="11"/>
        <v>58.00036662</v>
      </c>
      <c r="AA368" s="77">
        <f t="shared" si="12"/>
        <v>37.99963338</v>
      </c>
      <c r="AB368" s="77">
        <f t="shared" si="13"/>
        <v>0.4811099514</v>
      </c>
      <c r="AC368" s="77">
        <f t="shared" si="14"/>
        <v>0.08620635164</v>
      </c>
      <c r="AD368" s="42">
        <f t="shared" si="15"/>
        <v>19</v>
      </c>
      <c r="AE368" s="42">
        <f t="shared" si="16"/>
        <v>11</v>
      </c>
      <c r="AF368" s="42">
        <f t="shared" si="17"/>
        <v>5</v>
      </c>
      <c r="AG368" s="42">
        <f t="shared" si="18"/>
        <v>3</v>
      </c>
      <c r="AH368" s="32">
        <f>'M1,M2,M3 Restoration'!AT368</f>
        <v>0.4416701946</v>
      </c>
      <c r="AI368" s="77">
        <f t="shared" si="19"/>
        <v>5</v>
      </c>
      <c r="AJ368" s="77">
        <f t="shared" si="20"/>
        <v>6</v>
      </c>
      <c r="AK368" s="77"/>
      <c r="AL368" s="77"/>
    </row>
    <row r="369">
      <c r="A369" s="1"/>
      <c r="B369" s="1"/>
      <c r="C369" s="62"/>
      <c r="D369" s="62"/>
      <c r="E369" s="2">
        <v>5405.0</v>
      </c>
      <c r="F369" s="61">
        <v>2659.0</v>
      </c>
      <c r="G369" s="43">
        <f>'N1,N2,N3 Restoration'!H369</f>
        <v>13</v>
      </c>
      <c r="H369" s="43">
        <f>'Turnout Restoration'!AW369</f>
        <v>12</v>
      </c>
      <c r="I369" s="43">
        <f>'N1,N2,N3 Restoration'!J369</f>
        <v>16</v>
      </c>
      <c r="J369" s="44">
        <v>58.0</v>
      </c>
      <c r="K369" s="44">
        <v>107.0</v>
      </c>
      <c r="L369" s="44">
        <v>36.0</v>
      </c>
      <c r="M369" s="45">
        <f>'Turnout Restoration'!AR369</f>
        <v>17</v>
      </c>
      <c r="N369" s="45">
        <f>'Turnout Restoration'!O369</f>
        <v>25</v>
      </c>
      <c r="O369" s="45">
        <f>'Turnout Restoration'!AT369</f>
        <v>27</v>
      </c>
      <c r="P369" s="77">
        <f t="shared" si="2"/>
        <v>0.6811594203</v>
      </c>
      <c r="Q369" s="77">
        <f t="shared" si="3"/>
        <v>0.8106060606</v>
      </c>
      <c r="R369" s="77">
        <f t="shared" si="4"/>
        <v>0.004053168807</v>
      </c>
      <c r="S369" s="77">
        <f t="shared" si="5"/>
        <v>-0.02889874798</v>
      </c>
      <c r="T369" s="77">
        <f t="shared" ref="T369:U369" si="386">R369+$D$12</f>
        <v>0.3651468932</v>
      </c>
      <c r="U369" s="77">
        <f t="shared" si="386"/>
        <v>0.3321949764</v>
      </c>
      <c r="V369" s="77">
        <f t="shared" si="7"/>
        <v>138</v>
      </c>
      <c r="W369" s="77">
        <f t="shared" si="8"/>
        <v>132</v>
      </c>
      <c r="X369" s="77">
        <f t="shared" si="9"/>
        <v>87.60972874</v>
      </c>
      <c r="Y369" s="77">
        <f t="shared" si="10"/>
        <v>50.39027126</v>
      </c>
      <c r="Z369" s="77">
        <f t="shared" si="11"/>
        <v>88.15026311</v>
      </c>
      <c r="AA369" s="77">
        <f t="shared" si="12"/>
        <v>43.84973689</v>
      </c>
      <c r="AB369" s="77">
        <f t="shared" si="13"/>
        <v>0.5022273283</v>
      </c>
      <c r="AC369" s="77">
        <f t="shared" si="14"/>
        <v>0.2836066407</v>
      </c>
      <c r="AD369" s="42">
        <f t="shared" si="15"/>
        <v>44</v>
      </c>
      <c r="AE369" s="42">
        <f t="shared" si="16"/>
        <v>25</v>
      </c>
      <c r="AF369" s="42">
        <f t="shared" si="17"/>
        <v>25</v>
      </c>
      <c r="AG369" s="42">
        <f t="shared" si="18"/>
        <v>12</v>
      </c>
      <c r="AH369" s="32">
        <f>'M1,M2,M3 Restoration'!AT369</f>
        <v>0.512050471</v>
      </c>
      <c r="AI369" s="77">
        <f t="shared" si="19"/>
        <v>13</v>
      </c>
      <c r="AJ369" s="77">
        <f t="shared" si="20"/>
        <v>12</v>
      </c>
      <c r="AK369" s="77"/>
      <c r="AL369" s="77"/>
    </row>
    <row r="370">
      <c r="A370" s="1"/>
      <c r="B370" s="1"/>
      <c r="C370" s="62"/>
      <c r="D370" s="62"/>
      <c r="E370" s="2">
        <v>5412.0</v>
      </c>
      <c r="F370" s="61">
        <v>3126.0</v>
      </c>
      <c r="G370" s="43">
        <f>'N1,N2,N3 Restoration'!H370</f>
        <v>13</v>
      </c>
      <c r="H370" s="43">
        <f>'Turnout Restoration'!AW370</f>
        <v>37</v>
      </c>
      <c r="I370" s="43">
        <f>'N1,N2,N3 Restoration'!J370</f>
        <v>12</v>
      </c>
      <c r="J370" s="44">
        <v>70.0</v>
      </c>
      <c r="K370" s="44">
        <v>109.0</v>
      </c>
      <c r="L370" s="44">
        <v>31.0</v>
      </c>
      <c r="M370" s="45">
        <f>'Turnout Restoration'!AR370</f>
        <v>22</v>
      </c>
      <c r="N370" s="45">
        <f>'Turnout Restoration'!O370</f>
        <v>42</v>
      </c>
      <c r="O370" s="45">
        <f>'Turnout Restoration'!AT370</f>
        <v>25</v>
      </c>
      <c r="P370" s="77">
        <f t="shared" si="2"/>
        <v>0.6824324324</v>
      </c>
      <c r="Q370" s="77">
        <f t="shared" si="3"/>
        <v>0.7218543046</v>
      </c>
      <c r="R370" s="77">
        <f t="shared" si="4"/>
        <v>0.004643127163</v>
      </c>
      <c r="S370" s="77">
        <f t="shared" si="5"/>
        <v>-0.07002941624</v>
      </c>
      <c r="T370" s="77">
        <f t="shared" ref="T370:U370" si="387">R370+$D$12</f>
        <v>0.3657368516</v>
      </c>
      <c r="U370" s="77">
        <f t="shared" si="387"/>
        <v>0.2910643082</v>
      </c>
      <c r="V370" s="77">
        <f t="shared" si="7"/>
        <v>148</v>
      </c>
      <c r="W370" s="77">
        <f t="shared" si="8"/>
        <v>151</v>
      </c>
      <c r="X370" s="77">
        <f t="shared" si="9"/>
        <v>93.87094597</v>
      </c>
      <c r="Y370" s="77">
        <f t="shared" si="10"/>
        <v>54.12905403</v>
      </c>
      <c r="Z370" s="77">
        <f t="shared" si="11"/>
        <v>107.0492895</v>
      </c>
      <c r="AA370" s="77">
        <f t="shared" si="12"/>
        <v>43.95071053</v>
      </c>
      <c r="AB370" s="77">
        <f t="shared" si="13"/>
        <v>0.5006874014</v>
      </c>
      <c r="AC370" s="77">
        <f t="shared" si="14"/>
        <v>0.3923426322</v>
      </c>
      <c r="AD370" s="42">
        <f t="shared" si="15"/>
        <v>47</v>
      </c>
      <c r="AE370" s="42">
        <f t="shared" si="16"/>
        <v>27</v>
      </c>
      <c r="AF370" s="42">
        <f t="shared" si="17"/>
        <v>42</v>
      </c>
      <c r="AG370" s="42">
        <f t="shared" si="18"/>
        <v>17</v>
      </c>
      <c r="AH370" s="32">
        <f>'M1,M2,M3 Restoration'!AT370</f>
        <v>0.6433545618</v>
      </c>
      <c r="AI370" s="77">
        <f t="shared" si="19"/>
        <v>17</v>
      </c>
      <c r="AJ370" s="77">
        <f t="shared" si="20"/>
        <v>10</v>
      </c>
      <c r="AK370" s="77"/>
      <c r="AL370" s="77"/>
    </row>
    <row r="371">
      <c r="A371" s="1"/>
      <c r="B371" s="1"/>
      <c r="C371" s="62"/>
      <c r="D371" s="62"/>
      <c r="E371" s="2">
        <v>5417.0</v>
      </c>
      <c r="F371" s="61">
        <v>2272.0</v>
      </c>
      <c r="G371" s="43">
        <f>'N1,N2,N3 Restoration'!H371</f>
        <v>17</v>
      </c>
      <c r="H371" s="43">
        <f>'Turnout Restoration'!AW371</f>
        <v>24</v>
      </c>
      <c r="I371" s="43">
        <f>'N1,N2,N3 Restoration'!J371</f>
        <v>13</v>
      </c>
      <c r="J371" s="44">
        <v>47.0</v>
      </c>
      <c r="K371" s="44">
        <v>128.0</v>
      </c>
      <c r="L371" s="44">
        <v>72.0</v>
      </c>
      <c r="M371" s="45">
        <f>'Turnout Restoration'!AR371</f>
        <v>19</v>
      </c>
      <c r="N371" s="45">
        <f>'Turnout Restoration'!O371</f>
        <v>29</v>
      </c>
      <c r="O371" s="45">
        <f>'Turnout Restoration'!AT371</f>
        <v>12</v>
      </c>
      <c r="P371" s="77">
        <f t="shared" si="2"/>
        <v>0.7933333333</v>
      </c>
      <c r="Q371" s="77">
        <f t="shared" si="3"/>
        <v>0.8152866242</v>
      </c>
      <c r="R371" s="77">
        <f t="shared" si="4"/>
        <v>0.05603848396</v>
      </c>
      <c r="S371" s="77">
        <f t="shared" si="5"/>
        <v>-0.02672961109</v>
      </c>
      <c r="T371" s="77">
        <f t="shared" ref="T371:U371" si="388">R371+$D$12</f>
        <v>0.4171322084</v>
      </c>
      <c r="U371" s="77">
        <f t="shared" si="388"/>
        <v>0.3343641133</v>
      </c>
      <c r="V371" s="77">
        <f t="shared" si="7"/>
        <v>150</v>
      </c>
      <c r="W371" s="77">
        <f t="shared" si="8"/>
        <v>157</v>
      </c>
      <c r="X371" s="77">
        <f t="shared" si="9"/>
        <v>87.43016874</v>
      </c>
      <c r="Y371" s="77">
        <f t="shared" si="10"/>
        <v>62.56983126</v>
      </c>
      <c r="Z371" s="77">
        <f t="shared" si="11"/>
        <v>104.5048342</v>
      </c>
      <c r="AA371" s="77">
        <f t="shared" si="12"/>
        <v>52.49516579</v>
      </c>
      <c r="AB371" s="77">
        <f t="shared" si="13"/>
        <v>0.3545686854</v>
      </c>
      <c r="AC371" s="77">
        <f t="shared" si="14"/>
        <v>0.2774991245</v>
      </c>
      <c r="AD371" s="42">
        <f t="shared" si="15"/>
        <v>31</v>
      </c>
      <c r="AE371" s="42">
        <f t="shared" si="16"/>
        <v>22</v>
      </c>
      <c r="AF371" s="42">
        <f t="shared" si="17"/>
        <v>29</v>
      </c>
      <c r="AG371" s="42">
        <f t="shared" si="18"/>
        <v>15</v>
      </c>
      <c r="AH371" s="32">
        <f>'M1,M2,M3 Restoration'!AT371</f>
        <v>0.3393960294</v>
      </c>
      <c r="AI371" s="77">
        <f t="shared" si="19"/>
        <v>7</v>
      </c>
      <c r="AJ371" s="77">
        <f t="shared" si="20"/>
        <v>15</v>
      </c>
      <c r="AK371" s="77"/>
      <c r="AL371" s="77"/>
    </row>
    <row r="372">
      <c r="A372" s="1"/>
      <c r="B372" s="1"/>
      <c r="C372" s="62"/>
      <c r="D372" s="62"/>
      <c r="E372" s="2">
        <v>5425.0</v>
      </c>
      <c r="F372" s="61">
        <v>2550.0</v>
      </c>
      <c r="G372" s="43">
        <f>'N1,N2,N3 Restoration'!H372</f>
        <v>27</v>
      </c>
      <c r="H372" s="43">
        <f>'Turnout Restoration'!AW372</f>
        <v>16</v>
      </c>
      <c r="I372" s="43">
        <f>'N1,N2,N3 Restoration'!J372</f>
        <v>10</v>
      </c>
      <c r="J372" s="44">
        <v>61.0</v>
      </c>
      <c r="K372" s="44">
        <v>137.0</v>
      </c>
      <c r="L372" s="44">
        <v>54.0</v>
      </c>
      <c r="M372" s="45">
        <f>'Turnout Restoration'!AR372</f>
        <v>36</v>
      </c>
      <c r="N372" s="45">
        <f>'Turnout Restoration'!O372</f>
        <v>20</v>
      </c>
      <c r="O372" s="45">
        <f>'Turnout Restoration'!AT372</f>
        <v>8</v>
      </c>
      <c r="P372" s="77">
        <f t="shared" si="2"/>
        <v>0.7232704403</v>
      </c>
      <c r="Q372" s="77">
        <f t="shared" si="3"/>
        <v>0.872611465</v>
      </c>
      <c r="R372" s="77">
        <f t="shared" si="4"/>
        <v>0.0235688885</v>
      </c>
      <c r="S372" s="77">
        <f t="shared" si="5"/>
        <v>-0.0001632746494</v>
      </c>
      <c r="T372" s="77">
        <f t="shared" ref="T372:U372" si="389">R372+$D$12</f>
        <v>0.3846626129</v>
      </c>
      <c r="U372" s="77">
        <f t="shared" si="389"/>
        <v>0.3609304498</v>
      </c>
      <c r="V372" s="77">
        <f t="shared" si="7"/>
        <v>159</v>
      </c>
      <c r="W372" s="77">
        <f t="shared" si="8"/>
        <v>157</v>
      </c>
      <c r="X372" s="77">
        <f t="shared" si="9"/>
        <v>97.83864455</v>
      </c>
      <c r="Y372" s="77">
        <f t="shared" si="10"/>
        <v>61.16135545</v>
      </c>
      <c r="Z372" s="77">
        <f t="shared" si="11"/>
        <v>100.3339194</v>
      </c>
      <c r="AA372" s="77">
        <f t="shared" si="12"/>
        <v>56.66608061</v>
      </c>
      <c r="AB372" s="77">
        <f t="shared" si="13"/>
        <v>0.4497200488</v>
      </c>
      <c r="AC372" s="77">
        <f t="shared" si="14"/>
        <v>0.1993343838</v>
      </c>
      <c r="AD372" s="42">
        <f t="shared" si="15"/>
        <v>44</v>
      </c>
      <c r="AE372" s="42">
        <f t="shared" si="16"/>
        <v>28</v>
      </c>
      <c r="AF372" s="42">
        <f t="shared" si="17"/>
        <v>20</v>
      </c>
      <c r="AG372" s="42">
        <f t="shared" si="18"/>
        <v>11</v>
      </c>
      <c r="AH372" s="32">
        <f>'M1,M2,M3 Restoration'!AT372</f>
        <v>0.6123724499</v>
      </c>
      <c r="AI372" s="77">
        <f t="shared" si="19"/>
        <v>17</v>
      </c>
      <c r="AJ372" s="77">
        <f t="shared" si="20"/>
        <v>11</v>
      </c>
      <c r="AK372" s="77"/>
      <c r="AL372" s="77"/>
    </row>
    <row r="373">
      <c r="A373" s="1"/>
      <c r="B373" s="1"/>
      <c r="C373" s="62"/>
      <c r="D373" s="62"/>
      <c r="E373" s="2">
        <v>5501.0</v>
      </c>
      <c r="F373" s="61">
        <v>916.0</v>
      </c>
      <c r="G373" s="43">
        <f>'N1,N2,N3 Restoration'!H373</f>
        <v>19</v>
      </c>
      <c r="H373" s="43">
        <f>'Turnout Restoration'!AW373</f>
        <v>14</v>
      </c>
      <c r="I373" s="43">
        <f>'N1,N2,N3 Restoration'!J373</f>
        <v>11</v>
      </c>
      <c r="J373" s="44">
        <v>35.0</v>
      </c>
      <c r="K373" s="44">
        <v>71.0</v>
      </c>
      <c r="L373" s="44">
        <v>58.0</v>
      </c>
      <c r="M373" s="45">
        <f>'Turnout Restoration'!AR373</f>
        <v>13</v>
      </c>
      <c r="N373" s="45">
        <f>'Turnout Restoration'!O373</f>
        <v>16</v>
      </c>
      <c r="O373" s="45">
        <f>'Turnout Restoration'!AT373</f>
        <v>8</v>
      </c>
      <c r="P373" s="77">
        <f t="shared" si="2"/>
        <v>0.8157894737</v>
      </c>
      <c r="Q373" s="77">
        <f t="shared" si="3"/>
        <v>0.816091954</v>
      </c>
      <c r="R373" s="77">
        <f t="shared" si="4"/>
        <v>0.06644544492</v>
      </c>
      <c r="S373" s="77">
        <f t="shared" si="5"/>
        <v>-0.02635639308</v>
      </c>
      <c r="T373" s="77">
        <f t="shared" ref="T373:U373" si="390">R373+$D$12</f>
        <v>0.4275391693</v>
      </c>
      <c r="U373" s="77">
        <f t="shared" si="390"/>
        <v>0.3347373313</v>
      </c>
      <c r="V373" s="77">
        <f t="shared" si="7"/>
        <v>114</v>
      </c>
      <c r="W373" s="77">
        <f t="shared" si="8"/>
        <v>87</v>
      </c>
      <c r="X373" s="77">
        <f t="shared" si="9"/>
        <v>65.2605347</v>
      </c>
      <c r="Y373" s="77">
        <f t="shared" si="10"/>
        <v>48.7394653</v>
      </c>
      <c r="Z373" s="77">
        <f t="shared" si="11"/>
        <v>57.87785217</v>
      </c>
      <c r="AA373" s="77">
        <f t="shared" si="12"/>
        <v>29.12214783</v>
      </c>
      <c r="AB373" s="77">
        <f t="shared" si="13"/>
        <v>0.3217871275</v>
      </c>
      <c r="AC373" s="77">
        <f t="shared" si="14"/>
        <v>0.2764442597</v>
      </c>
      <c r="AD373" s="42">
        <f t="shared" si="15"/>
        <v>21</v>
      </c>
      <c r="AE373" s="42">
        <f t="shared" si="16"/>
        <v>16</v>
      </c>
      <c r="AF373" s="42">
        <f t="shared" si="17"/>
        <v>16</v>
      </c>
      <c r="AG373" s="42">
        <f t="shared" si="18"/>
        <v>8</v>
      </c>
      <c r="AH373" s="32">
        <f>'M1,M2,M3 Restoration'!AT373</f>
        <v>0.360008209</v>
      </c>
      <c r="AI373" s="77">
        <f t="shared" si="19"/>
        <v>6</v>
      </c>
      <c r="AJ373" s="77">
        <f t="shared" si="20"/>
        <v>10</v>
      </c>
      <c r="AK373" s="77"/>
      <c r="AL373" s="77"/>
    </row>
    <row r="374">
      <c r="A374" s="1"/>
      <c r="B374" s="1"/>
      <c r="C374" s="62"/>
      <c r="D374" s="62"/>
      <c r="E374" s="2">
        <v>5504.0</v>
      </c>
      <c r="F374" s="61">
        <v>2412.0</v>
      </c>
      <c r="G374" s="43">
        <f>'N1,N2,N3 Restoration'!H374</f>
        <v>32</v>
      </c>
      <c r="H374" s="43">
        <f>'Turnout Restoration'!AW374</f>
        <v>23</v>
      </c>
      <c r="I374" s="43">
        <f>'N1,N2,N3 Restoration'!J374</f>
        <v>40</v>
      </c>
      <c r="J374" s="44">
        <v>96.0</v>
      </c>
      <c r="K374" s="44">
        <v>161.0</v>
      </c>
      <c r="L374" s="44">
        <v>83.0</v>
      </c>
      <c r="M374" s="45">
        <f>'Turnout Restoration'!AR374</f>
        <v>16</v>
      </c>
      <c r="N374" s="45">
        <f>'Turnout Restoration'!O374</f>
        <v>31</v>
      </c>
      <c r="O374" s="45">
        <f>'Turnout Restoration'!AT374</f>
        <v>33</v>
      </c>
      <c r="P374" s="77">
        <f t="shared" si="2"/>
        <v>0.7850877193</v>
      </c>
      <c r="Q374" s="77">
        <f t="shared" si="3"/>
        <v>0.8385416667</v>
      </c>
      <c r="R374" s="77">
        <f t="shared" si="4"/>
        <v>0.05221717799</v>
      </c>
      <c r="S374" s="77">
        <f t="shared" si="5"/>
        <v>-0.01595241095</v>
      </c>
      <c r="T374" s="77">
        <f t="shared" ref="T374:U374" si="391">R374+$D$12</f>
        <v>0.4133109024</v>
      </c>
      <c r="U374" s="77">
        <f t="shared" si="391"/>
        <v>0.3451413135</v>
      </c>
      <c r="V374" s="77">
        <f t="shared" si="7"/>
        <v>228</v>
      </c>
      <c r="W374" s="77">
        <f t="shared" si="8"/>
        <v>192</v>
      </c>
      <c r="X374" s="77">
        <f t="shared" si="9"/>
        <v>133.7651143</v>
      </c>
      <c r="Y374" s="77">
        <f t="shared" si="10"/>
        <v>94.23488575</v>
      </c>
      <c r="Z374" s="77">
        <f t="shared" si="11"/>
        <v>125.7328678</v>
      </c>
      <c r="AA374" s="77">
        <f t="shared" si="12"/>
        <v>66.26713219</v>
      </c>
      <c r="AB374" s="77">
        <f t="shared" si="13"/>
        <v>0.3663137454</v>
      </c>
      <c r="AC374" s="77">
        <f t="shared" si="14"/>
        <v>0.2465544653</v>
      </c>
      <c r="AD374" s="42">
        <f t="shared" si="15"/>
        <v>49</v>
      </c>
      <c r="AE374" s="42">
        <f t="shared" si="16"/>
        <v>35</v>
      </c>
      <c r="AF374" s="42">
        <f t="shared" si="17"/>
        <v>31</v>
      </c>
      <c r="AG374" s="42">
        <f t="shared" si="18"/>
        <v>16</v>
      </c>
      <c r="AH374" s="32">
        <f>'M1,M2,M3 Restoration'!AT374</f>
        <v>0.4185305584</v>
      </c>
      <c r="AI374" s="77">
        <f t="shared" si="19"/>
        <v>15</v>
      </c>
      <c r="AJ374" s="77">
        <f t="shared" si="20"/>
        <v>20</v>
      </c>
      <c r="AK374" s="77"/>
      <c r="AL374" s="77"/>
    </row>
    <row r="375">
      <c r="A375" s="1"/>
      <c r="B375" s="1"/>
      <c r="C375" s="62"/>
      <c r="D375" s="62"/>
      <c r="E375" s="2">
        <v>5513.0</v>
      </c>
      <c r="F375" s="61">
        <v>2591.0</v>
      </c>
      <c r="G375" s="43">
        <f>'N1,N2,N3 Restoration'!H375</f>
        <v>26</v>
      </c>
      <c r="H375" s="43">
        <f>'Turnout Restoration'!AW375</f>
        <v>15</v>
      </c>
      <c r="I375" s="43">
        <f>'N1,N2,N3 Restoration'!J375</f>
        <v>21</v>
      </c>
      <c r="J375" s="44">
        <v>79.0</v>
      </c>
      <c r="K375" s="44">
        <v>125.0</v>
      </c>
      <c r="L375" s="44">
        <v>68.0</v>
      </c>
      <c r="M375" s="45">
        <f>'Turnout Restoration'!AR375</f>
        <v>29</v>
      </c>
      <c r="N375" s="45">
        <f>'Turnout Restoration'!O375</f>
        <v>22</v>
      </c>
      <c r="O375" s="45">
        <f>'Turnout Restoration'!AT375</f>
        <v>17</v>
      </c>
      <c r="P375" s="77">
        <f t="shared" si="2"/>
        <v>0.7616580311</v>
      </c>
      <c r="Q375" s="77">
        <f t="shared" si="3"/>
        <v>0.8503401361</v>
      </c>
      <c r="R375" s="77">
        <f t="shared" si="4"/>
        <v>0.0413590409</v>
      </c>
      <c r="S375" s="77">
        <f t="shared" si="5"/>
        <v>-0.01048458752</v>
      </c>
      <c r="T375" s="77">
        <f t="shared" ref="T375:U375" si="392">R375+$D$12</f>
        <v>0.4024527653</v>
      </c>
      <c r="U375" s="77">
        <f t="shared" si="392"/>
        <v>0.3506091369</v>
      </c>
      <c r="V375" s="77">
        <f t="shared" si="7"/>
        <v>193</v>
      </c>
      <c r="W375" s="77">
        <f t="shared" si="8"/>
        <v>147</v>
      </c>
      <c r="X375" s="77">
        <f t="shared" si="9"/>
        <v>115.3266163</v>
      </c>
      <c r="Y375" s="77">
        <f t="shared" si="10"/>
        <v>77.6733837</v>
      </c>
      <c r="Z375" s="77">
        <f t="shared" si="11"/>
        <v>95.46045688</v>
      </c>
      <c r="AA375" s="77">
        <f t="shared" si="12"/>
        <v>51.53954312</v>
      </c>
      <c r="AB375" s="77">
        <f t="shared" si="13"/>
        <v>0.3988671607</v>
      </c>
      <c r="AC375" s="77">
        <f t="shared" si="14"/>
        <v>0.2304619182</v>
      </c>
      <c r="AD375" s="42">
        <f t="shared" si="15"/>
        <v>46</v>
      </c>
      <c r="AE375" s="42">
        <f t="shared" si="16"/>
        <v>31</v>
      </c>
      <c r="AF375" s="42">
        <f t="shared" si="17"/>
        <v>22</v>
      </c>
      <c r="AG375" s="42">
        <f t="shared" si="18"/>
        <v>12</v>
      </c>
      <c r="AH375" s="32">
        <f>'M1,M2,M3 Restoration'!AT375</f>
        <v>0.4974880171</v>
      </c>
      <c r="AI375" s="77">
        <f t="shared" si="19"/>
        <v>15</v>
      </c>
      <c r="AJ375" s="77">
        <f t="shared" si="20"/>
        <v>16</v>
      </c>
      <c r="AK375" s="77"/>
      <c r="AL375" s="77"/>
    </row>
    <row r="376">
      <c r="A376" s="1"/>
      <c r="B376" s="1"/>
      <c r="C376" s="62"/>
      <c r="D376" s="62"/>
      <c r="E376" s="2">
        <v>5530.0</v>
      </c>
      <c r="F376" s="61">
        <v>3327.0</v>
      </c>
      <c r="G376" s="43">
        <f>'N1,N2,N3 Restoration'!H376</f>
        <v>58</v>
      </c>
      <c r="H376" s="43">
        <f>'Turnout Restoration'!AW376</f>
        <v>67</v>
      </c>
      <c r="I376" s="43">
        <f>'N1,N2,N3 Restoration'!J376</f>
        <v>59</v>
      </c>
      <c r="J376" s="44">
        <v>133.0</v>
      </c>
      <c r="K376" s="44">
        <v>516.0</v>
      </c>
      <c r="L376" s="44">
        <v>81.0</v>
      </c>
      <c r="M376" s="45">
        <f>'Turnout Restoration'!AR376</f>
        <v>41</v>
      </c>
      <c r="N376" s="45">
        <f>'Turnout Restoration'!O376</f>
        <v>42</v>
      </c>
      <c r="O376" s="45">
        <f>'Turnout Restoration'!AT376</f>
        <v>72</v>
      </c>
      <c r="P376" s="77">
        <f t="shared" si="2"/>
        <v>0.6544342508</v>
      </c>
      <c r="Q376" s="77">
        <f t="shared" si="3"/>
        <v>0.9247311828</v>
      </c>
      <c r="R376" s="77">
        <f t="shared" si="4"/>
        <v>-0.0083322096</v>
      </c>
      <c r="S376" s="77">
        <f t="shared" si="5"/>
        <v>0.02399082574</v>
      </c>
      <c r="T376" s="77">
        <f t="shared" ref="T376:U376" si="393">R376+$D$12</f>
        <v>0.3527615148</v>
      </c>
      <c r="U376" s="77">
        <f t="shared" si="393"/>
        <v>0.3850845502</v>
      </c>
      <c r="V376" s="77">
        <f t="shared" si="7"/>
        <v>327</v>
      </c>
      <c r="W376" s="77">
        <f t="shared" si="8"/>
        <v>558</v>
      </c>
      <c r="X376" s="77">
        <f t="shared" si="9"/>
        <v>211.6469847</v>
      </c>
      <c r="Y376" s="77">
        <f t="shared" si="10"/>
        <v>115.3530153</v>
      </c>
      <c r="Z376" s="77">
        <f t="shared" si="11"/>
        <v>343.122821</v>
      </c>
      <c r="AA376" s="77">
        <f t="shared" si="12"/>
        <v>214.877179</v>
      </c>
      <c r="AB376" s="77">
        <f t="shared" si="13"/>
        <v>0.5339079136</v>
      </c>
      <c r="AC376" s="77">
        <f t="shared" si="14"/>
        <v>0.1224051489</v>
      </c>
      <c r="AD376" s="42">
        <f t="shared" si="15"/>
        <v>113</v>
      </c>
      <c r="AE376" s="42">
        <f t="shared" si="16"/>
        <v>62</v>
      </c>
      <c r="AF376" s="42">
        <f t="shared" si="17"/>
        <v>42</v>
      </c>
      <c r="AG376" s="42">
        <f t="shared" si="18"/>
        <v>26</v>
      </c>
      <c r="AH376" s="32">
        <f>'M1,M2,M3 Restoration'!AT376</f>
        <v>0.5503719319</v>
      </c>
      <c r="AI376" s="77">
        <f t="shared" si="19"/>
        <v>34</v>
      </c>
      <c r="AJ376" s="77">
        <f t="shared" si="20"/>
        <v>28</v>
      </c>
      <c r="AK376" s="77"/>
      <c r="AL376" s="77"/>
    </row>
    <row r="377">
      <c r="A377" s="1"/>
      <c r="B377" s="1"/>
      <c r="C377" s="62"/>
      <c r="D377" s="62"/>
      <c r="E377" s="2">
        <v>5531.0</v>
      </c>
      <c r="F377" s="61">
        <v>572.0</v>
      </c>
      <c r="G377" s="43">
        <f>'N1,N2,N3 Restoration'!H377</f>
        <v>5</v>
      </c>
      <c r="H377" s="43">
        <f>'Turnout Restoration'!AW377</f>
        <v>7</v>
      </c>
      <c r="I377" s="43">
        <f>'N1,N2,N3 Restoration'!J377</f>
        <v>14</v>
      </c>
      <c r="J377" s="44">
        <v>12.0</v>
      </c>
      <c r="K377" s="44">
        <v>60.0</v>
      </c>
      <c r="L377" s="44">
        <v>28.0</v>
      </c>
      <c r="M377" s="45">
        <f>'Turnout Restoration'!AR377</f>
        <v>2</v>
      </c>
      <c r="N377" s="45">
        <f>'Turnout Restoration'!O377</f>
        <v>12</v>
      </c>
      <c r="O377" s="45">
        <f>'Turnout Restoration'!AT377</f>
        <v>20</v>
      </c>
      <c r="P377" s="77">
        <f t="shared" si="2"/>
        <v>0.6451612903</v>
      </c>
      <c r="Q377" s="77">
        <f t="shared" si="3"/>
        <v>0.8333333333</v>
      </c>
      <c r="R377" s="77">
        <f t="shared" si="4"/>
        <v>-0.01262962384</v>
      </c>
      <c r="S377" s="77">
        <f t="shared" si="5"/>
        <v>-0.0183661348</v>
      </c>
      <c r="T377" s="77">
        <f t="shared" ref="T377:U377" si="394">R377+$D$12</f>
        <v>0.3484641006</v>
      </c>
      <c r="U377" s="77">
        <f t="shared" si="394"/>
        <v>0.3427275896</v>
      </c>
      <c r="V377" s="77">
        <f t="shared" si="7"/>
        <v>62</v>
      </c>
      <c r="W377" s="77">
        <f t="shared" si="8"/>
        <v>72</v>
      </c>
      <c r="X377" s="77">
        <f t="shared" si="9"/>
        <v>40.39522576</v>
      </c>
      <c r="Y377" s="77">
        <f t="shared" si="10"/>
        <v>21.60477424</v>
      </c>
      <c r="Z377" s="77">
        <f t="shared" si="11"/>
        <v>47.32361355</v>
      </c>
      <c r="AA377" s="77">
        <f t="shared" si="12"/>
        <v>24.67638645</v>
      </c>
      <c r="AB377" s="77">
        <f t="shared" si="13"/>
        <v>0.5446188153</v>
      </c>
      <c r="AC377" s="77">
        <f t="shared" si="14"/>
        <v>0.2535731974</v>
      </c>
      <c r="AD377" s="42">
        <f t="shared" si="15"/>
        <v>22</v>
      </c>
      <c r="AE377" s="42">
        <f t="shared" si="16"/>
        <v>12</v>
      </c>
      <c r="AF377" s="42">
        <f t="shared" si="17"/>
        <v>12</v>
      </c>
      <c r="AG377" s="42">
        <f t="shared" si="18"/>
        <v>6</v>
      </c>
      <c r="AH377" s="32">
        <f>'M1,M2,M3 Restoration'!AT377</f>
        <v>0.09465138234</v>
      </c>
      <c r="AI377" s="77">
        <f t="shared" si="19"/>
        <v>1</v>
      </c>
      <c r="AJ377" s="77">
        <f t="shared" si="20"/>
        <v>11</v>
      </c>
      <c r="AK377" s="77"/>
      <c r="AL377" s="77"/>
    </row>
    <row r="378">
      <c r="A378" s="1"/>
      <c r="B378" s="1"/>
      <c r="C378" s="62"/>
      <c r="D378" s="62"/>
      <c r="E378" s="2">
        <v>5533.0</v>
      </c>
      <c r="F378" s="61">
        <v>2049.0</v>
      </c>
      <c r="G378" s="43">
        <f>'N1,N2,N3 Restoration'!H378</f>
        <v>14</v>
      </c>
      <c r="H378" s="43">
        <f>'Turnout Restoration'!AW378</f>
        <v>11</v>
      </c>
      <c r="I378" s="43">
        <f>'N1,N2,N3 Restoration'!J378</f>
        <v>33</v>
      </c>
      <c r="J378" s="44">
        <v>85.0</v>
      </c>
      <c r="K378" s="44">
        <v>207.0</v>
      </c>
      <c r="L378" s="44">
        <v>89.0</v>
      </c>
      <c r="M378" s="45">
        <f>'Turnout Restoration'!AR378</f>
        <v>32</v>
      </c>
      <c r="N378" s="45">
        <f>'Turnout Restoration'!O378</f>
        <v>31</v>
      </c>
      <c r="O378" s="45">
        <f>'Turnout Restoration'!AT378</f>
        <v>75</v>
      </c>
      <c r="P378" s="77">
        <f t="shared" si="2"/>
        <v>0.6192170819</v>
      </c>
      <c r="Q378" s="77">
        <f t="shared" si="3"/>
        <v>0.8697478992</v>
      </c>
      <c r="R378" s="77">
        <f t="shared" si="4"/>
        <v>-0.02465307757</v>
      </c>
      <c r="S378" s="77">
        <f t="shared" si="5"/>
        <v>-0.001490351213</v>
      </c>
      <c r="T378" s="77">
        <f t="shared" ref="T378:U378" si="395">R378+$D$12</f>
        <v>0.3364406468</v>
      </c>
      <c r="U378" s="77">
        <f t="shared" si="395"/>
        <v>0.3596033732</v>
      </c>
      <c r="V378" s="77">
        <f t="shared" si="7"/>
        <v>281</v>
      </c>
      <c r="W378" s="77">
        <f t="shared" si="8"/>
        <v>238</v>
      </c>
      <c r="X378" s="77">
        <f t="shared" si="9"/>
        <v>186.4601782</v>
      </c>
      <c r="Y378" s="77">
        <f t="shared" si="10"/>
        <v>94.53982176</v>
      </c>
      <c r="Z378" s="77">
        <f t="shared" si="11"/>
        <v>152.4143972</v>
      </c>
      <c r="AA378" s="77">
        <f t="shared" si="12"/>
        <v>85.58560282</v>
      </c>
      <c r="AB378" s="77">
        <f t="shared" si="13"/>
        <v>0.5738490707</v>
      </c>
      <c r="AC378" s="77">
        <f t="shared" si="14"/>
        <v>0.203392859</v>
      </c>
      <c r="AD378" s="42">
        <f t="shared" si="15"/>
        <v>107</v>
      </c>
      <c r="AE378" s="42">
        <f t="shared" si="16"/>
        <v>54</v>
      </c>
      <c r="AF378" s="42">
        <f t="shared" si="17"/>
        <v>31</v>
      </c>
      <c r="AG378" s="42">
        <f t="shared" si="18"/>
        <v>17</v>
      </c>
      <c r="AH378" s="32">
        <f>'M1,M2,M3 Restoration'!AT378</f>
        <v>0.2608251018</v>
      </c>
      <c r="AI378" s="77">
        <f t="shared" si="19"/>
        <v>14</v>
      </c>
      <c r="AJ378" s="77">
        <f t="shared" si="20"/>
        <v>40</v>
      </c>
      <c r="AK378" s="77"/>
      <c r="AL378" s="77"/>
    </row>
    <row r="379">
      <c r="A379" s="1"/>
      <c r="B379" s="1"/>
      <c r="C379" s="62"/>
      <c r="D379" s="62"/>
      <c r="E379" s="2">
        <v>5545.0</v>
      </c>
      <c r="F379" s="61">
        <v>1158.0</v>
      </c>
      <c r="G379" s="43">
        <f>'N1,N2,N3 Restoration'!H379</f>
        <v>3</v>
      </c>
      <c r="H379" s="43">
        <f>'Turnout Restoration'!AW379</f>
        <v>5</v>
      </c>
      <c r="I379" s="43">
        <f>'N1,N2,N3 Restoration'!J379</f>
        <v>2</v>
      </c>
      <c r="J379" s="44">
        <v>16.0</v>
      </c>
      <c r="K379" s="44">
        <v>42.0</v>
      </c>
      <c r="L379" s="44">
        <v>8.0</v>
      </c>
      <c r="M379" s="45">
        <f>'Turnout Restoration'!AR379</f>
        <v>8</v>
      </c>
      <c r="N379" s="45">
        <f>'Turnout Restoration'!O379</f>
        <v>5</v>
      </c>
      <c r="O379" s="45">
        <f>'Turnout Restoration'!AT379</f>
        <v>5</v>
      </c>
      <c r="P379" s="77">
        <f t="shared" si="2"/>
        <v>0.6486486486</v>
      </c>
      <c r="Q379" s="77">
        <f t="shared" si="3"/>
        <v>0.8936170213</v>
      </c>
      <c r="R379" s="77">
        <f t="shared" si="4"/>
        <v>-0.01101346</v>
      </c>
      <c r="S379" s="77">
        <f t="shared" si="5"/>
        <v>0.00957143492</v>
      </c>
      <c r="T379" s="77">
        <f t="shared" ref="T379:U379" si="396">R379+$D$12</f>
        <v>0.3500802644</v>
      </c>
      <c r="U379" s="77">
        <f t="shared" si="396"/>
        <v>0.3706651593</v>
      </c>
      <c r="V379" s="77">
        <f t="shared" si="7"/>
        <v>37</v>
      </c>
      <c r="W379" s="77">
        <f t="shared" si="8"/>
        <v>47</v>
      </c>
      <c r="X379" s="77">
        <f t="shared" si="9"/>
        <v>24.04703022</v>
      </c>
      <c r="Y379" s="77">
        <f t="shared" si="10"/>
        <v>12.95296978</v>
      </c>
      <c r="Z379" s="77">
        <f t="shared" si="11"/>
        <v>29.57873751</v>
      </c>
      <c r="AA379" s="77">
        <f t="shared" si="12"/>
        <v>17.42126249</v>
      </c>
      <c r="AB379" s="77">
        <f t="shared" si="13"/>
        <v>0.5406072967</v>
      </c>
      <c r="AC379" s="77">
        <f t="shared" si="14"/>
        <v>0.1690403452</v>
      </c>
      <c r="AD379" s="42">
        <f t="shared" si="15"/>
        <v>13</v>
      </c>
      <c r="AE379" s="42">
        <f t="shared" si="16"/>
        <v>7</v>
      </c>
      <c r="AF379" s="42">
        <f t="shared" si="17"/>
        <v>5</v>
      </c>
      <c r="AG379" s="42">
        <f t="shared" si="18"/>
        <v>3</v>
      </c>
      <c r="AH379" s="32">
        <f>'M1,M2,M3 Restoration'!AT379</f>
        <v>0.6746694931</v>
      </c>
      <c r="AI379" s="77">
        <f t="shared" si="19"/>
        <v>5</v>
      </c>
      <c r="AJ379" s="77">
        <f t="shared" si="20"/>
        <v>2</v>
      </c>
      <c r="AK379" s="77"/>
      <c r="AL379" s="77"/>
    </row>
    <row r="380">
      <c r="A380" s="1"/>
      <c r="B380" s="1"/>
      <c r="C380" s="62"/>
      <c r="D380" s="62"/>
      <c r="E380" s="2">
        <v>5550.0</v>
      </c>
      <c r="F380" s="61">
        <v>760.0</v>
      </c>
      <c r="G380" s="43">
        <f>'N1,N2,N3 Restoration'!H380</f>
        <v>8</v>
      </c>
      <c r="H380" s="43">
        <f>'Turnout Restoration'!AW380</f>
        <v>12</v>
      </c>
      <c r="I380" s="43">
        <f>'N1,N2,N3 Restoration'!J380</f>
        <v>14</v>
      </c>
      <c r="J380" s="44">
        <v>25.0</v>
      </c>
      <c r="K380" s="44">
        <v>90.0</v>
      </c>
      <c r="L380" s="44">
        <v>43.0</v>
      </c>
      <c r="M380" s="45">
        <f>'Turnout Restoration'!AR380</f>
        <v>13</v>
      </c>
      <c r="N380" s="45">
        <f>'Turnout Restoration'!O380</f>
        <v>16</v>
      </c>
      <c r="O380" s="45">
        <f>'Turnout Restoration'!AT380</f>
        <v>16</v>
      </c>
      <c r="P380" s="77">
        <f t="shared" si="2"/>
        <v>0.7010309278</v>
      </c>
      <c r="Q380" s="77">
        <f t="shared" si="3"/>
        <v>0.8490566038</v>
      </c>
      <c r="R380" s="77">
        <f t="shared" si="4"/>
        <v>0.01326232051</v>
      </c>
      <c r="S380" s="77">
        <f t="shared" si="5"/>
        <v>-0.01107942128</v>
      </c>
      <c r="T380" s="77">
        <f t="shared" ref="T380:U380" si="397">R380+$D$12</f>
        <v>0.3743560449</v>
      </c>
      <c r="U380" s="77">
        <f t="shared" si="397"/>
        <v>0.3500143031</v>
      </c>
      <c r="V380" s="77">
        <f t="shared" si="7"/>
        <v>97</v>
      </c>
      <c r="W380" s="77">
        <f t="shared" si="8"/>
        <v>106</v>
      </c>
      <c r="X380" s="77">
        <f t="shared" si="9"/>
        <v>60.68746364</v>
      </c>
      <c r="Y380" s="77">
        <f t="shared" si="10"/>
        <v>36.31253636</v>
      </c>
      <c r="Z380" s="77">
        <f t="shared" si="11"/>
        <v>68.89848387</v>
      </c>
      <c r="AA380" s="77">
        <f t="shared" si="12"/>
        <v>37.10151613</v>
      </c>
      <c r="AB380" s="77">
        <f t="shared" si="13"/>
        <v>0.4778581648</v>
      </c>
      <c r="AC380" s="77">
        <f t="shared" si="14"/>
        <v>0.2322257197</v>
      </c>
      <c r="AD380" s="42">
        <f t="shared" si="15"/>
        <v>29</v>
      </c>
      <c r="AE380" s="42">
        <f t="shared" si="16"/>
        <v>17</v>
      </c>
      <c r="AF380" s="42">
        <f t="shared" si="17"/>
        <v>16</v>
      </c>
      <c r="AG380" s="42">
        <f t="shared" si="18"/>
        <v>9</v>
      </c>
      <c r="AH380" s="32">
        <f>'M1,M2,M3 Restoration'!AT380</f>
        <v>0.1854871214</v>
      </c>
      <c r="AI380" s="77">
        <f t="shared" si="19"/>
        <v>3</v>
      </c>
      <c r="AJ380" s="77">
        <f t="shared" si="20"/>
        <v>14</v>
      </c>
      <c r="AK380" s="77"/>
      <c r="AL380" s="77"/>
    </row>
    <row r="381">
      <c r="A381" s="1"/>
      <c r="B381" s="1"/>
      <c r="C381" s="62"/>
      <c r="D381" s="62"/>
      <c r="E381" s="2">
        <v>5554.0</v>
      </c>
      <c r="F381" s="61">
        <v>1799.0</v>
      </c>
      <c r="G381" s="43">
        <f>'N1,N2,N3 Restoration'!H381</f>
        <v>24</v>
      </c>
      <c r="H381" s="43">
        <f>'Turnout Restoration'!AW381</f>
        <v>16</v>
      </c>
      <c r="I381" s="43">
        <f>'N1,N2,N3 Restoration'!J381</f>
        <v>20</v>
      </c>
      <c r="J381" s="44">
        <v>54.0</v>
      </c>
      <c r="K381" s="44">
        <v>166.0</v>
      </c>
      <c r="L381" s="44">
        <v>61.0</v>
      </c>
      <c r="M381" s="45">
        <f>'Turnout Restoration'!AR381</f>
        <v>20</v>
      </c>
      <c r="N381" s="45">
        <f>'Turnout Restoration'!O381</f>
        <v>19</v>
      </c>
      <c r="O381" s="45">
        <f>'Turnout Restoration'!AT381</f>
        <v>19</v>
      </c>
      <c r="P381" s="77">
        <f t="shared" si="2"/>
        <v>0.7467532468</v>
      </c>
      <c r="Q381" s="77">
        <f t="shared" si="3"/>
        <v>0.8972972973</v>
      </c>
      <c r="R381" s="77">
        <f t="shared" si="4"/>
        <v>0.03445164247</v>
      </c>
      <c r="S381" s="77">
        <f t="shared" si="5"/>
        <v>0.01127700356</v>
      </c>
      <c r="T381" s="77">
        <f t="shared" ref="T381:U381" si="398">R381+$D$12</f>
        <v>0.3955453669</v>
      </c>
      <c r="U381" s="77">
        <f t="shared" si="398"/>
        <v>0.372370728</v>
      </c>
      <c r="V381" s="77">
        <f t="shared" si="7"/>
        <v>154</v>
      </c>
      <c r="W381" s="77">
        <f t="shared" si="8"/>
        <v>185</v>
      </c>
      <c r="X381" s="77">
        <f t="shared" si="9"/>
        <v>93.0860135</v>
      </c>
      <c r="Y381" s="77">
        <f t="shared" si="10"/>
        <v>60.9139865</v>
      </c>
      <c r="Z381" s="77">
        <f t="shared" si="11"/>
        <v>116.1114153</v>
      </c>
      <c r="AA381" s="77">
        <f t="shared" si="12"/>
        <v>68.88858468</v>
      </c>
      <c r="AB381" s="77">
        <f t="shared" si="13"/>
        <v>0.4189673457</v>
      </c>
      <c r="AC381" s="77">
        <f t="shared" si="14"/>
        <v>0.1636359349</v>
      </c>
      <c r="AD381" s="42">
        <f t="shared" si="15"/>
        <v>39</v>
      </c>
      <c r="AE381" s="42">
        <f t="shared" si="16"/>
        <v>26</v>
      </c>
      <c r="AF381" s="42">
        <f t="shared" si="17"/>
        <v>19</v>
      </c>
      <c r="AG381" s="42">
        <f t="shared" si="18"/>
        <v>11</v>
      </c>
      <c r="AH381" s="32">
        <f>'M1,M2,M3 Restoration'!AT381</f>
        <v>0.4079863311</v>
      </c>
      <c r="AI381" s="77">
        <f t="shared" si="19"/>
        <v>11</v>
      </c>
      <c r="AJ381" s="77">
        <f t="shared" si="20"/>
        <v>15</v>
      </c>
      <c r="AK381" s="77"/>
      <c r="AL381" s="77"/>
    </row>
    <row r="382">
      <c r="A382" s="1"/>
      <c r="B382" s="1"/>
      <c r="C382" s="62"/>
      <c r="D382" s="62"/>
      <c r="E382" s="2">
        <v>5556.0</v>
      </c>
      <c r="F382" s="61">
        <v>2533.0</v>
      </c>
      <c r="G382" s="43">
        <f>'N1,N2,N3 Restoration'!H382</f>
        <v>50</v>
      </c>
      <c r="H382" s="43">
        <f>'Turnout Restoration'!AW382</f>
        <v>30</v>
      </c>
      <c r="I382" s="43">
        <f>'N1,N2,N3 Restoration'!J382</f>
        <v>52</v>
      </c>
      <c r="J382" s="44">
        <v>131.0</v>
      </c>
      <c r="K382" s="44">
        <v>197.0</v>
      </c>
      <c r="L382" s="44">
        <v>140.0</v>
      </c>
      <c r="M382" s="45">
        <f>'Turnout Restoration'!AR382</f>
        <v>44</v>
      </c>
      <c r="N382" s="45">
        <f>'Turnout Restoration'!O382</f>
        <v>33</v>
      </c>
      <c r="O382" s="45">
        <f>'Turnout Restoration'!AT382</f>
        <v>31</v>
      </c>
      <c r="P382" s="77">
        <f t="shared" si="2"/>
        <v>0.7832369942</v>
      </c>
      <c r="Q382" s="77">
        <f t="shared" si="3"/>
        <v>0.8565217391</v>
      </c>
      <c r="R382" s="77">
        <f t="shared" si="4"/>
        <v>0.05135948725</v>
      </c>
      <c r="S382" s="77">
        <f t="shared" si="5"/>
        <v>-0.007619816422</v>
      </c>
      <c r="T382" s="77">
        <f t="shared" ref="T382:U382" si="399">R382+$D$12</f>
        <v>0.4124532117</v>
      </c>
      <c r="U382" s="77">
        <f t="shared" si="399"/>
        <v>0.353473908</v>
      </c>
      <c r="V382" s="77">
        <f t="shared" si="7"/>
        <v>346</v>
      </c>
      <c r="W382" s="77">
        <f t="shared" si="8"/>
        <v>230</v>
      </c>
      <c r="X382" s="77">
        <f t="shared" si="9"/>
        <v>203.2911888</v>
      </c>
      <c r="Y382" s="77">
        <f t="shared" si="10"/>
        <v>142.7088112</v>
      </c>
      <c r="Z382" s="77">
        <f t="shared" si="11"/>
        <v>148.7010012</v>
      </c>
      <c r="AA382" s="77">
        <f t="shared" si="12"/>
        <v>81.29899884</v>
      </c>
      <c r="AB382" s="77">
        <f t="shared" si="13"/>
        <v>0.3689289263</v>
      </c>
      <c r="AC382" s="77">
        <f t="shared" si="14"/>
        <v>0.2219218414</v>
      </c>
      <c r="AD382" s="42">
        <f t="shared" si="15"/>
        <v>75</v>
      </c>
      <c r="AE382" s="42">
        <f t="shared" si="16"/>
        <v>53</v>
      </c>
      <c r="AF382" s="42">
        <f t="shared" si="17"/>
        <v>33</v>
      </c>
      <c r="AG382" s="42">
        <f t="shared" si="18"/>
        <v>18</v>
      </c>
      <c r="AH382" s="32">
        <f>'M1,M2,M3 Restoration'!AT382</f>
        <v>0.3942746682</v>
      </c>
      <c r="AI382" s="77">
        <f t="shared" si="19"/>
        <v>21</v>
      </c>
      <c r="AJ382" s="77">
        <f t="shared" si="20"/>
        <v>32</v>
      </c>
      <c r="AK382" s="77"/>
      <c r="AL382" s="77"/>
    </row>
    <row r="383">
      <c r="A383" s="1"/>
      <c r="B383" s="1"/>
      <c r="C383" s="62"/>
      <c r="D383" s="62"/>
      <c r="E383" s="2">
        <v>5560.0</v>
      </c>
      <c r="F383" s="61">
        <v>2000.0</v>
      </c>
      <c r="G383" s="43">
        <f>'N1,N2,N3 Restoration'!H383</f>
        <v>21</v>
      </c>
      <c r="H383" s="43">
        <f>'Turnout Restoration'!AW383</f>
        <v>16</v>
      </c>
      <c r="I383" s="43">
        <f>'N1,N2,N3 Restoration'!J383</f>
        <v>13</v>
      </c>
      <c r="J383" s="44">
        <v>82.0</v>
      </c>
      <c r="K383" s="44">
        <v>183.0</v>
      </c>
      <c r="L383" s="44">
        <v>50.0</v>
      </c>
      <c r="M383" s="45">
        <f>'Turnout Restoration'!AR383</f>
        <v>46</v>
      </c>
      <c r="N383" s="45">
        <f>'Turnout Restoration'!O383</f>
        <v>17</v>
      </c>
      <c r="O383" s="45">
        <f>'Turnout Restoration'!AT383</f>
        <v>14</v>
      </c>
      <c r="P383" s="77">
        <f t="shared" si="2"/>
        <v>0.6875</v>
      </c>
      <c r="Q383" s="77">
        <f t="shared" si="3"/>
        <v>0.915</v>
      </c>
      <c r="R383" s="77">
        <f t="shared" si="4"/>
        <v>0.006991615238</v>
      </c>
      <c r="S383" s="77">
        <f t="shared" si="5"/>
        <v>0.01948105524</v>
      </c>
      <c r="T383" s="77">
        <f t="shared" ref="T383:U383" si="400">R383+$D$12</f>
        <v>0.3680853396</v>
      </c>
      <c r="U383" s="77">
        <f t="shared" si="400"/>
        <v>0.3805747796</v>
      </c>
      <c r="V383" s="77">
        <f t="shared" si="7"/>
        <v>192</v>
      </c>
      <c r="W383" s="77">
        <f t="shared" si="8"/>
        <v>200</v>
      </c>
      <c r="X383" s="77">
        <f t="shared" si="9"/>
        <v>121.3276148</v>
      </c>
      <c r="Y383" s="77">
        <f t="shared" si="10"/>
        <v>70.67238521</v>
      </c>
      <c r="Z383" s="77">
        <f t="shared" si="11"/>
        <v>123.8850441</v>
      </c>
      <c r="AA383" s="77">
        <f t="shared" si="12"/>
        <v>76.11495593</v>
      </c>
      <c r="AB383" s="77">
        <f t="shared" si="13"/>
        <v>0.4945288021</v>
      </c>
      <c r="AC383" s="77">
        <f t="shared" si="14"/>
        <v>0.1372239896</v>
      </c>
      <c r="AD383" s="42">
        <f t="shared" si="15"/>
        <v>60</v>
      </c>
      <c r="AE383" s="42">
        <f t="shared" si="16"/>
        <v>35</v>
      </c>
      <c r="AF383" s="42">
        <f t="shared" si="17"/>
        <v>17</v>
      </c>
      <c r="AG383" s="42">
        <f t="shared" si="18"/>
        <v>10</v>
      </c>
      <c r="AH383" s="32">
        <f>'M1,M2,M3 Restoration'!AT383</f>
        <v>0.6357005871</v>
      </c>
      <c r="AI383" s="77">
        <f t="shared" si="19"/>
        <v>22</v>
      </c>
      <c r="AJ383" s="77">
        <f t="shared" si="20"/>
        <v>13</v>
      </c>
      <c r="AK383" s="77"/>
      <c r="AL383" s="77"/>
    </row>
    <row r="384">
      <c r="A384" s="1"/>
      <c r="B384" s="1"/>
      <c r="C384" s="62"/>
      <c r="D384" s="62"/>
      <c r="E384" s="2">
        <v>5563.0</v>
      </c>
      <c r="F384" s="61">
        <v>1682.0</v>
      </c>
      <c r="G384" s="43">
        <f>'N1,N2,N3 Restoration'!H384</f>
        <v>2</v>
      </c>
      <c r="H384" s="43">
        <f>'Turnout Restoration'!AW384</f>
        <v>0</v>
      </c>
      <c r="I384" s="43">
        <f>'N1,N2,N3 Restoration'!J384</f>
        <v>9</v>
      </c>
      <c r="J384" s="44">
        <v>13.0</v>
      </c>
      <c r="K384" s="44">
        <v>41.0</v>
      </c>
      <c r="L384" s="44">
        <v>10.0</v>
      </c>
      <c r="M384" s="45">
        <f>'Turnout Restoration'!AR384</f>
        <v>10</v>
      </c>
      <c r="N384" s="45">
        <f>'Turnout Restoration'!O384</f>
        <v>3</v>
      </c>
      <c r="O384" s="45">
        <f>'Turnout Restoration'!AT384</f>
        <v>40</v>
      </c>
      <c r="P384" s="77">
        <f t="shared" si="2"/>
        <v>0.3150684932</v>
      </c>
      <c r="Q384" s="77">
        <f t="shared" si="3"/>
        <v>0.9318181818</v>
      </c>
      <c r="R384" s="77">
        <f t="shared" si="4"/>
        <v>-0.1656061727</v>
      </c>
      <c r="S384" s="77">
        <f t="shared" si="5"/>
        <v>0.02727518899</v>
      </c>
      <c r="T384" s="77">
        <f t="shared" ref="T384:U384" si="401">R384+$D$12</f>
        <v>0.1954875517</v>
      </c>
      <c r="U384" s="77">
        <f t="shared" si="401"/>
        <v>0.3883689134</v>
      </c>
      <c r="V384" s="77">
        <f t="shared" si="7"/>
        <v>73</v>
      </c>
      <c r="W384" s="77">
        <f t="shared" si="8"/>
        <v>44</v>
      </c>
      <c r="X384" s="77">
        <f t="shared" si="9"/>
        <v>58.72940873</v>
      </c>
      <c r="Y384" s="77">
        <f t="shared" si="10"/>
        <v>14.27059127</v>
      </c>
      <c r="Z384" s="77">
        <f t="shared" si="11"/>
        <v>26.91176781</v>
      </c>
      <c r="AA384" s="77">
        <f t="shared" si="12"/>
        <v>17.08823219</v>
      </c>
      <c r="AB384" s="77">
        <f t="shared" si="13"/>
        <v>0.8513622235</v>
      </c>
      <c r="AC384" s="77">
        <f t="shared" si="14"/>
        <v>0.111475397</v>
      </c>
      <c r="AD384" s="42">
        <f t="shared" si="15"/>
        <v>50</v>
      </c>
      <c r="AE384" s="42">
        <f t="shared" si="16"/>
        <v>12</v>
      </c>
      <c r="AF384" s="42">
        <f t="shared" si="17"/>
        <v>3</v>
      </c>
      <c r="AG384" s="42">
        <f t="shared" si="18"/>
        <v>2</v>
      </c>
      <c r="AH384" s="32">
        <f>'M1,M2,M3 Restoration'!AT384</f>
        <v>0.2536713903</v>
      </c>
      <c r="AI384" s="77">
        <f t="shared" si="19"/>
        <v>3</v>
      </c>
      <c r="AJ384" s="77">
        <f t="shared" si="20"/>
        <v>9</v>
      </c>
      <c r="AK384" s="77"/>
      <c r="AL384" s="77"/>
    </row>
    <row r="385">
      <c r="A385" s="1"/>
      <c r="B385" s="1"/>
      <c r="C385" s="62"/>
      <c r="D385" s="62"/>
      <c r="E385" s="2">
        <v>5565.0</v>
      </c>
      <c r="F385" s="61">
        <v>1927.0</v>
      </c>
      <c r="G385" s="43">
        <f>'N1,N2,N3 Restoration'!H385</f>
        <v>6</v>
      </c>
      <c r="H385" s="43">
        <f>'Turnout Restoration'!AW385</f>
        <v>5</v>
      </c>
      <c r="I385" s="43">
        <f>'N1,N2,N3 Restoration'!J385</f>
        <v>21</v>
      </c>
      <c r="J385" s="44">
        <v>30.0</v>
      </c>
      <c r="K385" s="44">
        <v>101.0</v>
      </c>
      <c r="L385" s="44">
        <v>37.0</v>
      </c>
      <c r="M385" s="45">
        <f>'Turnout Restoration'!AR385</f>
        <v>14</v>
      </c>
      <c r="N385" s="45">
        <f>'Turnout Restoration'!O385</f>
        <v>25</v>
      </c>
      <c r="O385" s="45">
        <f>'Turnout Restoration'!AT385</f>
        <v>77</v>
      </c>
      <c r="P385" s="77">
        <f t="shared" si="2"/>
        <v>0.4240506329</v>
      </c>
      <c r="Q385" s="77">
        <f t="shared" si="3"/>
        <v>0.8015873016</v>
      </c>
      <c r="R385" s="77">
        <f t="shared" si="4"/>
        <v>-0.1151000369</v>
      </c>
      <c r="S385" s="77">
        <f t="shared" si="5"/>
        <v>-0.03307835639</v>
      </c>
      <c r="T385" s="77">
        <f t="shared" ref="T385:U385" si="402">R385+$D$12</f>
        <v>0.2459936875</v>
      </c>
      <c r="U385" s="77">
        <f t="shared" si="402"/>
        <v>0.328015368</v>
      </c>
      <c r="V385" s="77">
        <f t="shared" si="7"/>
        <v>158</v>
      </c>
      <c r="W385" s="77">
        <f t="shared" si="8"/>
        <v>126</v>
      </c>
      <c r="X385" s="77">
        <f t="shared" si="9"/>
        <v>119.1329974</v>
      </c>
      <c r="Y385" s="77">
        <f t="shared" si="10"/>
        <v>38.86700262</v>
      </c>
      <c r="Z385" s="77">
        <f t="shared" si="11"/>
        <v>84.67006363</v>
      </c>
      <c r="AA385" s="77">
        <f t="shared" si="12"/>
        <v>41.32993637</v>
      </c>
      <c r="AB385" s="77">
        <f t="shared" si="13"/>
        <v>0.763852182</v>
      </c>
      <c r="AC385" s="77">
        <f t="shared" si="14"/>
        <v>0.2952637441</v>
      </c>
      <c r="AD385" s="42">
        <f t="shared" si="15"/>
        <v>91</v>
      </c>
      <c r="AE385" s="42">
        <f t="shared" si="16"/>
        <v>30</v>
      </c>
      <c r="AF385" s="42">
        <f t="shared" si="17"/>
        <v>25</v>
      </c>
      <c r="AG385" s="42">
        <f t="shared" si="18"/>
        <v>12</v>
      </c>
      <c r="AH385" s="32">
        <f>'M1,M2,M3 Restoration'!AT385</f>
        <v>0.1603185315</v>
      </c>
      <c r="AI385" s="77">
        <f t="shared" si="19"/>
        <v>5</v>
      </c>
      <c r="AJ385" s="77">
        <f t="shared" si="20"/>
        <v>25</v>
      </c>
      <c r="AK385" s="77"/>
      <c r="AL385" s="77"/>
    </row>
    <row r="386">
      <c r="A386" s="1"/>
      <c r="B386" s="1"/>
      <c r="C386" s="62"/>
      <c r="D386" s="62"/>
      <c r="E386" s="2">
        <v>5566.0</v>
      </c>
      <c r="F386" s="61">
        <v>3340.0</v>
      </c>
      <c r="G386" s="43">
        <f>'N1,N2,N3 Restoration'!H386</f>
        <v>27</v>
      </c>
      <c r="H386" s="43">
        <f>'Turnout Restoration'!AW386</f>
        <v>16</v>
      </c>
      <c r="I386" s="43">
        <f>'N1,N2,N3 Restoration'!J386</f>
        <v>35</v>
      </c>
      <c r="J386" s="44">
        <v>133.0</v>
      </c>
      <c r="K386" s="44">
        <v>275.0</v>
      </c>
      <c r="L386" s="44">
        <v>96.0</v>
      </c>
      <c r="M386" s="45">
        <f>'Turnout Restoration'!AR386</f>
        <v>40</v>
      </c>
      <c r="N386" s="45">
        <f>'Turnout Restoration'!O386</f>
        <v>22</v>
      </c>
      <c r="O386" s="45">
        <f>'Turnout Restoration'!AT386</f>
        <v>52</v>
      </c>
      <c r="P386" s="77">
        <f t="shared" si="2"/>
        <v>0.7133956386</v>
      </c>
      <c r="Q386" s="77">
        <f t="shared" si="3"/>
        <v>0.9259259259</v>
      </c>
      <c r="R386" s="77">
        <f t="shared" si="4"/>
        <v>0.01899256001</v>
      </c>
      <c r="S386" s="77">
        <f t="shared" si="5"/>
        <v>0.0245445115</v>
      </c>
      <c r="T386" s="77">
        <f t="shared" ref="T386:U386" si="403">R386+$D$12</f>
        <v>0.3800862844</v>
      </c>
      <c r="U386" s="77">
        <f t="shared" si="403"/>
        <v>0.3856382359</v>
      </c>
      <c r="V386" s="77">
        <f t="shared" si="7"/>
        <v>321</v>
      </c>
      <c r="W386" s="77">
        <f t="shared" si="8"/>
        <v>297</v>
      </c>
      <c r="X386" s="77">
        <f t="shared" si="9"/>
        <v>198.9923027</v>
      </c>
      <c r="Y386" s="77">
        <f t="shared" si="10"/>
        <v>122.0076973</v>
      </c>
      <c r="Z386" s="77">
        <f t="shared" si="11"/>
        <v>182.4654439</v>
      </c>
      <c r="AA386" s="77">
        <f t="shared" si="12"/>
        <v>114.5345561</v>
      </c>
      <c r="AB386" s="77">
        <f t="shared" si="13"/>
        <v>0.4623294406</v>
      </c>
      <c r="AC386" s="77">
        <f t="shared" si="14"/>
        <v>0.1205707751</v>
      </c>
      <c r="AD386" s="42">
        <f t="shared" si="15"/>
        <v>92</v>
      </c>
      <c r="AE386" s="42">
        <f t="shared" si="16"/>
        <v>56</v>
      </c>
      <c r="AF386" s="42">
        <f t="shared" si="17"/>
        <v>22</v>
      </c>
      <c r="AG386" s="42">
        <f t="shared" si="18"/>
        <v>14</v>
      </c>
      <c r="AH386" s="32">
        <f>'M1,M2,M3 Restoration'!AT386</f>
        <v>0.4629252712</v>
      </c>
      <c r="AI386" s="77">
        <f t="shared" si="19"/>
        <v>26</v>
      </c>
      <c r="AJ386" s="77">
        <f t="shared" si="20"/>
        <v>30</v>
      </c>
      <c r="AK386" s="77"/>
      <c r="AL386" s="77"/>
    </row>
    <row r="387">
      <c r="A387" s="1"/>
      <c r="B387" s="1"/>
      <c r="C387" s="62"/>
      <c r="D387" s="62"/>
      <c r="E387" s="2">
        <v>5569.0</v>
      </c>
      <c r="F387" s="61">
        <v>2635.0</v>
      </c>
      <c r="G387" s="43">
        <f>'N1,N2,N3 Restoration'!H387</f>
        <v>22</v>
      </c>
      <c r="H387" s="43">
        <f>'Turnout Restoration'!AW387</f>
        <v>22</v>
      </c>
      <c r="I387" s="43">
        <f>'N1,N2,N3 Restoration'!J387</f>
        <v>44</v>
      </c>
      <c r="J387" s="44">
        <v>71.0</v>
      </c>
      <c r="K387" s="44">
        <v>199.0</v>
      </c>
      <c r="L387" s="44">
        <v>55.0</v>
      </c>
      <c r="M387" s="45">
        <f>'Turnout Restoration'!AR387</f>
        <v>36</v>
      </c>
      <c r="N387" s="45">
        <f>'Turnout Restoration'!O387</f>
        <v>39</v>
      </c>
      <c r="O387" s="45">
        <f>'Turnout Restoration'!AT387</f>
        <v>56</v>
      </c>
      <c r="P387" s="77">
        <f t="shared" si="2"/>
        <v>0.5779816514</v>
      </c>
      <c r="Q387" s="77">
        <f t="shared" si="3"/>
        <v>0.8361344538</v>
      </c>
      <c r="R387" s="77">
        <f t="shared" si="4"/>
        <v>-0.04376301847</v>
      </c>
      <c r="S387" s="77">
        <f t="shared" si="5"/>
        <v>-0.0170679976</v>
      </c>
      <c r="T387" s="77">
        <f t="shared" ref="T387:U387" si="404">R387+$D$12</f>
        <v>0.3173307059</v>
      </c>
      <c r="U387" s="77">
        <f t="shared" si="404"/>
        <v>0.3440257268</v>
      </c>
      <c r="V387" s="77">
        <f t="shared" si="7"/>
        <v>218</v>
      </c>
      <c r="W387" s="77">
        <f t="shared" si="8"/>
        <v>238</v>
      </c>
      <c r="X387" s="77">
        <f t="shared" si="9"/>
        <v>148.8219061</v>
      </c>
      <c r="Y387" s="77">
        <f t="shared" si="10"/>
        <v>69.17809389</v>
      </c>
      <c r="Z387" s="77">
        <f t="shared" si="11"/>
        <v>156.121877</v>
      </c>
      <c r="AA387" s="77">
        <f t="shared" si="12"/>
        <v>81.87812298</v>
      </c>
      <c r="AB387" s="77">
        <f t="shared" si="13"/>
        <v>0.6181885611</v>
      </c>
      <c r="AC387" s="77">
        <f t="shared" si="14"/>
        <v>0.2498048367</v>
      </c>
      <c r="AD387" s="42">
        <f t="shared" si="15"/>
        <v>92</v>
      </c>
      <c r="AE387" s="42">
        <f t="shared" si="16"/>
        <v>43</v>
      </c>
      <c r="AF387" s="42">
        <f t="shared" si="17"/>
        <v>39</v>
      </c>
      <c r="AG387" s="42">
        <f t="shared" si="18"/>
        <v>20</v>
      </c>
      <c r="AH387" s="32">
        <f>'M1,M2,M3 Restoration'!AT387</f>
        <v>0.3687521668</v>
      </c>
      <c r="AI387" s="77">
        <f t="shared" si="19"/>
        <v>16</v>
      </c>
      <c r="AJ387" s="77">
        <f t="shared" si="20"/>
        <v>27</v>
      </c>
      <c r="AK387" s="77"/>
      <c r="AL387" s="77"/>
    </row>
    <row r="388">
      <c r="A388" s="1"/>
      <c r="B388" s="1"/>
      <c r="C388" s="62"/>
      <c r="D388" s="62"/>
      <c r="E388" s="2">
        <v>5570.0</v>
      </c>
      <c r="F388" s="61">
        <v>3157.0</v>
      </c>
      <c r="G388" s="43">
        <f>'N1,N2,N3 Restoration'!H388</f>
        <v>14</v>
      </c>
      <c r="H388" s="43">
        <f>'Turnout Restoration'!AW388</f>
        <v>17</v>
      </c>
      <c r="I388" s="43">
        <f>'N1,N2,N3 Restoration'!J388</f>
        <v>20</v>
      </c>
      <c r="J388" s="44">
        <v>46.0</v>
      </c>
      <c r="K388" s="44">
        <v>214.0</v>
      </c>
      <c r="L388" s="44">
        <v>61.0</v>
      </c>
      <c r="M388" s="45">
        <f>'Turnout Restoration'!AR388</f>
        <v>22</v>
      </c>
      <c r="N388" s="45">
        <f>'Turnout Restoration'!O388</f>
        <v>24</v>
      </c>
      <c r="O388" s="45">
        <f>'Turnout Restoration'!AT388</f>
        <v>51</v>
      </c>
      <c r="P388" s="77">
        <f t="shared" si="2"/>
        <v>0.5944444444</v>
      </c>
      <c r="Q388" s="77">
        <f t="shared" si="3"/>
        <v>0.8991596639</v>
      </c>
      <c r="R388" s="77">
        <f t="shared" si="4"/>
        <v>-0.0361335843</v>
      </c>
      <c r="S388" s="77">
        <f t="shared" si="5"/>
        <v>0.01214008938</v>
      </c>
      <c r="T388" s="77">
        <f t="shared" ref="T388:U388" si="405">R388+$D$12</f>
        <v>0.3249601401</v>
      </c>
      <c r="U388" s="77">
        <f t="shared" si="405"/>
        <v>0.3732338138</v>
      </c>
      <c r="V388" s="77">
        <f t="shared" si="7"/>
        <v>180</v>
      </c>
      <c r="W388" s="77">
        <f t="shared" si="8"/>
        <v>238</v>
      </c>
      <c r="X388" s="77">
        <f t="shared" si="9"/>
        <v>121.5071748</v>
      </c>
      <c r="Y388" s="77">
        <f t="shared" si="10"/>
        <v>58.49282522</v>
      </c>
      <c r="Z388" s="77">
        <f t="shared" si="11"/>
        <v>149.1703523</v>
      </c>
      <c r="AA388" s="77">
        <f t="shared" si="12"/>
        <v>88.82964768</v>
      </c>
      <c r="AB388" s="77">
        <f t="shared" si="13"/>
        <v>0.6007875678</v>
      </c>
      <c r="AC388" s="77">
        <f t="shared" si="14"/>
        <v>0.1608898794</v>
      </c>
      <c r="AD388" s="42">
        <f t="shared" si="15"/>
        <v>73</v>
      </c>
      <c r="AE388" s="42">
        <f t="shared" si="16"/>
        <v>35</v>
      </c>
      <c r="AF388" s="42">
        <f t="shared" si="17"/>
        <v>24</v>
      </c>
      <c r="AG388" s="42">
        <f t="shared" si="18"/>
        <v>14</v>
      </c>
      <c r="AH388" s="32">
        <f>'M1,M2,M3 Restoration'!AT388</f>
        <v>0.2696699653</v>
      </c>
      <c r="AI388" s="77">
        <f t="shared" si="19"/>
        <v>9</v>
      </c>
      <c r="AJ388" s="77">
        <f t="shared" si="20"/>
        <v>26</v>
      </c>
      <c r="AK388" s="77"/>
      <c r="AL388" s="77"/>
    </row>
    <row r="389">
      <c r="A389" s="1"/>
      <c r="B389" s="1"/>
      <c r="C389" s="62"/>
      <c r="D389" s="62"/>
      <c r="E389" s="2">
        <v>5571.0</v>
      </c>
      <c r="F389" s="61">
        <v>1712.0</v>
      </c>
      <c r="G389" s="43">
        <f>'N1,N2,N3 Restoration'!H389</f>
        <v>8</v>
      </c>
      <c r="H389" s="43">
        <f>'Turnout Restoration'!AW389</f>
        <v>2</v>
      </c>
      <c r="I389" s="43">
        <f>'N1,N2,N3 Restoration'!J389</f>
        <v>9</v>
      </c>
      <c r="J389" s="44">
        <v>15.0</v>
      </c>
      <c r="K389" s="44">
        <v>71.0</v>
      </c>
      <c r="L389" s="44">
        <v>20.0</v>
      </c>
      <c r="M389" s="45">
        <f>'Turnout Restoration'!AR389</f>
        <v>10</v>
      </c>
      <c r="N389" s="45">
        <f>'Turnout Restoration'!O389</f>
        <v>5</v>
      </c>
      <c r="O389" s="45">
        <f>'Turnout Restoration'!AT389</f>
        <v>16</v>
      </c>
      <c r="P389" s="77">
        <f t="shared" si="2"/>
        <v>0.5737704918</v>
      </c>
      <c r="Q389" s="77">
        <f t="shared" si="3"/>
        <v>0.9342105263</v>
      </c>
      <c r="R389" s="77">
        <f t="shared" si="4"/>
        <v>-0.04571461713</v>
      </c>
      <c r="S389" s="77">
        <f t="shared" si="5"/>
        <v>0.02838388512</v>
      </c>
      <c r="T389" s="77">
        <f t="shared" ref="T389:U389" si="406">R389+$D$12</f>
        <v>0.3153791073</v>
      </c>
      <c r="U389" s="77">
        <f t="shared" si="406"/>
        <v>0.3894776095</v>
      </c>
      <c r="V389" s="77">
        <f t="shared" si="7"/>
        <v>61</v>
      </c>
      <c r="W389" s="77">
        <f t="shared" si="8"/>
        <v>76</v>
      </c>
      <c r="X389" s="77">
        <f t="shared" si="9"/>
        <v>41.76187446</v>
      </c>
      <c r="Y389" s="77">
        <f t="shared" si="10"/>
        <v>19.23812554</v>
      </c>
      <c r="Z389" s="77">
        <f t="shared" si="11"/>
        <v>46.39970168</v>
      </c>
      <c r="AA389" s="77">
        <f t="shared" si="12"/>
        <v>29.60029832</v>
      </c>
      <c r="AB389" s="77">
        <f t="shared" si="13"/>
        <v>0.6225774187</v>
      </c>
      <c r="AC389" s="77">
        <f t="shared" si="14"/>
        <v>0.1077593135</v>
      </c>
      <c r="AD389" s="42">
        <f t="shared" si="15"/>
        <v>26</v>
      </c>
      <c r="AE389" s="42">
        <f t="shared" si="16"/>
        <v>12</v>
      </c>
      <c r="AF389" s="42">
        <f t="shared" si="17"/>
        <v>5</v>
      </c>
      <c r="AG389" s="42">
        <f t="shared" si="18"/>
        <v>3</v>
      </c>
      <c r="AH389" s="32">
        <f>'M1,M2,M3 Restoration'!AT389</f>
        <v>0.3069857267</v>
      </c>
      <c r="AI389" s="77">
        <f t="shared" si="19"/>
        <v>4</v>
      </c>
      <c r="AJ389" s="77">
        <f t="shared" si="20"/>
        <v>8</v>
      </c>
      <c r="AK389" s="77"/>
      <c r="AL389" s="77"/>
    </row>
    <row r="390">
      <c r="A390" s="1"/>
      <c r="B390" s="1"/>
      <c r="C390" s="62"/>
      <c r="D390" s="62"/>
      <c r="E390" s="2">
        <v>5572.0</v>
      </c>
      <c r="F390" s="61">
        <v>2097.0</v>
      </c>
      <c r="G390" s="43">
        <f>'N1,N2,N3 Restoration'!H390</f>
        <v>7</v>
      </c>
      <c r="H390" s="43">
        <f>'Turnout Restoration'!AW390</f>
        <v>7</v>
      </c>
      <c r="I390" s="43">
        <f>'N1,N2,N3 Restoration'!J390</f>
        <v>13</v>
      </c>
      <c r="J390" s="44">
        <v>54.0</v>
      </c>
      <c r="K390" s="44">
        <v>87.0</v>
      </c>
      <c r="L390" s="44">
        <v>40.0</v>
      </c>
      <c r="M390" s="45">
        <f>'Turnout Restoration'!AR390</f>
        <v>32</v>
      </c>
      <c r="N390" s="45">
        <f>'Turnout Restoration'!O390</f>
        <v>21</v>
      </c>
      <c r="O390" s="45">
        <f>'Turnout Restoration'!AT390</f>
        <v>36</v>
      </c>
      <c r="P390" s="77">
        <f t="shared" si="2"/>
        <v>0.5802469136</v>
      </c>
      <c r="Q390" s="77">
        <f t="shared" si="3"/>
        <v>0.8055555556</v>
      </c>
      <c r="R390" s="77">
        <f t="shared" si="4"/>
        <v>-0.04271321673</v>
      </c>
      <c r="S390" s="77">
        <f t="shared" si="5"/>
        <v>-0.03123932869</v>
      </c>
      <c r="T390" s="77">
        <f t="shared" ref="T390:U390" si="407">R390+$D$12</f>
        <v>0.3183805077</v>
      </c>
      <c r="U390" s="77">
        <f t="shared" si="407"/>
        <v>0.3298543957</v>
      </c>
      <c r="V390" s="77">
        <f t="shared" si="7"/>
        <v>162</v>
      </c>
      <c r="W390" s="77">
        <f t="shared" si="8"/>
        <v>108</v>
      </c>
      <c r="X390" s="77">
        <f t="shared" si="9"/>
        <v>110.4223578</v>
      </c>
      <c r="Y390" s="77">
        <f t="shared" si="10"/>
        <v>51.57764224</v>
      </c>
      <c r="Z390" s="77">
        <f t="shared" si="11"/>
        <v>72.37572526</v>
      </c>
      <c r="AA390" s="77">
        <f t="shared" si="12"/>
        <v>35.62427474</v>
      </c>
      <c r="AB390" s="77">
        <f t="shared" si="13"/>
        <v>0.6158173162</v>
      </c>
      <c r="AC390" s="77">
        <f t="shared" si="14"/>
        <v>0.2901525328</v>
      </c>
      <c r="AD390" s="42">
        <f t="shared" si="15"/>
        <v>68</v>
      </c>
      <c r="AE390" s="42">
        <f t="shared" si="16"/>
        <v>32</v>
      </c>
      <c r="AF390" s="42">
        <f t="shared" si="17"/>
        <v>21</v>
      </c>
      <c r="AG390" s="42">
        <f t="shared" si="18"/>
        <v>10</v>
      </c>
      <c r="AH390" s="32">
        <f>'M1,M2,M3 Restoration'!AT390</f>
        <v>0.3877531648</v>
      </c>
      <c r="AI390" s="77">
        <f t="shared" si="19"/>
        <v>12</v>
      </c>
      <c r="AJ390" s="77">
        <f t="shared" si="20"/>
        <v>20</v>
      </c>
      <c r="AK390" s="77"/>
      <c r="AL390" s="77"/>
    </row>
    <row r="391">
      <c r="A391" s="1"/>
      <c r="B391" s="1"/>
      <c r="C391" s="62"/>
      <c r="D391" s="62"/>
      <c r="E391" s="2">
        <v>5577.0</v>
      </c>
      <c r="F391" s="61">
        <v>941.0</v>
      </c>
      <c r="G391" s="43">
        <f>'N1,N2,N3 Restoration'!H391</f>
        <v>3</v>
      </c>
      <c r="H391" s="43">
        <f>'Turnout Restoration'!AW391</f>
        <v>4</v>
      </c>
      <c r="I391" s="43">
        <f>'N1,N2,N3 Restoration'!J391</f>
        <v>5</v>
      </c>
      <c r="J391" s="44">
        <v>19.0</v>
      </c>
      <c r="K391" s="44">
        <v>32.0</v>
      </c>
      <c r="L391" s="44">
        <v>21.0</v>
      </c>
      <c r="M391" s="45">
        <f>'Turnout Restoration'!AR391</f>
        <v>8</v>
      </c>
      <c r="N391" s="45">
        <f>'Turnout Restoration'!O391</f>
        <v>7</v>
      </c>
      <c r="O391" s="45">
        <f>'Turnout Restoration'!AT391</f>
        <v>17</v>
      </c>
      <c r="P391" s="77">
        <f t="shared" si="2"/>
        <v>0.6153846154</v>
      </c>
      <c r="Q391" s="77">
        <f t="shared" si="3"/>
        <v>0.8205128205</v>
      </c>
      <c r="R391" s="77">
        <f t="shared" si="4"/>
        <v>-0.02642917659</v>
      </c>
      <c r="S391" s="77">
        <f t="shared" si="5"/>
        <v>-0.0243076089</v>
      </c>
      <c r="T391" s="77">
        <f t="shared" ref="T391:U391" si="408">R391+$D$12</f>
        <v>0.3346645478</v>
      </c>
      <c r="U391" s="77">
        <f t="shared" si="408"/>
        <v>0.3367861155</v>
      </c>
      <c r="V391" s="77">
        <f t="shared" si="7"/>
        <v>65</v>
      </c>
      <c r="W391" s="77">
        <f t="shared" si="8"/>
        <v>39</v>
      </c>
      <c r="X391" s="77">
        <f t="shared" si="9"/>
        <v>43.24680439</v>
      </c>
      <c r="Y391" s="77">
        <f t="shared" si="10"/>
        <v>21.75319561</v>
      </c>
      <c r="Z391" s="77">
        <f t="shared" si="11"/>
        <v>25.8653415</v>
      </c>
      <c r="AA391" s="77">
        <f t="shared" si="12"/>
        <v>13.1346585</v>
      </c>
      <c r="AB391" s="77">
        <f t="shared" si="13"/>
        <v>0.5780773944</v>
      </c>
      <c r="AC391" s="77">
        <f t="shared" si="14"/>
        <v>0.2706324214</v>
      </c>
      <c r="AD391" s="42">
        <f t="shared" si="15"/>
        <v>25</v>
      </c>
      <c r="AE391" s="42">
        <f t="shared" si="16"/>
        <v>13</v>
      </c>
      <c r="AF391" s="42">
        <f t="shared" si="17"/>
        <v>7</v>
      </c>
      <c r="AG391" s="42">
        <f t="shared" si="18"/>
        <v>4</v>
      </c>
      <c r="AH391" s="32">
        <f>'M1,M2,M3 Restoration'!AT391</f>
        <v>0.2968806958</v>
      </c>
      <c r="AI391" s="77">
        <f t="shared" si="19"/>
        <v>4</v>
      </c>
      <c r="AJ391" s="77">
        <f t="shared" si="20"/>
        <v>9</v>
      </c>
      <c r="AK391" s="77"/>
      <c r="AL391" s="77"/>
    </row>
    <row r="392">
      <c r="A392" s="1"/>
      <c r="B392" s="1"/>
      <c r="C392" s="62"/>
      <c r="D392" s="62"/>
      <c r="E392" s="2">
        <v>5578.0</v>
      </c>
      <c r="F392" s="61">
        <v>1554.0</v>
      </c>
      <c r="G392" s="43">
        <f>'N1,N2,N3 Restoration'!H392</f>
        <v>6</v>
      </c>
      <c r="H392" s="43">
        <f>'Turnout Restoration'!AW392</f>
        <v>6</v>
      </c>
      <c r="I392" s="43">
        <f>'N1,N2,N3 Restoration'!J392</f>
        <v>11</v>
      </c>
      <c r="J392" s="44">
        <v>28.0</v>
      </c>
      <c r="K392" s="44">
        <v>59.0</v>
      </c>
      <c r="L392" s="44">
        <v>18.0</v>
      </c>
      <c r="M392" s="45">
        <f>'Turnout Restoration'!AR392</f>
        <v>9</v>
      </c>
      <c r="N392" s="45">
        <f>'Turnout Restoration'!O392</f>
        <v>14</v>
      </c>
      <c r="O392" s="45">
        <f>'Turnout Restoration'!AT392</f>
        <v>12</v>
      </c>
      <c r="P392" s="77">
        <f t="shared" si="2"/>
        <v>0.6865671642</v>
      </c>
      <c r="Q392" s="77">
        <f t="shared" si="3"/>
        <v>0.8082191781</v>
      </c>
      <c r="R392" s="77">
        <f t="shared" si="4"/>
        <v>0.006559306488</v>
      </c>
      <c r="S392" s="77">
        <f t="shared" si="5"/>
        <v>-0.03000491284</v>
      </c>
      <c r="T392" s="77">
        <f t="shared" ref="T392:U392" si="409">R392+$D$12</f>
        <v>0.3676530309</v>
      </c>
      <c r="U392" s="77">
        <f t="shared" si="409"/>
        <v>0.3310888116</v>
      </c>
      <c r="V392" s="77">
        <f t="shared" si="7"/>
        <v>67</v>
      </c>
      <c r="W392" s="77">
        <f t="shared" si="8"/>
        <v>73</v>
      </c>
      <c r="X392" s="77">
        <f t="shared" si="9"/>
        <v>42.36724693</v>
      </c>
      <c r="Y392" s="77">
        <f t="shared" si="10"/>
        <v>24.63275307</v>
      </c>
      <c r="Z392" s="77">
        <f t="shared" si="11"/>
        <v>48.83051676</v>
      </c>
      <c r="AA392" s="77">
        <f t="shared" si="12"/>
        <v>24.16948324</v>
      </c>
      <c r="AB392" s="77">
        <f t="shared" si="13"/>
        <v>0.4956659099</v>
      </c>
      <c r="AC392" s="77">
        <f t="shared" si="14"/>
        <v>0.2867059562</v>
      </c>
      <c r="AD392" s="42">
        <f t="shared" si="15"/>
        <v>21</v>
      </c>
      <c r="AE392" s="42">
        <f t="shared" si="16"/>
        <v>12</v>
      </c>
      <c r="AF392" s="42">
        <f t="shared" si="17"/>
        <v>14</v>
      </c>
      <c r="AG392" s="42">
        <f t="shared" si="18"/>
        <v>7</v>
      </c>
      <c r="AH392" s="32">
        <f>'M1,M2,M3 Restoration'!AT392</f>
        <v>0.425488585</v>
      </c>
      <c r="AI392" s="77">
        <f t="shared" si="19"/>
        <v>5</v>
      </c>
      <c r="AJ392" s="77">
        <f t="shared" si="20"/>
        <v>7</v>
      </c>
      <c r="AK392" s="77"/>
      <c r="AL392" s="77"/>
    </row>
    <row r="393">
      <c r="A393" s="1"/>
      <c r="B393" s="1"/>
      <c r="C393" s="62"/>
      <c r="D393" s="62"/>
      <c r="E393" s="2">
        <v>5581.0</v>
      </c>
      <c r="F393" s="61">
        <v>2113.0</v>
      </c>
      <c r="G393" s="43">
        <f>'N1,N2,N3 Restoration'!H393</f>
        <v>7</v>
      </c>
      <c r="H393" s="43">
        <f>'Turnout Restoration'!AW393</f>
        <v>8</v>
      </c>
      <c r="I393" s="43">
        <f>'N1,N2,N3 Restoration'!J393</f>
        <v>7</v>
      </c>
      <c r="J393" s="44">
        <v>7.0</v>
      </c>
      <c r="K393" s="44">
        <v>40.0</v>
      </c>
      <c r="L393" s="44">
        <v>9.0</v>
      </c>
      <c r="M393" s="45">
        <f>'Turnout Restoration'!AR393</f>
        <v>5</v>
      </c>
      <c r="N393" s="45">
        <f>'Turnout Restoration'!O393</f>
        <v>5</v>
      </c>
      <c r="O393" s="45">
        <f>'Turnout Restoration'!AT393</f>
        <v>8</v>
      </c>
      <c r="P393" s="77">
        <f t="shared" si="2"/>
        <v>0.5517241379</v>
      </c>
      <c r="Q393" s="77">
        <f t="shared" si="3"/>
        <v>0.8888888889</v>
      </c>
      <c r="R393" s="77">
        <f t="shared" si="4"/>
        <v>-0.05593166869</v>
      </c>
      <c r="S393" s="77">
        <f t="shared" si="5"/>
        <v>0.007380252981</v>
      </c>
      <c r="T393" s="77">
        <f t="shared" ref="T393:U393" si="410">R393+$D$12</f>
        <v>0.3051620557</v>
      </c>
      <c r="U393" s="77">
        <f t="shared" si="410"/>
        <v>0.3684739774</v>
      </c>
      <c r="V393" s="77">
        <f t="shared" si="7"/>
        <v>29</v>
      </c>
      <c r="W393" s="77">
        <f t="shared" si="8"/>
        <v>45</v>
      </c>
      <c r="X393" s="77">
        <f t="shared" si="9"/>
        <v>20.15030038</v>
      </c>
      <c r="Y393" s="77">
        <f t="shared" si="10"/>
        <v>8.849699616</v>
      </c>
      <c r="Z393" s="77">
        <f t="shared" si="11"/>
        <v>28.41867102</v>
      </c>
      <c r="AA393" s="77">
        <f t="shared" si="12"/>
        <v>16.58132898</v>
      </c>
      <c r="AB393" s="77">
        <f t="shared" si="13"/>
        <v>0.6451516728</v>
      </c>
      <c r="AC393" s="77">
        <f t="shared" si="14"/>
        <v>0.1759406693</v>
      </c>
      <c r="AD393" s="42">
        <f t="shared" si="15"/>
        <v>13</v>
      </c>
      <c r="AE393" s="42">
        <f t="shared" si="16"/>
        <v>6</v>
      </c>
      <c r="AF393" s="42">
        <f t="shared" si="17"/>
        <v>5</v>
      </c>
      <c r="AG393" s="42">
        <f t="shared" si="18"/>
        <v>3</v>
      </c>
      <c r="AH393" s="32">
        <f>'M1,M2,M3 Restoration'!AT393</f>
        <v>0.3384011635</v>
      </c>
      <c r="AI393" s="77">
        <f t="shared" si="19"/>
        <v>2</v>
      </c>
      <c r="AJ393" s="77">
        <f t="shared" si="20"/>
        <v>4</v>
      </c>
      <c r="AK393" s="77"/>
      <c r="AL393" s="77"/>
    </row>
    <row r="394">
      <c r="A394" s="1"/>
      <c r="B394" s="1"/>
      <c r="C394" s="62"/>
      <c r="D394" s="62"/>
      <c r="E394" s="2">
        <v>5582.0</v>
      </c>
      <c r="F394" s="61">
        <v>1702.0</v>
      </c>
      <c r="G394" s="43">
        <f>'N1,N2,N3 Restoration'!H394</f>
        <v>8</v>
      </c>
      <c r="H394" s="43">
        <f>'Turnout Restoration'!AW394</f>
        <v>12</v>
      </c>
      <c r="I394" s="43">
        <f>'N1,N2,N3 Restoration'!J394</f>
        <v>9</v>
      </c>
      <c r="J394" s="44">
        <v>23.0</v>
      </c>
      <c r="K394" s="44">
        <v>72.0</v>
      </c>
      <c r="L394" s="44">
        <v>14.0</v>
      </c>
      <c r="M394" s="45">
        <f>'Turnout Restoration'!AR394</f>
        <v>8</v>
      </c>
      <c r="N394" s="45">
        <f>'Turnout Restoration'!O394</f>
        <v>9</v>
      </c>
      <c r="O394" s="45">
        <f>'Turnout Restoration'!AT394</f>
        <v>13</v>
      </c>
      <c r="P394" s="77">
        <f t="shared" si="2"/>
        <v>0.6379310345</v>
      </c>
      <c r="Q394" s="77">
        <f t="shared" si="3"/>
        <v>0.8888888889</v>
      </c>
      <c r="R394" s="77">
        <f t="shared" si="4"/>
        <v>-0.01598037731</v>
      </c>
      <c r="S394" s="77">
        <f t="shared" si="5"/>
        <v>0.007380252981</v>
      </c>
      <c r="T394" s="77">
        <f t="shared" ref="T394:U394" si="411">R394+$D$12</f>
        <v>0.3451133471</v>
      </c>
      <c r="U394" s="77">
        <f t="shared" si="411"/>
        <v>0.3684739774</v>
      </c>
      <c r="V394" s="77">
        <f t="shared" si="7"/>
        <v>58</v>
      </c>
      <c r="W394" s="77">
        <f t="shared" si="8"/>
        <v>81</v>
      </c>
      <c r="X394" s="77">
        <f t="shared" si="9"/>
        <v>37.98342587</v>
      </c>
      <c r="Y394" s="77">
        <f t="shared" si="10"/>
        <v>20.01657413</v>
      </c>
      <c r="Z394" s="77">
        <f t="shared" si="11"/>
        <v>51.15360783</v>
      </c>
      <c r="AA394" s="77">
        <f t="shared" si="12"/>
        <v>29.84639217</v>
      </c>
      <c r="AB394" s="77">
        <f t="shared" si="13"/>
        <v>0.5528727207</v>
      </c>
      <c r="AC394" s="77">
        <f t="shared" si="14"/>
        <v>0.1759406693</v>
      </c>
      <c r="AD394" s="42">
        <f t="shared" si="15"/>
        <v>21</v>
      </c>
      <c r="AE394" s="42">
        <f t="shared" si="16"/>
        <v>11</v>
      </c>
      <c r="AF394" s="42">
        <f t="shared" si="17"/>
        <v>9</v>
      </c>
      <c r="AG394" s="42">
        <f t="shared" si="18"/>
        <v>5</v>
      </c>
      <c r="AH394" s="32">
        <f>'M1,M2,M3 Restoration'!AT394</f>
        <v>0.5329578006</v>
      </c>
      <c r="AI394" s="77">
        <f t="shared" si="19"/>
        <v>6</v>
      </c>
      <c r="AJ394" s="77">
        <f t="shared" si="20"/>
        <v>5</v>
      </c>
      <c r="AK394" s="77"/>
      <c r="AL394" s="77"/>
    </row>
    <row r="395">
      <c r="A395" s="1"/>
      <c r="B395" s="1"/>
      <c r="C395" s="62"/>
      <c r="D395" s="62"/>
      <c r="E395" s="2">
        <v>5583.0</v>
      </c>
      <c r="F395" s="61">
        <v>1417.0</v>
      </c>
      <c r="G395" s="43">
        <f>'N1,N2,N3 Restoration'!H395</f>
        <v>3</v>
      </c>
      <c r="H395" s="43">
        <f>'Turnout Restoration'!AW395</f>
        <v>8</v>
      </c>
      <c r="I395" s="43">
        <f>'N1,N2,N3 Restoration'!J395</f>
        <v>3</v>
      </c>
      <c r="J395" s="44">
        <v>9.0</v>
      </c>
      <c r="K395" s="44">
        <v>38.0</v>
      </c>
      <c r="L395" s="44">
        <v>13.0</v>
      </c>
      <c r="M395" s="45">
        <f>'Turnout Restoration'!AR395</f>
        <v>2</v>
      </c>
      <c r="N395" s="45">
        <f>'Turnout Restoration'!O395</f>
        <v>4</v>
      </c>
      <c r="O395" s="45">
        <f>'Turnout Restoration'!AT395</f>
        <v>6</v>
      </c>
      <c r="P395" s="77">
        <f t="shared" si="2"/>
        <v>0.7333333333</v>
      </c>
      <c r="Q395" s="77">
        <f t="shared" si="3"/>
        <v>0.9047619048</v>
      </c>
      <c r="R395" s="77">
        <f t="shared" si="4"/>
        <v>0.02823238516</v>
      </c>
      <c r="S395" s="77">
        <f t="shared" si="5"/>
        <v>0.01473636378</v>
      </c>
      <c r="T395" s="77">
        <f t="shared" ref="T395:U395" si="412">R395+$D$12</f>
        <v>0.3893261096</v>
      </c>
      <c r="U395" s="77">
        <f t="shared" si="412"/>
        <v>0.3758300882</v>
      </c>
      <c r="V395" s="77">
        <f t="shared" si="7"/>
        <v>30</v>
      </c>
      <c r="W395" s="77">
        <f t="shared" si="8"/>
        <v>42</v>
      </c>
      <c r="X395" s="77">
        <f t="shared" si="9"/>
        <v>18.32021671</v>
      </c>
      <c r="Y395" s="77">
        <f t="shared" si="10"/>
        <v>11.67978329</v>
      </c>
      <c r="Z395" s="77">
        <f t="shared" si="11"/>
        <v>26.2151363</v>
      </c>
      <c r="AA395" s="77">
        <f t="shared" si="12"/>
        <v>15.7848637</v>
      </c>
      <c r="AB395" s="77">
        <f t="shared" si="13"/>
        <v>0.4366760571</v>
      </c>
      <c r="AC395" s="77">
        <f t="shared" si="14"/>
        <v>0.1525836049</v>
      </c>
      <c r="AD395" s="42">
        <f t="shared" si="15"/>
        <v>8</v>
      </c>
      <c r="AE395" s="42">
        <f t="shared" si="16"/>
        <v>5</v>
      </c>
      <c r="AF395" s="42">
        <f t="shared" si="17"/>
        <v>4</v>
      </c>
      <c r="AG395" s="42">
        <f t="shared" si="18"/>
        <v>2</v>
      </c>
      <c r="AH395" s="32">
        <f>'M1,M2,M3 Restoration'!AT395</f>
        <v>0.3267081854</v>
      </c>
      <c r="AI395" s="77">
        <f t="shared" si="19"/>
        <v>2</v>
      </c>
      <c r="AJ395" s="77">
        <f t="shared" si="20"/>
        <v>3</v>
      </c>
      <c r="AK395" s="77"/>
      <c r="AL395" s="77"/>
    </row>
    <row r="396">
      <c r="A396" s="1"/>
      <c r="B396" s="1"/>
      <c r="C396" s="62"/>
      <c r="D396" s="62"/>
      <c r="E396" s="2">
        <v>5585.0</v>
      </c>
      <c r="F396" s="61">
        <v>1460.0</v>
      </c>
      <c r="G396" s="43">
        <f>'N1,N2,N3 Restoration'!H396</f>
        <v>11</v>
      </c>
      <c r="H396" s="43">
        <f>'Turnout Restoration'!AW396</f>
        <v>6</v>
      </c>
      <c r="I396" s="43">
        <f>'N1,N2,N3 Restoration'!J396</f>
        <v>12</v>
      </c>
      <c r="J396" s="44">
        <v>14.0</v>
      </c>
      <c r="K396" s="44">
        <v>47.0</v>
      </c>
      <c r="L396" s="44">
        <v>21.0</v>
      </c>
      <c r="M396" s="45">
        <f>'Turnout Restoration'!AR396</f>
        <v>11</v>
      </c>
      <c r="N396" s="45">
        <f>'Turnout Restoration'!O396</f>
        <v>7</v>
      </c>
      <c r="O396" s="45">
        <f>'Turnout Restoration'!AT396</f>
        <v>13</v>
      </c>
      <c r="P396" s="77">
        <f t="shared" si="2"/>
        <v>0.593220339</v>
      </c>
      <c r="Q396" s="77">
        <f t="shared" si="3"/>
        <v>0.8703703704</v>
      </c>
      <c r="R396" s="77">
        <f t="shared" si="4"/>
        <v>-0.03670087759</v>
      </c>
      <c r="S396" s="77">
        <f t="shared" si="5"/>
        <v>-0.00120187628</v>
      </c>
      <c r="T396" s="77">
        <f t="shared" ref="T396:U396" si="413">R396+$D$12</f>
        <v>0.3243928468</v>
      </c>
      <c r="U396" s="77">
        <f t="shared" si="413"/>
        <v>0.3598918481</v>
      </c>
      <c r="V396" s="77">
        <f t="shared" si="7"/>
        <v>59</v>
      </c>
      <c r="W396" s="77">
        <f t="shared" si="8"/>
        <v>54</v>
      </c>
      <c r="X396" s="77">
        <f t="shared" si="9"/>
        <v>39.86082204</v>
      </c>
      <c r="Y396" s="77">
        <f t="shared" si="10"/>
        <v>19.13917796</v>
      </c>
      <c r="Z396" s="77">
        <f t="shared" si="11"/>
        <v>34.5658402</v>
      </c>
      <c r="AA396" s="77">
        <f t="shared" si="12"/>
        <v>19.4341598</v>
      </c>
      <c r="AB396" s="77">
        <f t="shared" si="13"/>
        <v>0.6020949587</v>
      </c>
      <c r="AC396" s="77">
        <f t="shared" si="14"/>
        <v>0.2025120743</v>
      </c>
      <c r="AD396" s="42">
        <f t="shared" si="15"/>
        <v>24</v>
      </c>
      <c r="AE396" s="42">
        <f t="shared" si="16"/>
        <v>12</v>
      </c>
      <c r="AF396" s="42">
        <f t="shared" si="17"/>
        <v>7</v>
      </c>
      <c r="AG396" s="42">
        <f t="shared" si="18"/>
        <v>4</v>
      </c>
      <c r="AH396" s="32">
        <f>'M1,M2,M3 Restoration'!AT396</f>
        <v>0.2802123452</v>
      </c>
      <c r="AI396" s="77">
        <f t="shared" si="19"/>
        <v>3</v>
      </c>
      <c r="AJ396" s="77">
        <f t="shared" si="20"/>
        <v>9</v>
      </c>
      <c r="AK396" s="77"/>
      <c r="AL396" s="77"/>
    </row>
    <row r="397">
      <c r="A397" s="1"/>
      <c r="B397" s="1"/>
      <c r="C397" s="62"/>
      <c r="D397" s="62"/>
      <c r="E397" s="2">
        <v>5586.0</v>
      </c>
      <c r="F397" s="61">
        <v>1444.0</v>
      </c>
      <c r="G397" s="43">
        <f>'N1,N2,N3 Restoration'!H397</f>
        <v>11</v>
      </c>
      <c r="H397" s="43">
        <f>'Turnout Restoration'!AW397</f>
        <v>5</v>
      </c>
      <c r="I397" s="43">
        <f>'N1,N2,N3 Restoration'!J397</f>
        <v>9</v>
      </c>
      <c r="J397" s="44">
        <v>19.0</v>
      </c>
      <c r="K397" s="44">
        <v>47.0</v>
      </c>
      <c r="L397" s="44">
        <v>12.0</v>
      </c>
      <c r="M397" s="45">
        <f>'Turnout Restoration'!AR397</f>
        <v>7</v>
      </c>
      <c r="N397" s="45">
        <f>'Turnout Restoration'!O397</f>
        <v>5</v>
      </c>
      <c r="O397" s="45">
        <f>'Turnout Restoration'!AT397</f>
        <v>8</v>
      </c>
      <c r="P397" s="77">
        <f t="shared" si="2"/>
        <v>0.6739130435</v>
      </c>
      <c r="Q397" s="77">
        <f t="shared" si="3"/>
        <v>0.9038461538</v>
      </c>
      <c r="R397" s="77">
        <f t="shared" si="4"/>
        <v>0.0006949443132</v>
      </c>
      <c r="S397" s="77">
        <f t="shared" si="5"/>
        <v>0.01431197277</v>
      </c>
      <c r="T397" s="77">
        <f t="shared" ref="T397:U397" si="414">R397+$D$12</f>
        <v>0.3617886687</v>
      </c>
      <c r="U397" s="77">
        <f t="shared" si="414"/>
        <v>0.3754056972</v>
      </c>
      <c r="V397" s="77">
        <f t="shared" si="7"/>
        <v>46</v>
      </c>
      <c r="W397" s="77">
        <f t="shared" si="8"/>
        <v>52</v>
      </c>
      <c r="X397" s="77">
        <f t="shared" si="9"/>
        <v>29.35772124</v>
      </c>
      <c r="Y397" s="77">
        <f t="shared" si="10"/>
        <v>16.64227876</v>
      </c>
      <c r="Z397" s="77">
        <f t="shared" si="11"/>
        <v>32.47890375</v>
      </c>
      <c r="AA397" s="77">
        <f t="shared" si="12"/>
        <v>19.52109625</v>
      </c>
      <c r="AB397" s="77">
        <f t="shared" si="13"/>
        <v>0.5109388388</v>
      </c>
      <c r="AC397" s="77">
        <f t="shared" si="14"/>
        <v>0.1539460826</v>
      </c>
      <c r="AD397" s="42">
        <f t="shared" si="15"/>
        <v>15</v>
      </c>
      <c r="AE397" s="42">
        <f t="shared" si="16"/>
        <v>9</v>
      </c>
      <c r="AF397" s="42">
        <f t="shared" si="17"/>
        <v>5</v>
      </c>
      <c r="AG397" s="42">
        <f t="shared" si="18"/>
        <v>3</v>
      </c>
      <c r="AH397" s="32">
        <f>'M1,M2,M3 Restoration'!AT397</f>
        <v>0.5803344085</v>
      </c>
      <c r="AI397" s="77">
        <f t="shared" si="19"/>
        <v>5</v>
      </c>
      <c r="AJ397" s="77">
        <f t="shared" si="20"/>
        <v>4</v>
      </c>
      <c r="AK397" s="77"/>
      <c r="AL397" s="77"/>
    </row>
    <row r="398">
      <c r="A398" s="1"/>
      <c r="B398" s="1"/>
      <c r="C398" s="62"/>
      <c r="D398" s="62"/>
      <c r="E398" s="2">
        <v>5587.0</v>
      </c>
      <c r="F398" s="61">
        <v>2966.0</v>
      </c>
      <c r="G398" s="43">
        <f>'N1,N2,N3 Restoration'!H398</f>
        <v>10</v>
      </c>
      <c r="H398" s="43">
        <f>'Turnout Restoration'!AW398</f>
        <v>7</v>
      </c>
      <c r="I398" s="43">
        <f>'N1,N2,N3 Restoration'!J398</f>
        <v>29</v>
      </c>
      <c r="J398" s="44">
        <v>65.0</v>
      </c>
      <c r="K398" s="44">
        <v>174.0</v>
      </c>
      <c r="L398" s="44">
        <v>46.0</v>
      </c>
      <c r="M398" s="45">
        <f>'Turnout Restoration'!AR398</f>
        <v>31</v>
      </c>
      <c r="N398" s="45">
        <f>'Turnout Restoration'!O398</f>
        <v>23</v>
      </c>
      <c r="O398" s="45">
        <f>'Turnout Restoration'!AT398</f>
        <v>95</v>
      </c>
      <c r="P398" s="77">
        <f t="shared" si="2"/>
        <v>0.4683544304</v>
      </c>
      <c r="Q398" s="77">
        <f t="shared" si="3"/>
        <v>0.883248731</v>
      </c>
      <c r="R398" s="77">
        <f t="shared" si="4"/>
        <v>-0.09456810745</v>
      </c>
      <c r="S398" s="77">
        <f t="shared" si="5"/>
        <v>0.004766406506</v>
      </c>
      <c r="T398" s="77">
        <f t="shared" ref="T398:U398" si="415">R398+$D$12</f>
        <v>0.266525617</v>
      </c>
      <c r="U398" s="77">
        <f t="shared" si="415"/>
        <v>0.3658601309</v>
      </c>
      <c r="V398" s="77">
        <f t="shared" si="7"/>
        <v>237</v>
      </c>
      <c r="W398" s="77">
        <f t="shared" si="8"/>
        <v>197</v>
      </c>
      <c r="X398" s="77">
        <f t="shared" si="9"/>
        <v>173.8334288</v>
      </c>
      <c r="Y398" s="77">
        <f t="shared" si="10"/>
        <v>63.16657122</v>
      </c>
      <c r="Z398" s="77">
        <f t="shared" si="11"/>
        <v>124.9255542</v>
      </c>
      <c r="AA398" s="77">
        <f t="shared" si="12"/>
        <v>72.07444579</v>
      </c>
      <c r="AB398" s="77">
        <f t="shared" si="13"/>
        <v>0.7248318168</v>
      </c>
      <c r="AC398" s="77">
        <f t="shared" si="14"/>
        <v>0.1841096495</v>
      </c>
      <c r="AD398" s="42">
        <f t="shared" si="15"/>
        <v>126</v>
      </c>
      <c r="AE398" s="42">
        <f t="shared" si="16"/>
        <v>46</v>
      </c>
      <c r="AF398" s="42">
        <f t="shared" si="17"/>
        <v>23</v>
      </c>
      <c r="AG398" s="42">
        <f t="shared" si="18"/>
        <v>13</v>
      </c>
      <c r="AH398" s="32">
        <f>'M1,M2,M3 Restoration'!AT398</f>
        <v>0.3353587202</v>
      </c>
      <c r="AI398" s="77">
        <f t="shared" si="19"/>
        <v>15</v>
      </c>
      <c r="AJ398" s="77">
        <f t="shared" si="20"/>
        <v>31</v>
      </c>
      <c r="AK398" s="77"/>
      <c r="AL398" s="77"/>
    </row>
    <row r="399">
      <c r="A399" s="1"/>
      <c r="B399" s="1"/>
      <c r="C399" s="62"/>
      <c r="D399" s="62"/>
      <c r="E399" s="2">
        <v>5593.0</v>
      </c>
      <c r="F399" s="61">
        <v>1952.0</v>
      </c>
      <c r="G399" s="43">
        <f>'N1,N2,N3 Restoration'!H399</f>
        <v>16</v>
      </c>
      <c r="H399" s="43">
        <f>'Turnout Restoration'!AW399</f>
        <v>8</v>
      </c>
      <c r="I399" s="43">
        <f>'N1,N2,N3 Restoration'!J399</f>
        <v>23</v>
      </c>
      <c r="J399" s="44">
        <v>84.0</v>
      </c>
      <c r="K399" s="44">
        <v>138.0</v>
      </c>
      <c r="L399" s="44">
        <v>38.0</v>
      </c>
      <c r="M399" s="45">
        <f>'Turnout Restoration'!AR399</f>
        <v>31</v>
      </c>
      <c r="N399" s="45">
        <f>'Turnout Restoration'!O399</f>
        <v>14</v>
      </c>
      <c r="O399" s="45">
        <f>'Turnout Restoration'!AT399</f>
        <v>38</v>
      </c>
      <c r="P399" s="77">
        <f t="shared" si="2"/>
        <v>0.6387434555</v>
      </c>
      <c r="Q399" s="77">
        <f t="shared" si="3"/>
        <v>0.9078947368</v>
      </c>
      <c r="R399" s="77">
        <f t="shared" si="4"/>
        <v>-0.01560387299</v>
      </c>
      <c r="S399" s="77">
        <f t="shared" si="5"/>
        <v>0.01618822775</v>
      </c>
      <c r="T399" s="77">
        <f t="shared" ref="T399:U399" si="416">R399+$D$12</f>
        <v>0.3454898514</v>
      </c>
      <c r="U399" s="77">
        <f t="shared" si="416"/>
        <v>0.3772819522</v>
      </c>
      <c r="V399" s="77">
        <f t="shared" si="7"/>
        <v>191</v>
      </c>
      <c r="W399" s="77">
        <f t="shared" si="8"/>
        <v>152</v>
      </c>
      <c r="X399" s="77">
        <f t="shared" si="9"/>
        <v>125.0114384</v>
      </c>
      <c r="Y399" s="77">
        <f t="shared" si="10"/>
        <v>65.98856162</v>
      </c>
      <c r="Z399" s="77">
        <f t="shared" si="11"/>
        <v>94.65314327</v>
      </c>
      <c r="AA399" s="77">
        <f t="shared" si="12"/>
        <v>57.34685673</v>
      </c>
      <c r="AB399" s="77">
        <f t="shared" si="13"/>
        <v>0.5519494927</v>
      </c>
      <c r="AC399" s="77">
        <f t="shared" si="14"/>
        <v>0.1479084531</v>
      </c>
      <c r="AD399" s="42">
        <f t="shared" si="15"/>
        <v>69</v>
      </c>
      <c r="AE399" s="42">
        <f t="shared" si="16"/>
        <v>36</v>
      </c>
      <c r="AF399" s="42">
        <f t="shared" si="17"/>
        <v>14</v>
      </c>
      <c r="AG399" s="42">
        <f t="shared" si="18"/>
        <v>8</v>
      </c>
      <c r="AH399" s="32">
        <f>'M1,M2,M3 Restoration'!AT399</f>
        <v>0.5476962223</v>
      </c>
      <c r="AI399" s="77">
        <f t="shared" si="19"/>
        <v>20</v>
      </c>
      <c r="AJ399" s="77">
        <f t="shared" si="20"/>
        <v>16</v>
      </c>
      <c r="AK399" s="77"/>
      <c r="AL399" s="77"/>
    </row>
    <row r="400">
      <c r="A400" s="1"/>
      <c r="B400" s="1"/>
      <c r="C400" s="62"/>
      <c r="D400" s="62"/>
      <c r="E400" s="2">
        <v>5597.0</v>
      </c>
      <c r="F400" s="61">
        <v>2462.0</v>
      </c>
      <c r="G400" s="43">
        <f>'N1,N2,N3 Restoration'!H400</f>
        <v>12</v>
      </c>
      <c r="H400" s="43">
        <f>'Turnout Restoration'!AW400</f>
        <v>17</v>
      </c>
      <c r="I400" s="43">
        <f>'N1,N2,N3 Restoration'!J400</f>
        <v>12</v>
      </c>
      <c r="J400" s="44">
        <v>22.0</v>
      </c>
      <c r="K400" s="44">
        <v>75.0</v>
      </c>
      <c r="L400" s="44">
        <v>24.0</v>
      </c>
      <c r="M400" s="45">
        <f>'Turnout Restoration'!AR400</f>
        <v>13</v>
      </c>
      <c r="N400" s="45">
        <f>'Turnout Restoration'!O400</f>
        <v>20</v>
      </c>
      <c r="O400" s="45">
        <f>'Turnout Restoration'!AT400</f>
        <v>10</v>
      </c>
      <c r="P400" s="77">
        <f t="shared" si="2"/>
        <v>0.6666666667</v>
      </c>
      <c r="Q400" s="77">
        <f t="shared" si="3"/>
        <v>0.7894736842</v>
      </c>
      <c r="R400" s="77">
        <f t="shared" si="4"/>
        <v>-0.00266328018</v>
      </c>
      <c r="S400" s="77">
        <f t="shared" si="5"/>
        <v>-0.03869223042</v>
      </c>
      <c r="T400" s="77">
        <f t="shared" ref="T400:U400" si="417">R400+$D$12</f>
        <v>0.3584304442</v>
      </c>
      <c r="U400" s="77">
        <f t="shared" si="417"/>
        <v>0.322401494</v>
      </c>
      <c r="V400" s="77">
        <f t="shared" si="7"/>
        <v>69</v>
      </c>
      <c r="W400" s="77">
        <f t="shared" si="8"/>
        <v>95</v>
      </c>
      <c r="X400" s="77">
        <f t="shared" si="9"/>
        <v>44.26829935</v>
      </c>
      <c r="Y400" s="77">
        <f t="shared" si="10"/>
        <v>24.73170065</v>
      </c>
      <c r="Z400" s="77">
        <f t="shared" si="11"/>
        <v>64.37185807</v>
      </c>
      <c r="AA400" s="77">
        <f t="shared" si="12"/>
        <v>30.62814193</v>
      </c>
      <c r="AB400" s="77">
        <f t="shared" si="13"/>
        <v>0.5195591504</v>
      </c>
      <c r="AC400" s="77">
        <f t="shared" si="14"/>
        <v>0.3106947756</v>
      </c>
      <c r="AD400" s="42">
        <f t="shared" si="15"/>
        <v>23</v>
      </c>
      <c r="AE400" s="42">
        <f t="shared" si="16"/>
        <v>13</v>
      </c>
      <c r="AF400" s="42">
        <f t="shared" si="17"/>
        <v>20</v>
      </c>
      <c r="AG400" s="42">
        <f t="shared" si="18"/>
        <v>10</v>
      </c>
      <c r="AH400" s="32">
        <f>'M1,M2,M3 Restoration'!AT400</f>
        <v>0.3914901594</v>
      </c>
      <c r="AI400" s="77">
        <f t="shared" si="19"/>
        <v>5</v>
      </c>
      <c r="AJ400" s="77">
        <f t="shared" si="20"/>
        <v>8</v>
      </c>
      <c r="AK400" s="77"/>
      <c r="AL400" s="77"/>
    </row>
    <row r="401">
      <c r="A401" s="1"/>
      <c r="B401" s="1"/>
      <c r="C401" s="62"/>
      <c r="D401" s="62"/>
      <c r="E401" s="2">
        <v>5603.0</v>
      </c>
      <c r="F401" s="61">
        <v>1061.0</v>
      </c>
      <c r="G401" s="43">
        <f>'N1,N2,N3 Restoration'!H401</f>
        <v>6</v>
      </c>
      <c r="H401" s="43">
        <f>'Turnout Restoration'!AW401</f>
        <v>12</v>
      </c>
      <c r="I401" s="43">
        <f>'N1,N2,N3 Restoration'!J401</f>
        <v>15</v>
      </c>
      <c r="J401" s="44">
        <v>21.0</v>
      </c>
      <c r="K401" s="44">
        <v>58.0</v>
      </c>
      <c r="L401" s="44">
        <v>37.0</v>
      </c>
      <c r="M401" s="45">
        <f>'Turnout Restoration'!AR401</f>
        <v>10</v>
      </c>
      <c r="N401" s="45">
        <f>'Turnout Restoration'!O401</f>
        <v>19</v>
      </c>
      <c r="O401" s="45">
        <f>'Turnout Restoration'!AT401</f>
        <v>23</v>
      </c>
      <c r="P401" s="77">
        <f t="shared" si="2"/>
        <v>0.6373626374</v>
      </c>
      <c r="Q401" s="77">
        <f t="shared" si="3"/>
        <v>0.7532467532</v>
      </c>
      <c r="R401" s="77">
        <f t="shared" si="4"/>
        <v>-0.01624379242</v>
      </c>
      <c r="S401" s="77">
        <f t="shared" si="5"/>
        <v>-0.05548105745</v>
      </c>
      <c r="T401" s="77">
        <f t="shared" ref="T401:U401" si="418">R401+$D$12</f>
        <v>0.344849932</v>
      </c>
      <c r="U401" s="77">
        <f t="shared" si="418"/>
        <v>0.305612667</v>
      </c>
      <c r="V401" s="77">
        <f t="shared" si="7"/>
        <v>91</v>
      </c>
      <c r="W401" s="77">
        <f t="shared" si="8"/>
        <v>77</v>
      </c>
      <c r="X401" s="77">
        <f t="shared" si="9"/>
        <v>59.61865619</v>
      </c>
      <c r="Y401" s="77">
        <f t="shared" si="10"/>
        <v>31.38134381</v>
      </c>
      <c r="Z401" s="77">
        <f t="shared" si="11"/>
        <v>53.46782464</v>
      </c>
      <c r="AA401" s="77">
        <f t="shared" si="12"/>
        <v>23.53217536</v>
      </c>
      <c r="AB401" s="77">
        <f t="shared" si="13"/>
        <v>0.5535180111</v>
      </c>
      <c r="AC401" s="77">
        <f t="shared" si="14"/>
        <v>0.3553538998</v>
      </c>
      <c r="AD401" s="42">
        <f t="shared" si="15"/>
        <v>33</v>
      </c>
      <c r="AE401" s="42">
        <f t="shared" si="16"/>
        <v>17</v>
      </c>
      <c r="AF401" s="42">
        <f t="shared" si="17"/>
        <v>19</v>
      </c>
      <c r="AG401" s="42">
        <f t="shared" si="18"/>
        <v>8</v>
      </c>
      <c r="AH401" s="32">
        <f>'M1,M2,M3 Restoration'!AT401</f>
        <v>0.1122023918</v>
      </c>
      <c r="AI401" s="77">
        <f t="shared" si="19"/>
        <v>2</v>
      </c>
      <c r="AJ401" s="77">
        <f t="shared" si="20"/>
        <v>15</v>
      </c>
      <c r="AK401" s="77"/>
      <c r="AL401" s="77"/>
    </row>
    <row r="402">
      <c r="A402" s="1"/>
      <c r="B402" s="1"/>
      <c r="C402" s="62"/>
      <c r="D402" s="62"/>
      <c r="E402" s="2">
        <v>5612.0</v>
      </c>
      <c r="F402" s="61">
        <v>2855.0</v>
      </c>
      <c r="G402" s="43">
        <f>'N1,N2,N3 Restoration'!H402</f>
        <v>7</v>
      </c>
      <c r="H402" s="43">
        <f>'Turnout Restoration'!AW402</f>
        <v>21</v>
      </c>
      <c r="I402" s="43">
        <f>'N1,N2,N3 Restoration'!J402</f>
        <v>15</v>
      </c>
      <c r="J402" s="44">
        <v>30.0</v>
      </c>
      <c r="K402" s="44">
        <v>97.0</v>
      </c>
      <c r="L402" s="44">
        <v>38.0</v>
      </c>
      <c r="M402" s="45">
        <f>'Turnout Restoration'!AR402</f>
        <v>21</v>
      </c>
      <c r="N402" s="45">
        <f>'Turnout Restoration'!O402</f>
        <v>27</v>
      </c>
      <c r="O402" s="45">
        <f>'Turnout Restoration'!AT402</f>
        <v>40</v>
      </c>
      <c r="P402" s="77">
        <f t="shared" si="2"/>
        <v>0.5271317829</v>
      </c>
      <c r="Q402" s="77">
        <f t="shared" si="3"/>
        <v>0.7822580645</v>
      </c>
      <c r="R402" s="77">
        <f t="shared" si="4"/>
        <v>-0.06732862624</v>
      </c>
      <c r="S402" s="77">
        <f t="shared" si="5"/>
        <v>-0.04203620099</v>
      </c>
      <c r="T402" s="77">
        <f t="shared" ref="T402:U402" si="419">R402+$D$12</f>
        <v>0.2937650982</v>
      </c>
      <c r="U402" s="77">
        <f t="shared" si="419"/>
        <v>0.3190575234</v>
      </c>
      <c r="V402" s="77">
        <f t="shared" si="7"/>
        <v>129</v>
      </c>
      <c r="W402" s="77">
        <f t="shared" si="8"/>
        <v>124</v>
      </c>
      <c r="X402" s="77">
        <f t="shared" si="9"/>
        <v>91.10430234</v>
      </c>
      <c r="Y402" s="77">
        <f t="shared" si="10"/>
        <v>37.89569766</v>
      </c>
      <c r="Z402" s="77">
        <f t="shared" si="11"/>
        <v>84.4368671</v>
      </c>
      <c r="AA402" s="77">
        <f t="shared" si="12"/>
        <v>39.5631329</v>
      </c>
      <c r="AB402" s="77">
        <f t="shared" si="13"/>
        <v>0.6695622318</v>
      </c>
      <c r="AC402" s="77">
        <f t="shared" si="14"/>
        <v>0.3197655352</v>
      </c>
      <c r="AD402" s="42">
        <f t="shared" si="15"/>
        <v>61</v>
      </c>
      <c r="AE402" s="42">
        <f t="shared" si="16"/>
        <v>25</v>
      </c>
      <c r="AF402" s="42">
        <f t="shared" si="17"/>
        <v>27</v>
      </c>
      <c r="AG402" s="42">
        <f t="shared" si="18"/>
        <v>13</v>
      </c>
      <c r="AH402" s="32">
        <f>'M1,M2,M3 Restoration'!AT402</f>
        <v>0.2208611462</v>
      </c>
      <c r="AI402" s="77">
        <f t="shared" si="19"/>
        <v>6</v>
      </c>
      <c r="AJ402" s="77">
        <f t="shared" si="20"/>
        <v>19</v>
      </c>
      <c r="AK402" s="77"/>
      <c r="AL402" s="77"/>
    </row>
    <row r="403">
      <c r="A403" s="1"/>
      <c r="B403" s="1"/>
      <c r="C403" s="62"/>
      <c r="D403" s="62"/>
      <c r="E403" s="2">
        <v>5620.0</v>
      </c>
      <c r="F403" s="61">
        <v>2808.0</v>
      </c>
      <c r="G403" s="43">
        <f>'N1,N2,N3 Restoration'!H403</f>
        <v>18</v>
      </c>
      <c r="H403" s="43">
        <f>'Turnout Restoration'!AW403</f>
        <v>29</v>
      </c>
      <c r="I403" s="43">
        <f>'N1,N2,N3 Restoration'!J403</f>
        <v>20</v>
      </c>
      <c r="J403" s="44">
        <v>38.0</v>
      </c>
      <c r="K403" s="44">
        <v>126.0</v>
      </c>
      <c r="L403" s="44">
        <v>34.0</v>
      </c>
      <c r="M403" s="45">
        <f>'Turnout Restoration'!AR403</f>
        <v>16</v>
      </c>
      <c r="N403" s="45">
        <f>'Turnout Restoration'!O403</f>
        <v>21</v>
      </c>
      <c r="O403" s="45">
        <f>'Turnout Restoration'!AT403</f>
        <v>24</v>
      </c>
      <c r="P403" s="77">
        <f t="shared" si="2"/>
        <v>0.6428571429</v>
      </c>
      <c r="Q403" s="77">
        <f t="shared" si="3"/>
        <v>0.8571428571</v>
      </c>
      <c r="R403" s="77">
        <f t="shared" si="4"/>
        <v>-0.01369744637</v>
      </c>
      <c r="S403" s="77">
        <f t="shared" si="5"/>
        <v>-0.007331968609</v>
      </c>
      <c r="T403" s="77">
        <f t="shared" ref="T403:U403" si="420">R403+$D$12</f>
        <v>0.347396278</v>
      </c>
      <c r="U403" s="77">
        <f t="shared" si="420"/>
        <v>0.3537617558</v>
      </c>
      <c r="V403" s="77">
        <f t="shared" si="7"/>
        <v>112</v>
      </c>
      <c r="W403" s="77">
        <f t="shared" si="8"/>
        <v>147</v>
      </c>
      <c r="X403" s="77">
        <f t="shared" si="9"/>
        <v>73.09161686</v>
      </c>
      <c r="Y403" s="77">
        <f t="shared" si="10"/>
        <v>38.90838314</v>
      </c>
      <c r="Z403" s="77">
        <f t="shared" si="11"/>
        <v>94.9970219</v>
      </c>
      <c r="AA403" s="77">
        <f t="shared" si="12"/>
        <v>52.0029781</v>
      </c>
      <c r="AB403" s="77">
        <f t="shared" si="13"/>
        <v>0.5472583823</v>
      </c>
      <c r="AC403" s="77">
        <f t="shared" si="14"/>
        <v>0.2210595615</v>
      </c>
      <c r="AD403" s="42">
        <f t="shared" si="15"/>
        <v>40</v>
      </c>
      <c r="AE403" s="42">
        <f t="shared" si="16"/>
        <v>21</v>
      </c>
      <c r="AF403" s="42">
        <f t="shared" si="17"/>
        <v>21</v>
      </c>
      <c r="AG403" s="42">
        <f t="shared" si="18"/>
        <v>11</v>
      </c>
      <c r="AH403" s="32">
        <f>'M1,M2,M3 Restoration'!AT403</f>
        <v>0.4282530613</v>
      </c>
      <c r="AI403" s="77">
        <f t="shared" si="19"/>
        <v>9</v>
      </c>
      <c r="AJ403" s="77">
        <f t="shared" si="20"/>
        <v>12</v>
      </c>
      <c r="AK403" s="77"/>
      <c r="AL403" s="77"/>
    </row>
    <row r="404">
      <c r="A404" s="1"/>
      <c r="B404" s="1"/>
      <c r="C404" s="62"/>
      <c r="D404" s="62"/>
      <c r="E404" s="2">
        <v>5622.0</v>
      </c>
      <c r="F404" s="61">
        <v>2384.0</v>
      </c>
      <c r="G404" s="43">
        <f>'N1,N2,N3 Restoration'!H404</f>
        <v>9</v>
      </c>
      <c r="H404" s="43">
        <f>'Turnout Restoration'!AW404</f>
        <v>11</v>
      </c>
      <c r="I404" s="43">
        <f>'N1,N2,N3 Restoration'!J404</f>
        <v>6</v>
      </c>
      <c r="J404" s="44">
        <v>41.0</v>
      </c>
      <c r="K404" s="44">
        <v>108.0</v>
      </c>
      <c r="L404" s="44">
        <v>26.0</v>
      </c>
      <c r="M404" s="45">
        <f>'Turnout Restoration'!AR404</f>
        <v>13</v>
      </c>
      <c r="N404" s="45">
        <f>'Turnout Restoration'!O404</f>
        <v>10</v>
      </c>
      <c r="O404" s="45">
        <f>'Turnout Restoration'!AT404</f>
        <v>14</v>
      </c>
      <c r="P404" s="77">
        <f t="shared" si="2"/>
        <v>0.7127659574</v>
      </c>
      <c r="Q404" s="77">
        <f t="shared" si="3"/>
        <v>0.9152542373</v>
      </c>
      <c r="R404" s="77">
        <f t="shared" si="4"/>
        <v>0.01870074372</v>
      </c>
      <c r="S404" s="77">
        <f t="shared" si="5"/>
        <v>0.01959887769</v>
      </c>
      <c r="T404" s="77">
        <f t="shared" ref="T404:U404" si="421">R404+$D$12</f>
        <v>0.3797944681</v>
      </c>
      <c r="U404" s="77">
        <f t="shared" si="421"/>
        <v>0.3806926021</v>
      </c>
      <c r="V404" s="77">
        <f t="shared" si="7"/>
        <v>94</v>
      </c>
      <c r="W404" s="77">
        <f t="shared" si="8"/>
        <v>118</v>
      </c>
      <c r="X404" s="77">
        <f t="shared" si="9"/>
        <v>58.29932</v>
      </c>
      <c r="Y404" s="77">
        <f t="shared" si="10"/>
        <v>35.70068</v>
      </c>
      <c r="Z404" s="77">
        <f t="shared" si="11"/>
        <v>73.07827295</v>
      </c>
      <c r="AA404" s="77">
        <f t="shared" si="12"/>
        <v>44.92172705</v>
      </c>
      <c r="AB404" s="77">
        <f t="shared" si="13"/>
        <v>0.4631271857</v>
      </c>
      <c r="AC404" s="77">
        <f t="shared" si="14"/>
        <v>0.1368395776</v>
      </c>
      <c r="AD404" s="42">
        <f t="shared" si="15"/>
        <v>27</v>
      </c>
      <c r="AE404" s="42">
        <f t="shared" si="16"/>
        <v>17</v>
      </c>
      <c r="AF404" s="42">
        <f t="shared" si="17"/>
        <v>10</v>
      </c>
      <c r="AG404" s="42">
        <f t="shared" si="18"/>
        <v>6</v>
      </c>
      <c r="AH404" s="32">
        <f>'M1,M2,M3 Restoration'!AT404</f>
        <v>0.6144334258</v>
      </c>
      <c r="AI404" s="77">
        <f t="shared" si="19"/>
        <v>10</v>
      </c>
      <c r="AJ404" s="77">
        <f t="shared" si="20"/>
        <v>7</v>
      </c>
      <c r="AK404" s="77"/>
      <c r="AL404" s="77"/>
    </row>
    <row r="405">
      <c r="A405" s="1"/>
      <c r="B405" s="1"/>
      <c r="C405" s="62"/>
      <c r="D405" s="62"/>
      <c r="E405" s="2">
        <v>5624.0</v>
      </c>
      <c r="F405" s="61">
        <v>1053.0</v>
      </c>
      <c r="G405" s="43">
        <f>'N1,N2,N3 Restoration'!H405</f>
        <v>8</v>
      </c>
      <c r="H405" s="43">
        <f>'Turnout Restoration'!AW405</f>
        <v>13</v>
      </c>
      <c r="I405" s="43">
        <f>'N1,N2,N3 Restoration'!J405</f>
        <v>7</v>
      </c>
      <c r="J405" s="44">
        <v>24.0</v>
      </c>
      <c r="K405" s="44">
        <v>58.0</v>
      </c>
      <c r="L405" s="44">
        <v>19.0</v>
      </c>
      <c r="M405" s="45">
        <f>'Turnout Restoration'!AR405</f>
        <v>10</v>
      </c>
      <c r="N405" s="45">
        <f>'Turnout Restoration'!O405</f>
        <v>7</v>
      </c>
      <c r="O405" s="45">
        <f>'Turnout Restoration'!AT405</f>
        <v>6</v>
      </c>
      <c r="P405" s="77">
        <f t="shared" si="2"/>
        <v>0.7288135593</v>
      </c>
      <c r="Q405" s="77">
        <f t="shared" si="3"/>
        <v>0.8923076923</v>
      </c>
      <c r="R405" s="77">
        <f t="shared" si="4"/>
        <v>0.02613776378</v>
      </c>
      <c r="S405" s="77">
        <f t="shared" si="5"/>
        <v>0.008964646075</v>
      </c>
      <c r="T405" s="77">
        <f t="shared" ref="T405:U405" si="422">R405+$D$12</f>
        <v>0.3872314882</v>
      </c>
      <c r="U405" s="77">
        <f t="shared" si="422"/>
        <v>0.3700583705</v>
      </c>
      <c r="V405" s="77">
        <f t="shared" si="7"/>
        <v>59</v>
      </c>
      <c r="W405" s="77">
        <f t="shared" si="8"/>
        <v>65</v>
      </c>
      <c r="X405" s="77">
        <f t="shared" si="9"/>
        <v>36.1533422</v>
      </c>
      <c r="Y405" s="77">
        <f t="shared" si="10"/>
        <v>22.8466578</v>
      </c>
      <c r="Z405" s="77">
        <f t="shared" si="11"/>
        <v>40.94620592</v>
      </c>
      <c r="AA405" s="77">
        <f t="shared" si="12"/>
        <v>24.05379408</v>
      </c>
      <c r="AB405" s="77">
        <f t="shared" si="13"/>
        <v>0.4425593604</v>
      </c>
      <c r="AC405" s="77">
        <f t="shared" si="14"/>
        <v>0.1709560103</v>
      </c>
      <c r="AD405" s="42">
        <f t="shared" si="15"/>
        <v>16</v>
      </c>
      <c r="AE405" s="42">
        <f t="shared" si="16"/>
        <v>10</v>
      </c>
      <c r="AF405" s="42">
        <f t="shared" si="17"/>
        <v>7</v>
      </c>
      <c r="AG405" s="42">
        <f t="shared" si="18"/>
        <v>4</v>
      </c>
      <c r="AH405" s="32">
        <f>'M1,M2,M3 Restoration'!AT405</f>
        <v>0.5071150968</v>
      </c>
      <c r="AI405" s="77">
        <f t="shared" si="19"/>
        <v>5</v>
      </c>
      <c r="AJ405" s="77">
        <f t="shared" si="20"/>
        <v>5</v>
      </c>
      <c r="AK405" s="77"/>
      <c r="AL405" s="77"/>
    </row>
    <row r="406">
      <c r="A406" s="1"/>
      <c r="B406" s="1"/>
      <c r="C406" s="62"/>
      <c r="D406" s="62"/>
      <c r="E406" s="2">
        <v>5625.0</v>
      </c>
      <c r="F406" s="61">
        <v>3153.0</v>
      </c>
      <c r="G406" s="43">
        <f>'N1,N2,N3 Restoration'!H406</f>
        <v>20</v>
      </c>
      <c r="H406" s="43">
        <f>'Turnout Restoration'!AW406</f>
        <v>21</v>
      </c>
      <c r="I406" s="43">
        <f>'N1,N2,N3 Restoration'!J406</f>
        <v>29</v>
      </c>
      <c r="J406" s="44">
        <v>50.0</v>
      </c>
      <c r="K406" s="44">
        <v>136.0</v>
      </c>
      <c r="L406" s="44">
        <v>62.0</v>
      </c>
      <c r="M406" s="45">
        <f>'Turnout Restoration'!AR406</f>
        <v>17</v>
      </c>
      <c r="N406" s="45">
        <f>'Turnout Restoration'!O406</f>
        <v>22</v>
      </c>
      <c r="O406" s="45">
        <f>'Turnout Restoration'!AT406</f>
        <v>38</v>
      </c>
      <c r="P406" s="77">
        <f t="shared" si="2"/>
        <v>0.6706586826</v>
      </c>
      <c r="Q406" s="77">
        <f t="shared" si="3"/>
        <v>0.8607594937</v>
      </c>
      <c r="R406" s="77">
        <f t="shared" si="4"/>
        <v>-0.0008132403394</v>
      </c>
      <c r="S406" s="77">
        <f t="shared" si="5"/>
        <v>-0.005655892731</v>
      </c>
      <c r="T406" s="77">
        <f t="shared" ref="T406:U406" si="423">R406+$D$12</f>
        <v>0.3602804841</v>
      </c>
      <c r="U406" s="77">
        <f t="shared" si="423"/>
        <v>0.3554378317</v>
      </c>
      <c r="V406" s="77">
        <f t="shared" si="7"/>
        <v>167</v>
      </c>
      <c r="W406" s="77">
        <f t="shared" si="8"/>
        <v>158</v>
      </c>
      <c r="X406" s="77">
        <f t="shared" si="9"/>
        <v>106.8331592</v>
      </c>
      <c r="Y406" s="77">
        <f t="shared" si="10"/>
        <v>60.16684084</v>
      </c>
      <c r="Z406" s="77">
        <f t="shared" si="11"/>
        <v>101.8408226</v>
      </c>
      <c r="AA406" s="77">
        <f t="shared" si="12"/>
        <v>56.15917741</v>
      </c>
      <c r="AB406" s="77">
        <f t="shared" si="13"/>
        <v>0.5148214322</v>
      </c>
      <c r="AC406" s="77">
        <f t="shared" si="14"/>
        <v>0.2160233926</v>
      </c>
      <c r="AD406" s="42">
        <f t="shared" si="15"/>
        <v>55</v>
      </c>
      <c r="AE406" s="42">
        <f t="shared" si="16"/>
        <v>31</v>
      </c>
      <c r="AF406" s="42">
        <f t="shared" si="17"/>
        <v>22</v>
      </c>
      <c r="AG406" s="42">
        <f t="shared" si="18"/>
        <v>12</v>
      </c>
      <c r="AH406" s="32">
        <f>'M1,M2,M3 Restoration'!AT406</f>
        <v>0.2861020441</v>
      </c>
      <c r="AI406" s="77">
        <f t="shared" si="19"/>
        <v>9</v>
      </c>
      <c r="AJ406" s="77">
        <f t="shared" si="20"/>
        <v>22</v>
      </c>
      <c r="AK406" s="77"/>
      <c r="AL406" s="77"/>
    </row>
    <row r="407">
      <c r="A407" s="1"/>
      <c r="B407" s="1"/>
      <c r="C407" s="62"/>
      <c r="D407" s="62"/>
      <c r="E407" s="2">
        <v>5633.0</v>
      </c>
      <c r="F407" s="61">
        <v>1185.0</v>
      </c>
      <c r="G407" s="43">
        <f>'N1,N2,N3 Restoration'!H407</f>
        <v>2</v>
      </c>
      <c r="H407" s="43">
        <f>'Turnout Restoration'!AW407</f>
        <v>9</v>
      </c>
      <c r="I407" s="43">
        <f>'N1,N2,N3 Restoration'!J407</f>
        <v>5</v>
      </c>
      <c r="J407" s="44">
        <v>8.0</v>
      </c>
      <c r="K407" s="44">
        <v>32.0</v>
      </c>
      <c r="L407" s="44">
        <v>17.0</v>
      </c>
      <c r="M407" s="45">
        <f>'Turnout Restoration'!AR407</f>
        <v>3</v>
      </c>
      <c r="N407" s="45">
        <f>'Turnout Restoration'!O407</f>
        <v>13</v>
      </c>
      <c r="O407" s="45">
        <f>'Turnout Restoration'!AT407</f>
        <v>22</v>
      </c>
      <c r="P407" s="77">
        <f t="shared" si="2"/>
        <v>0.5</v>
      </c>
      <c r="Q407" s="77">
        <f t="shared" si="3"/>
        <v>0.7111111111</v>
      </c>
      <c r="R407" s="77">
        <f t="shared" si="4"/>
        <v>-0.07990244353</v>
      </c>
      <c r="S407" s="77">
        <f t="shared" si="5"/>
        <v>-0.07500818792</v>
      </c>
      <c r="T407" s="77">
        <f t="shared" ref="T407:U407" si="424">R407+$D$12</f>
        <v>0.2811912809</v>
      </c>
      <c r="U407" s="77">
        <f t="shared" si="424"/>
        <v>0.2860855365</v>
      </c>
      <c r="V407" s="77">
        <f t="shared" si="7"/>
        <v>50</v>
      </c>
      <c r="W407" s="77">
        <f t="shared" si="8"/>
        <v>45</v>
      </c>
      <c r="X407" s="77">
        <f t="shared" si="9"/>
        <v>35.94043596</v>
      </c>
      <c r="Y407" s="77">
        <f t="shared" si="10"/>
        <v>14.05956404</v>
      </c>
      <c r="Z407" s="77">
        <f t="shared" si="11"/>
        <v>32.12615086</v>
      </c>
      <c r="AA407" s="77">
        <f t="shared" si="12"/>
        <v>12.87384914</v>
      </c>
      <c r="AB407" s="77">
        <f t="shared" si="13"/>
        <v>0.6955953464</v>
      </c>
      <c r="AC407" s="77">
        <f t="shared" si="14"/>
        <v>0.4046547642</v>
      </c>
      <c r="AD407" s="42">
        <f t="shared" si="15"/>
        <v>25</v>
      </c>
      <c r="AE407" s="42">
        <f t="shared" si="16"/>
        <v>10</v>
      </c>
      <c r="AF407" s="42">
        <f t="shared" si="17"/>
        <v>13</v>
      </c>
      <c r="AG407" s="42">
        <f t="shared" si="18"/>
        <v>5</v>
      </c>
      <c r="AH407" s="32">
        <f>'M1,M2,M3 Restoration'!AT407</f>
        <v>0.1066543007</v>
      </c>
      <c r="AI407" s="77">
        <f t="shared" si="19"/>
        <v>1</v>
      </c>
      <c r="AJ407" s="77">
        <f t="shared" si="20"/>
        <v>9</v>
      </c>
      <c r="AK407" s="77"/>
      <c r="AL407" s="77"/>
    </row>
    <row r="408">
      <c r="A408" s="1"/>
      <c r="B408" s="1"/>
      <c r="C408" s="62"/>
      <c r="D408" s="62"/>
      <c r="E408" s="2">
        <v>5635.0</v>
      </c>
      <c r="F408" s="61">
        <v>1712.0</v>
      </c>
      <c r="G408" s="43">
        <f>'N1,N2,N3 Restoration'!H408</f>
        <v>11</v>
      </c>
      <c r="H408" s="43">
        <f>'Turnout Restoration'!AW408</f>
        <v>9</v>
      </c>
      <c r="I408" s="43">
        <f>'N1,N2,N3 Restoration'!J408</f>
        <v>5</v>
      </c>
      <c r="J408" s="44">
        <v>22.0</v>
      </c>
      <c r="K408" s="44">
        <v>59.0</v>
      </c>
      <c r="L408" s="44">
        <v>23.0</v>
      </c>
      <c r="M408" s="45">
        <f>'Turnout Restoration'!AR408</f>
        <v>13</v>
      </c>
      <c r="N408" s="45">
        <f>'Turnout Restoration'!O408</f>
        <v>12</v>
      </c>
      <c r="O408" s="45">
        <f>'Turnout Restoration'!AT408</f>
        <v>6</v>
      </c>
      <c r="P408" s="77">
        <f t="shared" si="2"/>
        <v>0.703125</v>
      </c>
      <c r="Q408" s="77">
        <f t="shared" si="3"/>
        <v>0.8309859155</v>
      </c>
      <c r="R408" s="77">
        <f t="shared" si="4"/>
        <v>0.0142327868</v>
      </c>
      <c r="S408" s="77">
        <f t="shared" si="5"/>
        <v>-0.01945401034</v>
      </c>
      <c r="T408" s="77">
        <f t="shared" ref="T408:U408" si="425">R408+$D$12</f>
        <v>0.3753265112</v>
      </c>
      <c r="U408" s="77">
        <f t="shared" si="425"/>
        <v>0.3416397141</v>
      </c>
      <c r="V408" s="77">
        <f t="shared" si="7"/>
        <v>64</v>
      </c>
      <c r="W408" s="77">
        <f t="shared" si="8"/>
        <v>71</v>
      </c>
      <c r="X408" s="77">
        <f t="shared" si="9"/>
        <v>39.97910328</v>
      </c>
      <c r="Y408" s="77">
        <f t="shared" si="10"/>
        <v>24.02089672</v>
      </c>
      <c r="Z408" s="77">
        <f t="shared" si="11"/>
        <v>46.7435803</v>
      </c>
      <c r="AA408" s="77">
        <f t="shared" si="12"/>
        <v>24.2564197</v>
      </c>
      <c r="AB408" s="77">
        <f t="shared" si="13"/>
        <v>0.4752482782</v>
      </c>
      <c r="AC408" s="77">
        <f t="shared" si="14"/>
        <v>0.2567197447</v>
      </c>
      <c r="AD408" s="42">
        <f t="shared" si="15"/>
        <v>19</v>
      </c>
      <c r="AE408" s="42">
        <f t="shared" si="16"/>
        <v>11</v>
      </c>
      <c r="AF408" s="42">
        <f t="shared" si="17"/>
        <v>12</v>
      </c>
      <c r="AG408" s="42">
        <f t="shared" si="18"/>
        <v>6</v>
      </c>
      <c r="AH408" s="32">
        <f>'M1,M2,M3 Restoration'!AT408</f>
        <v>0.5305991905</v>
      </c>
      <c r="AI408" s="77">
        <f t="shared" si="19"/>
        <v>6</v>
      </c>
      <c r="AJ408" s="77">
        <f t="shared" si="20"/>
        <v>5</v>
      </c>
      <c r="AK408" s="77"/>
      <c r="AL408" s="77"/>
    </row>
    <row r="409">
      <c r="A409" s="1"/>
      <c r="B409" s="1"/>
      <c r="C409" s="62"/>
      <c r="D409" s="62"/>
      <c r="E409" s="2">
        <v>5652.0</v>
      </c>
      <c r="F409" s="61">
        <v>1211.0</v>
      </c>
      <c r="G409" s="43">
        <f>'N1,N2,N3 Restoration'!H409</f>
        <v>18</v>
      </c>
      <c r="H409" s="43">
        <f>'Turnout Restoration'!AW409</f>
        <v>19</v>
      </c>
      <c r="I409" s="43">
        <f>'N1,N2,N3 Restoration'!J409</f>
        <v>26</v>
      </c>
      <c r="J409" s="44">
        <v>63.0</v>
      </c>
      <c r="K409" s="44">
        <v>148.0</v>
      </c>
      <c r="L409" s="44">
        <v>58.0</v>
      </c>
      <c r="M409" s="45">
        <f>'Turnout Restoration'!AR409</f>
        <v>29</v>
      </c>
      <c r="N409" s="45">
        <f>'Turnout Restoration'!O409</f>
        <v>26</v>
      </c>
      <c r="O409" s="45">
        <f>'Turnout Restoration'!AT409</f>
        <v>35</v>
      </c>
      <c r="P409" s="77">
        <f t="shared" si="2"/>
        <v>0.6540540541</v>
      </c>
      <c r="Q409" s="77">
        <f t="shared" si="3"/>
        <v>0.8505747126</v>
      </c>
      <c r="R409" s="77">
        <f t="shared" si="4"/>
        <v>-0.008508406055</v>
      </c>
      <c r="S409" s="77">
        <f t="shared" si="5"/>
        <v>-0.01037587652</v>
      </c>
      <c r="T409" s="77">
        <f t="shared" ref="T409:U409" si="426">R409+$D$12</f>
        <v>0.3525853184</v>
      </c>
      <c r="U409" s="77">
        <f t="shared" si="426"/>
        <v>0.3507178479</v>
      </c>
      <c r="V409" s="77">
        <f t="shared" si="7"/>
        <v>185</v>
      </c>
      <c r="W409" s="77">
        <f t="shared" si="8"/>
        <v>174</v>
      </c>
      <c r="X409" s="77">
        <f t="shared" si="9"/>
        <v>119.7717161</v>
      </c>
      <c r="Y409" s="77">
        <f t="shared" si="10"/>
        <v>65.2282839</v>
      </c>
      <c r="Z409" s="77">
        <f t="shared" si="11"/>
        <v>112.9750945</v>
      </c>
      <c r="AA409" s="77">
        <f t="shared" si="12"/>
        <v>61.02490553</v>
      </c>
      <c r="AB409" s="77">
        <f t="shared" si="13"/>
        <v>0.5343498622</v>
      </c>
      <c r="AC409" s="77">
        <f t="shared" si="14"/>
        <v>0.2301392189</v>
      </c>
      <c r="AD409" s="42">
        <f t="shared" si="15"/>
        <v>64</v>
      </c>
      <c r="AE409" s="42">
        <f t="shared" si="16"/>
        <v>35</v>
      </c>
      <c r="AF409" s="42">
        <f t="shared" si="17"/>
        <v>26</v>
      </c>
      <c r="AG409" s="42">
        <f t="shared" si="18"/>
        <v>14</v>
      </c>
      <c r="AH409" s="32">
        <f>'M1,M2,M3 Restoration'!AT409</f>
        <v>0.3766275652</v>
      </c>
      <c r="AI409" s="77">
        <f t="shared" si="19"/>
        <v>13</v>
      </c>
      <c r="AJ409" s="77">
        <f t="shared" si="20"/>
        <v>22</v>
      </c>
      <c r="AK409" s="77"/>
      <c r="AL409" s="77"/>
    </row>
    <row r="410">
      <c r="A410" s="1"/>
      <c r="B410" s="1"/>
      <c r="C410" s="62"/>
      <c r="D410" s="62"/>
      <c r="E410" s="2">
        <v>6001.0</v>
      </c>
      <c r="F410" s="61">
        <v>2316.0</v>
      </c>
      <c r="G410" s="43">
        <f>'N1,N2,N3 Restoration'!H410</f>
        <v>21</v>
      </c>
      <c r="H410" s="43">
        <f>'Turnout Restoration'!AW410</f>
        <v>19</v>
      </c>
      <c r="I410" s="43">
        <f>'N1,N2,N3 Restoration'!J410</f>
        <v>22</v>
      </c>
      <c r="J410" s="44">
        <v>45.0</v>
      </c>
      <c r="K410" s="44">
        <v>182.0</v>
      </c>
      <c r="L410" s="44">
        <v>57.0</v>
      </c>
      <c r="M410" s="45">
        <f>'Turnout Restoration'!AR410</f>
        <v>17</v>
      </c>
      <c r="N410" s="45">
        <f>'Turnout Restoration'!O410</f>
        <v>11</v>
      </c>
      <c r="O410" s="45">
        <f>'Turnout Restoration'!AT410</f>
        <v>33</v>
      </c>
      <c r="P410" s="77">
        <f t="shared" si="2"/>
        <v>0.6710526316</v>
      </c>
      <c r="Q410" s="77">
        <f t="shared" si="3"/>
        <v>0.9430051813</v>
      </c>
      <c r="R410" s="77">
        <f t="shared" si="4"/>
        <v>-0.0006306706183</v>
      </c>
      <c r="S410" s="77">
        <f t="shared" si="5"/>
        <v>0.0324596359</v>
      </c>
      <c r="T410" s="77">
        <f t="shared" ref="T410:U410" si="427">R410+$D$12</f>
        <v>0.3604630538</v>
      </c>
      <c r="U410" s="77">
        <f t="shared" si="427"/>
        <v>0.3935533603</v>
      </c>
      <c r="V410" s="77">
        <f t="shared" si="7"/>
        <v>152</v>
      </c>
      <c r="W410" s="77">
        <f t="shared" si="8"/>
        <v>193</v>
      </c>
      <c r="X410" s="77">
        <f t="shared" si="9"/>
        <v>97.20961582</v>
      </c>
      <c r="Y410" s="77">
        <f t="shared" si="10"/>
        <v>54.79038418</v>
      </c>
      <c r="Z410" s="77">
        <f t="shared" si="11"/>
        <v>117.0442015</v>
      </c>
      <c r="AA410" s="77">
        <f t="shared" si="12"/>
        <v>75.95579854</v>
      </c>
      <c r="AB410" s="77">
        <f t="shared" si="13"/>
        <v>0.5143524082</v>
      </c>
      <c r="AC410" s="77">
        <f t="shared" si="14"/>
        <v>0.09398158869</v>
      </c>
      <c r="AD410" s="42">
        <f t="shared" si="15"/>
        <v>50</v>
      </c>
      <c r="AE410" s="42">
        <f t="shared" si="16"/>
        <v>28</v>
      </c>
      <c r="AF410" s="42">
        <f t="shared" si="17"/>
        <v>11</v>
      </c>
      <c r="AG410" s="42">
        <f t="shared" si="18"/>
        <v>7</v>
      </c>
      <c r="AH410" s="32">
        <f>'M1,M2,M3 Restoration'!AT410</f>
        <v>0.337550635</v>
      </c>
      <c r="AI410" s="77">
        <f t="shared" si="19"/>
        <v>9</v>
      </c>
      <c r="AJ410" s="77">
        <f t="shared" si="20"/>
        <v>19</v>
      </c>
      <c r="AK410" s="77"/>
      <c r="AL410" s="77"/>
    </row>
    <row r="411">
      <c r="A411" s="1"/>
      <c r="B411" s="1"/>
      <c r="C411" s="62"/>
      <c r="D411" s="62"/>
      <c r="E411" s="2">
        <v>6003.0</v>
      </c>
      <c r="F411" s="61">
        <v>1099.0</v>
      </c>
      <c r="G411" s="43">
        <f>'N1,N2,N3 Restoration'!H411</f>
        <v>18</v>
      </c>
      <c r="H411" s="43">
        <f>'Turnout Restoration'!AW411</f>
        <v>13</v>
      </c>
      <c r="I411" s="43">
        <f>'N1,N2,N3 Restoration'!J411</f>
        <v>9</v>
      </c>
      <c r="J411" s="44">
        <v>94.0</v>
      </c>
      <c r="K411" s="44">
        <v>205.0</v>
      </c>
      <c r="L411" s="44">
        <v>55.0</v>
      </c>
      <c r="M411" s="45">
        <f>'Turnout Restoration'!AR411</f>
        <v>28</v>
      </c>
      <c r="N411" s="45">
        <f>'Turnout Restoration'!O411</f>
        <v>10</v>
      </c>
      <c r="O411" s="45">
        <f>'Turnout Restoration'!AT411</f>
        <v>11</v>
      </c>
      <c r="P411" s="77">
        <f t="shared" si="2"/>
        <v>0.7925531915</v>
      </c>
      <c r="Q411" s="77">
        <f t="shared" si="3"/>
        <v>0.9534883721</v>
      </c>
      <c r="R411" s="77">
        <f t="shared" si="4"/>
        <v>0.05567693894</v>
      </c>
      <c r="S411" s="77">
        <f t="shared" si="5"/>
        <v>0.03731791319</v>
      </c>
      <c r="T411" s="77">
        <f t="shared" ref="T411:U411" si="428">R411+$D$12</f>
        <v>0.4167706634</v>
      </c>
      <c r="U411" s="77">
        <f t="shared" si="428"/>
        <v>0.3984116376</v>
      </c>
      <c r="V411" s="77">
        <f t="shared" si="7"/>
        <v>188</v>
      </c>
      <c r="W411" s="77">
        <f t="shared" si="8"/>
        <v>215</v>
      </c>
      <c r="X411" s="77">
        <f t="shared" si="9"/>
        <v>109.6471153</v>
      </c>
      <c r="Y411" s="77">
        <f t="shared" si="10"/>
        <v>78.35288471</v>
      </c>
      <c r="Z411" s="77">
        <f t="shared" si="11"/>
        <v>129.3414979</v>
      </c>
      <c r="AA411" s="77">
        <f t="shared" si="12"/>
        <v>85.65850208</v>
      </c>
      <c r="AB411" s="77">
        <f t="shared" si="13"/>
        <v>0.3556865121</v>
      </c>
      <c r="AC411" s="77">
        <f t="shared" si="14"/>
        <v>0.07731470689</v>
      </c>
      <c r="AD411" s="42">
        <f t="shared" si="15"/>
        <v>39</v>
      </c>
      <c r="AE411" s="42">
        <f t="shared" si="16"/>
        <v>28</v>
      </c>
      <c r="AF411" s="42">
        <f t="shared" si="17"/>
        <v>10</v>
      </c>
      <c r="AG411" s="42">
        <f t="shared" si="18"/>
        <v>7</v>
      </c>
      <c r="AH411" s="32">
        <f>'M1,M2,M3 Restoration'!AT411</f>
        <v>0.6825806262</v>
      </c>
      <c r="AI411" s="77">
        <f t="shared" si="19"/>
        <v>19</v>
      </c>
      <c r="AJ411" s="77">
        <f t="shared" si="20"/>
        <v>9</v>
      </c>
      <c r="AK411" s="77"/>
      <c r="AL411" s="77"/>
    </row>
    <row r="412">
      <c r="A412" s="1"/>
      <c r="B412" s="1"/>
      <c r="C412" s="62"/>
      <c r="D412" s="62"/>
      <c r="E412" s="2">
        <v>6004.0</v>
      </c>
      <c r="F412" s="61">
        <v>1458.0</v>
      </c>
      <c r="G412" s="43">
        <f>'N1,N2,N3 Restoration'!H412</f>
        <v>22</v>
      </c>
      <c r="H412" s="43">
        <f>'Turnout Restoration'!AW412</f>
        <v>9</v>
      </c>
      <c r="I412" s="43">
        <f>'N1,N2,N3 Restoration'!J412</f>
        <v>8</v>
      </c>
      <c r="J412" s="44">
        <v>148.0</v>
      </c>
      <c r="K412" s="44">
        <v>294.0</v>
      </c>
      <c r="L412" s="44">
        <v>64.0</v>
      </c>
      <c r="M412" s="45">
        <f>'Turnout Restoration'!AR412</f>
        <v>30</v>
      </c>
      <c r="N412" s="45">
        <f>'Turnout Restoration'!O412</f>
        <v>7</v>
      </c>
      <c r="O412" s="45">
        <f>'Turnout Restoration'!AT412</f>
        <v>15</v>
      </c>
      <c r="P412" s="77">
        <f t="shared" si="2"/>
        <v>0.8249027237</v>
      </c>
      <c r="Q412" s="77">
        <f t="shared" si="3"/>
        <v>0.976744186</v>
      </c>
      <c r="R412" s="77">
        <f t="shared" si="4"/>
        <v>0.07066884377</v>
      </c>
      <c r="S412" s="77">
        <f t="shared" si="5"/>
        <v>0.04809547087</v>
      </c>
      <c r="T412" s="77">
        <f t="shared" ref="T412:U412" si="429">R412+$D$12</f>
        <v>0.4317625682</v>
      </c>
      <c r="U412" s="77">
        <f t="shared" si="429"/>
        <v>0.4091891953</v>
      </c>
      <c r="V412" s="77">
        <f t="shared" si="7"/>
        <v>257</v>
      </c>
      <c r="W412" s="77">
        <f t="shared" si="8"/>
        <v>301</v>
      </c>
      <c r="X412" s="77">
        <f t="shared" si="9"/>
        <v>146.03702</v>
      </c>
      <c r="Y412" s="77">
        <f t="shared" si="10"/>
        <v>110.96298</v>
      </c>
      <c r="Z412" s="77">
        <f t="shared" si="11"/>
        <v>177.8340522</v>
      </c>
      <c r="AA412" s="77">
        <f t="shared" si="12"/>
        <v>123.1659478</v>
      </c>
      <c r="AB412" s="77">
        <f t="shared" si="13"/>
        <v>0.3081410454</v>
      </c>
      <c r="AC412" s="77">
        <f t="shared" si="14"/>
        <v>0.03936254003</v>
      </c>
      <c r="AD412" s="42">
        <f t="shared" si="15"/>
        <v>45</v>
      </c>
      <c r="AE412" s="42">
        <f t="shared" si="16"/>
        <v>34</v>
      </c>
      <c r="AF412" s="42">
        <f t="shared" si="17"/>
        <v>7</v>
      </c>
      <c r="AG412" s="42">
        <f t="shared" si="18"/>
        <v>5</v>
      </c>
      <c r="AH412" s="32">
        <f>'M1,M2,M3 Restoration'!AT412</f>
        <v>0.805634064</v>
      </c>
      <c r="AI412" s="77">
        <f t="shared" si="19"/>
        <v>27</v>
      </c>
      <c r="AJ412" s="77">
        <f t="shared" si="20"/>
        <v>7</v>
      </c>
      <c r="AK412" s="77"/>
      <c r="AL412" s="77"/>
    </row>
    <row r="413">
      <c r="A413" s="1"/>
      <c r="B413" s="1"/>
      <c r="C413" s="62"/>
      <c r="D413" s="62"/>
      <c r="E413" s="2">
        <v>6007.0</v>
      </c>
      <c r="F413" s="61">
        <v>2030.0</v>
      </c>
      <c r="G413" s="43">
        <f>'N1,N2,N3 Restoration'!H413</f>
        <v>20</v>
      </c>
      <c r="H413" s="43">
        <f>'Turnout Restoration'!AW413</f>
        <v>28</v>
      </c>
      <c r="I413" s="43">
        <f>'N1,N2,N3 Restoration'!J413</f>
        <v>36</v>
      </c>
      <c r="J413" s="44">
        <v>63.0</v>
      </c>
      <c r="K413" s="44">
        <v>110.0</v>
      </c>
      <c r="L413" s="44">
        <v>46.0</v>
      </c>
      <c r="M413" s="45">
        <f>'Turnout Restoration'!AR413</f>
        <v>21</v>
      </c>
      <c r="N413" s="45">
        <f>'Turnout Restoration'!O413</f>
        <v>30</v>
      </c>
      <c r="O413" s="45">
        <f>'Turnout Restoration'!AT413</f>
        <v>35</v>
      </c>
      <c r="P413" s="77">
        <f t="shared" si="2"/>
        <v>0.6606060606</v>
      </c>
      <c r="Q413" s="77">
        <f t="shared" si="3"/>
        <v>0.7857142857</v>
      </c>
      <c r="R413" s="77">
        <f t="shared" si="4"/>
        <v>-0.005471977029</v>
      </c>
      <c r="S413" s="77">
        <f t="shared" si="5"/>
        <v>-0.04043446719</v>
      </c>
      <c r="T413" s="77">
        <f t="shared" ref="T413:U413" si="430">R413+$D$12</f>
        <v>0.3556217474</v>
      </c>
      <c r="U413" s="77">
        <f t="shared" si="430"/>
        <v>0.3206592572</v>
      </c>
      <c r="V413" s="77">
        <f t="shared" si="7"/>
        <v>165</v>
      </c>
      <c r="W413" s="77">
        <f t="shared" si="8"/>
        <v>140</v>
      </c>
      <c r="X413" s="77">
        <f t="shared" si="9"/>
        <v>106.3224117</v>
      </c>
      <c r="Y413" s="77">
        <f t="shared" si="10"/>
        <v>58.67758832</v>
      </c>
      <c r="Z413" s="77">
        <f t="shared" si="11"/>
        <v>95.10770399</v>
      </c>
      <c r="AA413" s="77">
        <f t="shared" si="12"/>
        <v>44.89229601</v>
      </c>
      <c r="AB413" s="77">
        <f t="shared" si="13"/>
        <v>0.5266998661</v>
      </c>
      <c r="AC413" s="77">
        <f t="shared" si="14"/>
        <v>0.3154318603</v>
      </c>
      <c r="AD413" s="42">
        <f t="shared" si="15"/>
        <v>56</v>
      </c>
      <c r="AE413" s="42">
        <f t="shared" si="16"/>
        <v>31</v>
      </c>
      <c r="AF413" s="42">
        <f t="shared" si="17"/>
        <v>30</v>
      </c>
      <c r="AG413" s="42">
        <f t="shared" si="18"/>
        <v>14</v>
      </c>
      <c r="AH413" s="32">
        <f>'M1,M2,M3 Restoration'!AT413</f>
        <v>0.4029943061</v>
      </c>
      <c r="AI413" s="77">
        <f t="shared" si="19"/>
        <v>12</v>
      </c>
      <c r="AJ413" s="77">
        <f t="shared" si="20"/>
        <v>19</v>
      </c>
      <c r="AK413" s="77"/>
      <c r="AL413" s="77"/>
    </row>
    <row r="414">
      <c r="A414" s="1"/>
      <c r="B414" s="1"/>
      <c r="C414" s="62"/>
      <c r="D414" s="62"/>
      <c r="E414" s="2">
        <v>6009.0</v>
      </c>
      <c r="F414" s="61">
        <v>1588.0</v>
      </c>
      <c r="G414" s="43">
        <f>'N1,N2,N3 Restoration'!H414</f>
        <v>16</v>
      </c>
      <c r="H414" s="43">
        <f>'Turnout Restoration'!AW414</f>
        <v>24</v>
      </c>
      <c r="I414" s="43">
        <f>'N1,N2,N3 Restoration'!J414</f>
        <v>22</v>
      </c>
      <c r="J414" s="44">
        <v>42.0</v>
      </c>
      <c r="K414" s="44">
        <v>111.0</v>
      </c>
      <c r="L414" s="44">
        <v>37.0</v>
      </c>
      <c r="M414" s="45">
        <f>'Turnout Restoration'!AR414</f>
        <v>12</v>
      </c>
      <c r="N414" s="45">
        <f>'Turnout Restoration'!O414</f>
        <v>14</v>
      </c>
      <c r="O414" s="45">
        <f>'Turnout Restoration'!AT414</f>
        <v>25</v>
      </c>
      <c r="P414" s="77">
        <f t="shared" si="2"/>
        <v>0.6810344828</v>
      </c>
      <c r="Q414" s="77">
        <f t="shared" si="3"/>
        <v>0.888</v>
      </c>
      <c r="R414" s="77">
        <f t="shared" si="4"/>
        <v>0.003995268384</v>
      </c>
      <c r="S414" s="77">
        <f t="shared" si="5"/>
        <v>0.006968310776</v>
      </c>
      <c r="T414" s="77">
        <f t="shared" ref="T414:U414" si="431">R414+$D$12</f>
        <v>0.3650889928</v>
      </c>
      <c r="U414" s="77">
        <f t="shared" si="431"/>
        <v>0.3680620352</v>
      </c>
      <c r="V414" s="77">
        <f t="shared" si="7"/>
        <v>116</v>
      </c>
      <c r="W414" s="77">
        <f t="shared" si="8"/>
        <v>125</v>
      </c>
      <c r="X414" s="77">
        <f t="shared" si="9"/>
        <v>73.64967684</v>
      </c>
      <c r="Y414" s="77">
        <f t="shared" si="10"/>
        <v>42.35032316</v>
      </c>
      <c r="Z414" s="77">
        <f t="shared" si="11"/>
        <v>78.9922456</v>
      </c>
      <c r="AA414" s="77">
        <f t="shared" si="12"/>
        <v>46.0077544</v>
      </c>
      <c r="AB414" s="77">
        <f t="shared" si="13"/>
        <v>0.5023783075</v>
      </c>
      <c r="AC414" s="77">
        <f t="shared" si="14"/>
        <v>0.1772325865</v>
      </c>
      <c r="AD414" s="42">
        <f t="shared" si="15"/>
        <v>37</v>
      </c>
      <c r="AE414" s="42">
        <f t="shared" si="16"/>
        <v>21</v>
      </c>
      <c r="AF414" s="42">
        <f t="shared" si="17"/>
        <v>14</v>
      </c>
      <c r="AG414" s="42">
        <f t="shared" si="18"/>
        <v>8</v>
      </c>
      <c r="AH414" s="32">
        <f>'M1,M2,M3 Restoration'!AT414</f>
        <v>0.3966628651</v>
      </c>
      <c r="AI414" s="77">
        <f t="shared" si="19"/>
        <v>8</v>
      </c>
      <c r="AJ414" s="77">
        <f t="shared" si="20"/>
        <v>13</v>
      </c>
      <c r="AK414" s="77"/>
      <c r="AL414" s="77"/>
    </row>
    <row r="415">
      <c r="A415" s="1"/>
      <c r="B415" s="1"/>
      <c r="C415" s="62"/>
      <c r="D415" s="62"/>
      <c r="E415" s="2">
        <v>6011.0</v>
      </c>
      <c r="F415" s="61">
        <v>1013.0</v>
      </c>
      <c r="G415" s="43">
        <f>'N1,N2,N3 Restoration'!H415</f>
        <v>8</v>
      </c>
      <c r="H415" s="43">
        <f>'Turnout Restoration'!AW415</f>
        <v>3</v>
      </c>
      <c r="I415" s="43">
        <f>'N1,N2,N3 Restoration'!J415</f>
        <v>17</v>
      </c>
      <c r="J415" s="44">
        <v>23.0</v>
      </c>
      <c r="K415" s="44">
        <v>76.0</v>
      </c>
      <c r="L415" s="44">
        <v>22.0</v>
      </c>
      <c r="M415" s="45">
        <f>'Turnout Restoration'!AR415</f>
        <v>14</v>
      </c>
      <c r="N415" s="45">
        <f>'Turnout Restoration'!O415</f>
        <v>9</v>
      </c>
      <c r="O415" s="45">
        <f>'Turnout Restoration'!AT415</f>
        <v>30</v>
      </c>
      <c r="P415" s="77">
        <f t="shared" si="2"/>
        <v>0.5056179775</v>
      </c>
      <c r="Q415" s="77">
        <f t="shared" si="3"/>
        <v>0.8941176471</v>
      </c>
      <c r="R415" s="77">
        <f t="shared" si="4"/>
        <v>-0.07729887622</v>
      </c>
      <c r="S415" s="77">
        <f t="shared" si="5"/>
        <v>0.009803442419</v>
      </c>
      <c r="T415" s="77">
        <f t="shared" ref="T415:U415" si="432">R415+$D$12</f>
        <v>0.2837948482</v>
      </c>
      <c r="U415" s="77">
        <f t="shared" si="432"/>
        <v>0.3708971668</v>
      </c>
      <c r="V415" s="77">
        <f t="shared" si="7"/>
        <v>89</v>
      </c>
      <c r="W415" s="77">
        <f t="shared" si="8"/>
        <v>85</v>
      </c>
      <c r="X415" s="77">
        <f t="shared" si="9"/>
        <v>63.74225851</v>
      </c>
      <c r="Y415" s="77">
        <f t="shared" si="10"/>
        <v>25.25774149</v>
      </c>
      <c r="Z415" s="77">
        <f t="shared" si="11"/>
        <v>53.47374082</v>
      </c>
      <c r="AA415" s="77">
        <f t="shared" si="12"/>
        <v>31.52625918</v>
      </c>
      <c r="AB415" s="77">
        <f t="shared" si="13"/>
        <v>0.6902799027</v>
      </c>
      <c r="AC415" s="77">
        <f t="shared" si="14"/>
        <v>0.1683069084</v>
      </c>
      <c r="AD415" s="42">
        <f t="shared" si="15"/>
        <v>44</v>
      </c>
      <c r="AE415" s="42">
        <f t="shared" si="16"/>
        <v>17</v>
      </c>
      <c r="AF415" s="42">
        <f t="shared" si="17"/>
        <v>9</v>
      </c>
      <c r="AG415" s="42">
        <f t="shared" si="18"/>
        <v>5</v>
      </c>
      <c r="AH415" s="32">
        <f>'M1,M2,M3 Restoration'!AT415</f>
        <v>0.3026374763</v>
      </c>
      <c r="AI415" s="77">
        <f t="shared" si="19"/>
        <v>5</v>
      </c>
      <c r="AJ415" s="77">
        <f t="shared" si="20"/>
        <v>12</v>
      </c>
      <c r="AK415" s="77"/>
      <c r="AL415" s="77"/>
    </row>
    <row r="416">
      <c r="A416" s="1"/>
      <c r="B416" s="1"/>
      <c r="C416" s="62"/>
      <c r="D416" s="62"/>
      <c r="E416" s="2">
        <v>6012.0</v>
      </c>
      <c r="F416" s="61">
        <v>1030.0</v>
      </c>
      <c r="G416" s="43">
        <f>'N1,N2,N3 Restoration'!H416</f>
        <v>3</v>
      </c>
      <c r="H416" s="43">
        <f>'Turnout Restoration'!AW416</f>
        <v>3</v>
      </c>
      <c r="I416" s="43">
        <f>'N1,N2,N3 Restoration'!J416</f>
        <v>20</v>
      </c>
      <c r="J416" s="44">
        <v>27.0</v>
      </c>
      <c r="K416" s="44">
        <v>60.0</v>
      </c>
      <c r="L416" s="44">
        <v>36.0</v>
      </c>
      <c r="M416" s="45">
        <f>'Turnout Restoration'!AR416</f>
        <v>9</v>
      </c>
      <c r="N416" s="45">
        <f>'Turnout Restoration'!O416</f>
        <v>8</v>
      </c>
      <c r="O416" s="45">
        <f>'Turnout Restoration'!AT416</f>
        <v>47</v>
      </c>
      <c r="P416" s="77">
        <f t="shared" si="2"/>
        <v>0.5294117647</v>
      </c>
      <c r="Q416" s="77">
        <f t="shared" si="3"/>
        <v>0.8823529412</v>
      </c>
      <c r="R416" s="77">
        <f t="shared" si="4"/>
        <v>-0.06627200294</v>
      </c>
      <c r="S416" s="77">
        <f t="shared" si="5"/>
        <v>0.004351266183</v>
      </c>
      <c r="T416" s="77">
        <f t="shared" ref="T416:U416" si="433">R416+$D$12</f>
        <v>0.2948217215</v>
      </c>
      <c r="U416" s="77">
        <f t="shared" si="433"/>
        <v>0.3654449906</v>
      </c>
      <c r="V416" s="77">
        <f t="shared" si="7"/>
        <v>119</v>
      </c>
      <c r="W416" s="77">
        <f t="shared" si="8"/>
        <v>68</v>
      </c>
      <c r="X416" s="77">
        <f t="shared" si="9"/>
        <v>83.91621514</v>
      </c>
      <c r="Y416" s="77">
        <f t="shared" si="10"/>
        <v>35.08378486</v>
      </c>
      <c r="Z416" s="77">
        <f t="shared" si="11"/>
        <v>43.14974064</v>
      </c>
      <c r="AA416" s="77">
        <f t="shared" si="12"/>
        <v>24.85025936</v>
      </c>
      <c r="AB416" s="77">
        <f t="shared" si="13"/>
        <v>0.6673322898</v>
      </c>
      <c r="AC416" s="77">
        <f t="shared" si="14"/>
        <v>0.1854008826</v>
      </c>
      <c r="AD416" s="42">
        <f t="shared" si="15"/>
        <v>56</v>
      </c>
      <c r="AE416" s="42">
        <f t="shared" si="16"/>
        <v>23</v>
      </c>
      <c r="AF416" s="42">
        <f t="shared" si="17"/>
        <v>8</v>
      </c>
      <c r="AG416" s="42">
        <f t="shared" si="18"/>
        <v>5</v>
      </c>
      <c r="AH416" s="32">
        <f>'M1,M2,M3 Restoration'!AT416</f>
        <v>0.07942621224</v>
      </c>
      <c r="AI416" s="77">
        <f t="shared" si="19"/>
        <v>2</v>
      </c>
      <c r="AJ416" s="77">
        <f t="shared" si="20"/>
        <v>21</v>
      </c>
      <c r="AK416" s="77"/>
      <c r="AL416" s="77"/>
    </row>
    <row r="417">
      <c r="A417" s="1"/>
      <c r="B417" s="1"/>
      <c r="C417" s="62"/>
      <c r="D417" s="62"/>
      <c r="E417" s="2">
        <v>6014.0</v>
      </c>
      <c r="F417" s="61">
        <v>1399.0</v>
      </c>
      <c r="G417" s="43">
        <f>'N1,N2,N3 Restoration'!H417</f>
        <v>25</v>
      </c>
      <c r="H417" s="43">
        <f>'Turnout Restoration'!AW417</f>
        <v>5</v>
      </c>
      <c r="I417" s="43">
        <f>'N1,N2,N3 Restoration'!J417</f>
        <v>7</v>
      </c>
      <c r="J417" s="44">
        <v>38.0</v>
      </c>
      <c r="K417" s="44">
        <v>114.0</v>
      </c>
      <c r="L417" s="44">
        <v>25.0</v>
      </c>
      <c r="M417" s="45">
        <f>'Turnout Restoration'!AR417</f>
        <v>19</v>
      </c>
      <c r="N417" s="45">
        <f>'Turnout Restoration'!O417</f>
        <v>6</v>
      </c>
      <c r="O417" s="45">
        <f>'Turnout Restoration'!AT417</f>
        <v>7</v>
      </c>
      <c r="P417" s="77">
        <f t="shared" si="2"/>
        <v>0.7078651685</v>
      </c>
      <c r="Q417" s="77">
        <f t="shared" si="3"/>
        <v>0.95</v>
      </c>
      <c r="R417" s="77">
        <f t="shared" si="4"/>
        <v>0.01642954671</v>
      </c>
      <c r="S417" s="77">
        <f t="shared" si="5"/>
        <v>0.03570127954</v>
      </c>
      <c r="T417" s="77">
        <f t="shared" ref="T417:U417" si="434">R417+$D$12</f>
        <v>0.3775232711</v>
      </c>
      <c r="U417" s="77">
        <f t="shared" si="434"/>
        <v>0.396795004</v>
      </c>
      <c r="V417" s="77">
        <f t="shared" si="7"/>
        <v>89</v>
      </c>
      <c r="W417" s="77">
        <f t="shared" si="8"/>
        <v>120</v>
      </c>
      <c r="X417" s="77">
        <f t="shared" si="9"/>
        <v>55.40042887</v>
      </c>
      <c r="Y417" s="77">
        <f t="shared" si="10"/>
        <v>33.59957113</v>
      </c>
      <c r="Z417" s="77">
        <f t="shared" si="11"/>
        <v>72.38459953</v>
      </c>
      <c r="AA417" s="77">
        <f t="shared" si="12"/>
        <v>47.61540047</v>
      </c>
      <c r="AB417" s="77">
        <f t="shared" si="13"/>
        <v>0.4693104463</v>
      </c>
      <c r="AC417" s="77">
        <f t="shared" si="14"/>
        <v>0.08289056014</v>
      </c>
      <c r="AD417" s="42">
        <f t="shared" si="15"/>
        <v>26</v>
      </c>
      <c r="AE417" s="42">
        <f t="shared" si="16"/>
        <v>16</v>
      </c>
      <c r="AF417" s="42">
        <f t="shared" si="17"/>
        <v>6</v>
      </c>
      <c r="AG417" s="42">
        <f t="shared" si="18"/>
        <v>4</v>
      </c>
      <c r="AH417" s="32">
        <f>'M1,M2,M3 Restoration'!AT417</f>
        <v>0.7305881071</v>
      </c>
      <c r="AI417" s="77">
        <f t="shared" si="19"/>
        <v>12</v>
      </c>
      <c r="AJ417" s="77">
        <f t="shared" si="20"/>
        <v>4</v>
      </c>
      <c r="AK417" s="77"/>
      <c r="AL417" s="77"/>
    </row>
    <row r="418">
      <c r="A418" s="1"/>
      <c r="B418" s="1"/>
      <c r="C418" s="62"/>
      <c r="D418" s="62"/>
      <c r="E418" s="2">
        <v>6015.0</v>
      </c>
      <c r="F418" s="61">
        <v>1359.0</v>
      </c>
      <c r="G418" s="43">
        <f>'N1,N2,N3 Restoration'!H418</f>
        <v>8</v>
      </c>
      <c r="H418" s="43">
        <f>'Turnout Restoration'!AW418</f>
        <v>16</v>
      </c>
      <c r="I418" s="43">
        <f>'N1,N2,N3 Restoration'!J418</f>
        <v>11</v>
      </c>
      <c r="J418" s="44">
        <v>26.0</v>
      </c>
      <c r="K418" s="44">
        <v>68.0</v>
      </c>
      <c r="L418" s="44">
        <v>13.0</v>
      </c>
      <c r="M418" s="45">
        <f>'Turnout Restoration'!AR418</f>
        <v>13</v>
      </c>
      <c r="N418" s="45">
        <f>'Turnout Restoration'!O418</f>
        <v>14</v>
      </c>
      <c r="O418" s="45">
        <f>'Turnout Restoration'!AT418</f>
        <v>13</v>
      </c>
      <c r="P418" s="77">
        <f t="shared" si="2"/>
        <v>0.6</v>
      </c>
      <c r="Q418" s="77">
        <f t="shared" si="3"/>
        <v>0.8292682927</v>
      </c>
      <c r="R418" s="77">
        <f t="shared" si="4"/>
        <v>-0.03355894552</v>
      </c>
      <c r="S418" s="77">
        <f t="shared" si="5"/>
        <v>-0.02025001683</v>
      </c>
      <c r="T418" s="77">
        <f t="shared" ref="T418:U418" si="435">R418+$D$12</f>
        <v>0.3275347789</v>
      </c>
      <c r="U418" s="77">
        <f t="shared" si="435"/>
        <v>0.3408437076</v>
      </c>
      <c r="V418" s="77">
        <f t="shared" si="7"/>
        <v>65</v>
      </c>
      <c r="W418" s="77">
        <f t="shared" si="8"/>
        <v>82</v>
      </c>
      <c r="X418" s="77">
        <f t="shared" si="9"/>
        <v>43.71023937</v>
      </c>
      <c r="Y418" s="77">
        <f t="shared" si="10"/>
        <v>21.28976063</v>
      </c>
      <c r="Z418" s="77">
        <f t="shared" si="11"/>
        <v>54.05081598</v>
      </c>
      <c r="AA418" s="77">
        <f t="shared" si="12"/>
        <v>27.94918402</v>
      </c>
      <c r="AB418" s="77">
        <f t="shared" si="13"/>
        <v>0.594826301</v>
      </c>
      <c r="AC418" s="77">
        <f t="shared" si="14"/>
        <v>0.2590155162</v>
      </c>
      <c r="AD418" s="42">
        <f t="shared" si="15"/>
        <v>26</v>
      </c>
      <c r="AE418" s="42">
        <f t="shared" si="16"/>
        <v>13</v>
      </c>
      <c r="AF418" s="42">
        <f t="shared" si="17"/>
        <v>14</v>
      </c>
      <c r="AG418" s="42">
        <f t="shared" si="18"/>
        <v>7</v>
      </c>
      <c r="AH418" s="32">
        <f>'M1,M2,M3 Restoration'!AT418</f>
        <v>0.5340511321</v>
      </c>
      <c r="AI418" s="77">
        <f t="shared" si="19"/>
        <v>7</v>
      </c>
      <c r="AJ418" s="77">
        <f t="shared" si="20"/>
        <v>6</v>
      </c>
      <c r="AK418" s="77"/>
      <c r="AL418" s="77"/>
    </row>
    <row r="419">
      <c r="A419" s="1"/>
      <c r="B419" s="1"/>
      <c r="C419" s="62"/>
      <c r="D419" s="62"/>
      <c r="E419" s="2">
        <v>6016.0</v>
      </c>
      <c r="F419" s="61">
        <v>2203.0</v>
      </c>
      <c r="G419" s="43">
        <f>'N1,N2,N3 Restoration'!H419</f>
        <v>23</v>
      </c>
      <c r="H419" s="43">
        <f>'Turnout Restoration'!AW419</f>
        <v>10</v>
      </c>
      <c r="I419" s="43">
        <f>'N1,N2,N3 Restoration'!J419</f>
        <v>14</v>
      </c>
      <c r="J419" s="44">
        <v>69.0</v>
      </c>
      <c r="K419" s="44">
        <v>129.0</v>
      </c>
      <c r="L419" s="44">
        <v>25.0</v>
      </c>
      <c r="M419" s="45">
        <f>'Turnout Restoration'!AR419</f>
        <v>26</v>
      </c>
      <c r="N419" s="45">
        <f>'Turnout Restoration'!O419</f>
        <v>12</v>
      </c>
      <c r="O419" s="45">
        <f>'Turnout Restoration'!AT419</f>
        <v>16</v>
      </c>
      <c r="P419" s="77">
        <f t="shared" si="2"/>
        <v>0.6911764706</v>
      </c>
      <c r="Q419" s="77">
        <f t="shared" si="3"/>
        <v>0.914893617</v>
      </c>
      <c r="R419" s="77">
        <f t="shared" si="4"/>
        <v>0.008695420312</v>
      </c>
      <c r="S419" s="77">
        <f t="shared" si="5"/>
        <v>0.01943175364</v>
      </c>
      <c r="T419" s="77">
        <f t="shared" ref="T419:U419" si="436">R419+$D$12</f>
        <v>0.3697891447</v>
      </c>
      <c r="U419" s="77">
        <f t="shared" si="436"/>
        <v>0.3805254781</v>
      </c>
      <c r="V419" s="77">
        <f t="shared" si="7"/>
        <v>136</v>
      </c>
      <c r="W419" s="77">
        <f t="shared" si="8"/>
        <v>141</v>
      </c>
      <c r="X419" s="77">
        <f t="shared" si="9"/>
        <v>85.70867632</v>
      </c>
      <c r="Y419" s="77">
        <f t="shared" si="10"/>
        <v>50.29132368</v>
      </c>
      <c r="Z419" s="77">
        <f t="shared" si="11"/>
        <v>87.34590759</v>
      </c>
      <c r="AA419" s="77">
        <f t="shared" si="12"/>
        <v>53.65409241</v>
      </c>
      <c r="AB419" s="77">
        <f t="shared" si="13"/>
        <v>0.4900320691</v>
      </c>
      <c r="AC419" s="77">
        <f t="shared" si="14"/>
        <v>0.1373847995</v>
      </c>
      <c r="AD419" s="42">
        <f t="shared" si="15"/>
        <v>42</v>
      </c>
      <c r="AE419" s="42">
        <f t="shared" si="16"/>
        <v>25</v>
      </c>
      <c r="AF419" s="42">
        <f t="shared" si="17"/>
        <v>12</v>
      </c>
      <c r="AG419" s="42">
        <f t="shared" si="18"/>
        <v>7</v>
      </c>
      <c r="AH419" s="32">
        <f>'M1,M2,M3 Restoration'!AT419</f>
        <v>0.7599258275</v>
      </c>
      <c r="AI419" s="77">
        <f t="shared" si="19"/>
        <v>19</v>
      </c>
      <c r="AJ419" s="77">
        <f t="shared" si="20"/>
        <v>6</v>
      </c>
      <c r="AK419" s="77"/>
      <c r="AL419" s="77"/>
    </row>
    <row r="420">
      <c r="A420" s="1"/>
      <c r="B420" s="1"/>
      <c r="C420" s="62"/>
      <c r="D420" s="62"/>
      <c r="E420" s="2">
        <v>6017.0</v>
      </c>
      <c r="F420" s="61">
        <v>2829.0</v>
      </c>
      <c r="G420" s="43">
        <f>'N1,N2,N3 Restoration'!H420</f>
        <v>33</v>
      </c>
      <c r="H420" s="43">
        <f>'Turnout Restoration'!AW420</f>
        <v>19</v>
      </c>
      <c r="I420" s="43">
        <f>'N1,N2,N3 Restoration'!J420</f>
        <v>35</v>
      </c>
      <c r="J420" s="44">
        <v>77.0</v>
      </c>
      <c r="K420" s="44">
        <v>159.0</v>
      </c>
      <c r="L420" s="44">
        <v>74.0</v>
      </c>
      <c r="M420" s="45">
        <f>'Turnout Restoration'!AR420</f>
        <v>33</v>
      </c>
      <c r="N420" s="45">
        <f>'Turnout Restoration'!O420</f>
        <v>27</v>
      </c>
      <c r="O420" s="45">
        <f>'Turnout Restoration'!AT420</f>
        <v>37</v>
      </c>
      <c r="P420" s="77">
        <f t="shared" si="2"/>
        <v>0.6832579186</v>
      </c>
      <c r="Q420" s="77">
        <f t="shared" si="3"/>
        <v>0.8548387097</v>
      </c>
      <c r="R420" s="77">
        <f t="shared" si="4"/>
        <v>0.005025686307</v>
      </c>
      <c r="S420" s="77">
        <f t="shared" si="5"/>
        <v>-0.008399791143</v>
      </c>
      <c r="T420" s="77">
        <f t="shared" ref="T420:U420" si="437">R420+$D$12</f>
        <v>0.3661194107</v>
      </c>
      <c r="U420" s="77">
        <f t="shared" si="437"/>
        <v>0.3526939333</v>
      </c>
      <c r="V420" s="77">
        <f t="shared" si="7"/>
        <v>221</v>
      </c>
      <c r="W420" s="77">
        <f t="shared" si="8"/>
        <v>186</v>
      </c>
      <c r="X420" s="77">
        <f t="shared" si="9"/>
        <v>140.0876102</v>
      </c>
      <c r="Y420" s="77">
        <f t="shared" si="10"/>
        <v>80.91238977</v>
      </c>
      <c r="Z420" s="77">
        <f t="shared" si="11"/>
        <v>120.3989284</v>
      </c>
      <c r="AA420" s="77">
        <f t="shared" si="12"/>
        <v>65.60107159</v>
      </c>
      <c r="AB420" s="77">
        <f t="shared" si="13"/>
        <v>0.499687302</v>
      </c>
      <c r="AC420" s="77">
        <f t="shared" si="14"/>
        <v>0.2242544876</v>
      </c>
      <c r="AD420" s="42">
        <f t="shared" si="15"/>
        <v>70</v>
      </c>
      <c r="AE420" s="42">
        <f t="shared" si="16"/>
        <v>40</v>
      </c>
      <c r="AF420" s="42">
        <f t="shared" si="17"/>
        <v>27</v>
      </c>
      <c r="AG420" s="42">
        <f t="shared" si="18"/>
        <v>15</v>
      </c>
      <c r="AH420" s="32">
        <f>'M1,M2,M3 Restoration'!AT420</f>
        <v>0.4153147392</v>
      </c>
      <c r="AI420" s="77">
        <f t="shared" si="19"/>
        <v>17</v>
      </c>
      <c r="AJ420" s="77">
        <f t="shared" si="20"/>
        <v>23</v>
      </c>
      <c r="AK420" s="77"/>
      <c r="AL420" s="77"/>
    </row>
    <row r="421">
      <c r="A421" s="1"/>
      <c r="B421" s="1"/>
      <c r="C421" s="62"/>
      <c r="D421" s="62"/>
      <c r="E421" s="2">
        <v>6018.0</v>
      </c>
      <c r="F421" s="61">
        <v>909.0</v>
      </c>
      <c r="G421" s="43">
        <f>'N1,N2,N3 Restoration'!H421</f>
        <v>6</v>
      </c>
      <c r="H421" s="43">
        <f>'Turnout Restoration'!AW421</f>
        <v>1</v>
      </c>
      <c r="I421" s="43">
        <f>'N1,N2,N3 Restoration'!J421</f>
        <v>16</v>
      </c>
      <c r="J421" s="44">
        <v>38.0</v>
      </c>
      <c r="K421" s="44">
        <v>128.0</v>
      </c>
      <c r="L421" s="44">
        <v>26.0</v>
      </c>
      <c r="M421" s="45">
        <f>'Turnout Restoration'!AR421</f>
        <v>16</v>
      </c>
      <c r="N421" s="45">
        <f>'Turnout Restoration'!O421</f>
        <v>2</v>
      </c>
      <c r="O421" s="45">
        <f>'Turnout Restoration'!AT421</f>
        <v>25</v>
      </c>
      <c r="P421" s="77">
        <f t="shared" si="2"/>
        <v>0.6095238095</v>
      </c>
      <c r="Q421" s="77">
        <f t="shared" si="3"/>
        <v>0.9846153846</v>
      </c>
      <c r="R421" s="77">
        <f t="shared" si="4"/>
        <v>-0.02914527904</v>
      </c>
      <c r="S421" s="77">
        <f t="shared" si="5"/>
        <v>0.05174325962</v>
      </c>
      <c r="T421" s="77">
        <f t="shared" ref="T421:U421" si="438">R421+$D$12</f>
        <v>0.3319484454</v>
      </c>
      <c r="U421" s="77">
        <f t="shared" si="438"/>
        <v>0.412836984</v>
      </c>
      <c r="V421" s="77">
        <f t="shared" si="7"/>
        <v>105</v>
      </c>
      <c r="W421" s="77">
        <f t="shared" si="8"/>
        <v>130</v>
      </c>
      <c r="X421" s="77">
        <f t="shared" si="9"/>
        <v>70.14541324</v>
      </c>
      <c r="Y421" s="77">
        <f t="shared" si="10"/>
        <v>34.85458676</v>
      </c>
      <c r="Z421" s="77">
        <f t="shared" si="11"/>
        <v>76.33119208</v>
      </c>
      <c r="AA421" s="77">
        <f t="shared" si="12"/>
        <v>53.66880792</v>
      </c>
      <c r="AB421" s="77">
        <f t="shared" si="13"/>
        <v>0.584500085</v>
      </c>
      <c r="AC421" s="77">
        <f t="shared" si="14"/>
        <v>0.02620160835</v>
      </c>
      <c r="AD421" s="42">
        <f t="shared" si="15"/>
        <v>41</v>
      </c>
      <c r="AE421" s="42">
        <f t="shared" si="16"/>
        <v>20</v>
      </c>
      <c r="AF421" s="42">
        <f t="shared" si="17"/>
        <v>2</v>
      </c>
      <c r="AG421" s="42">
        <f t="shared" si="18"/>
        <v>1</v>
      </c>
      <c r="AH421" s="32">
        <f>'M1,M2,M3 Restoration'!AT421</f>
        <v>0.3366475386</v>
      </c>
      <c r="AI421" s="77">
        <f t="shared" si="19"/>
        <v>7</v>
      </c>
      <c r="AJ421" s="77">
        <f t="shared" si="20"/>
        <v>13</v>
      </c>
      <c r="AK421" s="77"/>
      <c r="AL421" s="77"/>
    </row>
    <row r="422">
      <c r="A422" s="1"/>
      <c r="B422" s="1"/>
      <c r="C422" s="62"/>
      <c r="D422" s="62"/>
      <c r="E422" s="2">
        <v>6030.0</v>
      </c>
      <c r="F422" s="61">
        <v>1171.0</v>
      </c>
      <c r="G422" s="43">
        <f>'N1,N2,N3 Restoration'!H422</f>
        <v>10</v>
      </c>
      <c r="H422" s="43">
        <f>'Turnout Restoration'!AW422</f>
        <v>3</v>
      </c>
      <c r="I422" s="43">
        <f>'N1,N2,N3 Restoration'!J422</f>
        <v>13</v>
      </c>
      <c r="J422" s="44">
        <v>19.0</v>
      </c>
      <c r="K422" s="44">
        <v>81.0</v>
      </c>
      <c r="L422" s="44">
        <v>30.0</v>
      </c>
      <c r="M422" s="45">
        <f>'Turnout Restoration'!AR422</f>
        <v>6</v>
      </c>
      <c r="N422" s="45">
        <f>'Turnout Restoration'!O422</f>
        <v>5</v>
      </c>
      <c r="O422" s="45">
        <f>'Turnout Restoration'!AT422</f>
        <v>16</v>
      </c>
      <c r="P422" s="77">
        <f t="shared" si="2"/>
        <v>0.6901408451</v>
      </c>
      <c r="Q422" s="77">
        <f t="shared" si="3"/>
        <v>0.9418604651</v>
      </c>
      <c r="R422" s="77">
        <f t="shared" si="4"/>
        <v>0.008215475221</v>
      </c>
      <c r="S422" s="77">
        <f t="shared" si="5"/>
        <v>0.03192913435</v>
      </c>
      <c r="T422" s="77">
        <f t="shared" ref="T422:U422" si="439">R422+$D$12</f>
        <v>0.3693091996</v>
      </c>
      <c r="U422" s="77">
        <f t="shared" si="439"/>
        <v>0.3930228588</v>
      </c>
      <c r="V422" s="77">
        <f t="shared" si="7"/>
        <v>71</v>
      </c>
      <c r="W422" s="77">
        <f t="shared" si="8"/>
        <v>86</v>
      </c>
      <c r="X422" s="77">
        <f t="shared" si="9"/>
        <v>44.77904683</v>
      </c>
      <c r="Y422" s="77">
        <f t="shared" si="10"/>
        <v>26.22095317</v>
      </c>
      <c r="Z422" s="77">
        <f t="shared" si="11"/>
        <v>52.20003415</v>
      </c>
      <c r="AA422" s="77">
        <f t="shared" si="12"/>
        <v>33.79996585</v>
      </c>
      <c r="AB422" s="77">
        <f t="shared" si="13"/>
        <v>0.4913012125</v>
      </c>
      <c r="AC422" s="77">
        <f t="shared" si="14"/>
        <v>0.09578537796</v>
      </c>
      <c r="AD422" s="42">
        <f t="shared" si="15"/>
        <v>22</v>
      </c>
      <c r="AE422" s="42">
        <f t="shared" si="16"/>
        <v>13</v>
      </c>
      <c r="AF422" s="42">
        <f t="shared" si="17"/>
        <v>5</v>
      </c>
      <c r="AG422" s="42">
        <f t="shared" si="18"/>
        <v>3</v>
      </c>
      <c r="AH422" s="32">
        <f>'M1,M2,M3 Restoration'!AT422</f>
        <v>0.2440254804</v>
      </c>
      <c r="AI422" s="77">
        <f t="shared" si="19"/>
        <v>3</v>
      </c>
      <c r="AJ422" s="77">
        <f t="shared" si="20"/>
        <v>10</v>
      </c>
      <c r="AK422" s="77"/>
      <c r="AL422" s="77"/>
    </row>
    <row r="423">
      <c r="A423" s="1"/>
      <c r="B423" s="1"/>
      <c r="C423" s="62"/>
      <c r="D423" s="62"/>
      <c r="E423" s="2">
        <v>6031.0</v>
      </c>
      <c r="F423" s="61">
        <v>1096.0</v>
      </c>
      <c r="G423" s="43">
        <f>'N1,N2,N3 Restoration'!H423</f>
        <v>11</v>
      </c>
      <c r="H423" s="43">
        <f>'Turnout Restoration'!AW423</f>
        <v>22</v>
      </c>
      <c r="I423" s="43">
        <f>'N1,N2,N3 Restoration'!J423</f>
        <v>10</v>
      </c>
      <c r="J423" s="44">
        <v>23.0</v>
      </c>
      <c r="K423" s="44">
        <v>53.0</v>
      </c>
      <c r="L423" s="44">
        <v>18.0</v>
      </c>
      <c r="M423" s="45">
        <f>'Turnout Restoration'!AR423</f>
        <v>5</v>
      </c>
      <c r="N423" s="45">
        <f>'Turnout Restoration'!O423</f>
        <v>11</v>
      </c>
      <c r="O423" s="45">
        <f>'Turnout Restoration'!AT423</f>
        <v>8</v>
      </c>
      <c r="P423" s="77">
        <f t="shared" si="2"/>
        <v>0.7592592593</v>
      </c>
      <c r="Q423" s="77">
        <f t="shared" si="3"/>
        <v>0.828125</v>
      </c>
      <c r="R423" s="77">
        <f t="shared" si="4"/>
        <v>0.04024736612</v>
      </c>
      <c r="S423" s="77">
        <f t="shared" si="5"/>
        <v>-0.02077985866</v>
      </c>
      <c r="T423" s="77">
        <f t="shared" ref="T423:U423" si="440">R423+$D$12</f>
        <v>0.4013410905</v>
      </c>
      <c r="U423" s="77">
        <f t="shared" si="440"/>
        <v>0.3403138658</v>
      </c>
      <c r="V423" s="77">
        <f t="shared" si="7"/>
        <v>54</v>
      </c>
      <c r="W423" s="77">
        <f t="shared" si="8"/>
        <v>64</v>
      </c>
      <c r="X423" s="77">
        <f t="shared" si="9"/>
        <v>32.32758111</v>
      </c>
      <c r="Y423" s="77">
        <f t="shared" si="10"/>
        <v>21.67241889</v>
      </c>
      <c r="Z423" s="77">
        <f t="shared" si="11"/>
        <v>42.21991259</v>
      </c>
      <c r="AA423" s="77">
        <f t="shared" si="12"/>
        <v>21.78008741</v>
      </c>
      <c r="AB423" s="77">
        <f t="shared" si="13"/>
        <v>0.4021333967</v>
      </c>
      <c r="AC423" s="77">
        <f t="shared" si="14"/>
        <v>0.2605405678</v>
      </c>
      <c r="AD423" s="42">
        <f t="shared" si="15"/>
        <v>13</v>
      </c>
      <c r="AE423" s="42">
        <f t="shared" si="16"/>
        <v>9</v>
      </c>
      <c r="AF423" s="42">
        <f t="shared" si="17"/>
        <v>11</v>
      </c>
      <c r="AG423" s="42">
        <f t="shared" si="18"/>
        <v>6</v>
      </c>
      <c r="AH423" s="32">
        <f>'M1,M2,M3 Restoration'!AT423</f>
        <v>0.5024241878</v>
      </c>
      <c r="AI423" s="77">
        <f t="shared" si="19"/>
        <v>5</v>
      </c>
      <c r="AJ423" s="77">
        <f t="shared" si="20"/>
        <v>4</v>
      </c>
      <c r="AK423" s="77"/>
      <c r="AL423" s="77"/>
    </row>
    <row r="424">
      <c r="A424" s="1"/>
      <c r="B424" s="1"/>
      <c r="C424" s="62"/>
      <c r="D424" s="62"/>
      <c r="E424" s="2">
        <v>6033.0</v>
      </c>
      <c r="F424" s="61">
        <v>1635.0</v>
      </c>
      <c r="G424" s="43">
        <f>'N1,N2,N3 Restoration'!H424</f>
        <v>15</v>
      </c>
      <c r="H424" s="43">
        <f>'Turnout Restoration'!AW424</f>
        <v>9</v>
      </c>
      <c r="I424" s="43">
        <f>'N1,N2,N3 Restoration'!J424</f>
        <v>3</v>
      </c>
      <c r="J424" s="44">
        <v>35.0</v>
      </c>
      <c r="K424" s="44">
        <v>86.0</v>
      </c>
      <c r="L424" s="44">
        <v>16.0</v>
      </c>
      <c r="M424" s="45">
        <f>'Turnout Restoration'!AR424</f>
        <v>14</v>
      </c>
      <c r="N424" s="45">
        <f>'Turnout Restoration'!O424</f>
        <v>7</v>
      </c>
      <c r="O424" s="45">
        <f>'Turnout Restoration'!AT424</f>
        <v>3</v>
      </c>
      <c r="P424" s="77">
        <f t="shared" si="2"/>
        <v>0.75</v>
      </c>
      <c r="Q424" s="77">
        <f t="shared" si="3"/>
        <v>0.9247311828</v>
      </c>
      <c r="R424" s="77">
        <f t="shared" si="4"/>
        <v>0.03595630149</v>
      </c>
      <c r="S424" s="77">
        <f t="shared" si="5"/>
        <v>0.02399082574</v>
      </c>
      <c r="T424" s="77">
        <f t="shared" ref="T424:U424" si="441">R424+$D$12</f>
        <v>0.3970500259</v>
      </c>
      <c r="U424" s="77">
        <f t="shared" si="441"/>
        <v>0.3850845502</v>
      </c>
      <c r="V424" s="77">
        <f t="shared" si="7"/>
        <v>68</v>
      </c>
      <c r="W424" s="77">
        <f t="shared" si="8"/>
        <v>93</v>
      </c>
      <c r="X424" s="77">
        <f t="shared" si="9"/>
        <v>41.00059824</v>
      </c>
      <c r="Y424" s="77">
        <f t="shared" si="10"/>
        <v>26.99940176</v>
      </c>
      <c r="Z424" s="77">
        <f t="shared" si="11"/>
        <v>57.18713684</v>
      </c>
      <c r="AA424" s="77">
        <f t="shared" si="12"/>
        <v>35.81286316</v>
      </c>
      <c r="AB424" s="77">
        <f t="shared" si="13"/>
        <v>0.4146280964</v>
      </c>
      <c r="AC424" s="77">
        <f t="shared" si="14"/>
        <v>0.1224051489</v>
      </c>
      <c r="AD424" s="42">
        <f t="shared" si="15"/>
        <v>17</v>
      </c>
      <c r="AE424" s="42">
        <f t="shared" si="16"/>
        <v>11</v>
      </c>
      <c r="AF424" s="42">
        <f t="shared" si="17"/>
        <v>7</v>
      </c>
      <c r="AG424" s="42">
        <f t="shared" si="18"/>
        <v>4</v>
      </c>
      <c r="AH424" s="32">
        <f>'M1,M2,M3 Restoration'!AT424</f>
        <v>0.8633817333</v>
      </c>
      <c r="AI424" s="77">
        <f t="shared" si="19"/>
        <v>9</v>
      </c>
      <c r="AJ424" s="77">
        <f t="shared" si="20"/>
        <v>2</v>
      </c>
      <c r="AK424" s="77"/>
      <c r="AL424" s="77"/>
    </row>
    <row r="425">
      <c r="A425" s="1"/>
      <c r="B425" s="1"/>
      <c r="C425" s="62"/>
      <c r="D425" s="62"/>
      <c r="E425" s="2">
        <v>6036.0</v>
      </c>
      <c r="F425" s="61">
        <v>1465.0</v>
      </c>
      <c r="G425" s="43">
        <f>'N1,N2,N3 Restoration'!H425</f>
        <v>10</v>
      </c>
      <c r="H425" s="43">
        <f>'Turnout Restoration'!AW425</f>
        <v>4</v>
      </c>
      <c r="I425" s="43">
        <f>'N1,N2,N3 Restoration'!J425</f>
        <v>9</v>
      </c>
      <c r="J425" s="44">
        <v>67.0</v>
      </c>
      <c r="K425" s="44">
        <v>127.0</v>
      </c>
      <c r="L425" s="44">
        <v>43.0</v>
      </c>
      <c r="M425" s="45">
        <f>'Turnout Restoration'!AR425</f>
        <v>11</v>
      </c>
      <c r="N425" s="45">
        <f>'Turnout Restoration'!O425</f>
        <v>6</v>
      </c>
      <c r="O425" s="45">
        <f>'Turnout Restoration'!AT425</f>
        <v>18</v>
      </c>
      <c r="P425" s="77">
        <f t="shared" si="2"/>
        <v>0.7913669065</v>
      </c>
      <c r="Q425" s="77">
        <f t="shared" si="3"/>
        <v>0.954887218</v>
      </c>
      <c r="R425" s="77">
        <f t="shared" si="4"/>
        <v>0.05512717297</v>
      </c>
      <c r="S425" s="77">
        <f t="shared" si="5"/>
        <v>0.03796618734</v>
      </c>
      <c r="T425" s="77">
        <f t="shared" ref="T425:U425" si="442">R425+$D$12</f>
        <v>0.4162208974</v>
      </c>
      <c r="U425" s="77">
        <f t="shared" si="442"/>
        <v>0.3990599117</v>
      </c>
      <c r="V425" s="77">
        <f t="shared" si="7"/>
        <v>139</v>
      </c>
      <c r="W425" s="77">
        <f t="shared" si="8"/>
        <v>133</v>
      </c>
      <c r="X425" s="77">
        <f t="shared" si="9"/>
        <v>81.14529526</v>
      </c>
      <c r="Y425" s="77">
        <f t="shared" si="10"/>
        <v>57.85470474</v>
      </c>
      <c r="Z425" s="77">
        <f t="shared" si="11"/>
        <v>79.92503174</v>
      </c>
      <c r="AA425" s="77">
        <f t="shared" si="12"/>
        <v>53.07496826</v>
      </c>
      <c r="AB425" s="77">
        <f t="shared" si="13"/>
        <v>0.3573836278</v>
      </c>
      <c r="AC425" s="77">
        <f t="shared" si="14"/>
        <v>0.07507034867</v>
      </c>
      <c r="AD425" s="42">
        <f t="shared" si="15"/>
        <v>29</v>
      </c>
      <c r="AE425" s="42">
        <f t="shared" si="16"/>
        <v>21</v>
      </c>
      <c r="AF425" s="42">
        <f t="shared" si="17"/>
        <v>6</v>
      </c>
      <c r="AG425" s="42">
        <f t="shared" si="18"/>
        <v>4</v>
      </c>
      <c r="AH425" s="32">
        <f>'M1,M2,M3 Restoration'!AT425</f>
        <v>0.558694412</v>
      </c>
      <c r="AI425" s="77">
        <f t="shared" si="19"/>
        <v>12</v>
      </c>
      <c r="AJ425" s="77">
        <f t="shared" si="20"/>
        <v>9</v>
      </c>
      <c r="AK425" s="77"/>
      <c r="AL425" s="77"/>
    </row>
    <row r="426">
      <c r="A426" s="1"/>
      <c r="B426" s="1"/>
      <c r="C426" s="62"/>
      <c r="D426" s="62"/>
      <c r="E426" s="2">
        <v>6037.0</v>
      </c>
      <c r="F426" s="61">
        <v>1876.0</v>
      </c>
      <c r="G426" s="43">
        <f>'N1,N2,N3 Restoration'!H426</f>
        <v>7</v>
      </c>
      <c r="H426" s="43">
        <f>'Turnout Restoration'!AW426</f>
        <v>5</v>
      </c>
      <c r="I426" s="43">
        <f>'N1,N2,N3 Restoration'!J426</f>
        <v>25</v>
      </c>
      <c r="J426" s="44">
        <v>26.0</v>
      </c>
      <c r="K426" s="44">
        <v>94.0</v>
      </c>
      <c r="L426" s="44">
        <v>57.0</v>
      </c>
      <c r="M426" s="45">
        <f>'Turnout Restoration'!AR426</f>
        <v>18</v>
      </c>
      <c r="N426" s="45">
        <f>'Turnout Restoration'!O426</f>
        <v>17</v>
      </c>
      <c r="O426" s="45">
        <f>'Turnout Restoration'!AT426</f>
        <v>78</v>
      </c>
      <c r="P426" s="77">
        <f t="shared" si="2"/>
        <v>0.4636871508</v>
      </c>
      <c r="Q426" s="77">
        <f t="shared" si="3"/>
        <v>0.8468468468</v>
      </c>
      <c r="R426" s="77">
        <f t="shared" si="4"/>
        <v>-0.09673108805</v>
      </c>
      <c r="S426" s="77">
        <f t="shared" si="5"/>
        <v>-0.01210349994</v>
      </c>
      <c r="T426" s="77">
        <f t="shared" ref="T426:U426" si="443">R426+$D$12</f>
        <v>0.2643626364</v>
      </c>
      <c r="U426" s="77">
        <f t="shared" si="443"/>
        <v>0.3489902245</v>
      </c>
      <c r="V426" s="77">
        <f t="shared" si="7"/>
        <v>179</v>
      </c>
      <c r="W426" s="77">
        <f t="shared" si="8"/>
        <v>111</v>
      </c>
      <c r="X426" s="77">
        <f t="shared" si="9"/>
        <v>131.6790881</v>
      </c>
      <c r="Y426" s="77">
        <f t="shared" si="10"/>
        <v>47.32091191</v>
      </c>
      <c r="Z426" s="77">
        <f t="shared" si="11"/>
        <v>72.26208508</v>
      </c>
      <c r="AA426" s="77">
        <f t="shared" si="12"/>
        <v>38.73791492</v>
      </c>
      <c r="AB426" s="77">
        <f t="shared" si="13"/>
        <v>0.729045146</v>
      </c>
      <c r="AC426" s="77">
        <f t="shared" si="14"/>
        <v>0.2352547671</v>
      </c>
      <c r="AD426" s="42">
        <f t="shared" si="15"/>
        <v>96</v>
      </c>
      <c r="AE426" s="42">
        <f t="shared" si="16"/>
        <v>34</v>
      </c>
      <c r="AF426" s="42">
        <f t="shared" si="17"/>
        <v>17</v>
      </c>
      <c r="AG426" s="42">
        <f t="shared" si="18"/>
        <v>9</v>
      </c>
      <c r="AH426" s="32">
        <f>'M1,M2,M3 Restoration'!AT426</f>
        <v>0.02673108792</v>
      </c>
      <c r="AI426" s="77">
        <f t="shared" si="19"/>
        <v>1</v>
      </c>
      <c r="AJ426" s="77">
        <f t="shared" si="20"/>
        <v>33</v>
      </c>
      <c r="AK426" s="77"/>
      <c r="AL426" s="77"/>
    </row>
    <row r="427">
      <c r="A427" s="1"/>
      <c r="B427" s="1"/>
      <c r="C427" s="62"/>
      <c r="D427" s="62"/>
      <c r="E427" s="2">
        <v>6038.0</v>
      </c>
      <c r="F427" s="61">
        <v>1419.0</v>
      </c>
      <c r="G427" s="43">
        <f>'N1,N2,N3 Restoration'!H427</f>
        <v>12</v>
      </c>
      <c r="H427" s="43">
        <f>'Turnout Restoration'!AW427</f>
        <v>2</v>
      </c>
      <c r="I427" s="43">
        <f>'N1,N2,N3 Restoration'!J427</f>
        <v>13</v>
      </c>
      <c r="J427" s="44">
        <v>28.0</v>
      </c>
      <c r="K427" s="44">
        <v>62.0</v>
      </c>
      <c r="L427" s="44">
        <v>22.0</v>
      </c>
      <c r="M427" s="45">
        <f>'Turnout Restoration'!AR427</f>
        <v>9</v>
      </c>
      <c r="N427" s="45">
        <f>'Turnout Restoration'!O427</f>
        <v>5</v>
      </c>
      <c r="O427" s="45">
        <f>'Turnout Restoration'!AT427</f>
        <v>10</v>
      </c>
      <c r="P427" s="77">
        <f t="shared" si="2"/>
        <v>0.7246376812</v>
      </c>
      <c r="Q427" s="77">
        <f t="shared" si="3"/>
        <v>0.9253731343</v>
      </c>
      <c r="R427" s="77">
        <f t="shared" si="4"/>
        <v>0.02420251577</v>
      </c>
      <c r="S427" s="77">
        <f t="shared" si="5"/>
        <v>0.02428832854</v>
      </c>
      <c r="T427" s="77">
        <f t="shared" ref="T427:U427" si="444">R427+$D$12</f>
        <v>0.3852962402</v>
      </c>
      <c r="U427" s="77">
        <f t="shared" si="444"/>
        <v>0.3853820529</v>
      </c>
      <c r="V427" s="77">
        <f t="shared" si="7"/>
        <v>69</v>
      </c>
      <c r="W427" s="77">
        <f t="shared" si="8"/>
        <v>67</v>
      </c>
      <c r="X427" s="77">
        <f t="shared" si="9"/>
        <v>42.41455943</v>
      </c>
      <c r="Y427" s="77">
        <f t="shared" si="10"/>
        <v>26.58544057</v>
      </c>
      <c r="Z427" s="77">
        <f t="shared" si="11"/>
        <v>41.17940245</v>
      </c>
      <c r="AA427" s="77">
        <f t="shared" si="12"/>
        <v>25.82059755</v>
      </c>
      <c r="AB427" s="77">
        <f t="shared" si="13"/>
        <v>0.447959386</v>
      </c>
      <c r="AC427" s="77">
        <f t="shared" si="14"/>
        <v>0.121419926</v>
      </c>
      <c r="AD427" s="42">
        <f t="shared" si="15"/>
        <v>19</v>
      </c>
      <c r="AE427" s="42">
        <f t="shared" si="16"/>
        <v>12</v>
      </c>
      <c r="AF427" s="42">
        <f t="shared" si="17"/>
        <v>5</v>
      </c>
      <c r="AG427" s="42">
        <f t="shared" si="18"/>
        <v>3</v>
      </c>
      <c r="AH427" s="32">
        <f>'M1,M2,M3 Restoration'!AT427</f>
        <v>0.4707061498</v>
      </c>
      <c r="AI427" s="77">
        <f t="shared" si="19"/>
        <v>6</v>
      </c>
      <c r="AJ427" s="77">
        <f t="shared" si="20"/>
        <v>6</v>
      </c>
      <c r="AK427" s="77"/>
      <c r="AL427" s="77"/>
    </row>
    <row r="428">
      <c r="A428" s="1"/>
      <c r="B428" s="1"/>
      <c r="C428" s="62"/>
      <c r="D428" s="62"/>
      <c r="E428" s="2">
        <v>6042.0</v>
      </c>
      <c r="F428" s="61">
        <v>2262.0</v>
      </c>
      <c r="G428" s="43">
        <f>'N1,N2,N3 Restoration'!H428</f>
        <v>24</v>
      </c>
      <c r="H428" s="43">
        <f>'Turnout Restoration'!AW428</f>
        <v>26</v>
      </c>
      <c r="I428" s="43">
        <f>'N1,N2,N3 Restoration'!J428</f>
        <v>26</v>
      </c>
      <c r="J428" s="44">
        <v>65.0</v>
      </c>
      <c r="K428" s="44">
        <v>164.0</v>
      </c>
      <c r="L428" s="44">
        <v>47.0</v>
      </c>
      <c r="M428" s="45">
        <f>'Turnout Restoration'!AR428</f>
        <v>21</v>
      </c>
      <c r="N428" s="45">
        <f>'Turnout Restoration'!O428</f>
        <v>24</v>
      </c>
      <c r="O428" s="45">
        <f>'Turnout Restoration'!AT428</f>
        <v>26</v>
      </c>
      <c r="P428" s="77">
        <f t="shared" si="2"/>
        <v>0.7044025157</v>
      </c>
      <c r="Q428" s="77">
        <f t="shared" si="3"/>
        <v>0.8723404255</v>
      </c>
      <c r="R428" s="77">
        <f t="shared" si="4"/>
        <v>0.01482483228</v>
      </c>
      <c r="S428" s="77">
        <f t="shared" si="5"/>
        <v>-0.0002888838051</v>
      </c>
      <c r="T428" s="77">
        <f t="shared" ref="T428:U428" si="445">R428+$D$12</f>
        <v>0.3759185567</v>
      </c>
      <c r="U428" s="77">
        <f t="shared" si="445"/>
        <v>0.3608048406</v>
      </c>
      <c r="V428" s="77">
        <f t="shared" si="7"/>
        <v>159</v>
      </c>
      <c r="W428" s="77">
        <f t="shared" si="8"/>
        <v>188</v>
      </c>
      <c r="X428" s="77">
        <f t="shared" si="9"/>
        <v>99.22894949</v>
      </c>
      <c r="Y428" s="77">
        <f t="shared" si="10"/>
        <v>59.77105051</v>
      </c>
      <c r="Z428" s="77">
        <f t="shared" si="11"/>
        <v>120.16869</v>
      </c>
      <c r="AA428" s="77">
        <f t="shared" si="12"/>
        <v>67.83131003</v>
      </c>
      <c r="AB428" s="77">
        <f t="shared" si="13"/>
        <v>0.4736520969</v>
      </c>
      <c r="AC428" s="77">
        <f t="shared" si="14"/>
        <v>0.1997192447</v>
      </c>
      <c r="AD428" s="42">
        <f t="shared" si="15"/>
        <v>47</v>
      </c>
      <c r="AE428" s="42">
        <f t="shared" si="16"/>
        <v>28</v>
      </c>
      <c r="AF428" s="42">
        <f t="shared" si="17"/>
        <v>24</v>
      </c>
      <c r="AG428" s="42">
        <f t="shared" si="18"/>
        <v>14</v>
      </c>
      <c r="AH428" s="32">
        <f>'M1,M2,M3 Restoration'!AT428</f>
        <v>0.494102552</v>
      </c>
      <c r="AI428" s="77">
        <f t="shared" si="19"/>
        <v>14</v>
      </c>
      <c r="AJ428" s="77">
        <f t="shared" si="20"/>
        <v>14</v>
      </c>
      <c r="AK428" s="77"/>
      <c r="AL428" s="77"/>
    </row>
    <row r="429">
      <c r="A429" s="1"/>
      <c r="B429" s="1"/>
      <c r="C429" s="62"/>
      <c r="D429" s="62"/>
      <c r="E429" s="2">
        <v>6044.0</v>
      </c>
      <c r="F429" s="61">
        <v>2239.0</v>
      </c>
      <c r="G429" s="43">
        <f>'N1,N2,N3 Restoration'!H429</f>
        <v>11</v>
      </c>
      <c r="H429" s="43">
        <f>'Turnout Restoration'!AW429</f>
        <v>9</v>
      </c>
      <c r="I429" s="43">
        <f>'N1,N2,N3 Restoration'!J429</f>
        <v>13</v>
      </c>
      <c r="J429" s="44">
        <v>46.0</v>
      </c>
      <c r="K429" s="44">
        <v>110.0</v>
      </c>
      <c r="L429" s="44">
        <v>27.0</v>
      </c>
      <c r="M429" s="45">
        <f>'Turnout Restoration'!AR429</f>
        <v>14</v>
      </c>
      <c r="N429" s="45">
        <f>'Turnout Restoration'!O429</f>
        <v>8</v>
      </c>
      <c r="O429" s="45">
        <f>'Turnout Restoration'!AT429</f>
        <v>21</v>
      </c>
      <c r="P429" s="77">
        <f t="shared" si="2"/>
        <v>0.6759259259</v>
      </c>
      <c r="Q429" s="77">
        <f t="shared" si="3"/>
        <v>0.9322033898</v>
      </c>
      <c r="R429" s="77">
        <f t="shared" si="4"/>
        <v>0.00162778445</v>
      </c>
      <c r="S429" s="77">
        <f t="shared" si="5"/>
        <v>0.02745370786</v>
      </c>
      <c r="T429" s="77">
        <f t="shared" ref="T429:U429" si="446">R429+$D$12</f>
        <v>0.3627215089</v>
      </c>
      <c r="U429" s="77">
        <f t="shared" si="446"/>
        <v>0.3885474323</v>
      </c>
      <c r="V429" s="77">
        <f t="shared" si="7"/>
        <v>108</v>
      </c>
      <c r="W429" s="77">
        <f t="shared" si="8"/>
        <v>118</v>
      </c>
      <c r="X429" s="77">
        <f t="shared" si="9"/>
        <v>68.82607704</v>
      </c>
      <c r="Y429" s="77">
        <f t="shared" si="10"/>
        <v>39.17392296</v>
      </c>
      <c r="Z429" s="77">
        <f t="shared" si="11"/>
        <v>72.15140299</v>
      </c>
      <c r="AA429" s="77">
        <f t="shared" si="12"/>
        <v>45.84859701</v>
      </c>
      <c r="AB429" s="77">
        <f t="shared" si="13"/>
        <v>0.5085281844</v>
      </c>
      <c r="AC429" s="77">
        <f t="shared" si="14"/>
        <v>0.1108779548</v>
      </c>
      <c r="AD429" s="42">
        <f t="shared" si="15"/>
        <v>35</v>
      </c>
      <c r="AE429" s="42">
        <f t="shared" si="16"/>
        <v>20</v>
      </c>
      <c r="AF429" s="42">
        <f t="shared" si="17"/>
        <v>8</v>
      </c>
      <c r="AG429" s="42">
        <f t="shared" si="18"/>
        <v>5</v>
      </c>
      <c r="AH429" s="32">
        <f>'M1,M2,M3 Restoration'!AT429</f>
        <v>0.5332677877</v>
      </c>
      <c r="AI429" s="77">
        <f t="shared" si="19"/>
        <v>11</v>
      </c>
      <c r="AJ429" s="77">
        <f t="shared" si="20"/>
        <v>9</v>
      </c>
      <c r="AK429" s="77"/>
      <c r="AL429" s="77"/>
    </row>
    <row r="430">
      <c r="A430" s="1"/>
      <c r="B430" s="1"/>
      <c r="C430" s="62"/>
      <c r="D430" s="62"/>
      <c r="E430" s="2">
        <v>6045.0</v>
      </c>
      <c r="F430" s="61">
        <v>2485.0</v>
      </c>
      <c r="G430" s="43">
        <f>'N1,N2,N3 Restoration'!H430</f>
        <v>18</v>
      </c>
      <c r="H430" s="43">
        <f>'Turnout Restoration'!AW430</f>
        <v>9</v>
      </c>
      <c r="I430" s="43">
        <f>'N1,N2,N3 Restoration'!J430</f>
        <v>27</v>
      </c>
      <c r="J430" s="44">
        <v>49.0</v>
      </c>
      <c r="K430" s="44">
        <v>122.0</v>
      </c>
      <c r="L430" s="44">
        <v>42.0</v>
      </c>
      <c r="M430" s="45">
        <f>'Turnout Restoration'!AR430</f>
        <v>24</v>
      </c>
      <c r="N430" s="45">
        <f>'Turnout Restoration'!O430</f>
        <v>15</v>
      </c>
      <c r="O430" s="45">
        <f>'Turnout Restoration'!AT430</f>
        <v>34</v>
      </c>
      <c r="P430" s="77">
        <f t="shared" si="2"/>
        <v>0.610738255</v>
      </c>
      <c r="Q430" s="77">
        <f t="shared" si="3"/>
        <v>0.8905109489</v>
      </c>
      <c r="R430" s="77">
        <f t="shared" si="4"/>
        <v>-0.02858246251</v>
      </c>
      <c r="S430" s="77">
        <f t="shared" si="5"/>
        <v>0.008131972332</v>
      </c>
      <c r="T430" s="77">
        <f t="shared" ref="T430:U430" si="447">R430+$D$12</f>
        <v>0.3325112619</v>
      </c>
      <c r="U430" s="77">
        <f t="shared" si="447"/>
        <v>0.3692256967</v>
      </c>
      <c r="V430" s="77">
        <f t="shared" si="7"/>
        <v>149</v>
      </c>
      <c r="W430" s="77">
        <f t="shared" si="8"/>
        <v>137</v>
      </c>
      <c r="X430" s="77">
        <f t="shared" si="9"/>
        <v>99.45582198</v>
      </c>
      <c r="Y430" s="77">
        <f t="shared" si="10"/>
        <v>49.54417802</v>
      </c>
      <c r="Z430" s="77">
        <f t="shared" si="11"/>
        <v>86.41607955</v>
      </c>
      <c r="AA430" s="77">
        <f t="shared" si="12"/>
        <v>50.58392045</v>
      </c>
      <c r="AB430" s="77">
        <f t="shared" si="13"/>
        <v>0.583173502</v>
      </c>
      <c r="AC430" s="77">
        <f t="shared" si="14"/>
        <v>0.1735788071</v>
      </c>
      <c r="AD430" s="42">
        <f t="shared" si="15"/>
        <v>58</v>
      </c>
      <c r="AE430" s="42">
        <f t="shared" si="16"/>
        <v>29</v>
      </c>
      <c r="AF430" s="42">
        <f t="shared" si="17"/>
        <v>15</v>
      </c>
      <c r="AG430" s="42">
        <f t="shared" si="18"/>
        <v>9</v>
      </c>
      <c r="AH430" s="32">
        <f>'M1,M2,M3 Restoration'!AT430</f>
        <v>0.3901379181</v>
      </c>
      <c r="AI430" s="77">
        <f t="shared" si="19"/>
        <v>11</v>
      </c>
      <c r="AJ430" s="77">
        <f t="shared" si="20"/>
        <v>18</v>
      </c>
      <c r="AK430" s="77"/>
      <c r="AL430" s="77"/>
    </row>
    <row r="431">
      <c r="A431" s="1"/>
      <c r="B431" s="1"/>
      <c r="C431" s="62"/>
      <c r="D431" s="62"/>
      <c r="E431" s="2">
        <v>6046.0</v>
      </c>
      <c r="F431" s="61">
        <v>839.0</v>
      </c>
      <c r="G431" s="43">
        <f>'N1,N2,N3 Restoration'!H431</f>
        <v>1</v>
      </c>
      <c r="H431" s="43">
        <f>'Turnout Restoration'!AW431</f>
        <v>3</v>
      </c>
      <c r="I431" s="43">
        <f>'N1,N2,N3 Restoration'!J431</f>
        <v>5</v>
      </c>
      <c r="J431" s="44">
        <v>17.0</v>
      </c>
      <c r="K431" s="44">
        <v>51.0</v>
      </c>
      <c r="L431" s="44">
        <v>10.0</v>
      </c>
      <c r="M431" s="45">
        <f>'Turnout Restoration'!AR431</f>
        <v>14</v>
      </c>
      <c r="N431" s="45">
        <f>'Turnout Restoration'!O431</f>
        <v>11</v>
      </c>
      <c r="O431" s="45">
        <f>'Turnout Restoration'!AT431</f>
        <v>41</v>
      </c>
      <c r="P431" s="77">
        <f t="shared" si="2"/>
        <v>0.3292682927</v>
      </c>
      <c r="Q431" s="77">
        <f t="shared" si="3"/>
        <v>0.8225806452</v>
      </c>
      <c r="R431" s="77">
        <f t="shared" si="4"/>
        <v>-0.1590254889</v>
      </c>
      <c r="S431" s="77">
        <f t="shared" si="5"/>
        <v>-0.02334930663</v>
      </c>
      <c r="T431" s="77">
        <f t="shared" ref="T431:U431" si="448">R431+$D$12</f>
        <v>0.2020682355</v>
      </c>
      <c r="U431" s="77">
        <f t="shared" si="448"/>
        <v>0.3377444178</v>
      </c>
      <c r="V431" s="77">
        <f t="shared" si="7"/>
        <v>82</v>
      </c>
      <c r="W431" s="77">
        <f t="shared" si="8"/>
        <v>62</v>
      </c>
      <c r="X431" s="77">
        <f t="shared" si="9"/>
        <v>65.43040469</v>
      </c>
      <c r="Y431" s="77">
        <f t="shared" si="10"/>
        <v>16.56959531</v>
      </c>
      <c r="Z431" s="77">
        <f t="shared" si="11"/>
        <v>41.0598461</v>
      </c>
      <c r="AA431" s="77">
        <f t="shared" si="12"/>
        <v>20.9401539</v>
      </c>
      <c r="AB431" s="77">
        <f t="shared" si="13"/>
        <v>0.8405878011</v>
      </c>
      <c r="AC431" s="77">
        <f t="shared" si="14"/>
        <v>0.2679016374</v>
      </c>
      <c r="AD431" s="42">
        <f t="shared" si="15"/>
        <v>55</v>
      </c>
      <c r="AE431" s="42">
        <f t="shared" si="16"/>
        <v>14</v>
      </c>
      <c r="AF431" s="42">
        <f t="shared" si="17"/>
        <v>11</v>
      </c>
      <c r="AG431" s="42">
        <f t="shared" si="18"/>
        <v>6</v>
      </c>
      <c r="AH431" s="32">
        <f>'M1,M2,M3 Restoration'!AT431</f>
        <v>0.2453494801</v>
      </c>
      <c r="AI431" s="77">
        <f t="shared" si="19"/>
        <v>3</v>
      </c>
      <c r="AJ431" s="77">
        <f t="shared" si="20"/>
        <v>11</v>
      </c>
      <c r="AK431" s="77"/>
      <c r="AL431" s="77"/>
    </row>
    <row r="432">
      <c r="A432" s="1"/>
      <c r="B432" s="1"/>
      <c r="C432" s="62"/>
      <c r="D432" s="62"/>
      <c r="E432" s="2">
        <v>6057.0</v>
      </c>
      <c r="F432" s="61">
        <v>1872.0</v>
      </c>
      <c r="G432" s="43">
        <f>'N1,N2,N3 Restoration'!H432</f>
        <v>8</v>
      </c>
      <c r="H432" s="43">
        <f>'Turnout Restoration'!AW432</f>
        <v>6</v>
      </c>
      <c r="I432" s="43">
        <f>'N1,N2,N3 Restoration'!J432</f>
        <v>18</v>
      </c>
      <c r="J432" s="44">
        <v>27.0</v>
      </c>
      <c r="K432" s="44">
        <v>78.0</v>
      </c>
      <c r="L432" s="44">
        <v>18.0</v>
      </c>
      <c r="M432" s="45">
        <f>'Turnout Restoration'!AR432</f>
        <v>11</v>
      </c>
      <c r="N432" s="45">
        <f>'Turnout Restoration'!O432</f>
        <v>8</v>
      </c>
      <c r="O432" s="45">
        <f>'Turnout Restoration'!AT432</f>
        <v>30</v>
      </c>
      <c r="P432" s="77">
        <f t="shared" si="2"/>
        <v>0.523255814</v>
      </c>
      <c r="Q432" s="77">
        <f t="shared" si="3"/>
        <v>0.9069767442</v>
      </c>
      <c r="R432" s="77">
        <f t="shared" si="4"/>
        <v>-0.06912488585</v>
      </c>
      <c r="S432" s="77">
        <f t="shared" si="5"/>
        <v>0.01576279784</v>
      </c>
      <c r="T432" s="77">
        <f t="shared" ref="T432:U432" si="449">R432+$D$12</f>
        <v>0.2919688386</v>
      </c>
      <c r="U432" s="77">
        <f t="shared" si="449"/>
        <v>0.3768565223</v>
      </c>
      <c r="V432" s="77">
        <f t="shared" si="7"/>
        <v>86</v>
      </c>
      <c r="W432" s="77">
        <f t="shared" si="8"/>
        <v>86</v>
      </c>
      <c r="X432" s="77">
        <f t="shared" si="9"/>
        <v>60.89067988</v>
      </c>
      <c r="Y432" s="77">
        <f t="shared" si="10"/>
        <v>25.10932012</v>
      </c>
      <c r="Z432" s="77">
        <f t="shared" si="11"/>
        <v>53.59033909</v>
      </c>
      <c r="AA432" s="77">
        <f t="shared" si="12"/>
        <v>32.40966091</v>
      </c>
      <c r="AB432" s="77">
        <f t="shared" si="13"/>
        <v>0.6733378586</v>
      </c>
      <c r="AC432" s="77">
        <f t="shared" si="14"/>
        <v>0.1492806378</v>
      </c>
      <c r="AD432" s="42">
        <f t="shared" si="15"/>
        <v>41</v>
      </c>
      <c r="AE432" s="42">
        <f t="shared" si="16"/>
        <v>17</v>
      </c>
      <c r="AF432" s="42">
        <f t="shared" si="17"/>
        <v>8</v>
      </c>
      <c r="AG432" s="42">
        <f t="shared" si="18"/>
        <v>5</v>
      </c>
      <c r="AH432" s="32">
        <f>'M1,M2,M3 Restoration'!AT432</f>
        <v>0.389638396</v>
      </c>
      <c r="AI432" s="77">
        <f t="shared" si="19"/>
        <v>7</v>
      </c>
      <c r="AJ432" s="77">
        <f t="shared" si="20"/>
        <v>10</v>
      </c>
      <c r="AK432" s="77"/>
      <c r="AL432" s="77"/>
    </row>
    <row r="433">
      <c r="A433" s="1"/>
      <c r="B433" s="1"/>
      <c r="C433" s="62"/>
      <c r="D433" s="62"/>
      <c r="E433" s="2">
        <v>6062.0</v>
      </c>
      <c r="F433" s="61">
        <v>2028.0</v>
      </c>
      <c r="G433" s="43">
        <f>'N1,N2,N3 Restoration'!H433</f>
        <v>39</v>
      </c>
      <c r="H433" s="43">
        <f>'Turnout Restoration'!AW433</f>
        <v>25</v>
      </c>
      <c r="I433" s="43">
        <f>'N1,N2,N3 Restoration'!J433</f>
        <v>30</v>
      </c>
      <c r="J433" s="44">
        <v>55.0</v>
      </c>
      <c r="K433" s="44">
        <v>105.0</v>
      </c>
      <c r="L433" s="44">
        <v>47.0</v>
      </c>
      <c r="M433" s="45">
        <f>'Turnout Restoration'!AR433</f>
        <v>27</v>
      </c>
      <c r="N433" s="45">
        <f>'Turnout Restoration'!O433</f>
        <v>23</v>
      </c>
      <c r="O433" s="45">
        <f>'Turnout Restoration'!AT433</f>
        <v>16</v>
      </c>
      <c r="P433" s="77">
        <f t="shared" si="2"/>
        <v>0.7034482759</v>
      </c>
      <c r="Q433" s="77">
        <f t="shared" si="3"/>
        <v>0.8203125</v>
      </c>
      <c r="R433" s="77">
        <f t="shared" si="4"/>
        <v>0.01438260414</v>
      </c>
      <c r="S433" s="77">
        <f t="shared" si="5"/>
        <v>-0.02440044444</v>
      </c>
      <c r="T433" s="77">
        <f t="shared" ref="T433:U433" si="450">R433+$D$12</f>
        <v>0.3754763286</v>
      </c>
      <c r="U433" s="77">
        <f t="shared" si="450"/>
        <v>0.33669328</v>
      </c>
      <c r="V433" s="77">
        <f t="shared" si="7"/>
        <v>145</v>
      </c>
      <c r="W433" s="77">
        <f t="shared" si="8"/>
        <v>128</v>
      </c>
      <c r="X433" s="77">
        <f t="shared" si="9"/>
        <v>90.55593236</v>
      </c>
      <c r="Y433" s="77">
        <f t="shared" si="10"/>
        <v>54.44406764</v>
      </c>
      <c r="Z433" s="77">
        <f t="shared" si="11"/>
        <v>84.90326016</v>
      </c>
      <c r="AA433" s="77">
        <f t="shared" si="12"/>
        <v>43.09673984</v>
      </c>
      <c r="AB433" s="77">
        <f t="shared" si="13"/>
        <v>0.4748446499</v>
      </c>
      <c r="AC433" s="77">
        <f t="shared" si="14"/>
        <v>0.2708965469</v>
      </c>
      <c r="AD433" s="42">
        <f t="shared" si="15"/>
        <v>43</v>
      </c>
      <c r="AE433" s="42">
        <f t="shared" si="16"/>
        <v>26</v>
      </c>
      <c r="AF433" s="42">
        <f t="shared" si="17"/>
        <v>23</v>
      </c>
      <c r="AG433" s="42">
        <f t="shared" si="18"/>
        <v>12</v>
      </c>
      <c r="AH433" s="32">
        <f>'M1,M2,M3 Restoration'!AT433</f>
        <v>0.5072899051</v>
      </c>
      <c r="AI433" s="77">
        <f t="shared" si="19"/>
        <v>13</v>
      </c>
      <c r="AJ433" s="77">
        <f t="shared" si="20"/>
        <v>13</v>
      </c>
      <c r="AK433" s="77"/>
      <c r="AL433" s="77"/>
    </row>
    <row r="434">
      <c r="A434" s="1"/>
      <c r="B434" s="1"/>
      <c r="C434" s="62"/>
      <c r="D434" s="62"/>
      <c r="E434" s="2">
        <v>6066.0</v>
      </c>
      <c r="F434" s="61">
        <v>2936.0</v>
      </c>
      <c r="G434" s="43">
        <f>'N1,N2,N3 Restoration'!H434</f>
        <v>22</v>
      </c>
      <c r="H434" s="43">
        <f>'Turnout Restoration'!AW434</f>
        <v>30</v>
      </c>
      <c r="I434" s="43">
        <f>'N1,N2,N3 Restoration'!J434</f>
        <v>27</v>
      </c>
      <c r="J434" s="44">
        <v>49.0</v>
      </c>
      <c r="K434" s="44">
        <v>134.0</v>
      </c>
      <c r="L434" s="44">
        <v>64.0</v>
      </c>
      <c r="M434" s="45">
        <f>'Turnout Restoration'!AR434</f>
        <v>14</v>
      </c>
      <c r="N434" s="45">
        <f>'Turnout Restoration'!O434</f>
        <v>25</v>
      </c>
      <c r="O434" s="45">
        <f>'Turnout Restoration'!AT434</f>
        <v>37</v>
      </c>
      <c r="P434" s="77">
        <f t="shared" si="2"/>
        <v>0.6890243902</v>
      </c>
      <c r="Q434" s="77">
        <f t="shared" si="3"/>
        <v>0.8427672956</v>
      </c>
      <c r="R434" s="77">
        <f t="shared" si="4"/>
        <v>0.007698071</v>
      </c>
      <c r="S434" s="77">
        <f t="shared" si="5"/>
        <v>-0.01399410669</v>
      </c>
      <c r="T434" s="77">
        <f t="shared" ref="T434:U434" si="451">R434+$D$12</f>
        <v>0.3687917954</v>
      </c>
      <c r="U434" s="77">
        <f t="shared" si="451"/>
        <v>0.3470996177</v>
      </c>
      <c r="V434" s="77">
        <f t="shared" si="7"/>
        <v>164</v>
      </c>
      <c r="W434" s="77">
        <f t="shared" si="8"/>
        <v>159</v>
      </c>
      <c r="X434" s="77">
        <f t="shared" si="9"/>
        <v>103.5181456</v>
      </c>
      <c r="Y434" s="77">
        <f t="shared" si="10"/>
        <v>60.48185445</v>
      </c>
      <c r="Z434" s="77">
        <f t="shared" si="11"/>
        <v>103.8111608</v>
      </c>
      <c r="AA434" s="77">
        <f t="shared" si="12"/>
        <v>55.18883922</v>
      </c>
      <c r="AB434" s="77">
        <f t="shared" si="13"/>
        <v>0.4926672491</v>
      </c>
      <c r="AC434" s="77">
        <f t="shared" si="14"/>
        <v>0.2408218906</v>
      </c>
      <c r="AD434" s="42">
        <f t="shared" si="15"/>
        <v>51</v>
      </c>
      <c r="AE434" s="42">
        <f t="shared" si="16"/>
        <v>30</v>
      </c>
      <c r="AF434" s="42">
        <f t="shared" si="17"/>
        <v>25</v>
      </c>
      <c r="AG434" s="42">
        <f t="shared" si="18"/>
        <v>13</v>
      </c>
      <c r="AH434" s="32">
        <f>'M1,M2,M3 Restoration'!AT434</f>
        <v>0.3052719999</v>
      </c>
      <c r="AI434" s="77">
        <f t="shared" si="19"/>
        <v>9</v>
      </c>
      <c r="AJ434" s="77">
        <f t="shared" si="20"/>
        <v>21</v>
      </c>
      <c r="AK434" s="77"/>
      <c r="AL434" s="77"/>
    </row>
    <row r="435">
      <c r="A435" s="1"/>
      <c r="B435" s="1"/>
      <c r="C435" s="62"/>
      <c r="D435" s="62"/>
      <c r="E435" s="2">
        <v>6154.0</v>
      </c>
      <c r="F435" s="61">
        <v>2698.0</v>
      </c>
      <c r="G435" s="43">
        <f>'N1,N2,N3 Restoration'!H435</f>
        <v>22</v>
      </c>
      <c r="H435" s="43">
        <f>'Turnout Restoration'!AW435</f>
        <v>23</v>
      </c>
      <c r="I435" s="43">
        <f>'N1,N2,N3 Restoration'!J435</f>
        <v>30</v>
      </c>
      <c r="J435" s="44">
        <v>77.0</v>
      </c>
      <c r="K435" s="44">
        <v>243.0</v>
      </c>
      <c r="L435" s="44">
        <v>75.0</v>
      </c>
      <c r="M435" s="45">
        <f>'Turnout Restoration'!AR435</f>
        <v>22</v>
      </c>
      <c r="N435" s="45">
        <f>'Turnout Restoration'!O435</f>
        <v>24</v>
      </c>
      <c r="O435" s="45">
        <f>'Turnout Restoration'!AT435</f>
        <v>53</v>
      </c>
      <c r="P435" s="77">
        <f t="shared" si="2"/>
        <v>0.6696035242</v>
      </c>
      <c r="Q435" s="77">
        <f t="shared" si="3"/>
        <v>0.9101123596</v>
      </c>
      <c r="R435" s="77">
        <f t="shared" si="4"/>
        <v>-0.001302237654</v>
      </c>
      <c r="S435" s="77">
        <f t="shared" si="5"/>
        <v>0.01721595168</v>
      </c>
      <c r="T435" s="77">
        <f t="shared" ref="T435:U435" si="452">R435+$D$12</f>
        <v>0.3597914868</v>
      </c>
      <c r="U435" s="77">
        <f t="shared" si="452"/>
        <v>0.3783096761</v>
      </c>
      <c r="V435" s="77">
        <f t="shared" si="7"/>
        <v>227</v>
      </c>
      <c r="W435" s="77">
        <f t="shared" si="8"/>
        <v>267</v>
      </c>
      <c r="X435" s="77">
        <f t="shared" si="9"/>
        <v>145.3273325</v>
      </c>
      <c r="Y435" s="77">
        <f t="shared" si="10"/>
        <v>81.67266749</v>
      </c>
      <c r="Z435" s="77">
        <f t="shared" si="11"/>
        <v>165.9913165</v>
      </c>
      <c r="AA435" s="77">
        <f t="shared" si="12"/>
        <v>101.0086835</v>
      </c>
      <c r="AB435" s="77">
        <f t="shared" si="13"/>
        <v>0.5160763547</v>
      </c>
      <c r="AC435" s="77">
        <f t="shared" si="14"/>
        <v>0.1445858766</v>
      </c>
      <c r="AD435" s="42">
        <f t="shared" si="15"/>
        <v>75</v>
      </c>
      <c r="AE435" s="42">
        <f t="shared" si="16"/>
        <v>42</v>
      </c>
      <c r="AF435" s="42">
        <f t="shared" si="17"/>
        <v>24</v>
      </c>
      <c r="AG435" s="42">
        <f t="shared" si="18"/>
        <v>15</v>
      </c>
      <c r="AH435" s="32">
        <f>'M1,M2,M3 Restoration'!AT435</f>
        <v>0.3692140687</v>
      </c>
      <c r="AI435" s="77">
        <f t="shared" si="19"/>
        <v>16</v>
      </c>
      <c r="AJ435" s="77">
        <f t="shared" si="20"/>
        <v>26</v>
      </c>
      <c r="AK435" s="77"/>
      <c r="AL435" s="77"/>
    </row>
    <row r="436">
      <c r="A436" s="1"/>
      <c r="B436" s="1"/>
      <c r="C436" s="62"/>
      <c r="D436" s="62"/>
      <c r="E436" s="2">
        <v>6431.0</v>
      </c>
      <c r="F436" s="61">
        <v>1155.0</v>
      </c>
      <c r="G436" s="43">
        <f>'N1,N2,N3 Restoration'!H436</f>
        <v>6</v>
      </c>
      <c r="H436" s="43">
        <f>'Turnout Restoration'!AW436</f>
        <v>12</v>
      </c>
      <c r="I436" s="43">
        <f>'N1,N2,N3 Restoration'!J436</f>
        <v>2</v>
      </c>
      <c r="J436" s="44">
        <v>45.0</v>
      </c>
      <c r="K436" s="44">
        <v>108.0</v>
      </c>
      <c r="L436" s="44">
        <v>23.0</v>
      </c>
      <c r="M436" s="45">
        <f>'Turnout Restoration'!AR436</f>
        <v>11</v>
      </c>
      <c r="N436" s="45">
        <f>'Turnout Restoration'!O436</f>
        <v>10</v>
      </c>
      <c r="O436" s="45">
        <f>'Turnout Restoration'!AT436</f>
        <v>5</v>
      </c>
      <c r="P436" s="77">
        <f t="shared" si="2"/>
        <v>0.8095238095</v>
      </c>
      <c r="Q436" s="77">
        <f t="shared" si="3"/>
        <v>0.9152542373</v>
      </c>
      <c r="R436" s="77">
        <f t="shared" si="4"/>
        <v>0.06354171697</v>
      </c>
      <c r="S436" s="77">
        <f t="shared" si="5"/>
        <v>0.01959887769</v>
      </c>
      <c r="T436" s="77">
        <f t="shared" ref="T436:U436" si="453">R436+$D$12</f>
        <v>0.4246354414</v>
      </c>
      <c r="U436" s="77">
        <f t="shared" si="453"/>
        <v>0.3806926021</v>
      </c>
      <c r="V436" s="77">
        <f t="shared" si="7"/>
        <v>84</v>
      </c>
      <c r="W436" s="77">
        <f t="shared" si="8"/>
        <v>118</v>
      </c>
      <c r="X436" s="77">
        <f t="shared" si="9"/>
        <v>48.33062292</v>
      </c>
      <c r="Y436" s="77">
        <f t="shared" si="10"/>
        <v>35.66937708</v>
      </c>
      <c r="Z436" s="77">
        <f t="shared" si="11"/>
        <v>73.07827295</v>
      </c>
      <c r="AA436" s="77">
        <f t="shared" si="12"/>
        <v>44.92172705</v>
      </c>
      <c r="AB436" s="77">
        <f t="shared" si="13"/>
        <v>0.3310530474</v>
      </c>
      <c r="AC436" s="77">
        <f t="shared" si="14"/>
        <v>0.1368395776</v>
      </c>
      <c r="AD436" s="42">
        <f t="shared" si="15"/>
        <v>16</v>
      </c>
      <c r="AE436" s="42">
        <f t="shared" si="16"/>
        <v>12</v>
      </c>
      <c r="AF436" s="42">
        <f t="shared" si="17"/>
        <v>10</v>
      </c>
      <c r="AG436" s="42">
        <f t="shared" si="18"/>
        <v>6</v>
      </c>
      <c r="AH436" s="32">
        <f>'M1,M2,M3 Restoration'!AT436</f>
        <v>0.7768274265</v>
      </c>
      <c r="AI436" s="77">
        <f t="shared" si="19"/>
        <v>9</v>
      </c>
      <c r="AJ436" s="77">
        <f t="shared" si="20"/>
        <v>3</v>
      </c>
      <c r="AK436" s="77"/>
      <c r="AL436" s="77"/>
    </row>
    <row r="437">
      <c r="A437" s="1"/>
      <c r="B437" s="1"/>
      <c r="C437" s="62"/>
      <c r="D437" s="62"/>
      <c r="E437" s="2">
        <v>6467.0</v>
      </c>
      <c r="F437" s="61">
        <v>2528.0</v>
      </c>
      <c r="G437" s="43">
        <f>'N1,N2,N3 Restoration'!H437</f>
        <v>17</v>
      </c>
      <c r="H437" s="43">
        <f>'Turnout Restoration'!AW437</f>
        <v>19</v>
      </c>
      <c r="I437" s="43">
        <f>'N1,N2,N3 Restoration'!J437</f>
        <v>21</v>
      </c>
      <c r="J437" s="44">
        <v>125.0</v>
      </c>
      <c r="K437" s="44">
        <v>140.0</v>
      </c>
      <c r="L437" s="44">
        <v>69.0</v>
      </c>
      <c r="M437" s="45">
        <f>'Turnout Restoration'!AR437</f>
        <v>28</v>
      </c>
      <c r="N437" s="45">
        <f>'Turnout Restoration'!O437</f>
        <v>25</v>
      </c>
      <c r="O437" s="45">
        <f>'Turnout Restoration'!AT437</f>
        <v>32</v>
      </c>
      <c r="P437" s="77">
        <f t="shared" si="2"/>
        <v>0.7637795276</v>
      </c>
      <c r="Q437" s="77">
        <f t="shared" si="3"/>
        <v>0.8484848485</v>
      </c>
      <c r="R437" s="77">
        <f t="shared" si="4"/>
        <v>0.04234221657</v>
      </c>
      <c r="S437" s="77">
        <f t="shared" si="5"/>
        <v>-0.01134439268</v>
      </c>
      <c r="T437" s="77">
        <f t="shared" ref="T437:U437" si="454">R437+$D$12</f>
        <v>0.403435941</v>
      </c>
      <c r="U437" s="77">
        <f t="shared" si="454"/>
        <v>0.3497493317</v>
      </c>
      <c r="V437" s="77">
        <f t="shared" si="7"/>
        <v>254</v>
      </c>
      <c r="W437" s="77">
        <f t="shared" si="8"/>
        <v>165</v>
      </c>
      <c r="X437" s="77">
        <f t="shared" si="9"/>
        <v>151.527271</v>
      </c>
      <c r="Y437" s="77">
        <f t="shared" si="10"/>
        <v>102.472729</v>
      </c>
      <c r="Z437" s="77">
        <f t="shared" si="11"/>
        <v>107.2913603</v>
      </c>
      <c r="AA437" s="77">
        <f t="shared" si="12"/>
        <v>57.70863974</v>
      </c>
      <c r="AB437" s="77">
        <f t="shared" si="13"/>
        <v>0.3959683271</v>
      </c>
      <c r="AC437" s="77">
        <f t="shared" si="14"/>
        <v>0.2330103742</v>
      </c>
      <c r="AD437" s="42">
        <f t="shared" si="15"/>
        <v>60</v>
      </c>
      <c r="AE437" s="42">
        <f t="shared" si="16"/>
        <v>41</v>
      </c>
      <c r="AF437" s="42">
        <f t="shared" si="17"/>
        <v>25</v>
      </c>
      <c r="AG437" s="42">
        <f t="shared" si="18"/>
        <v>13</v>
      </c>
      <c r="AH437" s="32">
        <f>'M1,M2,M3 Restoration'!AT437</f>
        <v>0.5379527236</v>
      </c>
      <c r="AI437" s="77">
        <f t="shared" si="19"/>
        <v>22</v>
      </c>
      <c r="AJ437" s="77">
        <f t="shared" si="20"/>
        <v>19</v>
      </c>
      <c r="AK437" s="77"/>
      <c r="AL437" s="77"/>
    </row>
    <row r="438">
      <c r="A438" s="1"/>
      <c r="B438" s="1"/>
      <c r="C438" s="62"/>
      <c r="D438" s="62"/>
      <c r="E438" s="2">
        <v>6468.0</v>
      </c>
      <c r="F438" s="61">
        <v>2117.0</v>
      </c>
      <c r="G438" s="43">
        <f>'N1,N2,N3 Restoration'!H438</f>
        <v>18</v>
      </c>
      <c r="H438" s="43">
        <f>'Turnout Restoration'!AW438</f>
        <v>15</v>
      </c>
      <c r="I438" s="43">
        <f>'N1,N2,N3 Restoration'!J438</f>
        <v>7</v>
      </c>
      <c r="J438" s="44">
        <v>43.0</v>
      </c>
      <c r="K438" s="44">
        <v>123.0</v>
      </c>
      <c r="L438" s="44">
        <v>45.0</v>
      </c>
      <c r="M438" s="45">
        <f>'Turnout Restoration'!AR438</f>
        <v>27</v>
      </c>
      <c r="N438" s="45">
        <f>'Turnout Restoration'!O438</f>
        <v>13</v>
      </c>
      <c r="O438" s="45">
        <f>'Turnout Restoration'!AT438</f>
        <v>8</v>
      </c>
      <c r="P438" s="77">
        <f t="shared" si="2"/>
        <v>0.7154471545</v>
      </c>
      <c r="Q438" s="77">
        <f t="shared" si="3"/>
        <v>0.9044117647</v>
      </c>
      <c r="R438" s="77">
        <f t="shared" si="4"/>
        <v>0.01994330421</v>
      </c>
      <c r="S438" s="77">
        <f t="shared" si="5"/>
        <v>0.01457409663</v>
      </c>
      <c r="T438" s="77">
        <f t="shared" ref="T438:U438" si="455">R438+$D$12</f>
        <v>0.3810370286</v>
      </c>
      <c r="U438" s="77">
        <f t="shared" si="455"/>
        <v>0.375667821</v>
      </c>
      <c r="V438" s="77">
        <f t="shared" si="7"/>
        <v>123</v>
      </c>
      <c r="W438" s="77">
        <f t="shared" si="8"/>
        <v>136</v>
      </c>
      <c r="X438" s="77">
        <f t="shared" si="9"/>
        <v>76.13244548</v>
      </c>
      <c r="Y438" s="77">
        <f t="shared" si="10"/>
        <v>46.86755452</v>
      </c>
      <c r="Z438" s="77">
        <f t="shared" si="11"/>
        <v>84.90917634</v>
      </c>
      <c r="AA438" s="77">
        <f t="shared" si="12"/>
        <v>51.09082366</v>
      </c>
      <c r="AB438" s="77">
        <f t="shared" si="13"/>
        <v>0.4597251511</v>
      </c>
      <c r="AC438" s="77">
        <f t="shared" si="14"/>
        <v>0.153104771</v>
      </c>
      <c r="AD438" s="42">
        <f t="shared" si="15"/>
        <v>35</v>
      </c>
      <c r="AE438" s="42">
        <f t="shared" si="16"/>
        <v>22</v>
      </c>
      <c r="AF438" s="42">
        <f t="shared" si="17"/>
        <v>13</v>
      </c>
      <c r="AG438" s="42">
        <f t="shared" si="18"/>
        <v>8</v>
      </c>
      <c r="AH438" s="32">
        <f>'M1,M2,M3 Restoration'!AT438</f>
        <v>0.5542363745</v>
      </c>
      <c r="AI438" s="77">
        <f t="shared" si="19"/>
        <v>12</v>
      </c>
      <c r="AJ438" s="77">
        <f t="shared" si="20"/>
        <v>10</v>
      </c>
      <c r="AK438" s="77"/>
      <c r="AL438" s="77"/>
    </row>
    <row r="439">
      <c r="A439" s="1"/>
      <c r="B439" s="1"/>
      <c r="C439" s="62"/>
      <c r="D439" s="62"/>
      <c r="E439" s="2">
        <v>6469.0</v>
      </c>
      <c r="F439" s="61">
        <v>3436.0</v>
      </c>
      <c r="G439" s="43">
        <f>'N1,N2,N3 Restoration'!H439</f>
        <v>27</v>
      </c>
      <c r="H439" s="43">
        <f>'Turnout Restoration'!AW439</f>
        <v>27</v>
      </c>
      <c r="I439" s="43">
        <f>'N1,N2,N3 Restoration'!J439</f>
        <v>25</v>
      </c>
      <c r="J439" s="44">
        <v>77.0</v>
      </c>
      <c r="K439" s="44">
        <v>168.0</v>
      </c>
      <c r="L439" s="44">
        <v>75.0</v>
      </c>
      <c r="M439" s="45">
        <f>'Turnout Restoration'!AR439</f>
        <v>29</v>
      </c>
      <c r="N439" s="45">
        <f>'Turnout Restoration'!O439</f>
        <v>23</v>
      </c>
      <c r="O439" s="45">
        <f>'Turnout Restoration'!AT439</f>
        <v>28</v>
      </c>
      <c r="P439" s="77">
        <f t="shared" si="2"/>
        <v>0.7272727273</v>
      </c>
      <c r="Q439" s="77">
        <f t="shared" si="3"/>
        <v>0.8795811518</v>
      </c>
      <c r="R439" s="77">
        <f t="shared" si="4"/>
        <v>0.02542368831</v>
      </c>
      <c r="S439" s="77">
        <f t="shared" si="5"/>
        <v>0.003066722044</v>
      </c>
      <c r="T439" s="77">
        <f t="shared" ref="T439:U439" si="456">R439+$D$12</f>
        <v>0.3865174127</v>
      </c>
      <c r="U439" s="77">
        <f t="shared" si="456"/>
        <v>0.3641604465</v>
      </c>
      <c r="V439" s="77">
        <f t="shared" si="7"/>
        <v>209</v>
      </c>
      <c r="W439" s="77">
        <f t="shared" si="8"/>
        <v>191</v>
      </c>
      <c r="X439" s="77">
        <f t="shared" si="9"/>
        <v>128.2178607</v>
      </c>
      <c r="Y439" s="77">
        <f t="shared" si="10"/>
        <v>80.78213926</v>
      </c>
      <c r="Z439" s="77">
        <f t="shared" si="11"/>
        <v>121.4453547</v>
      </c>
      <c r="AA439" s="77">
        <f t="shared" si="12"/>
        <v>69.55464527</v>
      </c>
      <c r="AB439" s="77">
        <f t="shared" si="13"/>
        <v>0.4445558495</v>
      </c>
      <c r="AC439" s="77">
        <f t="shared" si="14"/>
        <v>0.1893855887</v>
      </c>
      <c r="AD439" s="42">
        <f t="shared" si="15"/>
        <v>57</v>
      </c>
      <c r="AE439" s="42">
        <f t="shared" si="16"/>
        <v>36</v>
      </c>
      <c r="AF439" s="42">
        <f t="shared" si="17"/>
        <v>23</v>
      </c>
      <c r="AG439" s="42">
        <f t="shared" si="18"/>
        <v>13</v>
      </c>
      <c r="AH439" s="32">
        <f>'M1,M2,M3 Restoration'!AT439</f>
        <v>0.4348171765</v>
      </c>
      <c r="AI439" s="77">
        <f t="shared" si="19"/>
        <v>16</v>
      </c>
      <c r="AJ439" s="77">
        <f t="shared" si="20"/>
        <v>20</v>
      </c>
      <c r="AK439" s="77"/>
      <c r="AL439" s="77"/>
    </row>
    <row r="440">
      <c r="A440" s="1"/>
      <c r="B440" s="1"/>
      <c r="C440" s="62"/>
      <c r="D440" s="62"/>
      <c r="E440" s="2">
        <v>6471.0</v>
      </c>
      <c r="F440" s="61">
        <v>1467.0</v>
      </c>
      <c r="G440" s="43">
        <f>'N1,N2,N3 Restoration'!H440</f>
        <v>18</v>
      </c>
      <c r="H440" s="43">
        <f>'Turnout Restoration'!AW440</f>
        <v>4</v>
      </c>
      <c r="I440" s="43">
        <f>'N1,N2,N3 Restoration'!J440</f>
        <v>17</v>
      </c>
      <c r="J440" s="44">
        <v>29.0</v>
      </c>
      <c r="K440" s="44">
        <v>77.0</v>
      </c>
      <c r="L440" s="44">
        <v>16.0</v>
      </c>
      <c r="M440" s="45">
        <f>'Turnout Restoration'!AR440</f>
        <v>15</v>
      </c>
      <c r="N440" s="45">
        <f>'Turnout Restoration'!O440</f>
        <v>7</v>
      </c>
      <c r="O440" s="45">
        <f>'Turnout Restoration'!AT440</f>
        <v>14</v>
      </c>
      <c r="P440" s="77">
        <f t="shared" si="2"/>
        <v>0.6081081081</v>
      </c>
      <c r="Q440" s="77">
        <f t="shared" si="3"/>
        <v>0.9166666667</v>
      </c>
      <c r="R440" s="77">
        <f t="shared" si="4"/>
        <v>-0.0298013646</v>
      </c>
      <c r="S440" s="77">
        <f t="shared" si="5"/>
        <v>0.02025344687</v>
      </c>
      <c r="T440" s="77">
        <f t="shared" ref="T440:U440" si="457">R440+$D$12</f>
        <v>0.3312923598</v>
      </c>
      <c r="U440" s="77">
        <f t="shared" si="457"/>
        <v>0.3813471713</v>
      </c>
      <c r="V440" s="77">
        <f t="shared" si="7"/>
        <v>74</v>
      </c>
      <c r="W440" s="77">
        <f t="shared" si="8"/>
        <v>84</v>
      </c>
      <c r="X440" s="77">
        <f t="shared" si="9"/>
        <v>49.48436537</v>
      </c>
      <c r="Y440" s="77">
        <f t="shared" si="10"/>
        <v>24.51563463</v>
      </c>
      <c r="Z440" s="77">
        <f t="shared" si="11"/>
        <v>51.96683761</v>
      </c>
      <c r="AA440" s="77">
        <f t="shared" si="12"/>
        <v>32.03316239</v>
      </c>
      <c r="AB440" s="77">
        <f t="shared" si="13"/>
        <v>0.5860436884</v>
      </c>
      <c r="AC440" s="77">
        <f t="shared" si="14"/>
        <v>0.1347012888</v>
      </c>
      <c r="AD440" s="42">
        <f t="shared" si="15"/>
        <v>29</v>
      </c>
      <c r="AE440" s="42">
        <f t="shared" si="16"/>
        <v>14</v>
      </c>
      <c r="AF440" s="42">
        <f t="shared" si="17"/>
        <v>7</v>
      </c>
      <c r="AG440" s="42">
        <f t="shared" si="18"/>
        <v>4</v>
      </c>
      <c r="AH440" s="32">
        <f>'M1,M2,M3 Restoration'!AT440</f>
        <v>0.5882481723</v>
      </c>
      <c r="AI440" s="77">
        <f t="shared" si="19"/>
        <v>8</v>
      </c>
      <c r="AJ440" s="77">
        <f t="shared" si="20"/>
        <v>6</v>
      </c>
      <c r="AK440" s="77"/>
      <c r="AL440" s="77"/>
    </row>
    <row r="441">
      <c r="A441" s="1"/>
      <c r="B441" s="1"/>
      <c r="C441" s="62"/>
      <c r="D441" s="62"/>
      <c r="E441" s="2">
        <v>6490.0</v>
      </c>
      <c r="F441" s="61">
        <v>3005.0</v>
      </c>
      <c r="G441" s="43">
        <f>'N1,N2,N3 Restoration'!H441</f>
        <v>28</v>
      </c>
      <c r="H441" s="43">
        <f>'Turnout Restoration'!AW441</f>
        <v>12</v>
      </c>
      <c r="I441" s="43">
        <f>'N1,N2,N3 Restoration'!J441</f>
        <v>30</v>
      </c>
      <c r="J441" s="44">
        <v>117.0</v>
      </c>
      <c r="K441" s="44">
        <v>199.0</v>
      </c>
      <c r="L441" s="44">
        <v>78.0</v>
      </c>
      <c r="M441" s="45">
        <f>'Turnout Restoration'!AR441</f>
        <v>43</v>
      </c>
      <c r="N441" s="45">
        <f>'Turnout Restoration'!O441</f>
        <v>23</v>
      </c>
      <c r="O441" s="45">
        <f>'Turnout Restoration'!AT441</f>
        <v>28</v>
      </c>
      <c r="P441" s="77">
        <f t="shared" si="2"/>
        <v>0.7330827068</v>
      </c>
      <c r="Q441" s="77">
        <f t="shared" si="3"/>
        <v>0.8963963964</v>
      </c>
      <c r="R441" s="77">
        <f t="shared" si="4"/>
        <v>0.02811623604</v>
      </c>
      <c r="S441" s="77">
        <f t="shared" si="5"/>
        <v>0.01085949457</v>
      </c>
      <c r="T441" s="77">
        <f t="shared" ref="T441:U441" si="458">R441+$D$12</f>
        <v>0.3892099605</v>
      </c>
      <c r="U441" s="77">
        <f t="shared" si="458"/>
        <v>0.371953219</v>
      </c>
      <c r="V441" s="77">
        <f t="shared" si="7"/>
        <v>266</v>
      </c>
      <c r="W441" s="77">
        <f t="shared" si="8"/>
        <v>222</v>
      </c>
      <c r="X441" s="77">
        <f t="shared" si="9"/>
        <v>162.4701505</v>
      </c>
      <c r="Y441" s="77">
        <f t="shared" si="10"/>
        <v>103.5298495</v>
      </c>
      <c r="Z441" s="77">
        <f t="shared" si="11"/>
        <v>139.4263854</v>
      </c>
      <c r="AA441" s="77">
        <f t="shared" si="12"/>
        <v>82.57361461</v>
      </c>
      <c r="AB441" s="77">
        <f t="shared" si="13"/>
        <v>0.4370033497</v>
      </c>
      <c r="AC441" s="77">
        <f t="shared" si="14"/>
        <v>0.1649616028</v>
      </c>
      <c r="AD441" s="42">
        <f t="shared" si="15"/>
        <v>71</v>
      </c>
      <c r="AE441" s="42">
        <f t="shared" si="16"/>
        <v>45</v>
      </c>
      <c r="AF441" s="42">
        <f t="shared" si="17"/>
        <v>23</v>
      </c>
      <c r="AG441" s="42">
        <f t="shared" si="18"/>
        <v>14</v>
      </c>
      <c r="AH441" s="32">
        <f>'M1,M2,M3 Restoration'!AT441</f>
        <v>0.5146887624</v>
      </c>
      <c r="AI441" s="77">
        <f t="shared" si="19"/>
        <v>23</v>
      </c>
      <c r="AJ441" s="77">
        <f t="shared" si="20"/>
        <v>22</v>
      </c>
      <c r="AK441" s="77"/>
      <c r="AL441" s="77"/>
    </row>
    <row r="442">
      <c r="A442" s="1"/>
      <c r="B442" s="1"/>
      <c r="C442" s="62"/>
      <c r="D442" s="62"/>
      <c r="E442" s="2">
        <v>6492.0</v>
      </c>
      <c r="F442" s="61">
        <v>3663.0</v>
      </c>
      <c r="G442" s="43">
        <f>'N1,N2,N3 Restoration'!H442</f>
        <v>15</v>
      </c>
      <c r="H442" s="43">
        <f>'Turnout Restoration'!AW442</f>
        <v>11</v>
      </c>
      <c r="I442" s="43">
        <f>'N1,N2,N3 Restoration'!J442</f>
        <v>33</v>
      </c>
      <c r="J442" s="44">
        <v>61.0</v>
      </c>
      <c r="K442" s="44">
        <v>216.0</v>
      </c>
      <c r="L442" s="44">
        <v>56.0</v>
      </c>
      <c r="M442" s="45">
        <f>'Turnout Restoration'!AR442</f>
        <v>25</v>
      </c>
      <c r="N442" s="45">
        <f>'Turnout Restoration'!O442</f>
        <v>17</v>
      </c>
      <c r="O442" s="45">
        <f>'Turnout Restoration'!AT442</f>
        <v>75</v>
      </c>
      <c r="P442" s="77">
        <f t="shared" si="2"/>
        <v>0.5391705069</v>
      </c>
      <c r="Q442" s="77">
        <f t="shared" si="3"/>
        <v>0.9270386266</v>
      </c>
      <c r="R442" s="77">
        <f t="shared" si="4"/>
        <v>-0.06174946044</v>
      </c>
      <c r="S442" s="77">
        <f t="shared" si="5"/>
        <v>0.02506017592</v>
      </c>
      <c r="T442" s="77">
        <f t="shared" ref="T442:U442" si="459">R442+$D$12</f>
        <v>0.299344264</v>
      </c>
      <c r="U442" s="77">
        <f t="shared" si="459"/>
        <v>0.3861539003</v>
      </c>
      <c r="V442" s="77">
        <f t="shared" si="7"/>
        <v>217</v>
      </c>
      <c r="W442" s="77">
        <f t="shared" si="8"/>
        <v>233</v>
      </c>
      <c r="X442" s="77">
        <f t="shared" si="9"/>
        <v>152.0422947</v>
      </c>
      <c r="Y442" s="77">
        <f t="shared" si="10"/>
        <v>64.95770528</v>
      </c>
      <c r="Z442" s="77">
        <f t="shared" si="11"/>
        <v>143.0261412</v>
      </c>
      <c r="AA442" s="77">
        <f t="shared" si="12"/>
        <v>89.97385878</v>
      </c>
      <c r="AB442" s="77">
        <f t="shared" si="13"/>
        <v>0.6577117255</v>
      </c>
      <c r="AC442" s="77">
        <f t="shared" si="14"/>
        <v>0.1188593907</v>
      </c>
      <c r="AD442" s="42">
        <f t="shared" si="15"/>
        <v>100</v>
      </c>
      <c r="AE442" s="42">
        <f t="shared" si="16"/>
        <v>43</v>
      </c>
      <c r="AF442" s="42">
        <f t="shared" si="17"/>
        <v>17</v>
      </c>
      <c r="AG442" s="42">
        <f t="shared" si="18"/>
        <v>11</v>
      </c>
      <c r="AH442" s="32">
        <f>'M1,M2,M3 Restoration'!AT442</f>
        <v>0.3092057362</v>
      </c>
      <c r="AI442" s="77">
        <f t="shared" si="19"/>
        <v>13</v>
      </c>
      <c r="AJ442" s="77">
        <f t="shared" si="20"/>
        <v>30</v>
      </c>
      <c r="AK442" s="77"/>
      <c r="AL442" s="77"/>
    </row>
    <row r="443">
      <c r="A443" s="1"/>
      <c r="B443" s="1"/>
      <c r="C443" s="62"/>
      <c r="D443" s="62"/>
      <c r="E443" s="2">
        <v>6493.0</v>
      </c>
      <c r="F443" s="61">
        <v>2602.0</v>
      </c>
      <c r="G443" s="43">
        <f>'N1,N2,N3 Restoration'!H443</f>
        <v>23</v>
      </c>
      <c r="H443" s="43">
        <f>'Turnout Restoration'!AW443</f>
        <v>22</v>
      </c>
      <c r="I443" s="43">
        <f>'N1,N2,N3 Restoration'!J443</f>
        <v>31</v>
      </c>
      <c r="J443" s="44">
        <v>86.0</v>
      </c>
      <c r="K443" s="44">
        <v>187.0</v>
      </c>
      <c r="L443" s="44">
        <v>67.0</v>
      </c>
      <c r="M443" s="45">
        <f>'Turnout Restoration'!AR443</f>
        <v>26</v>
      </c>
      <c r="N443" s="45">
        <f>'Turnout Restoration'!O443</f>
        <v>23</v>
      </c>
      <c r="O443" s="45">
        <f>'Turnout Restoration'!AT443</f>
        <v>33</v>
      </c>
      <c r="P443" s="77">
        <f t="shared" si="2"/>
        <v>0.7216981132</v>
      </c>
      <c r="Q443" s="77">
        <f t="shared" si="3"/>
        <v>0.8904761905</v>
      </c>
      <c r="R443" s="77">
        <f t="shared" si="4"/>
        <v>0.02284021715</v>
      </c>
      <c r="S443" s="77">
        <f t="shared" si="5"/>
        <v>0.00811586406</v>
      </c>
      <c r="T443" s="77">
        <f t="shared" ref="T443:U443" si="460">R443+$D$12</f>
        <v>0.3839339416</v>
      </c>
      <c r="U443" s="77">
        <f t="shared" si="460"/>
        <v>0.3692095885</v>
      </c>
      <c r="V443" s="77">
        <f t="shared" si="7"/>
        <v>212</v>
      </c>
      <c r="W443" s="77">
        <f t="shared" si="8"/>
        <v>210</v>
      </c>
      <c r="X443" s="77">
        <f t="shared" si="9"/>
        <v>130.6060044</v>
      </c>
      <c r="Y443" s="77">
        <f t="shared" si="10"/>
        <v>81.39399561</v>
      </c>
      <c r="Z443" s="77">
        <f t="shared" si="11"/>
        <v>132.4659864</v>
      </c>
      <c r="AA443" s="77">
        <f t="shared" si="12"/>
        <v>77.53401358</v>
      </c>
      <c r="AB443" s="77">
        <f t="shared" si="13"/>
        <v>0.4517403337</v>
      </c>
      <c r="AC443" s="77">
        <f t="shared" si="14"/>
        <v>0.1736294774</v>
      </c>
      <c r="AD443" s="42">
        <f t="shared" si="15"/>
        <v>59</v>
      </c>
      <c r="AE443" s="42">
        <f t="shared" si="16"/>
        <v>37</v>
      </c>
      <c r="AF443" s="42">
        <f t="shared" si="17"/>
        <v>23</v>
      </c>
      <c r="AG443" s="42">
        <f t="shared" si="18"/>
        <v>13</v>
      </c>
      <c r="AH443" s="32">
        <f>'M1,M2,M3 Restoration'!AT443</f>
        <v>0.4351528552</v>
      </c>
      <c r="AI443" s="77">
        <f t="shared" si="19"/>
        <v>16</v>
      </c>
      <c r="AJ443" s="77">
        <f t="shared" si="20"/>
        <v>21</v>
      </c>
      <c r="AK443" s="77"/>
      <c r="AL443" s="77"/>
    </row>
    <row r="444">
      <c r="A444" s="1"/>
      <c r="B444" s="1"/>
      <c r="C444" s="62"/>
      <c r="D444" s="62"/>
      <c r="E444" s="2">
        <v>6497.0</v>
      </c>
      <c r="F444" s="61">
        <v>2091.0</v>
      </c>
      <c r="G444" s="43">
        <f>'N1,N2,N3 Restoration'!H444</f>
        <v>13</v>
      </c>
      <c r="H444" s="43">
        <f>'Turnout Restoration'!AW444</f>
        <v>19</v>
      </c>
      <c r="I444" s="43">
        <f>'N1,N2,N3 Restoration'!J444</f>
        <v>26</v>
      </c>
      <c r="J444" s="44">
        <v>53.0</v>
      </c>
      <c r="K444" s="44">
        <v>138.0</v>
      </c>
      <c r="L444" s="44">
        <v>60.0</v>
      </c>
      <c r="M444" s="45">
        <f>'Turnout Restoration'!AR444</f>
        <v>19</v>
      </c>
      <c r="N444" s="45">
        <f>'Turnout Restoration'!O444</f>
        <v>26</v>
      </c>
      <c r="O444" s="45">
        <f>'Turnout Restoration'!AT444</f>
        <v>30</v>
      </c>
      <c r="P444" s="77">
        <f t="shared" si="2"/>
        <v>0.6975308642</v>
      </c>
      <c r="Q444" s="77">
        <f t="shared" si="3"/>
        <v>0.8414634146</v>
      </c>
      <c r="R444" s="77">
        <f t="shared" si="4"/>
        <v>0.01164026859</v>
      </c>
      <c r="S444" s="77">
        <f t="shared" si="5"/>
        <v>-0.01459837074</v>
      </c>
      <c r="T444" s="77">
        <f t="shared" ref="T444:U444" si="461">R444+$D$12</f>
        <v>0.372733993</v>
      </c>
      <c r="U444" s="77">
        <f t="shared" si="461"/>
        <v>0.3464953537</v>
      </c>
      <c r="V444" s="77">
        <f t="shared" si="7"/>
        <v>162</v>
      </c>
      <c r="W444" s="77">
        <f t="shared" si="8"/>
        <v>164</v>
      </c>
      <c r="X444" s="77">
        <f t="shared" si="9"/>
        <v>101.6170931</v>
      </c>
      <c r="Y444" s="77">
        <f t="shared" si="10"/>
        <v>60.38290687</v>
      </c>
      <c r="Z444" s="77">
        <f t="shared" si="11"/>
        <v>107.174762</v>
      </c>
      <c r="AA444" s="77">
        <f t="shared" si="12"/>
        <v>56.825238</v>
      </c>
      <c r="AB444" s="77">
        <f t="shared" si="13"/>
        <v>0.4822023391</v>
      </c>
      <c r="AC444" s="77">
        <f t="shared" si="14"/>
        <v>0.2425944272</v>
      </c>
      <c r="AD444" s="42">
        <f t="shared" si="15"/>
        <v>49</v>
      </c>
      <c r="AE444" s="42">
        <f t="shared" si="16"/>
        <v>29</v>
      </c>
      <c r="AF444" s="42">
        <f t="shared" si="17"/>
        <v>26</v>
      </c>
      <c r="AG444" s="42">
        <f t="shared" si="18"/>
        <v>14</v>
      </c>
      <c r="AH444" s="32">
        <f>'M1,M2,M3 Restoration'!AT444</f>
        <v>0.265906858</v>
      </c>
      <c r="AI444" s="77">
        <f t="shared" si="19"/>
        <v>8</v>
      </c>
      <c r="AJ444" s="77">
        <f t="shared" si="20"/>
        <v>21</v>
      </c>
      <c r="AK444" s="77"/>
      <c r="AL444" s="77"/>
    </row>
    <row r="445">
      <c r="A445" s="1"/>
      <c r="B445" s="1"/>
      <c r="C445" s="62"/>
      <c r="D445" s="62"/>
      <c r="E445" s="2">
        <v>6499.0</v>
      </c>
      <c r="F445" s="61">
        <v>2178.0</v>
      </c>
      <c r="G445" s="43">
        <f>'N1,N2,N3 Restoration'!H445</f>
        <v>9</v>
      </c>
      <c r="H445" s="43">
        <f>'Turnout Restoration'!AW445</f>
        <v>4</v>
      </c>
      <c r="I445" s="43">
        <f>'N1,N2,N3 Restoration'!J445</f>
        <v>35</v>
      </c>
      <c r="J445" s="44">
        <v>39.0</v>
      </c>
      <c r="K445" s="44">
        <v>89.0</v>
      </c>
      <c r="L445" s="44">
        <v>46.0</v>
      </c>
      <c r="M445" s="45">
        <f>'Turnout Restoration'!AR445</f>
        <v>19</v>
      </c>
      <c r="N445" s="45">
        <f>'Turnout Restoration'!O445</f>
        <v>14</v>
      </c>
      <c r="O445" s="45">
        <f>'Turnout Restoration'!AT445</f>
        <v>65</v>
      </c>
      <c r="P445" s="77">
        <f t="shared" si="2"/>
        <v>0.5029585799</v>
      </c>
      <c r="Q445" s="77">
        <f t="shared" si="3"/>
        <v>0.8640776699</v>
      </c>
      <c r="R445" s="77">
        <f t="shared" si="4"/>
        <v>-0.07853133412</v>
      </c>
      <c r="S445" s="77">
        <f t="shared" si="5"/>
        <v>-0.004118133795</v>
      </c>
      <c r="T445" s="77">
        <f t="shared" ref="T445:U445" si="462">R445+$D$12</f>
        <v>0.2825623903</v>
      </c>
      <c r="U445" s="77">
        <f t="shared" si="462"/>
        <v>0.3569755906</v>
      </c>
      <c r="V445" s="77">
        <f t="shared" si="7"/>
        <v>169</v>
      </c>
      <c r="W445" s="77">
        <f t="shared" si="8"/>
        <v>103</v>
      </c>
      <c r="X445" s="77">
        <f t="shared" si="9"/>
        <v>121.246956</v>
      </c>
      <c r="Y445" s="77">
        <f t="shared" si="10"/>
        <v>47.75304396</v>
      </c>
      <c r="Z445" s="77">
        <f t="shared" si="11"/>
        <v>66.23151417</v>
      </c>
      <c r="AA445" s="77">
        <f t="shared" si="12"/>
        <v>36.76848583</v>
      </c>
      <c r="AB445" s="77">
        <f t="shared" si="13"/>
        <v>0.6928008978</v>
      </c>
      <c r="AC445" s="77">
        <f t="shared" si="14"/>
        <v>0.2113797363</v>
      </c>
      <c r="AD445" s="42">
        <f t="shared" si="15"/>
        <v>84</v>
      </c>
      <c r="AE445" s="42">
        <f t="shared" si="16"/>
        <v>33</v>
      </c>
      <c r="AF445" s="42">
        <f t="shared" si="17"/>
        <v>14</v>
      </c>
      <c r="AG445" s="42">
        <f t="shared" si="18"/>
        <v>8</v>
      </c>
      <c r="AH445" s="32">
        <f>'M1,M2,M3 Restoration'!AT445</f>
        <v>0.16236059</v>
      </c>
      <c r="AI445" s="77">
        <f t="shared" si="19"/>
        <v>5</v>
      </c>
      <c r="AJ445" s="77">
        <f t="shared" si="20"/>
        <v>28</v>
      </c>
      <c r="AK445" s="77"/>
      <c r="AL445" s="77"/>
    </row>
    <row r="446">
      <c r="A446" s="1"/>
      <c r="B446" s="1"/>
      <c r="C446" s="62"/>
      <c r="D446" s="62"/>
      <c r="E446" s="2">
        <v>6509.0</v>
      </c>
      <c r="F446" s="61">
        <v>1455.0</v>
      </c>
      <c r="G446" s="43">
        <f>'N1,N2,N3 Restoration'!H446</f>
        <v>11</v>
      </c>
      <c r="H446" s="43">
        <f>'Turnout Restoration'!AW446</f>
        <v>17</v>
      </c>
      <c r="I446" s="43">
        <f>'N1,N2,N3 Restoration'!J446</f>
        <v>17</v>
      </c>
      <c r="J446" s="44">
        <v>96.0</v>
      </c>
      <c r="K446" s="44">
        <v>212.0</v>
      </c>
      <c r="L446" s="44">
        <v>48.0</v>
      </c>
      <c r="M446" s="45">
        <f>'Turnout Restoration'!AR446</f>
        <v>15</v>
      </c>
      <c r="N446" s="45">
        <f>'Turnout Restoration'!O446</f>
        <v>17</v>
      </c>
      <c r="O446" s="45">
        <f>'Turnout Restoration'!AT446</f>
        <v>32</v>
      </c>
      <c r="P446" s="77">
        <f t="shared" si="2"/>
        <v>0.7539267016</v>
      </c>
      <c r="Q446" s="77">
        <f t="shared" si="3"/>
        <v>0.9257641921</v>
      </c>
      <c r="R446" s="77">
        <f t="shared" si="4"/>
        <v>0.03777607236</v>
      </c>
      <c r="S446" s="77">
        <f t="shared" si="5"/>
        <v>0.02446955841</v>
      </c>
      <c r="T446" s="77">
        <f t="shared" ref="T446:U446" si="463">R446+$D$12</f>
        <v>0.3988697968</v>
      </c>
      <c r="U446" s="77">
        <f t="shared" si="463"/>
        <v>0.3855632828</v>
      </c>
      <c r="V446" s="77">
        <f t="shared" si="7"/>
        <v>191</v>
      </c>
      <c r="W446" s="77">
        <f t="shared" si="8"/>
        <v>229</v>
      </c>
      <c r="X446" s="77">
        <f t="shared" si="9"/>
        <v>114.8158688</v>
      </c>
      <c r="Y446" s="77">
        <f t="shared" si="10"/>
        <v>76.18413118</v>
      </c>
      <c r="Z446" s="77">
        <f t="shared" si="11"/>
        <v>140.7060082</v>
      </c>
      <c r="AA446" s="77">
        <f t="shared" si="12"/>
        <v>88.29399177</v>
      </c>
      <c r="AB446" s="77">
        <f t="shared" si="13"/>
        <v>0.4093510809</v>
      </c>
      <c r="AC446" s="77">
        <f t="shared" si="14"/>
        <v>0.1208192899</v>
      </c>
      <c r="AD446" s="42">
        <f t="shared" si="15"/>
        <v>47</v>
      </c>
      <c r="AE446" s="42">
        <f t="shared" si="16"/>
        <v>31</v>
      </c>
      <c r="AF446" s="42">
        <f t="shared" si="17"/>
        <v>17</v>
      </c>
      <c r="AG446" s="42">
        <f t="shared" si="18"/>
        <v>11</v>
      </c>
      <c r="AH446" s="32">
        <f>'M1,M2,M3 Restoration'!AT446</f>
        <v>0.5184090967</v>
      </c>
      <c r="AI446" s="77">
        <f t="shared" si="19"/>
        <v>16</v>
      </c>
      <c r="AJ446" s="77">
        <f t="shared" si="20"/>
        <v>15</v>
      </c>
      <c r="AK446" s="77"/>
      <c r="AL446" s="77"/>
    </row>
    <row r="447">
      <c r="A447" s="1"/>
      <c r="B447" s="1"/>
      <c r="C447" s="62"/>
      <c r="D447" s="62"/>
      <c r="E447" s="2">
        <v>6512.0</v>
      </c>
      <c r="F447" s="61">
        <v>1939.0</v>
      </c>
      <c r="G447" s="43">
        <f>'N1,N2,N3 Restoration'!H447</f>
        <v>19</v>
      </c>
      <c r="H447" s="43">
        <f>'Turnout Restoration'!AW447</f>
        <v>12</v>
      </c>
      <c r="I447" s="43">
        <f>'N1,N2,N3 Restoration'!J447</f>
        <v>34</v>
      </c>
      <c r="J447" s="44">
        <v>91.0</v>
      </c>
      <c r="K447" s="44">
        <v>219.0</v>
      </c>
      <c r="L447" s="44">
        <v>107.0</v>
      </c>
      <c r="M447" s="45">
        <f>'Turnout Restoration'!AR447</f>
        <v>31</v>
      </c>
      <c r="N447" s="45">
        <f>'Turnout Restoration'!O447</f>
        <v>20</v>
      </c>
      <c r="O447" s="45">
        <f>'Turnout Restoration'!AT447</f>
        <v>38</v>
      </c>
      <c r="P447" s="77">
        <f t="shared" si="2"/>
        <v>0.7415730337</v>
      </c>
      <c r="Q447" s="77">
        <f t="shared" si="3"/>
        <v>0.9163179916</v>
      </c>
      <c r="R447" s="77">
        <f t="shared" si="4"/>
        <v>0.03205095054</v>
      </c>
      <c r="S447" s="77">
        <f t="shared" si="5"/>
        <v>0.02009185866</v>
      </c>
      <c r="T447" s="77">
        <f t="shared" ref="T447:U447" si="464">R447+$D$12</f>
        <v>0.3931446749</v>
      </c>
      <c r="U447" s="77">
        <f t="shared" si="464"/>
        <v>0.3811855831</v>
      </c>
      <c r="V447" s="77">
        <f t="shared" si="7"/>
        <v>267</v>
      </c>
      <c r="W447" s="77">
        <f t="shared" si="8"/>
        <v>239</v>
      </c>
      <c r="X447" s="77">
        <f t="shared" si="9"/>
        <v>162.0303718</v>
      </c>
      <c r="Y447" s="77">
        <f t="shared" si="10"/>
        <v>104.9696282</v>
      </c>
      <c r="Z447" s="77">
        <f t="shared" si="11"/>
        <v>147.8966456</v>
      </c>
      <c r="AA447" s="77">
        <f t="shared" si="12"/>
        <v>91.10335435</v>
      </c>
      <c r="AB447" s="77">
        <f t="shared" si="13"/>
        <v>0.4258460882</v>
      </c>
      <c r="AC447" s="77">
        <f t="shared" si="14"/>
        <v>0.1352295714</v>
      </c>
      <c r="AD447" s="42">
        <f t="shared" si="15"/>
        <v>69</v>
      </c>
      <c r="AE447" s="42">
        <f t="shared" si="16"/>
        <v>45</v>
      </c>
      <c r="AF447" s="42">
        <f t="shared" si="17"/>
        <v>20</v>
      </c>
      <c r="AG447" s="42">
        <f t="shared" si="18"/>
        <v>12</v>
      </c>
      <c r="AH447" s="32">
        <f>'M1,M2,M3 Restoration'!AT447</f>
        <v>0.2768414135</v>
      </c>
      <c r="AI447" s="77">
        <f t="shared" si="19"/>
        <v>12</v>
      </c>
      <c r="AJ447" s="77">
        <f t="shared" si="20"/>
        <v>33</v>
      </c>
      <c r="AK447" s="77"/>
      <c r="AL447" s="77"/>
    </row>
    <row r="448">
      <c r="A448" s="1"/>
      <c r="B448" s="1"/>
      <c r="C448" s="62"/>
      <c r="D448" s="62"/>
      <c r="E448" s="2">
        <v>6514.0</v>
      </c>
      <c r="F448" s="61">
        <v>2368.0</v>
      </c>
      <c r="G448" s="43">
        <f>'N1,N2,N3 Restoration'!H448</f>
        <v>17</v>
      </c>
      <c r="H448" s="43">
        <f>'Turnout Restoration'!AW448</f>
        <v>13</v>
      </c>
      <c r="I448" s="43">
        <f>'N1,N2,N3 Restoration'!J448</f>
        <v>28</v>
      </c>
      <c r="J448" s="44">
        <v>87.0</v>
      </c>
      <c r="K448" s="44">
        <v>222.0</v>
      </c>
      <c r="L448" s="44">
        <v>93.0</v>
      </c>
      <c r="M448" s="45">
        <f>'Turnout Restoration'!AR448</f>
        <v>39</v>
      </c>
      <c r="N448" s="45">
        <f>'Turnout Restoration'!O448</f>
        <v>26</v>
      </c>
      <c r="O448" s="45">
        <f>'Turnout Restoration'!AT448</f>
        <v>60</v>
      </c>
      <c r="P448" s="77">
        <f t="shared" si="2"/>
        <v>0.6451612903</v>
      </c>
      <c r="Q448" s="77">
        <f t="shared" si="3"/>
        <v>0.8951612903</v>
      </c>
      <c r="R448" s="77">
        <f t="shared" si="4"/>
        <v>-0.01262962384</v>
      </c>
      <c r="S448" s="77">
        <f t="shared" si="5"/>
        <v>0.01028710321</v>
      </c>
      <c r="T448" s="77">
        <f t="shared" ref="T448:U448" si="465">R448+$D$12</f>
        <v>0.3484641006</v>
      </c>
      <c r="U448" s="77">
        <f t="shared" si="465"/>
        <v>0.3713808276</v>
      </c>
      <c r="V448" s="77">
        <f t="shared" si="7"/>
        <v>279</v>
      </c>
      <c r="W448" s="77">
        <f t="shared" si="8"/>
        <v>248</v>
      </c>
      <c r="X448" s="77">
        <f t="shared" si="9"/>
        <v>181.7785159</v>
      </c>
      <c r="Y448" s="77">
        <f t="shared" si="10"/>
        <v>97.22148406</v>
      </c>
      <c r="Z448" s="77">
        <f t="shared" si="11"/>
        <v>155.8975547</v>
      </c>
      <c r="AA448" s="77">
        <f t="shared" si="12"/>
        <v>92.10244525</v>
      </c>
      <c r="AB448" s="77">
        <f t="shared" si="13"/>
        <v>0.5446188153</v>
      </c>
      <c r="AC448" s="77">
        <f t="shared" si="14"/>
        <v>0.1667761886</v>
      </c>
      <c r="AD448" s="42">
        <f t="shared" si="15"/>
        <v>99</v>
      </c>
      <c r="AE448" s="42">
        <f t="shared" si="16"/>
        <v>53</v>
      </c>
      <c r="AF448" s="42">
        <f t="shared" si="17"/>
        <v>26</v>
      </c>
      <c r="AG448" s="42">
        <f t="shared" si="18"/>
        <v>15</v>
      </c>
      <c r="AH448" s="32">
        <f>'M1,M2,M3 Restoration'!AT448</f>
        <v>0.3105080987</v>
      </c>
      <c r="AI448" s="77">
        <f t="shared" si="19"/>
        <v>16</v>
      </c>
      <c r="AJ448" s="77">
        <f t="shared" si="20"/>
        <v>37</v>
      </c>
      <c r="AK448" s="77"/>
      <c r="AL448" s="77"/>
    </row>
    <row r="449">
      <c r="A449" s="1"/>
      <c r="B449" s="1"/>
      <c r="C449" s="62"/>
      <c r="D449" s="62"/>
      <c r="E449" s="2">
        <v>6517.0</v>
      </c>
      <c r="F449" s="61">
        <v>2267.0</v>
      </c>
      <c r="G449" s="43">
        <f>'N1,N2,N3 Restoration'!H449</f>
        <v>26</v>
      </c>
      <c r="H449" s="43">
        <f>'Turnout Restoration'!AW449</f>
        <v>22</v>
      </c>
      <c r="I449" s="43">
        <f>'N1,N2,N3 Restoration'!J449</f>
        <v>23</v>
      </c>
      <c r="J449" s="44">
        <v>40.0</v>
      </c>
      <c r="K449" s="44">
        <v>183.0</v>
      </c>
      <c r="L449" s="44">
        <v>56.0</v>
      </c>
      <c r="M449" s="45">
        <f>'Turnout Restoration'!AR449</f>
        <v>26</v>
      </c>
      <c r="N449" s="45">
        <f>'Turnout Restoration'!O449</f>
        <v>28</v>
      </c>
      <c r="O449" s="45">
        <f>'Turnout Restoration'!AT449</f>
        <v>27</v>
      </c>
      <c r="P449" s="77">
        <f t="shared" si="2"/>
        <v>0.644295302</v>
      </c>
      <c r="Q449" s="77">
        <f t="shared" si="3"/>
        <v>0.8672985782</v>
      </c>
      <c r="R449" s="77">
        <f t="shared" si="4"/>
        <v>-0.01303095311</v>
      </c>
      <c r="S449" s="77">
        <f t="shared" si="5"/>
        <v>-0.002625452223</v>
      </c>
      <c r="T449" s="77">
        <f t="shared" ref="T449:U449" si="466">R449+$D$12</f>
        <v>0.3480627713</v>
      </c>
      <c r="U449" s="77">
        <f t="shared" si="466"/>
        <v>0.3584682722</v>
      </c>
      <c r="V449" s="77">
        <f t="shared" si="7"/>
        <v>149</v>
      </c>
      <c r="W449" s="77">
        <f t="shared" si="8"/>
        <v>211</v>
      </c>
      <c r="X449" s="77">
        <f t="shared" si="9"/>
        <v>97.13864708</v>
      </c>
      <c r="Y449" s="77">
        <f t="shared" si="10"/>
        <v>51.86135292</v>
      </c>
      <c r="Z449" s="77">
        <f t="shared" si="11"/>
        <v>135.3631946</v>
      </c>
      <c r="AA449" s="77">
        <f t="shared" si="12"/>
        <v>75.63680543</v>
      </c>
      <c r="AB449" s="77">
        <f t="shared" si="13"/>
        <v>0.5456118815</v>
      </c>
      <c r="AC449" s="77">
        <f t="shared" si="14"/>
        <v>0.2068509102</v>
      </c>
      <c r="AD449" s="42">
        <f t="shared" si="15"/>
        <v>53</v>
      </c>
      <c r="AE449" s="42">
        <f t="shared" si="16"/>
        <v>28</v>
      </c>
      <c r="AF449" s="42">
        <f t="shared" si="17"/>
        <v>28</v>
      </c>
      <c r="AG449" s="42">
        <f t="shared" si="18"/>
        <v>16</v>
      </c>
      <c r="AH449" s="32">
        <f>'M1,M2,M3 Restoration'!AT449</f>
        <v>0.3345093438</v>
      </c>
      <c r="AI449" s="77">
        <f t="shared" si="19"/>
        <v>9</v>
      </c>
      <c r="AJ449" s="77">
        <f t="shared" si="20"/>
        <v>19</v>
      </c>
      <c r="AK449" s="77"/>
      <c r="AL449" s="77"/>
    </row>
    <row r="450">
      <c r="A450" s="1"/>
      <c r="B450" s="1"/>
      <c r="C450" s="62"/>
      <c r="D450" s="62"/>
      <c r="E450" s="2">
        <v>6520.0</v>
      </c>
      <c r="F450" s="61">
        <v>2800.0</v>
      </c>
      <c r="G450" s="43">
        <f>'N1,N2,N3 Restoration'!H450</f>
        <v>36</v>
      </c>
      <c r="H450" s="43">
        <f>'Turnout Restoration'!AW450</f>
        <v>25</v>
      </c>
      <c r="I450" s="43">
        <f>'N1,N2,N3 Restoration'!J450</f>
        <v>47</v>
      </c>
      <c r="J450" s="44">
        <v>134.0</v>
      </c>
      <c r="K450" s="44">
        <v>242.0</v>
      </c>
      <c r="L450" s="44">
        <v>101.0</v>
      </c>
      <c r="M450" s="45">
        <f>'Turnout Restoration'!AR450</f>
        <v>57</v>
      </c>
      <c r="N450" s="45">
        <f>'Turnout Restoration'!O450</f>
        <v>39</v>
      </c>
      <c r="O450" s="45">
        <f>'Turnout Restoration'!AT450</f>
        <v>47</v>
      </c>
      <c r="P450" s="77">
        <f t="shared" si="2"/>
        <v>0.6932153392</v>
      </c>
      <c r="Q450" s="77">
        <f t="shared" si="3"/>
        <v>0.8612099644</v>
      </c>
      <c r="R450" s="77">
        <f t="shared" si="4"/>
        <v>0.009640303362</v>
      </c>
      <c r="S450" s="77">
        <f t="shared" si="5"/>
        <v>-0.005447128832</v>
      </c>
      <c r="T450" s="77">
        <f t="shared" ref="T450:U450" si="467">R450+$D$12</f>
        <v>0.3707340278</v>
      </c>
      <c r="U450" s="77">
        <f t="shared" si="467"/>
        <v>0.3556465956</v>
      </c>
      <c r="V450" s="77">
        <f t="shared" si="7"/>
        <v>339</v>
      </c>
      <c r="W450" s="77">
        <f t="shared" si="8"/>
        <v>281</v>
      </c>
      <c r="X450" s="77">
        <f t="shared" si="9"/>
        <v>213.3211646</v>
      </c>
      <c r="Y450" s="77">
        <f t="shared" si="10"/>
        <v>125.6788354</v>
      </c>
      <c r="Z450" s="77">
        <f t="shared" si="11"/>
        <v>181.0633066</v>
      </c>
      <c r="AA450" s="77">
        <f t="shared" si="12"/>
        <v>99.93669336</v>
      </c>
      <c r="AB450" s="77">
        <f t="shared" si="13"/>
        <v>0.4875278091</v>
      </c>
      <c r="AC450" s="77">
        <f t="shared" si="14"/>
        <v>0.2153942769</v>
      </c>
      <c r="AD450" s="42">
        <f t="shared" si="15"/>
        <v>104</v>
      </c>
      <c r="AE450" s="42">
        <f t="shared" si="16"/>
        <v>61</v>
      </c>
      <c r="AF450" s="42">
        <f t="shared" si="17"/>
        <v>39</v>
      </c>
      <c r="AG450" s="42">
        <f t="shared" si="18"/>
        <v>22</v>
      </c>
      <c r="AH450" s="32">
        <f>'M1,M2,M3 Restoration'!AT450</f>
        <v>0.4482646005</v>
      </c>
      <c r="AI450" s="77">
        <f t="shared" si="19"/>
        <v>27</v>
      </c>
      <c r="AJ450" s="77">
        <f t="shared" si="20"/>
        <v>34</v>
      </c>
      <c r="AK450" s="77"/>
      <c r="AL450" s="77"/>
    </row>
    <row r="451">
      <c r="A451" s="1"/>
      <c r="B451" s="1"/>
      <c r="C451" s="62"/>
      <c r="D451" s="62"/>
      <c r="E451" s="2">
        <v>6522.0</v>
      </c>
      <c r="F451" s="61">
        <v>1570.0</v>
      </c>
      <c r="G451" s="43">
        <f>'N1,N2,N3 Restoration'!H451</f>
        <v>12</v>
      </c>
      <c r="H451" s="43">
        <f>'Turnout Restoration'!AW451</f>
        <v>6</v>
      </c>
      <c r="I451" s="43">
        <f>'N1,N2,N3 Restoration'!J451</f>
        <v>25</v>
      </c>
      <c r="J451" s="44">
        <v>68.0</v>
      </c>
      <c r="K451" s="44">
        <v>145.0</v>
      </c>
      <c r="L451" s="44">
        <v>45.0</v>
      </c>
      <c r="M451" s="45">
        <f>'Turnout Restoration'!AR451</f>
        <v>23</v>
      </c>
      <c r="N451" s="45">
        <f>'Turnout Restoration'!O451</f>
        <v>14</v>
      </c>
      <c r="O451" s="45">
        <f>'Turnout Restoration'!AT451</f>
        <v>45</v>
      </c>
      <c r="P451" s="77">
        <f t="shared" si="2"/>
        <v>0.6243093923</v>
      </c>
      <c r="Q451" s="77">
        <f t="shared" si="3"/>
        <v>0.9119496855</v>
      </c>
      <c r="R451" s="77">
        <f t="shared" si="4"/>
        <v>-0.0222931228</v>
      </c>
      <c r="S451" s="77">
        <f t="shared" si="5"/>
        <v>0.01806743281</v>
      </c>
      <c r="T451" s="77">
        <f t="shared" ref="T451:U451" si="468">R451+$D$12</f>
        <v>0.3388006016</v>
      </c>
      <c r="U451" s="77">
        <f t="shared" si="468"/>
        <v>0.3791611572</v>
      </c>
      <c r="V451" s="77">
        <f t="shared" si="7"/>
        <v>181</v>
      </c>
      <c r="W451" s="77">
        <f t="shared" si="8"/>
        <v>159</v>
      </c>
      <c r="X451" s="77">
        <f t="shared" si="9"/>
        <v>119.6770911</v>
      </c>
      <c r="Y451" s="77">
        <f t="shared" si="10"/>
        <v>61.32290889</v>
      </c>
      <c r="Z451" s="77">
        <f t="shared" si="11"/>
        <v>98.713376</v>
      </c>
      <c r="AA451" s="77">
        <f t="shared" si="12"/>
        <v>60.286624</v>
      </c>
      <c r="AB451" s="77">
        <f t="shared" si="13"/>
        <v>0.5681956285</v>
      </c>
      <c r="AC451" s="77">
        <f t="shared" si="14"/>
        <v>0.1418247513</v>
      </c>
      <c r="AD451" s="42">
        <f t="shared" si="15"/>
        <v>68</v>
      </c>
      <c r="AE451" s="42">
        <f t="shared" si="16"/>
        <v>35</v>
      </c>
      <c r="AF451" s="42">
        <f t="shared" si="17"/>
        <v>14</v>
      </c>
      <c r="AG451" s="42">
        <f t="shared" si="18"/>
        <v>9</v>
      </c>
      <c r="AH451" s="32">
        <f>'M1,M2,M3 Restoration'!AT451</f>
        <v>0.402407854</v>
      </c>
      <c r="AI451" s="77">
        <f t="shared" si="19"/>
        <v>14</v>
      </c>
      <c r="AJ451" s="77">
        <f t="shared" si="20"/>
        <v>21</v>
      </c>
      <c r="AK451" s="77"/>
      <c r="AL451" s="77"/>
    </row>
    <row r="452">
      <c r="A452" s="1"/>
      <c r="B452" s="1"/>
      <c r="C452" s="62"/>
      <c r="D452" s="62"/>
      <c r="E452" s="2">
        <v>6526.0</v>
      </c>
      <c r="F452" s="61">
        <v>1880.0</v>
      </c>
      <c r="G452" s="43">
        <f>'N1,N2,N3 Restoration'!H452</f>
        <v>24</v>
      </c>
      <c r="H452" s="43">
        <f>'Turnout Restoration'!AW452</f>
        <v>12</v>
      </c>
      <c r="I452" s="43">
        <f>'N1,N2,N3 Restoration'!J452</f>
        <v>17</v>
      </c>
      <c r="J452" s="44">
        <v>196.0</v>
      </c>
      <c r="K452" s="44">
        <v>353.0</v>
      </c>
      <c r="L452" s="44">
        <v>50.0</v>
      </c>
      <c r="M452" s="45">
        <f>'Turnout Restoration'!AR452</f>
        <v>42</v>
      </c>
      <c r="N452" s="45">
        <f>'Turnout Restoration'!O452</f>
        <v>13</v>
      </c>
      <c r="O452" s="45">
        <f>'Turnout Restoration'!AT452</f>
        <v>36</v>
      </c>
      <c r="P452" s="77">
        <f t="shared" si="2"/>
        <v>0.7592592593</v>
      </c>
      <c r="Q452" s="77">
        <f t="shared" si="3"/>
        <v>0.9644808743</v>
      </c>
      <c r="R452" s="77">
        <f t="shared" si="4"/>
        <v>0.04024736612</v>
      </c>
      <c r="S452" s="77">
        <f t="shared" si="5"/>
        <v>0.04241222324</v>
      </c>
      <c r="T452" s="77">
        <f t="shared" ref="T452:U452" si="469">R452+$D$12</f>
        <v>0.4013410905</v>
      </c>
      <c r="U452" s="77">
        <f t="shared" si="469"/>
        <v>0.4035059477</v>
      </c>
      <c r="V452" s="77">
        <f t="shared" si="7"/>
        <v>324</v>
      </c>
      <c r="W452" s="77">
        <f t="shared" si="8"/>
        <v>366</v>
      </c>
      <c r="X452" s="77">
        <f t="shared" si="9"/>
        <v>193.9654867</v>
      </c>
      <c r="Y452" s="77">
        <f t="shared" si="10"/>
        <v>130.0345133</v>
      </c>
      <c r="Z452" s="77">
        <f t="shared" si="11"/>
        <v>218.3168232</v>
      </c>
      <c r="AA452" s="77">
        <f t="shared" si="12"/>
        <v>147.6831768</v>
      </c>
      <c r="AB452" s="77">
        <f t="shared" si="13"/>
        <v>0.4021333967</v>
      </c>
      <c r="AC452" s="77">
        <f t="shared" si="14"/>
        <v>0.05954648759</v>
      </c>
      <c r="AD452" s="42">
        <f t="shared" si="15"/>
        <v>78</v>
      </c>
      <c r="AE452" s="42">
        <f t="shared" si="16"/>
        <v>52</v>
      </c>
      <c r="AF452" s="42">
        <f t="shared" si="17"/>
        <v>13</v>
      </c>
      <c r="AG452" s="42">
        <f t="shared" si="18"/>
        <v>9</v>
      </c>
      <c r="AH452" s="32">
        <f>'M1,M2,M3 Restoration'!AT452</f>
        <v>0.7910208281</v>
      </c>
      <c r="AI452" s="77">
        <f t="shared" si="19"/>
        <v>41</v>
      </c>
      <c r="AJ452" s="77">
        <f t="shared" si="20"/>
        <v>11</v>
      </c>
      <c r="AK452" s="77"/>
      <c r="AL452" s="77"/>
    </row>
    <row r="453">
      <c r="A453" s="1"/>
      <c r="B453" s="1"/>
      <c r="C453" s="62"/>
      <c r="D453" s="62"/>
      <c r="E453" s="2">
        <v>6527.0</v>
      </c>
      <c r="F453" s="61">
        <v>2826.0</v>
      </c>
      <c r="G453" s="43">
        <f>'N1,N2,N3 Restoration'!H453</f>
        <v>47</v>
      </c>
      <c r="H453" s="43">
        <f>'Turnout Restoration'!AW453</f>
        <v>50</v>
      </c>
      <c r="I453" s="43">
        <f>'N1,N2,N3 Restoration'!J453</f>
        <v>31</v>
      </c>
      <c r="J453" s="44">
        <v>112.0</v>
      </c>
      <c r="K453" s="44">
        <v>183.0</v>
      </c>
      <c r="L453" s="44">
        <v>58.0</v>
      </c>
      <c r="M453" s="45">
        <f>'Turnout Restoration'!AR453</f>
        <v>31</v>
      </c>
      <c r="N453" s="45">
        <f>'Turnout Restoration'!O453</f>
        <v>38</v>
      </c>
      <c r="O453" s="45">
        <f>'Turnout Restoration'!AT453</f>
        <v>23</v>
      </c>
      <c r="P453" s="77">
        <f t="shared" si="2"/>
        <v>0.7589285714</v>
      </c>
      <c r="Q453" s="77">
        <f t="shared" si="3"/>
        <v>0.8280542986</v>
      </c>
      <c r="R453" s="77">
        <f t="shared" si="4"/>
        <v>0.04009411381</v>
      </c>
      <c r="S453" s="77">
        <f t="shared" si="5"/>
        <v>-0.02081262414</v>
      </c>
      <c r="T453" s="77">
        <f t="shared" ref="T453:U453" si="470">R453+$D$12</f>
        <v>0.4011878382</v>
      </c>
      <c r="U453" s="77">
        <f t="shared" si="470"/>
        <v>0.3402811003</v>
      </c>
      <c r="V453" s="77">
        <f t="shared" si="7"/>
        <v>224</v>
      </c>
      <c r="W453" s="77">
        <f t="shared" si="8"/>
        <v>221</v>
      </c>
      <c r="X453" s="77">
        <f t="shared" si="9"/>
        <v>134.1339242</v>
      </c>
      <c r="Y453" s="77">
        <f t="shared" si="10"/>
        <v>89.86607576</v>
      </c>
      <c r="Z453" s="77">
        <f t="shared" si="11"/>
        <v>145.7978768</v>
      </c>
      <c r="AA453" s="77">
        <f t="shared" si="12"/>
        <v>75.20212316</v>
      </c>
      <c r="AB453" s="77">
        <f t="shared" si="13"/>
        <v>0.4025827195</v>
      </c>
      <c r="AC453" s="77">
        <f t="shared" si="14"/>
        <v>0.2606347968</v>
      </c>
      <c r="AD453" s="42">
        <f t="shared" si="15"/>
        <v>54</v>
      </c>
      <c r="AE453" s="42">
        <f t="shared" si="16"/>
        <v>36</v>
      </c>
      <c r="AF453" s="42">
        <f t="shared" si="17"/>
        <v>38</v>
      </c>
      <c r="AG453" s="42">
        <f t="shared" si="18"/>
        <v>20</v>
      </c>
      <c r="AH453" s="32">
        <f>'M1,M2,M3 Restoration'!AT453</f>
        <v>0.6685415061</v>
      </c>
      <c r="AI453" s="77">
        <f t="shared" si="19"/>
        <v>24</v>
      </c>
      <c r="AJ453" s="77">
        <f t="shared" si="20"/>
        <v>12</v>
      </c>
      <c r="AK453" s="77"/>
      <c r="AL453" s="77"/>
    </row>
    <row r="454">
      <c r="A454" s="1"/>
      <c r="B454" s="1"/>
      <c r="C454" s="62"/>
      <c r="D454" s="62"/>
      <c r="E454" s="2">
        <v>6528.0</v>
      </c>
      <c r="F454" s="61">
        <v>2145.0</v>
      </c>
      <c r="G454" s="43">
        <f>'N1,N2,N3 Restoration'!H454</f>
        <v>22</v>
      </c>
      <c r="H454" s="43">
        <f>'Turnout Restoration'!AW454</f>
        <v>17</v>
      </c>
      <c r="I454" s="43">
        <f>'N1,N2,N3 Restoration'!J454</f>
        <v>22</v>
      </c>
      <c r="J454" s="44">
        <v>62.0</v>
      </c>
      <c r="K454" s="44">
        <v>253.0</v>
      </c>
      <c r="L454" s="44">
        <v>56.0</v>
      </c>
      <c r="M454" s="45">
        <f>'Turnout Restoration'!AR454</f>
        <v>21</v>
      </c>
      <c r="N454" s="45">
        <f>'Turnout Restoration'!O454</f>
        <v>14</v>
      </c>
      <c r="O454" s="45">
        <f>'Turnout Restoration'!AT454</f>
        <v>34</v>
      </c>
      <c r="P454" s="77">
        <f t="shared" si="2"/>
        <v>0.6820809249</v>
      </c>
      <c r="Q454" s="77">
        <f t="shared" si="3"/>
        <v>0.9475655431</v>
      </c>
      <c r="R454" s="77">
        <f t="shared" si="4"/>
        <v>0.004480226257</v>
      </c>
      <c r="S454" s="77">
        <f t="shared" si="5"/>
        <v>0.03457306704</v>
      </c>
      <c r="T454" s="77">
        <f t="shared" ref="T454:U454" si="471">R454+$D$12</f>
        <v>0.3655739507</v>
      </c>
      <c r="U454" s="77">
        <f t="shared" si="471"/>
        <v>0.3956667915</v>
      </c>
      <c r="V454" s="77">
        <f t="shared" si="7"/>
        <v>173</v>
      </c>
      <c r="W454" s="77">
        <f t="shared" si="8"/>
        <v>267</v>
      </c>
      <c r="X454" s="77">
        <f t="shared" si="9"/>
        <v>109.7557065</v>
      </c>
      <c r="Y454" s="77">
        <f t="shared" si="10"/>
        <v>63.24429347</v>
      </c>
      <c r="Z454" s="77">
        <f t="shared" si="11"/>
        <v>161.3569667</v>
      </c>
      <c r="AA454" s="77">
        <f t="shared" si="12"/>
        <v>105.6430333</v>
      </c>
      <c r="AB454" s="77">
        <f t="shared" si="13"/>
        <v>0.5011128964</v>
      </c>
      <c r="AC454" s="77">
        <f t="shared" si="14"/>
        <v>0.08676414962</v>
      </c>
      <c r="AD454" s="42">
        <f t="shared" si="15"/>
        <v>55</v>
      </c>
      <c r="AE454" s="42">
        <f t="shared" si="16"/>
        <v>32</v>
      </c>
      <c r="AF454" s="42">
        <f t="shared" si="17"/>
        <v>14</v>
      </c>
      <c r="AG454" s="42">
        <f t="shared" si="18"/>
        <v>9</v>
      </c>
      <c r="AH454" s="32">
        <f>'M1,M2,M3 Restoration'!AT454</f>
        <v>0.4440300025</v>
      </c>
      <c r="AI454" s="77">
        <f t="shared" si="19"/>
        <v>14</v>
      </c>
      <c r="AJ454" s="77">
        <f t="shared" si="20"/>
        <v>18</v>
      </c>
      <c r="AK454" s="77"/>
      <c r="AL454" s="77"/>
    </row>
    <row r="455">
      <c r="A455" s="1"/>
      <c r="B455" s="1"/>
      <c r="C455" s="62"/>
      <c r="D455" s="62"/>
      <c r="E455" s="2">
        <v>6530.0</v>
      </c>
      <c r="F455" s="61">
        <v>2916.0</v>
      </c>
      <c r="G455" s="43">
        <f>'N1,N2,N3 Restoration'!H455</f>
        <v>27</v>
      </c>
      <c r="H455" s="43">
        <f>'Turnout Restoration'!AW455</f>
        <v>7</v>
      </c>
      <c r="I455" s="43">
        <f>'N1,N2,N3 Restoration'!J455</f>
        <v>39</v>
      </c>
      <c r="J455" s="44">
        <v>89.0</v>
      </c>
      <c r="K455" s="44">
        <v>158.0</v>
      </c>
      <c r="L455" s="44">
        <v>82.0</v>
      </c>
      <c r="M455" s="45">
        <f>'Turnout Restoration'!AR455</f>
        <v>40</v>
      </c>
      <c r="N455" s="45">
        <f>'Turnout Restoration'!O455</f>
        <v>14</v>
      </c>
      <c r="O455" s="45">
        <f>'Turnout Restoration'!AT455</f>
        <v>41</v>
      </c>
      <c r="P455" s="77">
        <f t="shared" si="2"/>
        <v>0.6785714286</v>
      </c>
      <c r="Q455" s="77">
        <f t="shared" si="3"/>
        <v>0.9186046512</v>
      </c>
      <c r="R455" s="77">
        <f t="shared" si="4"/>
        <v>0.002853802916</v>
      </c>
      <c r="S455" s="77">
        <f t="shared" si="5"/>
        <v>0.02115157668</v>
      </c>
      <c r="T455" s="77">
        <f t="shared" ref="T455:U455" si="472">R455+$D$12</f>
        <v>0.3639475273</v>
      </c>
      <c r="U455" s="77">
        <f t="shared" si="472"/>
        <v>0.3822453011</v>
      </c>
      <c r="V455" s="77">
        <f t="shared" si="7"/>
        <v>252</v>
      </c>
      <c r="W455" s="77">
        <f t="shared" si="8"/>
        <v>172</v>
      </c>
      <c r="X455" s="77">
        <f t="shared" si="9"/>
        <v>160.2852231</v>
      </c>
      <c r="Y455" s="77">
        <f t="shared" si="10"/>
        <v>91.71477689</v>
      </c>
      <c r="Z455" s="77">
        <f t="shared" si="11"/>
        <v>106.2538082</v>
      </c>
      <c r="AA455" s="77">
        <f t="shared" si="12"/>
        <v>65.74619179</v>
      </c>
      <c r="AB455" s="77">
        <f t="shared" si="13"/>
        <v>0.5053491422</v>
      </c>
      <c r="AC455" s="77">
        <f t="shared" si="14"/>
        <v>0.1317599833</v>
      </c>
      <c r="AD455" s="42">
        <f t="shared" si="15"/>
        <v>81</v>
      </c>
      <c r="AE455" s="42">
        <f t="shared" si="16"/>
        <v>46</v>
      </c>
      <c r="AF455" s="42">
        <f t="shared" si="17"/>
        <v>14</v>
      </c>
      <c r="AG455" s="42">
        <f t="shared" si="18"/>
        <v>9</v>
      </c>
      <c r="AH455" s="32">
        <f>'M1,M2,M3 Restoration'!AT455</f>
        <v>0.3777026429</v>
      </c>
      <c r="AI455" s="77">
        <f t="shared" si="19"/>
        <v>17</v>
      </c>
      <c r="AJ455" s="77">
        <f t="shared" si="20"/>
        <v>29</v>
      </c>
      <c r="AK455" s="77"/>
      <c r="AL455" s="77"/>
    </row>
    <row r="456">
      <c r="A456" s="1"/>
      <c r="B456" s="1"/>
      <c r="C456" s="62"/>
      <c r="D456" s="62"/>
      <c r="E456" s="2">
        <v>6533.0</v>
      </c>
      <c r="F456" s="61">
        <v>1331.0</v>
      </c>
      <c r="G456" s="43">
        <f>'N1,N2,N3 Restoration'!H456</f>
        <v>9</v>
      </c>
      <c r="H456" s="43">
        <f>'Turnout Restoration'!AW456</f>
        <v>6</v>
      </c>
      <c r="I456" s="43">
        <f>'N1,N2,N3 Restoration'!J456</f>
        <v>6</v>
      </c>
      <c r="J456" s="44">
        <v>28.0</v>
      </c>
      <c r="K456" s="44">
        <v>70.0</v>
      </c>
      <c r="L456" s="44">
        <v>19.0</v>
      </c>
      <c r="M456" s="45">
        <f>'Turnout Restoration'!AR456</f>
        <v>12</v>
      </c>
      <c r="N456" s="45">
        <f>'Turnout Restoration'!O456</f>
        <v>5</v>
      </c>
      <c r="O456" s="45">
        <f>'Turnout Restoration'!AT456</f>
        <v>9</v>
      </c>
      <c r="P456" s="77">
        <f t="shared" si="2"/>
        <v>0.6911764706</v>
      </c>
      <c r="Q456" s="77">
        <f t="shared" si="3"/>
        <v>0.9333333333</v>
      </c>
      <c r="R456" s="77">
        <f t="shared" si="4"/>
        <v>0.008695420312</v>
      </c>
      <c r="S456" s="77">
        <f t="shared" si="5"/>
        <v>0.02797736321</v>
      </c>
      <c r="T456" s="77">
        <f t="shared" ref="T456:U456" si="473">R456+$D$12</f>
        <v>0.3697891447</v>
      </c>
      <c r="U456" s="77">
        <f t="shared" si="473"/>
        <v>0.3890710876</v>
      </c>
      <c r="V456" s="77">
        <f t="shared" si="7"/>
        <v>68</v>
      </c>
      <c r="W456" s="77">
        <f t="shared" si="8"/>
        <v>75</v>
      </c>
      <c r="X456" s="77">
        <f t="shared" si="9"/>
        <v>42.85433816</v>
      </c>
      <c r="Y456" s="77">
        <f t="shared" si="10"/>
        <v>25.14566184</v>
      </c>
      <c r="Z456" s="77">
        <f t="shared" si="11"/>
        <v>45.81966843</v>
      </c>
      <c r="AA456" s="77">
        <f t="shared" si="12"/>
        <v>29.18033157</v>
      </c>
      <c r="AB456" s="77">
        <f t="shared" si="13"/>
        <v>0.4900320691</v>
      </c>
      <c r="AC456" s="77">
        <f t="shared" si="14"/>
        <v>0.1091234435</v>
      </c>
      <c r="AD456" s="42">
        <f t="shared" si="15"/>
        <v>21</v>
      </c>
      <c r="AE456" s="42">
        <f t="shared" si="16"/>
        <v>12</v>
      </c>
      <c r="AF456" s="42">
        <f t="shared" si="17"/>
        <v>5</v>
      </c>
      <c r="AG456" s="42">
        <f t="shared" si="18"/>
        <v>3</v>
      </c>
      <c r="AH456" s="32">
        <f>'M1,M2,M3 Restoration'!AT456</f>
        <v>0.5958361576</v>
      </c>
      <c r="AI456" s="77">
        <f t="shared" si="19"/>
        <v>7</v>
      </c>
      <c r="AJ456" s="77">
        <f t="shared" si="20"/>
        <v>5</v>
      </c>
      <c r="AK456" s="77"/>
      <c r="AL456" s="77"/>
    </row>
    <row r="457">
      <c r="A457" s="1"/>
      <c r="B457" s="1"/>
      <c r="C457" s="62"/>
      <c r="D457" s="62"/>
      <c r="E457" s="2">
        <v>6538.0</v>
      </c>
      <c r="F457" s="61">
        <v>2501.0</v>
      </c>
      <c r="G457" s="43">
        <f>'N1,N2,N3 Restoration'!H457</f>
        <v>17</v>
      </c>
      <c r="H457" s="43">
        <f>'Turnout Restoration'!AW457</f>
        <v>11</v>
      </c>
      <c r="I457" s="43">
        <f>'N1,N2,N3 Restoration'!J457</f>
        <v>18</v>
      </c>
      <c r="J457" s="44">
        <v>50.0</v>
      </c>
      <c r="K457" s="44">
        <v>148.0</v>
      </c>
      <c r="L457" s="44">
        <v>44.0</v>
      </c>
      <c r="M457" s="45">
        <f>'Turnout Restoration'!AR457</f>
        <v>36</v>
      </c>
      <c r="N457" s="45">
        <f>'Turnout Restoration'!O457</f>
        <v>23</v>
      </c>
      <c r="O457" s="45">
        <f>'Turnout Restoration'!AT457</f>
        <v>28</v>
      </c>
      <c r="P457" s="77">
        <f t="shared" si="2"/>
        <v>0.5949367089</v>
      </c>
      <c r="Q457" s="77">
        <f t="shared" si="3"/>
        <v>0.865497076</v>
      </c>
      <c r="R457" s="77">
        <f t="shared" si="4"/>
        <v>-0.03590545175</v>
      </c>
      <c r="S457" s="77">
        <f t="shared" si="5"/>
        <v>-0.003460331348</v>
      </c>
      <c r="T457" s="77">
        <f t="shared" ref="T457:U457" si="474">R457+$D$12</f>
        <v>0.3251882727</v>
      </c>
      <c r="U457" s="77">
        <f t="shared" si="474"/>
        <v>0.3576333931</v>
      </c>
      <c r="V457" s="77">
        <f t="shared" si="7"/>
        <v>158</v>
      </c>
      <c r="W457" s="77">
        <f t="shared" si="8"/>
        <v>171</v>
      </c>
      <c r="X457" s="77">
        <f t="shared" si="9"/>
        <v>106.6202529</v>
      </c>
      <c r="Y457" s="77">
        <f t="shared" si="10"/>
        <v>51.37974708</v>
      </c>
      <c r="Z457" s="77">
        <f t="shared" si="11"/>
        <v>109.8446898</v>
      </c>
      <c r="AA457" s="77">
        <f t="shared" si="12"/>
        <v>61.15531021</v>
      </c>
      <c r="AB457" s="77">
        <f t="shared" si="13"/>
        <v>0.600261191</v>
      </c>
      <c r="AC457" s="77">
        <f t="shared" si="14"/>
        <v>0.2093865443</v>
      </c>
      <c r="AD457" s="42">
        <f t="shared" si="15"/>
        <v>64</v>
      </c>
      <c r="AE457" s="42">
        <f t="shared" si="16"/>
        <v>31</v>
      </c>
      <c r="AF457" s="42">
        <f t="shared" si="17"/>
        <v>23</v>
      </c>
      <c r="AG457" s="42">
        <f t="shared" si="18"/>
        <v>13</v>
      </c>
      <c r="AH457" s="32">
        <f>'M1,M2,M3 Restoration'!AT457</f>
        <v>0.4439889748</v>
      </c>
      <c r="AI457" s="77">
        <f t="shared" si="19"/>
        <v>14</v>
      </c>
      <c r="AJ457" s="77">
        <f t="shared" si="20"/>
        <v>17</v>
      </c>
      <c r="AK457" s="77"/>
      <c r="AL457" s="77"/>
    </row>
    <row r="458">
      <c r="A458" s="1"/>
      <c r="B458" s="1"/>
      <c r="C458" s="62"/>
      <c r="D458" s="62"/>
      <c r="E458" s="2">
        <v>6539.0</v>
      </c>
      <c r="F458" s="61">
        <v>1687.0</v>
      </c>
      <c r="G458" s="43">
        <f>'N1,N2,N3 Restoration'!H458</f>
        <v>17</v>
      </c>
      <c r="H458" s="43">
        <f>'Turnout Restoration'!AW458</f>
        <v>13</v>
      </c>
      <c r="I458" s="43">
        <f>'N1,N2,N3 Restoration'!J458</f>
        <v>12</v>
      </c>
      <c r="J458" s="44">
        <v>56.0</v>
      </c>
      <c r="K458" s="44">
        <v>100.0</v>
      </c>
      <c r="L458" s="44">
        <v>30.0</v>
      </c>
      <c r="M458" s="45">
        <f>'Turnout Restoration'!AR458</f>
        <v>15</v>
      </c>
      <c r="N458" s="45">
        <f>'Turnout Restoration'!O458</f>
        <v>17</v>
      </c>
      <c r="O458" s="45">
        <f>'Turnout Restoration'!AT458</f>
        <v>15</v>
      </c>
      <c r="P458" s="77">
        <f t="shared" si="2"/>
        <v>0.7413793103</v>
      </c>
      <c r="Q458" s="77">
        <f t="shared" si="3"/>
        <v>0.8547008547</v>
      </c>
      <c r="R458" s="77">
        <f t="shared" si="4"/>
        <v>0.03196117235</v>
      </c>
      <c r="S458" s="77">
        <f t="shared" si="5"/>
        <v>-0.008463677962</v>
      </c>
      <c r="T458" s="77">
        <f t="shared" ref="T458:U458" si="475">R458+$D$12</f>
        <v>0.3930548968</v>
      </c>
      <c r="U458" s="77">
        <f t="shared" si="475"/>
        <v>0.3526300464</v>
      </c>
      <c r="V458" s="77">
        <f t="shared" si="7"/>
        <v>116</v>
      </c>
      <c r="W458" s="77">
        <f t="shared" si="8"/>
        <v>117</v>
      </c>
      <c r="X458" s="77">
        <f t="shared" si="9"/>
        <v>70.40563198</v>
      </c>
      <c r="Y458" s="77">
        <f t="shared" si="10"/>
        <v>45.59436802</v>
      </c>
      <c r="Z458" s="77">
        <f t="shared" si="11"/>
        <v>75.74228457</v>
      </c>
      <c r="AA458" s="77">
        <f t="shared" si="12"/>
        <v>41.25771543</v>
      </c>
      <c r="AB458" s="77">
        <f t="shared" si="13"/>
        <v>0.4261022756</v>
      </c>
      <c r="AC458" s="77">
        <f t="shared" si="14"/>
        <v>0.2244453029</v>
      </c>
      <c r="AD458" s="42">
        <f t="shared" si="15"/>
        <v>30</v>
      </c>
      <c r="AE458" s="42">
        <f t="shared" si="16"/>
        <v>19</v>
      </c>
      <c r="AF458" s="42">
        <f t="shared" si="17"/>
        <v>17</v>
      </c>
      <c r="AG458" s="42">
        <f t="shared" si="18"/>
        <v>9</v>
      </c>
      <c r="AH458" s="32">
        <f>'M1,M2,M3 Restoration'!AT458</f>
        <v>0.6485662816</v>
      </c>
      <c r="AI458" s="77">
        <f t="shared" si="19"/>
        <v>12</v>
      </c>
      <c r="AJ458" s="77">
        <f t="shared" si="20"/>
        <v>7</v>
      </c>
      <c r="AK458" s="77"/>
      <c r="AL458" s="77"/>
    </row>
    <row r="459">
      <c r="A459" s="1"/>
      <c r="B459" s="1"/>
      <c r="C459" s="62"/>
      <c r="D459" s="62"/>
      <c r="E459" s="2">
        <v>6540.0</v>
      </c>
      <c r="F459" s="61">
        <v>2203.0</v>
      </c>
      <c r="G459" s="43">
        <f>'N1,N2,N3 Restoration'!H459</f>
        <v>17</v>
      </c>
      <c r="H459" s="43">
        <f>'Turnout Restoration'!AW459</f>
        <v>9</v>
      </c>
      <c r="I459" s="43">
        <f>'N1,N2,N3 Restoration'!J459</f>
        <v>19</v>
      </c>
      <c r="J459" s="44">
        <v>93.0</v>
      </c>
      <c r="K459" s="44">
        <v>87.0</v>
      </c>
      <c r="L459" s="44">
        <v>37.0</v>
      </c>
      <c r="M459" s="45">
        <f>'Turnout Restoration'!AR459</f>
        <v>29</v>
      </c>
      <c r="N459" s="45">
        <f>'Turnout Restoration'!O459</f>
        <v>17</v>
      </c>
      <c r="O459" s="45">
        <f>'Turnout Restoration'!AT459</f>
        <v>21</v>
      </c>
      <c r="P459" s="77">
        <f t="shared" si="2"/>
        <v>0.7222222222</v>
      </c>
      <c r="Q459" s="77">
        <f t="shared" si="3"/>
        <v>0.8365384615</v>
      </c>
      <c r="R459" s="77">
        <f t="shared" si="4"/>
        <v>0.0230831076</v>
      </c>
      <c r="S459" s="77">
        <f t="shared" si="5"/>
        <v>-0.01688076627</v>
      </c>
      <c r="T459" s="77">
        <f t="shared" ref="T459:U459" si="476">R459+$D$12</f>
        <v>0.384176832</v>
      </c>
      <c r="U459" s="77">
        <f t="shared" si="476"/>
        <v>0.3442129581</v>
      </c>
      <c r="V459" s="77">
        <f t="shared" si="7"/>
        <v>180</v>
      </c>
      <c r="W459" s="77">
        <f t="shared" si="8"/>
        <v>104</v>
      </c>
      <c r="X459" s="77">
        <f t="shared" si="9"/>
        <v>110.8481702</v>
      </c>
      <c r="Y459" s="77">
        <f t="shared" si="10"/>
        <v>69.15182976</v>
      </c>
      <c r="Z459" s="77">
        <f t="shared" si="11"/>
        <v>68.20185235</v>
      </c>
      <c r="AA459" s="77">
        <f t="shared" si="12"/>
        <v>35.79814765</v>
      </c>
      <c r="AB459" s="77">
        <f t="shared" si="13"/>
        <v>0.4510674366</v>
      </c>
      <c r="AC459" s="77">
        <f t="shared" si="14"/>
        <v>0.2492600921</v>
      </c>
      <c r="AD459" s="42">
        <f t="shared" si="15"/>
        <v>50</v>
      </c>
      <c r="AE459" s="42">
        <f t="shared" si="16"/>
        <v>31</v>
      </c>
      <c r="AF459" s="42">
        <f t="shared" si="17"/>
        <v>17</v>
      </c>
      <c r="AG459" s="42">
        <f t="shared" si="18"/>
        <v>9</v>
      </c>
      <c r="AH459" s="32">
        <f>'M1,M2,M3 Restoration'!AT459</f>
        <v>0.613863079</v>
      </c>
      <c r="AI459" s="77">
        <f t="shared" si="19"/>
        <v>19</v>
      </c>
      <c r="AJ459" s="77">
        <f t="shared" si="20"/>
        <v>12</v>
      </c>
      <c r="AK459" s="77"/>
      <c r="AL459" s="77"/>
    </row>
    <row r="460">
      <c r="A460" s="1"/>
      <c r="B460" s="1"/>
      <c r="C460" s="62"/>
      <c r="D460" s="62"/>
      <c r="E460" s="2">
        <v>6545.0</v>
      </c>
      <c r="F460" s="61">
        <v>1652.0</v>
      </c>
      <c r="G460" s="43">
        <f>'N1,N2,N3 Restoration'!H460</f>
        <v>22</v>
      </c>
      <c r="H460" s="43">
        <f>'Turnout Restoration'!AW460</f>
        <v>15</v>
      </c>
      <c r="I460" s="43">
        <f>'N1,N2,N3 Restoration'!J460</f>
        <v>10</v>
      </c>
      <c r="J460" s="44">
        <v>35.0</v>
      </c>
      <c r="K460" s="44">
        <v>97.0</v>
      </c>
      <c r="L460" s="44">
        <v>31.0</v>
      </c>
      <c r="M460" s="45">
        <f>'Turnout Restoration'!AR460</f>
        <v>9</v>
      </c>
      <c r="N460" s="45">
        <f>'Turnout Restoration'!O460</f>
        <v>6</v>
      </c>
      <c r="O460" s="45">
        <f>'Turnout Restoration'!AT460</f>
        <v>8</v>
      </c>
      <c r="P460" s="77">
        <f t="shared" si="2"/>
        <v>0.7951807229</v>
      </c>
      <c r="Q460" s="77">
        <f t="shared" si="3"/>
        <v>0.9417475728</v>
      </c>
      <c r="R460" s="77">
        <f t="shared" si="4"/>
        <v>0.05689462891</v>
      </c>
      <c r="S460" s="77">
        <f t="shared" si="5"/>
        <v>0.03187681611</v>
      </c>
      <c r="T460" s="77">
        <f t="shared" ref="T460:U460" si="477">R460+$D$12</f>
        <v>0.4179883533</v>
      </c>
      <c r="U460" s="77">
        <f t="shared" si="477"/>
        <v>0.3929705405</v>
      </c>
      <c r="V460" s="77">
        <f t="shared" si="7"/>
        <v>83</v>
      </c>
      <c r="W460" s="77">
        <f t="shared" si="8"/>
        <v>103</v>
      </c>
      <c r="X460" s="77">
        <f t="shared" si="9"/>
        <v>48.30696667</v>
      </c>
      <c r="Y460" s="77">
        <f t="shared" si="10"/>
        <v>34.69303333</v>
      </c>
      <c r="Z460" s="77">
        <f t="shared" si="11"/>
        <v>62.52403433</v>
      </c>
      <c r="AA460" s="77">
        <f t="shared" si="12"/>
        <v>40.47596567</v>
      </c>
      <c r="AB460" s="77">
        <f t="shared" si="13"/>
        <v>0.3519161142</v>
      </c>
      <c r="AC460" s="77">
        <f t="shared" si="14"/>
        <v>0.09596309747</v>
      </c>
      <c r="AD460" s="42">
        <f t="shared" si="15"/>
        <v>17</v>
      </c>
      <c r="AE460" s="42">
        <f t="shared" si="16"/>
        <v>12</v>
      </c>
      <c r="AF460" s="42">
        <f t="shared" si="17"/>
        <v>6</v>
      </c>
      <c r="AG460" s="42">
        <f t="shared" si="18"/>
        <v>4</v>
      </c>
      <c r="AH460" s="32">
        <f>'M1,M2,M3 Restoration'!AT460</f>
        <v>0.5797205121</v>
      </c>
      <c r="AI460" s="77">
        <f t="shared" si="19"/>
        <v>7</v>
      </c>
      <c r="AJ460" s="77">
        <f t="shared" si="20"/>
        <v>5</v>
      </c>
      <c r="AK460" s="77"/>
      <c r="AL460" s="77"/>
    </row>
    <row r="461">
      <c r="A461" s="1"/>
      <c r="B461" s="1"/>
      <c r="C461" s="62"/>
      <c r="D461" s="62"/>
      <c r="E461" s="2">
        <v>6547.0</v>
      </c>
      <c r="F461" s="61">
        <v>2090.0</v>
      </c>
      <c r="G461" s="43">
        <f>'N1,N2,N3 Restoration'!H461</f>
        <v>12</v>
      </c>
      <c r="H461" s="43">
        <f>'Turnout Restoration'!AW461</f>
        <v>8</v>
      </c>
      <c r="I461" s="43">
        <f>'N1,N2,N3 Restoration'!J461</f>
        <v>26</v>
      </c>
      <c r="J461" s="44">
        <v>33.0</v>
      </c>
      <c r="K461" s="44">
        <v>115.0</v>
      </c>
      <c r="L461" s="44">
        <v>19.0</v>
      </c>
      <c r="M461" s="45">
        <f>'Turnout Restoration'!AR461</f>
        <v>18</v>
      </c>
      <c r="N461" s="45">
        <f>'Turnout Restoration'!O461</f>
        <v>15</v>
      </c>
      <c r="O461" s="45">
        <f>'Turnout Restoration'!AT461</f>
        <v>32</v>
      </c>
      <c r="P461" s="77">
        <f t="shared" si="2"/>
        <v>0.5098039216</v>
      </c>
      <c r="Q461" s="77">
        <f t="shared" si="3"/>
        <v>0.8846153846</v>
      </c>
      <c r="R461" s="77">
        <f t="shared" si="4"/>
        <v>-0.07535896333</v>
      </c>
      <c r="S461" s="77">
        <f t="shared" si="5"/>
        <v>0.005399761613</v>
      </c>
      <c r="T461" s="77">
        <f t="shared" ref="T461:U461" si="478">R461+$D$12</f>
        <v>0.2857347611</v>
      </c>
      <c r="U461" s="77">
        <f t="shared" si="478"/>
        <v>0.366493486</v>
      </c>
      <c r="V461" s="77">
        <f t="shared" si="7"/>
        <v>102</v>
      </c>
      <c r="W461" s="77">
        <f t="shared" si="8"/>
        <v>130</v>
      </c>
      <c r="X461" s="77">
        <f t="shared" si="9"/>
        <v>72.85505437</v>
      </c>
      <c r="Y461" s="77">
        <f t="shared" si="10"/>
        <v>29.14494563</v>
      </c>
      <c r="Z461" s="77">
        <f t="shared" si="11"/>
        <v>82.35584682</v>
      </c>
      <c r="AA461" s="77">
        <f t="shared" si="12"/>
        <v>47.64415318</v>
      </c>
      <c r="AB461" s="77">
        <f t="shared" si="13"/>
        <v>0.6862941828</v>
      </c>
      <c r="AC461" s="77">
        <f t="shared" si="14"/>
        <v>0.1821364309</v>
      </c>
      <c r="AD461" s="42">
        <f t="shared" si="15"/>
        <v>50</v>
      </c>
      <c r="AE461" s="42">
        <f t="shared" si="16"/>
        <v>20</v>
      </c>
      <c r="AF461" s="42">
        <f t="shared" si="17"/>
        <v>15</v>
      </c>
      <c r="AG461" s="42">
        <f t="shared" si="18"/>
        <v>9</v>
      </c>
      <c r="AH461" s="32">
        <f>'M1,M2,M3 Restoration'!AT461</f>
        <v>0.42183107</v>
      </c>
      <c r="AI461" s="77">
        <f t="shared" si="19"/>
        <v>8</v>
      </c>
      <c r="AJ461" s="77">
        <f t="shared" si="20"/>
        <v>12</v>
      </c>
      <c r="AK461" s="77"/>
      <c r="AL461" s="77"/>
    </row>
    <row r="462">
      <c r="A462" s="1"/>
      <c r="B462" s="1"/>
      <c r="C462" s="62"/>
      <c r="D462" s="62"/>
      <c r="E462" s="2">
        <v>6552.0</v>
      </c>
      <c r="F462" s="61">
        <v>918.0</v>
      </c>
      <c r="G462" s="43">
        <f>'N1,N2,N3 Restoration'!H462</f>
        <v>7</v>
      </c>
      <c r="H462" s="43">
        <f>'Turnout Restoration'!AW462</f>
        <v>7</v>
      </c>
      <c r="I462" s="43">
        <f>'N1,N2,N3 Restoration'!J462</f>
        <v>10</v>
      </c>
      <c r="J462" s="44">
        <v>30.0</v>
      </c>
      <c r="K462" s="44">
        <v>91.0</v>
      </c>
      <c r="L462" s="44">
        <v>32.0</v>
      </c>
      <c r="M462" s="45">
        <f>'Turnout Restoration'!AR462</f>
        <v>9</v>
      </c>
      <c r="N462" s="45">
        <f>'Turnout Restoration'!O462</f>
        <v>5</v>
      </c>
      <c r="O462" s="45">
        <f>'Turnout Restoration'!AT462</f>
        <v>15</v>
      </c>
      <c r="P462" s="77">
        <f t="shared" si="2"/>
        <v>0.7209302326</v>
      </c>
      <c r="Q462" s="77">
        <f t="shared" si="3"/>
        <v>0.9479166667</v>
      </c>
      <c r="R462" s="77">
        <f t="shared" si="4"/>
        <v>0.0224843544</v>
      </c>
      <c r="S462" s="77">
        <f t="shared" si="5"/>
        <v>0.03473579</v>
      </c>
      <c r="T462" s="77">
        <f t="shared" ref="T462:U462" si="479">R462+$D$12</f>
        <v>0.3835780788</v>
      </c>
      <c r="U462" s="77">
        <f t="shared" si="479"/>
        <v>0.3958295144</v>
      </c>
      <c r="V462" s="77">
        <f t="shared" si="7"/>
        <v>86</v>
      </c>
      <c r="W462" s="77">
        <f t="shared" si="8"/>
        <v>96</v>
      </c>
      <c r="X462" s="77">
        <f t="shared" si="9"/>
        <v>53.01228522</v>
      </c>
      <c r="Y462" s="77">
        <f t="shared" si="10"/>
        <v>32.98771478</v>
      </c>
      <c r="Z462" s="77">
        <f t="shared" si="11"/>
        <v>58.00036662</v>
      </c>
      <c r="AA462" s="77">
        <f t="shared" si="12"/>
        <v>37.99963338</v>
      </c>
      <c r="AB462" s="77">
        <f t="shared" si="13"/>
        <v>0.4527252485</v>
      </c>
      <c r="AC462" s="77">
        <f t="shared" si="14"/>
        <v>0.08620635164</v>
      </c>
      <c r="AD462" s="42">
        <f t="shared" si="15"/>
        <v>24</v>
      </c>
      <c r="AE462" s="42">
        <f t="shared" si="16"/>
        <v>15</v>
      </c>
      <c r="AF462" s="42">
        <f t="shared" si="17"/>
        <v>5</v>
      </c>
      <c r="AG462" s="42">
        <f t="shared" si="18"/>
        <v>3</v>
      </c>
      <c r="AH462" s="32">
        <f>'M1,M2,M3 Restoration'!AT462</f>
        <v>0.3330983064</v>
      </c>
      <c r="AI462" s="77">
        <f t="shared" si="19"/>
        <v>5</v>
      </c>
      <c r="AJ462" s="77">
        <f t="shared" si="20"/>
        <v>10</v>
      </c>
      <c r="AK462" s="77"/>
      <c r="AL462" s="77"/>
    </row>
    <row r="463">
      <c r="A463" s="1"/>
      <c r="B463" s="1"/>
      <c r="C463" s="62"/>
      <c r="D463" s="62"/>
      <c r="E463" s="2">
        <v>6600.0</v>
      </c>
      <c r="F463" s="61">
        <v>1776.0</v>
      </c>
      <c r="G463" s="43">
        <f>'N1,N2,N3 Restoration'!H463</f>
        <v>11</v>
      </c>
      <c r="H463" s="43">
        <f>'Turnout Restoration'!AW463</f>
        <v>2</v>
      </c>
      <c r="I463" s="43">
        <f>'N1,N2,N3 Restoration'!J463</f>
        <v>22</v>
      </c>
      <c r="J463" s="44">
        <v>39.0</v>
      </c>
      <c r="K463" s="44">
        <v>184.0</v>
      </c>
      <c r="L463" s="44">
        <v>45.0</v>
      </c>
      <c r="M463" s="45">
        <f>'Turnout Restoration'!AR463</f>
        <v>13</v>
      </c>
      <c r="N463" s="45">
        <f>'Turnout Restoration'!O463</f>
        <v>9</v>
      </c>
      <c r="O463" s="45">
        <f>'Turnout Restoration'!AT463</f>
        <v>44</v>
      </c>
      <c r="P463" s="77">
        <f t="shared" si="2"/>
        <v>0.5957446809</v>
      </c>
      <c r="Q463" s="77">
        <f t="shared" si="3"/>
        <v>0.9533678756</v>
      </c>
      <c r="R463" s="77">
        <f t="shared" si="4"/>
        <v>-0.03553100926</v>
      </c>
      <c r="S463" s="77">
        <f t="shared" si="5"/>
        <v>0.03726207092</v>
      </c>
      <c r="T463" s="77">
        <f t="shared" ref="T463:U463" si="480">R463+$D$12</f>
        <v>0.3255627151</v>
      </c>
      <c r="U463" s="77">
        <f t="shared" si="480"/>
        <v>0.3983557953</v>
      </c>
      <c r="V463" s="77">
        <f t="shared" si="7"/>
        <v>141</v>
      </c>
      <c r="W463" s="77">
        <f t="shared" si="8"/>
        <v>193</v>
      </c>
      <c r="X463" s="77">
        <f t="shared" si="9"/>
        <v>95.09565716</v>
      </c>
      <c r="Y463" s="77">
        <f t="shared" si="10"/>
        <v>45.90434284</v>
      </c>
      <c r="Z463" s="77">
        <f t="shared" si="11"/>
        <v>116.1173315</v>
      </c>
      <c r="AA463" s="77">
        <f t="shared" si="12"/>
        <v>76.8826685</v>
      </c>
      <c r="AB463" s="77">
        <f t="shared" si="13"/>
        <v>0.5993964572</v>
      </c>
      <c r="AC463" s="77">
        <f t="shared" si="14"/>
        <v>0.07750780942</v>
      </c>
      <c r="AD463" s="42">
        <f t="shared" si="15"/>
        <v>57</v>
      </c>
      <c r="AE463" s="42">
        <f t="shared" si="16"/>
        <v>28</v>
      </c>
      <c r="AF463" s="42">
        <f t="shared" si="17"/>
        <v>9</v>
      </c>
      <c r="AG463" s="42">
        <f t="shared" si="18"/>
        <v>6</v>
      </c>
      <c r="AH463" s="32">
        <f>'M1,M2,M3 Restoration'!AT463</f>
        <v>0.2569956461</v>
      </c>
      <c r="AI463" s="77">
        <f t="shared" si="19"/>
        <v>7</v>
      </c>
      <c r="AJ463" s="77">
        <f t="shared" si="20"/>
        <v>21</v>
      </c>
      <c r="AK463" s="77"/>
      <c r="AL463" s="77"/>
    </row>
    <row r="464">
      <c r="A464" s="1"/>
      <c r="B464" s="1"/>
      <c r="C464" s="62"/>
      <c r="D464" s="62"/>
      <c r="E464" s="2">
        <v>6609.0</v>
      </c>
      <c r="F464" s="61">
        <v>3046.0</v>
      </c>
      <c r="G464" s="43">
        <f>'N1,N2,N3 Restoration'!H464</f>
        <v>20</v>
      </c>
      <c r="H464" s="43">
        <f>'Turnout Restoration'!AW464</f>
        <v>12</v>
      </c>
      <c r="I464" s="43">
        <f>'N1,N2,N3 Restoration'!J464</f>
        <v>19</v>
      </c>
      <c r="J464" s="44">
        <v>55.0</v>
      </c>
      <c r="K464" s="44">
        <v>134.0</v>
      </c>
      <c r="L464" s="44">
        <v>38.0</v>
      </c>
      <c r="M464" s="45">
        <f>'Turnout Restoration'!AR464</f>
        <v>17</v>
      </c>
      <c r="N464" s="45">
        <f>'Turnout Restoration'!O464</f>
        <v>18</v>
      </c>
      <c r="O464" s="45">
        <f>'Turnout Restoration'!AT464</f>
        <v>24</v>
      </c>
      <c r="P464" s="77">
        <f t="shared" si="2"/>
        <v>0.6940298507</v>
      </c>
      <c r="Q464" s="77">
        <f t="shared" si="3"/>
        <v>0.8815789474</v>
      </c>
      <c r="R464" s="77">
        <f t="shared" si="4"/>
        <v>0.01001777649</v>
      </c>
      <c r="S464" s="77">
        <f t="shared" si="5"/>
        <v>0.003992570378</v>
      </c>
      <c r="T464" s="77">
        <f t="shared" ref="T464:U464" si="481">R464+$D$12</f>
        <v>0.3711115009</v>
      </c>
      <c r="U464" s="77">
        <f t="shared" si="481"/>
        <v>0.3650862948</v>
      </c>
      <c r="V464" s="77">
        <f t="shared" si="7"/>
        <v>134</v>
      </c>
      <c r="W464" s="77">
        <f t="shared" si="8"/>
        <v>152</v>
      </c>
      <c r="X464" s="77">
        <f t="shared" si="9"/>
        <v>84.27105888</v>
      </c>
      <c r="Y464" s="77">
        <f t="shared" si="10"/>
        <v>49.72894112</v>
      </c>
      <c r="Z464" s="77">
        <f t="shared" si="11"/>
        <v>96.50688319</v>
      </c>
      <c r="AA464" s="77">
        <f t="shared" si="12"/>
        <v>55.49311681</v>
      </c>
      <c r="AB464" s="77">
        <f t="shared" si="13"/>
        <v>0.4865252739</v>
      </c>
      <c r="AC464" s="77">
        <f t="shared" si="14"/>
        <v>0.1865151936</v>
      </c>
      <c r="AD464" s="42">
        <f t="shared" si="15"/>
        <v>41</v>
      </c>
      <c r="AE464" s="42">
        <f t="shared" si="16"/>
        <v>24</v>
      </c>
      <c r="AF464" s="42">
        <f t="shared" si="17"/>
        <v>18</v>
      </c>
      <c r="AG464" s="42">
        <f t="shared" si="18"/>
        <v>10</v>
      </c>
      <c r="AH464" s="32">
        <f>'M1,M2,M3 Restoration'!AT464</f>
        <v>0.5297265521</v>
      </c>
      <c r="AI464" s="77">
        <f t="shared" si="19"/>
        <v>13</v>
      </c>
      <c r="AJ464" s="77">
        <f t="shared" si="20"/>
        <v>11</v>
      </c>
      <c r="AK464" s="77"/>
      <c r="AL464" s="77"/>
    </row>
    <row r="465">
      <c r="A465" s="1"/>
      <c r="B465" s="1"/>
      <c r="C465" s="62"/>
      <c r="D465" s="62"/>
      <c r="E465" s="2">
        <v>6610.0</v>
      </c>
      <c r="F465" s="61">
        <v>2673.0</v>
      </c>
      <c r="G465" s="43">
        <f>'N1,N2,N3 Restoration'!H465</f>
        <v>14</v>
      </c>
      <c r="H465" s="43">
        <f>'Turnout Restoration'!AW465</f>
        <v>25</v>
      </c>
      <c r="I465" s="43">
        <f>'N1,N2,N3 Restoration'!J465</f>
        <v>16</v>
      </c>
      <c r="J465" s="44">
        <v>60.0</v>
      </c>
      <c r="K465" s="44">
        <v>214.0</v>
      </c>
      <c r="L465" s="44">
        <v>62.0</v>
      </c>
      <c r="M465" s="45">
        <f>'Turnout Restoration'!AR465</f>
        <v>32</v>
      </c>
      <c r="N465" s="45">
        <f>'Turnout Restoration'!O465</f>
        <v>27</v>
      </c>
      <c r="O465" s="45">
        <f>'Turnout Restoration'!AT465</f>
        <v>39</v>
      </c>
      <c r="P465" s="77">
        <f t="shared" si="2"/>
        <v>0.6321243523</v>
      </c>
      <c r="Q465" s="77">
        <f t="shared" si="3"/>
        <v>0.887966805</v>
      </c>
      <c r="R465" s="77">
        <f t="shared" si="4"/>
        <v>-0.01867139694</v>
      </c>
      <c r="S465" s="77">
        <f t="shared" si="5"/>
        <v>0.006952927043</v>
      </c>
      <c r="T465" s="77">
        <f t="shared" ref="T465:U465" si="482">R465+$D$12</f>
        <v>0.3424223275</v>
      </c>
      <c r="U465" s="77">
        <f t="shared" si="482"/>
        <v>0.3680466515</v>
      </c>
      <c r="V465" s="77">
        <f t="shared" si="7"/>
        <v>193</v>
      </c>
      <c r="W465" s="77">
        <f t="shared" si="8"/>
        <v>241</v>
      </c>
      <c r="X465" s="77">
        <f t="shared" si="9"/>
        <v>126.9124908</v>
      </c>
      <c r="Y465" s="77">
        <f t="shared" si="10"/>
        <v>66.0875092</v>
      </c>
      <c r="Z465" s="77">
        <f t="shared" si="11"/>
        <v>152.300757</v>
      </c>
      <c r="AA465" s="77">
        <f t="shared" si="12"/>
        <v>88.699243</v>
      </c>
      <c r="AB465" s="77">
        <f t="shared" si="13"/>
        <v>0.5594406</v>
      </c>
      <c r="AC465" s="77">
        <f t="shared" si="14"/>
        <v>0.1772807997</v>
      </c>
      <c r="AD465" s="42">
        <f t="shared" si="15"/>
        <v>71</v>
      </c>
      <c r="AE465" s="42">
        <f t="shared" si="16"/>
        <v>37</v>
      </c>
      <c r="AF465" s="42">
        <f t="shared" si="17"/>
        <v>27</v>
      </c>
      <c r="AG465" s="42">
        <f t="shared" si="18"/>
        <v>16</v>
      </c>
      <c r="AH465" s="32">
        <f>'M1,M2,M3 Restoration'!AT465</f>
        <v>0.380681893</v>
      </c>
      <c r="AI465" s="77">
        <f t="shared" si="19"/>
        <v>14</v>
      </c>
      <c r="AJ465" s="77">
        <f t="shared" si="20"/>
        <v>23</v>
      </c>
      <c r="AK465" s="77"/>
      <c r="AL465" s="77"/>
    </row>
    <row r="466">
      <c r="A466" s="1"/>
      <c r="B466" s="1"/>
      <c r="C466" s="62"/>
      <c r="D466" s="62"/>
      <c r="E466" s="2">
        <v>6625.0</v>
      </c>
      <c r="F466" s="61">
        <v>1843.0</v>
      </c>
      <c r="G466" s="43">
        <f>'N1,N2,N3 Restoration'!H466</f>
        <v>28</v>
      </c>
      <c r="H466" s="43">
        <f>'Turnout Restoration'!AW466</f>
        <v>15</v>
      </c>
      <c r="I466" s="43">
        <f>'N1,N2,N3 Restoration'!J466</f>
        <v>12</v>
      </c>
      <c r="J466" s="44">
        <v>87.0</v>
      </c>
      <c r="K466" s="44">
        <v>136.0</v>
      </c>
      <c r="L466" s="44">
        <v>60.0</v>
      </c>
      <c r="M466" s="45">
        <f>'Turnout Restoration'!AR466</f>
        <v>24</v>
      </c>
      <c r="N466" s="45">
        <f>'Turnout Restoration'!O466</f>
        <v>19</v>
      </c>
      <c r="O466" s="45">
        <f>'Turnout Restoration'!AT466</f>
        <v>9</v>
      </c>
      <c r="P466" s="77">
        <f t="shared" si="2"/>
        <v>0.8166666667</v>
      </c>
      <c r="Q466" s="77">
        <f t="shared" si="3"/>
        <v>0.8774193548</v>
      </c>
      <c r="R466" s="77">
        <f t="shared" si="4"/>
        <v>0.06685196683</v>
      </c>
      <c r="S466" s="77">
        <f t="shared" si="5"/>
        <v>0.002064869697</v>
      </c>
      <c r="T466" s="77">
        <f t="shared" ref="T466:U466" si="483">R466+$D$12</f>
        <v>0.4279456912</v>
      </c>
      <c r="U466" s="77">
        <f t="shared" si="483"/>
        <v>0.3631585941</v>
      </c>
      <c r="V466" s="77">
        <f t="shared" si="7"/>
        <v>180</v>
      </c>
      <c r="W466" s="77">
        <f t="shared" si="8"/>
        <v>155</v>
      </c>
      <c r="X466" s="77">
        <f t="shared" si="9"/>
        <v>102.9697756</v>
      </c>
      <c r="Y466" s="77">
        <f t="shared" si="10"/>
        <v>77.03022442</v>
      </c>
      <c r="Z466" s="77">
        <f t="shared" si="11"/>
        <v>98.71041791</v>
      </c>
      <c r="AA466" s="77">
        <f t="shared" si="12"/>
        <v>56.28958209</v>
      </c>
      <c r="AB466" s="77">
        <f t="shared" si="13"/>
        <v>0.3204823922</v>
      </c>
      <c r="AC466" s="77">
        <f t="shared" si="14"/>
        <v>0.1924822162</v>
      </c>
      <c r="AD466" s="42">
        <f t="shared" si="15"/>
        <v>33</v>
      </c>
      <c r="AE466" s="42">
        <f t="shared" si="16"/>
        <v>25</v>
      </c>
      <c r="AF466" s="42">
        <f t="shared" si="17"/>
        <v>19</v>
      </c>
      <c r="AG466" s="42">
        <f t="shared" si="18"/>
        <v>11</v>
      </c>
      <c r="AH466" s="32">
        <f>'M1,M2,M3 Restoration'!AT466</f>
        <v>0.6613712094</v>
      </c>
      <c r="AI466" s="77">
        <f t="shared" si="19"/>
        <v>17</v>
      </c>
      <c r="AJ466" s="77">
        <f t="shared" si="20"/>
        <v>8</v>
      </c>
      <c r="AK466" s="77"/>
      <c r="AL466" s="77"/>
    </row>
    <row r="467">
      <c r="A467" s="1"/>
      <c r="B467" s="1"/>
      <c r="C467" s="62"/>
      <c r="D467" s="62"/>
      <c r="E467" s="2">
        <v>6632.0</v>
      </c>
      <c r="F467" s="61">
        <v>1203.0</v>
      </c>
      <c r="G467" s="43">
        <f>'N1,N2,N3 Restoration'!H467</f>
        <v>12</v>
      </c>
      <c r="H467" s="43">
        <f>'Turnout Restoration'!AW467</f>
        <v>7</v>
      </c>
      <c r="I467" s="43">
        <f>'N1,N2,N3 Restoration'!J467</f>
        <v>17</v>
      </c>
      <c r="J467" s="44">
        <v>43.0</v>
      </c>
      <c r="K467" s="44">
        <v>97.0</v>
      </c>
      <c r="L467" s="44">
        <v>39.0</v>
      </c>
      <c r="M467" s="45">
        <f>'Turnout Restoration'!AR467</f>
        <v>17</v>
      </c>
      <c r="N467" s="45">
        <f>'Turnout Restoration'!O467</f>
        <v>8</v>
      </c>
      <c r="O467" s="45">
        <f>'Turnout Restoration'!AT467</f>
        <v>20</v>
      </c>
      <c r="P467" s="77">
        <f t="shared" si="2"/>
        <v>0.6890756303</v>
      </c>
      <c r="Q467" s="77">
        <f t="shared" si="3"/>
        <v>0.9238095238</v>
      </c>
      <c r="R467" s="77">
        <f t="shared" si="4"/>
        <v>0.007721817413</v>
      </c>
      <c r="S467" s="77">
        <f t="shared" si="5"/>
        <v>0.02356369673</v>
      </c>
      <c r="T467" s="77">
        <f t="shared" ref="T467:U467" si="484">R467+$D$12</f>
        <v>0.3688155418</v>
      </c>
      <c r="U467" s="77">
        <f t="shared" si="484"/>
        <v>0.3846574211</v>
      </c>
      <c r="V467" s="77">
        <f t="shared" si="7"/>
        <v>119</v>
      </c>
      <c r="W467" s="77">
        <f t="shared" si="8"/>
        <v>105</v>
      </c>
      <c r="X467" s="77">
        <f t="shared" si="9"/>
        <v>75.11095052</v>
      </c>
      <c r="Y467" s="77">
        <f t="shared" si="10"/>
        <v>43.88904948</v>
      </c>
      <c r="Z467" s="77">
        <f t="shared" si="11"/>
        <v>64.61097078</v>
      </c>
      <c r="AA467" s="77">
        <f t="shared" si="12"/>
        <v>40.38902922</v>
      </c>
      <c r="AB467" s="77">
        <f t="shared" si="13"/>
        <v>0.4926046035</v>
      </c>
      <c r="AC467" s="77">
        <f t="shared" si="14"/>
        <v>0.1238179817</v>
      </c>
      <c r="AD467" s="42">
        <f t="shared" si="15"/>
        <v>37</v>
      </c>
      <c r="AE467" s="42">
        <f t="shared" si="16"/>
        <v>22</v>
      </c>
      <c r="AF467" s="42">
        <f t="shared" si="17"/>
        <v>8</v>
      </c>
      <c r="AG467" s="42">
        <f t="shared" si="18"/>
        <v>5</v>
      </c>
      <c r="AH467" s="32">
        <f>'M1,M2,M3 Restoration'!AT467</f>
        <v>0.3842423269</v>
      </c>
      <c r="AI467" s="77">
        <f t="shared" si="19"/>
        <v>8</v>
      </c>
      <c r="AJ467" s="77">
        <f t="shared" si="20"/>
        <v>14</v>
      </c>
      <c r="AK467" s="77"/>
      <c r="AL467" s="77"/>
    </row>
    <row r="468">
      <c r="A468" s="1"/>
      <c r="B468" s="1"/>
      <c r="C468" s="62"/>
      <c r="D468" s="62"/>
      <c r="E468" s="2">
        <v>6648.0</v>
      </c>
      <c r="F468" s="61">
        <v>3398.0</v>
      </c>
      <c r="G468" s="43">
        <f>'N1,N2,N3 Restoration'!H468</f>
        <v>35</v>
      </c>
      <c r="H468" s="43">
        <f>'Turnout Restoration'!AW468</f>
        <v>18</v>
      </c>
      <c r="I468" s="43">
        <f>'N1,N2,N3 Restoration'!J468</f>
        <v>32</v>
      </c>
      <c r="J468" s="44">
        <v>39.0</v>
      </c>
      <c r="K468" s="44">
        <v>161.0</v>
      </c>
      <c r="L468" s="44">
        <v>62.0</v>
      </c>
      <c r="M468" s="45">
        <f>'Turnout Restoration'!AR468</f>
        <v>30</v>
      </c>
      <c r="N468" s="45">
        <f>'Turnout Restoration'!O468</f>
        <v>21</v>
      </c>
      <c r="O468" s="45">
        <f>'Turnout Restoration'!AT468</f>
        <v>24</v>
      </c>
      <c r="P468" s="77">
        <f t="shared" si="2"/>
        <v>0.6516129032</v>
      </c>
      <c r="Q468" s="77">
        <f t="shared" si="3"/>
        <v>0.8846153846</v>
      </c>
      <c r="R468" s="77">
        <f t="shared" si="4"/>
        <v>-0.00963972074</v>
      </c>
      <c r="S468" s="77">
        <f t="shared" si="5"/>
        <v>0.005399761613</v>
      </c>
      <c r="T468" s="77">
        <f t="shared" ref="T468:U468" si="485">R468+$D$12</f>
        <v>0.3514540037</v>
      </c>
      <c r="U468" s="77">
        <f t="shared" si="485"/>
        <v>0.366493486</v>
      </c>
      <c r="V468" s="77">
        <f t="shared" si="7"/>
        <v>155</v>
      </c>
      <c r="W468" s="77">
        <f t="shared" si="8"/>
        <v>182</v>
      </c>
      <c r="X468" s="77">
        <f t="shared" si="9"/>
        <v>100.5246294</v>
      </c>
      <c r="Y468" s="77">
        <f t="shared" si="10"/>
        <v>54.47537057</v>
      </c>
      <c r="Z468" s="77">
        <f t="shared" si="11"/>
        <v>115.2981855</v>
      </c>
      <c r="AA468" s="77">
        <f t="shared" si="12"/>
        <v>66.70181446</v>
      </c>
      <c r="AB468" s="77">
        <f t="shared" si="13"/>
        <v>0.5371817863</v>
      </c>
      <c r="AC468" s="77">
        <f t="shared" si="14"/>
        <v>0.1821364309</v>
      </c>
      <c r="AD468" s="42">
        <f t="shared" si="15"/>
        <v>54</v>
      </c>
      <c r="AE468" s="42">
        <f t="shared" si="16"/>
        <v>29</v>
      </c>
      <c r="AF468" s="42">
        <f t="shared" si="17"/>
        <v>21</v>
      </c>
      <c r="AG468" s="42">
        <f t="shared" si="18"/>
        <v>12</v>
      </c>
      <c r="AH468" s="32">
        <f>'M1,M2,M3 Restoration'!AT468</f>
        <v>0.2991232441</v>
      </c>
      <c r="AI468" s="77">
        <f t="shared" si="19"/>
        <v>9</v>
      </c>
      <c r="AJ468" s="77">
        <f t="shared" si="20"/>
        <v>20</v>
      </c>
      <c r="AK468" s="77"/>
      <c r="AL468" s="77"/>
    </row>
    <row r="469">
      <c r="A469" s="1"/>
      <c r="B469" s="1"/>
      <c r="C469" s="62"/>
      <c r="D469" s="62"/>
      <c r="E469" s="2">
        <v>6652.0</v>
      </c>
      <c r="F469" s="61">
        <v>2057.0</v>
      </c>
      <c r="G469" s="43">
        <f>'N1,N2,N3 Restoration'!H469</f>
        <v>16</v>
      </c>
      <c r="H469" s="43">
        <f>'Turnout Restoration'!AW469</f>
        <v>14</v>
      </c>
      <c r="I469" s="43">
        <f>'N1,N2,N3 Restoration'!J469</f>
        <v>18</v>
      </c>
      <c r="J469" s="44">
        <v>64.0</v>
      </c>
      <c r="K469" s="44">
        <v>194.0</v>
      </c>
      <c r="L469" s="44">
        <v>39.0</v>
      </c>
      <c r="M469" s="45">
        <f>'Turnout Restoration'!AR469</f>
        <v>16</v>
      </c>
      <c r="N469" s="45">
        <f>'Turnout Restoration'!O469</f>
        <v>19</v>
      </c>
      <c r="O469" s="45">
        <f>'Turnout Restoration'!AT469</f>
        <v>33</v>
      </c>
      <c r="P469" s="77">
        <f t="shared" si="2"/>
        <v>0.6776315789</v>
      </c>
      <c r="Q469" s="77">
        <f t="shared" si="3"/>
        <v>0.9107981221</v>
      </c>
      <c r="R469" s="77">
        <f t="shared" si="4"/>
        <v>0.002418243724</v>
      </c>
      <c r="S469" s="77">
        <f t="shared" si="5"/>
        <v>0.01753375802</v>
      </c>
      <c r="T469" s="77">
        <f t="shared" ref="T469:U469" si="486">R469+$D$12</f>
        <v>0.3635119681</v>
      </c>
      <c r="U469" s="77">
        <f t="shared" si="486"/>
        <v>0.3786274824</v>
      </c>
      <c r="V469" s="77">
        <f t="shared" si="7"/>
        <v>152</v>
      </c>
      <c r="W469" s="77">
        <f t="shared" si="8"/>
        <v>213</v>
      </c>
      <c r="X469" s="77">
        <f t="shared" si="9"/>
        <v>96.74618084</v>
      </c>
      <c r="Y469" s="77">
        <f t="shared" si="10"/>
        <v>55.25381916</v>
      </c>
      <c r="Z469" s="77">
        <f t="shared" si="11"/>
        <v>132.3523462</v>
      </c>
      <c r="AA469" s="77">
        <f t="shared" si="12"/>
        <v>80.64765376</v>
      </c>
      <c r="AB469" s="77">
        <f t="shared" si="13"/>
        <v>0.5064799414</v>
      </c>
      <c r="AC469" s="77">
        <f t="shared" si="14"/>
        <v>0.1435562008</v>
      </c>
      <c r="AD469" s="42">
        <f t="shared" si="15"/>
        <v>49</v>
      </c>
      <c r="AE469" s="42">
        <f t="shared" si="16"/>
        <v>28</v>
      </c>
      <c r="AF469" s="42">
        <f t="shared" si="17"/>
        <v>19</v>
      </c>
      <c r="AG469" s="42">
        <f t="shared" si="18"/>
        <v>12</v>
      </c>
      <c r="AH469" s="32">
        <f>'M1,M2,M3 Restoration'!AT469</f>
        <v>0.531264995</v>
      </c>
      <c r="AI469" s="77">
        <f t="shared" si="19"/>
        <v>15</v>
      </c>
      <c r="AJ469" s="77">
        <f t="shared" si="20"/>
        <v>13</v>
      </c>
      <c r="AK469" s="77"/>
      <c r="AL469" s="77"/>
    </row>
    <row r="470">
      <c r="A470" s="1"/>
      <c r="B470" s="1"/>
      <c r="C470" s="62"/>
      <c r="D470" s="62"/>
      <c r="E470" s="2">
        <v>6656.0</v>
      </c>
      <c r="F470" s="61">
        <v>1361.0</v>
      </c>
      <c r="G470" s="43">
        <f>'N1,N2,N3 Restoration'!H470</f>
        <v>15</v>
      </c>
      <c r="H470" s="43">
        <f>'Turnout Restoration'!AW470</f>
        <v>14</v>
      </c>
      <c r="I470" s="43">
        <f>'N1,N2,N3 Restoration'!J470</f>
        <v>16</v>
      </c>
      <c r="J470" s="44">
        <v>27.0</v>
      </c>
      <c r="K470" s="44">
        <v>103.0</v>
      </c>
      <c r="L470" s="44">
        <v>18.0</v>
      </c>
      <c r="M470" s="45">
        <f>'Turnout Restoration'!AR470</f>
        <v>8</v>
      </c>
      <c r="N470" s="45">
        <f>'Turnout Restoration'!O470</f>
        <v>15</v>
      </c>
      <c r="O470" s="45">
        <f>'Turnout Restoration'!AT470</f>
        <v>17</v>
      </c>
      <c r="P470" s="77">
        <f t="shared" si="2"/>
        <v>0.6428571429</v>
      </c>
      <c r="Q470" s="77">
        <f t="shared" si="3"/>
        <v>0.8728813559</v>
      </c>
      <c r="R470" s="77">
        <f t="shared" si="4"/>
        <v>-0.01369744637</v>
      </c>
      <c r="S470" s="77">
        <f t="shared" si="5"/>
        <v>-0.00003819773586</v>
      </c>
      <c r="T470" s="77">
        <f t="shared" ref="T470:U470" si="487">R470+$D$12</f>
        <v>0.347396278</v>
      </c>
      <c r="U470" s="77">
        <f t="shared" si="487"/>
        <v>0.3610555267</v>
      </c>
      <c r="V470" s="77">
        <f t="shared" si="7"/>
        <v>70</v>
      </c>
      <c r="W470" s="77">
        <f t="shared" si="8"/>
        <v>118</v>
      </c>
      <c r="X470" s="77">
        <f t="shared" si="9"/>
        <v>45.68226054</v>
      </c>
      <c r="Y470" s="77">
        <f t="shared" si="10"/>
        <v>24.31773946</v>
      </c>
      <c r="Z470" s="77">
        <f t="shared" si="11"/>
        <v>75.39544785</v>
      </c>
      <c r="AA470" s="77">
        <f t="shared" si="12"/>
        <v>42.60455215</v>
      </c>
      <c r="AB470" s="77">
        <f t="shared" si="13"/>
        <v>0.5472583823</v>
      </c>
      <c r="AC470" s="77">
        <f t="shared" si="14"/>
        <v>0.1989510034</v>
      </c>
      <c r="AD470" s="42">
        <f t="shared" si="15"/>
        <v>25</v>
      </c>
      <c r="AE470" s="42">
        <f t="shared" si="16"/>
        <v>13</v>
      </c>
      <c r="AF470" s="42">
        <f t="shared" si="17"/>
        <v>15</v>
      </c>
      <c r="AG470" s="42">
        <f t="shared" si="18"/>
        <v>8</v>
      </c>
      <c r="AH470" s="32">
        <f>'M1,M2,M3 Restoration'!AT470</f>
        <v>0.5178933192</v>
      </c>
      <c r="AI470" s="77">
        <f t="shared" si="19"/>
        <v>7</v>
      </c>
      <c r="AJ470" s="77">
        <f t="shared" si="20"/>
        <v>6</v>
      </c>
      <c r="AK470" s="77"/>
      <c r="AL470" s="77"/>
    </row>
    <row r="471">
      <c r="A471" s="1"/>
      <c r="B471" s="1"/>
      <c r="C471" s="62"/>
      <c r="D471" s="62"/>
      <c r="E471" s="2">
        <v>6657.0</v>
      </c>
      <c r="F471" s="61">
        <v>1675.0</v>
      </c>
      <c r="G471" s="43">
        <f>'N1,N2,N3 Restoration'!H471</f>
        <v>15</v>
      </c>
      <c r="H471" s="43">
        <f>'Turnout Restoration'!AW471</f>
        <v>5</v>
      </c>
      <c r="I471" s="43">
        <f>'N1,N2,N3 Restoration'!J471</f>
        <v>19</v>
      </c>
      <c r="J471" s="44">
        <v>30.0</v>
      </c>
      <c r="K471" s="44">
        <v>82.0</v>
      </c>
      <c r="L471" s="44">
        <v>14.0</v>
      </c>
      <c r="M471" s="45">
        <f>'Turnout Restoration'!AR471</f>
        <v>18</v>
      </c>
      <c r="N471" s="45">
        <f>'Turnout Restoration'!O471</f>
        <v>8</v>
      </c>
      <c r="O471" s="45">
        <f>'Turnout Restoration'!AT471</f>
        <v>16</v>
      </c>
      <c r="P471" s="77">
        <f t="shared" si="2"/>
        <v>0.5641025641</v>
      </c>
      <c r="Q471" s="77">
        <f t="shared" si="3"/>
        <v>0.9111111111</v>
      </c>
      <c r="R471" s="77">
        <f t="shared" si="4"/>
        <v>-0.05019507301</v>
      </c>
      <c r="S471" s="77">
        <f t="shared" si="5"/>
        <v>0.01767880809</v>
      </c>
      <c r="T471" s="77">
        <f t="shared" ref="T471:U471" si="488">R471+$D$12</f>
        <v>0.3108986514</v>
      </c>
      <c r="U471" s="77">
        <f t="shared" si="488"/>
        <v>0.3787725325</v>
      </c>
      <c r="V471" s="77">
        <f t="shared" si="7"/>
        <v>78</v>
      </c>
      <c r="W471" s="77">
        <f t="shared" si="8"/>
        <v>90</v>
      </c>
      <c r="X471" s="77">
        <f t="shared" si="9"/>
        <v>53.74990519</v>
      </c>
      <c r="Y471" s="77">
        <f t="shared" si="10"/>
        <v>24.25009481</v>
      </c>
      <c r="Z471" s="77">
        <f t="shared" si="11"/>
        <v>55.91047207</v>
      </c>
      <c r="AA471" s="77">
        <f t="shared" si="12"/>
        <v>34.08952793</v>
      </c>
      <c r="AB471" s="77">
        <f t="shared" si="13"/>
        <v>0.6325592553</v>
      </c>
      <c r="AC471" s="77">
        <f t="shared" si="14"/>
        <v>0.1430858961</v>
      </c>
      <c r="AD471" s="42">
        <f t="shared" si="15"/>
        <v>34</v>
      </c>
      <c r="AE471" s="42">
        <f t="shared" si="16"/>
        <v>15</v>
      </c>
      <c r="AF471" s="42">
        <f t="shared" si="17"/>
        <v>8</v>
      </c>
      <c r="AG471" s="42">
        <f t="shared" si="18"/>
        <v>5</v>
      </c>
      <c r="AH471" s="32">
        <f>'M1,M2,M3 Restoration'!AT471</f>
        <v>0.5615201665</v>
      </c>
      <c r="AI471" s="77">
        <f t="shared" si="19"/>
        <v>8</v>
      </c>
      <c r="AJ471" s="77">
        <f t="shared" si="20"/>
        <v>7</v>
      </c>
      <c r="AK471" s="77"/>
      <c r="AL471" s="77"/>
    </row>
    <row r="472">
      <c r="A472" s="1"/>
      <c r="B472" s="1"/>
      <c r="C472" s="62"/>
      <c r="D472" s="62"/>
      <c r="E472" s="2">
        <v>6658.0</v>
      </c>
      <c r="F472" s="61">
        <v>2677.0</v>
      </c>
      <c r="G472" s="43">
        <f>'N1,N2,N3 Restoration'!H472</f>
        <v>20</v>
      </c>
      <c r="H472" s="43">
        <f>'Turnout Restoration'!AW472</f>
        <v>11</v>
      </c>
      <c r="I472" s="43">
        <f>'N1,N2,N3 Restoration'!J472</f>
        <v>23</v>
      </c>
      <c r="J472" s="44">
        <v>64.0</v>
      </c>
      <c r="K472" s="44">
        <v>189.0</v>
      </c>
      <c r="L472" s="44">
        <v>38.0</v>
      </c>
      <c r="M472" s="45">
        <f>'Turnout Restoration'!AR472</f>
        <v>16</v>
      </c>
      <c r="N472" s="45">
        <f>'Turnout Restoration'!O472</f>
        <v>11</v>
      </c>
      <c r="O472" s="45">
        <f>'Turnout Restoration'!AT472</f>
        <v>32</v>
      </c>
      <c r="P472" s="77">
        <f t="shared" si="2"/>
        <v>0.68</v>
      </c>
      <c r="Q472" s="77">
        <f t="shared" si="3"/>
        <v>0.945</v>
      </c>
      <c r="R472" s="77">
        <f t="shared" si="4"/>
        <v>0.003515852888</v>
      </c>
      <c r="S472" s="77">
        <f t="shared" si="5"/>
        <v>0.03338410464</v>
      </c>
      <c r="T472" s="77">
        <f t="shared" ref="T472:U472" si="489">R472+$D$12</f>
        <v>0.3646095773</v>
      </c>
      <c r="U472" s="77">
        <f t="shared" si="489"/>
        <v>0.3944778291</v>
      </c>
      <c r="V472" s="77">
        <f t="shared" si="7"/>
        <v>150</v>
      </c>
      <c r="W472" s="77">
        <f t="shared" si="8"/>
        <v>200</v>
      </c>
      <c r="X472" s="77">
        <f t="shared" si="9"/>
        <v>95.30856341</v>
      </c>
      <c r="Y472" s="77">
        <f t="shared" si="10"/>
        <v>54.69143659</v>
      </c>
      <c r="Z472" s="77">
        <f t="shared" si="11"/>
        <v>121.1044342</v>
      </c>
      <c r="AA472" s="77">
        <f t="shared" si="12"/>
        <v>78.89556581</v>
      </c>
      <c r="AB472" s="77">
        <f t="shared" si="13"/>
        <v>0.5036273582</v>
      </c>
      <c r="AC472" s="77">
        <f t="shared" si="14"/>
        <v>0.09083069562</v>
      </c>
      <c r="AD472" s="42">
        <f t="shared" si="15"/>
        <v>48</v>
      </c>
      <c r="AE472" s="42">
        <f t="shared" si="16"/>
        <v>28</v>
      </c>
      <c r="AF472" s="42">
        <f t="shared" si="17"/>
        <v>11</v>
      </c>
      <c r="AG472" s="42">
        <f t="shared" si="18"/>
        <v>7</v>
      </c>
      <c r="AH472" s="32">
        <f>'M1,M2,M3 Restoration'!AT472</f>
        <v>0.534128181</v>
      </c>
      <c r="AI472" s="77">
        <f t="shared" si="19"/>
        <v>15</v>
      </c>
      <c r="AJ472" s="77">
        <f t="shared" si="20"/>
        <v>13</v>
      </c>
      <c r="AK472" s="77"/>
      <c r="AL472" s="77"/>
    </row>
    <row r="473">
      <c r="A473" s="1"/>
      <c r="B473" s="1"/>
      <c r="C473" s="62"/>
      <c r="D473" s="62"/>
      <c r="E473" s="2">
        <v>6666.0</v>
      </c>
      <c r="F473" s="61">
        <v>3147.0</v>
      </c>
      <c r="G473" s="43">
        <f>'N1,N2,N3 Restoration'!H473</f>
        <v>63</v>
      </c>
      <c r="H473" s="43">
        <f>'Turnout Restoration'!AW473</f>
        <v>27</v>
      </c>
      <c r="I473" s="43">
        <f>'N1,N2,N3 Restoration'!J473</f>
        <v>38</v>
      </c>
      <c r="J473" s="44">
        <v>123.0</v>
      </c>
      <c r="K473" s="44">
        <v>139.0</v>
      </c>
      <c r="L473" s="44">
        <v>62.0</v>
      </c>
      <c r="M473" s="45">
        <f>'Turnout Restoration'!AR473</f>
        <v>37</v>
      </c>
      <c r="N473" s="45">
        <f>'Turnout Restoration'!O473</f>
        <v>26</v>
      </c>
      <c r="O473" s="45">
        <f>'Turnout Restoration'!AT473</f>
        <v>13</v>
      </c>
      <c r="P473" s="77">
        <f t="shared" si="2"/>
        <v>0.7872340426</v>
      </c>
      <c r="Q473" s="77">
        <f t="shared" si="3"/>
        <v>0.8424242424</v>
      </c>
      <c r="R473" s="77">
        <f t="shared" si="4"/>
        <v>0.05321185926</v>
      </c>
      <c r="S473" s="77">
        <f t="shared" si="5"/>
        <v>-0.01415308953</v>
      </c>
      <c r="T473" s="77">
        <f t="shared" ref="T473:U473" si="490">R473+$D$12</f>
        <v>0.4143055837</v>
      </c>
      <c r="U473" s="77">
        <f t="shared" si="490"/>
        <v>0.3469406349</v>
      </c>
      <c r="V473" s="77">
        <f t="shared" si="7"/>
        <v>235</v>
      </c>
      <c r="W473" s="77">
        <f t="shared" si="8"/>
        <v>165</v>
      </c>
      <c r="X473" s="77">
        <f t="shared" si="9"/>
        <v>137.6381878</v>
      </c>
      <c r="Y473" s="77">
        <f t="shared" si="10"/>
        <v>97.36181216</v>
      </c>
      <c r="Z473" s="77">
        <f t="shared" si="11"/>
        <v>107.7547952</v>
      </c>
      <c r="AA473" s="77">
        <f t="shared" si="12"/>
        <v>57.24520476</v>
      </c>
      <c r="AB473" s="77">
        <f t="shared" si="13"/>
        <v>0.3632712751</v>
      </c>
      <c r="AC473" s="77">
        <f t="shared" si="14"/>
        <v>0.2412885658</v>
      </c>
      <c r="AD473" s="42">
        <f t="shared" si="15"/>
        <v>50</v>
      </c>
      <c r="AE473" s="42">
        <f t="shared" si="16"/>
        <v>35</v>
      </c>
      <c r="AF473" s="42">
        <f t="shared" si="17"/>
        <v>26</v>
      </c>
      <c r="AG473" s="42">
        <f t="shared" si="18"/>
        <v>14</v>
      </c>
      <c r="AH473" s="32">
        <f>'M1,M2,M3 Restoration'!AT473</f>
        <v>0.6865037753</v>
      </c>
      <c r="AI473" s="77">
        <f t="shared" si="19"/>
        <v>24</v>
      </c>
      <c r="AJ473" s="77">
        <f t="shared" si="20"/>
        <v>11</v>
      </c>
      <c r="AK473" s="77"/>
      <c r="AL473" s="77"/>
    </row>
    <row r="474">
      <c r="A474" s="1"/>
      <c r="B474" s="1"/>
      <c r="C474" s="62"/>
      <c r="D474" s="62"/>
      <c r="E474" s="2">
        <v>6675.0</v>
      </c>
      <c r="F474" s="61">
        <v>1609.0</v>
      </c>
      <c r="G474" s="43">
        <f>'N1,N2,N3 Restoration'!H474</f>
        <v>13</v>
      </c>
      <c r="H474" s="43">
        <f>'Turnout Restoration'!AW474</f>
        <v>8</v>
      </c>
      <c r="I474" s="43">
        <f>'N1,N2,N3 Restoration'!J474</f>
        <v>17</v>
      </c>
      <c r="J474" s="44">
        <v>69.0</v>
      </c>
      <c r="K474" s="44">
        <v>105.0</v>
      </c>
      <c r="L474" s="44">
        <v>48.0</v>
      </c>
      <c r="M474" s="45">
        <f>'Turnout Restoration'!AR474</f>
        <v>31</v>
      </c>
      <c r="N474" s="45">
        <f>'Turnout Restoration'!O474</f>
        <v>16</v>
      </c>
      <c r="O474" s="45">
        <f>'Turnout Restoration'!AT474</f>
        <v>25</v>
      </c>
      <c r="P474" s="77">
        <f t="shared" si="2"/>
        <v>0.676300578</v>
      </c>
      <c r="Q474" s="77">
        <f t="shared" si="3"/>
        <v>0.867768595</v>
      </c>
      <c r="R474" s="77">
        <f t="shared" si="4"/>
        <v>0.001801411343</v>
      </c>
      <c r="S474" s="77">
        <f t="shared" si="5"/>
        <v>-0.002407629977</v>
      </c>
      <c r="T474" s="77">
        <f t="shared" ref="T474:U474" si="491">R474+$D$12</f>
        <v>0.3628951358</v>
      </c>
      <c r="U474" s="77">
        <f t="shared" si="491"/>
        <v>0.3586860944</v>
      </c>
      <c r="V474" s="77">
        <f t="shared" si="7"/>
        <v>173</v>
      </c>
      <c r="W474" s="77">
        <f t="shared" si="8"/>
        <v>121</v>
      </c>
      <c r="X474" s="77">
        <f t="shared" si="9"/>
        <v>110.2191415</v>
      </c>
      <c r="Y474" s="77">
        <f t="shared" si="10"/>
        <v>62.78085849</v>
      </c>
      <c r="Z474" s="77">
        <f t="shared" si="11"/>
        <v>77.59898257</v>
      </c>
      <c r="AA474" s="77">
        <f t="shared" si="12"/>
        <v>43.40101743</v>
      </c>
      <c r="AB474" s="77">
        <f t="shared" si="13"/>
        <v>0.5080787169</v>
      </c>
      <c r="AC474" s="77">
        <f t="shared" si="14"/>
        <v>0.2061882704</v>
      </c>
      <c r="AD474" s="42">
        <f t="shared" si="15"/>
        <v>56</v>
      </c>
      <c r="AE474" s="42">
        <f t="shared" si="16"/>
        <v>32</v>
      </c>
      <c r="AF474" s="42">
        <f t="shared" si="17"/>
        <v>16</v>
      </c>
      <c r="AG474" s="42">
        <f t="shared" si="18"/>
        <v>9</v>
      </c>
      <c r="AH474" s="32">
        <f>'M1,M2,M3 Restoration'!AT474</f>
        <v>0.4672097973</v>
      </c>
      <c r="AI474" s="77">
        <f t="shared" si="19"/>
        <v>15</v>
      </c>
      <c r="AJ474" s="77">
        <f t="shared" si="20"/>
        <v>17</v>
      </c>
      <c r="AK474" s="77"/>
      <c r="AL474" s="77"/>
    </row>
    <row r="475">
      <c r="A475" s="1"/>
      <c r="B475" s="1"/>
      <c r="C475" s="62"/>
      <c r="D475" s="62"/>
      <c r="E475" s="2">
        <v>6681.0</v>
      </c>
      <c r="F475" s="61">
        <v>954.0</v>
      </c>
      <c r="G475" s="43">
        <f>'N1,N2,N3 Restoration'!H475</f>
        <v>8</v>
      </c>
      <c r="H475" s="43">
        <f>'Turnout Restoration'!AW475</f>
        <v>6</v>
      </c>
      <c r="I475" s="43">
        <f>'N1,N2,N3 Restoration'!J475</f>
        <v>20</v>
      </c>
      <c r="J475" s="44">
        <v>52.0</v>
      </c>
      <c r="K475" s="44">
        <v>90.0</v>
      </c>
      <c r="L475" s="44">
        <v>44.0</v>
      </c>
      <c r="M475" s="45">
        <f>'Turnout Restoration'!AR475</f>
        <v>18</v>
      </c>
      <c r="N475" s="45">
        <f>'Turnout Restoration'!O475</f>
        <v>13</v>
      </c>
      <c r="O475" s="45">
        <f>'Turnout Restoration'!AT475</f>
        <v>31</v>
      </c>
      <c r="P475" s="77">
        <f t="shared" si="2"/>
        <v>0.6620689655</v>
      </c>
      <c r="Q475" s="77">
        <f t="shared" si="3"/>
        <v>0.8737864078</v>
      </c>
      <c r="R475" s="77">
        <f t="shared" si="4"/>
        <v>-0.004794015721</v>
      </c>
      <c r="S475" s="77">
        <f t="shared" si="5"/>
        <v>0.0003812349432</v>
      </c>
      <c r="T475" s="77">
        <f t="shared" ref="T475:U475" si="492">R475+$D$12</f>
        <v>0.3562997087</v>
      </c>
      <c r="U475" s="77">
        <f t="shared" si="492"/>
        <v>0.3614749594</v>
      </c>
      <c r="V475" s="77">
        <f t="shared" si="7"/>
        <v>145</v>
      </c>
      <c r="W475" s="77">
        <f t="shared" si="8"/>
        <v>103</v>
      </c>
      <c r="X475" s="77">
        <f t="shared" si="9"/>
        <v>93.33654224</v>
      </c>
      <c r="Y475" s="77">
        <f t="shared" si="10"/>
        <v>51.66345776</v>
      </c>
      <c r="Z475" s="77">
        <f t="shared" si="11"/>
        <v>65.76807919</v>
      </c>
      <c r="AA475" s="77">
        <f t="shared" si="12"/>
        <v>37.23192081</v>
      </c>
      <c r="AB475" s="77">
        <f t="shared" si="13"/>
        <v>0.5249819505</v>
      </c>
      <c r="AC475" s="77">
        <f t="shared" si="14"/>
        <v>0.1976642797</v>
      </c>
      <c r="AD475" s="42">
        <f t="shared" si="15"/>
        <v>49</v>
      </c>
      <c r="AE475" s="42">
        <f t="shared" si="16"/>
        <v>27</v>
      </c>
      <c r="AF475" s="42">
        <f t="shared" si="17"/>
        <v>13</v>
      </c>
      <c r="AG475" s="42">
        <f t="shared" si="18"/>
        <v>7</v>
      </c>
      <c r="AH475" s="32">
        <f>'M1,M2,M3 Restoration'!AT475</f>
        <v>0.3098003122</v>
      </c>
      <c r="AI475" s="77">
        <f t="shared" si="19"/>
        <v>8</v>
      </c>
      <c r="AJ475" s="77">
        <f t="shared" si="20"/>
        <v>19</v>
      </c>
      <c r="AK475" s="77"/>
      <c r="AL475" s="77"/>
    </row>
    <row r="476">
      <c r="A476" s="1"/>
      <c r="B476" s="1"/>
      <c r="C476" s="62"/>
      <c r="D476" s="62"/>
      <c r="E476" s="2">
        <v>6693.0</v>
      </c>
      <c r="F476" s="61">
        <v>2717.0</v>
      </c>
      <c r="G476" s="43">
        <f>'N1,N2,N3 Restoration'!H476</f>
        <v>21</v>
      </c>
      <c r="H476" s="43">
        <f>'Turnout Restoration'!AW476</f>
        <v>19</v>
      </c>
      <c r="I476" s="43">
        <f>'N1,N2,N3 Restoration'!J476</f>
        <v>29</v>
      </c>
      <c r="J476" s="44">
        <v>67.0</v>
      </c>
      <c r="K476" s="44">
        <v>145.0</v>
      </c>
      <c r="L476" s="44">
        <v>46.0</v>
      </c>
      <c r="M476" s="45">
        <f>'Turnout Restoration'!AR476</f>
        <v>31</v>
      </c>
      <c r="N476" s="45">
        <f>'Turnout Restoration'!O476</f>
        <v>23</v>
      </c>
      <c r="O476" s="45">
        <f>'Turnout Restoration'!AT476</f>
        <v>42</v>
      </c>
      <c r="P476" s="77">
        <f t="shared" si="2"/>
        <v>0.6075268817</v>
      </c>
      <c r="Q476" s="77">
        <f t="shared" si="3"/>
        <v>0.8630952381</v>
      </c>
      <c r="R476" s="77">
        <f t="shared" si="4"/>
        <v>-0.03007072524</v>
      </c>
      <c r="S476" s="77">
        <f t="shared" si="5"/>
        <v>-0.004573427061</v>
      </c>
      <c r="T476" s="77">
        <f t="shared" ref="T476:U476" si="493">R476+$D$12</f>
        <v>0.3310229992</v>
      </c>
      <c r="U476" s="77">
        <f t="shared" si="493"/>
        <v>0.3565202973</v>
      </c>
      <c r="V476" s="77">
        <f t="shared" si="7"/>
        <v>186</v>
      </c>
      <c r="W476" s="77">
        <f t="shared" si="8"/>
        <v>168</v>
      </c>
      <c r="X476" s="77">
        <f t="shared" si="9"/>
        <v>124.4297222</v>
      </c>
      <c r="Y476" s="77">
        <f t="shared" si="10"/>
        <v>61.57027785</v>
      </c>
      <c r="Z476" s="77">
        <f t="shared" si="11"/>
        <v>108.10459</v>
      </c>
      <c r="AA476" s="77">
        <f t="shared" si="12"/>
        <v>59.89540995</v>
      </c>
      <c r="AB476" s="77">
        <f t="shared" si="13"/>
        <v>0.5866765491</v>
      </c>
      <c r="AC476" s="77">
        <f t="shared" si="14"/>
        <v>0.2127569236</v>
      </c>
      <c r="AD476" s="42">
        <f t="shared" si="15"/>
        <v>73</v>
      </c>
      <c r="AE476" s="42">
        <f t="shared" si="16"/>
        <v>36</v>
      </c>
      <c r="AF476" s="42">
        <f t="shared" si="17"/>
        <v>23</v>
      </c>
      <c r="AG476" s="42">
        <f t="shared" si="18"/>
        <v>13</v>
      </c>
      <c r="AH476" s="32">
        <f>'M1,M2,M3 Restoration'!AT476</f>
        <v>0.4649646826</v>
      </c>
      <c r="AI476" s="77">
        <f t="shared" si="19"/>
        <v>17</v>
      </c>
      <c r="AJ476" s="77">
        <f t="shared" si="20"/>
        <v>19</v>
      </c>
      <c r="AK476" s="77"/>
      <c r="AL476" s="77"/>
    </row>
    <row r="477">
      <c r="A477" s="1"/>
      <c r="B477" s="1"/>
      <c r="C477" s="62"/>
      <c r="D477" s="62"/>
      <c r="E477" s="2">
        <v>6695.0</v>
      </c>
      <c r="F477" s="61">
        <v>3240.0</v>
      </c>
      <c r="G477" s="43">
        <f>'N1,N2,N3 Restoration'!H477</f>
        <v>28</v>
      </c>
      <c r="H477" s="43">
        <f>'Turnout Restoration'!AW477</f>
        <v>23</v>
      </c>
      <c r="I477" s="43">
        <f>'N1,N2,N3 Restoration'!J477</f>
        <v>43</v>
      </c>
      <c r="J477" s="44">
        <v>79.0</v>
      </c>
      <c r="K477" s="44">
        <v>176.0</v>
      </c>
      <c r="L477" s="44">
        <v>68.0</v>
      </c>
      <c r="M477" s="45">
        <f>'Turnout Restoration'!AR477</f>
        <v>37</v>
      </c>
      <c r="N477" s="45">
        <f>'Turnout Restoration'!O477</f>
        <v>28</v>
      </c>
      <c r="O477" s="45">
        <f>'Turnout Restoration'!AT477</f>
        <v>55</v>
      </c>
      <c r="P477" s="77">
        <f t="shared" si="2"/>
        <v>0.6150627615</v>
      </c>
      <c r="Q477" s="77">
        <f t="shared" si="3"/>
        <v>0.862745098</v>
      </c>
      <c r="R477" s="77">
        <f t="shared" si="4"/>
        <v>-0.02657833494</v>
      </c>
      <c r="S477" s="77">
        <f t="shared" si="5"/>
        <v>-0.004735694211</v>
      </c>
      <c r="T477" s="77">
        <f t="shared" ref="T477:U477" si="494">R477+$D$12</f>
        <v>0.3345153895</v>
      </c>
      <c r="U477" s="77">
        <f t="shared" si="494"/>
        <v>0.3563580302</v>
      </c>
      <c r="V477" s="77">
        <f t="shared" si="7"/>
        <v>239</v>
      </c>
      <c r="W477" s="77">
        <f t="shared" si="8"/>
        <v>204</v>
      </c>
      <c r="X477" s="77">
        <f t="shared" si="9"/>
        <v>159.0508219</v>
      </c>
      <c r="Y477" s="77">
        <f t="shared" si="10"/>
        <v>79.94917808</v>
      </c>
      <c r="Z477" s="77">
        <f t="shared" si="11"/>
        <v>131.3029618</v>
      </c>
      <c r="AA477" s="77">
        <f t="shared" si="12"/>
        <v>72.69703816</v>
      </c>
      <c r="AB477" s="77">
        <f t="shared" si="13"/>
        <v>0.5784314654</v>
      </c>
      <c r="AC477" s="77">
        <f t="shared" si="14"/>
        <v>0.2132472841</v>
      </c>
      <c r="AD477" s="42">
        <f t="shared" si="15"/>
        <v>92</v>
      </c>
      <c r="AE477" s="42">
        <f t="shared" si="16"/>
        <v>46</v>
      </c>
      <c r="AF477" s="42">
        <f t="shared" si="17"/>
        <v>28</v>
      </c>
      <c r="AG477" s="42">
        <f t="shared" si="18"/>
        <v>16</v>
      </c>
      <c r="AH477" s="32">
        <f>'M1,M2,M3 Restoration'!AT477</f>
        <v>0.384950011</v>
      </c>
      <c r="AI477" s="77">
        <f t="shared" si="19"/>
        <v>18</v>
      </c>
      <c r="AJ477" s="77">
        <f t="shared" si="20"/>
        <v>28</v>
      </c>
      <c r="AK477" s="77"/>
      <c r="AL477" s="77"/>
    </row>
    <row r="478">
      <c r="A478" s="1"/>
      <c r="B478" s="1"/>
      <c r="C478" s="62"/>
      <c r="D478" s="62"/>
      <c r="E478" s="2">
        <v>6704.0</v>
      </c>
      <c r="F478" s="61">
        <v>1247.0</v>
      </c>
      <c r="G478" s="43">
        <f>'N1,N2,N3 Restoration'!H478</f>
        <v>15</v>
      </c>
      <c r="H478" s="43">
        <f>'Turnout Restoration'!AW478</f>
        <v>5</v>
      </c>
      <c r="I478" s="43">
        <f>'N1,N2,N3 Restoration'!J478</f>
        <v>8</v>
      </c>
      <c r="J478" s="44">
        <v>29.0</v>
      </c>
      <c r="K478" s="44">
        <v>76.0</v>
      </c>
      <c r="L478" s="44">
        <v>27.0</v>
      </c>
      <c r="M478" s="45">
        <f>'Turnout Restoration'!AR478</f>
        <v>12</v>
      </c>
      <c r="N478" s="45">
        <f>'Turnout Restoration'!O478</f>
        <v>6</v>
      </c>
      <c r="O478" s="45">
        <f>'Turnout Restoration'!AT478</f>
        <v>7</v>
      </c>
      <c r="P478" s="77">
        <f t="shared" si="2"/>
        <v>0.7466666667</v>
      </c>
      <c r="Q478" s="77">
        <f t="shared" si="3"/>
        <v>0.9268292683</v>
      </c>
      <c r="R478" s="77">
        <f t="shared" si="4"/>
        <v>0.03441151823</v>
      </c>
      <c r="S478" s="77">
        <f t="shared" si="5"/>
        <v>0.02496315195</v>
      </c>
      <c r="T478" s="77">
        <f t="shared" ref="T478:U478" si="495">R478+$D$12</f>
        <v>0.3955052426</v>
      </c>
      <c r="U478" s="77">
        <f t="shared" si="495"/>
        <v>0.3860568764</v>
      </c>
      <c r="V478" s="77">
        <f t="shared" si="7"/>
        <v>75</v>
      </c>
      <c r="W478" s="77">
        <f t="shared" si="8"/>
        <v>82</v>
      </c>
      <c r="X478" s="77">
        <f t="shared" si="9"/>
        <v>45.3371068</v>
      </c>
      <c r="Y478" s="77">
        <f t="shared" si="10"/>
        <v>29.6628932</v>
      </c>
      <c r="Z478" s="77">
        <f t="shared" si="11"/>
        <v>50.34333614</v>
      </c>
      <c r="AA478" s="77">
        <f t="shared" si="12"/>
        <v>31.65666386</v>
      </c>
      <c r="AB478" s="77">
        <f t="shared" si="13"/>
        <v>0.4190827633</v>
      </c>
      <c r="AC478" s="77">
        <f t="shared" si="14"/>
        <v>0.1191816129</v>
      </c>
      <c r="AD478" s="42">
        <f t="shared" si="15"/>
        <v>19</v>
      </c>
      <c r="AE478" s="42">
        <f t="shared" si="16"/>
        <v>12</v>
      </c>
      <c r="AF478" s="42">
        <f t="shared" si="17"/>
        <v>6</v>
      </c>
      <c r="AG478" s="42">
        <f t="shared" si="18"/>
        <v>4</v>
      </c>
      <c r="AH478" s="32">
        <f>'M1,M2,M3 Restoration'!AT478</f>
        <v>0.5397029502</v>
      </c>
      <c r="AI478" s="77">
        <f t="shared" si="19"/>
        <v>6</v>
      </c>
      <c r="AJ478" s="77">
        <f t="shared" si="20"/>
        <v>6</v>
      </c>
      <c r="AK478" s="77"/>
      <c r="AL478" s="77"/>
    </row>
    <row r="479">
      <c r="A479" s="1"/>
      <c r="B479" s="1"/>
      <c r="C479" s="62"/>
      <c r="D479" s="62"/>
      <c r="E479" s="2">
        <v>6706.0</v>
      </c>
      <c r="F479" s="61">
        <v>2091.0</v>
      </c>
      <c r="G479" s="43">
        <f>'N1,N2,N3 Restoration'!H479</f>
        <v>6</v>
      </c>
      <c r="H479" s="43">
        <f>'Turnout Restoration'!AW479</f>
        <v>11</v>
      </c>
      <c r="I479" s="43">
        <f>'N1,N2,N3 Restoration'!J479</f>
        <v>10</v>
      </c>
      <c r="J479" s="44">
        <v>32.0</v>
      </c>
      <c r="K479" s="44">
        <v>127.0</v>
      </c>
      <c r="L479" s="44">
        <v>31.0</v>
      </c>
      <c r="M479" s="45">
        <f>'Turnout Restoration'!AR479</f>
        <v>12</v>
      </c>
      <c r="N479" s="45">
        <f>'Turnout Restoration'!O479</f>
        <v>14</v>
      </c>
      <c r="O479" s="45">
        <f>'Turnout Restoration'!AT479</f>
        <v>33</v>
      </c>
      <c r="P479" s="77">
        <f t="shared" si="2"/>
        <v>0.5833333333</v>
      </c>
      <c r="Q479" s="77">
        <f t="shared" si="3"/>
        <v>0.9007092199</v>
      </c>
      <c r="R479" s="77">
        <f t="shared" si="4"/>
        <v>-0.04128286185</v>
      </c>
      <c r="S479" s="77">
        <f t="shared" si="5"/>
        <v>0.01285820783</v>
      </c>
      <c r="T479" s="77">
        <f t="shared" ref="T479:U479" si="496">R479+$D$12</f>
        <v>0.3198108626</v>
      </c>
      <c r="U479" s="77">
        <f t="shared" si="496"/>
        <v>0.3739519322</v>
      </c>
      <c r="V479" s="77">
        <f t="shared" si="7"/>
        <v>108</v>
      </c>
      <c r="W479" s="77">
        <f t="shared" si="8"/>
        <v>141</v>
      </c>
      <c r="X479" s="77">
        <f t="shared" si="9"/>
        <v>73.46042684</v>
      </c>
      <c r="Y479" s="77">
        <f t="shared" si="10"/>
        <v>34.53957316</v>
      </c>
      <c r="Z479" s="77">
        <f t="shared" si="11"/>
        <v>88.27277755</v>
      </c>
      <c r="AA479" s="77">
        <f t="shared" si="12"/>
        <v>52.72722245</v>
      </c>
      <c r="AB479" s="77">
        <f t="shared" si="13"/>
        <v>0.6125747145</v>
      </c>
      <c r="AC479" s="77">
        <f t="shared" si="14"/>
        <v>0.1585992917</v>
      </c>
      <c r="AD479" s="42">
        <f t="shared" si="15"/>
        <v>45</v>
      </c>
      <c r="AE479" s="42">
        <f t="shared" si="16"/>
        <v>21</v>
      </c>
      <c r="AF479" s="42">
        <f t="shared" si="17"/>
        <v>14</v>
      </c>
      <c r="AG479" s="42">
        <f t="shared" si="18"/>
        <v>8</v>
      </c>
      <c r="AH479" s="32">
        <f>'M1,M2,M3 Restoration'!AT479</f>
        <v>0.3371850212</v>
      </c>
      <c r="AI479" s="77">
        <f t="shared" si="19"/>
        <v>7</v>
      </c>
      <c r="AJ479" s="77">
        <f t="shared" si="20"/>
        <v>14</v>
      </c>
      <c r="AK479" s="77"/>
      <c r="AL479" s="77"/>
    </row>
    <row r="480">
      <c r="A480" s="1"/>
      <c r="B480" s="1"/>
      <c r="C480" s="62"/>
      <c r="D480" s="62"/>
      <c r="E480" s="2">
        <v>6707.0</v>
      </c>
      <c r="F480" s="61">
        <v>1803.0</v>
      </c>
      <c r="G480" s="43">
        <f>'N1,N2,N3 Restoration'!H480</f>
        <v>19</v>
      </c>
      <c r="H480" s="43">
        <f>'Turnout Restoration'!AW480</f>
        <v>29</v>
      </c>
      <c r="I480" s="43">
        <f>'N1,N2,N3 Restoration'!J480</f>
        <v>12</v>
      </c>
      <c r="J480" s="44">
        <v>66.0</v>
      </c>
      <c r="K480" s="44">
        <v>106.0</v>
      </c>
      <c r="L480" s="44">
        <v>29.0</v>
      </c>
      <c r="M480" s="45">
        <f>'Turnout Restoration'!AR480</f>
        <v>17</v>
      </c>
      <c r="N480" s="45">
        <f>'Turnout Restoration'!O480</f>
        <v>23</v>
      </c>
      <c r="O480" s="45">
        <f>'Turnout Restoration'!AT480</f>
        <v>12</v>
      </c>
      <c r="P480" s="77">
        <f t="shared" si="2"/>
        <v>0.7661290323</v>
      </c>
      <c r="Q480" s="77">
        <f t="shared" si="3"/>
        <v>0.8217054264</v>
      </c>
      <c r="R480" s="77">
        <f t="shared" si="4"/>
        <v>0.04343105924</v>
      </c>
      <c r="S480" s="77">
        <f t="shared" si="5"/>
        <v>-0.02375491364</v>
      </c>
      <c r="T480" s="77">
        <f t="shared" ref="T480:U480" si="497">R480+$D$12</f>
        <v>0.4045247836</v>
      </c>
      <c r="U480" s="77">
        <f t="shared" si="497"/>
        <v>0.3373388108</v>
      </c>
      <c r="V480" s="77">
        <f t="shared" si="7"/>
        <v>124</v>
      </c>
      <c r="W480" s="77">
        <f t="shared" si="8"/>
        <v>129</v>
      </c>
      <c r="X480" s="77">
        <f t="shared" si="9"/>
        <v>73.83892683</v>
      </c>
      <c r="Y480" s="77">
        <f t="shared" si="10"/>
        <v>50.16107317</v>
      </c>
      <c r="Z480" s="77">
        <f t="shared" si="11"/>
        <v>85.48329341</v>
      </c>
      <c r="AA480" s="77">
        <f t="shared" si="12"/>
        <v>43.51670659</v>
      </c>
      <c r="AB480" s="77">
        <f t="shared" si="13"/>
        <v>0.3927467698</v>
      </c>
      <c r="AC480" s="77">
        <f t="shared" si="14"/>
        <v>0.2690584216</v>
      </c>
      <c r="AD480" s="42">
        <f t="shared" si="15"/>
        <v>29</v>
      </c>
      <c r="AE480" s="42">
        <f t="shared" si="16"/>
        <v>20</v>
      </c>
      <c r="AF480" s="42">
        <f t="shared" si="17"/>
        <v>23</v>
      </c>
      <c r="AG480" s="42">
        <f t="shared" si="18"/>
        <v>12</v>
      </c>
      <c r="AH480" s="32">
        <f>'M1,M2,M3 Restoration'!AT480</f>
        <v>0.7142776542</v>
      </c>
      <c r="AI480" s="77">
        <f t="shared" si="19"/>
        <v>14</v>
      </c>
      <c r="AJ480" s="77">
        <f t="shared" si="20"/>
        <v>6</v>
      </c>
      <c r="AK480" s="77"/>
      <c r="AL480" s="77"/>
    </row>
    <row r="481">
      <c r="A481" s="1"/>
      <c r="B481" s="1"/>
      <c r="C481" s="62"/>
      <c r="D481" s="62"/>
      <c r="E481" s="2">
        <v>6708.0</v>
      </c>
      <c r="F481" s="61">
        <v>2286.0</v>
      </c>
      <c r="G481" s="43">
        <f>'N1,N2,N3 Restoration'!H481</f>
        <v>19</v>
      </c>
      <c r="H481" s="43">
        <f>'Turnout Restoration'!AW481</f>
        <v>21</v>
      </c>
      <c r="I481" s="43">
        <f>'N1,N2,N3 Restoration'!J481</f>
        <v>25</v>
      </c>
      <c r="J481" s="44">
        <v>71.0</v>
      </c>
      <c r="K481" s="44">
        <v>135.0</v>
      </c>
      <c r="L481" s="44">
        <v>38.0</v>
      </c>
      <c r="M481" s="45">
        <f>'Turnout Restoration'!AR481</f>
        <v>21</v>
      </c>
      <c r="N481" s="45">
        <f>'Turnout Restoration'!O481</f>
        <v>21</v>
      </c>
      <c r="O481" s="45">
        <f>'Turnout Restoration'!AT481</f>
        <v>28</v>
      </c>
      <c r="P481" s="77">
        <f t="shared" si="2"/>
        <v>0.6898734177</v>
      </c>
      <c r="Q481" s="77">
        <f t="shared" si="3"/>
        <v>0.8653846154</v>
      </c>
      <c r="R481" s="77">
        <f t="shared" si="4"/>
        <v>0.008091540033</v>
      </c>
      <c r="S481" s="77">
        <f t="shared" si="5"/>
        <v>-0.003512449542</v>
      </c>
      <c r="T481" s="77">
        <f t="shared" ref="T481:U481" si="498">R481+$D$12</f>
        <v>0.3691852644</v>
      </c>
      <c r="U481" s="77">
        <f t="shared" si="498"/>
        <v>0.3575812749</v>
      </c>
      <c r="V481" s="77">
        <f t="shared" si="7"/>
        <v>158</v>
      </c>
      <c r="W481" s="77">
        <f t="shared" si="8"/>
        <v>156</v>
      </c>
      <c r="X481" s="77">
        <f t="shared" si="9"/>
        <v>99.66872822</v>
      </c>
      <c r="Y481" s="77">
        <f t="shared" si="10"/>
        <v>58.33127178</v>
      </c>
      <c r="Z481" s="77">
        <f t="shared" si="11"/>
        <v>100.2173211</v>
      </c>
      <c r="AA481" s="77">
        <f t="shared" si="12"/>
        <v>55.78267888</v>
      </c>
      <c r="AB481" s="77">
        <f t="shared" si="13"/>
        <v>0.4916286269</v>
      </c>
      <c r="AC481" s="77">
        <f t="shared" si="14"/>
        <v>0.2095446153</v>
      </c>
      <c r="AD481" s="42">
        <f t="shared" si="15"/>
        <v>49</v>
      </c>
      <c r="AE481" s="42">
        <f t="shared" si="16"/>
        <v>29</v>
      </c>
      <c r="AF481" s="42">
        <f t="shared" si="17"/>
        <v>21</v>
      </c>
      <c r="AG481" s="42">
        <f t="shared" si="18"/>
        <v>12</v>
      </c>
      <c r="AH481" s="32">
        <f>'M1,M2,M3 Restoration'!AT481</f>
        <v>0.5341752844</v>
      </c>
      <c r="AI481" s="77">
        <f t="shared" si="19"/>
        <v>15</v>
      </c>
      <c r="AJ481" s="77">
        <f t="shared" si="20"/>
        <v>14</v>
      </c>
      <c r="AK481" s="77"/>
      <c r="AL481" s="77"/>
    </row>
    <row r="482">
      <c r="A482" s="1"/>
      <c r="B482" s="1"/>
      <c r="C482" s="62"/>
      <c r="D482" s="62"/>
      <c r="E482" s="2">
        <v>6710.0</v>
      </c>
      <c r="F482" s="61">
        <v>2561.0</v>
      </c>
      <c r="G482" s="43">
        <f>'N1,N2,N3 Restoration'!H482</f>
        <v>10</v>
      </c>
      <c r="H482" s="43">
        <f>'Turnout Restoration'!AW482</f>
        <v>5</v>
      </c>
      <c r="I482" s="43">
        <f>'N1,N2,N3 Restoration'!J482</f>
        <v>16</v>
      </c>
      <c r="J482" s="44">
        <v>29.0</v>
      </c>
      <c r="K482" s="44">
        <v>90.0</v>
      </c>
      <c r="L482" s="44">
        <v>16.0</v>
      </c>
      <c r="M482" s="45">
        <f>'Turnout Restoration'!AR482</f>
        <v>11</v>
      </c>
      <c r="N482" s="45">
        <f>'Turnout Restoration'!O482</f>
        <v>11</v>
      </c>
      <c r="O482" s="45">
        <f>'Turnout Restoration'!AT482</f>
        <v>23</v>
      </c>
      <c r="P482" s="77">
        <f t="shared" si="2"/>
        <v>0.5696202532</v>
      </c>
      <c r="Q482" s="77">
        <f t="shared" si="3"/>
        <v>0.8910891089</v>
      </c>
      <c r="R482" s="77">
        <f t="shared" si="4"/>
        <v>-0.04763798289</v>
      </c>
      <c r="S482" s="77">
        <f t="shared" si="5"/>
        <v>0.008399911903</v>
      </c>
      <c r="T482" s="77">
        <f t="shared" ref="T482:U482" si="499">R482+$D$12</f>
        <v>0.3134557415</v>
      </c>
      <c r="U482" s="77">
        <f t="shared" si="499"/>
        <v>0.3694936363</v>
      </c>
      <c r="V482" s="77">
        <f t="shared" si="7"/>
        <v>79</v>
      </c>
      <c r="W482" s="77">
        <f t="shared" si="8"/>
        <v>101</v>
      </c>
      <c r="X482" s="77">
        <f t="shared" si="9"/>
        <v>54.23699642</v>
      </c>
      <c r="Y482" s="77">
        <f t="shared" si="10"/>
        <v>24.76300358</v>
      </c>
      <c r="Z482" s="77">
        <f t="shared" si="11"/>
        <v>63.68114273</v>
      </c>
      <c r="AA482" s="77">
        <f t="shared" si="12"/>
        <v>37.31885727</v>
      </c>
      <c r="AB482" s="77">
        <f t="shared" si="13"/>
        <v>0.6268783717</v>
      </c>
      <c r="AC482" s="77">
        <f t="shared" si="14"/>
        <v>0.1727355937</v>
      </c>
      <c r="AD482" s="42">
        <f t="shared" si="15"/>
        <v>34</v>
      </c>
      <c r="AE482" s="42">
        <f t="shared" si="16"/>
        <v>16</v>
      </c>
      <c r="AF482" s="42">
        <f t="shared" si="17"/>
        <v>11</v>
      </c>
      <c r="AG482" s="42">
        <f t="shared" si="18"/>
        <v>6</v>
      </c>
      <c r="AH482" s="32">
        <f>'M1,M2,M3 Restoration'!AT482</f>
        <v>0.4917010512</v>
      </c>
      <c r="AI482" s="77">
        <f t="shared" si="19"/>
        <v>8</v>
      </c>
      <c r="AJ482" s="77">
        <f t="shared" si="20"/>
        <v>8</v>
      </c>
      <c r="AK482" s="77"/>
      <c r="AL482" s="77"/>
    </row>
    <row r="483">
      <c r="A483" s="1"/>
      <c r="B483" s="1"/>
      <c r="C483" s="62"/>
      <c r="D483" s="62"/>
      <c r="E483" s="2">
        <v>6713.0</v>
      </c>
      <c r="F483" s="61">
        <v>3045.0</v>
      </c>
      <c r="G483" s="43">
        <f>'N1,N2,N3 Restoration'!H483</f>
        <v>25</v>
      </c>
      <c r="H483" s="43">
        <f>'Turnout Restoration'!AW483</f>
        <v>25</v>
      </c>
      <c r="I483" s="43">
        <f>'N1,N2,N3 Restoration'!J483</f>
        <v>29</v>
      </c>
      <c r="J483" s="44">
        <v>63.0</v>
      </c>
      <c r="K483" s="44">
        <v>114.0</v>
      </c>
      <c r="L483" s="44">
        <v>47.0</v>
      </c>
      <c r="M483" s="45">
        <f>'Turnout Restoration'!AR483</f>
        <v>29</v>
      </c>
      <c r="N483" s="45">
        <f>'Turnout Restoration'!O483</f>
        <v>28</v>
      </c>
      <c r="O483" s="45">
        <f>'Turnout Restoration'!AT483</f>
        <v>26</v>
      </c>
      <c r="P483" s="77">
        <f t="shared" si="2"/>
        <v>0.6666666667</v>
      </c>
      <c r="Q483" s="77">
        <f t="shared" si="3"/>
        <v>0.8028169014</v>
      </c>
      <c r="R483" s="77">
        <f t="shared" si="4"/>
        <v>-0.00266328018</v>
      </c>
      <c r="S483" s="77">
        <f t="shared" si="5"/>
        <v>-0.03250851682</v>
      </c>
      <c r="T483" s="77">
        <f t="shared" ref="T483:U483" si="500">R483+$D$12</f>
        <v>0.3584304442</v>
      </c>
      <c r="U483" s="77">
        <f t="shared" si="500"/>
        <v>0.3285852076</v>
      </c>
      <c r="V483" s="77">
        <f t="shared" si="7"/>
        <v>165</v>
      </c>
      <c r="W483" s="77">
        <f t="shared" si="8"/>
        <v>142</v>
      </c>
      <c r="X483" s="77">
        <f t="shared" si="9"/>
        <v>105.8589767</v>
      </c>
      <c r="Y483" s="77">
        <f t="shared" si="10"/>
        <v>59.1410233</v>
      </c>
      <c r="Z483" s="77">
        <f t="shared" si="11"/>
        <v>95.34090052</v>
      </c>
      <c r="AA483" s="77">
        <f t="shared" si="12"/>
        <v>46.65909948</v>
      </c>
      <c r="AB483" s="77">
        <f t="shared" si="13"/>
        <v>0.5195591504</v>
      </c>
      <c r="AC483" s="77">
        <f t="shared" si="14"/>
        <v>0.2936829823</v>
      </c>
      <c r="AD483" s="42">
        <f t="shared" si="15"/>
        <v>55</v>
      </c>
      <c r="AE483" s="42">
        <f t="shared" si="16"/>
        <v>31</v>
      </c>
      <c r="AF483" s="42">
        <f t="shared" si="17"/>
        <v>28</v>
      </c>
      <c r="AG483" s="42">
        <f t="shared" si="18"/>
        <v>14</v>
      </c>
      <c r="AH483" s="32">
        <f>'M1,M2,M3 Restoration'!AT483</f>
        <v>0.4729175451</v>
      </c>
      <c r="AI483" s="77">
        <f t="shared" si="19"/>
        <v>15</v>
      </c>
      <c r="AJ483" s="77">
        <f t="shared" si="20"/>
        <v>16</v>
      </c>
      <c r="AK483" s="77"/>
      <c r="AL483" s="77"/>
    </row>
    <row r="484">
      <c r="A484" s="1"/>
      <c r="B484" s="1"/>
      <c r="C484" s="62"/>
      <c r="D484" s="62"/>
      <c r="E484" s="2">
        <v>6715.0</v>
      </c>
      <c r="F484" s="61">
        <v>1301.0</v>
      </c>
      <c r="G484" s="43">
        <f>'N1,N2,N3 Restoration'!H484</f>
        <v>11</v>
      </c>
      <c r="H484" s="43">
        <f>'Turnout Restoration'!AW484</f>
        <v>10</v>
      </c>
      <c r="I484" s="43">
        <f>'N1,N2,N3 Restoration'!J484</f>
        <v>7</v>
      </c>
      <c r="J484" s="44">
        <v>20.0</v>
      </c>
      <c r="K484" s="44">
        <v>21.0</v>
      </c>
      <c r="L484" s="44">
        <v>19.0</v>
      </c>
      <c r="M484" s="45">
        <f>'Turnout Restoration'!AR484</f>
        <v>6</v>
      </c>
      <c r="N484" s="45">
        <f>'Turnout Restoration'!O484</f>
        <v>7</v>
      </c>
      <c r="O484" s="45">
        <f>'Turnout Restoration'!AT484</f>
        <v>6</v>
      </c>
      <c r="P484" s="77">
        <f t="shared" si="2"/>
        <v>0.7647058824</v>
      </c>
      <c r="Q484" s="77">
        <f t="shared" si="3"/>
        <v>0.75</v>
      </c>
      <c r="R484" s="77">
        <f t="shared" si="4"/>
        <v>0.04277152179</v>
      </c>
      <c r="S484" s="77">
        <f t="shared" si="5"/>
        <v>-0.05698571647</v>
      </c>
      <c r="T484" s="77">
        <f t="shared" ref="T484:U484" si="501">R484+$D$12</f>
        <v>0.4038652462</v>
      </c>
      <c r="U484" s="77">
        <f t="shared" si="501"/>
        <v>0.3041080079</v>
      </c>
      <c r="V484" s="77">
        <f t="shared" si="7"/>
        <v>51</v>
      </c>
      <c r="W484" s="77">
        <f t="shared" si="8"/>
        <v>28</v>
      </c>
      <c r="X484" s="77">
        <f t="shared" si="9"/>
        <v>30.40287244</v>
      </c>
      <c r="Y484" s="77">
        <f t="shared" si="10"/>
        <v>20.59712756</v>
      </c>
      <c r="Z484" s="77">
        <f t="shared" si="11"/>
        <v>19.48497578</v>
      </c>
      <c r="AA484" s="77">
        <f t="shared" si="12"/>
        <v>8.515024222</v>
      </c>
      <c r="AB484" s="77">
        <f t="shared" si="13"/>
        <v>0.3946995476</v>
      </c>
      <c r="AC484" s="77">
        <f t="shared" si="14"/>
        <v>0.3592511523</v>
      </c>
      <c r="AD484" s="42">
        <f t="shared" si="15"/>
        <v>12</v>
      </c>
      <c r="AE484" s="42">
        <f t="shared" si="16"/>
        <v>8</v>
      </c>
      <c r="AF484" s="42">
        <f t="shared" si="17"/>
        <v>7</v>
      </c>
      <c r="AG484" s="42">
        <f t="shared" si="18"/>
        <v>3</v>
      </c>
      <c r="AH484" s="32">
        <f>'M1,M2,M3 Restoration'!AT484</f>
        <v>0.5055224925</v>
      </c>
      <c r="AI484" s="77">
        <f t="shared" si="19"/>
        <v>4</v>
      </c>
      <c r="AJ484" s="77">
        <f t="shared" si="20"/>
        <v>4</v>
      </c>
      <c r="AK484" s="77"/>
      <c r="AL484" s="77"/>
    </row>
    <row r="485">
      <c r="A485" s="1"/>
      <c r="B485" s="1"/>
      <c r="C485" s="62"/>
      <c r="D485" s="62"/>
      <c r="E485" s="2">
        <v>6717.0</v>
      </c>
      <c r="F485" s="61">
        <v>1986.0</v>
      </c>
      <c r="G485" s="43">
        <f>'N1,N2,N3 Restoration'!H485</f>
        <v>24</v>
      </c>
      <c r="H485" s="43">
        <f>'Turnout Restoration'!AW485</f>
        <v>10</v>
      </c>
      <c r="I485" s="43">
        <f>'N1,N2,N3 Restoration'!J485</f>
        <v>34</v>
      </c>
      <c r="J485" s="44">
        <v>64.0</v>
      </c>
      <c r="K485" s="44">
        <v>144.0</v>
      </c>
      <c r="L485" s="44">
        <v>41.0</v>
      </c>
      <c r="M485" s="45">
        <f>'Turnout Restoration'!AR485</f>
        <v>21</v>
      </c>
      <c r="N485" s="45">
        <f>'Turnout Restoration'!O485</f>
        <v>21</v>
      </c>
      <c r="O485" s="45">
        <f>'Turnout Restoration'!AT485</f>
        <v>31</v>
      </c>
      <c r="P485" s="77">
        <f t="shared" si="2"/>
        <v>0.6687898089</v>
      </c>
      <c r="Q485" s="77">
        <f t="shared" si="3"/>
        <v>0.8727272727</v>
      </c>
      <c r="R485" s="77">
        <f t="shared" si="4"/>
        <v>-0.001679341793</v>
      </c>
      <c r="S485" s="77">
        <f t="shared" si="5"/>
        <v>-0.0001096052829</v>
      </c>
      <c r="T485" s="77">
        <f t="shared" ref="T485:U485" si="502">R485+$D$12</f>
        <v>0.3594143826</v>
      </c>
      <c r="U485" s="77">
        <f t="shared" si="502"/>
        <v>0.3609841191</v>
      </c>
      <c r="V485" s="77">
        <f t="shared" si="7"/>
        <v>157</v>
      </c>
      <c r="W485" s="77">
        <f t="shared" si="8"/>
        <v>165</v>
      </c>
      <c r="X485" s="77">
        <f t="shared" si="9"/>
        <v>100.5719419</v>
      </c>
      <c r="Y485" s="77">
        <f t="shared" si="10"/>
        <v>56.42805807</v>
      </c>
      <c r="Z485" s="77">
        <f t="shared" si="11"/>
        <v>105.4376203</v>
      </c>
      <c r="AA485" s="77">
        <f t="shared" si="12"/>
        <v>59.56237966</v>
      </c>
      <c r="AB485" s="77">
        <f t="shared" si="13"/>
        <v>0.5170428153</v>
      </c>
      <c r="AC485" s="77">
        <f t="shared" si="14"/>
        <v>0.1991698972</v>
      </c>
      <c r="AD485" s="42">
        <f t="shared" si="15"/>
        <v>52</v>
      </c>
      <c r="AE485" s="42">
        <f t="shared" si="16"/>
        <v>29</v>
      </c>
      <c r="AF485" s="42">
        <f t="shared" si="17"/>
        <v>21</v>
      </c>
      <c r="AG485" s="42">
        <f t="shared" si="18"/>
        <v>12</v>
      </c>
      <c r="AH485" s="32">
        <f>'M1,M2,M3 Restoration'!AT485</f>
        <v>0.47849221</v>
      </c>
      <c r="AI485" s="77">
        <f t="shared" si="19"/>
        <v>14</v>
      </c>
      <c r="AJ485" s="77">
        <f t="shared" si="20"/>
        <v>15</v>
      </c>
      <c r="AK485" s="77"/>
      <c r="AL485" s="77"/>
    </row>
    <row r="486">
      <c r="A486" s="1"/>
      <c r="B486" s="1"/>
      <c r="C486" s="62"/>
      <c r="D486" s="62"/>
      <c r="E486" s="2">
        <v>6718.0</v>
      </c>
      <c r="F486" s="61">
        <v>3357.0</v>
      </c>
      <c r="G486" s="43">
        <f>'N1,N2,N3 Restoration'!H486</f>
        <v>13</v>
      </c>
      <c r="H486" s="43">
        <f>'Turnout Restoration'!AW486</f>
        <v>11</v>
      </c>
      <c r="I486" s="43">
        <f>'N1,N2,N3 Restoration'!J486</f>
        <v>15</v>
      </c>
      <c r="J486" s="44">
        <v>52.0</v>
      </c>
      <c r="K486" s="44">
        <v>122.0</v>
      </c>
      <c r="L486" s="44">
        <v>66.0</v>
      </c>
      <c r="M486" s="45">
        <f>'Turnout Restoration'!AR486</f>
        <v>22</v>
      </c>
      <c r="N486" s="45">
        <f>'Turnout Restoration'!O486</f>
        <v>16</v>
      </c>
      <c r="O486" s="45">
        <f>'Turnout Restoration'!AT486</f>
        <v>34</v>
      </c>
      <c r="P486" s="77">
        <f t="shared" si="2"/>
        <v>0.6781609195</v>
      </c>
      <c r="Q486" s="77">
        <f t="shared" si="3"/>
        <v>0.884057971</v>
      </c>
      <c r="R486" s="77">
        <f t="shared" si="4"/>
        <v>0.002663558671</v>
      </c>
      <c r="S486" s="77">
        <f t="shared" si="5"/>
        <v>0.005141436652</v>
      </c>
      <c r="T486" s="77">
        <f t="shared" ref="T486:U486" si="503">R486+$D$12</f>
        <v>0.3637572831</v>
      </c>
      <c r="U486" s="77">
        <f t="shared" si="503"/>
        <v>0.3662351611</v>
      </c>
      <c r="V486" s="77">
        <f t="shared" si="7"/>
        <v>174</v>
      </c>
      <c r="W486" s="77">
        <f t="shared" si="8"/>
        <v>138</v>
      </c>
      <c r="X486" s="77">
        <f t="shared" si="9"/>
        <v>110.7062327</v>
      </c>
      <c r="Y486" s="77">
        <f t="shared" si="10"/>
        <v>63.29376726</v>
      </c>
      <c r="Z486" s="77">
        <f t="shared" si="11"/>
        <v>87.45954777</v>
      </c>
      <c r="AA486" s="77">
        <f t="shared" si="12"/>
        <v>50.54045223</v>
      </c>
      <c r="AB486" s="77">
        <f t="shared" si="13"/>
        <v>0.5058432449</v>
      </c>
      <c r="AC486" s="77">
        <f t="shared" si="14"/>
        <v>0.1829417189</v>
      </c>
      <c r="AD486" s="42">
        <f t="shared" si="15"/>
        <v>56</v>
      </c>
      <c r="AE486" s="42">
        <f t="shared" si="16"/>
        <v>32</v>
      </c>
      <c r="AF486" s="42">
        <f t="shared" si="17"/>
        <v>16</v>
      </c>
      <c r="AG486" s="42">
        <f t="shared" si="18"/>
        <v>9</v>
      </c>
      <c r="AH486" s="32">
        <f>'M1,M2,M3 Restoration'!AT486</f>
        <v>0.3169174265</v>
      </c>
      <c r="AI486" s="77">
        <f t="shared" si="19"/>
        <v>10</v>
      </c>
      <c r="AJ486" s="77">
        <f t="shared" si="20"/>
        <v>22</v>
      </c>
      <c r="AK486" s="77"/>
      <c r="AL486" s="77"/>
    </row>
    <row r="487">
      <c r="A487" s="1"/>
      <c r="B487" s="1"/>
      <c r="C487" s="62"/>
      <c r="D487" s="62"/>
      <c r="E487" s="2">
        <v>6719.0</v>
      </c>
      <c r="F487" s="61">
        <v>2026.0</v>
      </c>
      <c r="G487" s="43">
        <f>'N1,N2,N3 Restoration'!H487</f>
        <v>16</v>
      </c>
      <c r="H487" s="43">
        <f>'Turnout Restoration'!AW487</f>
        <v>11</v>
      </c>
      <c r="I487" s="43">
        <f>'N1,N2,N3 Restoration'!J487</f>
        <v>17</v>
      </c>
      <c r="J487" s="44">
        <v>68.0</v>
      </c>
      <c r="K487" s="44">
        <v>113.0</v>
      </c>
      <c r="L487" s="44">
        <v>30.0</v>
      </c>
      <c r="M487" s="45">
        <f>'Turnout Restoration'!AR487</f>
        <v>26</v>
      </c>
      <c r="N487" s="45">
        <f>'Turnout Restoration'!O487</f>
        <v>12</v>
      </c>
      <c r="O487" s="45">
        <f>'Turnout Restoration'!AT487</f>
        <v>24</v>
      </c>
      <c r="P487" s="77">
        <f t="shared" si="2"/>
        <v>0.6621621622</v>
      </c>
      <c r="Q487" s="77">
        <f t="shared" si="3"/>
        <v>0.904</v>
      </c>
      <c r="R487" s="77">
        <f t="shared" si="4"/>
        <v>-0.004750825135</v>
      </c>
      <c r="S487" s="77">
        <f t="shared" si="5"/>
        <v>0.01438327046</v>
      </c>
      <c r="T487" s="77">
        <f t="shared" ref="T487:U487" si="504">R487+$D$12</f>
        <v>0.3563428993</v>
      </c>
      <c r="U487" s="77">
        <f t="shared" si="504"/>
        <v>0.3754769949</v>
      </c>
      <c r="V487" s="77">
        <f t="shared" si="7"/>
        <v>148</v>
      </c>
      <c r="W487" s="77">
        <f t="shared" si="8"/>
        <v>125</v>
      </c>
      <c r="X487" s="77">
        <f t="shared" si="9"/>
        <v>95.26125091</v>
      </c>
      <c r="Y487" s="77">
        <f t="shared" si="10"/>
        <v>52.73874909</v>
      </c>
      <c r="Z487" s="77">
        <f t="shared" si="11"/>
        <v>78.06537564</v>
      </c>
      <c r="AA487" s="77">
        <f t="shared" si="12"/>
        <v>46.93462436</v>
      </c>
      <c r="AB487" s="77">
        <f t="shared" si="13"/>
        <v>0.5248723854</v>
      </c>
      <c r="AC487" s="77">
        <f t="shared" si="14"/>
        <v>0.1537173158</v>
      </c>
      <c r="AD487" s="42">
        <f t="shared" si="15"/>
        <v>50</v>
      </c>
      <c r="AE487" s="42">
        <f t="shared" si="16"/>
        <v>28</v>
      </c>
      <c r="AF487" s="42">
        <f t="shared" si="17"/>
        <v>12</v>
      </c>
      <c r="AG487" s="42">
        <f t="shared" si="18"/>
        <v>7</v>
      </c>
      <c r="AH487" s="32">
        <f>'M1,M2,M3 Restoration'!AT487</f>
        <v>0.6139679249</v>
      </c>
      <c r="AI487" s="77">
        <f t="shared" si="19"/>
        <v>17</v>
      </c>
      <c r="AJ487" s="77">
        <f t="shared" si="20"/>
        <v>11</v>
      </c>
      <c r="AK487" s="77"/>
      <c r="AL487" s="77"/>
    </row>
    <row r="488">
      <c r="A488" s="1"/>
      <c r="B488" s="1"/>
      <c r="C488" s="62"/>
      <c r="D488" s="62"/>
      <c r="E488" s="2">
        <v>6725.0</v>
      </c>
      <c r="F488" s="61">
        <v>2372.0</v>
      </c>
      <c r="G488" s="43">
        <f>'N1,N2,N3 Restoration'!H488</f>
        <v>11</v>
      </c>
      <c r="H488" s="43">
        <f>'Turnout Restoration'!AW488</f>
        <v>6</v>
      </c>
      <c r="I488" s="43">
        <f>'N1,N2,N3 Restoration'!J488</f>
        <v>26</v>
      </c>
      <c r="J488" s="44">
        <v>67.0</v>
      </c>
      <c r="K488" s="44">
        <v>139.0</v>
      </c>
      <c r="L488" s="44">
        <v>45.0</v>
      </c>
      <c r="M488" s="45">
        <f>'Turnout Restoration'!AR488</f>
        <v>22</v>
      </c>
      <c r="N488" s="45">
        <f>'Turnout Restoration'!O488</f>
        <v>14</v>
      </c>
      <c r="O488" s="45">
        <f>'Turnout Restoration'!AT488</f>
        <v>44</v>
      </c>
      <c r="P488" s="77">
        <f t="shared" si="2"/>
        <v>0.6292134831</v>
      </c>
      <c r="Q488" s="77">
        <f t="shared" si="3"/>
        <v>0.908496732</v>
      </c>
      <c r="R488" s="77">
        <f t="shared" si="4"/>
        <v>-0.02002039554</v>
      </c>
      <c r="S488" s="77">
        <f t="shared" si="5"/>
        <v>0.01646721337</v>
      </c>
      <c r="T488" s="77">
        <f t="shared" ref="T488:U488" si="505">R488+$D$12</f>
        <v>0.3410733289</v>
      </c>
      <c r="U488" s="77">
        <f t="shared" si="505"/>
        <v>0.3775609378</v>
      </c>
      <c r="V488" s="77">
        <f t="shared" si="7"/>
        <v>178</v>
      </c>
      <c r="W488" s="77">
        <f t="shared" si="8"/>
        <v>153</v>
      </c>
      <c r="X488" s="77">
        <f t="shared" si="9"/>
        <v>117.2889475</v>
      </c>
      <c r="Y488" s="77">
        <f t="shared" si="10"/>
        <v>60.71105254</v>
      </c>
      <c r="Z488" s="77">
        <f t="shared" si="11"/>
        <v>95.23317652</v>
      </c>
      <c r="AA488" s="77">
        <f t="shared" si="12"/>
        <v>57.76682348</v>
      </c>
      <c r="AB488" s="77">
        <f t="shared" si="13"/>
        <v>0.5627128679</v>
      </c>
      <c r="AC488" s="77">
        <f t="shared" si="14"/>
        <v>0.1470075924</v>
      </c>
      <c r="AD488" s="42">
        <f t="shared" si="15"/>
        <v>66</v>
      </c>
      <c r="AE488" s="42">
        <f t="shared" si="16"/>
        <v>34</v>
      </c>
      <c r="AF488" s="42">
        <f t="shared" si="17"/>
        <v>14</v>
      </c>
      <c r="AG488" s="42">
        <f t="shared" si="18"/>
        <v>8</v>
      </c>
      <c r="AH488" s="32">
        <f>'M1,M2,M3 Restoration'!AT488</f>
        <v>0.3760709078</v>
      </c>
      <c r="AI488" s="77">
        <f t="shared" si="19"/>
        <v>13</v>
      </c>
      <c r="AJ488" s="77">
        <f t="shared" si="20"/>
        <v>21</v>
      </c>
      <c r="AK488" s="77"/>
      <c r="AL488" s="77"/>
    </row>
    <row r="489">
      <c r="A489" s="1"/>
      <c r="B489" s="1"/>
      <c r="C489" s="62"/>
      <c r="D489" s="62"/>
      <c r="E489" s="2">
        <v>6727.0</v>
      </c>
      <c r="F489" s="61">
        <v>1057.0</v>
      </c>
      <c r="G489" s="43">
        <f>'N1,N2,N3 Restoration'!H489</f>
        <v>13</v>
      </c>
      <c r="H489" s="43">
        <f>'Turnout Restoration'!AW489</f>
        <v>5</v>
      </c>
      <c r="I489" s="43">
        <f>'N1,N2,N3 Restoration'!J489</f>
        <v>11</v>
      </c>
      <c r="J489" s="44">
        <v>81.0</v>
      </c>
      <c r="K489" s="44">
        <v>214.0</v>
      </c>
      <c r="L489" s="44">
        <v>25.0</v>
      </c>
      <c r="M489" s="45">
        <f>'Turnout Restoration'!AR489</f>
        <v>10</v>
      </c>
      <c r="N489" s="45">
        <f>'Turnout Restoration'!O489</f>
        <v>5</v>
      </c>
      <c r="O489" s="45">
        <f>'Turnout Restoration'!AT489</f>
        <v>15</v>
      </c>
      <c r="P489" s="77">
        <f t="shared" si="2"/>
        <v>0.8091603053</v>
      </c>
      <c r="Q489" s="77">
        <f t="shared" si="3"/>
        <v>0.9771689498</v>
      </c>
      <c r="R489" s="77">
        <f t="shared" si="4"/>
        <v>0.06337325642</v>
      </c>
      <c r="S489" s="77">
        <f t="shared" si="5"/>
        <v>0.04829232124</v>
      </c>
      <c r="T489" s="77">
        <f t="shared" ref="T489:U489" si="506">R489+$D$12</f>
        <v>0.4244669808</v>
      </c>
      <c r="U489" s="77">
        <f t="shared" si="506"/>
        <v>0.4093860456</v>
      </c>
      <c r="V489" s="77">
        <f t="shared" si="7"/>
        <v>131</v>
      </c>
      <c r="W489" s="77">
        <f t="shared" si="8"/>
        <v>219</v>
      </c>
      <c r="X489" s="77">
        <f t="shared" si="9"/>
        <v>75.39482551</v>
      </c>
      <c r="Y489" s="77">
        <f t="shared" si="10"/>
        <v>55.60517449</v>
      </c>
      <c r="Z489" s="77">
        <f t="shared" si="11"/>
        <v>129.344456</v>
      </c>
      <c r="AA489" s="77">
        <f t="shared" si="12"/>
        <v>89.655544</v>
      </c>
      <c r="AB489" s="77">
        <f t="shared" si="13"/>
        <v>0.3315877427</v>
      </c>
      <c r="AC489" s="77">
        <f t="shared" si="14"/>
        <v>0.03865646936</v>
      </c>
      <c r="AD489" s="42">
        <f t="shared" si="15"/>
        <v>25</v>
      </c>
      <c r="AE489" s="42">
        <f t="shared" si="16"/>
        <v>18</v>
      </c>
      <c r="AF489" s="42">
        <f t="shared" si="17"/>
        <v>5</v>
      </c>
      <c r="AG489" s="42">
        <f t="shared" si="18"/>
        <v>3</v>
      </c>
      <c r="AH489" s="32">
        <f>'M1,M2,M3 Restoration'!AT489</f>
        <v>0.7233961236</v>
      </c>
      <c r="AI489" s="77">
        <f t="shared" si="19"/>
        <v>13</v>
      </c>
      <c r="AJ489" s="77">
        <f t="shared" si="20"/>
        <v>5</v>
      </c>
      <c r="AK489" s="77"/>
      <c r="AL489" s="77"/>
    </row>
    <row r="490">
      <c r="A490" s="1"/>
      <c r="B490" s="1"/>
      <c r="C490" s="62"/>
      <c r="D490" s="62"/>
      <c r="E490" s="2">
        <v>6728.0</v>
      </c>
      <c r="F490" s="61">
        <v>2521.0</v>
      </c>
      <c r="G490" s="43">
        <f>'N1,N2,N3 Restoration'!H490</f>
        <v>44</v>
      </c>
      <c r="H490" s="43">
        <f>'Turnout Restoration'!AW490</f>
        <v>36</v>
      </c>
      <c r="I490" s="43">
        <f>'N1,N2,N3 Restoration'!J490</f>
        <v>22</v>
      </c>
      <c r="J490" s="44">
        <v>128.0</v>
      </c>
      <c r="K490" s="44">
        <v>310.0</v>
      </c>
      <c r="L490" s="44">
        <v>94.0</v>
      </c>
      <c r="M490" s="45">
        <f>'Turnout Restoration'!AR490</f>
        <v>36</v>
      </c>
      <c r="N490" s="45">
        <f>'Turnout Restoration'!O490</f>
        <v>34</v>
      </c>
      <c r="O490" s="45">
        <f>'Turnout Restoration'!AT490</f>
        <v>20</v>
      </c>
      <c r="P490" s="77">
        <f t="shared" si="2"/>
        <v>0.7985611511</v>
      </c>
      <c r="Q490" s="77">
        <f t="shared" si="3"/>
        <v>0.9011627907</v>
      </c>
      <c r="R490" s="77">
        <f t="shared" si="4"/>
        <v>0.05846123758</v>
      </c>
      <c r="S490" s="77">
        <f t="shared" si="5"/>
        <v>0.01306840842</v>
      </c>
      <c r="T490" s="77">
        <f t="shared" ref="T490:U490" si="507">R490+$D$12</f>
        <v>0.419554962</v>
      </c>
      <c r="U490" s="77">
        <f t="shared" si="507"/>
        <v>0.3741621328</v>
      </c>
      <c r="V490" s="77">
        <f t="shared" si="7"/>
        <v>278</v>
      </c>
      <c r="W490" s="77">
        <f t="shared" si="8"/>
        <v>344</v>
      </c>
      <c r="X490" s="77">
        <f t="shared" si="9"/>
        <v>161.3637206</v>
      </c>
      <c r="Y490" s="77">
        <f t="shared" si="10"/>
        <v>116.6362794</v>
      </c>
      <c r="Z490" s="77">
        <f t="shared" si="11"/>
        <v>215.2882263</v>
      </c>
      <c r="AA490" s="77">
        <f t="shared" si="12"/>
        <v>128.7117737</v>
      </c>
      <c r="AB490" s="77">
        <f t="shared" si="13"/>
        <v>0.3470420724</v>
      </c>
      <c r="AC490" s="77">
        <f t="shared" si="14"/>
        <v>0.1579278188</v>
      </c>
      <c r="AD490" s="42">
        <f t="shared" si="15"/>
        <v>56</v>
      </c>
      <c r="AE490" s="42">
        <f t="shared" si="16"/>
        <v>40</v>
      </c>
      <c r="AF490" s="42">
        <f t="shared" si="17"/>
        <v>34</v>
      </c>
      <c r="AG490" s="42">
        <f t="shared" si="18"/>
        <v>20</v>
      </c>
      <c r="AH490" s="32">
        <f>'M1,M2,M3 Restoration'!AT490</f>
        <v>0.6198049091</v>
      </c>
      <c r="AI490" s="77">
        <f t="shared" si="19"/>
        <v>25</v>
      </c>
      <c r="AJ490" s="77">
        <f t="shared" si="20"/>
        <v>15</v>
      </c>
      <c r="AK490" s="77"/>
      <c r="AL490" s="77"/>
    </row>
    <row r="491">
      <c r="A491" s="1"/>
      <c r="B491" s="1"/>
      <c r="C491" s="62"/>
      <c r="D491" s="62"/>
      <c r="E491" s="2">
        <v>6731.0</v>
      </c>
      <c r="F491" s="61">
        <v>2964.0</v>
      </c>
      <c r="G491" s="43">
        <f>'N1,N2,N3 Restoration'!H491</f>
        <v>42</v>
      </c>
      <c r="H491" s="43">
        <f>'Turnout Restoration'!AW491</f>
        <v>16</v>
      </c>
      <c r="I491" s="43">
        <f>'N1,N2,N3 Restoration'!J491</f>
        <v>37</v>
      </c>
      <c r="J491" s="44">
        <v>90.0</v>
      </c>
      <c r="K491" s="44">
        <v>124.0</v>
      </c>
      <c r="L491" s="44">
        <v>75.0</v>
      </c>
      <c r="M491" s="45">
        <f>'Turnout Restoration'!AR491</f>
        <v>36</v>
      </c>
      <c r="N491" s="45">
        <f>'Turnout Restoration'!O491</f>
        <v>23</v>
      </c>
      <c r="O491" s="45">
        <f>'Turnout Restoration'!AT491</f>
        <v>20</v>
      </c>
      <c r="P491" s="77">
        <f t="shared" si="2"/>
        <v>0.7466063348</v>
      </c>
      <c r="Q491" s="77">
        <f t="shared" si="3"/>
        <v>0.843537415</v>
      </c>
      <c r="R491" s="77">
        <f t="shared" si="4"/>
        <v>0.03438355835</v>
      </c>
      <c r="S491" s="77">
        <f t="shared" si="5"/>
        <v>-0.01363720643</v>
      </c>
      <c r="T491" s="77">
        <f t="shared" ref="T491:U491" si="508">R491+$D$12</f>
        <v>0.3954772828</v>
      </c>
      <c r="U491" s="77">
        <f t="shared" si="508"/>
        <v>0.347456518</v>
      </c>
      <c r="V491" s="77">
        <f t="shared" si="7"/>
        <v>221</v>
      </c>
      <c r="W491" s="77">
        <f t="shared" si="8"/>
        <v>147</v>
      </c>
      <c r="X491" s="77">
        <f t="shared" si="9"/>
        <v>133.5995205</v>
      </c>
      <c r="Y491" s="77">
        <f t="shared" si="10"/>
        <v>87.40047949</v>
      </c>
      <c r="Z491" s="77">
        <f t="shared" si="11"/>
        <v>95.92389186</v>
      </c>
      <c r="AA491" s="77">
        <f t="shared" si="12"/>
        <v>51.07610814</v>
      </c>
      <c r="AB491" s="77">
        <f t="shared" si="13"/>
        <v>0.419163181</v>
      </c>
      <c r="AC491" s="77">
        <f t="shared" si="14"/>
        <v>0.2397734241</v>
      </c>
      <c r="AD491" s="42">
        <f t="shared" si="15"/>
        <v>56</v>
      </c>
      <c r="AE491" s="42">
        <f t="shared" si="16"/>
        <v>37</v>
      </c>
      <c r="AF491" s="42">
        <f t="shared" si="17"/>
        <v>23</v>
      </c>
      <c r="AG491" s="42">
        <f t="shared" si="18"/>
        <v>12</v>
      </c>
      <c r="AH491" s="32">
        <f>'M1,M2,M3 Restoration'!AT491</f>
        <v>0.4924726639</v>
      </c>
      <c r="AI491" s="77">
        <f t="shared" si="19"/>
        <v>18</v>
      </c>
      <c r="AJ491" s="77">
        <f t="shared" si="20"/>
        <v>19</v>
      </c>
      <c r="AK491" s="77"/>
      <c r="AL491" s="77"/>
    </row>
    <row r="492">
      <c r="A492" s="1"/>
      <c r="B492" s="1"/>
      <c r="C492" s="62"/>
      <c r="D492" s="62"/>
      <c r="E492" s="2">
        <v>6734.0</v>
      </c>
      <c r="F492" s="61">
        <v>818.0</v>
      </c>
      <c r="G492" s="43">
        <f>'N1,N2,N3 Restoration'!H492</f>
        <v>4</v>
      </c>
      <c r="H492" s="43">
        <f>'Turnout Restoration'!AW492</f>
        <v>2</v>
      </c>
      <c r="I492" s="43">
        <f>'N1,N2,N3 Restoration'!J492</f>
        <v>12</v>
      </c>
      <c r="J492" s="44">
        <v>28.0</v>
      </c>
      <c r="K492" s="44">
        <v>70.0</v>
      </c>
      <c r="L492" s="44">
        <v>18.0</v>
      </c>
      <c r="M492" s="45">
        <f>'Turnout Restoration'!AR492</f>
        <v>3</v>
      </c>
      <c r="N492" s="45">
        <f>'Turnout Restoration'!O492</f>
        <v>9</v>
      </c>
      <c r="O492" s="45">
        <f>'Turnout Restoration'!AT492</f>
        <v>32</v>
      </c>
      <c r="P492" s="77">
        <f t="shared" si="2"/>
        <v>0.5679012346</v>
      </c>
      <c r="Q492" s="77">
        <f t="shared" si="3"/>
        <v>0.8860759494</v>
      </c>
      <c r="R492" s="77">
        <f t="shared" si="4"/>
        <v>-0.04843463624</v>
      </c>
      <c r="S492" s="77">
        <f t="shared" si="5"/>
        <v>0.00607663841</v>
      </c>
      <c r="T492" s="77">
        <f t="shared" ref="T492:U492" si="509">R492+$D$12</f>
        <v>0.3126590882</v>
      </c>
      <c r="U492" s="77">
        <f t="shared" si="509"/>
        <v>0.3671703628</v>
      </c>
      <c r="V492" s="77">
        <f t="shared" si="7"/>
        <v>81</v>
      </c>
      <c r="W492" s="77">
        <f t="shared" si="8"/>
        <v>79</v>
      </c>
      <c r="X492" s="77">
        <f t="shared" si="9"/>
        <v>55.67461386</v>
      </c>
      <c r="Y492" s="77">
        <f t="shared" si="10"/>
        <v>25.32538614</v>
      </c>
      <c r="Z492" s="77">
        <f t="shared" si="11"/>
        <v>49.99354134</v>
      </c>
      <c r="AA492" s="77">
        <f t="shared" si="12"/>
        <v>29.00645866</v>
      </c>
      <c r="AB492" s="77">
        <f t="shared" si="13"/>
        <v>0.628652766</v>
      </c>
      <c r="AC492" s="77">
        <f t="shared" si="14"/>
        <v>0.1800232542</v>
      </c>
      <c r="AD492" s="42">
        <f t="shared" si="15"/>
        <v>35</v>
      </c>
      <c r="AE492" s="42">
        <f t="shared" si="16"/>
        <v>16</v>
      </c>
      <c r="AF492" s="42">
        <f t="shared" si="17"/>
        <v>9</v>
      </c>
      <c r="AG492" s="42">
        <f t="shared" si="18"/>
        <v>5</v>
      </c>
      <c r="AH492" s="32">
        <f>'M1,M2,M3 Restoration'!AT492</f>
        <v>0.3242198864</v>
      </c>
      <c r="AI492" s="77">
        <f t="shared" si="19"/>
        <v>5</v>
      </c>
      <c r="AJ492" s="77">
        <f t="shared" si="20"/>
        <v>11</v>
      </c>
      <c r="AK492" s="77"/>
      <c r="AL492" s="77"/>
    </row>
    <row r="493">
      <c r="A493" s="1"/>
      <c r="B493" s="1"/>
      <c r="C493" s="62"/>
      <c r="D493" s="62"/>
      <c r="E493" s="2">
        <v>6735.0</v>
      </c>
      <c r="F493" s="61">
        <v>2985.0</v>
      </c>
      <c r="G493" s="43">
        <f>'N1,N2,N3 Restoration'!H493</f>
        <v>17</v>
      </c>
      <c r="H493" s="43">
        <f>'Turnout Restoration'!AW493</f>
        <v>6</v>
      </c>
      <c r="I493" s="43">
        <f>'N1,N2,N3 Restoration'!J493</f>
        <v>32</v>
      </c>
      <c r="J493" s="44">
        <v>59.0</v>
      </c>
      <c r="K493" s="44">
        <v>181.0</v>
      </c>
      <c r="L493" s="44">
        <v>52.0</v>
      </c>
      <c r="M493" s="45">
        <f>'Turnout Restoration'!AR493</f>
        <v>36</v>
      </c>
      <c r="N493" s="45">
        <f>'Turnout Restoration'!O493</f>
        <v>21</v>
      </c>
      <c r="O493" s="45">
        <f>'Turnout Restoration'!AT493</f>
        <v>70</v>
      </c>
      <c r="P493" s="77">
        <f t="shared" si="2"/>
        <v>0.5115207373</v>
      </c>
      <c r="Q493" s="77">
        <f t="shared" si="3"/>
        <v>0.896039604</v>
      </c>
      <c r="R493" s="77">
        <f t="shared" si="4"/>
        <v>-0.07456333085</v>
      </c>
      <c r="S493" s="77">
        <f t="shared" si="5"/>
        <v>0.01069414448</v>
      </c>
      <c r="T493" s="77">
        <f t="shared" ref="T493:U493" si="510">R493+$D$12</f>
        <v>0.2865303936</v>
      </c>
      <c r="U493" s="77">
        <f t="shared" si="510"/>
        <v>0.3717878689</v>
      </c>
      <c r="V493" s="77">
        <f t="shared" si="7"/>
        <v>217</v>
      </c>
      <c r="W493" s="77">
        <f t="shared" si="8"/>
        <v>202</v>
      </c>
      <c r="X493" s="77">
        <f t="shared" si="9"/>
        <v>154.8229046</v>
      </c>
      <c r="Y493" s="77">
        <f t="shared" si="10"/>
        <v>62.1770954</v>
      </c>
      <c r="Z493" s="77">
        <f t="shared" si="11"/>
        <v>126.8988505</v>
      </c>
      <c r="AA493" s="77">
        <f t="shared" si="12"/>
        <v>75.10114952</v>
      </c>
      <c r="AB493" s="77">
        <f t="shared" si="13"/>
        <v>0.6846532189</v>
      </c>
      <c r="AC493" s="77">
        <f t="shared" si="14"/>
        <v>0.1654861326</v>
      </c>
      <c r="AD493" s="42">
        <f t="shared" si="15"/>
        <v>106</v>
      </c>
      <c r="AE493" s="42">
        <f t="shared" si="16"/>
        <v>43</v>
      </c>
      <c r="AF493" s="42">
        <f t="shared" si="17"/>
        <v>21</v>
      </c>
      <c r="AG493" s="42">
        <f t="shared" si="18"/>
        <v>12</v>
      </c>
      <c r="AH493" s="32">
        <f>'M1,M2,M3 Restoration'!AT493</f>
        <v>0.3449755357</v>
      </c>
      <c r="AI493" s="77">
        <f t="shared" si="19"/>
        <v>15</v>
      </c>
      <c r="AJ493" s="77">
        <f t="shared" si="20"/>
        <v>28</v>
      </c>
      <c r="AK493" s="77"/>
      <c r="AL493" s="77"/>
    </row>
    <row r="494">
      <c r="A494" s="1"/>
      <c r="B494" s="1"/>
      <c r="C494" s="62"/>
      <c r="D494" s="62"/>
      <c r="E494" s="2">
        <v>6736.0</v>
      </c>
      <c r="F494" s="61">
        <v>969.0</v>
      </c>
      <c r="G494" s="43">
        <f>'N1,N2,N3 Restoration'!H494</f>
        <v>10</v>
      </c>
      <c r="H494" s="43">
        <f>'Turnout Restoration'!AW494</f>
        <v>9</v>
      </c>
      <c r="I494" s="43">
        <f>'N1,N2,N3 Restoration'!J494</f>
        <v>8</v>
      </c>
      <c r="J494" s="44">
        <v>23.0</v>
      </c>
      <c r="K494" s="44">
        <v>61.0</v>
      </c>
      <c r="L494" s="44">
        <v>23.0</v>
      </c>
      <c r="M494" s="45">
        <f>'Turnout Restoration'!AR494</f>
        <v>7</v>
      </c>
      <c r="N494" s="45">
        <f>'Turnout Restoration'!O494</f>
        <v>8</v>
      </c>
      <c r="O494" s="45">
        <f>'Turnout Restoration'!AT494</f>
        <v>7</v>
      </c>
      <c r="P494" s="77">
        <f t="shared" si="2"/>
        <v>0.7666666667</v>
      </c>
      <c r="Q494" s="77">
        <f t="shared" si="3"/>
        <v>0.884057971</v>
      </c>
      <c r="R494" s="77">
        <f t="shared" si="4"/>
        <v>0.04368021783</v>
      </c>
      <c r="S494" s="77">
        <f t="shared" si="5"/>
        <v>0.005141436652</v>
      </c>
      <c r="T494" s="77">
        <f t="shared" ref="T494:U494" si="511">R494+$D$12</f>
        <v>0.4047739422</v>
      </c>
      <c r="U494" s="77">
        <f t="shared" si="511"/>
        <v>0.3662351611</v>
      </c>
      <c r="V494" s="77">
        <f t="shared" si="7"/>
        <v>60</v>
      </c>
      <c r="W494" s="77">
        <f t="shared" si="8"/>
        <v>69</v>
      </c>
      <c r="X494" s="77">
        <f t="shared" si="9"/>
        <v>35.71356347</v>
      </c>
      <c r="Y494" s="77">
        <f t="shared" si="10"/>
        <v>24.28643653</v>
      </c>
      <c r="Z494" s="77">
        <f t="shared" si="11"/>
        <v>43.72977389</v>
      </c>
      <c r="AA494" s="77">
        <f t="shared" si="12"/>
        <v>25.27022611</v>
      </c>
      <c r="AB494" s="77">
        <f t="shared" si="13"/>
        <v>0.3920079276</v>
      </c>
      <c r="AC494" s="77">
        <f t="shared" si="14"/>
        <v>0.1829417189</v>
      </c>
      <c r="AD494" s="42">
        <f t="shared" si="15"/>
        <v>14</v>
      </c>
      <c r="AE494" s="42">
        <f t="shared" si="16"/>
        <v>10</v>
      </c>
      <c r="AF494" s="42">
        <f t="shared" si="17"/>
        <v>8</v>
      </c>
      <c r="AG494" s="42">
        <f t="shared" si="18"/>
        <v>5</v>
      </c>
      <c r="AH494" s="32">
        <f>'M1,M2,M3 Restoration'!AT494</f>
        <v>0.4512228335</v>
      </c>
      <c r="AI494" s="77">
        <f t="shared" si="19"/>
        <v>5</v>
      </c>
      <c r="AJ494" s="77">
        <f t="shared" si="20"/>
        <v>5</v>
      </c>
      <c r="AK494" s="77"/>
      <c r="AL494" s="77"/>
    </row>
    <row r="495">
      <c r="A495" s="1"/>
      <c r="B495" s="1"/>
      <c r="C495" s="62"/>
      <c r="D495" s="62"/>
      <c r="E495" s="2">
        <v>6738.0</v>
      </c>
      <c r="F495" s="61">
        <v>2930.0</v>
      </c>
      <c r="G495" s="43">
        <f>'N1,N2,N3 Restoration'!H495</f>
        <v>26</v>
      </c>
      <c r="H495" s="43">
        <f>'Turnout Restoration'!AW495</f>
        <v>23</v>
      </c>
      <c r="I495" s="43">
        <f>'N1,N2,N3 Restoration'!J495</f>
        <v>39</v>
      </c>
      <c r="J495" s="44">
        <v>81.0</v>
      </c>
      <c r="K495" s="44">
        <v>154.0</v>
      </c>
      <c r="L495" s="44">
        <v>51.0</v>
      </c>
      <c r="M495" s="45">
        <f>'Turnout Restoration'!AR495</f>
        <v>27</v>
      </c>
      <c r="N495" s="45">
        <f>'Turnout Restoration'!O495</f>
        <v>25</v>
      </c>
      <c r="O495" s="45">
        <f>'Turnout Restoration'!AT495</f>
        <v>35</v>
      </c>
      <c r="P495" s="77">
        <f t="shared" si="2"/>
        <v>0.6804123711</v>
      </c>
      <c r="Q495" s="77">
        <f t="shared" si="3"/>
        <v>0.8603351955</v>
      </c>
      <c r="R495" s="77">
        <f t="shared" si="4"/>
        <v>0.003706960096</v>
      </c>
      <c r="S495" s="77">
        <f t="shared" si="5"/>
        <v>-0.005852527332</v>
      </c>
      <c r="T495" s="77">
        <f t="shared" ref="T495:U495" si="512">R495+$D$12</f>
        <v>0.3648006845</v>
      </c>
      <c r="U495" s="77">
        <f t="shared" si="512"/>
        <v>0.3552411971</v>
      </c>
      <c r="V495" s="77">
        <f t="shared" si="7"/>
        <v>194</v>
      </c>
      <c r="W495" s="77">
        <f t="shared" si="8"/>
        <v>179</v>
      </c>
      <c r="X495" s="77">
        <f t="shared" si="9"/>
        <v>123.2286672</v>
      </c>
      <c r="Y495" s="77">
        <f t="shared" si="10"/>
        <v>70.77133279</v>
      </c>
      <c r="Z495" s="77">
        <f t="shared" si="11"/>
        <v>115.4118257</v>
      </c>
      <c r="AA495" s="77">
        <f t="shared" si="12"/>
        <v>63.58817428</v>
      </c>
      <c r="AB495" s="77">
        <f t="shared" si="13"/>
        <v>0.5031296808</v>
      </c>
      <c r="AC495" s="77">
        <f t="shared" si="14"/>
        <v>0.2166155837</v>
      </c>
      <c r="AD495" s="42">
        <f t="shared" si="15"/>
        <v>62</v>
      </c>
      <c r="AE495" s="42">
        <f t="shared" si="16"/>
        <v>36</v>
      </c>
      <c r="AF495" s="42">
        <f t="shared" si="17"/>
        <v>25</v>
      </c>
      <c r="AG495" s="42">
        <f t="shared" si="18"/>
        <v>14</v>
      </c>
      <c r="AH495" s="32">
        <f>'M1,M2,M3 Restoration'!AT495</f>
        <v>0.4708471414</v>
      </c>
      <c r="AI495" s="77">
        <f t="shared" si="19"/>
        <v>17</v>
      </c>
      <c r="AJ495" s="77">
        <f t="shared" si="20"/>
        <v>19</v>
      </c>
      <c r="AK495" s="77"/>
      <c r="AL495" s="77"/>
    </row>
    <row r="496">
      <c r="A496" s="1"/>
      <c r="B496" s="1"/>
      <c r="C496" s="62"/>
      <c r="D496" s="62"/>
      <c r="E496" s="2">
        <v>6741.0</v>
      </c>
      <c r="F496" s="61">
        <v>2371.0</v>
      </c>
      <c r="G496" s="43">
        <f>'N1,N2,N3 Restoration'!H496</f>
        <v>32</v>
      </c>
      <c r="H496" s="43">
        <f>'Turnout Restoration'!AW496</f>
        <v>19</v>
      </c>
      <c r="I496" s="43">
        <f>'N1,N2,N3 Restoration'!J496</f>
        <v>22</v>
      </c>
      <c r="J496" s="44">
        <v>155.0</v>
      </c>
      <c r="K496" s="44">
        <v>264.0</v>
      </c>
      <c r="L496" s="44">
        <v>89.0</v>
      </c>
      <c r="M496" s="45">
        <f>'Turnout Restoration'!AR496</f>
        <v>51</v>
      </c>
      <c r="N496" s="45">
        <f>'Turnout Restoration'!O496</f>
        <v>18</v>
      </c>
      <c r="O496" s="45">
        <f>'Turnout Restoration'!AT496</f>
        <v>21</v>
      </c>
      <c r="P496" s="77">
        <f t="shared" si="2"/>
        <v>0.7721518987</v>
      </c>
      <c r="Q496" s="77">
        <f t="shared" si="3"/>
        <v>0.9361702128</v>
      </c>
      <c r="R496" s="77">
        <f t="shared" si="4"/>
        <v>0.04622226624</v>
      </c>
      <c r="S496" s="77">
        <f t="shared" si="5"/>
        <v>0.02929207237</v>
      </c>
      <c r="T496" s="77">
        <f t="shared" ref="T496:U496" si="513">R496+$D$12</f>
        <v>0.4073159907</v>
      </c>
      <c r="U496" s="77">
        <f t="shared" si="513"/>
        <v>0.3903857968</v>
      </c>
      <c r="V496" s="77">
        <f t="shared" si="7"/>
        <v>316</v>
      </c>
      <c r="W496" s="77">
        <f t="shared" si="8"/>
        <v>282</v>
      </c>
      <c r="X496" s="77">
        <f t="shared" si="9"/>
        <v>187.288147</v>
      </c>
      <c r="Y496" s="77">
        <f t="shared" si="10"/>
        <v>128.711853</v>
      </c>
      <c r="Z496" s="77">
        <f t="shared" si="11"/>
        <v>171.9112053</v>
      </c>
      <c r="AA496" s="77">
        <f t="shared" si="12"/>
        <v>110.0887947</v>
      </c>
      <c r="AB496" s="77">
        <f t="shared" si="13"/>
        <v>0.3844343658</v>
      </c>
      <c r="AC496" s="77">
        <f t="shared" si="14"/>
        <v>0.1047052167</v>
      </c>
      <c r="AD496" s="42">
        <f t="shared" si="15"/>
        <v>72</v>
      </c>
      <c r="AE496" s="42">
        <f t="shared" si="16"/>
        <v>49</v>
      </c>
      <c r="AF496" s="42">
        <f t="shared" si="17"/>
        <v>18</v>
      </c>
      <c r="AG496" s="42">
        <f t="shared" si="18"/>
        <v>12</v>
      </c>
      <c r="AH496" s="32">
        <f>'M1,M2,M3 Restoration'!AT496</f>
        <v>0.6327553262</v>
      </c>
      <c r="AI496" s="77">
        <f t="shared" si="19"/>
        <v>31</v>
      </c>
      <c r="AJ496" s="77">
        <f t="shared" si="20"/>
        <v>18</v>
      </c>
      <c r="AK496" s="77"/>
      <c r="AL496" s="77"/>
    </row>
    <row r="497">
      <c r="A497" s="1"/>
      <c r="B497" s="1"/>
      <c r="C497" s="62"/>
      <c r="D497" s="62"/>
      <c r="E497" s="2">
        <v>6742.0</v>
      </c>
      <c r="F497" s="61">
        <v>1281.0</v>
      </c>
      <c r="G497" s="43">
        <f>'N1,N2,N3 Restoration'!H497</f>
        <v>28</v>
      </c>
      <c r="H497" s="43">
        <f>'Turnout Restoration'!AW497</f>
        <v>25</v>
      </c>
      <c r="I497" s="43">
        <f>'N1,N2,N3 Restoration'!J497</f>
        <v>23</v>
      </c>
      <c r="J497" s="44">
        <v>134.0</v>
      </c>
      <c r="K497" s="44">
        <v>213.0</v>
      </c>
      <c r="L497" s="44">
        <v>68.0</v>
      </c>
      <c r="M497" s="45">
        <f>'Turnout Restoration'!AR497</f>
        <v>30</v>
      </c>
      <c r="N497" s="45">
        <f>'Turnout Restoration'!O497</f>
        <v>25</v>
      </c>
      <c r="O497" s="45">
        <f>'Turnout Restoration'!AT497</f>
        <v>21</v>
      </c>
      <c r="P497" s="77">
        <f t="shared" si="2"/>
        <v>0.7984189723</v>
      </c>
      <c r="Q497" s="77">
        <f t="shared" si="3"/>
        <v>0.8949579832</v>
      </c>
      <c r="R497" s="77">
        <f t="shared" si="4"/>
        <v>0.05839534697</v>
      </c>
      <c r="S497" s="77">
        <f t="shared" si="5"/>
        <v>0.01019288358</v>
      </c>
      <c r="T497" s="77">
        <f t="shared" ref="T497:U497" si="514">R497+$D$12</f>
        <v>0.4194890714</v>
      </c>
      <c r="U497" s="77">
        <f t="shared" si="514"/>
        <v>0.371286608</v>
      </c>
      <c r="V497" s="77">
        <f t="shared" si="7"/>
        <v>253</v>
      </c>
      <c r="W497" s="77">
        <f t="shared" si="8"/>
        <v>238</v>
      </c>
      <c r="X497" s="77">
        <f t="shared" si="9"/>
        <v>146.8692649</v>
      </c>
      <c r="Y497" s="77">
        <f t="shared" si="10"/>
        <v>106.1307351</v>
      </c>
      <c r="Z497" s="77">
        <f t="shared" si="11"/>
        <v>149.6337873</v>
      </c>
      <c r="AA497" s="77">
        <f t="shared" si="12"/>
        <v>88.3662127</v>
      </c>
      <c r="AB497" s="77">
        <f t="shared" si="13"/>
        <v>0.3472476016</v>
      </c>
      <c r="AC497" s="77">
        <f t="shared" si="14"/>
        <v>0.1670745655</v>
      </c>
      <c r="AD497" s="42">
        <f t="shared" si="15"/>
        <v>51</v>
      </c>
      <c r="AE497" s="42">
        <f t="shared" si="16"/>
        <v>37</v>
      </c>
      <c r="AF497" s="42">
        <f t="shared" si="17"/>
        <v>25</v>
      </c>
      <c r="AG497" s="42">
        <f t="shared" si="18"/>
        <v>15</v>
      </c>
      <c r="AH497" s="32">
        <f>'M1,M2,M3 Restoration'!AT497</f>
        <v>0.6324683595</v>
      </c>
      <c r="AI497" s="77">
        <f t="shared" si="19"/>
        <v>23</v>
      </c>
      <c r="AJ497" s="77">
        <f t="shared" si="20"/>
        <v>14</v>
      </c>
      <c r="AK497" s="77"/>
      <c r="AL497" s="77"/>
    </row>
    <row r="498">
      <c r="A498" s="1"/>
      <c r="B498" s="1"/>
      <c r="C498" s="62"/>
      <c r="D498" s="62"/>
      <c r="E498" s="2">
        <v>6750.0</v>
      </c>
      <c r="F498" s="61">
        <v>1492.0</v>
      </c>
      <c r="G498" s="43">
        <f>'N1,N2,N3 Restoration'!H498</f>
        <v>8</v>
      </c>
      <c r="H498" s="43">
        <f>'Turnout Restoration'!AW498</f>
        <v>10</v>
      </c>
      <c r="I498" s="43">
        <f>'N1,N2,N3 Restoration'!J498</f>
        <v>8</v>
      </c>
      <c r="J498" s="44">
        <v>51.0</v>
      </c>
      <c r="K498" s="44">
        <v>72.0</v>
      </c>
      <c r="L498" s="44">
        <v>33.0</v>
      </c>
      <c r="M498" s="45">
        <f>'Turnout Restoration'!AR498</f>
        <v>15</v>
      </c>
      <c r="N498" s="45">
        <f>'Turnout Restoration'!O498</f>
        <v>17</v>
      </c>
      <c r="O498" s="45">
        <f>'Turnout Restoration'!AT498</f>
        <v>20</v>
      </c>
      <c r="P498" s="77">
        <f t="shared" si="2"/>
        <v>0.7058823529</v>
      </c>
      <c r="Q498" s="77">
        <f t="shared" si="3"/>
        <v>0.808988764</v>
      </c>
      <c r="R498" s="77">
        <f t="shared" si="4"/>
        <v>0.01551064061</v>
      </c>
      <c r="S498" s="77">
        <f t="shared" si="5"/>
        <v>-0.02964825978</v>
      </c>
      <c r="T498" s="77">
        <f t="shared" ref="T498:U498" si="515">R498+$D$12</f>
        <v>0.376604365</v>
      </c>
      <c r="U498" s="77">
        <f t="shared" si="515"/>
        <v>0.3314454646</v>
      </c>
      <c r="V498" s="77">
        <f t="shared" si="7"/>
        <v>119</v>
      </c>
      <c r="W498" s="77">
        <f t="shared" si="8"/>
        <v>89</v>
      </c>
      <c r="X498" s="77">
        <f t="shared" si="9"/>
        <v>74.18408056</v>
      </c>
      <c r="Y498" s="77">
        <f t="shared" si="10"/>
        <v>44.81591944</v>
      </c>
      <c r="Z498" s="77">
        <f t="shared" si="11"/>
        <v>59.50135365</v>
      </c>
      <c r="AA498" s="77">
        <f t="shared" si="12"/>
        <v>29.49864635</v>
      </c>
      <c r="AB498" s="77">
        <f t="shared" si="13"/>
        <v>0.4717993367</v>
      </c>
      <c r="AC498" s="77">
        <f t="shared" si="14"/>
        <v>0.2857077858</v>
      </c>
      <c r="AD498" s="42">
        <f t="shared" si="15"/>
        <v>35</v>
      </c>
      <c r="AE498" s="42">
        <f t="shared" si="16"/>
        <v>21</v>
      </c>
      <c r="AF498" s="42">
        <f t="shared" si="17"/>
        <v>17</v>
      </c>
      <c r="AG498" s="42">
        <f t="shared" si="18"/>
        <v>8</v>
      </c>
      <c r="AH498" s="32">
        <f>'M1,M2,M3 Restoration'!AT498</f>
        <v>0.5384436077</v>
      </c>
      <c r="AI498" s="77">
        <f t="shared" si="19"/>
        <v>11</v>
      </c>
      <c r="AJ498" s="77">
        <f t="shared" si="20"/>
        <v>10</v>
      </c>
      <c r="AK498" s="77"/>
      <c r="AL498" s="77"/>
    </row>
    <row r="499">
      <c r="A499" s="1"/>
      <c r="B499" s="1"/>
      <c r="C499" s="62"/>
      <c r="D499" s="62"/>
      <c r="E499" s="2">
        <v>6751.0</v>
      </c>
      <c r="F499" s="61">
        <v>2136.0</v>
      </c>
      <c r="G499" s="43">
        <f>'N1,N2,N3 Restoration'!H499</f>
        <v>16</v>
      </c>
      <c r="H499" s="43">
        <f>'Turnout Restoration'!AW499</f>
        <v>5</v>
      </c>
      <c r="I499" s="43">
        <f>'N1,N2,N3 Restoration'!J499</f>
        <v>26</v>
      </c>
      <c r="J499" s="44">
        <v>46.0</v>
      </c>
      <c r="K499" s="44">
        <v>119.0</v>
      </c>
      <c r="L499" s="44">
        <v>55.0</v>
      </c>
      <c r="M499" s="45">
        <f>'Turnout Restoration'!AR499</f>
        <v>17</v>
      </c>
      <c r="N499" s="45">
        <f>'Turnout Restoration'!O499</f>
        <v>11</v>
      </c>
      <c r="O499" s="45">
        <f>'Turnout Restoration'!AT499</f>
        <v>32</v>
      </c>
      <c r="P499" s="77">
        <f t="shared" si="2"/>
        <v>0.6733333333</v>
      </c>
      <c r="Q499" s="77">
        <f t="shared" si="3"/>
        <v>0.9153846154</v>
      </c>
      <c r="R499" s="77">
        <f t="shared" si="4"/>
        <v>0.0004262863538</v>
      </c>
      <c r="S499" s="77">
        <f t="shared" si="5"/>
        <v>0.01965929946</v>
      </c>
      <c r="T499" s="77">
        <f t="shared" ref="T499:U499" si="516">R499+$D$12</f>
        <v>0.3615200108</v>
      </c>
      <c r="U499" s="77">
        <f t="shared" si="516"/>
        <v>0.3807530239</v>
      </c>
      <c r="V499" s="77">
        <f t="shared" si="7"/>
        <v>150</v>
      </c>
      <c r="W499" s="77">
        <f t="shared" si="8"/>
        <v>130</v>
      </c>
      <c r="X499" s="77">
        <f t="shared" si="9"/>
        <v>95.77199839</v>
      </c>
      <c r="Y499" s="77">
        <f t="shared" si="10"/>
        <v>54.22800161</v>
      </c>
      <c r="Z499" s="77">
        <f t="shared" si="11"/>
        <v>80.5021069</v>
      </c>
      <c r="AA499" s="77">
        <f t="shared" si="12"/>
        <v>49.4978931</v>
      </c>
      <c r="AB499" s="77">
        <f t="shared" si="13"/>
        <v>0.5116318008</v>
      </c>
      <c r="AC499" s="77">
        <f t="shared" si="14"/>
        <v>0.1366423864</v>
      </c>
      <c r="AD499" s="42">
        <f t="shared" si="15"/>
        <v>49</v>
      </c>
      <c r="AE499" s="42">
        <f t="shared" si="16"/>
        <v>28</v>
      </c>
      <c r="AF499" s="42">
        <f t="shared" si="17"/>
        <v>11</v>
      </c>
      <c r="AG499" s="42">
        <f t="shared" si="18"/>
        <v>7</v>
      </c>
      <c r="AH499" s="32">
        <f>'M1,M2,M3 Restoration'!AT499</f>
        <v>0.2775346476</v>
      </c>
      <c r="AI499" s="77">
        <f t="shared" si="19"/>
        <v>8</v>
      </c>
      <c r="AJ499" s="77">
        <f t="shared" si="20"/>
        <v>20</v>
      </c>
      <c r="AK499" s="77"/>
      <c r="AL499" s="77"/>
    </row>
    <row r="500">
      <c r="A500" s="1"/>
      <c r="B500" s="1"/>
      <c r="C500" s="62"/>
      <c r="D500" s="62"/>
      <c r="E500" s="2">
        <v>6753.0</v>
      </c>
      <c r="F500" s="61">
        <v>3310.0</v>
      </c>
      <c r="G500" s="43">
        <f>'N1,N2,N3 Restoration'!H500</f>
        <v>47</v>
      </c>
      <c r="H500" s="43">
        <f>'Turnout Restoration'!AW500</f>
        <v>14</v>
      </c>
      <c r="I500" s="43">
        <f>'N1,N2,N3 Restoration'!J500</f>
        <v>35</v>
      </c>
      <c r="J500" s="44">
        <v>112.0</v>
      </c>
      <c r="K500" s="44">
        <v>173.0</v>
      </c>
      <c r="L500" s="44">
        <v>83.0</v>
      </c>
      <c r="M500" s="45">
        <f>'Turnout Restoration'!AR500</f>
        <v>44</v>
      </c>
      <c r="N500" s="45">
        <f>'Turnout Restoration'!O500</f>
        <v>19</v>
      </c>
      <c r="O500" s="45">
        <f>'Turnout Restoration'!AT500</f>
        <v>22</v>
      </c>
      <c r="P500" s="77">
        <f t="shared" si="2"/>
        <v>0.7471264368</v>
      </c>
      <c r="Q500" s="77">
        <f t="shared" si="3"/>
        <v>0.9010416667</v>
      </c>
      <c r="R500" s="77">
        <f t="shared" si="4"/>
        <v>0.03462459178</v>
      </c>
      <c r="S500" s="77">
        <f t="shared" si="5"/>
        <v>0.01301227531</v>
      </c>
      <c r="T500" s="77">
        <f t="shared" ref="T500:U500" si="517">R500+$D$12</f>
        <v>0.3957183162</v>
      </c>
      <c r="U500" s="77">
        <f t="shared" si="517"/>
        <v>0.3741059997</v>
      </c>
      <c r="V500" s="77">
        <f t="shared" si="7"/>
        <v>261</v>
      </c>
      <c r="W500" s="77">
        <f t="shared" si="8"/>
        <v>192</v>
      </c>
      <c r="X500" s="77">
        <f t="shared" si="9"/>
        <v>157.7175195</v>
      </c>
      <c r="Y500" s="77">
        <f t="shared" si="10"/>
        <v>103.2824805</v>
      </c>
      <c r="Z500" s="77">
        <f t="shared" si="11"/>
        <v>120.1716481</v>
      </c>
      <c r="AA500" s="77">
        <f t="shared" si="12"/>
        <v>71.82835195</v>
      </c>
      <c r="AB500" s="77">
        <f t="shared" si="13"/>
        <v>0.4184696806</v>
      </c>
      <c r="AC500" s="77">
        <f t="shared" si="14"/>
        <v>0.1581071768</v>
      </c>
      <c r="AD500" s="42">
        <f t="shared" si="15"/>
        <v>66</v>
      </c>
      <c r="AE500" s="42">
        <f t="shared" si="16"/>
        <v>43</v>
      </c>
      <c r="AF500" s="42">
        <f t="shared" si="17"/>
        <v>19</v>
      </c>
      <c r="AG500" s="42">
        <f t="shared" si="18"/>
        <v>11</v>
      </c>
      <c r="AH500" s="32">
        <f>'M1,M2,M3 Restoration'!AT500</f>
        <v>0.5534106881</v>
      </c>
      <c r="AI500" s="77">
        <f t="shared" si="19"/>
        <v>24</v>
      </c>
      <c r="AJ500" s="77">
        <f t="shared" si="20"/>
        <v>19</v>
      </c>
      <c r="AK500" s="77"/>
      <c r="AL500" s="77"/>
    </row>
    <row r="501">
      <c r="A501" s="1"/>
      <c r="B501" s="1"/>
      <c r="C501" s="62"/>
      <c r="D501" s="62"/>
      <c r="E501" s="2">
        <v>7001.0</v>
      </c>
      <c r="F501" s="61">
        <v>1904.0</v>
      </c>
      <c r="G501" s="43">
        <f>'N1,N2,N3 Restoration'!H501</f>
        <v>15</v>
      </c>
      <c r="H501" s="43">
        <f>'Turnout Restoration'!AW501</f>
        <v>8</v>
      </c>
      <c r="I501" s="43">
        <f>'N1,N2,N3 Restoration'!J501</f>
        <v>31</v>
      </c>
      <c r="J501" s="44">
        <v>76.0</v>
      </c>
      <c r="K501" s="44">
        <v>158.0</v>
      </c>
      <c r="L501" s="44">
        <v>60.0</v>
      </c>
      <c r="M501" s="45">
        <f>'Turnout Restoration'!AR501</f>
        <v>31</v>
      </c>
      <c r="N501" s="45">
        <f>'Turnout Restoration'!O501</f>
        <v>25</v>
      </c>
      <c r="O501" s="45">
        <f>'Turnout Restoration'!AT501</f>
        <v>50</v>
      </c>
      <c r="P501" s="77">
        <f t="shared" si="2"/>
        <v>0.6267281106</v>
      </c>
      <c r="Q501" s="77">
        <f t="shared" si="3"/>
        <v>0.8633879781</v>
      </c>
      <c r="R501" s="77">
        <f t="shared" si="4"/>
        <v>-0.02117220412</v>
      </c>
      <c r="S501" s="77">
        <f t="shared" si="5"/>
        <v>-0.004437761083</v>
      </c>
      <c r="T501" s="77">
        <f t="shared" ref="T501:U501" si="518">R501+$D$12</f>
        <v>0.3399215203</v>
      </c>
      <c r="U501" s="77">
        <f t="shared" si="518"/>
        <v>0.3566559633</v>
      </c>
      <c r="V501" s="77">
        <f t="shared" si="7"/>
        <v>217</v>
      </c>
      <c r="W501" s="77">
        <f t="shared" si="8"/>
        <v>183</v>
      </c>
      <c r="X501" s="77">
        <f t="shared" si="9"/>
        <v>143.2370301</v>
      </c>
      <c r="Y501" s="77">
        <f t="shared" si="10"/>
        <v>73.7629699</v>
      </c>
      <c r="Z501" s="77">
        <f t="shared" si="11"/>
        <v>117.7319587</v>
      </c>
      <c r="AA501" s="77">
        <f t="shared" si="12"/>
        <v>65.26804129</v>
      </c>
      <c r="AB501" s="77">
        <f t="shared" si="13"/>
        <v>0.5654962264</v>
      </c>
      <c r="AC501" s="77">
        <f t="shared" si="14"/>
        <v>0.2123467602</v>
      </c>
      <c r="AD501" s="42">
        <f t="shared" si="15"/>
        <v>81</v>
      </c>
      <c r="AE501" s="42">
        <f t="shared" si="16"/>
        <v>42</v>
      </c>
      <c r="AF501" s="42">
        <f t="shared" si="17"/>
        <v>25</v>
      </c>
      <c r="AG501" s="42">
        <f t="shared" si="18"/>
        <v>14</v>
      </c>
      <c r="AH501" s="32">
        <f>'M1,M2,M3 Restoration'!AT501</f>
        <v>0.3586540477</v>
      </c>
      <c r="AI501" s="77">
        <f t="shared" si="19"/>
        <v>15</v>
      </c>
      <c r="AJ501" s="77">
        <f t="shared" si="20"/>
        <v>27</v>
      </c>
      <c r="AK501" s="77"/>
      <c r="AL501" s="77"/>
    </row>
    <row r="502">
      <c r="A502" s="1"/>
      <c r="B502" s="1"/>
      <c r="C502" s="62"/>
      <c r="D502" s="62"/>
      <c r="E502" s="2">
        <v>7003.0</v>
      </c>
      <c r="F502" s="61">
        <v>1198.0</v>
      </c>
      <c r="G502" s="43">
        <f>'N1,N2,N3 Restoration'!H502</f>
        <v>6</v>
      </c>
      <c r="H502" s="43">
        <f>'Turnout Restoration'!AW502</f>
        <v>8</v>
      </c>
      <c r="I502" s="43">
        <f>'N1,N2,N3 Restoration'!J502</f>
        <v>3</v>
      </c>
      <c r="J502" s="44">
        <v>23.0</v>
      </c>
      <c r="K502" s="44">
        <v>77.0</v>
      </c>
      <c r="L502" s="44">
        <v>18.0</v>
      </c>
      <c r="M502" s="45">
        <f>'Turnout Restoration'!AR502</f>
        <v>10</v>
      </c>
      <c r="N502" s="45">
        <f>'Turnout Restoration'!O502</f>
        <v>7</v>
      </c>
      <c r="O502" s="45">
        <f>'Turnout Restoration'!AT502</f>
        <v>7</v>
      </c>
      <c r="P502" s="77">
        <f t="shared" si="2"/>
        <v>0.7068965517</v>
      </c>
      <c r="Q502" s="77">
        <f t="shared" si="3"/>
        <v>0.9166666667</v>
      </c>
      <c r="R502" s="77">
        <f t="shared" si="4"/>
        <v>0.0159806558</v>
      </c>
      <c r="S502" s="77">
        <f t="shared" si="5"/>
        <v>0.02025344687</v>
      </c>
      <c r="T502" s="77">
        <f t="shared" ref="T502:U502" si="519">R502+$D$12</f>
        <v>0.3770743802</v>
      </c>
      <c r="U502" s="77">
        <f t="shared" si="519"/>
        <v>0.3813471713</v>
      </c>
      <c r="V502" s="77">
        <f t="shared" si="7"/>
        <v>58</v>
      </c>
      <c r="W502" s="77">
        <f t="shared" si="8"/>
        <v>84</v>
      </c>
      <c r="X502" s="77">
        <f t="shared" si="9"/>
        <v>36.12968595</v>
      </c>
      <c r="Y502" s="77">
        <f t="shared" si="10"/>
        <v>21.87031405</v>
      </c>
      <c r="Z502" s="77">
        <f t="shared" si="11"/>
        <v>51.96683761</v>
      </c>
      <c r="AA502" s="77">
        <f t="shared" si="12"/>
        <v>32.03316239</v>
      </c>
      <c r="AB502" s="77">
        <f t="shared" si="13"/>
        <v>0.4705272009</v>
      </c>
      <c r="AC502" s="77">
        <f t="shared" si="14"/>
        <v>0.1347012888</v>
      </c>
      <c r="AD502" s="42">
        <f t="shared" si="15"/>
        <v>17</v>
      </c>
      <c r="AE502" s="42">
        <f t="shared" si="16"/>
        <v>10</v>
      </c>
      <c r="AF502" s="42">
        <f t="shared" si="17"/>
        <v>7</v>
      </c>
      <c r="AG502" s="42">
        <f t="shared" si="18"/>
        <v>4</v>
      </c>
      <c r="AH502" s="32">
        <f>'M1,M2,M3 Restoration'!AT502</f>
        <v>0.6010631464</v>
      </c>
      <c r="AI502" s="77">
        <f t="shared" si="19"/>
        <v>6</v>
      </c>
      <c r="AJ502" s="77">
        <f t="shared" si="20"/>
        <v>4</v>
      </c>
      <c r="AK502" s="77"/>
      <c r="AL502" s="77"/>
    </row>
    <row r="503">
      <c r="A503" s="1"/>
      <c r="B503" s="1"/>
      <c r="C503" s="62"/>
      <c r="D503" s="62"/>
      <c r="E503" s="2">
        <v>7004.0</v>
      </c>
      <c r="F503" s="61">
        <v>1264.0</v>
      </c>
      <c r="G503" s="43">
        <f>'N1,N2,N3 Restoration'!H503</f>
        <v>14</v>
      </c>
      <c r="H503" s="43">
        <f>'Turnout Restoration'!AW503</f>
        <v>18</v>
      </c>
      <c r="I503" s="43">
        <f>'N1,N2,N3 Restoration'!J503</f>
        <v>8</v>
      </c>
      <c r="J503" s="44">
        <v>35.0</v>
      </c>
      <c r="K503" s="44">
        <v>109.0</v>
      </c>
      <c r="L503" s="44">
        <v>31.0</v>
      </c>
      <c r="M503" s="45">
        <f>'Turnout Restoration'!AR503</f>
        <v>15</v>
      </c>
      <c r="N503" s="45">
        <f>'Turnout Restoration'!O503</f>
        <v>8</v>
      </c>
      <c r="O503" s="45">
        <f>'Turnout Restoration'!AT503</f>
        <v>6</v>
      </c>
      <c r="P503" s="77">
        <f t="shared" si="2"/>
        <v>0.7586206897</v>
      </c>
      <c r="Q503" s="77">
        <f t="shared" si="3"/>
        <v>0.9316239316</v>
      </c>
      <c r="R503" s="77">
        <f t="shared" si="4"/>
        <v>0.03995143063</v>
      </c>
      <c r="S503" s="77">
        <f t="shared" si="5"/>
        <v>0.02718516666</v>
      </c>
      <c r="T503" s="77">
        <f t="shared" ref="T503:U503" si="520">R503+$D$12</f>
        <v>0.401045155</v>
      </c>
      <c r="U503" s="77">
        <f t="shared" si="520"/>
        <v>0.3882788911</v>
      </c>
      <c r="V503" s="77">
        <f t="shared" si="7"/>
        <v>87</v>
      </c>
      <c r="W503" s="77">
        <f t="shared" si="8"/>
        <v>117</v>
      </c>
      <c r="X503" s="77">
        <f t="shared" si="9"/>
        <v>52.10907151</v>
      </c>
      <c r="Y503" s="77">
        <f t="shared" si="10"/>
        <v>34.89092849</v>
      </c>
      <c r="Z503" s="77">
        <f t="shared" si="11"/>
        <v>71.57136974</v>
      </c>
      <c r="AA503" s="77">
        <f t="shared" si="12"/>
        <v>45.42863026</v>
      </c>
      <c r="AB503" s="77">
        <f t="shared" si="13"/>
        <v>0.4030008479</v>
      </c>
      <c r="AC503" s="77">
        <f t="shared" si="14"/>
        <v>0.111776539</v>
      </c>
      <c r="AD503" s="42">
        <f t="shared" si="15"/>
        <v>21</v>
      </c>
      <c r="AE503" s="42">
        <f t="shared" si="16"/>
        <v>14</v>
      </c>
      <c r="AF503" s="42">
        <f t="shared" si="17"/>
        <v>8</v>
      </c>
      <c r="AG503" s="42">
        <f t="shared" si="18"/>
        <v>5</v>
      </c>
      <c r="AH503" s="32">
        <f>'M1,M2,M3 Restoration'!AT503</f>
        <v>0.5469474231</v>
      </c>
      <c r="AI503" s="77">
        <f t="shared" si="19"/>
        <v>8</v>
      </c>
      <c r="AJ503" s="77">
        <f t="shared" si="20"/>
        <v>6</v>
      </c>
      <c r="AK503" s="77"/>
      <c r="AL503" s="77"/>
    </row>
    <row r="504">
      <c r="A504" s="1"/>
      <c r="B504" s="1"/>
      <c r="C504" s="62"/>
      <c r="D504" s="62"/>
      <c r="E504" s="2">
        <v>7006.0</v>
      </c>
      <c r="F504" s="61">
        <v>990.0</v>
      </c>
      <c r="G504" s="43">
        <f>'N1,N2,N3 Restoration'!H504</f>
        <v>11</v>
      </c>
      <c r="H504" s="43">
        <f>'Turnout Restoration'!AW504</f>
        <v>15</v>
      </c>
      <c r="I504" s="43">
        <f>'N1,N2,N3 Restoration'!J504</f>
        <v>12</v>
      </c>
      <c r="J504" s="44">
        <v>32.0</v>
      </c>
      <c r="K504" s="44">
        <v>81.0</v>
      </c>
      <c r="L504" s="44">
        <v>14.0</v>
      </c>
      <c r="M504" s="45">
        <f>'Turnout Restoration'!AR504</f>
        <v>7</v>
      </c>
      <c r="N504" s="45">
        <f>'Turnout Restoration'!O504</f>
        <v>10</v>
      </c>
      <c r="O504" s="45">
        <f>'Turnout Restoration'!AT504</f>
        <v>14</v>
      </c>
      <c r="P504" s="77">
        <f t="shared" si="2"/>
        <v>0.6865671642</v>
      </c>
      <c r="Q504" s="77">
        <f t="shared" si="3"/>
        <v>0.8901098901</v>
      </c>
      <c r="R504" s="77">
        <f t="shared" si="4"/>
        <v>0.006559306488</v>
      </c>
      <c r="S504" s="77">
        <f t="shared" si="5"/>
        <v>0.007946107657</v>
      </c>
      <c r="T504" s="77">
        <f t="shared" ref="T504:U504" si="521">R504+$D$12</f>
        <v>0.3676530309</v>
      </c>
      <c r="U504" s="77">
        <f t="shared" si="521"/>
        <v>0.3690398321</v>
      </c>
      <c r="V504" s="77">
        <f t="shared" si="7"/>
        <v>67</v>
      </c>
      <c r="W504" s="77">
        <f t="shared" si="8"/>
        <v>91</v>
      </c>
      <c r="X504" s="77">
        <f t="shared" si="9"/>
        <v>42.36724693</v>
      </c>
      <c r="Y504" s="77">
        <f t="shared" si="10"/>
        <v>24.63275307</v>
      </c>
      <c r="Z504" s="77">
        <f t="shared" si="11"/>
        <v>57.41737528</v>
      </c>
      <c r="AA504" s="77">
        <f t="shared" si="12"/>
        <v>33.58262472</v>
      </c>
      <c r="AB504" s="77">
        <f t="shared" si="13"/>
        <v>0.4956659099</v>
      </c>
      <c r="AC504" s="77">
        <f t="shared" si="14"/>
        <v>0.1741633077</v>
      </c>
      <c r="AD504" s="42">
        <f t="shared" si="15"/>
        <v>21</v>
      </c>
      <c r="AE504" s="42">
        <f t="shared" si="16"/>
        <v>12</v>
      </c>
      <c r="AF504" s="42">
        <f t="shared" si="17"/>
        <v>10</v>
      </c>
      <c r="AG504" s="42">
        <f t="shared" si="18"/>
        <v>6</v>
      </c>
      <c r="AH504" s="32">
        <f>'M1,M2,M3 Restoration'!AT504</f>
        <v>0.6102608833</v>
      </c>
      <c r="AI504" s="77">
        <f t="shared" si="19"/>
        <v>7</v>
      </c>
      <c r="AJ504" s="77">
        <f t="shared" si="20"/>
        <v>5</v>
      </c>
      <c r="AK504" s="77"/>
      <c r="AL504" s="77"/>
    </row>
    <row r="505">
      <c r="A505" s="1"/>
      <c r="B505" s="1"/>
      <c r="C505" s="62"/>
      <c r="D505" s="62"/>
      <c r="E505" s="2">
        <v>7007.0</v>
      </c>
      <c r="F505" s="61">
        <v>1565.0</v>
      </c>
      <c r="G505" s="43">
        <f>'N1,N2,N3 Restoration'!H505</f>
        <v>13</v>
      </c>
      <c r="H505" s="43">
        <f>'Turnout Restoration'!AW505</f>
        <v>10</v>
      </c>
      <c r="I505" s="43">
        <f>'N1,N2,N3 Restoration'!J505</f>
        <v>18</v>
      </c>
      <c r="J505" s="44">
        <v>71.0</v>
      </c>
      <c r="K505" s="44">
        <v>193.0</v>
      </c>
      <c r="L505" s="44">
        <v>42.0</v>
      </c>
      <c r="M505" s="45">
        <f>'Turnout Restoration'!AR505</f>
        <v>34</v>
      </c>
      <c r="N505" s="45">
        <f>'Turnout Restoration'!O505</f>
        <v>13</v>
      </c>
      <c r="O505" s="45">
        <f>'Turnout Restoration'!AT505</f>
        <v>41</v>
      </c>
      <c r="P505" s="77">
        <f t="shared" si="2"/>
        <v>0.6010638298</v>
      </c>
      <c r="Q505" s="77">
        <f t="shared" si="3"/>
        <v>0.9368932039</v>
      </c>
      <c r="R505" s="77">
        <f t="shared" si="4"/>
        <v>-0.03306592958</v>
      </c>
      <c r="S505" s="77">
        <f t="shared" si="5"/>
        <v>0.02962713174</v>
      </c>
      <c r="T505" s="77">
        <f t="shared" ref="T505:U505" si="522">R505+$D$12</f>
        <v>0.3280277948</v>
      </c>
      <c r="U505" s="77">
        <f t="shared" si="522"/>
        <v>0.3907208562</v>
      </c>
      <c r="V505" s="77">
        <f t="shared" si="7"/>
        <v>188</v>
      </c>
      <c r="W505" s="77">
        <f t="shared" si="8"/>
        <v>206</v>
      </c>
      <c r="X505" s="77">
        <f t="shared" si="9"/>
        <v>126.3307746</v>
      </c>
      <c r="Y505" s="77">
        <f t="shared" si="10"/>
        <v>61.66922543</v>
      </c>
      <c r="Z505" s="77">
        <f t="shared" si="11"/>
        <v>125.5115036</v>
      </c>
      <c r="AA505" s="77">
        <f t="shared" si="12"/>
        <v>80.48849637</v>
      </c>
      <c r="AB505" s="77">
        <f t="shared" si="13"/>
        <v>0.5936795706</v>
      </c>
      <c r="AC505" s="77">
        <f t="shared" si="14"/>
        <v>0.1035761633</v>
      </c>
      <c r="AD505" s="42">
        <f t="shared" si="15"/>
        <v>75</v>
      </c>
      <c r="AE505" s="42">
        <f t="shared" si="16"/>
        <v>37</v>
      </c>
      <c r="AF505" s="42">
        <f t="shared" si="17"/>
        <v>13</v>
      </c>
      <c r="AG505" s="42">
        <f t="shared" si="18"/>
        <v>8</v>
      </c>
      <c r="AH505" s="32">
        <f>'M1,M2,M3 Restoration'!AT505</f>
        <v>0.5001456377</v>
      </c>
      <c r="AI505" s="77">
        <f t="shared" si="19"/>
        <v>19</v>
      </c>
      <c r="AJ505" s="77">
        <f t="shared" si="20"/>
        <v>18</v>
      </c>
      <c r="AK505" s="77"/>
      <c r="AL505" s="77"/>
    </row>
    <row r="506">
      <c r="A506" s="1"/>
      <c r="B506" s="1"/>
      <c r="C506" s="62"/>
      <c r="D506" s="62"/>
      <c r="E506" s="2">
        <v>7012.0</v>
      </c>
      <c r="F506" s="61">
        <v>2557.0</v>
      </c>
      <c r="G506" s="43">
        <f>'N1,N2,N3 Restoration'!H506</f>
        <v>13</v>
      </c>
      <c r="H506" s="43">
        <f>'Turnout Restoration'!AW506</f>
        <v>17</v>
      </c>
      <c r="I506" s="43">
        <f>'N1,N2,N3 Restoration'!J506</f>
        <v>16</v>
      </c>
      <c r="J506" s="44">
        <v>46.0</v>
      </c>
      <c r="K506" s="44">
        <v>116.0</v>
      </c>
      <c r="L506" s="44">
        <v>40.0</v>
      </c>
      <c r="M506" s="45">
        <f>'Turnout Restoration'!AR506</f>
        <v>19</v>
      </c>
      <c r="N506" s="45">
        <f>'Turnout Restoration'!O506</f>
        <v>19</v>
      </c>
      <c r="O506" s="45">
        <f>'Turnout Restoration'!AT506</f>
        <v>41</v>
      </c>
      <c r="P506" s="77">
        <f t="shared" si="2"/>
        <v>0.5890410959</v>
      </c>
      <c r="Q506" s="77">
        <f t="shared" si="3"/>
        <v>0.8592592593</v>
      </c>
      <c r="R506" s="77">
        <f t="shared" si="4"/>
        <v>-0.03863768503</v>
      </c>
      <c r="S506" s="77">
        <f t="shared" si="5"/>
        <v>-0.006351153836</v>
      </c>
      <c r="T506" s="77">
        <f t="shared" ref="T506:U506" si="523">R506+$D$12</f>
        <v>0.3224560394</v>
      </c>
      <c r="U506" s="77">
        <f t="shared" si="523"/>
        <v>0.3547425706</v>
      </c>
      <c r="V506" s="77">
        <f t="shared" si="7"/>
        <v>146</v>
      </c>
      <c r="W506" s="77">
        <f t="shared" si="8"/>
        <v>135</v>
      </c>
      <c r="X506" s="77">
        <f t="shared" si="9"/>
        <v>98.92141825</v>
      </c>
      <c r="Y506" s="77">
        <f t="shared" si="10"/>
        <v>47.07858175</v>
      </c>
      <c r="Z506" s="77">
        <f t="shared" si="11"/>
        <v>87.10975297</v>
      </c>
      <c r="AA506" s="77">
        <f t="shared" si="12"/>
        <v>47.89024703</v>
      </c>
      <c r="AB506" s="77">
        <f t="shared" si="13"/>
        <v>0.6065420519</v>
      </c>
      <c r="AC506" s="77">
        <f t="shared" si="14"/>
        <v>0.2181156455</v>
      </c>
      <c r="AD506" s="42">
        <f t="shared" si="15"/>
        <v>60</v>
      </c>
      <c r="AE506" s="42">
        <f t="shared" si="16"/>
        <v>29</v>
      </c>
      <c r="AF506" s="42">
        <f t="shared" si="17"/>
        <v>19</v>
      </c>
      <c r="AG506" s="42">
        <f t="shared" si="18"/>
        <v>10</v>
      </c>
      <c r="AH506" s="32">
        <f>'M1,M2,M3 Restoration'!AT506</f>
        <v>0.4196759574</v>
      </c>
      <c r="AI506" s="77">
        <f t="shared" si="19"/>
        <v>12</v>
      </c>
      <c r="AJ506" s="77">
        <f t="shared" si="20"/>
        <v>17</v>
      </c>
      <c r="AK506" s="77"/>
      <c r="AL506" s="77"/>
    </row>
    <row r="507">
      <c r="A507" s="1"/>
      <c r="B507" s="1"/>
      <c r="C507" s="62"/>
      <c r="D507" s="62"/>
      <c r="E507" s="2">
        <v>7019.0</v>
      </c>
      <c r="F507" s="61">
        <v>2220.0</v>
      </c>
      <c r="G507" s="43">
        <f>'N1,N2,N3 Restoration'!H507</f>
        <v>26</v>
      </c>
      <c r="H507" s="43">
        <f>'Turnout Restoration'!AW507</f>
        <v>34</v>
      </c>
      <c r="I507" s="43">
        <f>'N1,N2,N3 Restoration'!J507</f>
        <v>29</v>
      </c>
      <c r="J507" s="44">
        <v>65.0</v>
      </c>
      <c r="K507" s="44">
        <v>195.0</v>
      </c>
      <c r="L507" s="44">
        <v>63.0</v>
      </c>
      <c r="M507" s="45">
        <f>'Turnout Restoration'!AR507</f>
        <v>24</v>
      </c>
      <c r="N507" s="45">
        <f>'Turnout Restoration'!O507</f>
        <v>17</v>
      </c>
      <c r="O507" s="45">
        <f>'Turnout Restoration'!AT507</f>
        <v>27</v>
      </c>
      <c r="P507" s="77">
        <f t="shared" si="2"/>
        <v>0.7150837989</v>
      </c>
      <c r="Q507" s="77">
        <f t="shared" si="3"/>
        <v>0.9198113208</v>
      </c>
      <c r="R507" s="77">
        <f t="shared" si="4"/>
        <v>0.01977491252</v>
      </c>
      <c r="S507" s="77">
        <f t="shared" si="5"/>
        <v>0.02171078958</v>
      </c>
      <c r="T507" s="77">
        <f t="shared" ref="T507:U507" si="524">R507+$D$12</f>
        <v>0.3808686369</v>
      </c>
      <c r="U507" s="77">
        <f t="shared" si="524"/>
        <v>0.382804514</v>
      </c>
      <c r="V507" s="77">
        <f t="shared" si="7"/>
        <v>179</v>
      </c>
      <c r="W507" s="77">
        <f t="shared" si="8"/>
        <v>212</v>
      </c>
      <c r="X507" s="77">
        <f t="shared" si="9"/>
        <v>110.824514</v>
      </c>
      <c r="Y507" s="77">
        <f t="shared" si="10"/>
        <v>68.17548601</v>
      </c>
      <c r="Z507" s="77">
        <f t="shared" si="11"/>
        <v>130.845443</v>
      </c>
      <c r="AA507" s="77">
        <f t="shared" si="12"/>
        <v>81.15455697</v>
      </c>
      <c r="AB507" s="77">
        <f t="shared" si="13"/>
        <v>0.4601869944</v>
      </c>
      <c r="AC507" s="77">
        <f t="shared" si="14"/>
        <v>0.1299242802</v>
      </c>
      <c r="AD507" s="42">
        <f t="shared" si="15"/>
        <v>51</v>
      </c>
      <c r="AE507" s="42">
        <f t="shared" si="16"/>
        <v>31</v>
      </c>
      <c r="AF507" s="42">
        <f t="shared" si="17"/>
        <v>17</v>
      </c>
      <c r="AG507" s="42">
        <f t="shared" si="18"/>
        <v>11</v>
      </c>
      <c r="AH507" s="32">
        <f>'M1,M2,M3 Restoration'!AT507</f>
        <v>0.4043394637</v>
      </c>
      <c r="AI507" s="77">
        <f t="shared" si="19"/>
        <v>13</v>
      </c>
      <c r="AJ507" s="77">
        <f t="shared" si="20"/>
        <v>18</v>
      </c>
      <c r="AK507" s="77"/>
      <c r="AL507" s="77"/>
    </row>
    <row r="508">
      <c r="A508" s="1"/>
      <c r="B508" s="1"/>
      <c r="C508" s="62"/>
      <c r="D508" s="62"/>
      <c r="E508" s="2">
        <v>7021.0</v>
      </c>
      <c r="F508" s="61">
        <v>1481.0</v>
      </c>
      <c r="G508" s="43">
        <f>'N1,N2,N3 Restoration'!H508</f>
        <v>6</v>
      </c>
      <c r="H508" s="43">
        <f>'Turnout Restoration'!AW508</f>
        <v>5</v>
      </c>
      <c r="I508" s="43">
        <f>'N1,N2,N3 Restoration'!J508</f>
        <v>14</v>
      </c>
      <c r="J508" s="44">
        <v>27.0</v>
      </c>
      <c r="K508" s="44">
        <v>113.0</v>
      </c>
      <c r="L508" s="44">
        <v>26.0</v>
      </c>
      <c r="M508" s="45">
        <f>'Turnout Restoration'!AR508</f>
        <v>13</v>
      </c>
      <c r="N508" s="45">
        <f>'Turnout Restoration'!O508</f>
        <v>16</v>
      </c>
      <c r="O508" s="45">
        <f>'Turnout Restoration'!AT508</f>
        <v>45</v>
      </c>
      <c r="P508" s="77">
        <f t="shared" si="2"/>
        <v>0.4774774775</v>
      </c>
      <c r="Q508" s="77">
        <f t="shared" si="3"/>
        <v>0.8759689922</v>
      </c>
      <c r="R508" s="77">
        <f t="shared" si="4"/>
        <v>-0.0903401683</v>
      </c>
      <c r="S508" s="77">
        <f t="shared" si="5"/>
        <v>0.001392720939</v>
      </c>
      <c r="T508" s="77">
        <f t="shared" ref="T508:U508" si="525">R508+$D$12</f>
        <v>0.2707535561</v>
      </c>
      <c r="U508" s="77">
        <f t="shared" si="525"/>
        <v>0.3624864453</v>
      </c>
      <c r="V508" s="77">
        <f t="shared" si="7"/>
        <v>111</v>
      </c>
      <c r="W508" s="77">
        <f t="shared" si="8"/>
        <v>129</v>
      </c>
      <c r="X508" s="77">
        <f t="shared" si="9"/>
        <v>80.94635527</v>
      </c>
      <c r="Y508" s="77">
        <f t="shared" si="10"/>
        <v>30.05364473</v>
      </c>
      <c r="Z508" s="77">
        <f t="shared" si="11"/>
        <v>82.23924855</v>
      </c>
      <c r="AA508" s="77">
        <f t="shared" si="12"/>
        <v>46.76075145</v>
      </c>
      <c r="AB508" s="77">
        <f t="shared" si="13"/>
        <v>0.7165239226</v>
      </c>
      <c r="AC508" s="77">
        <f t="shared" si="14"/>
        <v>0.1945543069</v>
      </c>
      <c r="AD508" s="42">
        <f t="shared" si="15"/>
        <v>58</v>
      </c>
      <c r="AE508" s="42">
        <f t="shared" si="16"/>
        <v>22</v>
      </c>
      <c r="AF508" s="42">
        <f t="shared" si="17"/>
        <v>16</v>
      </c>
      <c r="AG508" s="42">
        <f t="shared" si="18"/>
        <v>9</v>
      </c>
      <c r="AH508" s="32">
        <f>'M1,M2,M3 Restoration'!AT508</f>
        <v>0.286687162</v>
      </c>
      <c r="AI508" s="77">
        <f t="shared" si="19"/>
        <v>6</v>
      </c>
      <c r="AJ508" s="77">
        <f t="shared" si="20"/>
        <v>16</v>
      </c>
      <c r="AK508" s="77"/>
      <c r="AL508" s="77"/>
    </row>
    <row r="509">
      <c r="A509" s="1"/>
      <c r="B509" s="1"/>
      <c r="C509" s="62"/>
      <c r="D509" s="62"/>
      <c r="E509" s="2">
        <v>7022.0</v>
      </c>
      <c r="F509" s="61">
        <v>1472.0</v>
      </c>
      <c r="G509" s="43">
        <f>'N1,N2,N3 Restoration'!H509</f>
        <v>6</v>
      </c>
      <c r="H509" s="43">
        <f>'Turnout Restoration'!AW509</f>
        <v>4</v>
      </c>
      <c r="I509" s="43">
        <f>'N1,N2,N3 Restoration'!J509</f>
        <v>3</v>
      </c>
      <c r="J509" s="44">
        <v>25.0</v>
      </c>
      <c r="K509" s="44">
        <v>55.0</v>
      </c>
      <c r="L509" s="44">
        <v>15.0</v>
      </c>
      <c r="M509" s="45">
        <f>'Turnout Restoration'!AR509</f>
        <v>9</v>
      </c>
      <c r="N509" s="45">
        <f>'Turnout Restoration'!O509</f>
        <v>3</v>
      </c>
      <c r="O509" s="45">
        <f>'Turnout Restoration'!AT509</f>
        <v>2</v>
      </c>
      <c r="P509" s="77">
        <f t="shared" si="2"/>
        <v>0.7843137255</v>
      </c>
      <c r="Q509" s="77">
        <f t="shared" si="3"/>
        <v>0.9482758621</v>
      </c>
      <c r="R509" s="77">
        <f t="shared" si="4"/>
        <v>0.05185848218</v>
      </c>
      <c r="S509" s="77">
        <f t="shared" si="5"/>
        <v>0.03490225371</v>
      </c>
      <c r="T509" s="77">
        <f t="shared" ref="T509:U509" si="526">R509+$D$12</f>
        <v>0.4129522066</v>
      </c>
      <c r="U509" s="77">
        <f t="shared" si="526"/>
        <v>0.3959959781</v>
      </c>
      <c r="V509" s="77">
        <f t="shared" si="7"/>
        <v>51</v>
      </c>
      <c r="W509" s="77">
        <f t="shared" si="8"/>
        <v>58</v>
      </c>
      <c r="X509" s="77">
        <f t="shared" si="9"/>
        <v>29.93943746</v>
      </c>
      <c r="Y509" s="77">
        <f t="shared" si="10"/>
        <v>21.06056254</v>
      </c>
      <c r="Z509" s="77">
        <f t="shared" si="11"/>
        <v>35.03223327</v>
      </c>
      <c r="AA509" s="77">
        <f t="shared" si="12"/>
        <v>22.96776673</v>
      </c>
      <c r="AB509" s="77">
        <f t="shared" si="13"/>
        <v>0.3674083728</v>
      </c>
      <c r="AC509" s="77">
        <f t="shared" si="14"/>
        <v>0.08563541973</v>
      </c>
      <c r="AD509" s="42">
        <f t="shared" si="15"/>
        <v>11</v>
      </c>
      <c r="AE509" s="42">
        <f t="shared" si="16"/>
        <v>8</v>
      </c>
      <c r="AF509" s="42">
        <f t="shared" si="17"/>
        <v>3</v>
      </c>
      <c r="AG509" s="42">
        <f t="shared" si="18"/>
        <v>2</v>
      </c>
      <c r="AH509" s="32">
        <f>'M1,M2,M3 Restoration'!AT509</f>
        <v>0.6754507575</v>
      </c>
      <c r="AI509" s="77">
        <f t="shared" si="19"/>
        <v>5</v>
      </c>
      <c r="AJ509" s="77">
        <f t="shared" si="20"/>
        <v>3</v>
      </c>
      <c r="AK509" s="77"/>
      <c r="AL509" s="77"/>
    </row>
    <row r="510">
      <c r="A510" s="1"/>
      <c r="B510" s="1"/>
      <c r="C510" s="62"/>
      <c r="D510" s="62"/>
      <c r="E510" s="2">
        <v>7023.0</v>
      </c>
      <c r="F510" s="61">
        <v>1807.0</v>
      </c>
      <c r="G510" s="43">
        <f>'N1,N2,N3 Restoration'!H510</f>
        <v>7</v>
      </c>
      <c r="H510" s="43">
        <f>'Turnout Restoration'!AW510</f>
        <v>21</v>
      </c>
      <c r="I510" s="43">
        <f>'N1,N2,N3 Restoration'!J510</f>
        <v>17</v>
      </c>
      <c r="J510" s="44">
        <v>36.0</v>
      </c>
      <c r="K510" s="44">
        <v>147.0</v>
      </c>
      <c r="L510" s="44">
        <v>33.0</v>
      </c>
      <c r="M510" s="45">
        <f>'Turnout Restoration'!AR510</f>
        <v>10</v>
      </c>
      <c r="N510" s="45">
        <f>'Turnout Restoration'!O510</f>
        <v>25</v>
      </c>
      <c r="O510" s="45">
        <f>'Turnout Restoration'!AT510</f>
        <v>52</v>
      </c>
      <c r="P510" s="77">
        <f t="shared" si="2"/>
        <v>0.5267175573</v>
      </c>
      <c r="Q510" s="77">
        <f t="shared" si="3"/>
        <v>0.8546511628</v>
      </c>
      <c r="R510" s="77">
        <f t="shared" si="4"/>
        <v>-0.06752059291</v>
      </c>
      <c r="S510" s="77">
        <f t="shared" si="5"/>
        <v>-0.008486706931</v>
      </c>
      <c r="T510" s="77">
        <f t="shared" ref="T510:U510" si="527">R510+$D$12</f>
        <v>0.2935731315</v>
      </c>
      <c r="U510" s="77">
        <f t="shared" si="527"/>
        <v>0.3526070175</v>
      </c>
      <c r="V510" s="77">
        <f t="shared" si="7"/>
        <v>131</v>
      </c>
      <c r="W510" s="77">
        <f t="shared" si="8"/>
        <v>172</v>
      </c>
      <c r="X510" s="77">
        <f t="shared" si="9"/>
        <v>92.54191977</v>
      </c>
      <c r="Y510" s="77">
        <f t="shared" si="10"/>
        <v>38.45808023</v>
      </c>
      <c r="Z510" s="77">
        <f t="shared" si="11"/>
        <v>111.351593</v>
      </c>
      <c r="AA510" s="77">
        <f t="shared" si="12"/>
        <v>60.64840701</v>
      </c>
      <c r="AB510" s="77">
        <f t="shared" si="13"/>
        <v>0.6699666503</v>
      </c>
      <c r="AC510" s="77">
        <f t="shared" si="14"/>
        <v>0.2245140759</v>
      </c>
      <c r="AD510" s="42">
        <f t="shared" si="15"/>
        <v>62</v>
      </c>
      <c r="AE510" s="42">
        <f t="shared" si="16"/>
        <v>26</v>
      </c>
      <c r="AF510" s="42">
        <f t="shared" si="17"/>
        <v>25</v>
      </c>
      <c r="AG510" s="42">
        <f t="shared" si="18"/>
        <v>14</v>
      </c>
      <c r="AH510" s="32">
        <f>'M1,M2,M3 Restoration'!AT510</f>
        <v>0.294851963</v>
      </c>
      <c r="AI510" s="77">
        <f t="shared" si="19"/>
        <v>8</v>
      </c>
      <c r="AJ510" s="77">
        <f t="shared" si="20"/>
        <v>18</v>
      </c>
      <c r="AK510" s="77"/>
      <c r="AL510" s="77"/>
    </row>
    <row r="511">
      <c r="A511" s="1"/>
      <c r="B511" s="1"/>
      <c r="C511" s="62"/>
      <c r="D511" s="62"/>
      <c r="E511" s="2">
        <v>7024.0</v>
      </c>
      <c r="F511" s="61">
        <v>1974.0</v>
      </c>
      <c r="G511" s="43">
        <f>'N1,N2,N3 Restoration'!H511</f>
        <v>30</v>
      </c>
      <c r="H511" s="43">
        <f>'Turnout Restoration'!AW511</f>
        <v>17</v>
      </c>
      <c r="I511" s="43">
        <f>'N1,N2,N3 Restoration'!J511</f>
        <v>27</v>
      </c>
      <c r="J511" s="44">
        <v>78.0</v>
      </c>
      <c r="K511" s="44">
        <v>232.0</v>
      </c>
      <c r="L511" s="44">
        <v>70.0</v>
      </c>
      <c r="M511" s="45">
        <f>'Turnout Restoration'!AR511</f>
        <v>21</v>
      </c>
      <c r="N511" s="45">
        <f>'Turnout Restoration'!O511</f>
        <v>14</v>
      </c>
      <c r="O511" s="45">
        <f>'Turnout Restoration'!AT511</f>
        <v>33</v>
      </c>
      <c r="P511" s="77">
        <f t="shared" si="2"/>
        <v>0.7326732673</v>
      </c>
      <c r="Q511" s="77">
        <f t="shared" si="3"/>
        <v>0.9430894309</v>
      </c>
      <c r="R511" s="77">
        <f t="shared" si="4"/>
        <v>0.02792648748</v>
      </c>
      <c r="S511" s="77">
        <f t="shared" si="5"/>
        <v>0.03249868009</v>
      </c>
      <c r="T511" s="77">
        <f t="shared" ref="T511:U511" si="528">R511+$D$12</f>
        <v>0.3890202119</v>
      </c>
      <c r="U511" s="77">
        <f t="shared" si="528"/>
        <v>0.3935924045</v>
      </c>
      <c r="V511" s="77">
        <f t="shared" si="7"/>
        <v>202</v>
      </c>
      <c r="W511" s="77">
        <f t="shared" si="8"/>
        <v>246</v>
      </c>
      <c r="X511" s="77">
        <f t="shared" si="9"/>
        <v>123.4179172</v>
      </c>
      <c r="Y511" s="77">
        <f t="shared" si="10"/>
        <v>78.5820828</v>
      </c>
      <c r="Z511" s="77">
        <f t="shared" si="11"/>
        <v>149.1762685</v>
      </c>
      <c r="AA511" s="77">
        <f t="shared" si="12"/>
        <v>96.82373151</v>
      </c>
      <c r="AB511" s="77">
        <f t="shared" si="13"/>
        <v>0.4375377678</v>
      </c>
      <c r="AC511" s="77">
        <f t="shared" si="14"/>
        <v>0.09384870758</v>
      </c>
      <c r="AD511" s="42">
        <f t="shared" si="15"/>
        <v>54</v>
      </c>
      <c r="AE511" s="42">
        <f t="shared" si="16"/>
        <v>34</v>
      </c>
      <c r="AF511" s="42">
        <f t="shared" si="17"/>
        <v>14</v>
      </c>
      <c r="AG511" s="42">
        <f t="shared" si="18"/>
        <v>9</v>
      </c>
      <c r="AH511" s="32">
        <f>'M1,M2,M3 Restoration'!AT511</f>
        <v>0.4644825733</v>
      </c>
      <c r="AI511" s="77">
        <f t="shared" si="19"/>
        <v>16</v>
      </c>
      <c r="AJ511" s="77">
        <f t="shared" si="20"/>
        <v>18</v>
      </c>
      <c r="AK511" s="77"/>
      <c r="AL511" s="77"/>
    </row>
    <row r="512">
      <c r="A512" s="1"/>
      <c r="B512" s="1"/>
      <c r="C512" s="62"/>
      <c r="D512" s="62"/>
      <c r="E512" s="2">
        <v>7028.0</v>
      </c>
      <c r="F512" s="61">
        <v>2826.0</v>
      </c>
      <c r="G512" s="43">
        <f>'N1,N2,N3 Restoration'!H512</f>
        <v>11</v>
      </c>
      <c r="H512" s="43">
        <f>'Turnout Restoration'!AW512</f>
        <v>40</v>
      </c>
      <c r="I512" s="43">
        <f>'N1,N2,N3 Restoration'!J512</f>
        <v>6</v>
      </c>
      <c r="J512" s="44">
        <v>24.0</v>
      </c>
      <c r="K512" s="44">
        <v>96.0</v>
      </c>
      <c r="L512" s="44">
        <v>30.0</v>
      </c>
      <c r="M512" s="45">
        <f>'Turnout Restoration'!AR512</f>
        <v>6</v>
      </c>
      <c r="N512" s="45">
        <f>'Turnout Restoration'!O512</f>
        <v>15</v>
      </c>
      <c r="O512" s="45">
        <f>'Turnout Restoration'!AT512</f>
        <v>9</v>
      </c>
      <c r="P512" s="77">
        <f t="shared" si="2"/>
        <v>0.7826086957</v>
      </c>
      <c r="Q512" s="77">
        <f t="shared" si="3"/>
        <v>0.8648648649</v>
      </c>
      <c r="R512" s="77">
        <f t="shared" si="4"/>
        <v>0.05106831171</v>
      </c>
      <c r="S512" s="77">
        <f t="shared" si="5"/>
        <v>-0.003753320114</v>
      </c>
      <c r="T512" s="77">
        <f t="shared" ref="T512:U512" si="529">R512+$D$12</f>
        <v>0.4121620361</v>
      </c>
      <c r="U512" s="77">
        <f t="shared" si="529"/>
        <v>0.3573404043</v>
      </c>
      <c r="V512" s="77">
        <f t="shared" si="7"/>
        <v>69</v>
      </c>
      <c r="W512" s="77">
        <f t="shared" si="8"/>
        <v>111</v>
      </c>
      <c r="X512" s="77">
        <f t="shared" si="9"/>
        <v>40.56081951</v>
      </c>
      <c r="Y512" s="77">
        <f t="shared" si="10"/>
        <v>28.43918049</v>
      </c>
      <c r="Z512" s="77">
        <f t="shared" si="11"/>
        <v>71.33521512</v>
      </c>
      <c r="AA512" s="77">
        <f t="shared" si="12"/>
        <v>39.66478488</v>
      </c>
      <c r="AB512" s="77">
        <f t="shared" si="13"/>
        <v>0.3698150132</v>
      </c>
      <c r="AC512" s="77">
        <f t="shared" si="14"/>
        <v>0.2102748267</v>
      </c>
      <c r="AD512" s="42">
        <f t="shared" si="15"/>
        <v>15</v>
      </c>
      <c r="AE512" s="42">
        <f t="shared" si="16"/>
        <v>11</v>
      </c>
      <c r="AF512" s="42">
        <f t="shared" si="17"/>
        <v>15</v>
      </c>
      <c r="AG512" s="42">
        <f t="shared" si="18"/>
        <v>8</v>
      </c>
      <c r="AH512" s="32">
        <f>'M1,M2,M3 Restoration'!AT512</f>
        <v>0.4582985759</v>
      </c>
      <c r="AI512" s="77">
        <f t="shared" si="19"/>
        <v>5</v>
      </c>
      <c r="AJ512" s="77">
        <f t="shared" si="20"/>
        <v>6</v>
      </c>
      <c r="AK512" s="77"/>
      <c r="AL512" s="77"/>
    </row>
    <row r="513">
      <c r="A513" s="1"/>
      <c r="B513" s="1"/>
      <c r="C513" s="62"/>
      <c r="D513" s="62"/>
      <c r="E513" s="2">
        <v>7029.0</v>
      </c>
      <c r="F513" s="61">
        <v>2657.0</v>
      </c>
      <c r="G513" s="43">
        <f>'N1,N2,N3 Restoration'!H513</f>
        <v>19</v>
      </c>
      <c r="H513" s="43">
        <f>'Turnout Restoration'!AW513</f>
        <v>24</v>
      </c>
      <c r="I513" s="43">
        <f>'N1,N2,N3 Restoration'!J513</f>
        <v>37</v>
      </c>
      <c r="J513" s="44">
        <v>75.0</v>
      </c>
      <c r="K513" s="44">
        <v>195.0</v>
      </c>
      <c r="L513" s="44">
        <v>83.0</v>
      </c>
      <c r="M513" s="45">
        <f>'Turnout Restoration'!AR513</f>
        <v>33</v>
      </c>
      <c r="N513" s="45">
        <f>'Turnout Restoration'!O513</f>
        <v>46</v>
      </c>
      <c r="O513" s="45">
        <f>'Turnout Restoration'!AT513</f>
        <v>59</v>
      </c>
      <c r="P513" s="77">
        <f t="shared" si="2"/>
        <v>0.632</v>
      </c>
      <c r="Q513" s="77">
        <f t="shared" si="3"/>
        <v>0.8091286307</v>
      </c>
      <c r="R513" s="77">
        <f t="shared" si="4"/>
        <v>-0.01872902616</v>
      </c>
      <c r="S513" s="77">
        <f t="shared" si="5"/>
        <v>-0.02958344068</v>
      </c>
      <c r="T513" s="77">
        <f t="shared" ref="T513:U513" si="530">R513+$D$12</f>
        <v>0.3423646983</v>
      </c>
      <c r="U513" s="77">
        <f t="shared" si="530"/>
        <v>0.3315102837</v>
      </c>
      <c r="V513" s="77">
        <f t="shared" si="7"/>
        <v>250</v>
      </c>
      <c r="W513" s="77">
        <f t="shared" si="8"/>
        <v>241</v>
      </c>
      <c r="X513" s="77">
        <f t="shared" si="9"/>
        <v>164.4088254</v>
      </c>
      <c r="Y513" s="77">
        <f t="shared" si="10"/>
        <v>85.59117456</v>
      </c>
      <c r="Z513" s="77">
        <f t="shared" si="11"/>
        <v>161.1060216</v>
      </c>
      <c r="AA513" s="77">
        <f t="shared" si="12"/>
        <v>79.89397838</v>
      </c>
      <c r="AB513" s="77">
        <f t="shared" si="13"/>
        <v>0.5595806658</v>
      </c>
      <c r="AC513" s="77">
        <f t="shared" si="14"/>
        <v>0.2855262611</v>
      </c>
      <c r="AD513" s="42">
        <f t="shared" si="15"/>
        <v>92</v>
      </c>
      <c r="AE513" s="42">
        <f t="shared" si="16"/>
        <v>48</v>
      </c>
      <c r="AF513" s="42">
        <f t="shared" si="17"/>
        <v>46</v>
      </c>
      <c r="AG513" s="42">
        <f t="shared" si="18"/>
        <v>23</v>
      </c>
      <c r="AH513" s="32">
        <f>'M1,M2,M3 Restoration'!AT513</f>
        <v>0.2738643892</v>
      </c>
      <c r="AI513" s="77">
        <f t="shared" si="19"/>
        <v>13</v>
      </c>
      <c r="AJ513" s="77">
        <f t="shared" si="20"/>
        <v>35</v>
      </c>
      <c r="AK513" s="77"/>
      <c r="AL513" s="77"/>
    </row>
    <row r="514">
      <c r="A514" s="1"/>
      <c r="B514" s="1"/>
      <c r="C514" s="62"/>
      <c r="D514" s="62"/>
      <c r="E514" s="2">
        <v>7032.0</v>
      </c>
      <c r="F514" s="61">
        <v>578.0</v>
      </c>
      <c r="G514" s="43">
        <f>'N1,N2,N3 Restoration'!H514</f>
        <v>5</v>
      </c>
      <c r="H514" s="43">
        <f>'Turnout Restoration'!AW514</f>
        <v>5</v>
      </c>
      <c r="I514" s="43">
        <f>'N1,N2,N3 Restoration'!J514</f>
        <v>6</v>
      </c>
      <c r="J514" s="44">
        <v>49.0</v>
      </c>
      <c r="K514" s="44">
        <v>51.0</v>
      </c>
      <c r="L514" s="44">
        <v>32.0</v>
      </c>
      <c r="M514" s="45">
        <f>'Turnout Restoration'!AR514</f>
        <v>9</v>
      </c>
      <c r="N514" s="45">
        <f>'Turnout Restoration'!O514</f>
        <v>9</v>
      </c>
      <c r="O514" s="45">
        <f>'Turnout Restoration'!AT514</f>
        <v>15</v>
      </c>
      <c r="P514" s="77">
        <f t="shared" si="2"/>
        <v>0.7714285714</v>
      </c>
      <c r="Q514" s="77">
        <f t="shared" si="3"/>
        <v>0.85</v>
      </c>
      <c r="R514" s="77">
        <f t="shared" si="4"/>
        <v>0.04588705107</v>
      </c>
      <c r="S514" s="77">
        <f t="shared" si="5"/>
        <v>-0.01064221847</v>
      </c>
      <c r="T514" s="77">
        <f t="shared" ref="T514:U514" si="531">R514+$D$12</f>
        <v>0.4069807755</v>
      </c>
      <c r="U514" s="77">
        <f t="shared" si="531"/>
        <v>0.3504515059</v>
      </c>
      <c r="V514" s="77">
        <f t="shared" si="7"/>
        <v>105</v>
      </c>
      <c r="W514" s="77">
        <f t="shared" si="8"/>
        <v>60</v>
      </c>
      <c r="X514" s="77">
        <f t="shared" si="9"/>
        <v>62.26701858</v>
      </c>
      <c r="Y514" s="77">
        <f t="shared" si="10"/>
        <v>42.73298142</v>
      </c>
      <c r="Z514" s="77">
        <f t="shared" si="11"/>
        <v>38.97290964</v>
      </c>
      <c r="AA514" s="77">
        <f t="shared" si="12"/>
        <v>21.02709036</v>
      </c>
      <c r="AB514" s="77">
        <f t="shared" si="13"/>
        <v>0.3854367938</v>
      </c>
      <c r="AC514" s="77">
        <f t="shared" si="14"/>
        <v>0.2309296402</v>
      </c>
      <c r="AD514" s="42">
        <f t="shared" si="15"/>
        <v>24</v>
      </c>
      <c r="AE514" s="42">
        <f t="shared" si="16"/>
        <v>16</v>
      </c>
      <c r="AF514" s="42">
        <f t="shared" si="17"/>
        <v>9</v>
      </c>
      <c r="AG514" s="42">
        <f t="shared" si="18"/>
        <v>5</v>
      </c>
      <c r="AH514" s="32">
        <f>'M1,M2,M3 Restoration'!AT514</f>
        <v>0.5035049771</v>
      </c>
      <c r="AI514" s="77">
        <f t="shared" si="19"/>
        <v>8</v>
      </c>
      <c r="AJ514" s="77">
        <f t="shared" si="20"/>
        <v>8</v>
      </c>
      <c r="AK514" s="77"/>
      <c r="AL514" s="77"/>
    </row>
    <row r="515">
      <c r="A515" s="1"/>
      <c r="B515" s="1"/>
      <c r="C515" s="62"/>
      <c r="D515" s="62"/>
      <c r="E515" s="2">
        <v>7036.0</v>
      </c>
      <c r="F515" s="61">
        <v>2890.0</v>
      </c>
      <c r="G515" s="43">
        <f>'N1,N2,N3 Restoration'!H515</f>
        <v>20</v>
      </c>
      <c r="H515" s="43">
        <f>'Turnout Restoration'!AW515</f>
        <v>16</v>
      </c>
      <c r="I515" s="43">
        <f>'N1,N2,N3 Restoration'!J515</f>
        <v>33</v>
      </c>
      <c r="J515" s="44">
        <v>43.0</v>
      </c>
      <c r="K515" s="44">
        <v>152.0</v>
      </c>
      <c r="L515" s="44">
        <v>46.0</v>
      </c>
      <c r="M515" s="45">
        <f>'Turnout Restoration'!AR515</f>
        <v>31</v>
      </c>
      <c r="N515" s="45">
        <f>'Turnout Restoration'!O515</f>
        <v>26</v>
      </c>
      <c r="O515" s="45">
        <f>'Turnout Restoration'!AT515</f>
        <v>42</v>
      </c>
      <c r="P515" s="77">
        <f t="shared" si="2"/>
        <v>0.549382716</v>
      </c>
      <c r="Q515" s="77">
        <f t="shared" si="3"/>
        <v>0.8539325843</v>
      </c>
      <c r="R515" s="77">
        <f t="shared" si="4"/>
        <v>-0.0570167655</v>
      </c>
      <c r="S515" s="77">
        <f t="shared" si="5"/>
        <v>-0.008819721354</v>
      </c>
      <c r="T515" s="77">
        <f t="shared" ref="T515:U515" si="532">R515+$D$12</f>
        <v>0.3040769589</v>
      </c>
      <c r="U515" s="77">
        <f t="shared" si="532"/>
        <v>0.3522740031</v>
      </c>
      <c r="V515" s="77">
        <f t="shared" si="7"/>
        <v>162</v>
      </c>
      <c r="W515" s="77">
        <f t="shared" si="8"/>
        <v>178</v>
      </c>
      <c r="X515" s="77">
        <f t="shared" si="9"/>
        <v>112.7395327</v>
      </c>
      <c r="Y515" s="77">
        <f t="shared" si="10"/>
        <v>49.26046734</v>
      </c>
      <c r="Z515" s="77">
        <f t="shared" si="11"/>
        <v>115.2952275</v>
      </c>
      <c r="AA515" s="77">
        <f t="shared" si="12"/>
        <v>62.70477254</v>
      </c>
      <c r="AB515" s="77">
        <f t="shared" si="13"/>
        <v>0.6475102236</v>
      </c>
      <c r="AC515" s="77">
        <f t="shared" si="14"/>
        <v>0.2255080334</v>
      </c>
      <c r="AD515" s="42">
        <f t="shared" si="15"/>
        <v>73</v>
      </c>
      <c r="AE515" s="42">
        <f t="shared" si="16"/>
        <v>32</v>
      </c>
      <c r="AF515" s="42">
        <f t="shared" si="17"/>
        <v>26</v>
      </c>
      <c r="AG515" s="42">
        <f t="shared" si="18"/>
        <v>14</v>
      </c>
      <c r="AH515" s="32">
        <f>'M1,M2,M3 Restoration'!AT515</f>
        <v>0.3118271706</v>
      </c>
      <c r="AI515" s="77">
        <f t="shared" si="19"/>
        <v>10</v>
      </c>
      <c r="AJ515" s="77">
        <f t="shared" si="20"/>
        <v>22</v>
      </c>
      <c r="AK515" s="77"/>
      <c r="AL515" s="77"/>
    </row>
    <row r="516">
      <c r="A516" s="1"/>
      <c r="B516" s="1"/>
      <c r="C516" s="62"/>
      <c r="D516" s="62"/>
      <c r="E516" s="2">
        <v>7037.0</v>
      </c>
      <c r="F516" s="61">
        <v>1571.0</v>
      </c>
      <c r="G516" s="43">
        <f>'N1,N2,N3 Restoration'!H516</f>
        <v>12</v>
      </c>
      <c r="H516" s="43">
        <f>'Turnout Restoration'!AW516</f>
        <v>10</v>
      </c>
      <c r="I516" s="43">
        <f>'N1,N2,N3 Restoration'!J516</f>
        <v>13</v>
      </c>
      <c r="J516" s="44">
        <v>21.0</v>
      </c>
      <c r="K516" s="44">
        <v>51.0</v>
      </c>
      <c r="L516" s="44">
        <v>17.0</v>
      </c>
      <c r="M516" s="45">
        <f>'Turnout Restoration'!AR516</f>
        <v>19</v>
      </c>
      <c r="N516" s="45">
        <f>'Turnout Restoration'!O516</f>
        <v>11</v>
      </c>
      <c r="O516" s="45">
        <f>'Turnout Restoration'!AT516</f>
        <v>15</v>
      </c>
      <c r="P516" s="77">
        <f t="shared" si="2"/>
        <v>0.5277777778</v>
      </c>
      <c r="Q516" s="77">
        <f t="shared" si="3"/>
        <v>0.8225806452</v>
      </c>
      <c r="R516" s="77">
        <f t="shared" si="4"/>
        <v>-0.06702924963</v>
      </c>
      <c r="S516" s="77">
        <f t="shared" si="5"/>
        <v>-0.02334930663</v>
      </c>
      <c r="T516" s="77">
        <f t="shared" ref="T516:U516" si="533">R516+$D$12</f>
        <v>0.2940644748</v>
      </c>
      <c r="U516" s="77">
        <f t="shared" si="533"/>
        <v>0.3377444178</v>
      </c>
      <c r="V516" s="77">
        <f t="shared" si="7"/>
        <v>72</v>
      </c>
      <c r="W516" s="77">
        <f t="shared" si="8"/>
        <v>62</v>
      </c>
      <c r="X516" s="77">
        <f t="shared" si="9"/>
        <v>50.82735782</v>
      </c>
      <c r="Y516" s="77">
        <f t="shared" si="10"/>
        <v>21.17264218</v>
      </c>
      <c r="Z516" s="77">
        <f t="shared" si="11"/>
        <v>41.0598461</v>
      </c>
      <c r="AA516" s="77">
        <f t="shared" si="12"/>
        <v>20.9401539</v>
      </c>
      <c r="AB516" s="77">
        <f t="shared" si="13"/>
        <v>0.6689310926</v>
      </c>
      <c r="AC516" s="77">
        <f t="shared" si="14"/>
        <v>0.2679016374</v>
      </c>
      <c r="AD516" s="42">
        <f t="shared" si="15"/>
        <v>34</v>
      </c>
      <c r="AE516" s="42">
        <f t="shared" si="16"/>
        <v>14</v>
      </c>
      <c r="AF516" s="42">
        <f t="shared" si="17"/>
        <v>11</v>
      </c>
      <c r="AG516" s="42">
        <f t="shared" si="18"/>
        <v>6</v>
      </c>
      <c r="AH516" s="32">
        <f>'M1,M2,M3 Restoration'!AT516</f>
        <v>0.4630089148</v>
      </c>
      <c r="AI516" s="77">
        <f t="shared" si="19"/>
        <v>6</v>
      </c>
      <c r="AJ516" s="77">
        <f t="shared" si="20"/>
        <v>8</v>
      </c>
      <c r="AK516" s="77"/>
      <c r="AL516" s="77"/>
    </row>
    <row r="517">
      <c r="A517" s="1"/>
      <c r="B517" s="1"/>
      <c r="C517" s="62"/>
      <c r="D517" s="62"/>
      <c r="E517" s="2">
        <v>7039.0</v>
      </c>
      <c r="F517" s="61">
        <v>2711.0</v>
      </c>
      <c r="G517" s="43">
        <f>'N1,N2,N3 Restoration'!H517</f>
        <v>34</v>
      </c>
      <c r="H517" s="43">
        <f>'Turnout Restoration'!AW517</f>
        <v>9</v>
      </c>
      <c r="I517" s="43">
        <f>'N1,N2,N3 Restoration'!J517</f>
        <v>60</v>
      </c>
      <c r="J517" s="44">
        <v>89.0</v>
      </c>
      <c r="K517" s="44">
        <v>168.0</v>
      </c>
      <c r="L517" s="44">
        <v>86.0</v>
      </c>
      <c r="M517" s="45">
        <f>'Turnout Restoration'!AR517</f>
        <v>43</v>
      </c>
      <c r="N517" s="45">
        <f>'Turnout Restoration'!O517</f>
        <v>22</v>
      </c>
      <c r="O517" s="45">
        <f>'Turnout Restoration'!AT517</f>
        <v>49</v>
      </c>
      <c r="P517" s="77">
        <f t="shared" si="2"/>
        <v>0.6554307116</v>
      </c>
      <c r="Q517" s="77">
        <f t="shared" si="3"/>
        <v>0.8842105263</v>
      </c>
      <c r="R517" s="77">
        <f t="shared" si="4"/>
        <v>-0.007870414788</v>
      </c>
      <c r="S517" s="77">
        <f t="shared" si="5"/>
        <v>0.005212136115</v>
      </c>
      <c r="T517" s="77">
        <f t="shared" ref="T517:U517" si="534">R517+$D$12</f>
        <v>0.3532233096</v>
      </c>
      <c r="U517" s="77">
        <f t="shared" si="534"/>
        <v>0.3663058605</v>
      </c>
      <c r="V517" s="77">
        <f t="shared" si="7"/>
        <v>267</v>
      </c>
      <c r="W517" s="77">
        <f t="shared" si="8"/>
        <v>190</v>
      </c>
      <c r="X517" s="77">
        <f t="shared" si="9"/>
        <v>172.6893763</v>
      </c>
      <c r="Y517" s="77">
        <f t="shared" si="10"/>
        <v>94.31062367</v>
      </c>
      <c r="Z517" s="77">
        <f t="shared" si="11"/>
        <v>120.4018865</v>
      </c>
      <c r="AA517" s="77">
        <f t="shared" si="12"/>
        <v>69.5981135</v>
      </c>
      <c r="AB517" s="77">
        <f t="shared" si="13"/>
        <v>0.5327484641</v>
      </c>
      <c r="AC517" s="77">
        <f t="shared" si="14"/>
        <v>0.1827213895</v>
      </c>
      <c r="AD517" s="42">
        <f t="shared" si="15"/>
        <v>92</v>
      </c>
      <c r="AE517" s="42">
        <f t="shared" si="16"/>
        <v>50</v>
      </c>
      <c r="AF517" s="42">
        <f t="shared" si="17"/>
        <v>22</v>
      </c>
      <c r="AG517" s="42">
        <f t="shared" si="18"/>
        <v>13</v>
      </c>
      <c r="AH517" s="32">
        <f>'M1,M2,M3 Restoration'!AT517</f>
        <v>0.3324430365</v>
      </c>
      <c r="AI517" s="77">
        <f t="shared" si="19"/>
        <v>17</v>
      </c>
      <c r="AJ517" s="77">
        <f t="shared" si="20"/>
        <v>33</v>
      </c>
      <c r="AK517" s="77"/>
      <c r="AL517" s="77"/>
    </row>
    <row r="518">
      <c r="A518" s="1"/>
      <c r="B518" s="1"/>
      <c r="C518" s="62"/>
      <c r="D518" s="62"/>
      <c r="E518" s="2">
        <v>7040.0</v>
      </c>
      <c r="F518" s="61">
        <v>2136.0</v>
      </c>
      <c r="G518" s="43">
        <f>'N1,N2,N3 Restoration'!H518</f>
        <v>29</v>
      </c>
      <c r="H518" s="43">
        <f>'Turnout Restoration'!AW518</f>
        <v>34</v>
      </c>
      <c r="I518" s="43">
        <f>'N1,N2,N3 Restoration'!J518</f>
        <v>25</v>
      </c>
      <c r="J518" s="44">
        <v>111.0</v>
      </c>
      <c r="K518" s="44">
        <v>149.0</v>
      </c>
      <c r="L518" s="44">
        <v>77.0</v>
      </c>
      <c r="M518" s="45">
        <f>'Turnout Restoration'!AR518</f>
        <v>20</v>
      </c>
      <c r="N518" s="45">
        <f>'Turnout Restoration'!O518</f>
        <v>33</v>
      </c>
      <c r="O518" s="45">
        <f>'Turnout Restoration'!AT518</f>
        <v>21</v>
      </c>
      <c r="P518" s="77">
        <f t="shared" si="2"/>
        <v>0.8209606987</v>
      </c>
      <c r="Q518" s="77">
        <f t="shared" si="3"/>
        <v>0.8186813187</v>
      </c>
      <c r="R518" s="77">
        <f t="shared" si="4"/>
        <v>0.06884197148</v>
      </c>
      <c r="S518" s="77">
        <f t="shared" si="5"/>
        <v>-0.02515639092</v>
      </c>
      <c r="T518" s="77">
        <f t="shared" ref="T518:U518" si="535">R518+$D$12</f>
        <v>0.4299356959</v>
      </c>
      <c r="U518" s="77">
        <f t="shared" si="535"/>
        <v>0.3359373335</v>
      </c>
      <c r="V518" s="77">
        <f t="shared" si="7"/>
        <v>229</v>
      </c>
      <c r="W518" s="77">
        <f t="shared" si="8"/>
        <v>182</v>
      </c>
      <c r="X518" s="77">
        <f t="shared" si="9"/>
        <v>130.5447256</v>
      </c>
      <c r="Y518" s="77">
        <f t="shared" si="10"/>
        <v>98.45527436</v>
      </c>
      <c r="Z518" s="77">
        <f t="shared" si="11"/>
        <v>120.8594053</v>
      </c>
      <c r="AA518" s="77">
        <f t="shared" si="12"/>
        <v>61.1405947</v>
      </c>
      <c r="AB518" s="77">
        <f t="shared" si="13"/>
        <v>0.314068606</v>
      </c>
      <c r="AC518" s="77">
        <f t="shared" si="14"/>
        <v>0.273044534</v>
      </c>
      <c r="AD518" s="42">
        <f t="shared" si="15"/>
        <v>41</v>
      </c>
      <c r="AE518" s="42">
        <f t="shared" si="16"/>
        <v>31</v>
      </c>
      <c r="AF518" s="42">
        <f t="shared" si="17"/>
        <v>33</v>
      </c>
      <c r="AG518" s="42">
        <f t="shared" si="18"/>
        <v>17</v>
      </c>
      <c r="AH518" s="32">
        <f>'M1,M2,M3 Restoration'!AT518</f>
        <v>0.5456577946</v>
      </c>
      <c r="AI518" s="77">
        <f t="shared" si="19"/>
        <v>17</v>
      </c>
      <c r="AJ518" s="77">
        <f t="shared" si="20"/>
        <v>14</v>
      </c>
      <c r="AK518" s="77"/>
      <c r="AL518" s="77"/>
    </row>
    <row r="519">
      <c r="A519" s="1"/>
      <c r="B519" s="1"/>
      <c r="C519" s="62"/>
      <c r="D519" s="62"/>
      <c r="E519" s="2">
        <v>7041.0</v>
      </c>
      <c r="F519" s="61">
        <v>1818.0</v>
      </c>
      <c r="G519" s="43">
        <f>'N1,N2,N3 Restoration'!H519</f>
        <v>27</v>
      </c>
      <c r="H519" s="43">
        <f>'Turnout Restoration'!AW519</f>
        <v>32</v>
      </c>
      <c r="I519" s="43">
        <f>'N1,N2,N3 Restoration'!J519</f>
        <v>38</v>
      </c>
      <c r="J519" s="44">
        <v>112.0</v>
      </c>
      <c r="K519" s="44">
        <v>158.0</v>
      </c>
      <c r="L519" s="44">
        <v>97.0</v>
      </c>
      <c r="M519" s="45">
        <f>'Turnout Restoration'!AR519</f>
        <v>19</v>
      </c>
      <c r="N519" s="45">
        <f>'Turnout Restoration'!O519</f>
        <v>33</v>
      </c>
      <c r="O519" s="45">
        <f>'Turnout Restoration'!AT519</f>
        <v>28</v>
      </c>
      <c r="P519" s="77">
        <f t="shared" si="2"/>
        <v>0.81640625</v>
      </c>
      <c r="Q519" s="77">
        <f t="shared" si="3"/>
        <v>0.8272251309</v>
      </c>
      <c r="R519" s="77">
        <f t="shared" si="4"/>
        <v>0.06673128064</v>
      </c>
      <c r="S519" s="77">
        <f t="shared" si="5"/>
        <v>-0.02119688948</v>
      </c>
      <c r="T519" s="77">
        <f t="shared" ref="T519:U519" si="536">R519+$D$12</f>
        <v>0.427825005</v>
      </c>
      <c r="U519" s="77">
        <f t="shared" si="536"/>
        <v>0.3398968349</v>
      </c>
      <c r="V519" s="77">
        <f t="shared" si="7"/>
        <v>256</v>
      </c>
      <c r="W519" s="77">
        <f t="shared" si="8"/>
        <v>191</v>
      </c>
      <c r="X519" s="77">
        <f t="shared" si="9"/>
        <v>146.4767987</v>
      </c>
      <c r="Y519" s="77">
        <f t="shared" si="10"/>
        <v>109.5232013</v>
      </c>
      <c r="Z519" s="77">
        <f t="shared" si="11"/>
        <v>126.0797045</v>
      </c>
      <c r="AA519" s="77">
        <f t="shared" si="12"/>
        <v>64.92029547</v>
      </c>
      <c r="AB519" s="77">
        <f t="shared" si="13"/>
        <v>0.320869929</v>
      </c>
      <c r="AC519" s="77">
        <f t="shared" si="14"/>
        <v>0.2617391921</v>
      </c>
      <c r="AD519" s="42">
        <f t="shared" si="15"/>
        <v>47</v>
      </c>
      <c r="AE519" s="42">
        <f t="shared" si="16"/>
        <v>35</v>
      </c>
      <c r="AF519" s="42">
        <f t="shared" si="17"/>
        <v>33</v>
      </c>
      <c r="AG519" s="42">
        <f t="shared" si="18"/>
        <v>17</v>
      </c>
      <c r="AH519" s="32">
        <f>'M1,M2,M3 Restoration'!AT519</f>
        <v>0.3977132895</v>
      </c>
      <c r="AI519" s="77">
        <f t="shared" si="19"/>
        <v>14</v>
      </c>
      <c r="AJ519" s="77">
        <f t="shared" si="20"/>
        <v>21</v>
      </c>
      <c r="AK519" s="77"/>
      <c r="AL519" s="77"/>
    </row>
    <row r="520">
      <c r="A520" s="1"/>
      <c r="B520" s="1"/>
      <c r="C520" s="62"/>
      <c r="D520" s="62"/>
      <c r="E520" s="2">
        <v>7042.0</v>
      </c>
      <c r="F520" s="61">
        <v>1767.0</v>
      </c>
      <c r="G520" s="43">
        <f>'N1,N2,N3 Restoration'!H520</f>
        <v>22</v>
      </c>
      <c r="H520" s="43">
        <f>'Turnout Restoration'!AW520</f>
        <v>21</v>
      </c>
      <c r="I520" s="43">
        <f>'N1,N2,N3 Restoration'!J520</f>
        <v>20</v>
      </c>
      <c r="J520" s="44">
        <v>61.0</v>
      </c>
      <c r="K520" s="44">
        <v>115.0</v>
      </c>
      <c r="L520" s="44">
        <v>40.0</v>
      </c>
      <c r="M520" s="45">
        <f>'Turnout Restoration'!AR520</f>
        <v>22</v>
      </c>
      <c r="N520" s="45">
        <f>'Turnout Restoration'!O520</f>
        <v>26</v>
      </c>
      <c r="O520" s="45">
        <f>'Turnout Restoration'!AT520</f>
        <v>22</v>
      </c>
      <c r="P520" s="77">
        <f t="shared" si="2"/>
        <v>0.6965517241</v>
      </c>
      <c r="Q520" s="77">
        <f t="shared" si="3"/>
        <v>0.8156028369</v>
      </c>
      <c r="R520" s="77">
        <f t="shared" si="4"/>
        <v>0.01118650083</v>
      </c>
      <c r="S520" s="77">
        <f t="shared" si="5"/>
        <v>-0.02658306707</v>
      </c>
      <c r="T520" s="77">
        <f t="shared" ref="T520:U520" si="537">R520+$D$12</f>
        <v>0.3722802252</v>
      </c>
      <c r="U520" s="77">
        <f t="shared" si="537"/>
        <v>0.3345106573</v>
      </c>
      <c r="V520" s="77">
        <f t="shared" si="7"/>
        <v>145</v>
      </c>
      <c r="W520" s="77">
        <f t="shared" si="8"/>
        <v>141</v>
      </c>
      <c r="X520" s="77">
        <f t="shared" si="9"/>
        <v>91.01936734</v>
      </c>
      <c r="Y520" s="77">
        <f t="shared" si="10"/>
        <v>53.98063266</v>
      </c>
      <c r="Z520" s="77">
        <f t="shared" si="11"/>
        <v>93.83399732</v>
      </c>
      <c r="AA520" s="77">
        <f t="shared" si="12"/>
        <v>47.16600268</v>
      </c>
      <c r="AB520" s="77">
        <f t="shared" si="13"/>
        <v>0.4834135996</v>
      </c>
      <c r="AC520" s="77">
        <f t="shared" si="14"/>
        <v>0.277085073</v>
      </c>
      <c r="AD520" s="42">
        <f t="shared" si="15"/>
        <v>44</v>
      </c>
      <c r="AE520" s="42">
        <f t="shared" si="16"/>
        <v>26</v>
      </c>
      <c r="AF520" s="42">
        <f t="shared" si="17"/>
        <v>26</v>
      </c>
      <c r="AG520" s="42">
        <f t="shared" si="18"/>
        <v>13</v>
      </c>
      <c r="AH520" s="32">
        <f>'M1,M2,M3 Restoration'!AT520</f>
        <v>0.5516563555</v>
      </c>
      <c r="AI520" s="77">
        <f t="shared" si="19"/>
        <v>14</v>
      </c>
      <c r="AJ520" s="77">
        <f t="shared" si="20"/>
        <v>12</v>
      </c>
      <c r="AK520" s="77"/>
      <c r="AL520" s="77"/>
    </row>
    <row r="521">
      <c r="A521" s="1"/>
      <c r="B521" s="1"/>
      <c r="C521" s="62"/>
      <c r="D521" s="62"/>
      <c r="E521" s="2">
        <v>7047.0</v>
      </c>
      <c r="F521" s="61">
        <v>2495.0</v>
      </c>
      <c r="G521" s="43">
        <f>'N1,N2,N3 Restoration'!H521</f>
        <v>25</v>
      </c>
      <c r="H521" s="43">
        <f>'Turnout Restoration'!AW521</f>
        <v>10</v>
      </c>
      <c r="I521" s="43">
        <f>'N1,N2,N3 Restoration'!J521</f>
        <v>37</v>
      </c>
      <c r="J521" s="44">
        <v>69.0</v>
      </c>
      <c r="K521" s="44">
        <v>178.0</v>
      </c>
      <c r="L521" s="44">
        <v>71.0</v>
      </c>
      <c r="M521" s="45">
        <f>'Turnout Restoration'!AR521</f>
        <v>23</v>
      </c>
      <c r="N521" s="45">
        <f>'Turnout Restoration'!O521</f>
        <v>17</v>
      </c>
      <c r="O521" s="45">
        <f>'Turnout Restoration'!AT521</f>
        <v>49</v>
      </c>
      <c r="P521" s="77">
        <f t="shared" si="2"/>
        <v>0.6603773585</v>
      </c>
      <c r="Q521" s="77">
        <f t="shared" si="3"/>
        <v>0.9128205128</v>
      </c>
      <c r="R521" s="77">
        <f t="shared" si="4"/>
        <v>-0.005577965589</v>
      </c>
      <c r="S521" s="77">
        <f t="shared" si="5"/>
        <v>0.01847100464</v>
      </c>
      <c r="T521" s="77">
        <f t="shared" ref="T521:U521" si="538">R521+$D$12</f>
        <v>0.3555157588</v>
      </c>
      <c r="U521" s="77">
        <f t="shared" si="538"/>
        <v>0.3795647291</v>
      </c>
      <c r="V521" s="77">
        <f t="shared" si="7"/>
        <v>212</v>
      </c>
      <c r="W521" s="77">
        <f t="shared" si="8"/>
        <v>195</v>
      </c>
      <c r="X521" s="77">
        <f t="shared" si="9"/>
        <v>136.6306591</v>
      </c>
      <c r="Y521" s="77">
        <f t="shared" si="10"/>
        <v>75.36934087</v>
      </c>
      <c r="Z521" s="77">
        <f t="shared" si="11"/>
        <v>120.9848778</v>
      </c>
      <c r="AA521" s="77">
        <f t="shared" si="12"/>
        <v>74.01512216</v>
      </c>
      <c r="AB521" s="77">
        <f t="shared" si="13"/>
        <v>0.5269681085</v>
      </c>
      <c r="AC521" s="77">
        <f t="shared" si="14"/>
        <v>0.1405134287</v>
      </c>
      <c r="AD521" s="42">
        <f t="shared" si="15"/>
        <v>72</v>
      </c>
      <c r="AE521" s="42">
        <f t="shared" si="16"/>
        <v>40</v>
      </c>
      <c r="AF521" s="42">
        <f t="shared" si="17"/>
        <v>17</v>
      </c>
      <c r="AG521" s="42">
        <f t="shared" si="18"/>
        <v>10</v>
      </c>
      <c r="AH521" s="32">
        <f>'M1,M2,M3 Restoration'!AT521</f>
        <v>0.3381010627</v>
      </c>
      <c r="AI521" s="77">
        <f t="shared" si="19"/>
        <v>14</v>
      </c>
      <c r="AJ521" s="77">
        <f t="shared" si="20"/>
        <v>26</v>
      </c>
      <c r="AK521" s="77"/>
      <c r="AL521" s="77"/>
    </row>
    <row r="522">
      <c r="A522" s="1"/>
      <c r="B522" s="1"/>
      <c r="C522" s="62"/>
      <c r="D522" s="62"/>
      <c r="E522" s="2">
        <v>7053.0</v>
      </c>
      <c r="F522" s="61">
        <v>629.0</v>
      </c>
      <c r="G522" s="43">
        <f>'N1,N2,N3 Restoration'!H522</f>
        <v>11</v>
      </c>
      <c r="H522" s="43">
        <f>'Turnout Restoration'!AW522</f>
        <v>14</v>
      </c>
      <c r="I522" s="43">
        <f>'N1,N2,N3 Restoration'!J522</f>
        <v>3</v>
      </c>
      <c r="J522" s="44">
        <v>13.0</v>
      </c>
      <c r="K522" s="44">
        <v>77.0</v>
      </c>
      <c r="L522" s="44">
        <v>18.0</v>
      </c>
      <c r="M522" s="45">
        <f>'Turnout Restoration'!AR522</f>
        <v>6</v>
      </c>
      <c r="N522" s="45">
        <f>'Turnout Restoration'!O522</f>
        <v>5</v>
      </c>
      <c r="O522" s="45">
        <f>'Turnout Restoration'!AT522</f>
        <v>3</v>
      </c>
      <c r="P522" s="77">
        <f t="shared" si="2"/>
        <v>0.775</v>
      </c>
      <c r="Q522" s="77">
        <f t="shared" si="3"/>
        <v>0.9390243902</v>
      </c>
      <c r="R522" s="77">
        <f t="shared" si="4"/>
        <v>0.04754217599</v>
      </c>
      <c r="S522" s="77">
        <f t="shared" si="5"/>
        <v>0.03061479805</v>
      </c>
      <c r="T522" s="77">
        <f t="shared" ref="T522:U522" si="539">R522+$D$12</f>
        <v>0.4086359004</v>
      </c>
      <c r="U522" s="77">
        <f t="shared" si="539"/>
        <v>0.3917085225</v>
      </c>
      <c r="V522" s="77">
        <f t="shared" si="7"/>
        <v>40</v>
      </c>
      <c r="W522" s="77">
        <f t="shared" si="8"/>
        <v>82</v>
      </c>
      <c r="X522" s="77">
        <f t="shared" si="9"/>
        <v>23.65456398</v>
      </c>
      <c r="Y522" s="77">
        <f t="shared" si="10"/>
        <v>16.34543602</v>
      </c>
      <c r="Z522" s="77">
        <f t="shared" si="11"/>
        <v>49.87990116</v>
      </c>
      <c r="AA522" s="77">
        <f t="shared" si="12"/>
        <v>32.12009884</v>
      </c>
      <c r="AB522" s="77">
        <f t="shared" si="13"/>
        <v>0.3804762585</v>
      </c>
      <c r="AC522" s="77">
        <f t="shared" si="14"/>
        <v>0.100240776</v>
      </c>
      <c r="AD522" s="42">
        <f t="shared" si="15"/>
        <v>9</v>
      </c>
      <c r="AE522" s="42">
        <f t="shared" si="16"/>
        <v>6</v>
      </c>
      <c r="AF522" s="42">
        <f t="shared" si="17"/>
        <v>5</v>
      </c>
      <c r="AG522" s="42">
        <f t="shared" si="18"/>
        <v>3</v>
      </c>
      <c r="AH522" s="32">
        <f>'M1,M2,M3 Restoration'!AT522</f>
        <v>0.5143336585</v>
      </c>
      <c r="AI522" s="77">
        <f t="shared" si="19"/>
        <v>3</v>
      </c>
      <c r="AJ522" s="77">
        <f t="shared" si="20"/>
        <v>3</v>
      </c>
      <c r="AK522" s="77"/>
      <c r="AL522" s="77"/>
    </row>
    <row r="523">
      <c r="A523" s="1"/>
      <c r="B523" s="1"/>
      <c r="C523" s="62"/>
      <c r="D523" s="62"/>
      <c r="E523" s="2">
        <v>7055.0</v>
      </c>
      <c r="F523" s="61">
        <v>3274.0</v>
      </c>
      <c r="G523" s="43">
        <f>'N1,N2,N3 Restoration'!H523</f>
        <v>30</v>
      </c>
      <c r="H523" s="43">
        <f>'Turnout Restoration'!AW523</f>
        <v>13</v>
      </c>
      <c r="I523" s="43">
        <f>'N1,N2,N3 Restoration'!J523</f>
        <v>33</v>
      </c>
      <c r="J523" s="44">
        <v>49.0</v>
      </c>
      <c r="K523" s="44">
        <v>106.0</v>
      </c>
      <c r="L523" s="44">
        <v>44.0</v>
      </c>
      <c r="M523" s="45">
        <f>'Turnout Restoration'!AR523</f>
        <v>28</v>
      </c>
      <c r="N523" s="45">
        <f>'Turnout Restoration'!O523</f>
        <v>13</v>
      </c>
      <c r="O523" s="45">
        <f>'Turnout Restoration'!AT523</f>
        <v>26</v>
      </c>
      <c r="P523" s="77">
        <f t="shared" si="2"/>
        <v>0.6326530612</v>
      </c>
      <c r="Q523" s="77">
        <f t="shared" si="3"/>
        <v>0.8907563025</v>
      </c>
      <c r="R523" s="77">
        <f t="shared" si="4"/>
        <v>-0.01842637474</v>
      </c>
      <c r="S523" s="77">
        <f t="shared" si="5"/>
        <v>0.00824567778</v>
      </c>
      <c r="T523" s="77">
        <f t="shared" ref="T523:U523" si="540">R523+$D$12</f>
        <v>0.3426673497</v>
      </c>
      <c r="U523" s="77">
        <f t="shared" si="540"/>
        <v>0.3693394022</v>
      </c>
      <c r="V523" s="77">
        <f t="shared" si="7"/>
        <v>147</v>
      </c>
      <c r="W523" s="77">
        <f t="shared" si="8"/>
        <v>119</v>
      </c>
      <c r="X523" s="77">
        <f t="shared" si="9"/>
        <v>96.6278996</v>
      </c>
      <c r="Y523" s="77">
        <f t="shared" si="10"/>
        <v>50.3721004</v>
      </c>
      <c r="Z523" s="77">
        <f t="shared" si="11"/>
        <v>75.04861114</v>
      </c>
      <c r="AA523" s="77">
        <f t="shared" si="12"/>
        <v>43.95138886</v>
      </c>
      <c r="AB523" s="77">
        <f t="shared" si="13"/>
        <v>0.558844808</v>
      </c>
      <c r="AC523" s="77">
        <f t="shared" si="14"/>
        <v>0.1732210604</v>
      </c>
      <c r="AD523" s="42">
        <f t="shared" si="15"/>
        <v>54</v>
      </c>
      <c r="AE523" s="42">
        <f t="shared" si="16"/>
        <v>28</v>
      </c>
      <c r="AF523" s="42">
        <f t="shared" si="17"/>
        <v>13</v>
      </c>
      <c r="AG523" s="42">
        <f t="shared" si="18"/>
        <v>8</v>
      </c>
      <c r="AH523" s="32">
        <f>'M1,M2,M3 Restoration'!AT523</f>
        <v>0.4303630824</v>
      </c>
      <c r="AI523" s="77">
        <f t="shared" si="19"/>
        <v>12</v>
      </c>
      <c r="AJ523" s="77">
        <f t="shared" si="20"/>
        <v>16</v>
      </c>
      <c r="AK523" s="77"/>
      <c r="AL523" s="77"/>
    </row>
    <row r="524">
      <c r="A524" s="1"/>
      <c r="B524" s="1"/>
      <c r="C524" s="62"/>
      <c r="D524" s="62"/>
      <c r="E524" s="2">
        <v>7056.0</v>
      </c>
      <c r="F524" s="61">
        <v>2345.0</v>
      </c>
      <c r="G524" s="43">
        <f>'N1,N2,N3 Restoration'!H524</f>
        <v>29</v>
      </c>
      <c r="H524" s="43">
        <f>'Turnout Restoration'!AW524</f>
        <v>18</v>
      </c>
      <c r="I524" s="43">
        <f>'N1,N2,N3 Restoration'!J524</f>
        <v>28</v>
      </c>
      <c r="J524" s="44">
        <v>68.0</v>
      </c>
      <c r="K524" s="44">
        <v>166.0</v>
      </c>
      <c r="L524" s="44">
        <v>38.0</v>
      </c>
      <c r="M524" s="45">
        <f>'Turnout Restoration'!AR524</f>
        <v>26</v>
      </c>
      <c r="N524" s="45">
        <f>'Turnout Restoration'!O524</f>
        <v>21</v>
      </c>
      <c r="O524" s="45">
        <f>'Turnout Restoration'!AT524</f>
        <v>32</v>
      </c>
      <c r="P524" s="77">
        <f t="shared" si="2"/>
        <v>0.6463414634</v>
      </c>
      <c r="Q524" s="77">
        <f t="shared" si="3"/>
        <v>0.8877005348</v>
      </c>
      <c r="R524" s="77">
        <f t="shared" si="4"/>
        <v>-0.01208269034</v>
      </c>
      <c r="S524" s="77">
        <f t="shared" si="5"/>
        <v>0.006829528109</v>
      </c>
      <c r="T524" s="77">
        <f t="shared" ref="T524:U524" si="541">R524+$D$12</f>
        <v>0.3490110341</v>
      </c>
      <c r="U524" s="77">
        <f t="shared" si="541"/>
        <v>0.3679232525</v>
      </c>
      <c r="V524" s="77">
        <f t="shared" si="7"/>
        <v>164</v>
      </c>
      <c r="W524" s="77">
        <f t="shared" si="8"/>
        <v>187</v>
      </c>
      <c r="X524" s="77">
        <f t="shared" si="9"/>
        <v>106.7621904</v>
      </c>
      <c r="Y524" s="77">
        <f t="shared" si="10"/>
        <v>57.23780959</v>
      </c>
      <c r="Z524" s="77">
        <f t="shared" si="11"/>
        <v>118.1983518</v>
      </c>
      <c r="AA524" s="77">
        <f t="shared" si="12"/>
        <v>68.80164822</v>
      </c>
      <c r="AB524" s="77">
        <f t="shared" si="13"/>
        <v>0.5432634885</v>
      </c>
      <c r="AC524" s="77">
        <f t="shared" si="14"/>
        <v>0.1776674521</v>
      </c>
      <c r="AD524" s="42">
        <f t="shared" si="15"/>
        <v>58</v>
      </c>
      <c r="AE524" s="42">
        <f t="shared" si="16"/>
        <v>31</v>
      </c>
      <c r="AF524" s="42">
        <f t="shared" si="17"/>
        <v>21</v>
      </c>
      <c r="AG524" s="42">
        <f t="shared" si="18"/>
        <v>12</v>
      </c>
      <c r="AH524" s="32">
        <f>'M1,M2,M3 Restoration'!AT524</f>
        <v>0.5821776461</v>
      </c>
      <c r="AI524" s="77">
        <f t="shared" si="19"/>
        <v>18</v>
      </c>
      <c r="AJ524" s="77">
        <f t="shared" si="20"/>
        <v>13</v>
      </c>
      <c r="AK524" s="77"/>
      <c r="AL524" s="77"/>
    </row>
    <row r="525">
      <c r="A525" s="1"/>
      <c r="B525" s="1"/>
      <c r="C525" s="62"/>
      <c r="D525" s="62"/>
      <c r="E525" s="2">
        <v>7057.0</v>
      </c>
      <c r="F525" s="61">
        <v>1104.0</v>
      </c>
      <c r="G525" s="43">
        <f>'N1,N2,N3 Restoration'!H525</f>
        <v>13</v>
      </c>
      <c r="H525" s="43">
        <f>'Turnout Restoration'!AW525</f>
        <v>13</v>
      </c>
      <c r="I525" s="43">
        <f>'N1,N2,N3 Restoration'!J525</f>
        <v>10</v>
      </c>
      <c r="J525" s="44">
        <v>38.0</v>
      </c>
      <c r="K525" s="44">
        <v>79.0</v>
      </c>
      <c r="L525" s="44">
        <v>28.0</v>
      </c>
      <c r="M525" s="45">
        <f>'Turnout Restoration'!AR525</f>
        <v>12</v>
      </c>
      <c r="N525" s="45">
        <f>'Turnout Restoration'!O525</f>
        <v>11</v>
      </c>
      <c r="O525" s="45">
        <f>'Turnout Restoration'!AT525</f>
        <v>12</v>
      </c>
      <c r="P525" s="77">
        <f t="shared" si="2"/>
        <v>0.7333333333</v>
      </c>
      <c r="Q525" s="77">
        <f t="shared" si="3"/>
        <v>0.8777777778</v>
      </c>
      <c r="R525" s="77">
        <f t="shared" si="4"/>
        <v>0.02823238516</v>
      </c>
      <c r="S525" s="77">
        <f t="shared" si="5"/>
        <v>0.002230975425</v>
      </c>
      <c r="T525" s="77">
        <f t="shared" ref="T525:U525" si="542">R525+$D$12</f>
        <v>0.3893261096</v>
      </c>
      <c r="U525" s="77">
        <f t="shared" si="542"/>
        <v>0.3633246998</v>
      </c>
      <c r="V525" s="77">
        <f t="shared" si="7"/>
        <v>90</v>
      </c>
      <c r="W525" s="77">
        <f t="shared" si="8"/>
        <v>90</v>
      </c>
      <c r="X525" s="77">
        <f t="shared" si="9"/>
        <v>54.96065014</v>
      </c>
      <c r="Y525" s="77">
        <f t="shared" si="10"/>
        <v>35.03934986</v>
      </c>
      <c r="Z525" s="77">
        <f t="shared" si="11"/>
        <v>57.30077701</v>
      </c>
      <c r="AA525" s="77">
        <f t="shared" si="12"/>
        <v>32.69922299</v>
      </c>
      <c r="AB525" s="77">
        <f t="shared" si="13"/>
        <v>0.4366760571</v>
      </c>
      <c r="AC525" s="77">
        <f t="shared" si="14"/>
        <v>0.1919694736</v>
      </c>
      <c r="AD525" s="42">
        <f t="shared" si="15"/>
        <v>24</v>
      </c>
      <c r="AE525" s="42">
        <f t="shared" si="16"/>
        <v>15</v>
      </c>
      <c r="AF525" s="42">
        <f t="shared" si="17"/>
        <v>11</v>
      </c>
      <c r="AG525" s="42">
        <f t="shared" si="18"/>
        <v>6</v>
      </c>
      <c r="AH525" s="32">
        <f>'M1,M2,M3 Restoration'!AT525</f>
        <v>0.5483073123</v>
      </c>
      <c r="AI525" s="77">
        <f t="shared" si="19"/>
        <v>8</v>
      </c>
      <c r="AJ525" s="77">
        <f t="shared" si="20"/>
        <v>7</v>
      </c>
      <c r="AK525" s="77"/>
      <c r="AL525" s="77"/>
    </row>
    <row r="526">
      <c r="A526" s="1"/>
      <c r="B526" s="1"/>
      <c r="C526" s="62"/>
      <c r="D526" s="62"/>
      <c r="E526" s="2">
        <v>7058.0</v>
      </c>
      <c r="F526" s="61">
        <v>922.0</v>
      </c>
      <c r="G526" s="43">
        <f>'N1,N2,N3 Restoration'!H526</f>
        <v>14</v>
      </c>
      <c r="H526" s="43">
        <f>'Turnout Restoration'!AW526</f>
        <v>9</v>
      </c>
      <c r="I526" s="43">
        <f>'N1,N2,N3 Restoration'!J526</f>
        <v>10</v>
      </c>
      <c r="J526" s="44">
        <v>25.0</v>
      </c>
      <c r="K526" s="44">
        <v>71.0</v>
      </c>
      <c r="L526" s="44">
        <v>13.0</v>
      </c>
      <c r="M526" s="45">
        <f>'Turnout Restoration'!AR526</f>
        <v>11</v>
      </c>
      <c r="N526" s="45">
        <f>'Turnout Restoration'!O526</f>
        <v>12</v>
      </c>
      <c r="O526" s="45">
        <f>'Turnout Restoration'!AT526</f>
        <v>12</v>
      </c>
      <c r="P526" s="77">
        <f t="shared" si="2"/>
        <v>0.6229508197</v>
      </c>
      <c r="Q526" s="77">
        <f t="shared" si="3"/>
        <v>0.8554216867</v>
      </c>
      <c r="R526" s="77">
        <f t="shared" si="4"/>
        <v>-0.02292273286</v>
      </c>
      <c r="S526" s="77">
        <f t="shared" si="5"/>
        <v>-0.008129619177</v>
      </c>
      <c r="T526" s="77">
        <f t="shared" ref="T526:U526" si="543">R526+$D$12</f>
        <v>0.3381709915</v>
      </c>
      <c r="U526" s="77">
        <f t="shared" si="543"/>
        <v>0.3529641052</v>
      </c>
      <c r="V526" s="77">
        <f t="shared" si="7"/>
        <v>61</v>
      </c>
      <c r="W526" s="77">
        <f t="shared" si="8"/>
        <v>83</v>
      </c>
      <c r="X526" s="77">
        <f t="shared" si="9"/>
        <v>40.37156952</v>
      </c>
      <c r="Y526" s="77">
        <f t="shared" si="10"/>
        <v>20.62843048</v>
      </c>
      <c r="Z526" s="77">
        <f t="shared" si="11"/>
        <v>53.70397927</v>
      </c>
      <c r="AA526" s="77">
        <f t="shared" si="12"/>
        <v>29.29602073</v>
      </c>
      <c r="AB526" s="77">
        <f t="shared" si="13"/>
        <v>0.5697078483</v>
      </c>
      <c r="AC526" s="77">
        <f t="shared" si="14"/>
        <v>0.2234471293</v>
      </c>
      <c r="AD526" s="42">
        <f t="shared" si="15"/>
        <v>23</v>
      </c>
      <c r="AE526" s="42">
        <f t="shared" si="16"/>
        <v>12</v>
      </c>
      <c r="AF526" s="42">
        <f t="shared" si="17"/>
        <v>12</v>
      </c>
      <c r="AG526" s="42">
        <f t="shared" si="18"/>
        <v>7</v>
      </c>
      <c r="AH526" s="32">
        <f>'M1,M2,M3 Restoration'!AT526</f>
        <v>0.6535318882</v>
      </c>
      <c r="AI526" s="77">
        <f t="shared" si="19"/>
        <v>8</v>
      </c>
      <c r="AJ526" s="77">
        <f t="shared" si="20"/>
        <v>4</v>
      </c>
      <c r="AK526" s="77"/>
      <c r="AL526" s="77"/>
    </row>
    <row r="527">
      <c r="A527" s="1"/>
      <c r="B527" s="1"/>
      <c r="C527" s="62"/>
      <c r="D527" s="62"/>
      <c r="E527" s="2">
        <v>7059.0</v>
      </c>
      <c r="F527" s="61">
        <v>2506.0</v>
      </c>
      <c r="G527" s="43">
        <f>'N1,N2,N3 Restoration'!H527</f>
        <v>34</v>
      </c>
      <c r="H527" s="43">
        <f>'Turnout Restoration'!AW527</f>
        <v>42</v>
      </c>
      <c r="I527" s="43">
        <f>'N1,N2,N3 Restoration'!J527</f>
        <v>26</v>
      </c>
      <c r="J527" s="44">
        <v>106.0</v>
      </c>
      <c r="K527" s="44">
        <v>253.0</v>
      </c>
      <c r="L527" s="44">
        <v>86.0</v>
      </c>
      <c r="M527" s="45">
        <f>'Turnout Restoration'!AR527</f>
        <v>42</v>
      </c>
      <c r="N527" s="45">
        <f>'Turnout Restoration'!O527</f>
        <v>38</v>
      </c>
      <c r="O527" s="45">
        <f>'Turnout Restoration'!AT527</f>
        <v>36</v>
      </c>
      <c r="P527" s="77">
        <f t="shared" si="2"/>
        <v>0.7111111111</v>
      </c>
      <c r="Q527" s="77">
        <f t="shared" si="3"/>
        <v>0.8694158076</v>
      </c>
      <c r="R527" s="77">
        <f t="shared" si="4"/>
        <v>0.01793383005</v>
      </c>
      <c r="S527" s="77">
        <f t="shared" si="5"/>
        <v>-0.001644254077</v>
      </c>
      <c r="T527" s="77">
        <f t="shared" ref="T527:U527" si="544">R527+$D$12</f>
        <v>0.3790275545</v>
      </c>
      <c r="U527" s="77">
        <f t="shared" si="544"/>
        <v>0.3594494703</v>
      </c>
      <c r="V527" s="77">
        <f t="shared" si="7"/>
        <v>270</v>
      </c>
      <c r="W527" s="77">
        <f t="shared" si="8"/>
        <v>291</v>
      </c>
      <c r="X527" s="77">
        <f t="shared" si="9"/>
        <v>167.6625603</v>
      </c>
      <c r="Y527" s="77">
        <f t="shared" si="10"/>
        <v>102.3374397</v>
      </c>
      <c r="Z527" s="77">
        <f t="shared" si="11"/>
        <v>186.4002041</v>
      </c>
      <c r="AA527" s="77">
        <f t="shared" si="12"/>
        <v>104.5997959</v>
      </c>
      <c r="AB527" s="77">
        <f t="shared" si="13"/>
        <v>0.4652201413</v>
      </c>
      <c r="AC527" s="77">
        <f t="shared" si="14"/>
        <v>0.2038624377</v>
      </c>
      <c r="AD527" s="42">
        <f t="shared" si="15"/>
        <v>78</v>
      </c>
      <c r="AE527" s="42">
        <f t="shared" si="16"/>
        <v>48</v>
      </c>
      <c r="AF527" s="42">
        <f t="shared" si="17"/>
        <v>38</v>
      </c>
      <c r="AG527" s="42">
        <f t="shared" si="18"/>
        <v>21</v>
      </c>
      <c r="AH527" s="32">
        <f>'M1,M2,M3 Restoration'!AT527</f>
        <v>0.5215776366</v>
      </c>
      <c r="AI527" s="77">
        <f t="shared" si="19"/>
        <v>25</v>
      </c>
      <c r="AJ527" s="77">
        <f t="shared" si="20"/>
        <v>23</v>
      </c>
      <c r="AK527" s="77"/>
      <c r="AL527" s="77"/>
    </row>
    <row r="528">
      <c r="A528" s="1"/>
      <c r="B528" s="1"/>
      <c r="C528" s="62"/>
      <c r="D528" s="62"/>
      <c r="E528" s="2">
        <v>7060.0</v>
      </c>
      <c r="F528" s="61">
        <v>2246.0</v>
      </c>
      <c r="G528" s="43">
        <f>'N1,N2,N3 Restoration'!H528</f>
        <v>21</v>
      </c>
      <c r="H528" s="43">
        <f>'Turnout Restoration'!AW528</f>
        <v>25</v>
      </c>
      <c r="I528" s="43">
        <f>'N1,N2,N3 Restoration'!J528</f>
        <v>23</v>
      </c>
      <c r="J528" s="44">
        <v>50.0</v>
      </c>
      <c r="K528" s="44">
        <v>155.0</v>
      </c>
      <c r="L528" s="44">
        <v>60.0</v>
      </c>
      <c r="M528" s="45">
        <f>'Turnout Restoration'!AR528</f>
        <v>27</v>
      </c>
      <c r="N528" s="45">
        <f>'Turnout Restoration'!O528</f>
        <v>28</v>
      </c>
      <c r="O528" s="45">
        <f>'Turnout Restoration'!AT528</f>
        <v>29</v>
      </c>
      <c r="P528" s="77">
        <f t="shared" si="2"/>
        <v>0.6626506024</v>
      </c>
      <c r="Q528" s="77">
        <f t="shared" si="3"/>
        <v>0.8469945355</v>
      </c>
      <c r="R528" s="77">
        <f t="shared" si="4"/>
        <v>-0.004524464839</v>
      </c>
      <c r="S528" s="77">
        <f t="shared" si="5"/>
        <v>-0.01203505584</v>
      </c>
      <c r="T528" s="77">
        <f t="shared" ref="T528:U528" si="545">R528+$D$12</f>
        <v>0.3565692596</v>
      </c>
      <c r="U528" s="77">
        <f t="shared" si="545"/>
        <v>0.3490586686</v>
      </c>
      <c r="V528" s="77">
        <f t="shared" si="7"/>
        <v>166</v>
      </c>
      <c r="W528" s="77">
        <f t="shared" si="8"/>
        <v>183</v>
      </c>
      <c r="X528" s="77">
        <f t="shared" si="9"/>
        <v>106.8095029</v>
      </c>
      <c r="Y528" s="77">
        <f t="shared" si="10"/>
        <v>59.19049709</v>
      </c>
      <c r="Z528" s="77">
        <f t="shared" si="11"/>
        <v>119.1222637</v>
      </c>
      <c r="AA528" s="77">
        <f t="shared" si="12"/>
        <v>63.87773635</v>
      </c>
      <c r="AB528" s="77">
        <f t="shared" si="13"/>
        <v>0.524297918</v>
      </c>
      <c r="AC528" s="77">
        <f t="shared" si="14"/>
        <v>0.2350526186</v>
      </c>
      <c r="AD528" s="42">
        <f t="shared" si="15"/>
        <v>56</v>
      </c>
      <c r="AE528" s="42">
        <f t="shared" si="16"/>
        <v>31</v>
      </c>
      <c r="AF528" s="42">
        <f t="shared" si="17"/>
        <v>28</v>
      </c>
      <c r="AG528" s="42">
        <f t="shared" si="18"/>
        <v>15</v>
      </c>
      <c r="AH528" s="32">
        <f>'M1,M2,M3 Restoration'!AT528</f>
        <v>0.3443043148</v>
      </c>
      <c r="AI528" s="77">
        <f t="shared" si="19"/>
        <v>11</v>
      </c>
      <c r="AJ528" s="77">
        <f t="shared" si="20"/>
        <v>20</v>
      </c>
      <c r="AK528" s="77"/>
      <c r="AL528" s="77"/>
    </row>
    <row r="529">
      <c r="A529" s="1"/>
      <c r="B529" s="1"/>
      <c r="C529" s="62"/>
      <c r="D529" s="62"/>
      <c r="E529" s="2">
        <v>7079.0</v>
      </c>
      <c r="F529" s="61">
        <v>2180.0</v>
      </c>
      <c r="G529" s="43">
        <f>'N1,N2,N3 Restoration'!H529</f>
        <v>7</v>
      </c>
      <c r="H529" s="43">
        <f>'Turnout Restoration'!AW529</f>
        <v>16</v>
      </c>
      <c r="I529" s="43">
        <f>'N1,N2,N3 Restoration'!J529</f>
        <v>6</v>
      </c>
      <c r="J529" s="44">
        <v>24.0</v>
      </c>
      <c r="K529" s="44">
        <v>62.0</v>
      </c>
      <c r="L529" s="44">
        <v>17.0</v>
      </c>
      <c r="M529" s="45">
        <f>'Turnout Restoration'!AR529</f>
        <v>16</v>
      </c>
      <c r="N529" s="45">
        <f>'Turnout Restoration'!O529</f>
        <v>15</v>
      </c>
      <c r="O529" s="45">
        <f>'Turnout Restoration'!AT529</f>
        <v>12</v>
      </c>
      <c r="P529" s="77">
        <f t="shared" si="2"/>
        <v>0.5942028986</v>
      </c>
      <c r="Q529" s="77">
        <f t="shared" si="3"/>
        <v>0.8051948052</v>
      </c>
      <c r="R529" s="77">
        <f t="shared" si="4"/>
        <v>-0.03624552511</v>
      </c>
      <c r="S529" s="77">
        <f t="shared" si="5"/>
        <v>-0.03140651303</v>
      </c>
      <c r="T529" s="77">
        <f t="shared" ref="T529:U529" si="546">R529+$D$12</f>
        <v>0.3248481993</v>
      </c>
      <c r="U529" s="77">
        <f t="shared" si="546"/>
        <v>0.3296872114</v>
      </c>
      <c r="V529" s="77">
        <f t="shared" si="7"/>
        <v>69</v>
      </c>
      <c r="W529" s="77">
        <f t="shared" si="8"/>
        <v>77</v>
      </c>
      <c r="X529" s="77">
        <f t="shared" si="9"/>
        <v>46.58547425</v>
      </c>
      <c r="Y529" s="77">
        <f t="shared" si="10"/>
        <v>22.41452575</v>
      </c>
      <c r="Z529" s="77">
        <f t="shared" si="11"/>
        <v>51.61408472</v>
      </c>
      <c r="AA529" s="77">
        <f t="shared" si="12"/>
        <v>25.38591528</v>
      </c>
      <c r="AB529" s="77">
        <f t="shared" si="13"/>
        <v>0.6010457219</v>
      </c>
      <c r="AC529" s="77">
        <f t="shared" si="14"/>
        <v>0.2906183473</v>
      </c>
      <c r="AD529" s="42">
        <f t="shared" si="15"/>
        <v>28</v>
      </c>
      <c r="AE529" s="42">
        <f t="shared" si="16"/>
        <v>13</v>
      </c>
      <c r="AF529" s="42">
        <f t="shared" si="17"/>
        <v>15</v>
      </c>
      <c r="AG529" s="42">
        <f t="shared" si="18"/>
        <v>7</v>
      </c>
      <c r="AH529" s="32">
        <f>'M1,M2,M3 Restoration'!AT529</f>
        <v>0.5407806124</v>
      </c>
      <c r="AI529" s="77">
        <f t="shared" si="19"/>
        <v>7</v>
      </c>
      <c r="AJ529" s="77">
        <f t="shared" si="20"/>
        <v>6</v>
      </c>
      <c r="AK529" s="77"/>
      <c r="AL529" s="77"/>
    </row>
    <row r="530">
      <c r="A530" s="1"/>
      <c r="B530" s="1"/>
      <c r="C530" s="62"/>
      <c r="D530" s="62"/>
      <c r="E530" s="2">
        <v>7097.0</v>
      </c>
      <c r="F530" s="61">
        <v>1210.0</v>
      </c>
      <c r="G530" s="43">
        <f>'N1,N2,N3 Restoration'!H530</f>
        <v>12</v>
      </c>
      <c r="H530" s="43">
        <f>'Turnout Restoration'!AW530</f>
        <v>9</v>
      </c>
      <c r="I530" s="43">
        <f>'N1,N2,N3 Restoration'!J530</f>
        <v>7</v>
      </c>
      <c r="J530" s="44">
        <v>19.0</v>
      </c>
      <c r="K530" s="44">
        <v>62.0</v>
      </c>
      <c r="L530" s="44">
        <v>21.0</v>
      </c>
      <c r="M530" s="45">
        <f>'Turnout Restoration'!AR530</f>
        <v>11</v>
      </c>
      <c r="N530" s="45">
        <f>'Turnout Restoration'!O530</f>
        <v>11</v>
      </c>
      <c r="O530" s="45">
        <f>'Turnout Restoration'!AT530</f>
        <v>7</v>
      </c>
      <c r="P530" s="77">
        <f t="shared" si="2"/>
        <v>0.6896551724</v>
      </c>
      <c r="Q530" s="77">
        <f t="shared" si="3"/>
        <v>0.8493150685</v>
      </c>
      <c r="R530" s="77">
        <f t="shared" si="4"/>
        <v>0.007990397523</v>
      </c>
      <c r="S530" s="77">
        <f t="shared" si="5"/>
        <v>-0.01095963969</v>
      </c>
      <c r="T530" s="77">
        <f t="shared" ref="T530:U530" si="547">R530+$D$12</f>
        <v>0.3690841219</v>
      </c>
      <c r="U530" s="77">
        <f t="shared" si="547"/>
        <v>0.3501340847</v>
      </c>
      <c r="V530" s="77">
        <f t="shared" si="7"/>
        <v>58</v>
      </c>
      <c r="W530" s="77">
        <f t="shared" si="8"/>
        <v>73</v>
      </c>
      <c r="X530" s="77">
        <f t="shared" si="9"/>
        <v>36.59312093</v>
      </c>
      <c r="Y530" s="77">
        <f t="shared" si="10"/>
        <v>21.40687907</v>
      </c>
      <c r="Z530" s="77">
        <f t="shared" si="11"/>
        <v>47.44021182</v>
      </c>
      <c r="AA530" s="77">
        <f t="shared" si="12"/>
        <v>25.55978818</v>
      </c>
      <c r="AB530" s="77">
        <f t="shared" si="13"/>
        <v>0.4918957319</v>
      </c>
      <c r="AC530" s="77">
        <f t="shared" si="14"/>
        <v>0.2318708028</v>
      </c>
      <c r="AD530" s="42">
        <f t="shared" si="15"/>
        <v>18</v>
      </c>
      <c r="AE530" s="42">
        <f t="shared" si="16"/>
        <v>11</v>
      </c>
      <c r="AF530" s="42">
        <f t="shared" si="17"/>
        <v>11</v>
      </c>
      <c r="AG530" s="42">
        <f t="shared" si="18"/>
        <v>6</v>
      </c>
      <c r="AH530" s="32">
        <f>'M1,M2,M3 Restoration'!AT530</f>
        <v>0.4744990001</v>
      </c>
      <c r="AI530" s="77">
        <f t="shared" si="19"/>
        <v>5</v>
      </c>
      <c r="AJ530" s="77">
        <f t="shared" si="20"/>
        <v>6</v>
      </c>
      <c r="AK530" s="77"/>
      <c r="AL530" s="77"/>
    </row>
    <row r="531">
      <c r="A531" s="1"/>
      <c r="B531" s="1"/>
      <c r="C531" s="62"/>
      <c r="D531" s="62"/>
      <c r="E531" s="2">
        <v>7311.0</v>
      </c>
      <c r="F531" s="61">
        <v>796.0</v>
      </c>
      <c r="G531" s="43">
        <f>'N1,N2,N3 Restoration'!H531</f>
        <v>9</v>
      </c>
      <c r="H531" s="43">
        <f>'Turnout Restoration'!AW531</f>
        <v>0</v>
      </c>
      <c r="I531" s="43">
        <f>'N1,N2,N3 Restoration'!J531</f>
        <v>11</v>
      </c>
      <c r="J531" s="44">
        <v>20.0</v>
      </c>
      <c r="K531" s="44">
        <v>42.0</v>
      </c>
      <c r="L531" s="44">
        <v>4.0</v>
      </c>
      <c r="M531" s="45">
        <f>'Turnout Restoration'!AR531</f>
        <v>8</v>
      </c>
      <c r="N531" s="45">
        <f>'Turnout Restoration'!O531</f>
        <v>1</v>
      </c>
      <c r="O531" s="45">
        <f>'Turnout Restoration'!AT531</f>
        <v>10</v>
      </c>
      <c r="P531" s="77">
        <f t="shared" si="2"/>
        <v>0.5714285714</v>
      </c>
      <c r="Q531" s="77">
        <f t="shared" si="3"/>
        <v>0.976744186</v>
      </c>
      <c r="R531" s="77">
        <f t="shared" si="4"/>
        <v>-0.04679994495</v>
      </c>
      <c r="S531" s="77">
        <f t="shared" si="5"/>
        <v>0.04809547087</v>
      </c>
      <c r="T531" s="77">
        <f t="shared" ref="T531:U531" si="548">R531+$D$12</f>
        <v>0.3142937795</v>
      </c>
      <c r="U531" s="77">
        <f t="shared" si="548"/>
        <v>0.4091891953</v>
      </c>
      <c r="V531" s="77">
        <f t="shared" si="7"/>
        <v>42</v>
      </c>
      <c r="W531" s="77">
        <f t="shared" si="8"/>
        <v>43</v>
      </c>
      <c r="X531" s="77">
        <f t="shared" si="9"/>
        <v>28.79966126</v>
      </c>
      <c r="Y531" s="77">
        <f t="shared" si="10"/>
        <v>13.20033874</v>
      </c>
      <c r="Z531" s="77">
        <f t="shared" si="11"/>
        <v>25.4048646</v>
      </c>
      <c r="AA531" s="77">
        <f t="shared" si="12"/>
        <v>17.5951354</v>
      </c>
      <c r="AB531" s="77">
        <f t="shared" si="13"/>
        <v>0.6250073512</v>
      </c>
      <c r="AC531" s="77">
        <f t="shared" si="14"/>
        <v>0.03936254003</v>
      </c>
      <c r="AD531" s="42">
        <f t="shared" si="15"/>
        <v>18</v>
      </c>
      <c r="AE531" s="42">
        <f t="shared" si="16"/>
        <v>8</v>
      </c>
      <c r="AF531" s="42">
        <f t="shared" si="17"/>
        <v>1</v>
      </c>
      <c r="AG531" s="42">
        <f t="shared" si="18"/>
        <v>1</v>
      </c>
      <c r="AH531" s="32">
        <f>'M1,M2,M3 Restoration'!AT531</f>
        <v>0.6942085378</v>
      </c>
      <c r="AI531" s="77">
        <f t="shared" si="19"/>
        <v>6</v>
      </c>
      <c r="AJ531" s="77">
        <f t="shared" si="20"/>
        <v>2</v>
      </c>
      <c r="AK531" s="77"/>
      <c r="AL531" s="77"/>
    </row>
    <row r="532">
      <c r="A532" s="1"/>
      <c r="B532" s="1"/>
      <c r="C532" s="62"/>
      <c r="D532" s="62"/>
      <c r="E532" s="2">
        <v>7312.0</v>
      </c>
      <c r="F532" s="61">
        <v>2438.0</v>
      </c>
      <c r="G532" s="43">
        <f>'N1,N2,N3 Restoration'!H532</f>
        <v>7</v>
      </c>
      <c r="H532" s="43">
        <f>'Turnout Restoration'!AW532</f>
        <v>22</v>
      </c>
      <c r="I532" s="43">
        <f>'N1,N2,N3 Restoration'!J532</f>
        <v>6</v>
      </c>
      <c r="J532" s="44">
        <v>28.0</v>
      </c>
      <c r="K532" s="44">
        <v>75.0</v>
      </c>
      <c r="L532" s="44">
        <v>31.0</v>
      </c>
      <c r="M532" s="45">
        <f>'Turnout Restoration'!AR532</f>
        <v>12</v>
      </c>
      <c r="N532" s="45">
        <f>'Turnout Restoration'!O532</f>
        <v>23</v>
      </c>
      <c r="O532" s="45">
        <f>'Turnout Restoration'!AT532</f>
        <v>13</v>
      </c>
      <c r="P532" s="77">
        <f t="shared" si="2"/>
        <v>0.7023809524</v>
      </c>
      <c r="Q532" s="77">
        <f t="shared" si="3"/>
        <v>0.7653061224</v>
      </c>
      <c r="R532" s="77">
        <f t="shared" si="4"/>
        <v>0.01388796911</v>
      </c>
      <c r="S532" s="77">
        <f t="shared" si="5"/>
        <v>-0.04989232392</v>
      </c>
      <c r="T532" s="77">
        <f t="shared" ref="T532:U532" si="549">R532+$D$12</f>
        <v>0.3749816935</v>
      </c>
      <c r="U532" s="77">
        <f t="shared" si="549"/>
        <v>0.3112014005</v>
      </c>
      <c r="V532" s="77">
        <f t="shared" si="7"/>
        <v>84</v>
      </c>
      <c r="W532" s="77">
        <f t="shared" si="8"/>
        <v>98</v>
      </c>
      <c r="X532" s="77">
        <f t="shared" si="9"/>
        <v>52.50153774</v>
      </c>
      <c r="Y532" s="77">
        <f t="shared" si="10"/>
        <v>31.49846226</v>
      </c>
      <c r="Z532" s="77">
        <f t="shared" si="11"/>
        <v>67.50226275</v>
      </c>
      <c r="AA532" s="77">
        <f t="shared" si="12"/>
        <v>30.49773725</v>
      </c>
      <c r="AB532" s="77">
        <f t="shared" si="13"/>
        <v>0.4761765288</v>
      </c>
      <c r="AC532" s="77">
        <f t="shared" si="14"/>
        <v>0.3407293187</v>
      </c>
      <c r="AD532" s="42">
        <f t="shared" si="15"/>
        <v>25</v>
      </c>
      <c r="AE532" s="42">
        <f t="shared" si="16"/>
        <v>15</v>
      </c>
      <c r="AF532" s="42">
        <f t="shared" si="17"/>
        <v>23</v>
      </c>
      <c r="AG532" s="42">
        <f t="shared" si="18"/>
        <v>10</v>
      </c>
      <c r="AH532" s="32">
        <f>'M1,M2,M3 Restoration'!AT532</f>
        <v>0.4086896311</v>
      </c>
      <c r="AI532" s="77">
        <f t="shared" si="19"/>
        <v>6</v>
      </c>
      <c r="AJ532" s="77">
        <f t="shared" si="20"/>
        <v>9</v>
      </c>
      <c r="AK532" s="77"/>
      <c r="AL532" s="77"/>
    </row>
    <row r="533">
      <c r="A533" s="1"/>
      <c r="B533" s="1"/>
      <c r="C533" s="62"/>
      <c r="D533" s="62"/>
      <c r="E533" s="2">
        <v>7332.0</v>
      </c>
      <c r="F533" s="61">
        <v>2570.0</v>
      </c>
      <c r="G533" s="43">
        <f>'N1,N2,N3 Restoration'!H533</f>
        <v>22</v>
      </c>
      <c r="H533" s="43">
        <f>'Turnout Restoration'!AW533</f>
        <v>14</v>
      </c>
      <c r="I533" s="43">
        <f>'N1,N2,N3 Restoration'!J533</f>
        <v>20</v>
      </c>
      <c r="J533" s="44">
        <v>39.0</v>
      </c>
      <c r="K533" s="44">
        <v>117.0</v>
      </c>
      <c r="L533" s="44">
        <v>32.0</v>
      </c>
      <c r="M533" s="45">
        <f>'Turnout Restoration'!AR533</f>
        <v>14</v>
      </c>
      <c r="N533" s="45">
        <f>'Turnout Restoration'!O533</f>
        <v>14</v>
      </c>
      <c r="O533" s="45">
        <f>'Turnout Restoration'!AT533</f>
        <v>19</v>
      </c>
      <c r="P533" s="77">
        <f t="shared" si="2"/>
        <v>0.6826923077</v>
      </c>
      <c r="Q533" s="77">
        <f t="shared" si="3"/>
        <v>0.893129771</v>
      </c>
      <c r="R533" s="77">
        <f t="shared" si="4"/>
        <v>0.004763562449</v>
      </c>
      <c r="S533" s="77">
        <f t="shared" si="5"/>
        <v>0.009345626094</v>
      </c>
      <c r="T533" s="77">
        <f t="shared" ref="T533:U533" si="550">R533+$D$12</f>
        <v>0.3658572869</v>
      </c>
      <c r="U533" s="77">
        <f t="shared" si="550"/>
        <v>0.3704393505</v>
      </c>
      <c r="V533" s="77">
        <f t="shared" si="7"/>
        <v>104</v>
      </c>
      <c r="W533" s="77">
        <f t="shared" si="8"/>
        <v>131</v>
      </c>
      <c r="X533" s="77">
        <f t="shared" si="9"/>
        <v>65.95084217</v>
      </c>
      <c r="Y533" s="77">
        <f t="shared" si="10"/>
        <v>38.04915783</v>
      </c>
      <c r="Z533" s="77">
        <f t="shared" si="11"/>
        <v>82.47244508</v>
      </c>
      <c r="AA533" s="77">
        <f t="shared" si="12"/>
        <v>48.52755492</v>
      </c>
      <c r="AB533" s="77">
        <f t="shared" si="13"/>
        <v>0.5003726854</v>
      </c>
      <c r="AC533" s="77">
        <f t="shared" si="14"/>
        <v>0.1697536672</v>
      </c>
      <c r="AD533" s="42">
        <f t="shared" si="15"/>
        <v>33</v>
      </c>
      <c r="AE533" s="42">
        <f t="shared" si="16"/>
        <v>19</v>
      </c>
      <c r="AF533" s="42">
        <f t="shared" si="17"/>
        <v>14</v>
      </c>
      <c r="AG533" s="42">
        <f t="shared" si="18"/>
        <v>8</v>
      </c>
      <c r="AH533" s="32">
        <f>'M1,M2,M3 Restoration'!AT533</f>
        <v>0.4885182688</v>
      </c>
      <c r="AI533" s="77">
        <f t="shared" si="19"/>
        <v>9</v>
      </c>
      <c r="AJ533" s="77">
        <f t="shared" si="20"/>
        <v>10</v>
      </c>
      <c r="AK533" s="77"/>
      <c r="AL533" s="77"/>
    </row>
    <row r="534">
      <c r="A534" s="1"/>
      <c r="B534" s="1"/>
      <c r="C534" s="62"/>
      <c r="D534" s="62"/>
      <c r="E534" s="2">
        <v>7334.0</v>
      </c>
      <c r="F534" s="61">
        <v>1131.0</v>
      </c>
      <c r="G534" s="43">
        <f>'N1,N2,N3 Restoration'!H534</f>
        <v>11</v>
      </c>
      <c r="H534" s="43">
        <f>'Turnout Restoration'!AW534</f>
        <v>35</v>
      </c>
      <c r="I534" s="43">
        <f>'N1,N2,N3 Restoration'!J534</f>
        <v>7</v>
      </c>
      <c r="J534" s="44">
        <v>26.0</v>
      </c>
      <c r="K534" s="44">
        <v>77.0</v>
      </c>
      <c r="L534" s="44">
        <v>29.0</v>
      </c>
      <c r="M534" s="45">
        <f>'Turnout Restoration'!AR534</f>
        <v>6</v>
      </c>
      <c r="N534" s="45">
        <f>'Turnout Restoration'!O534</f>
        <v>17</v>
      </c>
      <c r="O534" s="45">
        <f>'Turnout Restoration'!AT534</f>
        <v>7</v>
      </c>
      <c r="P534" s="77">
        <f t="shared" si="2"/>
        <v>0.8088235294</v>
      </c>
      <c r="Q534" s="77">
        <f t="shared" si="3"/>
        <v>0.8191489362</v>
      </c>
      <c r="R534" s="77">
        <f t="shared" si="4"/>
        <v>0.06321718267</v>
      </c>
      <c r="S534" s="77">
        <f t="shared" si="5"/>
        <v>-0.02493968062</v>
      </c>
      <c r="T534" s="77">
        <f t="shared" ref="T534:U534" si="551">R534+$D$12</f>
        <v>0.4243109071</v>
      </c>
      <c r="U534" s="77">
        <f t="shared" si="551"/>
        <v>0.3361540438</v>
      </c>
      <c r="V534" s="77">
        <f t="shared" si="7"/>
        <v>68</v>
      </c>
      <c r="W534" s="77">
        <f t="shared" si="8"/>
        <v>94</v>
      </c>
      <c r="X534" s="77">
        <f t="shared" si="9"/>
        <v>39.14685832</v>
      </c>
      <c r="Y534" s="77">
        <f t="shared" si="10"/>
        <v>28.85314168</v>
      </c>
      <c r="Z534" s="77">
        <f t="shared" si="11"/>
        <v>62.40151988</v>
      </c>
      <c r="AA534" s="77">
        <f t="shared" si="12"/>
        <v>31.59848012</v>
      </c>
      <c r="AB534" s="77">
        <f t="shared" si="13"/>
        <v>0.3320828429</v>
      </c>
      <c r="AC534" s="77">
        <f t="shared" si="14"/>
        <v>0.2724292618</v>
      </c>
      <c r="AD534" s="42">
        <f t="shared" si="15"/>
        <v>13</v>
      </c>
      <c r="AE534" s="42">
        <f t="shared" si="16"/>
        <v>10</v>
      </c>
      <c r="AF534" s="42">
        <f t="shared" si="17"/>
        <v>17</v>
      </c>
      <c r="AG534" s="42">
        <f t="shared" si="18"/>
        <v>9</v>
      </c>
      <c r="AH534" s="32">
        <f>'M1,M2,M3 Restoration'!AT534</f>
        <v>0.458286821</v>
      </c>
      <c r="AI534" s="77">
        <f t="shared" si="19"/>
        <v>5</v>
      </c>
      <c r="AJ534" s="77">
        <f t="shared" si="20"/>
        <v>5</v>
      </c>
      <c r="AK534" s="77"/>
      <c r="AL534" s="77"/>
    </row>
    <row r="535">
      <c r="A535" s="1"/>
      <c r="B535" s="1"/>
      <c r="C535" s="62"/>
      <c r="D535" s="62"/>
      <c r="E535" s="2">
        <v>7341.0</v>
      </c>
      <c r="F535" s="61">
        <v>2719.0</v>
      </c>
      <c r="G535" s="43">
        <f>'N1,N2,N3 Restoration'!H535</f>
        <v>21</v>
      </c>
      <c r="H535" s="43">
        <f>'Turnout Restoration'!AW535</f>
        <v>16</v>
      </c>
      <c r="I535" s="43">
        <f>'N1,N2,N3 Restoration'!J535</f>
        <v>26</v>
      </c>
      <c r="J535" s="44">
        <v>68.0</v>
      </c>
      <c r="K535" s="44">
        <v>140.0</v>
      </c>
      <c r="L535" s="44">
        <v>38.0</v>
      </c>
      <c r="M535" s="45">
        <f>'Turnout Restoration'!AR535</f>
        <v>22</v>
      </c>
      <c r="N535" s="45">
        <f>'Turnout Restoration'!O535</f>
        <v>18</v>
      </c>
      <c r="O535" s="45">
        <f>'Turnout Restoration'!AT535</f>
        <v>35</v>
      </c>
      <c r="P535" s="77">
        <f t="shared" si="2"/>
        <v>0.6503067485</v>
      </c>
      <c r="Q535" s="77">
        <f t="shared" si="3"/>
        <v>0.8860759494</v>
      </c>
      <c r="R535" s="77">
        <f t="shared" si="4"/>
        <v>-0.01024503855</v>
      </c>
      <c r="S535" s="77">
        <f t="shared" si="5"/>
        <v>0.00607663841</v>
      </c>
      <c r="T535" s="77">
        <f t="shared" ref="T535:U535" si="552">R535+$D$12</f>
        <v>0.3508486859</v>
      </c>
      <c r="U535" s="77">
        <f t="shared" si="552"/>
        <v>0.3671703628</v>
      </c>
      <c r="V535" s="77">
        <f t="shared" si="7"/>
        <v>163</v>
      </c>
      <c r="W535" s="77">
        <f t="shared" si="8"/>
        <v>158</v>
      </c>
      <c r="X535" s="77">
        <f t="shared" si="9"/>
        <v>105.8116642</v>
      </c>
      <c r="Y535" s="77">
        <f t="shared" si="10"/>
        <v>57.1883358</v>
      </c>
      <c r="Z535" s="77">
        <f t="shared" si="11"/>
        <v>99.98708267</v>
      </c>
      <c r="AA535" s="77">
        <f t="shared" si="12"/>
        <v>58.01291733</v>
      </c>
      <c r="AB535" s="77">
        <f t="shared" si="13"/>
        <v>0.5386929733</v>
      </c>
      <c r="AC535" s="77">
        <f t="shared" si="14"/>
        <v>0.1800232542</v>
      </c>
      <c r="AD535" s="42">
        <f t="shared" si="15"/>
        <v>57</v>
      </c>
      <c r="AE535" s="42">
        <f t="shared" si="16"/>
        <v>31</v>
      </c>
      <c r="AF535" s="42">
        <f t="shared" si="17"/>
        <v>18</v>
      </c>
      <c r="AG535" s="42">
        <f t="shared" si="18"/>
        <v>10</v>
      </c>
      <c r="AH535" s="32">
        <f>'M1,M2,M3 Restoration'!AT535</f>
        <v>0.5364663603</v>
      </c>
      <c r="AI535" s="77">
        <f t="shared" si="19"/>
        <v>17</v>
      </c>
      <c r="AJ535" s="77">
        <f t="shared" si="20"/>
        <v>14</v>
      </c>
      <c r="AK535" s="77"/>
      <c r="AL535" s="77"/>
    </row>
    <row r="536">
      <c r="A536" s="1"/>
      <c r="B536" s="1"/>
      <c r="C536" s="62"/>
      <c r="D536" s="62"/>
      <c r="E536" s="2">
        <v>7352.0</v>
      </c>
      <c r="F536" s="61">
        <v>2920.0</v>
      </c>
      <c r="G536" s="43">
        <f>'N1,N2,N3 Restoration'!H536</f>
        <v>40</v>
      </c>
      <c r="H536" s="43">
        <f>'Turnout Restoration'!AW536</f>
        <v>25</v>
      </c>
      <c r="I536" s="43">
        <f>'N1,N2,N3 Restoration'!J536</f>
        <v>51</v>
      </c>
      <c r="J536" s="44">
        <v>145.0</v>
      </c>
      <c r="K536" s="44">
        <v>274.0</v>
      </c>
      <c r="L536" s="44">
        <v>132.0</v>
      </c>
      <c r="M536" s="45">
        <f>'Turnout Restoration'!AR536</f>
        <v>45</v>
      </c>
      <c r="N536" s="45">
        <f>'Turnout Restoration'!O536</f>
        <v>41</v>
      </c>
      <c r="O536" s="45">
        <f>'Turnout Restoration'!AT536</f>
        <v>45</v>
      </c>
      <c r="P536" s="77">
        <f t="shared" si="2"/>
        <v>0.7547683924</v>
      </c>
      <c r="Q536" s="77">
        <f t="shared" si="3"/>
        <v>0.8698412698</v>
      </c>
      <c r="R536" s="77">
        <f t="shared" si="4"/>
        <v>0.03816614132</v>
      </c>
      <c r="S536" s="77">
        <f t="shared" si="5"/>
        <v>-0.001447079973</v>
      </c>
      <c r="T536" s="77">
        <f t="shared" ref="T536:U536" si="553">R536+$D$12</f>
        <v>0.3992598657</v>
      </c>
      <c r="U536" s="77">
        <f t="shared" si="553"/>
        <v>0.3596466444</v>
      </c>
      <c r="V536" s="77">
        <f t="shared" si="7"/>
        <v>367</v>
      </c>
      <c r="W536" s="77">
        <f t="shared" si="8"/>
        <v>315</v>
      </c>
      <c r="X536" s="77">
        <f t="shared" si="9"/>
        <v>220.4716293</v>
      </c>
      <c r="Y536" s="77">
        <f t="shared" si="10"/>
        <v>146.5283707</v>
      </c>
      <c r="Z536" s="77">
        <f t="shared" si="11"/>
        <v>201.711307</v>
      </c>
      <c r="AA536" s="77">
        <f t="shared" si="12"/>
        <v>113.288693</v>
      </c>
      <c r="AB536" s="77">
        <f t="shared" si="13"/>
        <v>0.4082157886</v>
      </c>
      <c r="AC536" s="77">
        <f t="shared" si="14"/>
        <v>0.2032607919</v>
      </c>
      <c r="AD536" s="42">
        <f t="shared" si="15"/>
        <v>90</v>
      </c>
      <c r="AE536" s="42">
        <f t="shared" si="16"/>
        <v>60</v>
      </c>
      <c r="AF536" s="42">
        <f t="shared" si="17"/>
        <v>41</v>
      </c>
      <c r="AG536" s="42">
        <f t="shared" si="18"/>
        <v>23</v>
      </c>
      <c r="AH536" s="32">
        <f>'M1,M2,M3 Restoration'!AT536</f>
        <v>0.4016041141</v>
      </c>
      <c r="AI536" s="77">
        <f t="shared" si="19"/>
        <v>24</v>
      </c>
      <c r="AJ536" s="77">
        <f t="shared" si="20"/>
        <v>36</v>
      </c>
      <c r="AK536" s="77"/>
      <c r="AL536" s="77"/>
    </row>
    <row r="537">
      <c r="A537" s="1"/>
      <c r="B537" s="1"/>
      <c r="C537" s="62"/>
      <c r="D537" s="62"/>
      <c r="E537" s="2">
        <v>7355.0</v>
      </c>
      <c r="F537" s="61">
        <v>1480.0</v>
      </c>
      <c r="G537" s="43">
        <f>'N1,N2,N3 Restoration'!H537</f>
        <v>15</v>
      </c>
      <c r="H537" s="43">
        <f>'Turnout Restoration'!AW537</f>
        <v>5</v>
      </c>
      <c r="I537" s="43">
        <f>'N1,N2,N3 Restoration'!J537</f>
        <v>26</v>
      </c>
      <c r="J537" s="44">
        <v>59.0</v>
      </c>
      <c r="K537" s="44">
        <v>103.0</v>
      </c>
      <c r="L537" s="44">
        <v>63.0</v>
      </c>
      <c r="M537" s="45">
        <f>'Turnout Restoration'!AR537</f>
        <v>20</v>
      </c>
      <c r="N537" s="45">
        <f>'Turnout Restoration'!O537</f>
        <v>7</v>
      </c>
      <c r="O537" s="45">
        <f>'Turnout Restoration'!AT537</f>
        <v>32</v>
      </c>
      <c r="P537" s="77">
        <f t="shared" si="2"/>
        <v>0.7011494253</v>
      </c>
      <c r="Q537" s="77">
        <f t="shared" si="3"/>
        <v>0.9363636364</v>
      </c>
      <c r="R537" s="77">
        <f t="shared" si="4"/>
        <v>0.01331723637</v>
      </c>
      <c r="S537" s="77">
        <f t="shared" si="5"/>
        <v>0.02938171163</v>
      </c>
      <c r="T537" s="77">
        <f t="shared" ref="T537:U537" si="554">R537+$D$12</f>
        <v>0.3744109608</v>
      </c>
      <c r="U537" s="77">
        <f t="shared" si="554"/>
        <v>0.390475436</v>
      </c>
      <c r="V537" s="77">
        <f t="shared" si="7"/>
        <v>174</v>
      </c>
      <c r="W537" s="77">
        <f t="shared" si="8"/>
        <v>110</v>
      </c>
      <c r="X537" s="77">
        <f t="shared" si="9"/>
        <v>108.8524928</v>
      </c>
      <c r="Y537" s="77">
        <f t="shared" si="10"/>
        <v>65.14750718</v>
      </c>
      <c r="Z537" s="77">
        <f t="shared" si="11"/>
        <v>67.04770204</v>
      </c>
      <c r="AA537" s="77">
        <f t="shared" si="12"/>
        <v>42.95229796</v>
      </c>
      <c r="AB537" s="77">
        <f t="shared" si="13"/>
        <v>0.477710695</v>
      </c>
      <c r="AC537" s="77">
        <f t="shared" si="14"/>
        <v>0.1044032799</v>
      </c>
      <c r="AD537" s="42">
        <f t="shared" si="15"/>
        <v>52</v>
      </c>
      <c r="AE537" s="42">
        <f t="shared" si="16"/>
        <v>31</v>
      </c>
      <c r="AF537" s="42">
        <f t="shared" si="17"/>
        <v>7</v>
      </c>
      <c r="AG537" s="42">
        <f t="shared" si="18"/>
        <v>4</v>
      </c>
      <c r="AH537" s="32">
        <f>'M1,M2,M3 Restoration'!AT537</f>
        <v>0.3025910427</v>
      </c>
      <c r="AI537" s="77">
        <f t="shared" si="19"/>
        <v>9</v>
      </c>
      <c r="AJ537" s="77">
        <f t="shared" si="20"/>
        <v>22</v>
      </c>
      <c r="AK537" s="77"/>
      <c r="AL537" s="77"/>
    </row>
    <row r="538">
      <c r="A538" s="1"/>
      <c r="B538" s="1"/>
      <c r="C538" s="62"/>
      <c r="D538" s="62"/>
      <c r="E538" s="2">
        <v>7361.0</v>
      </c>
      <c r="F538" s="61">
        <v>1530.0</v>
      </c>
      <c r="G538" s="43">
        <f>'N1,N2,N3 Restoration'!H538</f>
        <v>26</v>
      </c>
      <c r="H538" s="43">
        <f>'Turnout Restoration'!AW538</f>
        <v>28</v>
      </c>
      <c r="I538" s="43">
        <f>'N1,N2,N3 Restoration'!J538</f>
        <v>19</v>
      </c>
      <c r="J538" s="44">
        <v>73.0</v>
      </c>
      <c r="K538" s="44">
        <v>107.0</v>
      </c>
      <c r="L538" s="44">
        <v>48.0</v>
      </c>
      <c r="M538" s="45">
        <f>'Turnout Restoration'!AR538</f>
        <v>26</v>
      </c>
      <c r="N538" s="45">
        <f>'Turnout Restoration'!O538</f>
        <v>30</v>
      </c>
      <c r="O538" s="45">
        <f>'Turnout Restoration'!AT538</f>
        <v>10</v>
      </c>
      <c r="P538" s="77">
        <f t="shared" si="2"/>
        <v>0.7707006369</v>
      </c>
      <c r="Q538" s="77">
        <f t="shared" si="3"/>
        <v>0.7810218978</v>
      </c>
      <c r="R538" s="77">
        <f t="shared" si="4"/>
        <v>0.04554970076</v>
      </c>
      <c r="S538" s="77">
        <f t="shared" si="5"/>
        <v>-0.04260908388</v>
      </c>
      <c r="T538" s="77">
        <f t="shared" ref="T538:U538" si="555">R538+$D$12</f>
        <v>0.4066434252</v>
      </c>
      <c r="U538" s="77">
        <f t="shared" si="555"/>
        <v>0.3184846405</v>
      </c>
      <c r="V538" s="77">
        <f t="shared" si="7"/>
        <v>157</v>
      </c>
      <c r="W538" s="77">
        <f t="shared" si="8"/>
        <v>137</v>
      </c>
      <c r="X538" s="77">
        <f t="shared" si="9"/>
        <v>93.15698225</v>
      </c>
      <c r="Y538" s="77">
        <f t="shared" si="10"/>
        <v>63.84301775</v>
      </c>
      <c r="Z538" s="77">
        <f t="shared" si="11"/>
        <v>93.36760425</v>
      </c>
      <c r="AA538" s="77">
        <f t="shared" si="12"/>
        <v>43.63239575</v>
      </c>
      <c r="AB538" s="77">
        <f t="shared" si="13"/>
        <v>0.3864444632</v>
      </c>
      <c r="AC538" s="77">
        <f t="shared" si="14"/>
        <v>0.3213105899</v>
      </c>
      <c r="AD538" s="42">
        <f t="shared" si="15"/>
        <v>36</v>
      </c>
      <c r="AE538" s="42">
        <f t="shared" si="16"/>
        <v>25</v>
      </c>
      <c r="AF538" s="42">
        <f t="shared" si="17"/>
        <v>30</v>
      </c>
      <c r="AG538" s="42">
        <f t="shared" si="18"/>
        <v>14</v>
      </c>
      <c r="AH538" s="32">
        <f>'M1,M2,M3 Restoration'!AT538</f>
        <v>0.5878348191</v>
      </c>
      <c r="AI538" s="77">
        <f t="shared" si="19"/>
        <v>15</v>
      </c>
      <c r="AJ538" s="77">
        <f t="shared" si="20"/>
        <v>10</v>
      </c>
      <c r="AK538" s="77"/>
      <c r="AL538" s="77"/>
    </row>
    <row r="539">
      <c r="A539" s="1"/>
      <c r="B539" s="1"/>
      <c r="C539" s="62"/>
      <c r="D539" s="62"/>
      <c r="E539" s="2">
        <v>7366.0</v>
      </c>
      <c r="F539" s="61">
        <v>3061.0</v>
      </c>
      <c r="G539" s="43">
        <f>'N1,N2,N3 Restoration'!H539</f>
        <v>19</v>
      </c>
      <c r="H539" s="43">
        <f>'Turnout Restoration'!AW539</f>
        <v>24</v>
      </c>
      <c r="I539" s="43">
        <f>'N1,N2,N3 Restoration'!J539</f>
        <v>35</v>
      </c>
      <c r="J539" s="44">
        <v>54.0</v>
      </c>
      <c r="K539" s="44">
        <v>222.0</v>
      </c>
      <c r="L539" s="44">
        <v>64.0</v>
      </c>
      <c r="M539" s="45">
        <f>'Turnout Restoration'!AR539</f>
        <v>28</v>
      </c>
      <c r="N539" s="45">
        <f>'Turnout Restoration'!O539</f>
        <v>28</v>
      </c>
      <c r="O539" s="45">
        <f>'Turnout Restoration'!AT539</f>
        <v>87</v>
      </c>
      <c r="P539" s="77">
        <f t="shared" si="2"/>
        <v>0.5064377682</v>
      </c>
      <c r="Q539" s="77">
        <f t="shared" si="3"/>
        <v>0.888</v>
      </c>
      <c r="R539" s="77">
        <f t="shared" si="4"/>
        <v>-0.07691895653</v>
      </c>
      <c r="S539" s="77">
        <f t="shared" si="5"/>
        <v>0.006968310776</v>
      </c>
      <c r="T539" s="77">
        <f t="shared" ref="T539:U539" si="556">R539+$D$12</f>
        <v>0.2841747679</v>
      </c>
      <c r="U539" s="77">
        <f t="shared" si="556"/>
        <v>0.3680620352</v>
      </c>
      <c r="V539" s="77">
        <f t="shared" si="7"/>
        <v>233</v>
      </c>
      <c r="W539" s="77">
        <f t="shared" si="8"/>
        <v>250</v>
      </c>
      <c r="X539" s="77">
        <f t="shared" si="9"/>
        <v>166.7872791</v>
      </c>
      <c r="Y539" s="77">
        <f t="shared" si="10"/>
        <v>66.21272092</v>
      </c>
      <c r="Z539" s="77">
        <f t="shared" si="11"/>
        <v>157.9844912</v>
      </c>
      <c r="AA539" s="77">
        <f t="shared" si="12"/>
        <v>92.0155088</v>
      </c>
      <c r="AB539" s="77">
        <f t="shared" si="13"/>
        <v>0.6895010257</v>
      </c>
      <c r="AC539" s="77">
        <f t="shared" si="14"/>
        <v>0.1772325865</v>
      </c>
      <c r="AD539" s="42">
        <f t="shared" si="15"/>
        <v>115</v>
      </c>
      <c r="AE539" s="42">
        <f t="shared" si="16"/>
        <v>46</v>
      </c>
      <c r="AF539" s="42">
        <f t="shared" si="17"/>
        <v>28</v>
      </c>
      <c r="AG539" s="42">
        <f t="shared" si="18"/>
        <v>16</v>
      </c>
      <c r="AH539" s="32">
        <f>'M1,M2,M3 Restoration'!AT539</f>
        <v>0.261880552</v>
      </c>
      <c r="AI539" s="77">
        <f t="shared" si="19"/>
        <v>12</v>
      </c>
      <c r="AJ539" s="77">
        <f t="shared" si="20"/>
        <v>34</v>
      </c>
      <c r="AK539" s="77"/>
      <c r="AL539" s="77"/>
    </row>
    <row r="540">
      <c r="A540" s="1"/>
      <c r="B540" s="1"/>
      <c r="C540" s="62"/>
      <c r="D540" s="62"/>
      <c r="E540" s="2">
        <v>7378.0</v>
      </c>
      <c r="F540" s="61">
        <v>2675.0</v>
      </c>
      <c r="G540" s="43">
        <f>'N1,N2,N3 Restoration'!H540</f>
        <v>38</v>
      </c>
      <c r="H540" s="43">
        <f>'Turnout Restoration'!AW540</f>
        <v>41</v>
      </c>
      <c r="I540" s="43">
        <f>'N1,N2,N3 Restoration'!J540</f>
        <v>29</v>
      </c>
      <c r="J540" s="44">
        <v>98.0</v>
      </c>
      <c r="K540" s="44">
        <v>485.0</v>
      </c>
      <c r="L540" s="44">
        <v>79.0</v>
      </c>
      <c r="M540" s="45">
        <f>'Turnout Restoration'!AR540</f>
        <v>40</v>
      </c>
      <c r="N540" s="45">
        <f>'Turnout Restoration'!O540</f>
        <v>27</v>
      </c>
      <c r="O540" s="45">
        <f>'Turnout Restoration'!AT540</f>
        <v>44</v>
      </c>
      <c r="P540" s="77">
        <f t="shared" si="2"/>
        <v>0.6781609195</v>
      </c>
      <c r="Q540" s="77">
        <f t="shared" si="3"/>
        <v>0.947265625</v>
      </c>
      <c r="R540" s="77">
        <f t="shared" si="4"/>
        <v>0.002663558671</v>
      </c>
      <c r="S540" s="77">
        <f t="shared" si="5"/>
        <v>0.03443407452</v>
      </c>
      <c r="T540" s="77">
        <f t="shared" ref="T540:U540" si="557">R540+$D$12</f>
        <v>0.3637572831</v>
      </c>
      <c r="U540" s="77">
        <f t="shared" si="557"/>
        <v>0.3955277989</v>
      </c>
      <c r="V540" s="77">
        <f t="shared" si="7"/>
        <v>261</v>
      </c>
      <c r="W540" s="77">
        <f t="shared" si="8"/>
        <v>512</v>
      </c>
      <c r="X540" s="77">
        <f t="shared" si="9"/>
        <v>166.0593491</v>
      </c>
      <c r="Y540" s="77">
        <f t="shared" si="10"/>
        <v>94.94065088</v>
      </c>
      <c r="Z540" s="77">
        <f t="shared" si="11"/>
        <v>309.4897669</v>
      </c>
      <c r="AA540" s="77">
        <f t="shared" si="12"/>
        <v>202.5102331</v>
      </c>
      <c r="AB540" s="77">
        <f t="shared" si="13"/>
        <v>0.5058432449</v>
      </c>
      <c r="AC540" s="77">
        <f t="shared" si="14"/>
        <v>0.08724036425</v>
      </c>
      <c r="AD540" s="42">
        <f t="shared" si="15"/>
        <v>84</v>
      </c>
      <c r="AE540" s="42">
        <f t="shared" si="16"/>
        <v>48</v>
      </c>
      <c r="AF540" s="42">
        <f t="shared" si="17"/>
        <v>27</v>
      </c>
      <c r="AG540" s="42">
        <f t="shared" si="18"/>
        <v>18</v>
      </c>
      <c r="AH540" s="32">
        <f>'M1,M2,M3 Restoration'!AT540</f>
        <v>0.5236565578</v>
      </c>
      <c r="AI540" s="77">
        <f t="shared" si="19"/>
        <v>25</v>
      </c>
      <c r="AJ540" s="77">
        <f t="shared" si="20"/>
        <v>23</v>
      </c>
      <c r="AK540" s="77"/>
      <c r="AL540" s="77"/>
    </row>
    <row r="541">
      <c r="A541" s="1"/>
      <c r="B541" s="1"/>
      <c r="C541" s="62"/>
      <c r="D541" s="62"/>
      <c r="E541" s="2">
        <v>7402.0</v>
      </c>
      <c r="F541" s="61">
        <v>3002.0</v>
      </c>
      <c r="G541" s="43">
        <f>'N1,N2,N3 Restoration'!H541</f>
        <v>37</v>
      </c>
      <c r="H541" s="43">
        <f>'Turnout Restoration'!AW541</f>
        <v>47</v>
      </c>
      <c r="I541" s="43">
        <f>'N1,N2,N3 Restoration'!J541</f>
        <v>32</v>
      </c>
      <c r="J541" s="44">
        <v>90.0</v>
      </c>
      <c r="K541" s="44">
        <v>225.0</v>
      </c>
      <c r="L541" s="44">
        <v>97.0</v>
      </c>
      <c r="M541" s="45">
        <f>'Turnout Restoration'!AR541</f>
        <v>37</v>
      </c>
      <c r="N541" s="45">
        <f>'Turnout Restoration'!O541</f>
        <v>42</v>
      </c>
      <c r="O541" s="45">
        <f>'Turnout Restoration'!AT541</f>
        <v>28</v>
      </c>
      <c r="P541" s="77">
        <f t="shared" si="2"/>
        <v>0.7420634921</v>
      </c>
      <c r="Q541" s="77">
        <f t="shared" si="3"/>
        <v>0.8426966292</v>
      </c>
      <c r="R541" s="77">
        <f t="shared" si="4"/>
        <v>0.0322782461</v>
      </c>
      <c r="S541" s="77">
        <f t="shared" si="5"/>
        <v>-0.01402685596</v>
      </c>
      <c r="T541" s="77">
        <f t="shared" ref="T541:U541" si="558">R541+$D$12</f>
        <v>0.3933719705</v>
      </c>
      <c r="U541" s="77">
        <f t="shared" si="558"/>
        <v>0.3470668684</v>
      </c>
      <c r="V541" s="77">
        <f t="shared" si="7"/>
        <v>252</v>
      </c>
      <c r="W541" s="77">
        <f t="shared" si="8"/>
        <v>267</v>
      </c>
      <c r="X541" s="77">
        <f t="shared" si="9"/>
        <v>152.8702634</v>
      </c>
      <c r="Y541" s="77">
        <f t="shared" si="10"/>
        <v>99.12973657</v>
      </c>
      <c r="Z541" s="77">
        <f t="shared" si="11"/>
        <v>174.3331461</v>
      </c>
      <c r="AA541" s="77">
        <f t="shared" si="12"/>
        <v>92.66685388</v>
      </c>
      <c r="AB541" s="77">
        <f t="shared" si="13"/>
        <v>0.4251971478</v>
      </c>
      <c r="AC541" s="77">
        <f t="shared" si="14"/>
        <v>0.2409180407</v>
      </c>
      <c r="AD541" s="42">
        <f t="shared" si="15"/>
        <v>65</v>
      </c>
      <c r="AE541" s="42">
        <f t="shared" si="16"/>
        <v>42</v>
      </c>
      <c r="AF541" s="42">
        <f t="shared" si="17"/>
        <v>42</v>
      </c>
      <c r="AG541" s="42">
        <f t="shared" si="18"/>
        <v>22</v>
      </c>
      <c r="AH541" s="32">
        <f>'M1,M2,M3 Restoration'!AT541</f>
        <v>0.4181244307</v>
      </c>
      <c r="AI541" s="77">
        <f t="shared" si="19"/>
        <v>18</v>
      </c>
      <c r="AJ541" s="77">
        <f t="shared" si="20"/>
        <v>24</v>
      </c>
      <c r="AK541" s="77"/>
      <c r="AL541" s="77"/>
    </row>
    <row r="542">
      <c r="A542" s="1"/>
      <c r="B542" s="1"/>
      <c r="C542" s="62"/>
      <c r="D542" s="62"/>
      <c r="E542" s="2">
        <v>7403.0</v>
      </c>
      <c r="F542" s="61">
        <v>3625.0</v>
      </c>
      <c r="G542" s="43">
        <f>'N1,N2,N3 Restoration'!H542</f>
        <v>48</v>
      </c>
      <c r="H542" s="43">
        <f>'Turnout Restoration'!AW542</f>
        <v>41</v>
      </c>
      <c r="I542" s="43">
        <f>'N1,N2,N3 Restoration'!J542</f>
        <v>55</v>
      </c>
      <c r="J542" s="44">
        <v>123.0</v>
      </c>
      <c r="K542" s="44">
        <v>256.0</v>
      </c>
      <c r="L542" s="44">
        <v>105.0</v>
      </c>
      <c r="M542" s="45">
        <f>'Turnout Restoration'!AR542</f>
        <v>43</v>
      </c>
      <c r="N542" s="45">
        <f>'Turnout Restoration'!O542</f>
        <v>49</v>
      </c>
      <c r="O542" s="45">
        <f>'Turnout Restoration'!AT542</f>
        <v>56</v>
      </c>
      <c r="P542" s="77">
        <f t="shared" si="2"/>
        <v>0.6972477064</v>
      </c>
      <c r="Q542" s="77">
        <f t="shared" si="3"/>
        <v>0.8393442623</v>
      </c>
      <c r="R542" s="77">
        <f t="shared" si="4"/>
        <v>0.01150904337</v>
      </c>
      <c r="S542" s="77">
        <f t="shared" si="5"/>
        <v>-0.01558046006</v>
      </c>
      <c r="T542" s="77">
        <f t="shared" ref="T542:U542" si="559">R542+$D$12</f>
        <v>0.3726027678</v>
      </c>
      <c r="U542" s="77">
        <f t="shared" si="559"/>
        <v>0.3455132644</v>
      </c>
      <c r="V542" s="77">
        <f t="shared" si="7"/>
        <v>327</v>
      </c>
      <c r="W542" s="77">
        <f t="shared" si="8"/>
        <v>305</v>
      </c>
      <c r="X542" s="77">
        <f t="shared" si="9"/>
        <v>205.1588949</v>
      </c>
      <c r="Y542" s="77">
        <f t="shared" si="10"/>
        <v>121.8411051</v>
      </c>
      <c r="Z542" s="77">
        <f t="shared" si="11"/>
        <v>199.6184544</v>
      </c>
      <c r="AA542" s="77">
        <f t="shared" si="12"/>
        <v>105.3815456</v>
      </c>
      <c r="AB542" s="77">
        <f t="shared" si="13"/>
        <v>0.4825528039</v>
      </c>
      <c r="AC542" s="77">
        <f t="shared" si="14"/>
        <v>0.2454682868</v>
      </c>
      <c r="AD542" s="42">
        <f t="shared" si="15"/>
        <v>99</v>
      </c>
      <c r="AE542" s="42">
        <f t="shared" si="16"/>
        <v>59</v>
      </c>
      <c r="AF542" s="42">
        <f t="shared" si="17"/>
        <v>49</v>
      </c>
      <c r="AG542" s="42">
        <f t="shared" si="18"/>
        <v>26</v>
      </c>
      <c r="AH542" s="32">
        <f>'M1,M2,M3 Restoration'!AT542</f>
        <v>0.4369212033</v>
      </c>
      <c r="AI542" s="77">
        <f t="shared" si="19"/>
        <v>26</v>
      </c>
      <c r="AJ542" s="77">
        <f t="shared" si="20"/>
        <v>33</v>
      </c>
      <c r="AK542" s="77"/>
      <c r="AL542" s="77"/>
    </row>
    <row r="543">
      <c r="A543" s="1"/>
      <c r="B543" s="1"/>
      <c r="C543" s="62"/>
      <c r="D543" s="62"/>
      <c r="E543" s="2">
        <v>7405.0</v>
      </c>
      <c r="F543" s="61">
        <v>1548.0</v>
      </c>
      <c r="G543" s="43">
        <f>'N1,N2,N3 Restoration'!H543</f>
        <v>12</v>
      </c>
      <c r="H543" s="43">
        <f>'Turnout Restoration'!AW543</f>
        <v>11</v>
      </c>
      <c r="I543" s="43">
        <f>'N1,N2,N3 Restoration'!J543</f>
        <v>21</v>
      </c>
      <c r="J543" s="44">
        <v>48.0</v>
      </c>
      <c r="K543" s="44">
        <v>124.0</v>
      </c>
      <c r="L543" s="44">
        <v>45.0</v>
      </c>
      <c r="M543" s="45">
        <f>'Turnout Restoration'!AR543</f>
        <v>18</v>
      </c>
      <c r="N543" s="45">
        <f>'Turnout Restoration'!O543</f>
        <v>23</v>
      </c>
      <c r="O543" s="45">
        <f>'Turnout Restoration'!AT543</f>
        <v>36</v>
      </c>
      <c r="P543" s="77">
        <f t="shared" si="2"/>
        <v>0.6326530612</v>
      </c>
      <c r="Q543" s="77">
        <f t="shared" si="3"/>
        <v>0.843537415</v>
      </c>
      <c r="R543" s="77">
        <f t="shared" si="4"/>
        <v>-0.01842637474</v>
      </c>
      <c r="S543" s="77">
        <f t="shared" si="5"/>
        <v>-0.01363720643</v>
      </c>
      <c r="T543" s="77">
        <f t="shared" ref="T543:U543" si="560">R543+$D$12</f>
        <v>0.3426673497</v>
      </c>
      <c r="U543" s="77">
        <f t="shared" si="560"/>
        <v>0.347456518</v>
      </c>
      <c r="V543" s="77">
        <f t="shared" si="7"/>
        <v>147</v>
      </c>
      <c r="W543" s="77">
        <f t="shared" si="8"/>
        <v>147</v>
      </c>
      <c r="X543" s="77">
        <f t="shared" si="9"/>
        <v>96.6278996</v>
      </c>
      <c r="Y543" s="77">
        <f t="shared" si="10"/>
        <v>50.3721004</v>
      </c>
      <c r="Z543" s="77">
        <f t="shared" si="11"/>
        <v>95.92389186</v>
      </c>
      <c r="AA543" s="77">
        <f t="shared" si="12"/>
        <v>51.07610814</v>
      </c>
      <c r="AB543" s="77">
        <f t="shared" si="13"/>
        <v>0.558844808</v>
      </c>
      <c r="AC543" s="77">
        <f t="shared" si="14"/>
        <v>0.2397734241</v>
      </c>
      <c r="AD543" s="42">
        <f t="shared" si="15"/>
        <v>54</v>
      </c>
      <c r="AE543" s="42">
        <f t="shared" si="16"/>
        <v>28</v>
      </c>
      <c r="AF543" s="42">
        <f t="shared" si="17"/>
        <v>23</v>
      </c>
      <c r="AG543" s="42">
        <f t="shared" si="18"/>
        <v>12</v>
      </c>
      <c r="AH543" s="32">
        <f>'M1,M2,M3 Restoration'!AT543</f>
        <v>0.3385200436</v>
      </c>
      <c r="AI543" s="77">
        <f t="shared" si="19"/>
        <v>9</v>
      </c>
      <c r="AJ543" s="77">
        <f t="shared" si="20"/>
        <v>19</v>
      </c>
      <c r="AK543" s="77"/>
      <c r="AL543" s="77"/>
    </row>
    <row r="544">
      <c r="A544" s="1"/>
      <c r="B544" s="1"/>
      <c r="C544" s="62"/>
      <c r="D544" s="62"/>
      <c r="E544" s="2">
        <v>7410.0</v>
      </c>
      <c r="F544" s="61">
        <v>1310.0</v>
      </c>
      <c r="G544" s="43">
        <f>'N1,N2,N3 Restoration'!H544</f>
        <v>9</v>
      </c>
      <c r="H544" s="43">
        <f>'Turnout Restoration'!AW544</f>
        <v>5</v>
      </c>
      <c r="I544" s="43">
        <f>'N1,N2,N3 Restoration'!J544</f>
        <v>23</v>
      </c>
      <c r="J544" s="44">
        <v>54.0</v>
      </c>
      <c r="K544" s="44">
        <v>100.0</v>
      </c>
      <c r="L544" s="44">
        <v>35.0</v>
      </c>
      <c r="M544" s="45">
        <f>'Turnout Restoration'!AR544</f>
        <v>20</v>
      </c>
      <c r="N544" s="45">
        <f>'Turnout Restoration'!O544</f>
        <v>11</v>
      </c>
      <c r="O544" s="45">
        <f>'Turnout Restoration'!AT544</f>
        <v>45</v>
      </c>
      <c r="P544" s="77">
        <f t="shared" si="2"/>
        <v>0.5779220779</v>
      </c>
      <c r="Q544" s="77">
        <f t="shared" si="3"/>
        <v>0.9009009009</v>
      </c>
      <c r="R544" s="77">
        <f t="shared" si="4"/>
        <v>-0.0437906269</v>
      </c>
      <c r="S544" s="77">
        <f t="shared" si="5"/>
        <v>0.01294703953</v>
      </c>
      <c r="T544" s="77">
        <f t="shared" ref="T544:U544" si="561">R544+$D$12</f>
        <v>0.3173030975</v>
      </c>
      <c r="U544" s="77">
        <f t="shared" si="561"/>
        <v>0.3740407639</v>
      </c>
      <c r="V544" s="77">
        <f t="shared" si="7"/>
        <v>154</v>
      </c>
      <c r="W544" s="77">
        <f t="shared" si="8"/>
        <v>111</v>
      </c>
      <c r="X544" s="77">
        <f t="shared" si="9"/>
        <v>105.135323</v>
      </c>
      <c r="Y544" s="77">
        <f t="shared" si="10"/>
        <v>48.86467702</v>
      </c>
      <c r="Z544" s="77">
        <f t="shared" si="11"/>
        <v>69.4814752</v>
      </c>
      <c r="AA544" s="77">
        <f t="shared" si="12"/>
        <v>41.5185248</v>
      </c>
      <c r="AB544" s="77">
        <f t="shared" si="13"/>
        <v>0.6182508234</v>
      </c>
      <c r="AC544" s="77">
        <f t="shared" si="14"/>
        <v>0.1583155793</v>
      </c>
      <c r="AD544" s="42">
        <f t="shared" si="15"/>
        <v>65</v>
      </c>
      <c r="AE544" s="42">
        <f t="shared" si="16"/>
        <v>30</v>
      </c>
      <c r="AF544" s="42">
        <f t="shared" si="17"/>
        <v>11</v>
      </c>
      <c r="AG544" s="42">
        <f t="shared" si="18"/>
        <v>7</v>
      </c>
      <c r="AH544" s="32">
        <f>'M1,M2,M3 Restoration'!AT544</f>
        <v>0.3717325757</v>
      </c>
      <c r="AI544" s="77">
        <f t="shared" si="19"/>
        <v>11</v>
      </c>
      <c r="AJ544" s="77">
        <f t="shared" si="20"/>
        <v>19</v>
      </c>
      <c r="AK544" s="77"/>
      <c r="AL544" s="77"/>
    </row>
    <row r="545">
      <c r="A545" s="1"/>
      <c r="B545" s="1"/>
      <c r="C545" s="62"/>
      <c r="D545" s="62"/>
      <c r="E545" s="2">
        <v>7411.0</v>
      </c>
      <c r="F545" s="61">
        <v>2390.0</v>
      </c>
      <c r="G545" s="43">
        <f>'N1,N2,N3 Restoration'!H545</f>
        <v>16</v>
      </c>
      <c r="H545" s="43">
        <f>'Turnout Restoration'!AW545</f>
        <v>18</v>
      </c>
      <c r="I545" s="43">
        <f>'N1,N2,N3 Restoration'!J545</f>
        <v>16</v>
      </c>
      <c r="J545" s="44">
        <v>60.0</v>
      </c>
      <c r="K545" s="44">
        <v>165.0</v>
      </c>
      <c r="L545" s="44">
        <v>56.0</v>
      </c>
      <c r="M545" s="45">
        <f>'Turnout Restoration'!AR545</f>
        <v>37</v>
      </c>
      <c r="N545" s="45">
        <f>'Turnout Restoration'!O545</f>
        <v>23</v>
      </c>
      <c r="O545" s="45">
        <f>'Turnout Restoration'!AT545</f>
        <v>31</v>
      </c>
      <c r="P545" s="77">
        <f t="shared" si="2"/>
        <v>0.6304347826</v>
      </c>
      <c r="Q545" s="77">
        <f t="shared" si="3"/>
        <v>0.8776595745</v>
      </c>
      <c r="R545" s="77">
        <f t="shared" si="4"/>
        <v>-0.01945440265</v>
      </c>
      <c r="S545" s="77">
        <f t="shared" si="5"/>
        <v>0.002176195876</v>
      </c>
      <c r="T545" s="77">
        <f t="shared" ref="T545:U545" si="562">R545+$D$12</f>
        <v>0.3416393218</v>
      </c>
      <c r="U545" s="77">
        <f t="shared" si="562"/>
        <v>0.3632699203</v>
      </c>
      <c r="V545" s="77">
        <f t="shared" si="7"/>
        <v>184</v>
      </c>
      <c r="W545" s="77">
        <f t="shared" si="8"/>
        <v>188</v>
      </c>
      <c r="X545" s="77">
        <f t="shared" si="9"/>
        <v>121.1383648</v>
      </c>
      <c r="Y545" s="77">
        <f t="shared" si="10"/>
        <v>62.8616352</v>
      </c>
      <c r="Z545" s="77">
        <f t="shared" si="11"/>
        <v>119.705255</v>
      </c>
      <c r="AA545" s="77">
        <f t="shared" si="12"/>
        <v>68.29474501</v>
      </c>
      <c r="AB545" s="77">
        <f t="shared" si="13"/>
        <v>0.561341571</v>
      </c>
      <c r="AC545" s="77">
        <f t="shared" si="14"/>
        <v>0.1921385991</v>
      </c>
      <c r="AD545" s="42">
        <f t="shared" si="15"/>
        <v>68</v>
      </c>
      <c r="AE545" s="42">
        <f t="shared" si="16"/>
        <v>35</v>
      </c>
      <c r="AF545" s="42">
        <f t="shared" si="17"/>
        <v>23</v>
      </c>
      <c r="AG545" s="42">
        <f t="shared" si="18"/>
        <v>13</v>
      </c>
      <c r="AH545" s="32">
        <f>'M1,M2,M3 Restoration'!AT545</f>
        <v>0.4359034532</v>
      </c>
      <c r="AI545" s="77">
        <f t="shared" si="19"/>
        <v>15</v>
      </c>
      <c r="AJ545" s="77">
        <f t="shared" si="20"/>
        <v>20</v>
      </c>
      <c r="AK545" s="77"/>
      <c r="AL545" s="77"/>
    </row>
    <row r="546">
      <c r="A546" s="1"/>
      <c r="B546" s="1"/>
      <c r="C546" s="62"/>
      <c r="D546" s="62"/>
      <c r="E546" s="2">
        <v>7414.0</v>
      </c>
      <c r="F546" s="61">
        <v>2248.0</v>
      </c>
      <c r="G546" s="43">
        <f>'N1,N2,N3 Restoration'!H546</f>
        <v>13</v>
      </c>
      <c r="H546" s="43">
        <f>'Turnout Restoration'!AW546</f>
        <v>14</v>
      </c>
      <c r="I546" s="43">
        <f>'N1,N2,N3 Restoration'!J546</f>
        <v>23</v>
      </c>
      <c r="J546" s="44">
        <v>60.0</v>
      </c>
      <c r="K546" s="44">
        <v>197.0</v>
      </c>
      <c r="L546" s="44">
        <v>40.0</v>
      </c>
      <c r="M546" s="45">
        <f>'Turnout Restoration'!AR546</f>
        <v>22</v>
      </c>
      <c r="N546" s="45">
        <f>'Turnout Restoration'!O546</f>
        <v>24</v>
      </c>
      <c r="O546" s="45">
        <f>'Turnout Restoration'!AT546</f>
        <v>63</v>
      </c>
      <c r="P546" s="77">
        <f t="shared" si="2"/>
        <v>0.5405405405</v>
      </c>
      <c r="Q546" s="77">
        <f t="shared" si="3"/>
        <v>0.8914027149</v>
      </c>
      <c r="R546" s="77">
        <f t="shared" si="4"/>
        <v>-0.06111453893</v>
      </c>
      <c r="S546" s="77">
        <f t="shared" si="5"/>
        <v>0.008545247903</v>
      </c>
      <c r="T546" s="77">
        <f t="shared" ref="T546:U546" si="563">R546+$D$12</f>
        <v>0.2999791855</v>
      </c>
      <c r="U546" s="77">
        <f t="shared" si="563"/>
        <v>0.3696389723</v>
      </c>
      <c r="V546" s="77">
        <f t="shared" si="7"/>
        <v>185</v>
      </c>
      <c r="W546" s="77">
        <f t="shared" si="8"/>
        <v>221</v>
      </c>
      <c r="X546" s="77">
        <f t="shared" si="9"/>
        <v>129.5038507</v>
      </c>
      <c r="Y546" s="77">
        <f t="shared" si="10"/>
        <v>55.49614931</v>
      </c>
      <c r="Z546" s="77">
        <f t="shared" si="11"/>
        <v>139.3097871</v>
      </c>
      <c r="AA546" s="77">
        <f t="shared" si="12"/>
        <v>81.69021288</v>
      </c>
      <c r="AB546" s="77">
        <f t="shared" si="13"/>
        <v>0.6563511398</v>
      </c>
      <c r="AC546" s="77">
        <f t="shared" si="14"/>
        <v>0.1722779174</v>
      </c>
      <c r="AD546" s="42">
        <f t="shared" si="15"/>
        <v>85</v>
      </c>
      <c r="AE546" s="42">
        <f t="shared" si="16"/>
        <v>36</v>
      </c>
      <c r="AF546" s="42">
        <f t="shared" si="17"/>
        <v>24</v>
      </c>
      <c r="AG546" s="42">
        <f t="shared" si="18"/>
        <v>14</v>
      </c>
      <c r="AH546" s="32">
        <f>'M1,M2,M3 Restoration'!AT546</f>
        <v>0.4289263822</v>
      </c>
      <c r="AI546" s="77">
        <f t="shared" si="19"/>
        <v>15</v>
      </c>
      <c r="AJ546" s="77">
        <f t="shared" si="20"/>
        <v>21</v>
      </c>
      <c r="AK546" s="77"/>
      <c r="AL546" s="77"/>
    </row>
    <row r="547">
      <c r="A547" s="1"/>
      <c r="B547" s="1"/>
      <c r="C547" s="62"/>
      <c r="D547" s="62"/>
      <c r="E547" s="2">
        <v>7415.0</v>
      </c>
      <c r="F547" s="61">
        <v>3127.0</v>
      </c>
      <c r="G547" s="43">
        <f>'N1,N2,N3 Restoration'!H547</f>
        <v>44</v>
      </c>
      <c r="H547" s="43">
        <f>'Turnout Restoration'!AW547</f>
        <v>22</v>
      </c>
      <c r="I547" s="43">
        <f>'N1,N2,N3 Restoration'!J547</f>
        <v>59</v>
      </c>
      <c r="J547" s="44">
        <v>122.0</v>
      </c>
      <c r="K547" s="44">
        <v>229.0</v>
      </c>
      <c r="L547" s="44">
        <v>98.0</v>
      </c>
      <c r="M547" s="45">
        <f>'Turnout Restoration'!AR547</f>
        <v>43</v>
      </c>
      <c r="N547" s="45">
        <f>'Turnout Restoration'!O547</f>
        <v>30</v>
      </c>
      <c r="O547" s="45">
        <f>'Turnout Restoration'!AT547</f>
        <v>53</v>
      </c>
      <c r="P547" s="77">
        <f t="shared" si="2"/>
        <v>0.6962025316</v>
      </c>
      <c r="Q547" s="77">
        <f t="shared" si="3"/>
        <v>0.8841698842</v>
      </c>
      <c r="R547" s="77">
        <f t="shared" si="4"/>
        <v>0.01102467282</v>
      </c>
      <c r="S547" s="77">
        <f t="shared" si="5"/>
        <v>0.005193301123</v>
      </c>
      <c r="T547" s="77">
        <f t="shared" ref="T547:U547" si="564">R547+$D$12</f>
        <v>0.3721183972</v>
      </c>
      <c r="U547" s="77">
        <f t="shared" si="564"/>
        <v>0.3662870255</v>
      </c>
      <c r="V547" s="77">
        <f t="shared" si="7"/>
        <v>316</v>
      </c>
      <c r="W547" s="77">
        <f t="shared" si="8"/>
        <v>259</v>
      </c>
      <c r="X547" s="77">
        <f t="shared" si="9"/>
        <v>198.4105865</v>
      </c>
      <c r="Y547" s="77">
        <f t="shared" si="10"/>
        <v>117.5894135</v>
      </c>
      <c r="Z547" s="77">
        <f t="shared" si="11"/>
        <v>164.1316604</v>
      </c>
      <c r="AA547" s="77">
        <f t="shared" si="12"/>
        <v>94.86833961</v>
      </c>
      <c r="AB547" s="77">
        <f t="shared" si="13"/>
        <v>0.4838451501</v>
      </c>
      <c r="AC547" s="77">
        <f t="shared" si="14"/>
        <v>0.1827800921</v>
      </c>
      <c r="AD547" s="42">
        <f t="shared" si="15"/>
        <v>96</v>
      </c>
      <c r="AE547" s="42">
        <f t="shared" si="16"/>
        <v>57</v>
      </c>
      <c r="AF547" s="42">
        <f t="shared" si="17"/>
        <v>30</v>
      </c>
      <c r="AG547" s="42">
        <f t="shared" si="18"/>
        <v>17</v>
      </c>
      <c r="AH547" s="32">
        <f>'M1,M2,M3 Restoration'!AT547</f>
        <v>0.4275209666</v>
      </c>
      <c r="AI547" s="77">
        <f t="shared" si="19"/>
        <v>24</v>
      </c>
      <c r="AJ547" s="77">
        <f t="shared" si="20"/>
        <v>33</v>
      </c>
      <c r="AK547" s="77"/>
      <c r="AL547" s="77"/>
    </row>
    <row r="548">
      <c r="A548" s="1"/>
      <c r="B548" s="1"/>
      <c r="C548" s="62"/>
      <c r="D548" s="62"/>
      <c r="E548" s="2">
        <v>7417.0</v>
      </c>
      <c r="F548" s="61">
        <v>2919.0</v>
      </c>
      <c r="G548" s="43">
        <f>'N1,N2,N3 Restoration'!H548</f>
        <v>35</v>
      </c>
      <c r="H548" s="43">
        <f>'Turnout Restoration'!AW548</f>
        <v>24</v>
      </c>
      <c r="I548" s="43">
        <f>'N1,N2,N3 Restoration'!J548</f>
        <v>27</v>
      </c>
      <c r="J548" s="44">
        <v>86.0</v>
      </c>
      <c r="K548" s="44">
        <v>186.0</v>
      </c>
      <c r="L548" s="44">
        <v>52.0</v>
      </c>
      <c r="M548" s="45">
        <f>'Turnout Restoration'!AR548</f>
        <v>27</v>
      </c>
      <c r="N548" s="45">
        <f>'Turnout Restoration'!O548</f>
        <v>25</v>
      </c>
      <c r="O548" s="45">
        <f>'Turnout Restoration'!AT548</f>
        <v>24</v>
      </c>
      <c r="P548" s="77">
        <f t="shared" si="2"/>
        <v>0.7301587302</v>
      </c>
      <c r="Q548" s="77">
        <f t="shared" si="3"/>
        <v>0.8815165877</v>
      </c>
      <c r="R548" s="77">
        <f t="shared" si="4"/>
        <v>0.026761163</v>
      </c>
      <c r="S548" s="77">
        <f t="shared" si="5"/>
        <v>0.003963670716</v>
      </c>
      <c r="T548" s="77">
        <f t="shared" ref="T548:U548" si="565">R548+$D$12</f>
        <v>0.3878548874</v>
      </c>
      <c r="U548" s="77">
        <f t="shared" si="565"/>
        <v>0.3650573951</v>
      </c>
      <c r="V548" s="77">
        <f t="shared" si="7"/>
        <v>189</v>
      </c>
      <c r="W548" s="77">
        <f t="shared" si="8"/>
        <v>211</v>
      </c>
      <c r="X548" s="77">
        <f t="shared" si="9"/>
        <v>115.6954263</v>
      </c>
      <c r="Y548" s="77">
        <f t="shared" si="10"/>
        <v>73.30457372</v>
      </c>
      <c r="Z548" s="77">
        <f t="shared" si="11"/>
        <v>133.9728896</v>
      </c>
      <c r="AA548" s="77">
        <f t="shared" si="12"/>
        <v>77.02711037</v>
      </c>
      <c r="AB548" s="77">
        <f t="shared" si="13"/>
        <v>0.4408125856</v>
      </c>
      <c r="AC548" s="77">
        <f t="shared" si="14"/>
        <v>0.1866049174</v>
      </c>
      <c r="AD548" s="42">
        <f t="shared" si="15"/>
        <v>51</v>
      </c>
      <c r="AE548" s="42">
        <f t="shared" si="16"/>
        <v>32</v>
      </c>
      <c r="AF548" s="42">
        <f t="shared" si="17"/>
        <v>25</v>
      </c>
      <c r="AG548" s="42">
        <f t="shared" si="18"/>
        <v>14</v>
      </c>
      <c r="AH548" s="32">
        <f>'M1,M2,M3 Restoration'!AT548</f>
        <v>0.6020579715</v>
      </c>
      <c r="AI548" s="77">
        <f t="shared" si="19"/>
        <v>19</v>
      </c>
      <c r="AJ548" s="77">
        <f t="shared" si="20"/>
        <v>13</v>
      </c>
      <c r="AK548" s="77"/>
      <c r="AL548" s="77"/>
    </row>
    <row r="549">
      <c r="A549" s="1"/>
      <c r="B549" s="1"/>
      <c r="C549" s="62"/>
      <c r="D549" s="62"/>
      <c r="E549" s="2">
        <v>7430.0</v>
      </c>
      <c r="F549" s="61">
        <v>2038.0</v>
      </c>
      <c r="G549" s="43">
        <f>'N1,N2,N3 Restoration'!H549</f>
        <v>11</v>
      </c>
      <c r="H549" s="43">
        <f>'Turnout Restoration'!AW549</f>
        <v>11</v>
      </c>
      <c r="I549" s="43">
        <f>'N1,N2,N3 Restoration'!J549</f>
        <v>25</v>
      </c>
      <c r="J549" s="44">
        <v>26.0</v>
      </c>
      <c r="K549" s="44">
        <v>104.0</v>
      </c>
      <c r="L549" s="44">
        <v>43.0</v>
      </c>
      <c r="M549" s="45">
        <f>'Turnout Restoration'!AR549</f>
        <v>14</v>
      </c>
      <c r="N549" s="45">
        <f>'Turnout Restoration'!O549</f>
        <v>17</v>
      </c>
      <c r="O549" s="45">
        <f>'Turnout Restoration'!AT549</f>
        <v>51</v>
      </c>
      <c r="P549" s="77">
        <f t="shared" si="2"/>
        <v>0.5149253731</v>
      </c>
      <c r="Q549" s="77">
        <f t="shared" si="3"/>
        <v>0.8595041322</v>
      </c>
      <c r="R549" s="77">
        <f t="shared" si="4"/>
        <v>-0.07298550352</v>
      </c>
      <c r="S549" s="77">
        <f t="shared" si="5"/>
        <v>-0.006237671135</v>
      </c>
      <c r="T549" s="77">
        <f t="shared" ref="T549:U549" si="566">R549+$D$12</f>
        <v>0.2881082209</v>
      </c>
      <c r="U549" s="77">
        <f t="shared" si="566"/>
        <v>0.3548560533</v>
      </c>
      <c r="V549" s="77">
        <f t="shared" si="7"/>
        <v>134</v>
      </c>
      <c r="W549" s="77">
        <f t="shared" si="8"/>
        <v>121</v>
      </c>
      <c r="X549" s="77">
        <f t="shared" si="9"/>
        <v>95.3934984</v>
      </c>
      <c r="Y549" s="77">
        <f t="shared" si="10"/>
        <v>38.6065016</v>
      </c>
      <c r="Z549" s="77">
        <f t="shared" si="11"/>
        <v>78.06241755</v>
      </c>
      <c r="AA549" s="77">
        <f t="shared" si="12"/>
        <v>42.93758245</v>
      </c>
      <c r="AB549" s="77">
        <f t="shared" si="13"/>
        <v>0.6813881563</v>
      </c>
      <c r="AC549" s="77">
        <f t="shared" si="14"/>
        <v>0.2177744494</v>
      </c>
      <c r="AD549" s="42">
        <f t="shared" si="15"/>
        <v>65</v>
      </c>
      <c r="AE549" s="42">
        <f t="shared" si="16"/>
        <v>26</v>
      </c>
      <c r="AF549" s="42">
        <f t="shared" si="17"/>
        <v>17</v>
      </c>
      <c r="AG549" s="42">
        <f t="shared" si="18"/>
        <v>9</v>
      </c>
      <c r="AH549" s="32">
        <f>'M1,M2,M3 Restoration'!AT549</f>
        <v>0.1381621201</v>
      </c>
      <c r="AI549" s="77">
        <f t="shared" si="19"/>
        <v>4</v>
      </c>
      <c r="AJ549" s="77">
        <f t="shared" si="20"/>
        <v>22</v>
      </c>
      <c r="AK549" s="77"/>
      <c r="AL549" s="77"/>
    </row>
    <row r="550">
      <c r="A550" s="1"/>
      <c r="B550" s="1"/>
      <c r="C550" s="62"/>
      <c r="D550" s="62"/>
      <c r="E550" s="2">
        <v>7500.0</v>
      </c>
      <c r="F550" s="61">
        <v>2006.0</v>
      </c>
      <c r="G550" s="43">
        <f>'N1,N2,N3 Restoration'!H550</f>
        <v>22</v>
      </c>
      <c r="H550" s="43">
        <f>'Turnout Restoration'!AW550</f>
        <v>19</v>
      </c>
      <c r="I550" s="43">
        <f>'N1,N2,N3 Restoration'!J550</f>
        <v>15</v>
      </c>
      <c r="J550" s="44">
        <v>67.0</v>
      </c>
      <c r="K550" s="44">
        <v>106.0</v>
      </c>
      <c r="L550" s="44">
        <v>33.0</v>
      </c>
      <c r="M550" s="45">
        <f>'Turnout Restoration'!AR550</f>
        <v>20</v>
      </c>
      <c r="N550" s="45">
        <f>'Turnout Restoration'!O550</f>
        <v>13</v>
      </c>
      <c r="O550" s="45">
        <f>'Turnout Restoration'!AT550</f>
        <v>16</v>
      </c>
      <c r="P550" s="77">
        <f t="shared" si="2"/>
        <v>0.7352941176</v>
      </c>
      <c r="Q550" s="77">
        <f t="shared" si="3"/>
        <v>0.8907563025</v>
      </c>
      <c r="R550" s="77">
        <f t="shared" si="4"/>
        <v>0.0291410812</v>
      </c>
      <c r="S550" s="77">
        <f t="shared" si="5"/>
        <v>0.00824567778</v>
      </c>
      <c r="T550" s="77">
        <f t="shared" ref="T550:U550" si="567">R550+$D$12</f>
        <v>0.3902348056</v>
      </c>
      <c r="U550" s="77">
        <f t="shared" si="567"/>
        <v>0.3693394022</v>
      </c>
      <c r="V550" s="77">
        <f t="shared" si="7"/>
        <v>136</v>
      </c>
      <c r="W550" s="77">
        <f t="shared" si="8"/>
        <v>119</v>
      </c>
      <c r="X550" s="77">
        <f t="shared" si="9"/>
        <v>82.92806644</v>
      </c>
      <c r="Y550" s="77">
        <f t="shared" si="10"/>
        <v>53.07193356</v>
      </c>
      <c r="Z550" s="77">
        <f t="shared" si="11"/>
        <v>75.04861114</v>
      </c>
      <c r="AA550" s="77">
        <f t="shared" si="12"/>
        <v>43.95138886</v>
      </c>
      <c r="AB550" s="77">
        <f t="shared" si="13"/>
        <v>0.4341111706</v>
      </c>
      <c r="AC550" s="77">
        <f t="shared" si="14"/>
        <v>0.1732210604</v>
      </c>
      <c r="AD550" s="42">
        <f t="shared" si="15"/>
        <v>36</v>
      </c>
      <c r="AE550" s="42">
        <f t="shared" si="16"/>
        <v>23</v>
      </c>
      <c r="AF550" s="42">
        <f t="shared" si="17"/>
        <v>13</v>
      </c>
      <c r="AG550" s="42">
        <f t="shared" si="18"/>
        <v>8</v>
      </c>
      <c r="AH550" s="32">
        <f>'M1,M2,M3 Restoration'!AT550</f>
        <v>0.6749391083</v>
      </c>
      <c r="AI550" s="77">
        <f t="shared" si="19"/>
        <v>16</v>
      </c>
      <c r="AJ550" s="77">
        <f t="shared" si="20"/>
        <v>7</v>
      </c>
      <c r="AK550" s="77"/>
      <c r="AL550" s="77"/>
    </row>
    <row r="551">
      <c r="A551" s="1"/>
      <c r="B551" s="1"/>
      <c r="C551" s="62"/>
      <c r="D551" s="62"/>
      <c r="E551" s="2">
        <v>7502.0</v>
      </c>
      <c r="F551" s="61">
        <v>1524.0</v>
      </c>
      <c r="G551" s="43">
        <f>'N1,N2,N3 Restoration'!H551</f>
        <v>6</v>
      </c>
      <c r="H551" s="43">
        <f>'Turnout Restoration'!AW551</f>
        <v>6</v>
      </c>
      <c r="I551" s="43">
        <f>'N1,N2,N3 Restoration'!J551</f>
        <v>6</v>
      </c>
      <c r="J551" s="44">
        <v>12.0</v>
      </c>
      <c r="K551" s="44">
        <v>67.0</v>
      </c>
      <c r="L551" s="44">
        <v>21.0</v>
      </c>
      <c r="M551" s="45">
        <f>'Turnout Restoration'!AR551</f>
        <v>9</v>
      </c>
      <c r="N551" s="45">
        <f>'Turnout Restoration'!O551</f>
        <v>5</v>
      </c>
      <c r="O551" s="45">
        <f>'Turnout Restoration'!AT551</f>
        <v>12</v>
      </c>
      <c r="P551" s="77">
        <f t="shared" si="2"/>
        <v>0.6111111111</v>
      </c>
      <c r="Q551" s="77">
        <f t="shared" si="3"/>
        <v>0.9305555556</v>
      </c>
      <c r="R551" s="77">
        <f t="shared" si="4"/>
        <v>-0.02840966796</v>
      </c>
      <c r="S551" s="77">
        <f t="shared" si="5"/>
        <v>0.02669004382</v>
      </c>
      <c r="T551" s="77">
        <f t="shared" ref="T551:U551" si="568">R551+$D$12</f>
        <v>0.3326840564</v>
      </c>
      <c r="U551" s="77">
        <f t="shared" si="568"/>
        <v>0.3877837682</v>
      </c>
      <c r="V551" s="77">
        <f t="shared" si="7"/>
        <v>54</v>
      </c>
      <c r="W551" s="77">
        <f t="shared" si="8"/>
        <v>72</v>
      </c>
      <c r="X551" s="77">
        <f t="shared" si="9"/>
        <v>36.03506095</v>
      </c>
      <c r="Y551" s="77">
        <f t="shared" si="10"/>
        <v>17.96493905</v>
      </c>
      <c r="Z551" s="77">
        <f t="shared" si="11"/>
        <v>44.07956869</v>
      </c>
      <c r="AA551" s="77">
        <f t="shared" si="12"/>
        <v>27.92043131</v>
      </c>
      <c r="AB551" s="77">
        <f t="shared" si="13"/>
        <v>0.5827657688</v>
      </c>
      <c r="AC551" s="77">
        <f t="shared" si="14"/>
        <v>0.1134312369</v>
      </c>
      <c r="AD551" s="42">
        <f t="shared" si="15"/>
        <v>21</v>
      </c>
      <c r="AE551" s="42">
        <f t="shared" si="16"/>
        <v>10</v>
      </c>
      <c r="AF551" s="42">
        <f t="shared" si="17"/>
        <v>5</v>
      </c>
      <c r="AG551" s="42">
        <f t="shared" si="18"/>
        <v>3</v>
      </c>
      <c r="AH551" s="32">
        <f>'M1,M2,M3 Restoration'!AT551</f>
        <v>0.2523635139</v>
      </c>
      <c r="AI551" s="77">
        <f t="shared" si="19"/>
        <v>3</v>
      </c>
      <c r="AJ551" s="77">
        <f t="shared" si="20"/>
        <v>7</v>
      </c>
      <c r="AK551" s="77"/>
      <c r="AL551" s="77"/>
    </row>
    <row r="552">
      <c r="A552" s="1"/>
      <c r="B552" s="1"/>
      <c r="C552" s="62"/>
      <c r="D552" s="62"/>
      <c r="E552" s="2">
        <v>7507.0</v>
      </c>
      <c r="F552" s="61">
        <v>1909.0</v>
      </c>
      <c r="G552" s="43">
        <f>'N1,N2,N3 Restoration'!H552</f>
        <v>7</v>
      </c>
      <c r="H552" s="43">
        <f>'Turnout Restoration'!AW552</f>
        <v>10</v>
      </c>
      <c r="I552" s="43">
        <f>'N1,N2,N3 Restoration'!J552</f>
        <v>20</v>
      </c>
      <c r="J552" s="44">
        <v>42.0</v>
      </c>
      <c r="K552" s="44">
        <v>122.0</v>
      </c>
      <c r="L552" s="44">
        <v>39.0</v>
      </c>
      <c r="M552" s="45">
        <f>'Turnout Restoration'!AR552</f>
        <v>12</v>
      </c>
      <c r="N552" s="45">
        <f>'Turnout Restoration'!O552</f>
        <v>14</v>
      </c>
      <c r="O552" s="45">
        <f>'Turnout Restoration'!AT552</f>
        <v>53</v>
      </c>
      <c r="P552" s="77">
        <f t="shared" si="2"/>
        <v>0.5547945205</v>
      </c>
      <c r="Q552" s="77">
        <f t="shared" si="3"/>
        <v>0.8970588235</v>
      </c>
      <c r="R552" s="77">
        <f t="shared" si="4"/>
        <v>-0.05450874599</v>
      </c>
      <c r="S552" s="77">
        <f t="shared" si="5"/>
        <v>0.01116648648</v>
      </c>
      <c r="T552" s="77">
        <f t="shared" ref="T552:U552" si="569">R552+$D$12</f>
        <v>0.3065849784</v>
      </c>
      <c r="U552" s="77">
        <f t="shared" si="569"/>
        <v>0.3722602109</v>
      </c>
      <c r="V552" s="77">
        <f t="shared" si="7"/>
        <v>146</v>
      </c>
      <c r="W552" s="77">
        <f t="shared" si="8"/>
        <v>136</v>
      </c>
      <c r="X552" s="77">
        <f t="shared" si="9"/>
        <v>101.2385932</v>
      </c>
      <c r="Y552" s="77">
        <f t="shared" si="10"/>
        <v>44.76140685</v>
      </c>
      <c r="Z552" s="77">
        <f t="shared" si="11"/>
        <v>85.37261132</v>
      </c>
      <c r="AA552" s="77">
        <f t="shared" si="12"/>
        <v>50.62738868</v>
      </c>
      <c r="AB552" s="77">
        <f t="shared" si="13"/>
        <v>0.6420476419</v>
      </c>
      <c r="AC552" s="77">
        <f t="shared" si="14"/>
        <v>0.1639870186</v>
      </c>
      <c r="AD552" s="42">
        <f t="shared" si="15"/>
        <v>65</v>
      </c>
      <c r="AE552" s="42">
        <f t="shared" si="16"/>
        <v>29</v>
      </c>
      <c r="AF552" s="42">
        <f t="shared" si="17"/>
        <v>14</v>
      </c>
      <c r="AG552" s="42">
        <f t="shared" si="18"/>
        <v>8</v>
      </c>
      <c r="AH552" s="32">
        <f>'M1,M2,M3 Restoration'!AT552</f>
        <v>0.2686072529</v>
      </c>
      <c r="AI552" s="77">
        <f t="shared" si="19"/>
        <v>8</v>
      </c>
      <c r="AJ552" s="77">
        <f t="shared" si="20"/>
        <v>21</v>
      </c>
      <c r="AK552" s="77"/>
      <c r="AL552" s="77"/>
    </row>
    <row r="553">
      <c r="A553" s="1"/>
      <c r="B553" s="1"/>
      <c r="C553" s="62"/>
      <c r="D553" s="62"/>
      <c r="E553" s="2">
        <v>7509.0</v>
      </c>
      <c r="F553" s="61">
        <v>1176.0</v>
      </c>
      <c r="G553" s="43">
        <f>'N1,N2,N3 Restoration'!H553</f>
        <v>3</v>
      </c>
      <c r="H553" s="43">
        <f>'Turnout Restoration'!AW553</f>
        <v>2</v>
      </c>
      <c r="I553" s="43">
        <f>'N1,N2,N3 Restoration'!J553</f>
        <v>9</v>
      </c>
      <c r="J553" s="44">
        <v>17.0</v>
      </c>
      <c r="K553" s="44">
        <v>59.0</v>
      </c>
      <c r="L553" s="44">
        <v>17.0</v>
      </c>
      <c r="M553" s="45">
        <f>'Turnout Restoration'!AR553</f>
        <v>15</v>
      </c>
      <c r="N553" s="45">
        <f>'Turnout Restoration'!O553</f>
        <v>6</v>
      </c>
      <c r="O553" s="45">
        <f>'Turnout Restoration'!AT553</f>
        <v>33</v>
      </c>
      <c r="P553" s="77">
        <f t="shared" si="2"/>
        <v>0.4146341463</v>
      </c>
      <c r="Q553" s="77">
        <f t="shared" si="3"/>
        <v>0.9076923077</v>
      </c>
      <c r="R553" s="77">
        <f t="shared" si="4"/>
        <v>-0.1194639662</v>
      </c>
      <c r="S553" s="77">
        <f t="shared" si="5"/>
        <v>0.016094415</v>
      </c>
      <c r="T553" s="77">
        <f t="shared" ref="T553:U553" si="570">R553+$D$12</f>
        <v>0.2416297582</v>
      </c>
      <c r="U553" s="77">
        <f t="shared" si="570"/>
        <v>0.3771881394</v>
      </c>
      <c r="V553" s="77">
        <f t="shared" si="7"/>
        <v>82</v>
      </c>
      <c r="W553" s="77">
        <f t="shared" si="8"/>
        <v>65</v>
      </c>
      <c r="X553" s="77">
        <f t="shared" si="9"/>
        <v>62.18635983</v>
      </c>
      <c r="Y553" s="77">
        <f t="shared" si="10"/>
        <v>19.81364017</v>
      </c>
      <c r="Z553" s="77">
        <f t="shared" si="11"/>
        <v>40.48277094</v>
      </c>
      <c r="AA553" s="77">
        <f t="shared" si="12"/>
        <v>24.51722906</v>
      </c>
      <c r="AB553" s="77">
        <f t="shared" si="13"/>
        <v>0.7718734483</v>
      </c>
      <c r="AC553" s="77">
        <f t="shared" si="14"/>
        <v>0.1482111985</v>
      </c>
      <c r="AD553" s="42">
        <f t="shared" si="15"/>
        <v>48</v>
      </c>
      <c r="AE553" s="42">
        <f t="shared" si="16"/>
        <v>15</v>
      </c>
      <c r="AF553" s="42">
        <f t="shared" si="17"/>
        <v>6</v>
      </c>
      <c r="AG553" s="42">
        <f t="shared" si="18"/>
        <v>4</v>
      </c>
      <c r="AH553" s="32">
        <f>'M1,M2,M3 Restoration'!AT553</f>
        <v>0.2418180966</v>
      </c>
      <c r="AI553" s="77">
        <f t="shared" si="19"/>
        <v>4</v>
      </c>
      <c r="AJ553" s="77">
        <f t="shared" si="20"/>
        <v>11</v>
      </c>
      <c r="AK553" s="77"/>
      <c r="AL553" s="77"/>
    </row>
    <row r="554">
      <c r="A554" s="1"/>
      <c r="B554" s="1"/>
      <c r="C554" s="62"/>
      <c r="D554" s="62"/>
      <c r="E554" s="2">
        <v>7512.0</v>
      </c>
      <c r="F554" s="61">
        <v>719.0</v>
      </c>
      <c r="G554" s="43">
        <f>'N1,N2,N3 Restoration'!H554</f>
        <v>4</v>
      </c>
      <c r="H554" s="43">
        <f>'Turnout Restoration'!AW554</f>
        <v>1</v>
      </c>
      <c r="I554" s="43">
        <f>'N1,N2,N3 Restoration'!J554</f>
        <v>14</v>
      </c>
      <c r="J554" s="44">
        <v>24.0</v>
      </c>
      <c r="K554" s="44">
        <v>53.0</v>
      </c>
      <c r="L554" s="44">
        <v>18.0</v>
      </c>
      <c r="M554" s="45">
        <f>'Turnout Restoration'!AR554</f>
        <v>5</v>
      </c>
      <c r="N554" s="45">
        <f>'Turnout Restoration'!O554</f>
        <v>4</v>
      </c>
      <c r="O554" s="45">
        <f>'Turnout Restoration'!AT554</f>
        <v>38</v>
      </c>
      <c r="P554" s="77">
        <f t="shared" si="2"/>
        <v>0.4941176471</v>
      </c>
      <c r="Q554" s="77">
        <f t="shared" si="3"/>
        <v>0.9298245614</v>
      </c>
      <c r="R554" s="77">
        <f t="shared" si="4"/>
        <v>-0.08262853164</v>
      </c>
      <c r="S554" s="77">
        <f t="shared" si="5"/>
        <v>0.02635127556</v>
      </c>
      <c r="T554" s="77">
        <f t="shared" ref="T554:U554" si="571">R554+$D$12</f>
        <v>0.2784651928</v>
      </c>
      <c r="U554" s="77">
        <f t="shared" si="571"/>
        <v>0.387445</v>
      </c>
      <c r="V554" s="77">
        <f t="shared" si="7"/>
        <v>85</v>
      </c>
      <c r="W554" s="77">
        <f t="shared" si="8"/>
        <v>57</v>
      </c>
      <c r="X554" s="77">
        <f t="shared" si="9"/>
        <v>61.33045861</v>
      </c>
      <c r="Y554" s="77">
        <f t="shared" si="10"/>
        <v>23.66954139</v>
      </c>
      <c r="Z554" s="77">
        <f t="shared" si="11"/>
        <v>34.915635</v>
      </c>
      <c r="AA554" s="77">
        <f t="shared" si="12"/>
        <v>22.084365</v>
      </c>
      <c r="AB554" s="77">
        <f t="shared" si="13"/>
        <v>0.7011198183</v>
      </c>
      <c r="AC554" s="77">
        <f t="shared" si="14"/>
        <v>0.1145618575</v>
      </c>
      <c r="AD554" s="42">
        <f t="shared" si="15"/>
        <v>43</v>
      </c>
      <c r="AE554" s="42">
        <f t="shared" si="16"/>
        <v>17</v>
      </c>
      <c r="AF554" s="42">
        <f t="shared" si="17"/>
        <v>4</v>
      </c>
      <c r="AG554" s="42">
        <f t="shared" si="18"/>
        <v>3</v>
      </c>
      <c r="AH554" s="32">
        <f>'M1,M2,M3 Restoration'!AT554</f>
        <v>0.2884957713</v>
      </c>
      <c r="AI554" s="77">
        <f t="shared" si="19"/>
        <v>5</v>
      </c>
      <c r="AJ554" s="77">
        <f t="shared" si="20"/>
        <v>12</v>
      </c>
      <c r="AK554" s="77"/>
      <c r="AL554" s="77"/>
    </row>
    <row r="555">
      <c r="A555" s="1"/>
      <c r="B555" s="1"/>
      <c r="C555" s="62"/>
      <c r="D555" s="62"/>
      <c r="E555" s="2">
        <v>7513.0</v>
      </c>
      <c r="F555" s="61">
        <v>2116.0</v>
      </c>
      <c r="G555" s="43">
        <f>'N1,N2,N3 Restoration'!H555</f>
        <v>9</v>
      </c>
      <c r="H555" s="43">
        <f>'Turnout Restoration'!AW555</f>
        <v>11</v>
      </c>
      <c r="I555" s="43">
        <f>'N1,N2,N3 Restoration'!J555</f>
        <v>19</v>
      </c>
      <c r="J555" s="44">
        <v>19.0</v>
      </c>
      <c r="K555" s="44">
        <v>79.0</v>
      </c>
      <c r="L555" s="44">
        <v>30.0</v>
      </c>
      <c r="M555" s="45">
        <f>'Turnout Restoration'!AR555</f>
        <v>15</v>
      </c>
      <c r="N555" s="45">
        <f>'Turnout Restoration'!O555</f>
        <v>15</v>
      </c>
      <c r="O555" s="45">
        <f>'Turnout Restoration'!AT555</f>
        <v>34</v>
      </c>
      <c r="P555" s="77">
        <f t="shared" si="2"/>
        <v>0.5</v>
      </c>
      <c r="Q555" s="77">
        <f t="shared" si="3"/>
        <v>0.8404255319</v>
      </c>
      <c r="R555" s="77">
        <f t="shared" si="4"/>
        <v>-0.07990244353</v>
      </c>
      <c r="S555" s="77">
        <f t="shared" si="5"/>
        <v>-0.01507936189</v>
      </c>
      <c r="T555" s="77">
        <f t="shared" ref="T555:U555" si="572">R555+$D$12</f>
        <v>0.2811912809</v>
      </c>
      <c r="U555" s="77">
        <f t="shared" si="572"/>
        <v>0.3460143625</v>
      </c>
      <c r="V555" s="77">
        <f t="shared" si="7"/>
        <v>98</v>
      </c>
      <c r="W555" s="77">
        <f t="shared" si="8"/>
        <v>94</v>
      </c>
      <c r="X555" s="77">
        <f t="shared" si="9"/>
        <v>70.44325447</v>
      </c>
      <c r="Y555" s="77">
        <f t="shared" si="10"/>
        <v>27.55674553</v>
      </c>
      <c r="Z555" s="77">
        <f t="shared" si="11"/>
        <v>61.47464992</v>
      </c>
      <c r="AA555" s="77">
        <f t="shared" si="12"/>
        <v>32.52535008</v>
      </c>
      <c r="AB555" s="77">
        <f t="shared" si="13"/>
        <v>0.6955953464</v>
      </c>
      <c r="AC555" s="77">
        <f t="shared" si="14"/>
        <v>0.2440030162</v>
      </c>
      <c r="AD555" s="42">
        <f t="shared" si="15"/>
        <v>49</v>
      </c>
      <c r="AE555" s="42">
        <f t="shared" si="16"/>
        <v>19</v>
      </c>
      <c r="AF555" s="42">
        <f t="shared" si="17"/>
        <v>15</v>
      </c>
      <c r="AG555" s="42">
        <f t="shared" si="18"/>
        <v>8</v>
      </c>
      <c r="AH555" s="32">
        <f>'M1,M2,M3 Restoration'!AT555</f>
        <v>0.158883319</v>
      </c>
      <c r="AI555" s="77">
        <f t="shared" si="19"/>
        <v>3</v>
      </c>
      <c r="AJ555" s="77">
        <f t="shared" si="20"/>
        <v>16</v>
      </c>
      <c r="AK555" s="77"/>
      <c r="AL555" s="77"/>
    </row>
    <row r="556">
      <c r="A556" s="1"/>
      <c r="B556" s="1"/>
      <c r="C556" s="62"/>
      <c r="D556" s="62"/>
      <c r="E556" s="2">
        <v>7515.0</v>
      </c>
      <c r="F556" s="61">
        <v>2524.0</v>
      </c>
      <c r="G556" s="43">
        <f>'N1,N2,N3 Restoration'!H556</f>
        <v>29</v>
      </c>
      <c r="H556" s="43">
        <f>'Turnout Restoration'!AW556</f>
        <v>31</v>
      </c>
      <c r="I556" s="43">
        <f>'N1,N2,N3 Restoration'!J556</f>
        <v>34</v>
      </c>
      <c r="J556" s="44">
        <v>78.0</v>
      </c>
      <c r="K556" s="44">
        <v>218.0</v>
      </c>
      <c r="L556" s="44">
        <v>56.0</v>
      </c>
      <c r="M556" s="45">
        <f>'Turnout Restoration'!AR556</f>
        <v>22</v>
      </c>
      <c r="N556" s="45">
        <f>'Turnout Restoration'!O556</f>
        <v>29</v>
      </c>
      <c r="O556" s="45">
        <f>'Turnout Restoration'!AT556</f>
        <v>41</v>
      </c>
      <c r="P556" s="77">
        <f t="shared" si="2"/>
        <v>0.6802030457</v>
      </c>
      <c r="Q556" s="77">
        <f t="shared" si="3"/>
        <v>0.8825910931</v>
      </c>
      <c r="R556" s="77">
        <f t="shared" si="4"/>
        <v>0.003609951361</v>
      </c>
      <c r="S556" s="77">
        <f t="shared" si="5"/>
        <v>0.004461634123</v>
      </c>
      <c r="T556" s="77">
        <f t="shared" ref="T556:U556" si="573">R556+$D$12</f>
        <v>0.3647036758</v>
      </c>
      <c r="U556" s="77">
        <f t="shared" si="573"/>
        <v>0.3655553585</v>
      </c>
      <c r="V556" s="77">
        <f t="shared" si="7"/>
        <v>197</v>
      </c>
      <c r="W556" s="77">
        <f t="shared" si="8"/>
        <v>247</v>
      </c>
      <c r="X556" s="77">
        <f t="shared" si="9"/>
        <v>125.1533759</v>
      </c>
      <c r="Y556" s="77">
        <f t="shared" si="10"/>
        <v>71.84662413</v>
      </c>
      <c r="Z556" s="77">
        <f t="shared" si="11"/>
        <v>156.7078264</v>
      </c>
      <c r="AA556" s="77">
        <f t="shared" si="12"/>
        <v>90.29217356</v>
      </c>
      <c r="AB556" s="77">
        <f t="shared" si="13"/>
        <v>0.5033823463</v>
      </c>
      <c r="AC556" s="77">
        <f t="shared" si="14"/>
        <v>0.1850577642</v>
      </c>
      <c r="AD556" s="42">
        <f t="shared" si="15"/>
        <v>63</v>
      </c>
      <c r="AE556" s="42">
        <f t="shared" si="16"/>
        <v>36</v>
      </c>
      <c r="AF556" s="42">
        <f t="shared" si="17"/>
        <v>29</v>
      </c>
      <c r="AG556" s="42">
        <f t="shared" si="18"/>
        <v>17</v>
      </c>
      <c r="AH556" s="32">
        <f>'M1,M2,M3 Restoration'!AT556</f>
        <v>0.4820416034</v>
      </c>
      <c r="AI556" s="77">
        <f t="shared" si="19"/>
        <v>17</v>
      </c>
      <c r="AJ556" s="77">
        <f t="shared" si="20"/>
        <v>19</v>
      </c>
      <c r="AK556" s="77"/>
      <c r="AL556" s="77"/>
    </row>
    <row r="557">
      <c r="A557" s="1"/>
      <c r="B557" s="1"/>
      <c r="C557" s="62"/>
      <c r="D557" s="62"/>
      <c r="E557" s="2">
        <v>7522.0</v>
      </c>
      <c r="F557" s="61">
        <v>3233.0</v>
      </c>
      <c r="G557" s="43">
        <f>'N1,N2,N3 Restoration'!H557</f>
        <v>19</v>
      </c>
      <c r="H557" s="43">
        <f>'Turnout Restoration'!AW557</f>
        <v>22</v>
      </c>
      <c r="I557" s="43">
        <f>'N1,N2,N3 Restoration'!J557</f>
        <v>29</v>
      </c>
      <c r="J557" s="44">
        <v>40.0</v>
      </c>
      <c r="K557" s="44">
        <v>90.0</v>
      </c>
      <c r="L557" s="44">
        <v>31.0</v>
      </c>
      <c r="M557" s="45">
        <f>'Turnout Restoration'!AR557</f>
        <v>22</v>
      </c>
      <c r="N557" s="45">
        <f>'Turnout Restoration'!O557</f>
        <v>20</v>
      </c>
      <c r="O557" s="45">
        <f>'Turnout Restoration'!AT557</f>
        <v>38</v>
      </c>
      <c r="P557" s="77">
        <f t="shared" si="2"/>
        <v>0.5419847328</v>
      </c>
      <c r="Q557" s="77">
        <f t="shared" si="3"/>
        <v>0.8181818182</v>
      </c>
      <c r="R557" s="77">
        <f t="shared" si="4"/>
        <v>-0.06044524971</v>
      </c>
      <c r="S557" s="77">
        <f t="shared" si="5"/>
        <v>-0.02538787692</v>
      </c>
      <c r="T557" s="77">
        <f t="shared" ref="T557:U557" si="574">R557+$D$12</f>
        <v>0.3006484747</v>
      </c>
      <c r="U557" s="77">
        <f t="shared" si="574"/>
        <v>0.3357058475</v>
      </c>
      <c r="V557" s="77">
        <f t="shared" si="7"/>
        <v>131</v>
      </c>
      <c r="W557" s="77">
        <f t="shared" si="8"/>
        <v>110</v>
      </c>
      <c r="X557" s="77">
        <f t="shared" si="9"/>
        <v>91.61504981</v>
      </c>
      <c r="Y557" s="77">
        <f t="shared" si="10"/>
        <v>39.38495019</v>
      </c>
      <c r="Z557" s="77">
        <f t="shared" si="11"/>
        <v>73.07235678</v>
      </c>
      <c r="AA557" s="77">
        <f t="shared" si="12"/>
        <v>36.92764322</v>
      </c>
      <c r="AB557" s="77">
        <f t="shared" si="13"/>
        <v>0.6549142321</v>
      </c>
      <c r="AC557" s="77">
        <f t="shared" si="14"/>
        <v>0.2737013131</v>
      </c>
      <c r="AD557" s="42">
        <f t="shared" si="15"/>
        <v>60</v>
      </c>
      <c r="AE557" s="42">
        <f t="shared" si="16"/>
        <v>26</v>
      </c>
      <c r="AF557" s="42">
        <f t="shared" si="17"/>
        <v>20</v>
      </c>
      <c r="AG557" s="42">
        <f t="shared" si="18"/>
        <v>10</v>
      </c>
      <c r="AH557" s="32">
        <f>'M1,M2,M3 Restoration'!AT557</f>
        <v>0.4156114141</v>
      </c>
      <c r="AI557" s="77">
        <f t="shared" si="19"/>
        <v>11</v>
      </c>
      <c r="AJ557" s="77">
        <f t="shared" si="20"/>
        <v>15</v>
      </c>
      <c r="AK557" s="77"/>
      <c r="AL557" s="77"/>
    </row>
    <row r="558">
      <c r="A558" s="1"/>
      <c r="B558" s="1"/>
      <c r="C558" s="62"/>
      <c r="D558" s="62"/>
      <c r="E558" s="2">
        <v>7528.0</v>
      </c>
      <c r="F558" s="61">
        <v>1858.0</v>
      </c>
      <c r="G558" s="43">
        <f>'N1,N2,N3 Restoration'!H558</f>
        <v>9</v>
      </c>
      <c r="H558" s="43">
        <f>'Turnout Restoration'!AW558</f>
        <v>12</v>
      </c>
      <c r="I558" s="43">
        <f>'N1,N2,N3 Restoration'!J558</f>
        <v>9</v>
      </c>
      <c r="J558" s="44">
        <v>25.0</v>
      </c>
      <c r="K558" s="44">
        <v>52.0</v>
      </c>
      <c r="L558" s="44">
        <v>15.0</v>
      </c>
      <c r="M558" s="45">
        <f>'Turnout Restoration'!AR558</f>
        <v>14</v>
      </c>
      <c r="N558" s="45">
        <f>'Turnout Restoration'!O558</f>
        <v>10</v>
      </c>
      <c r="O558" s="45">
        <f>'Turnout Restoration'!AT558</f>
        <v>12</v>
      </c>
      <c r="P558" s="77">
        <f t="shared" si="2"/>
        <v>0.6060606061</v>
      </c>
      <c r="Q558" s="77">
        <f t="shared" si="3"/>
        <v>0.8387096774</v>
      </c>
      <c r="R558" s="77">
        <f t="shared" si="4"/>
        <v>-0.03075024867</v>
      </c>
      <c r="S558" s="77">
        <f t="shared" si="5"/>
        <v>-0.01587454889</v>
      </c>
      <c r="T558" s="77">
        <f t="shared" ref="T558:U558" si="575">R558+$D$12</f>
        <v>0.3303434757</v>
      </c>
      <c r="U558" s="77">
        <f t="shared" si="575"/>
        <v>0.3452191755</v>
      </c>
      <c r="V558" s="77">
        <f t="shared" si="7"/>
        <v>66</v>
      </c>
      <c r="W558" s="77">
        <f t="shared" si="8"/>
        <v>62</v>
      </c>
      <c r="X558" s="77">
        <f t="shared" si="9"/>
        <v>44.1973306</v>
      </c>
      <c r="Y558" s="77">
        <f t="shared" si="10"/>
        <v>21.8026694</v>
      </c>
      <c r="Z558" s="77">
        <f t="shared" si="11"/>
        <v>40.59641112</v>
      </c>
      <c r="AA558" s="77">
        <f t="shared" si="12"/>
        <v>21.40358888</v>
      </c>
      <c r="AB558" s="77">
        <f t="shared" si="13"/>
        <v>0.5882708219</v>
      </c>
      <c r="AC558" s="77">
        <f t="shared" si="14"/>
        <v>0.2463271931</v>
      </c>
      <c r="AD558" s="42">
        <f t="shared" si="15"/>
        <v>26</v>
      </c>
      <c r="AE558" s="42">
        <f t="shared" si="16"/>
        <v>13</v>
      </c>
      <c r="AF558" s="42">
        <f t="shared" si="17"/>
        <v>10</v>
      </c>
      <c r="AG558" s="42">
        <f t="shared" si="18"/>
        <v>5</v>
      </c>
      <c r="AH558" s="32">
        <f>'M1,M2,M3 Restoration'!AT558</f>
        <v>0.5565832829</v>
      </c>
      <c r="AI558" s="77">
        <f t="shared" si="19"/>
        <v>7</v>
      </c>
      <c r="AJ558" s="77">
        <f t="shared" si="20"/>
        <v>6</v>
      </c>
      <c r="AK558" s="77"/>
      <c r="AL558" s="77"/>
    </row>
    <row r="559">
      <c r="A559" s="1"/>
      <c r="B559" s="1"/>
      <c r="C559" s="62"/>
      <c r="D559" s="62"/>
      <c r="E559" s="2">
        <v>7531.0</v>
      </c>
      <c r="F559" s="61">
        <v>1292.0</v>
      </c>
      <c r="G559" s="43">
        <f>'N1,N2,N3 Restoration'!H559</f>
        <v>4</v>
      </c>
      <c r="H559" s="43">
        <f>'Turnout Restoration'!AW559</f>
        <v>4</v>
      </c>
      <c r="I559" s="43">
        <f>'N1,N2,N3 Restoration'!J559</f>
        <v>7</v>
      </c>
      <c r="J559" s="44">
        <v>17.0</v>
      </c>
      <c r="K559" s="44">
        <v>41.0</v>
      </c>
      <c r="L559" s="44">
        <v>11.0</v>
      </c>
      <c r="M559" s="45">
        <f>'Turnout Restoration'!AR559</f>
        <v>11</v>
      </c>
      <c r="N559" s="45">
        <f>'Turnout Restoration'!O559</f>
        <v>7</v>
      </c>
      <c r="O559" s="45">
        <f>'Turnout Restoration'!AT559</f>
        <v>23</v>
      </c>
      <c r="P559" s="77">
        <f t="shared" si="2"/>
        <v>0.4516129032</v>
      </c>
      <c r="Q559" s="77">
        <f t="shared" si="3"/>
        <v>0.8541666667</v>
      </c>
      <c r="R559" s="77">
        <f t="shared" si="4"/>
        <v>-0.1023267168</v>
      </c>
      <c r="S559" s="77">
        <f t="shared" si="5"/>
        <v>-0.008711239383</v>
      </c>
      <c r="T559" s="77">
        <f t="shared" ref="T559:U559" si="576">R559+$D$12</f>
        <v>0.2587670077</v>
      </c>
      <c r="U559" s="77">
        <f t="shared" si="576"/>
        <v>0.352382485</v>
      </c>
      <c r="V559" s="77">
        <f t="shared" si="7"/>
        <v>62</v>
      </c>
      <c r="W559" s="77">
        <f t="shared" si="8"/>
        <v>48</v>
      </c>
      <c r="X559" s="77">
        <f t="shared" si="9"/>
        <v>45.95644553</v>
      </c>
      <c r="Y559" s="77">
        <f t="shared" si="10"/>
        <v>16.04355447</v>
      </c>
      <c r="Z559" s="77">
        <f t="shared" si="11"/>
        <v>31.08564072</v>
      </c>
      <c r="AA559" s="77">
        <f t="shared" si="12"/>
        <v>16.91435928</v>
      </c>
      <c r="AB559" s="77">
        <f t="shared" si="13"/>
        <v>0.7398309336</v>
      </c>
      <c r="AC559" s="77">
        <f t="shared" si="14"/>
        <v>0.2251843564</v>
      </c>
      <c r="AD559" s="42">
        <f t="shared" si="15"/>
        <v>34</v>
      </c>
      <c r="AE559" s="42">
        <f t="shared" si="16"/>
        <v>12</v>
      </c>
      <c r="AF559" s="42">
        <f t="shared" si="17"/>
        <v>7</v>
      </c>
      <c r="AG559" s="42">
        <f t="shared" si="18"/>
        <v>4</v>
      </c>
      <c r="AH559" s="32">
        <f>'M1,M2,M3 Restoration'!AT559</f>
        <v>0.4393013434</v>
      </c>
      <c r="AI559" s="77">
        <f t="shared" si="19"/>
        <v>5</v>
      </c>
      <c r="AJ559" s="77">
        <f t="shared" si="20"/>
        <v>7</v>
      </c>
      <c r="AK559" s="77"/>
      <c r="AL559" s="77"/>
    </row>
    <row r="560">
      <c r="A560" s="1"/>
      <c r="B560" s="1"/>
      <c r="C560" s="62"/>
      <c r="D560" s="62"/>
      <c r="E560" s="2">
        <v>7545.0</v>
      </c>
      <c r="F560" s="61">
        <v>2403.0</v>
      </c>
      <c r="G560" s="43">
        <f>'N1,N2,N3 Restoration'!H560</f>
        <v>43</v>
      </c>
      <c r="H560" s="43">
        <f>'Turnout Restoration'!AW560</f>
        <v>55</v>
      </c>
      <c r="I560" s="43">
        <f>'N1,N2,N3 Restoration'!J560</f>
        <v>62</v>
      </c>
      <c r="J560" s="44">
        <v>172.0</v>
      </c>
      <c r="K560" s="44">
        <v>321.0</v>
      </c>
      <c r="L560" s="44">
        <v>128.0</v>
      </c>
      <c r="M560" s="45">
        <f>'Turnout Restoration'!AR560</f>
        <v>38</v>
      </c>
      <c r="N560" s="45">
        <f>'Turnout Restoration'!O560</f>
        <v>47</v>
      </c>
      <c r="O560" s="45">
        <f>'Turnout Restoration'!AT560</f>
        <v>63</v>
      </c>
      <c r="P560" s="77">
        <f t="shared" si="2"/>
        <v>0.7481296758</v>
      </c>
      <c r="Q560" s="77">
        <f t="shared" si="3"/>
        <v>0.8722826087</v>
      </c>
      <c r="R560" s="77">
        <f t="shared" si="4"/>
        <v>0.03508952784</v>
      </c>
      <c r="S560" s="77">
        <f t="shared" si="5"/>
        <v>-0.0003156781495</v>
      </c>
      <c r="T560" s="77">
        <f t="shared" ref="T560:U560" si="577">R560+$D$12</f>
        <v>0.3961832522</v>
      </c>
      <c r="U560" s="77">
        <f t="shared" si="577"/>
        <v>0.3607780463</v>
      </c>
      <c r="V560" s="77">
        <f t="shared" si="7"/>
        <v>401</v>
      </c>
      <c r="W560" s="77">
        <f t="shared" si="8"/>
        <v>368</v>
      </c>
      <c r="X560" s="77">
        <f t="shared" si="9"/>
        <v>242.1305158</v>
      </c>
      <c r="Y560" s="77">
        <f t="shared" si="10"/>
        <v>158.8694842</v>
      </c>
      <c r="Z560" s="77">
        <f t="shared" si="11"/>
        <v>235.233679</v>
      </c>
      <c r="AA560" s="77">
        <f t="shared" si="12"/>
        <v>132.766321</v>
      </c>
      <c r="AB560" s="77">
        <f t="shared" si="13"/>
        <v>0.4171304044</v>
      </c>
      <c r="AC560" s="77">
        <f t="shared" si="14"/>
        <v>0.1998013218</v>
      </c>
      <c r="AD560" s="42">
        <f t="shared" si="15"/>
        <v>101</v>
      </c>
      <c r="AE560" s="42">
        <f t="shared" si="16"/>
        <v>66</v>
      </c>
      <c r="AF560" s="42">
        <f t="shared" si="17"/>
        <v>47</v>
      </c>
      <c r="AG560" s="42">
        <f t="shared" si="18"/>
        <v>27</v>
      </c>
      <c r="AH560" s="32">
        <f>'M1,M2,M3 Restoration'!AT560</f>
        <v>0.4364716166</v>
      </c>
      <c r="AI560" s="77">
        <f t="shared" si="19"/>
        <v>29</v>
      </c>
      <c r="AJ560" s="77">
        <f t="shared" si="20"/>
        <v>37</v>
      </c>
      <c r="AK560" s="77"/>
      <c r="AL560" s="77"/>
    </row>
    <row r="561">
      <c r="A561" s="1"/>
      <c r="B561" s="1"/>
      <c r="C561" s="62"/>
      <c r="D561" s="62"/>
      <c r="E561" s="2">
        <v>7552.0</v>
      </c>
      <c r="F561" s="61">
        <v>2340.0</v>
      </c>
      <c r="G561" s="43">
        <f>'N1,N2,N3 Restoration'!H561</f>
        <v>38</v>
      </c>
      <c r="H561" s="43">
        <f>'Turnout Restoration'!AW561</f>
        <v>41</v>
      </c>
      <c r="I561" s="43">
        <f>'N1,N2,N3 Restoration'!J561</f>
        <v>71</v>
      </c>
      <c r="J561" s="44">
        <v>146.0</v>
      </c>
      <c r="K561" s="44">
        <v>298.0</v>
      </c>
      <c r="L561" s="44">
        <v>180.0</v>
      </c>
      <c r="M561" s="45">
        <f>'Turnout Restoration'!AR561</f>
        <v>42</v>
      </c>
      <c r="N561" s="45">
        <f>'Turnout Restoration'!O561</f>
        <v>51</v>
      </c>
      <c r="O561" s="45">
        <f>'Turnout Restoration'!AT561</f>
        <v>72</v>
      </c>
      <c r="P561" s="77">
        <f t="shared" si="2"/>
        <v>0.7409090909</v>
      </c>
      <c r="Q561" s="77">
        <f t="shared" si="3"/>
        <v>0.8538681948</v>
      </c>
      <c r="R561" s="77">
        <f t="shared" si="4"/>
        <v>0.03174325622</v>
      </c>
      <c r="S561" s="77">
        <f t="shared" si="5"/>
        <v>-0.008849561667</v>
      </c>
      <c r="T561" s="77">
        <f t="shared" ref="T561:U561" si="578">R561+$D$12</f>
        <v>0.3928369806</v>
      </c>
      <c r="U561" s="77">
        <f t="shared" si="578"/>
        <v>0.3522441627</v>
      </c>
      <c r="V561" s="77">
        <f t="shared" si="7"/>
        <v>440</v>
      </c>
      <c r="W561" s="77">
        <f t="shared" si="8"/>
        <v>349</v>
      </c>
      <c r="X561" s="77">
        <f t="shared" si="9"/>
        <v>267.1517285</v>
      </c>
      <c r="Y561" s="77">
        <f t="shared" si="10"/>
        <v>172.8482715</v>
      </c>
      <c r="Z561" s="77">
        <f t="shared" si="11"/>
        <v>226.0667872</v>
      </c>
      <c r="AA561" s="77">
        <f t="shared" si="12"/>
        <v>122.9332128</v>
      </c>
      <c r="AB561" s="77">
        <f t="shared" si="13"/>
        <v>0.4267237971</v>
      </c>
      <c r="AC561" s="77">
        <f t="shared" si="14"/>
        <v>0.2255970487</v>
      </c>
      <c r="AD561" s="42">
        <f t="shared" si="15"/>
        <v>114</v>
      </c>
      <c r="AE561" s="42">
        <f t="shared" si="16"/>
        <v>74</v>
      </c>
      <c r="AF561" s="42">
        <f t="shared" si="17"/>
        <v>51</v>
      </c>
      <c r="AG561" s="42">
        <f t="shared" si="18"/>
        <v>28</v>
      </c>
      <c r="AH561" s="32">
        <f>'M1,M2,M3 Restoration'!AT561</f>
        <v>0.2487140601</v>
      </c>
      <c r="AI561" s="77">
        <f t="shared" si="19"/>
        <v>18</v>
      </c>
      <c r="AJ561" s="77">
        <f t="shared" si="20"/>
        <v>56</v>
      </c>
      <c r="AK561" s="77"/>
      <c r="AL561" s="77"/>
    </row>
    <row r="562">
      <c r="A562" s="1"/>
      <c r="B562" s="1"/>
      <c r="C562" s="62"/>
      <c r="D562" s="62"/>
      <c r="E562" s="2">
        <v>7553.0</v>
      </c>
      <c r="F562" s="61">
        <v>3441.0</v>
      </c>
      <c r="G562" s="43">
        <f>'N1,N2,N3 Restoration'!H562</f>
        <v>48</v>
      </c>
      <c r="H562" s="43">
        <f>'Turnout Restoration'!AW562</f>
        <v>53</v>
      </c>
      <c r="I562" s="43">
        <f>'N1,N2,N3 Restoration'!J562</f>
        <v>91</v>
      </c>
      <c r="J562" s="44">
        <v>196.0</v>
      </c>
      <c r="K562" s="44">
        <v>358.0</v>
      </c>
      <c r="L562" s="44">
        <v>239.0</v>
      </c>
      <c r="M562" s="45">
        <f>'Turnout Restoration'!AR562</f>
        <v>63</v>
      </c>
      <c r="N562" s="45">
        <f>'Turnout Restoration'!O562</f>
        <v>95</v>
      </c>
      <c r="O562" s="45">
        <f>'Turnout Restoration'!AT562</f>
        <v>86</v>
      </c>
      <c r="P562" s="77">
        <f t="shared" si="2"/>
        <v>0.7448630137</v>
      </c>
      <c r="Q562" s="77">
        <f t="shared" si="3"/>
        <v>0.7902869757</v>
      </c>
      <c r="R562" s="77">
        <f t="shared" si="4"/>
        <v>0.03357564235</v>
      </c>
      <c r="S562" s="77">
        <f t="shared" si="5"/>
        <v>-0.03831532268</v>
      </c>
      <c r="T562" s="77">
        <f t="shared" ref="T562:U562" si="579">R562+$D$12</f>
        <v>0.3946693668</v>
      </c>
      <c r="U562" s="77">
        <f t="shared" si="579"/>
        <v>0.3227784017</v>
      </c>
      <c r="V562" s="77">
        <f t="shared" si="7"/>
        <v>584</v>
      </c>
      <c r="W562" s="77">
        <f t="shared" si="8"/>
        <v>453</v>
      </c>
      <c r="X562" s="77">
        <f t="shared" si="9"/>
        <v>353.5130898</v>
      </c>
      <c r="Y562" s="77">
        <f t="shared" si="10"/>
        <v>230.4869102</v>
      </c>
      <c r="Z562" s="77">
        <f t="shared" si="11"/>
        <v>306.781384</v>
      </c>
      <c r="AA562" s="77">
        <f t="shared" si="12"/>
        <v>146.218616</v>
      </c>
      <c r="AB562" s="77">
        <f t="shared" si="13"/>
        <v>0.4214836856</v>
      </c>
      <c r="AC562" s="77">
        <f t="shared" si="14"/>
        <v>0.3096667691</v>
      </c>
      <c r="AD562" s="42">
        <f t="shared" si="15"/>
        <v>149</v>
      </c>
      <c r="AE562" s="42">
        <f t="shared" si="16"/>
        <v>97</v>
      </c>
      <c r="AF562" s="42">
        <f t="shared" si="17"/>
        <v>95</v>
      </c>
      <c r="AG562" s="42">
        <f t="shared" si="18"/>
        <v>45</v>
      </c>
      <c r="AH562" s="32">
        <f>'M1,M2,M3 Restoration'!AT562</f>
        <v>0.2560501199</v>
      </c>
      <c r="AI562" s="77">
        <f t="shared" si="19"/>
        <v>25</v>
      </c>
      <c r="AJ562" s="77">
        <f t="shared" si="20"/>
        <v>72</v>
      </c>
      <c r="AK562" s="77"/>
      <c r="AL562" s="77"/>
    </row>
    <row r="563">
      <c r="A563" s="1"/>
      <c r="B563" s="1"/>
      <c r="C563" s="62"/>
      <c r="D563" s="62"/>
      <c r="E563" s="2">
        <v>7562.0</v>
      </c>
      <c r="F563" s="61">
        <v>3086.0</v>
      </c>
      <c r="G563" s="43">
        <f>'N1,N2,N3 Restoration'!H563</f>
        <v>51</v>
      </c>
      <c r="H563" s="43">
        <f>'Turnout Restoration'!AW563</f>
        <v>59</v>
      </c>
      <c r="I563" s="43">
        <f>'N1,N2,N3 Restoration'!J563</f>
        <v>104</v>
      </c>
      <c r="J563" s="44">
        <v>229.0</v>
      </c>
      <c r="K563" s="44">
        <v>359.0</v>
      </c>
      <c r="L563" s="44">
        <v>216.0</v>
      </c>
      <c r="M563" s="45">
        <f>'Turnout Restoration'!AR563</f>
        <v>52</v>
      </c>
      <c r="N563" s="45">
        <f>'Turnout Restoration'!O563</f>
        <v>91</v>
      </c>
      <c r="O563" s="45">
        <f>'Turnout Restoration'!AT563</f>
        <v>97</v>
      </c>
      <c r="P563" s="77">
        <f t="shared" si="2"/>
        <v>0.7491582492</v>
      </c>
      <c r="Q563" s="77">
        <f t="shared" si="3"/>
        <v>0.7977777778</v>
      </c>
      <c r="R563" s="77">
        <f t="shared" si="4"/>
        <v>0.03556620471</v>
      </c>
      <c r="S563" s="77">
        <f t="shared" si="5"/>
        <v>-0.03484382298</v>
      </c>
      <c r="T563" s="77">
        <f t="shared" ref="T563:U563" si="580">R563+$D$12</f>
        <v>0.3966599291</v>
      </c>
      <c r="U563" s="77">
        <f t="shared" si="580"/>
        <v>0.3262499014</v>
      </c>
      <c r="V563" s="77">
        <f t="shared" si="7"/>
        <v>594</v>
      </c>
      <c r="W563" s="77">
        <f t="shared" si="8"/>
        <v>450</v>
      </c>
      <c r="X563" s="77">
        <f t="shared" si="9"/>
        <v>358.3840021</v>
      </c>
      <c r="Y563" s="77">
        <f t="shared" si="10"/>
        <v>235.6159979</v>
      </c>
      <c r="Z563" s="77">
        <f t="shared" si="11"/>
        <v>303.1875444</v>
      </c>
      <c r="AA563" s="77">
        <f t="shared" si="12"/>
        <v>146.8124556</v>
      </c>
      <c r="AB563" s="77">
        <f t="shared" si="13"/>
        <v>0.4157551652</v>
      </c>
      <c r="AC563" s="77">
        <f t="shared" si="14"/>
        <v>0.3001442562</v>
      </c>
      <c r="AD563" s="42">
        <f t="shared" si="15"/>
        <v>149</v>
      </c>
      <c r="AE563" s="42">
        <f t="shared" si="16"/>
        <v>98</v>
      </c>
      <c r="AF563" s="42">
        <f t="shared" si="17"/>
        <v>91</v>
      </c>
      <c r="AG563" s="42">
        <f t="shared" si="18"/>
        <v>44</v>
      </c>
      <c r="AH563" s="32">
        <f>'M1,M2,M3 Restoration'!AT563</f>
        <v>0.3132210752</v>
      </c>
      <c r="AI563" s="77">
        <f t="shared" si="19"/>
        <v>31</v>
      </c>
      <c r="AJ563" s="77">
        <f t="shared" si="20"/>
        <v>67</v>
      </c>
      <c r="AK563" s="77"/>
      <c r="AL563" s="77"/>
    </row>
    <row r="564">
      <c r="A564" s="1"/>
      <c r="B564" s="1"/>
      <c r="C564" s="62"/>
      <c r="D564" s="62"/>
      <c r="E564" s="2">
        <v>7569.0</v>
      </c>
      <c r="F564" s="61">
        <v>2745.0</v>
      </c>
      <c r="G564" s="43">
        <f>'N1,N2,N3 Restoration'!H564</f>
        <v>25</v>
      </c>
      <c r="H564" s="43">
        <f>'Turnout Restoration'!AW564</f>
        <v>19</v>
      </c>
      <c r="I564" s="43">
        <f>'N1,N2,N3 Restoration'!J564</f>
        <v>32</v>
      </c>
      <c r="J564" s="44">
        <v>66.0</v>
      </c>
      <c r="K564" s="44">
        <v>228.0</v>
      </c>
      <c r="L564" s="44">
        <v>80.0</v>
      </c>
      <c r="M564" s="45">
        <f>'Turnout Restoration'!AR564</f>
        <v>30</v>
      </c>
      <c r="N564" s="45">
        <f>'Turnout Restoration'!O564</f>
        <v>23</v>
      </c>
      <c r="O564" s="45">
        <f>'Turnout Restoration'!AT564</f>
        <v>49</v>
      </c>
      <c r="P564" s="77">
        <f t="shared" si="2"/>
        <v>0.6488888889</v>
      </c>
      <c r="Q564" s="77">
        <f t="shared" si="3"/>
        <v>0.9083665339</v>
      </c>
      <c r="R564" s="77">
        <f t="shared" si="4"/>
        <v>-0.01090212427</v>
      </c>
      <c r="S564" s="77">
        <f t="shared" si="5"/>
        <v>0.01640687499</v>
      </c>
      <c r="T564" s="77">
        <f t="shared" ref="T564:U564" si="581">R564+$D$12</f>
        <v>0.3501916001</v>
      </c>
      <c r="U564" s="77">
        <f t="shared" si="581"/>
        <v>0.3775005994</v>
      </c>
      <c r="V564" s="77">
        <f t="shared" si="7"/>
        <v>225</v>
      </c>
      <c r="W564" s="77">
        <f t="shared" si="8"/>
        <v>251</v>
      </c>
      <c r="X564" s="77">
        <f t="shared" si="9"/>
        <v>146.20689</v>
      </c>
      <c r="Y564" s="77">
        <f t="shared" si="10"/>
        <v>78.79311003</v>
      </c>
      <c r="Z564" s="77">
        <f t="shared" si="11"/>
        <v>156.2473496</v>
      </c>
      <c r="AA564" s="77">
        <f t="shared" si="12"/>
        <v>94.75265045</v>
      </c>
      <c r="AB564" s="77">
        <f t="shared" si="13"/>
        <v>0.540330213</v>
      </c>
      <c r="AC564" s="77">
        <f t="shared" si="14"/>
        <v>0.147202497</v>
      </c>
      <c r="AD564" s="42">
        <f t="shared" si="15"/>
        <v>79</v>
      </c>
      <c r="AE564" s="42">
        <f t="shared" si="16"/>
        <v>43</v>
      </c>
      <c r="AF564" s="42">
        <f t="shared" si="17"/>
        <v>23</v>
      </c>
      <c r="AG564" s="42">
        <f t="shared" si="18"/>
        <v>14</v>
      </c>
      <c r="AH564" s="32">
        <f>'M1,M2,M3 Restoration'!AT564</f>
        <v>0.3128725445</v>
      </c>
      <c r="AI564" s="77">
        <f t="shared" si="19"/>
        <v>13</v>
      </c>
      <c r="AJ564" s="77">
        <f t="shared" si="20"/>
        <v>30</v>
      </c>
      <c r="AK564" s="77"/>
      <c r="AL564" s="77"/>
    </row>
    <row r="565">
      <c r="A565" s="1"/>
      <c r="B565" s="1"/>
      <c r="C565" s="62"/>
      <c r="D565" s="62"/>
      <c r="E565" s="2">
        <v>7570.0</v>
      </c>
      <c r="F565" s="61">
        <v>2437.0</v>
      </c>
      <c r="G565" s="43">
        <f>'N1,N2,N3 Restoration'!H565</f>
        <v>11</v>
      </c>
      <c r="H565" s="43">
        <f>'Turnout Restoration'!AW565</f>
        <v>22</v>
      </c>
      <c r="I565" s="43">
        <f>'N1,N2,N3 Restoration'!J565</f>
        <v>35</v>
      </c>
      <c r="J565" s="44">
        <v>71.0</v>
      </c>
      <c r="K565" s="44">
        <v>132.0</v>
      </c>
      <c r="L565" s="44">
        <v>72.0</v>
      </c>
      <c r="M565" s="45">
        <f>'Turnout Restoration'!AR565</f>
        <v>24</v>
      </c>
      <c r="N565" s="45">
        <f>'Turnout Restoration'!O565</f>
        <v>35</v>
      </c>
      <c r="O565" s="45">
        <f>'Turnout Restoration'!AT565</f>
        <v>64</v>
      </c>
      <c r="P565" s="77">
        <f t="shared" si="2"/>
        <v>0.619047619</v>
      </c>
      <c r="Q565" s="77">
        <f t="shared" si="3"/>
        <v>0.7904191617</v>
      </c>
      <c r="R565" s="77">
        <f t="shared" si="4"/>
        <v>-0.02473161256</v>
      </c>
      <c r="S565" s="77">
        <f t="shared" si="5"/>
        <v>-0.03825406309</v>
      </c>
      <c r="T565" s="77">
        <f t="shared" ref="T565:U565" si="582">R565+$D$12</f>
        <v>0.3363621118</v>
      </c>
      <c r="U565" s="77">
        <f t="shared" si="582"/>
        <v>0.3228396613</v>
      </c>
      <c r="V565" s="77">
        <f t="shared" si="7"/>
        <v>231</v>
      </c>
      <c r="W565" s="77">
        <f t="shared" si="8"/>
        <v>167</v>
      </c>
      <c r="X565" s="77">
        <f t="shared" si="9"/>
        <v>153.3003522</v>
      </c>
      <c r="Y565" s="77">
        <f t="shared" si="10"/>
        <v>77.69964784</v>
      </c>
      <c r="Z565" s="77">
        <f t="shared" si="11"/>
        <v>113.0857766</v>
      </c>
      <c r="AA565" s="77">
        <f t="shared" si="12"/>
        <v>53.91422344</v>
      </c>
      <c r="AB565" s="77">
        <f t="shared" si="13"/>
        <v>0.5740365156</v>
      </c>
      <c r="AC565" s="77">
        <f t="shared" si="14"/>
        <v>0.3094995769</v>
      </c>
      <c r="AD565" s="42">
        <f t="shared" si="15"/>
        <v>88</v>
      </c>
      <c r="AE565" s="42">
        <f t="shared" si="16"/>
        <v>45</v>
      </c>
      <c r="AF565" s="42">
        <f t="shared" si="17"/>
        <v>35</v>
      </c>
      <c r="AG565" s="42">
        <f t="shared" si="18"/>
        <v>17</v>
      </c>
      <c r="AH565" s="32">
        <f>'M1,M2,M3 Restoration'!AT565</f>
        <v>0.2298099285</v>
      </c>
      <c r="AI565" s="77">
        <f t="shared" si="19"/>
        <v>10</v>
      </c>
      <c r="AJ565" s="77">
        <f t="shared" si="20"/>
        <v>35</v>
      </c>
      <c r="AK565" s="77"/>
      <c r="AL565" s="77"/>
    </row>
    <row r="566">
      <c r="A566" s="1"/>
      <c r="B566" s="1"/>
      <c r="C566" s="62"/>
      <c r="D566" s="62"/>
      <c r="E566" s="2">
        <v>7582.0</v>
      </c>
      <c r="F566" s="61">
        <v>848.0</v>
      </c>
      <c r="G566" s="43">
        <f>'N1,N2,N3 Restoration'!H566</f>
        <v>10</v>
      </c>
      <c r="H566" s="43">
        <f>'Turnout Restoration'!AW566</f>
        <v>4</v>
      </c>
      <c r="I566" s="43">
        <f>'N1,N2,N3 Restoration'!J566</f>
        <v>13</v>
      </c>
      <c r="J566" s="44">
        <v>42.0</v>
      </c>
      <c r="K566" s="44">
        <v>56.0</v>
      </c>
      <c r="L566" s="44">
        <v>20.0</v>
      </c>
      <c r="M566" s="45">
        <f>'Turnout Restoration'!AR566</f>
        <v>12</v>
      </c>
      <c r="N566" s="45">
        <f>'Turnout Restoration'!O566</f>
        <v>10</v>
      </c>
      <c r="O566" s="45">
        <f>'Turnout Restoration'!AT566</f>
        <v>14</v>
      </c>
      <c r="P566" s="77">
        <f t="shared" si="2"/>
        <v>0.7045454545</v>
      </c>
      <c r="Q566" s="77">
        <f t="shared" si="3"/>
        <v>0.8484848485</v>
      </c>
      <c r="R566" s="77">
        <f t="shared" si="4"/>
        <v>0.01489107513</v>
      </c>
      <c r="S566" s="77">
        <f t="shared" si="5"/>
        <v>-0.01134439268</v>
      </c>
      <c r="T566" s="77">
        <f t="shared" ref="T566:U566" si="583">R566+$D$12</f>
        <v>0.3759847995</v>
      </c>
      <c r="U566" s="77">
        <f t="shared" si="583"/>
        <v>0.3497493317</v>
      </c>
      <c r="V566" s="77">
        <f t="shared" si="7"/>
        <v>88</v>
      </c>
      <c r="W566" s="77">
        <f t="shared" si="8"/>
        <v>66</v>
      </c>
      <c r="X566" s="77">
        <f t="shared" si="9"/>
        <v>54.91333764</v>
      </c>
      <c r="Y566" s="77">
        <f t="shared" si="10"/>
        <v>33.08666236</v>
      </c>
      <c r="Z566" s="77">
        <f t="shared" si="11"/>
        <v>42.91654411</v>
      </c>
      <c r="AA566" s="77">
        <f t="shared" si="12"/>
        <v>23.08345589</v>
      </c>
      <c r="AB566" s="77">
        <f t="shared" si="13"/>
        <v>0.4734733148</v>
      </c>
      <c r="AC566" s="77">
        <f t="shared" si="14"/>
        <v>0.2330103742</v>
      </c>
      <c r="AD566" s="42">
        <f t="shared" si="15"/>
        <v>26</v>
      </c>
      <c r="AE566" s="42">
        <f t="shared" si="16"/>
        <v>16</v>
      </c>
      <c r="AF566" s="42">
        <f t="shared" si="17"/>
        <v>10</v>
      </c>
      <c r="AG566" s="42">
        <f t="shared" si="18"/>
        <v>5</v>
      </c>
      <c r="AH566" s="32">
        <f>'M1,M2,M3 Restoration'!AT566</f>
        <v>0.5587291539</v>
      </c>
      <c r="AI566" s="77">
        <f t="shared" si="19"/>
        <v>9</v>
      </c>
      <c r="AJ566" s="77">
        <f t="shared" si="20"/>
        <v>7</v>
      </c>
      <c r="AK566" s="77"/>
      <c r="AL566" s="77"/>
    </row>
    <row r="567">
      <c r="A567" s="1"/>
      <c r="B567" s="1"/>
      <c r="C567" s="62"/>
      <c r="D567" s="62"/>
      <c r="E567" s="2">
        <v>7592.0</v>
      </c>
      <c r="F567" s="61">
        <v>3258.0</v>
      </c>
      <c r="G567" s="43">
        <f>'N1,N2,N3 Restoration'!H567</f>
        <v>44</v>
      </c>
      <c r="H567" s="43">
        <f>'Turnout Restoration'!AW567</f>
        <v>45</v>
      </c>
      <c r="I567" s="43">
        <f>'N1,N2,N3 Restoration'!J567</f>
        <v>46</v>
      </c>
      <c r="J567" s="44">
        <v>134.0</v>
      </c>
      <c r="K567" s="44">
        <v>208.0</v>
      </c>
      <c r="L567" s="44">
        <v>108.0</v>
      </c>
      <c r="M567" s="45">
        <f>'Turnout Restoration'!AR567</f>
        <v>52</v>
      </c>
      <c r="N567" s="45">
        <f>'Turnout Restoration'!O567</f>
        <v>62</v>
      </c>
      <c r="O567" s="45">
        <f>'Turnout Restoration'!AT567</f>
        <v>49</v>
      </c>
      <c r="P567" s="77">
        <f t="shared" si="2"/>
        <v>0.7055393586</v>
      </c>
      <c r="Q567" s="77">
        <f t="shared" si="3"/>
        <v>0.7703703704</v>
      </c>
      <c r="R567" s="77">
        <f t="shared" si="4"/>
        <v>0.01535168503</v>
      </c>
      <c r="S567" s="77">
        <f t="shared" si="5"/>
        <v>-0.04754537429</v>
      </c>
      <c r="T567" s="77">
        <f t="shared" ref="T567:U567" si="584">R567+$D$12</f>
        <v>0.3764454094</v>
      </c>
      <c r="U567" s="77">
        <f t="shared" si="584"/>
        <v>0.3135483501</v>
      </c>
      <c r="V567" s="77">
        <f t="shared" si="7"/>
        <v>343</v>
      </c>
      <c r="W567" s="77">
        <f t="shared" si="8"/>
        <v>270</v>
      </c>
      <c r="X567" s="77">
        <f t="shared" si="9"/>
        <v>213.8792246</v>
      </c>
      <c r="Y567" s="77">
        <f t="shared" si="10"/>
        <v>129.1207754</v>
      </c>
      <c r="Z567" s="77">
        <f t="shared" si="11"/>
        <v>185.3419455</v>
      </c>
      <c r="AA567" s="77">
        <f t="shared" si="12"/>
        <v>84.65805453</v>
      </c>
      <c r="AB567" s="77">
        <f t="shared" si="13"/>
        <v>0.4722291293</v>
      </c>
      <c r="AC567" s="77">
        <f t="shared" si="14"/>
        <v>0.3345168297</v>
      </c>
      <c r="AD567" s="42">
        <f t="shared" si="15"/>
        <v>101</v>
      </c>
      <c r="AE567" s="42">
        <f t="shared" si="16"/>
        <v>61</v>
      </c>
      <c r="AF567" s="42">
        <f t="shared" si="17"/>
        <v>62</v>
      </c>
      <c r="AG567" s="42">
        <f t="shared" si="18"/>
        <v>28</v>
      </c>
      <c r="AH567" s="32">
        <f>'M1,M2,M3 Restoration'!AT567</f>
        <v>0.4699443289</v>
      </c>
      <c r="AI567" s="77">
        <f t="shared" si="19"/>
        <v>29</v>
      </c>
      <c r="AJ567" s="77">
        <f t="shared" si="20"/>
        <v>32</v>
      </c>
      <c r="AK567" s="77"/>
      <c r="AL567" s="77"/>
    </row>
    <row r="568">
      <c r="A568" s="1"/>
      <c r="B568" s="1"/>
      <c r="C568" s="62"/>
      <c r="D568" s="62"/>
      <c r="E568" s="2">
        <v>7595.0</v>
      </c>
      <c r="F568" s="61">
        <v>1017.0</v>
      </c>
      <c r="G568" s="43">
        <f>'N1,N2,N3 Restoration'!H568</f>
        <v>15</v>
      </c>
      <c r="H568" s="43">
        <f>'Turnout Restoration'!AW568</f>
        <v>22</v>
      </c>
      <c r="I568" s="43">
        <f>'N1,N2,N3 Restoration'!J568</f>
        <v>18</v>
      </c>
      <c r="J568" s="44">
        <v>42.0</v>
      </c>
      <c r="K568" s="44">
        <v>83.0</v>
      </c>
      <c r="L568" s="44">
        <v>51.0</v>
      </c>
      <c r="M568" s="45">
        <f>'Turnout Restoration'!AR568</f>
        <v>26</v>
      </c>
      <c r="N568" s="45">
        <f>'Turnout Restoration'!O568</f>
        <v>23</v>
      </c>
      <c r="O568" s="45">
        <f>'Turnout Restoration'!AT568</f>
        <v>18</v>
      </c>
      <c r="P568" s="77">
        <f t="shared" si="2"/>
        <v>0.6788321168</v>
      </c>
      <c r="Q568" s="77">
        <f t="shared" si="3"/>
        <v>0.7830188679</v>
      </c>
      <c r="R568" s="77">
        <f t="shared" si="4"/>
        <v>0.002974614955</v>
      </c>
      <c r="S568" s="77">
        <f t="shared" si="5"/>
        <v>-0.04168361807</v>
      </c>
      <c r="T568" s="77">
        <f t="shared" ref="T568:U568" si="585">R568+$D$12</f>
        <v>0.3640683394</v>
      </c>
      <c r="U568" s="77">
        <f t="shared" si="585"/>
        <v>0.3194101063</v>
      </c>
      <c r="V568" s="77">
        <f t="shared" si="7"/>
        <v>137</v>
      </c>
      <c r="W568" s="77">
        <f t="shared" si="8"/>
        <v>106</v>
      </c>
      <c r="X568" s="77">
        <f t="shared" si="9"/>
        <v>87.12263751</v>
      </c>
      <c r="Y568" s="77">
        <f t="shared" si="10"/>
        <v>49.87736249</v>
      </c>
      <c r="Z568" s="77">
        <f t="shared" si="11"/>
        <v>72.14252873</v>
      </c>
      <c r="AA568" s="77">
        <f t="shared" si="12"/>
        <v>33.85747127</v>
      </c>
      <c r="AB568" s="77">
        <f t="shared" si="13"/>
        <v>0.5050352154</v>
      </c>
      <c r="AC568" s="77">
        <f t="shared" si="14"/>
        <v>0.3188133325</v>
      </c>
      <c r="AD568" s="42">
        <f t="shared" si="15"/>
        <v>44</v>
      </c>
      <c r="AE568" s="42">
        <f t="shared" si="16"/>
        <v>25</v>
      </c>
      <c r="AF568" s="42">
        <f t="shared" si="17"/>
        <v>23</v>
      </c>
      <c r="AG568" s="42">
        <f t="shared" si="18"/>
        <v>11</v>
      </c>
      <c r="AH568" s="32">
        <f>'M1,M2,M3 Restoration'!AT568</f>
        <v>0.3406071499</v>
      </c>
      <c r="AI568" s="77">
        <f t="shared" si="19"/>
        <v>9</v>
      </c>
      <c r="AJ568" s="77">
        <f t="shared" si="20"/>
        <v>16</v>
      </c>
      <c r="AK568" s="77"/>
      <c r="AL568" s="77"/>
    </row>
    <row r="569">
      <c r="A569" s="1"/>
      <c r="B569" s="1"/>
      <c r="C569" s="62"/>
      <c r="D569" s="62"/>
      <c r="E569" s="2">
        <v>7601.0</v>
      </c>
      <c r="F569" s="61">
        <v>3279.0</v>
      </c>
      <c r="G569" s="43">
        <f>'N1,N2,N3 Restoration'!H569</f>
        <v>43</v>
      </c>
      <c r="H569" s="43">
        <f>'Turnout Restoration'!AW569</f>
        <v>38</v>
      </c>
      <c r="I569" s="43">
        <f>'N1,N2,N3 Restoration'!J569</f>
        <v>83</v>
      </c>
      <c r="J569" s="44">
        <v>175.0</v>
      </c>
      <c r="K569" s="44">
        <v>237.0</v>
      </c>
      <c r="L569" s="44">
        <v>167.0</v>
      </c>
      <c r="M569" s="45">
        <f>'Turnout Restoration'!AR569</f>
        <v>49</v>
      </c>
      <c r="N569" s="45">
        <f>'Turnout Restoration'!O569</f>
        <v>59</v>
      </c>
      <c r="O569" s="45">
        <f>'Turnout Restoration'!AT569</f>
        <v>77</v>
      </c>
      <c r="P569" s="77">
        <f t="shared" si="2"/>
        <v>0.7307692308</v>
      </c>
      <c r="Q569" s="77">
        <f t="shared" si="3"/>
        <v>0.8006756757</v>
      </c>
      <c r="R569" s="77">
        <f t="shared" si="4"/>
        <v>0.02704409034</v>
      </c>
      <c r="S569" s="77">
        <f t="shared" si="5"/>
        <v>-0.03350083573</v>
      </c>
      <c r="T569" s="77">
        <f t="shared" ref="T569:U569" si="586">R569+$D$12</f>
        <v>0.3881378147</v>
      </c>
      <c r="U569" s="77">
        <f t="shared" si="586"/>
        <v>0.3275928887</v>
      </c>
      <c r="V569" s="77">
        <f t="shared" si="7"/>
        <v>468</v>
      </c>
      <c r="W569" s="77">
        <f t="shared" si="8"/>
        <v>296</v>
      </c>
      <c r="X569" s="77">
        <f t="shared" si="9"/>
        <v>286.3515027</v>
      </c>
      <c r="Y569" s="77">
        <f t="shared" si="10"/>
        <v>181.6484973</v>
      </c>
      <c r="Z569" s="77">
        <f t="shared" si="11"/>
        <v>199.0325049</v>
      </c>
      <c r="AA569" s="77">
        <f t="shared" si="12"/>
        <v>96.96749505</v>
      </c>
      <c r="AB569" s="77">
        <f t="shared" si="13"/>
        <v>0.4400186443</v>
      </c>
      <c r="AC569" s="77">
        <f t="shared" si="14"/>
        <v>0.2964339921</v>
      </c>
      <c r="AD569" s="42">
        <f t="shared" si="15"/>
        <v>126</v>
      </c>
      <c r="AE569" s="42">
        <f t="shared" si="16"/>
        <v>80</v>
      </c>
      <c r="AF569" s="42">
        <f t="shared" si="17"/>
        <v>59</v>
      </c>
      <c r="AG569" s="42">
        <f t="shared" si="18"/>
        <v>29</v>
      </c>
      <c r="AH569" s="32">
        <f>'M1,M2,M3 Restoration'!AT569</f>
        <v>0.319026752</v>
      </c>
      <c r="AI569" s="77">
        <f t="shared" si="19"/>
        <v>26</v>
      </c>
      <c r="AJ569" s="77">
        <f t="shared" si="20"/>
        <v>54</v>
      </c>
      <c r="AK569" s="77"/>
      <c r="AL569" s="77"/>
    </row>
    <row r="570">
      <c r="A570" s="1"/>
      <c r="B570" s="1"/>
      <c r="C570" s="62"/>
      <c r="D570" s="62"/>
      <c r="E570" s="2">
        <v>7603.0</v>
      </c>
      <c r="F570" s="61">
        <v>2155.0</v>
      </c>
      <c r="G570" s="43">
        <f>'N1,N2,N3 Restoration'!H570</f>
        <v>20</v>
      </c>
      <c r="H570" s="43">
        <f>'Turnout Restoration'!AW570</f>
        <v>24</v>
      </c>
      <c r="I570" s="43">
        <f>'N1,N2,N3 Restoration'!J570</f>
        <v>46</v>
      </c>
      <c r="J570" s="44">
        <v>114.0</v>
      </c>
      <c r="K570" s="44">
        <v>142.0</v>
      </c>
      <c r="L570" s="44">
        <v>126.0</v>
      </c>
      <c r="M570" s="45">
        <f>'Turnout Restoration'!AR570</f>
        <v>28</v>
      </c>
      <c r="N570" s="45">
        <f>'Turnout Restoration'!O570</f>
        <v>49</v>
      </c>
      <c r="O570" s="45">
        <f>'Turnout Restoration'!AT570</f>
        <v>59</v>
      </c>
      <c r="P570" s="77">
        <f t="shared" si="2"/>
        <v>0.7339449541</v>
      </c>
      <c r="Q570" s="77">
        <f t="shared" si="3"/>
        <v>0.7434554974</v>
      </c>
      <c r="R570" s="77">
        <f t="shared" si="4"/>
        <v>0.02851583163</v>
      </c>
      <c r="S570" s="77">
        <f t="shared" si="5"/>
        <v>-0.06001866791</v>
      </c>
      <c r="T570" s="77">
        <f t="shared" ref="T570:U570" si="587">R570+$D$12</f>
        <v>0.389609556</v>
      </c>
      <c r="U570" s="77">
        <f t="shared" si="587"/>
        <v>0.3010750565</v>
      </c>
      <c r="V570" s="77">
        <f t="shared" si="7"/>
        <v>327</v>
      </c>
      <c r="W570" s="77">
        <f t="shared" si="8"/>
        <v>191</v>
      </c>
      <c r="X570" s="77">
        <f t="shared" si="9"/>
        <v>199.5976752</v>
      </c>
      <c r="Y570" s="77">
        <f t="shared" si="10"/>
        <v>127.4023248</v>
      </c>
      <c r="Z570" s="77">
        <f t="shared" si="11"/>
        <v>133.4946642</v>
      </c>
      <c r="AA570" s="77">
        <f t="shared" si="12"/>
        <v>57.50533579</v>
      </c>
      <c r="AB570" s="77">
        <f t="shared" si="13"/>
        <v>0.4358768203</v>
      </c>
      <c r="AC570" s="77">
        <f t="shared" si="14"/>
        <v>0.3670558692</v>
      </c>
      <c r="AD570" s="42">
        <f t="shared" si="15"/>
        <v>87</v>
      </c>
      <c r="AE570" s="42">
        <f t="shared" si="16"/>
        <v>56</v>
      </c>
      <c r="AF570" s="42">
        <f t="shared" si="17"/>
        <v>49</v>
      </c>
      <c r="AG570" s="42">
        <f t="shared" si="18"/>
        <v>21</v>
      </c>
      <c r="AH570" s="32">
        <f>'M1,M2,M3 Restoration'!AT570</f>
        <v>0.2490782431</v>
      </c>
      <c r="AI570" s="77">
        <f t="shared" si="19"/>
        <v>14</v>
      </c>
      <c r="AJ570" s="77">
        <f t="shared" si="20"/>
        <v>42</v>
      </c>
      <c r="AK570" s="77"/>
      <c r="AL570" s="77"/>
    </row>
    <row r="571">
      <c r="A571" s="1"/>
      <c r="B571" s="1"/>
      <c r="C571" s="62"/>
      <c r="D571" s="62"/>
      <c r="E571" s="2">
        <v>7604.0</v>
      </c>
      <c r="F571" s="61">
        <v>2899.0</v>
      </c>
      <c r="G571" s="43">
        <f>'N1,N2,N3 Restoration'!H571</f>
        <v>28</v>
      </c>
      <c r="H571" s="43">
        <f>'Turnout Restoration'!AW571</f>
        <v>28</v>
      </c>
      <c r="I571" s="43">
        <f>'N1,N2,N3 Restoration'!J571</f>
        <v>47</v>
      </c>
      <c r="J571" s="44">
        <v>127.0</v>
      </c>
      <c r="K571" s="44">
        <v>222.0</v>
      </c>
      <c r="L571" s="44">
        <v>128.0</v>
      </c>
      <c r="M571" s="45">
        <f>'Turnout Restoration'!AR571</f>
        <v>50</v>
      </c>
      <c r="N571" s="45">
        <f>'Turnout Restoration'!O571</f>
        <v>42</v>
      </c>
      <c r="O571" s="45">
        <f>'Turnout Restoration'!AT571</f>
        <v>50</v>
      </c>
      <c r="P571" s="77">
        <f t="shared" si="2"/>
        <v>0.7183098592</v>
      </c>
      <c r="Q571" s="77">
        <f t="shared" si="3"/>
        <v>0.8409090909</v>
      </c>
      <c r="R571" s="77">
        <f t="shared" si="4"/>
        <v>0.0212699817</v>
      </c>
      <c r="S571" s="77">
        <f t="shared" si="5"/>
        <v>-0.01485526374</v>
      </c>
      <c r="T571" s="77">
        <f t="shared" ref="T571:U571" si="588">R571+$D$12</f>
        <v>0.3823637061</v>
      </c>
      <c r="U571" s="77">
        <f t="shared" si="588"/>
        <v>0.3462384607</v>
      </c>
      <c r="V571" s="77">
        <f t="shared" si="7"/>
        <v>355</v>
      </c>
      <c r="W571" s="77">
        <f t="shared" si="8"/>
        <v>264</v>
      </c>
      <c r="X571" s="77">
        <f t="shared" si="9"/>
        <v>219.2608843</v>
      </c>
      <c r="Y571" s="77">
        <f t="shared" si="10"/>
        <v>135.7391157</v>
      </c>
      <c r="Z571" s="77">
        <f t="shared" si="11"/>
        <v>172.5930464</v>
      </c>
      <c r="AA571" s="77">
        <f t="shared" si="12"/>
        <v>91.40695362</v>
      </c>
      <c r="AB571" s="77">
        <f t="shared" si="13"/>
        <v>0.4560777008</v>
      </c>
      <c r="AC571" s="77">
        <f t="shared" si="14"/>
        <v>0.2433469997</v>
      </c>
      <c r="AD571" s="42">
        <f t="shared" si="15"/>
        <v>100</v>
      </c>
      <c r="AE571" s="42">
        <f t="shared" si="16"/>
        <v>62</v>
      </c>
      <c r="AF571" s="42">
        <f t="shared" si="17"/>
        <v>42</v>
      </c>
      <c r="AG571" s="42">
        <f t="shared" si="18"/>
        <v>22</v>
      </c>
      <c r="AH571" s="32">
        <f>'M1,M2,M3 Restoration'!AT571</f>
        <v>0.3315846162</v>
      </c>
      <c r="AI571" s="77">
        <f t="shared" si="19"/>
        <v>21</v>
      </c>
      <c r="AJ571" s="77">
        <f t="shared" si="20"/>
        <v>41</v>
      </c>
      <c r="AK571" s="77"/>
      <c r="AL571" s="77"/>
    </row>
    <row r="572">
      <c r="A572" s="1"/>
      <c r="B572" s="1"/>
      <c r="C572" s="62"/>
      <c r="D572" s="62"/>
      <c r="E572" s="2">
        <v>7611.0</v>
      </c>
      <c r="F572" s="61">
        <v>3454.0</v>
      </c>
      <c r="G572" s="43">
        <f>'N1,N2,N3 Restoration'!H572</f>
        <v>46</v>
      </c>
      <c r="H572" s="43">
        <f>'Turnout Restoration'!AW572</f>
        <v>25</v>
      </c>
      <c r="I572" s="43">
        <f>'N1,N2,N3 Restoration'!J572</f>
        <v>50</v>
      </c>
      <c r="J572" s="44">
        <v>138.0</v>
      </c>
      <c r="K572" s="44">
        <v>287.0</v>
      </c>
      <c r="L572" s="44">
        <v>95.0</v>
      </c>
      <c r="M572" s="45">
        <f>'Turnout Restoration'!AR572</f>
        <v>69</v>
      </c>
      <c r="N572" s="45">
        <f>'Turnout Restoration'!O572</f>
        <v>42</v>
      </c>
      <c r="O572" s="45">
        <f>'Turnout Restoration'!AT572</f>
        <v>58</v>
      </c>
      <c r="P572" s="77">
        <f t="shared" si="2"/>
        <v>0.6472222222</v>
      </c>
      <c r="Q572" s="77">
        <f t="shared" si="3"/>
        <v>0.8723404255</v>
      </c>
      <c r="R572" s="77">
        <f t="shared" si="4"/>
        <v>-0.0116745159</v>
      </c>
      <c r="S572" s="77">
        <f t="shared" si="5"/>
        <v>-0.0002888838051</v>
      </c>
      <c r="T572" s="77">
        <f t="shared" ref="T572:U572" si="589">R572+$D$12</f>
        <v>0.3494192085</v>
      </c>
      <c r="U572" s="77">
        <f t="shared" si="589"/>
        <v>0.3608048406</v>
      </c>
      <c r="V572" s="77">
        <f t="shared" si="7"/>
        <v>360</v>
      </c>
      <c r="W572" s="77">
        <f t="shared" si="8"/>
        <v>329</v>
      </c>
      <c r="X572" s="77">
        <f t="shared" si="9"/>
        <v>234.2090849</v>
      </c>
      <c r="Y572" s="77">
        <f t="shared" si="10"/>
        <v>125.7909151</v>
      </c>
      <c r="Z572" s="77">
        <f t="shared" si="11"/>
        <v>210.2952074</v>
      </c>
      <c r="AA572" s="77">
        <f t="shared" si="12"/>
        <v>118.7047926</v>
      </c>
      <c r="AB572" s="77">
        <f t="shared" si="13"/>
        <v>0.5422505281</v>
      </c>
      <c r="AC572" s="77">
        <f t="shared" si="14"/>
        <v>0.1997192447</v>
      </c>
      <c r="AD572" s="42">
        <f t="shared" si="15"/>
        <v>127</v>
      </c>
      <c r="AE572" s="42">
        <f t="shared" si="16"/>
        <v>68</v>
      </c>
      <c r="AF572" s="42">
        <f t="shared" si="17"/>
        <v>42</v>
      </c>
      <c r="AG572" s="42">
        <f t="shared" si="18"/>
        <v>24</v>
      </c>
      <c r="AH572" s="32">
        <f>'M1,M2,M3 Restoration'!AT572</f>
        <v>0.5057410225</v>
      </c>
      <c r="AI572" s="77">
        <f t="shared" si="19"/>
        <v>34</v>
      </c>
      <c r="AJ572" s="77">
        <f t="shared" si="20"/>
        <v>34</v>
      </c>
      <c r="AK572" s="77"/>
      <c r="AL572" s="77"/>
    </row>
    <row r="573">
      <c r="A573" s="1"/>
      <c r="B573" s="1"/>
      <c r="C573" s="62"/>
      <c r="D573" s="62"/>
      <c r="E573" s="2">
        <v>7614.0</v>
      </c>
      <c r="F573" s="61">
        <v>3095.0</v>
      </c>
      <c r="G573" s="43">
        <f>'N1,N2,N3 Restoration'!H573</f>
        <v>33</v>
      </c>
      <c r="H573" s="43">
        <f>'Turnout Restoration'!AW573</f>
        <v>11</v>
      </c>
      <c r="I573" s="43">
        <f>'N1,N2,N3 Restoration'!J573</f>
        <v>51</v>
      </c>
      <c r="J573" s="44">
        <v>125.0</v>
      </c>
      <c r="K573" s="44">
        <v>202.0</v>
      </c>
      <c r="L573" s="44">
        <v>70.0</v>
      </c>
      <c r="M573" s="45">
        <f>'Turnout Restoration'!AR573</f>
        <v>47</v>
      </c>
      <c r="N573" s="45">
        <f>'Turnout Restoration'!O573</f>
        <v>15</v>
      </c>
      <c r="O573" s="45">
        <f>'Turnout Restoration'!AT573</f>
        <v>65</v>
      </c>
      <c r="P573" s="77">
        <f t="shared" si="2"/>
        <v>0.6351791531</v>
      </c>
      <c r="Q573" s="77">
        <f t="shared" si="3"/>
        <v>0.930875576</v>
      </c>
      <c r="R573" s="77">
        <f t="shared" si="4"/>
        <v>-0.0172556954</v>
      </c>
      <c r="S573" s="77">
        <f t="shared" si="5"/>
        <v>0.0268383525</v>
      </c>
      <c r="T573" s="77">
        <f t="shared" ref="T573:U573" si="590">R573+$D$12</f>
        <v>0.343838029</v>
      </c>
      <c r="U573" s="77">
        <f t="shared" si="590"/>
        <v>0.3879320769</v>
      </c>
      <c r="V573" s="77">
        <f t="shared" si="7"/>
        <v>307</v>
      </c>
      <c r="W573" s="77">
        <f t="shared" si="8"/>
        <v>217</v>
      </c>
      <c r="X573" s="77">
        <f t="shared" si="9"/>
        <v>201.4417251</v>
      </c>
      <c r="Y573" s="77">
        <f t="shared" si="10"/>
        <v>105.5582749</v>
      </c>
      <c r="Z573" s="77">
        <f t="shared" si="11"/>
        <v>132.8187393</v>
      </c>
      <c r="AA573" s="77">
        <f t="shared" si="12"/>
        <v>84.18126069</v>
      </c>
      <c r="AB573" s="77">
        <f t="shared" si="13"/>
        <v>0.5559920615</v>
      </c>
      <c r="AC573" s="77">
        <f t="shared" si="14"/>
        <v>0.1129358709</v>
      </c>
      <c r="AD573" s="42">
        <f t="shared" si="15"/>
        <v>112</v>
      </c>
      <c r="AE573" s="42">
        <f t="shared" si="16"/>
        <v>59</v>
      </c>
      <c r="AF573" s="42">
        <f t="shared" si="17"/>
        <v>15</v>
      </c>
      <c r="AG573" s="42">
        <f t="shared" si="18"/>
        <v>10</v>
      </c>
      <c r="AH573" s="32">
        <f>'M1,M2,M3 Restoration'!AT573</f>
        <v>0.4923223277</v>
      </c>
      <c r="AI573" s="77">
        <f t="shared" si="19"/>
        <v>29</v>
      </c>
      <c r="AJ573" s="77">
        <f t="shared" si="20"/>
        <v>30</v>
      </c>
      <c r="AK573" s="77"/>
      <c r="AL573" s="77"/>
    </row>
    <row r="574">
      <c r="A574" s="1"/>
      <c r="B574" s="1"/>
      <c r="C574" s="62"/>
      <c r="D574" s="62"/>
      <c r="E574" s="2">
        <v>7622.0</v>
      </c>
      <c r="F574" s="61">
        <v>672.0</v>
      </c>
      <c r="G574" s="43">
        <f>'N1,N2,N3 Restoration'!H574</f>
        <v>8</v>
      </c>
      <c r="H574" s="43">
        <f>'Turnout Restoration'!AW574</f>
        <v>13</v>
      </c>
      <c r="I574" s="43">
        <f>'N1,N2,N3 Restoration'!J574</f>
        <v>3</v>
      </c>
      <c r="J574" s="44">
        <v>22.0</v>
      </c>
      <c r="K574" s="44">
        <v>34.0</v>
      </c>
      <c r="L574" s="44">
        <v>12.0</v>
      </c>
      <c r="M574" s="45">
        <f>'Turnout Restoration'!AR574</f>
        <v>6</v>
      </c>
      <c r="N574" s="45">
        <f>'Turnout Restoration'!O574</f>
        <v>7</v>
      </c>
      <c r="O574" s="45">
        <f>'Turnout Restoration'!AT574</f>
        <v>2</v>
      </c>
      <c r="P574" s="77">
        <f t="shared" si="2"/>
        <v>0.8095238095</v>
      </c>
      <c r="Q574" s="77">
        <f t="shared" si="3"/>
        <v>0.8292682927</v>
      </c>
      <c r="R574" s="77">
        <f t="shared" si="4"/>
        <v>0.06354171697</v>
      </c>
      <c r="S574" s="77">
        <f t="shared" si="5"/>
        <v>-0.02025001683</v>
      </c>
      <c r="T574" s="77">
        <f t="shared" ref="T574:U574" si="591">R574+$D$12</f>
        <v>0.4246354414</v>
      </c>
      <c r="U574" s="77">
        <f t="shared" si="591"/>
        <v>0.3408437076</v>
      </c>
      <c r="V574" s="77">
        <f t="shared" si="7"/>
        <v>42</v>
      </c>
      <c r="W574" s="77">
        <f t="shared" si="8"/>
        <v>41</v>
      </c>
      <c r="X574" s="77">
        <f t="shared" si="9"/>
        <v>24.16531146</v>
      </c>
      <c r="Y574" s="77">
        <f t="shared" si="10"/>
        <v>17.83468854</v>
      </c>
      <c r="Z574" s="77">
        <f t="shared" si="11"/>
        <v>27.02540799</v>
      </c>
      <c r="AA574" s="77">
        <f t="shared" si="12"/>
        <v>13.97459201</v>
      </c>
      <c r="AB574" s="77">
        <f t="shared" si="13"/>
        <v>0.3310530474</v>
      </c>
      <c r="AC574" s="77">
        <f t="shared" si="14"/>
        <v>0.2590155162</v>
      </c>
      <c r="AD574" s="42">
        <f t="shared" si="15"/>
        <v>8</v>
      </c>
      <c r="AE574" s="42">
        <f t="shared" si="16"/>
        <v>6</v>
      </c>
      <c r="AF574" s="42">
        <f t="shared" si="17"/>
        <v>7</v>
      </c>
      <c r="AG574" s="42">
        <f t="shared" si="18"/>
        <v>4</v>
      </c>
      <c r="AH574" s="32">
        <f>'M1,M2,M3 Restoration'!AT574</f>
        <v>0.7436943449</v>
      </c>
      <c r="AI574" s="77">
        <f t="shared" si="19"/>
        <v>4</v>
      </c>
      <c r="AJ574" s="77">
        <f t="shared" si="20"/>
        <v>2</v>
      </c>
      <c r="AK574" s="77"/>
      <c r="AL574" s="77"/>
    </row>
    <row r="575">
      <c r="A575" s="1"/>
      <c r="B575" s="1"/>
      <c r="C575" s="62"/>
      <c r="D575" s="62"/>
      <c r="E575" s="2">
        <v>7624.0</v>
      </c>
      <c r="F575" s="61">
        <v>1577.0</v>
      </c>
      <c r="G575" s="43">
        <f>'N1,N2,N3 Restoration'!H575</f>
        <v>11</v>
      </c>
      <c r="H575" s="43">
        <f>'Turnout Restoration'!AW575</f>
        <v>9</v>
      </c>
      <c r="I575" s="43">
        <f>'N1,N2,N3 Restoration'!J575</f>
        <v>17</v>
      </c>
      <c r="J575" s="44">
        <v>26.0</v>
      </c>
      <c r="K575" s="44">
        <v>132.0</v>
      </c>
      <c r="L575" s="44">
        <v>41.0</v>
      </c>
      <c r="M575" s="45">
        <f>'Turnout Restoration'!AR575</f>
        <v>15</v>
      </c>
      <c r="N575" s="45">
        <f>'Turnout Restoration'!O575</f>
        <v>21</v>
      </c>
      <c r="O575" s="45">
        <f>'Turnout Restoration'!AT575</f>
        <v>30</v>
      </c>
      <c r="P575" s="77">
        <f t="shared" si="2"/>
        <v>0.5982142857</v>
      </c>
      <c r="Q575" s="77">
        <f t="shared" si="3"/>
        <v>0.862745098</v>
      </c>
      <c r="R575" s="77">
        <f t="shared" si="4"/>
        <v>-0.03438650798</v>
      </c>
      <c r="S575" s="77">
        <f t="shared" si="5"/>
        <v>-0.004735694211</v>
      </c>
      <c r="T575" s="77">
        <f t="shared" ref="T575:U575" si="592">R575+$D$12</f>
        <v>0.3267072164</v>
      </c>
      <c r="U575" s="77">
        <f t="shared" si="592"/>
        <v>0.3563580302</v>
      </c>
      <c r="V575" s="77">
        <f t="shared" si="7"/>
        <v>112</v>
      </c>
      <c r="W575" s="77">
        <f t="shared" si="8"/>
        <v>153</v>
      </c>
      <c r="X575" s="77">
        <f t="shared" si="9"/>
        <v>75.40879176</v>
      </c>
      <c r="Y575" s="77">
        <f t="shared" si="10"/>
        <v>36.59120824</v>
      </c>
      <c r="Z575" s="77">
        <f t="shared" si="11"/>
        <v>98.47722138</v>
      </c>
      <c r="AA575" s="77">
        <f t="shared" si="12"/>
        <v>54.52277862</v>
      </c>
      <c r="AB575" s="77">
        <f t="shared" si="13"/>
        <v>0.5967473944</v>
      </c>
      <c r="AC575" s="77">
        <f t="shared" si="14"/>
        <v>0.2132472841</v>
      </c>
      <c r="AD575" s="42">
        <f t="shared" si="15"/>
        <v>45</v>
      </c>
      <c r="AE575" s="42">
        <f t="shared" si="16"/>
        <v>22</v>
      </c>
      <c r="AF575" s="42">
        <f t="shared" si="17"/>
        <v>21</v>
      </c>
      <c r="AG575" s="42">
        <f t="shared" si="18"/>
        <v>12</v>
      </c>
      <c r="AH575" s="32">
        <f>'M1,M2,M3 Restoration'!AT575</f>
        <v>0.2066388325</v>
      </c>
      <c r="AI575" s="77">
        <f t="shared" si="19"/>
        <v>5</v>
      </c>
      <c r="AJ575" s="77">
        <f t="shared" si="20"/>
        <v>17</v>
      </c>
      <c r="AK575" s="77"/>
      <c r="AL575" s="77"/>
    </row>
    <row r="576">
      <c r="A576" s="1"/>
      <c r="B576" s="1"/>
      <c r="C576" s="62"/>
      <c r="D576" s="62"/>
      <c r="E576" s="2">
        <v>7625.0</v>
      </c>
      <c r="F576" s="61">
        <v>2831.0</v>
      </c>
      <c r="G576" s="43">
        <f>'N1,N2,N3 Restoration'!H576</f>
        <v>22</v>
      </c>
      <c r="H576" s="43">
        <f>'Turnout Restoration'!AW576</f>
        <v>12</v>
      </c>
      <c r="I576" s="43">
        <f>'N1,N2,N3 Restoration'!J576</f>
        <v>45</v>
      </c>
      <c r="J576" s="44">
        <v>116.0</v>
      </c>
      <c r="K576" s="44">
        <v>231.0</v>
      </c>
      <c r="L576" s="44">
        <v>78.0</v>
      </c>
      <c r="M576" s="45">
        <f>'Turnout Restoration'!AR576</f>
        <v>42</v>
      </c>
      <c r="N576" s="45">
        <f>'Turnout Restoration'!O576</f>
        <v>30</v>
      </c>
      <c r="O576" s="45">
        <f>'Turnout Restoration'!AT576</f>
        <v>76</v>
      </c>
      <c r="P576" s="77">
        <f t="shared" si="2"/>
        <v>0.6217948718</v>
      </c>
      <c r="Q576" s="77">
        <f t="shared" si="3"/>
        <v>0.8850574713</v>
      </c>
      <c r="R576" s="77">
        <f t="shared" si="4"/>
        <v>-0.02345843954</v>
      </c>
      <c r="S576" s="77">
        <f t="shared" si="5"/>
        <v>0.00560464003</v>
      </c>
      <c r="T576" s="77">
        <f t="shared" ref="T576:U576" si="593">R576+$D$12</f>
        <v>0.3376352849</v>
      </c>
      <c r="U576" s="77">
        <f t="shared" si="593"/>
        <v>0.3666983644</v>
      </c>
      <c r="V576" s="77">
        <f t="shared" si="7"/>
        <v>312</v>
      </c>
      <c r="W576" s="77">
        <f t="shared" si="8"/>
        <v>261</v>
      </c>
      <c r="X576" s="77">
        <f t="shared" si="9"/>
        <v>206.6577911</v>
      </c>
      <c r="Y576" s="77">
        <f t="shared" si="10"/>
        <v>105.3422089</v>
      </c>
      <c r="Z576" s="77">
        <f t="shared" si="11"/>
        <v>165.2917269</v>
      </c>
      <c r="AA576" s="77">
        <f t="shared" si="12"/>
        <v>95.70827312</v>
      </c>
      <c r="AB576" s="77">
        <f t="shared" si="13"/>
        <v>0.5709922639</v>
      </c>
      <c r="AC576" s="77">
        <f t="shared" si="14"/>
        <v>0.181497287</v>
      </c>
      <c r="AD576" s="42">
        <f t="shared" si="15"/>
        <v>118</v>
      </c>
      <c r="AE576" s="42">
        <f t="shared" si="16"/>
        <v>60</v>
      </c>
      <c r="AF576" s="42">
        <f t="shared" si="17"/>
        <v>30</v>
      </c>
      <c r="AG576" s="42">
        <f t="shared" si="18"/>
        <v>17</v>
      </c>
      <c r="AH576" s="32">
        <f>'M1,M2,M3 Restoration'!AT576</f>
        <v>0.4010825873</v>
      </c>
      <c r="AI576" s="77">
        <f t="shared" si="19"/>
        <v>24</v>
      </c>
      <c r="AJ576" s="77">
        <f t="shared" si="20"/>
        <v>36</v>
      </c>
      <c r="AK576" s="77"/>
      <c r="AL576" s="77"/>
    </row>
    <row r="577">
      <c r="A577" s="1"/>
      <c r="B577" s="1"/>
      <c r="C577" s="62"/>
      <c r="D577" s="62"/>
      <c r="E577" s="2">
        <v>7634.0</v>
      </c>
      <c r="F577" s="61">
        <v>1679.0</v>
      </c>
      <c r="G577" s="43">
        <f>'N1,N2,N3 Restoration'!H577</f>
        <v>15</v>
      </c>
      <c r="H577" s="43">
        <f>'Turnout Restoration'!AW577</f>
        <v>14</v>
      </c>
      <c r="I577" s="43">
        <f>'N1,N2,N3 Restoration'!J577</f>
        <v>17</v>
      </c>
      <c r="J577" s="44">
        <v>82.0</v>
      </c>
      <c r="K577" s="44">
        <v>165.0</v>
      </c>
      <c r="L577" s="44">
        <v>58.0</v>
      </c>
      <c r="M577" s="45">
        <f>'Turnout Restoration'!AR577</f>
        <v>24</v>
      </c>
      <c r="N577" s="45">
        <f>'Turnout Restoration'!O577</f>
        <v>20</v>
      </c>
      <c r="O577" s="45">
        <f>'Turnout Restoration'!AT577</f>
        <v>30</v>
      </c>
      <c r="P577" s="77">
        <f t="shared" si="2"/>
        <v>0.7216494845</v>
      </c>
      <c r="Q577" s="77">
        <f t="shared" si="3"/>
        <v>0.8918918919</v>
      </c>
      <c r="R577" s="77">
        <f t="shared" si="4"/>
        <v>0.02281768092</v>
      </c>
      <c r="S577" s="77">
        <f t="shared" si="5"/>
        <v>0.008771949618</v>
      </c>
      <c r="T577" s="77">
        <f t="shared" ref="T577:U577" si="594">R577+$D$12</f>
        <v>0.3839114053</v>
      </c>
      <c r="U577" s="77">
        <f t="shared" si="594"/>
        <v>0.369865674</v>
      </c>
      <c r="V577" s="77">
        <f t="shared" si="7"/>
        <v>194</v>
      </c>
      <c r="W577" s="77">
        <f t="shared" si="8"/>
        <v>185</v>
      </c>
      <c r="X577" s="77">
        <f t="shared" si="9"/>
        <v>119.5211874</v>
      </c>
      <c r="Y577" s="77">
        <f t="shared" si="10"/>
        <v>74.47881263</v>
      </c>
      <c r="Z577" s="77">
        <f t="shared" si="11"/>
        <v>116.5748503</v>
      </c>
      <c r="AA577" s="77">
        <f t="shared" si="12"/>
        <v>68.4251497</v>
      </c>
      <c r="AB577" s="77">
        <f t="shared" si="13"/>
        <v>0.4518027405</v>
      </c>
      <c r="AC577" s="77">
        <f t="shared" si="14"/>
        <v>0.1715635915</v>
      </c>
      <c r="AD577" s="42">
        <f t="shared" si="15"/>
        <v>54</v>
      </c>
      <c r="AE577" s="42">
        <f t="shared" si="16"/>
        <v>34</v>
      </c>
      <c r="AF577" s="42">
        <f t="shared" si="17"/>
        <v>20</v>
      </c>
      <c r="AG577" s="42">
        <f t="shared" si="18"/>
        <v>12</v>
      </c>
      <c r="AH577" s="32">
        <f>'M1,M2,M3 Restoration'!AT577</f>
        <v>0.4921906522</v>
      </c>
      <c r="AI577" s="77">
        <f t="shared" si="19"/>
        <v>17</v>
      </c>
      <c r="AJ577" s="77">
        <f t="shared" si="20"/>
        <v>17</v>
      </c>
      <c r="AK577" s="77"/>
      <c r="AL577" s="77"/>
    </row>
    <row r="578">
      <c r="A578" s="1"/>
      <c r="B578" s="1"/>
      <c r="C578" s="62"/>
      <c r="D578" s="62"/>
      <c r="E578" s="2">
        <v>7641.0</v>
      </c>
      <c r="F578" s="61">
        <v>1702.0</v>
      </c>
      <c r="G578" s="43">
        <f>'N1,N2,N3 Restoration'!H578</f>
        <v>29</v>
      </c>
      <c r="H578" s="43">
        <f>'Turnout Restoration'!AW578</f>
        <v>17</v>
      </c>
      <c r="I578" s="43">
        <f>'N1,N2,N3 Restoration'!J578</f>
        <v>28</v>
      </c>
      <c r="J578" s="44">
        <v>168.0</v>
      </c>
      <c r="K578" s="44">
        <v>353.0</v>
      </c>
      <c r="L578" s="44">
        <v>79.0</v>
      </c>
      <c r="M578" s="45">
        <f>'Turnout Restoration'!AR578</f>
        <v>21</v>
      </c>
      <c r="N578" s="45">
        <f>'Turnout Restoration'!O578</f>
        <v>22</v>
      </c>
      <c r="O578" s="45">
        <f>'Turnout Restoration'!AT578</f>
        <v>33</v>
      </c>
      <c r="P578" s="77">
        <f t="shared" si="2"/>
        <v>0.8205980066</v>
      </c>
      <c r="Q578" s="77">
        <f t="shared" si="3"/>
        <v>0.9413333333</v>
      </c>
      <c r="R578" s="77">
        <f t="shared" si="4"/>
        <v>0.0686738873</v>
      </c>
      <c r="S578" s="77">
        <f t="shared" si="5"/>
        <v>0.03168484305</v>
      </c>
      <c r="T578" s="77">
        <f t="shared" ref="T578:U578" si="595">R578+$D$12</f>
        <v>0.4297676117</v>
      </c>
      <c r="U578" s="77">
        <f t="shared" si="595"/>
        <v>0.3927785675</v>
      </c>
      <c r="V578" s="77">
        <f t="shared" si="7"/>
        <v>301</v>
      </c>
      <c r="W578" s="77">
        <f t="shared" si="8"/>
        <v>375</v>
      </c>
      <c r="X578" s="77">
        <f t="shared" si="9"/>
        <v>171.6399489</v>
      </c>
      <c r="Y578" s="77">
        <f t="shared" si="10"/>
        <v>129.3600511</v>
      </c>
      <c r="Z578" s="77">
        <f t="shared" si="11"/>
        <v>227.7080372</v>
      </c>
      <c r="AA578" s="77">
        <f t="shared" si="12"/>
        <v>147.2919628</v>
      </c>
      <c r="AB578" s="77">
        <f t="shared" si="13"/>
        <v>0.3146120723</v>
      </c>
      <c r="AC578" s="77">
        <f t="shared" si="14"/>
        <v>0.09661494724</v>
      </c>
      <c r="AD578" s="42">
        <f t="shared" si="15"/>
        <v>54</v>
      </c>
      <c r="AE578" s="42">
        <f t="shared" si="16"/>
        <v>41</v>
      </c>
      <c r="AF578" s="42">
        <f t="shared" si="17"/>
        <v>22</v>
      </c>
      <c r="AG578" s="42">
        <f t="shared" si="18"/>
        <v>14</v>
      </c>
      <c r="AH578" s="32">
        <f>'M1,M2,M3 Restoration'!AT578</f>
        <v>0.6208630625</v>
      </c>
      <c r="AI578" s="77">
        <f t="shared" si="19"/>
        <v>25</v>
      </c>
      <c r="AJ578" s="77">
        <f t="shared" si="20"/>
        <v>16</v>
      </c>
      <c r="AK578" s="77"/>
      <c r="AL578" s="77"/>
    </row>
    <row r="579">
      <c r="A579" s="1"/>
      <c r="B579" s="1"/>
      <c r="C579" s="62"/>
      <c r="D579" s="62"/>
      <c r="E579" s="2">
        <v>7643.0</v>
      </c>
      <c r="F579" s="61">
        <v>1934.0</v>
      </c>
      <c r="G579" s="43">
        <f>'N1,N2,N3 Restoration'!H579</f>
        <v>25</v>
      </c>
      <c r="H579" s="43">
        <f>'Turnout Restoration'!AW579</f>
        <v>8</v>
      </c>
      <c r="I579" s="43">
        <f>'N1,N2,N3 Restoration'!J579</f>
        <v>34</v>
      </c>
      <c r="J579" s="44">
        <v>74.0</v>
      </c>
      <c r="K579" s="44">
        <v>205.0</v>
      </c>
      <c r="L579" s="44">
        <v>89.0</v>
      </c>
      <c r="M579" s="45">
        <f>'Turnout Restoration'!AR579</f>
        <v>27</v>
      </c>
      <c r="N579" s="45">
        <f>'Turnout Restoration'!O579</f>
        <v>21</v>
      </c>
      <c r="O579" s="45">
        <f>'Turnout Restoration'!AT579</f>
        <v>45</v>
      </c>
      <c r="P579" s="77">
        <f t="shared" si="2"/>
        <v>0.6936170213</v>
      </c>
      <c r="Q579" s="77">
        <f t="shared" si="3"/>
        <v>0.907079646</v>
      </c>
      <c r="R579" s="77">
        <f t="shared" si="4"/>
        <v>0.009826456872</v>
      </c>
      <c r="S579" s="77">
        <f t="shared" si="5"/>
        <v>0.01581048615</v>
      </c>
      <c r="T579" s="77">
        <f t="shared" ref="T579:U579" si="596">R579+$D$12</f>
        <v>0.3709201813</v>
      </c>
      <c r="U579" s="77">
        <f t="shared" si="596"/>
        <v>0.3769042106</v>
      </c>
      <c r="V579" s="77">
        <f t="shared" si="7"/>
        <v>235</v>
      </c>
      <c r="W579" s="77">
        <f t="shared" si="8"/>
        <v>226</v>
      </c>
      <c r="X579" s="77">
        <f t="shared" si="9"/>
        <v>147.8337574</v>
      </c>
      <c r="Y579" s="77">
        <f t="shared" si="10"/>
        <v>87.1662426</v>
      </c>
      <c r="Z579" s="77">
        <f t="shared" si="11"/>
        <v>140.8196484</v>
      </c>
      <c r="AA579" s="77">
        <f t="shared" si="12"/>
        <v>85.18035159</v>
      </c>
      <c r="AB579" s="77">
        <f t="shared" si="13"/>
        <v>0.4870335522</v>
      </c>
      <c r="AC579" s="77">
        <f t="shared" si="14"/>
        <v>0.1491269169</v>
      </c>
      <c r="AD579" s="42">
        <f t="shared" si="15"/>
        <v>72</v>
      </c>
      <c r="AE579" s="42">
        <f t="shared" si="16"/>
        <v>42</v>
      </c>
      <c r="AF579" s="42">
        <f t="shared" si="17"/>
        <v>21</v>
      </c>
      <c r="AG579" s="42">
        <f t="shared" si="18"/>
        <v>13</v>
      </c>
      <c r="AH579" s="32">
        <f>'M1,M2,M3 Restoration'!AT579</f>
        <v>0.3050199682</v>
      </c>
      <c r="AI579" s="77">
        <f t="shared" si="19"/>
        <v>13</v>
      </c>
      <c r="AJ579" s="77">
        <f t="shared" si="20"/>
        <v>29</v>
      </c>
      <c r="AK579" s="77"/>
      <c r="AL579" s="77"/>
    </row>
    <row r="580">
      <c r="A580" s="1"/>
      <c r="B580" s="1"/>
      <c r="C580" s="62"/>
      <c r="D580" s="62"/>
      <c r="E580" s="2">
        <v>7651.0</v>
      </c>
      <c r="F580" s="61">
        <v>2119.0</v>
      </c>
      <c r="G580" s="43">
        <f>'N1,N2,N3 Restoration'!H580</f>
        <v>31</v>
      </c>
      <c r="H580" s="43">
        <f>'Turnout Restoration'!AW580</f>
        <v>11</v>
      </c>
      <c r="I580" s="43">
        <f>'N1,N2,N3 Restoration'!J580</f>
        <v>42</v>
      </c>
      <c r="J580" s="44">
        <v>92.0</v>
      </c>
      <c r="K580" s="44">
        <v>210.0</v>
      </c>
      <c r="L580" s="44">
        <v>69.0</v>
      </c>
      <c r="M580" s="45">
        <f>'Turnout Restoration'!AR580</f>
        <v>37</v>
      </c>
      <c r="N580" s="45">
        <f>'Turnout Restoration'!O580</f>
        <v>19</v>
      </c>
      <c r="O580" s="45">
        <f>'Turnout Restoration'!AT580</f>
        <v>51</v>
      </c>
      <c r="P580" s="77">
        <f t="shared" si="2"/>
        <v>0.6465863454</v>
      </c>
      <c r="Q580" s="77">
        <f t="shared" si="3"/>
        <v>0.9170305677</v>
      </c>
      <c r="R580" s="77">
        <f t="shared" si="4"/>
        <v>-0.01196920347</v>
      </c>
      <c r="S580" s="77">
        <f t="shared" si="5"/>
        <v>0.02042209133</v>
      </c>
      <c r="T580" s="77">
        <f t="shared" ref="T580:U580" si="597">R580+$D$12</f>
        <v>0.3491245209</v>
      </c>
      <c r="U580" s="77">
        <f t="shared" si="597"/>
        <v>0.3815158157</v>
      </c>
      <c r="V580" s="77">
        <f t="shared" si="7"/>
        <v>249</v>
      </c>
      <c r="W580" s="77">
        <f t="shared" si="8"/>
        <v>229</v>
      </c>
      <c r="X580" s="77">
        <f t="shared" si="9"/>
        <v>162.0679943</v>
      </c>
      <c r="Y580" s="77">
        <f t="shared" si="10"/>
        <v>86.93200571</v>
      </c>
      <c r="Z580" s="77">
        <f t="shared" si="11"/>
        <v>141.6328782</v>
      </c>
      <c r="AA580" s="77">
        <f t="shared" si="12"/>
        <v>87.36712181</v>
      </c>
      <c r="AB580" s="77">
        <f t="shared" si="13"/>
        <v>0.5429819773</v>
      </c>
      <c r="AC580" s="77">
        <f t="shared" si="14"/>
        <v>0.1341496427</v>
      </c>
      <c r="AD580" s="42">
        <f t="shared" si="15"/>
        <v>88</v>
      </c>
      <c r="AE580" s="42">
        <f t="shared" si="16"/>
        <v>47</v>
      </c>
      <c r="AF580" s="42">
        <f t="shared" si="17"/>
        <v>19</v>
      </c>
      <c r="AG580" s="42">
        <f t="shared" si="18"/>
        <v>12</v>
      </c>
      <c r="AH580" s="32">
        <f>'M1,M2,M3 Restoration'!AT580</f>
        <v>0.4448618311</v>
      </c>
      <c r="AI580" s="77">
        <f t="shared" si="19"/>
        <v>21</v>
      </c>
      <c r="AJ580" s="77">
        <f t="shared" si="20"/>
        <v>26</v>
      </c>
      <c r="AK580" s="77"/>
      <c r="AL580" s="77"/>
    </row>
    <row r="581">
      <c r="A581" s="1"/>
      <c r="B581" s="1"/>
      <c r="C581" s="62"/>
      <c r="D581" s="62"/>
      <c r="E581" s="2">
        <v>7652.0</v>
      </c>
      <c r="F581" s="61">
        <v>1498.0</v>
      </c>
      <c r="G581" s="43">
        <f>'N1,N2,N3 Restoration'!H581</f>
        <v>23</v>
      </c>
      <c r="H581" s="43">
        <f>'Turnout Restoration'!AW581</f>
        <v>19</v>
      </c>
      <c r="I581" s="43">
        <f>'N1,N2,N3 Restoration'!J581</f>
        <v>27</v>
      </c>
      <c r="J581" s="44">
        <v>80.0</v>
      </c>
      <c r="K581" s="44">
        <v>126.0</v>
      </c>
      <c r="L581" s="44">
        <v>39.0</v>
      </c>
      <c r="M581" s="45">
        <f>'Turnout Restoration'!AR581</f>
        <v>22</v>
      </c>
      <c r="N581" s="45">
        <f>'Turnout Restoration'!O581</f>
        <v>19</v>
      </c>
      <c r="O581" s="45">
        <f>'Turnout Restoration'!AT581</f>
        <v>19</v>
      </c>
      <c r="P581" s="77">
        <f t="shared" si="2"/>
        <v>0.74375</v>
      </c>
      <c r="Q581" s="77">
        <f t="shared" si="3"/>
        <v>0.8689655172</v>
      </c>
      <c r="R581" s="77">
        <f t="shared" si="4"/>
        <v>0.03305983287</v>
      </c>
      <c r="S581" s="77">
        <f t="shared" si="5"/>
        <v>-0.001852934362</v>
      </c>
      <c r="T581" s="77">
        <f t="shared" ref="T581:U581" si="598">R581+$D$12</f>
        <v>0.3941535573</v>
      </c>
      <c r="U581" s="77">
        <f t="shared" si="598"/>
        <v>0.35924079</v>
      </c>
      <c r="V581" s="77">
        <f t="shared" si="7"/>
        <v>160</v>
      </c>
      <c r="W581" s="77">
        <f t="shared" si="8"/>
        <v>145</v>
      </c>
      <c r="X581" s="77">
        <f t="shared" si="9"/>
        <v>96.93543084</v>
      </c>
      <c r="Y581" s="77">
        <f t="shared" si="10"/>
        <v>63.06456916</v>
      </c>
      <c r="Z581" s="77">
        <f t="shared" si="11"/>
        <v>92.91008544</v>
      </c>
      <c r="AA581" s="77">
        <f t="shared" si="12"/>
        <v>52.08991456</v>
      </c>
      <c r="AB581" s="77">
        <f t="shared" si="13"/>
        <v>0.4229619619</v>
      </c>
      <c r="AC581" s="77">
        <f t="shared" si="14"/>
        <v>0.2044987894</v>
      </c>
      <c r="AD581" s="42">
        <f t="shared" si="15"/>
        <v>41</v>
      </c>
      <c r="AE581" s="42">
        <f t="shared" si="16"/>
        <v>27</v>
      </c>
      <c r="AF581" s="42">
        <f t="shared" si="17"/>
        <v>19</v>
      </c>
      <c r="AG581" s="42">
        <f t="shared" si="18"/>
        <v>11</v>
      </c>
      <c r="AH581" s="32">
        <f>'M1,M2,M3 Restoration'!AT581</f>
        <v>0.570730248</v>
      </c>
      <c r="AI581" s="77">
        <f t="shared" si="19"/>
        <v>15</v>
      </c>
      <c r="AJ581" s="77">
        <f t="shared" si="20"/>
        <v>12</v>
      </c>
      <c r="AK581" s="77"/>
      <c r="AL581" s="77"/>
    </row>
    <row r="582">
      <c r="A582" s="1"/>
      <c r="B582" s="1"/>
      <c r="C582" s="62"/>
      <c r="D582" s="62"/>
      <c r="E582" s="2">
        <v>7663.0</v>
      </c>
      <c r="F582" s="61">
        <v>959.0</v>
      </c>
      <c r="G582" s="43">
        <f>'N1,N2,N3 Restoration'!H582</f>
        <v>9</v>
      </c>
      <c r="H582" s="43">
        <f>'Turnout Restoration'!AW582</f>
        <v>9</v>
      </c>
      <c r="I582" s="43">
        <f>'N1,N2,N3 Restoration'!J582</f>
        <v>10</v>
      </c>
      <c r="J582" s="44">
        <v>30.0</v>
      </c>
      <c r="K582" s="44">
        <v>84.0</v>
      </c>
      <c r="L582" s="44">
        <v>26.0</v>
      </c>
      <c r="M582" s="45">
        <f>'Turnout Restoration'!AR582</f>
        <v>8</v>
      </c>
      <c r="N582" s="45">
        <f>'Turnout Restoration'!O582</f>
        <v>7</v>
      </c>
      <c r="O582" s="45">
        <f>'Turnout Restoration'!AT582</f>
        <v>12</v>
      </c>
      <c r="P582" s="77">
        <f t="shared" si="2"/>
        <v>0.7368421053</v>
      </c>
      <c r="Q582" s="77">
        <f t="shared" si="3"/>
        <v>0.9230769231</v>
      </c>
      <c r="R582" s="77">
        <f t="shared" si="4"/>
        <v>0.02985847281</v>
      </c>
      <c r="S582" s="77">
        <f t="shared" si="5"/>
        <v>0.02322418392</v>
      </c>
      <c r="T582" s="77">
        <f t="shared" ref="T582:U582" si="599">R582+$D$12</f>
        <v>0.3909521972</v>
      </c>
      <c r="U582" s="77">
        <f t="shared" si="599"/>
        <v>0.3843179083</v>
      </c>
      <c r="V582" s="77">
        <f t="shared" si="7"/>
        <v>76</v>
      </c>
      <c r="W582" s="77">
        <f t="shared" si="8"/>
        <v>91</v>
      </c>
      <c r="X582" s="77">
        <f t="shared" si="9"/>
        <v>46.28763301</v>
      </c>
      <c r="Y582" s="77">
        <f t="shared" si="10"/>
        <v>29.71236699</v>
      </c>
      <c r="Z582" s="77">
        <f t="shared" si="11"/>
        <v>56.02707034</v>
      </c>
      <c r="AA582" s="77">
        <f t="shared" si="12"/>
        <v>34.97292966</v>
      </c>
      <c r="AB582" s="77">
        <f t="shared" si="13"/>
        <v>0.432080854</v>
      </c>
      <c r="AC582" s="77">
        <f t="shared" si="14"/>
        <v>0.1249396043</v>
      </c>
      <c r="AD582" s="42">
        <f t="shared" si="15"/>
        <v>20</v>
      </c>
      <c r="AE582" s="42">
        <f t="shared" si="16"/>
        <v>13</v>
      </c>
      <c r="AF582" s="42">
        <f t="shared" si="17"/>
        <v>7</v>
      </c>
      <c r="AG582" s="42">
        <f t="shared" si="18"/>
        <v>4</v>
      </c>
      <c r="AH582" s="32">
        <f>'M1,M2,M3 Restoration'!AT582</f>
        <v>0.4376967282</v>
      </c>
      <c r="AI582" s="77">
        <f t="shared" si="19"/>
        <v>6</v>
      </c>
      <c r="AJ582" s="77">
        <f t="shared" si="20"/>
        <v>7</v>
      </c>
      <c r="AK582" s="77"/>
      <c r="AL582" s="77"/>
    </row>
    <row r="583">
      <c r="A583" s="1"/>
      <c r="B583" s="1"/>
      <c r="C583" s="62"/>
      <c r="D583" s="62"/>
      <c r="E583" s="2">
        <v>7665.0</v>
      </c>
      <c r="F583" s="61">
        <v>3108.0</v>
      </c>
      <c r="G583" s="43">
        <f>'N1,N2,N3 Restoration'!H583</f>
        <v>39</v>
      </c>
      <c r="H583" s="43">
        <f>'Turnout Restoration'!AW583</f>
        <v>11</v>
      </c>
      <c r="I583" s="43">
        <f>'N1,N2,N3 Restoration'!J583</f>
        <v>55</v>
      </c>
      <c r="J583" s="44">
        <v>119.0</v>
      </c>
      <c r="K583" s="44">
        <v>327.0</v>
      </c>
      <c r="L583" s="44">
        <v>88.0</v>
      </c>
      <c r="M583" s="45">
        <f>'Turnout Restoration'!AR583</f>
        <v>62</v>
      </c>
      <c r="N583" s="45">
        <f>'Turnout Restoration'!O583</f>
        <v>34</v>
      </c>
      <c r="O583" s="45">
        <f>'Turnout Restoration'!AT583</f>
        <v>88</v>
      </c>
      <c r="P583" s="77">
        <f t="shared" si="2"/>
        <v>0.5798319328</v>
      </c>
      <c r="Q583" s="77">
        <f t="shared" si="3"/>
        <v>0.9058171745</v>
      </c>
      <c r="R583" s="77">
        <f t="shared" si="4"/>
        <v>-0.04290553335</v>
      </c>
      <c r="S583" s="77">
        <f t="shared" si="5"/>
        <v>0.01522541269</v>
      </c>
      <c r="T583" s="77">
        <f t="shared" ref="T583:U583" si="600">R583+$D$12</f>
        <v>0.3181881911</v>
      </c>
      <c r="U583" s="77">
        <f t="shared" si="600"/>
        <v>0.3763191371</v>
      </c>
      <c r="V583" s="77">
        <f t="shared" si="7"/>
        <v>357</v>
      </c>
      <c r="W583" s="77">
        <f t="shared" si="8"/>
        <v>361</v>
      </c>
      <c r="X583" s="77">
        <f t="shared" si="9"/>
        <v>243.4068158</v>
      </c>
      <c r="Y583" s="77">
        <f t="shared" si="10"/>
        <v>113.5931842</v>
      </c>
      <c r="Z583" s="77">
        <f t="shared" si="11"/>
        <v>225.1487915</v>
      </c>
      <c r="AA583" s="77">
        <f t="shared" si="12"/>
        <v>135.8512085</v>
      </c>
      <c r="AB583" s="77">
        <f t="shared" si="13"/>
        <v>0.6162522586</v>
      </c>
      <c r="AC583" s="77">
        <f t="shared" si="14"/>
        <v>0.151011248</v>
      </c>
      <c r="AD583" s="42">
        <f t="shared" si="15"/>
        <v>150</v>
      </c>
      <c r="AE583" s="42">
        <f t="shared" si="16"/>
        <v>70</v>
      </c>
      <c r="AF583" s="42">
        <f t="shared" si="17"/>
        <v>34</v>
      </c>
      <c r="AG583" s="42">
        <f t="shared" si="18"/>
        <v>21</v>
      </c>
      <c r="AH583" s="32">
        <f>'M1,M2,M3 Restoration'!AT583</f>
        <v>0.4417490897</v>
      </c>
      <c r="AI583" s="77">
        <f t="shared" si="19"/>
        <v>31</v>
      </c>
      <c r="AJ583" s="77">
        <f t="shared" si="20"/>
        <v>39</v>
      </c>
      <c r="AK583" s="77"/>
      <c r="AL583" s="77"/>
    </row>
    <row r="584">
      <c r="A584" s="1"/>
      <c r="B584" s="1"/>
      <c r="C584" s="62"/>
      <c r="D584" s="62"/>
      <c r="E584" s="2">
        <v>7674.0</v>
      </c>
      <c r="F584" s="61">
        <v>1500.0</v>
      </c>
      <c r="G584" s="43">
        <f>'N1,N2,N3 Restoration'!H584</f>
        <v>20</v>
      </c>
      <c r="H584" s="43">
        <f>'Turnout Restoration'!AW584</f>
        <v>32</v>
      </c>
      <c r="I584" s="43">
        <f>'N1,N2,N3 Restoration'!J584</f>
        <v>13</v>
      </c>
      <c r="J584" s="44">
        <v>53.0</v>
      </c>
      <c r="K584" s="44">
        <v>118.0</v>
      </c>
      <c r="L584" s="44">
        <v>58.0</v>
      </c>
      <c r="M584" s="45">
        <f>'Turnout Restoration'!AR584</f>
        <v>22</v>
      </c>
      <c r="N584" s="45">
        <f>'Turnout Restoration'!O584</f>
        <v>24</v>
      </c>
      <c r="O584" s="45">
        <f>'Turnout Restoration'!AT584</f>
        <v>15</v>
      </c>
      <c r="P584" s="77">
        <f t="shared" si="2"/>
        <v>0.75</v>
      </c>
      <c r="Q584" s="77">
        <f t="shared" si="3"/>
        <v>0.8309859155</v>
      </c>
      <c r="R584" s="77">
        <f t="shared" si="4"/>
        <v>0.03595630149</v>
      </c>
      <c r="S584" s="77">
        <f t="shared" si="5"/>
        <v>-0.01945401034</v>
      </c>
      <c r="T584" s="77">
        <f t="shared" ref="T584:U584" si="601">R584+$D$12</f>
        <v>0.3970500259</v>
      </c>
      <c r="U584" s="77">
        <f t="shared" si="601"/>
        <v>0.3416397141</v>
      </c>
      <c r="V584" s="77">
        <f t="shared" si="7"/>
        <v>148</v>
      </c>
      <c r="W584" s="77">
        <f t="shared" si="8"/>
        <v>142</v>
      </c>
      <c r="X584" s="77">
        <f t="shared" si="9"/>
        <v>89.23659617</v>
      </c>
      <c r="Y584" s="77">
        <f t="shared" si="10"/>
        <v>58.76340383</v>
      </c>
      <c r="Z584" s="77">
        <f t="shared" si="11"/>
        <v>93.4871606</v>
      </c>
      <c r="AA584" s="77">
        <f t="shared" si="12"/>
        <v>48.5128394</v>
      </c>
      <c r="AB584" s="77">
        <f t="shared" si="13"/>
        <v>0.4146280964</v>
      </c>
      <c r="AC584" s="77">
        <f t="shared" si="14"/>
        <v>0.2567197447</v>
      </c>
      <c r="AD584" s="42">
        <f t="shared" si="15"/>
        <v>37</v>
      </c>
      <c r="AE584" s="42">
        <f t="shared" si="16"/>
        <v>24</v>
      </c>
      <c r="AF584" s="42">
        <f t="shared" si="17"/>
        <v>24</v>
      </c>
      <c r="AG584" s="42">
        <f t="shared" si="18"/>
        <v>12</v>
      </c>
      <c r="AH584" s="32">
        <f>'M1,M2,M3 Restoration'!AT584</f>
        <v>0.4600925527</v>
      </c>
      <c r="AI584" s="77">
        <f t="shared" si="19"/>
        <v>11</v>
      </c>
      <c r="AJ584" s="77">
        <f t="shared" si="20"/>
        <v>13</v>
      </c>
      <c r="AK584" s="77"/>
      <c r="AL584" s="77"/>
    </row>
    <row r="585">
      <c r="A585" s="1"/>
      <c r="B585" s="1"/>
      <c r="C585" s="62"/>
      <c r="D585" s="62"/>
      <c r="E585" s="2">
        <v>7675.0</v>
      </c>
      <c r="F585" s="61">
        <v>920.0</v>
      </c>
      <c r="G585" s="43">
        <f>'N1,N2,N3 Restoration'!H585</f>
        <v>10</v>
      </c>
      <c r="H585" s="43">
        <f>'Turnout Restoration'!AW585</f>
        <v>11</v>
      </c>
      <c r="I585" s="43">
        <f>'N1,N2,N3 Restoration'!J585</f>
        <v>15</v>
      </c>
      <c r="J585" s="44">
        <v>42.0</v>
      </c>
      <c r="K585" s="44">
        <v>89.0</v>
      </c>
      <c r="L585" s="44">
        <v>28.0</v>
      </c>
      <c r="M585" s="45">
        <f>'Turnout Restoration'!AR585</f>
        <v>18</v>
      </c>
      <c r="N585" s="45">
        <f>'Turnout Restoration'!O585</f>
        <v>19</v>
      </c>
      <c r="O585" s="45">
        <f>'Turnout Restoration'!AT585</f>
        <v>18</v>
      </c>
      <c r="P585" s="77">
        <f t="shared" si="2"/>
        <v>0.6603773585</v>
      </c>
      <c r="Q585" s="77">
        <f t="shared" si="3"/>
        <v>0.8240740741</v>
      </c>
      <c r="R585" s="77">
        <f t="shared" si="4"/>
        <v>-0.005577965589</v>
      </c>
      <c r="S585" s="77">
        <f t="shared" si="5"/>
        <v>-0.02265719943</v>
      </c>
      <c r="T585" s="77">
        <f t="shared" ref="T585:U585" si="602">R585+$D$12</f>
        <v>0.3555157588</v>
      </c>
      <c r="U585" s="77">
        <f t="shared" si="602"/>
        <v>0.338436525</v>
      </c>
      <c r="V585" s="77">
        <f t="shared" si="7"/>
        <v>106</v>
      </c>
      <c r="W585" s="77">
        <f t="shared" si="8"/>
        <v>108</v>
      </c>
      <c r="X585" s="77">
        <f t="shared" si="9"/>
        <v>68.31532956</v>
      </c>
      <c r="Y585" s="77">
        <f t="shared" si="10"/>
        <v>37.68467044</v>
      </c>
      <c r="Z585" s="77">
        <f t="shared" si="11"/>
        <v>71.4488553</v>
      </c>
      <c r="AA585" s="77">
        <f t="shared" si="12"/>
        <v>36.5511447</v>
      </c>
      <c r="AB585" s="77">
        <f t="shared" si="13"/>
        <v>0.5269681085</v>
      </c>
      <c r="AC585" s="77">
        <f t="shared" si="14"/>
        <v>0.2659244843</v>
      </c>
      <c r="AD585" s="42">
        <f t="shared" si="15"/>
        <v>36</v>
      </c>
      <c r="AE585" s="42">
        <f t="shared" si="16"/>
        <v>20</v>
      </c>
      <c r="AF585" s="42">
        <f t="shared" si="17"/>
        <v>19</v>
      </c>
      <c r="AG585" s="42">
        <f t="shared" si="18"/>
        <v>10</v>
      </c>
      <c r="AH585" s="32">
        <f>'M1,M2,M3 Restoration'!AT585</f>
        <v>0.4529707837</v>
      </c>
      <c r="AI585" s="77">
        <f t="shared" si="19"/>
        <v>9</v>
      </c>
      <c r="AJ585" s="77">
        <f t="shared" si="20"/>
        <v>11</v>
      </c>
      <c r="AK585" s="77"/>
      <c r="AL585" s="77"/>
    </row>
    <row r="586">
      <c r="A586" s="1"/>
      <c r="B586" s="1"/>
      <c r="C586" s="62"/>
      <c r="D586" s="62"/>
      <c r="E586" s="2">
        <v>7683.0</v>
      </c>
      <c r="F586" s="61">
        <v>1512.0</v>
      </c>
      <c r="G586" s="43">
        <f>'N1,N2,N3 Restoration'!H586</f>
        <v>13</v>
      </c>
      <c r="H586" s="43">
        <f>'Turnout Restoration'!AW586</f>
        <v>13</v>
      </c>
      <c r="I586" s="43">
        <f>'N1,N2,N3 Restoration'!J586</f>
        <v>21</v>
      </c>
      <c r="J586" s="44">
        <v>59.0</v>
      </c>
      <c r="K586" s="44">
        <v>115.0</v>
      </c>
      <c r="L586" s="44">
        <v>60.0</v>
      </c>
      <c r="M586" s="45">
        <f>'Turnout Restoration'!AR586</f>
        <v>22</v>
      </c>
      <c r="N586" s="45">
        <f>'Turnout Restoration'!O586</f>
        <v>30</v>
      </c>
      <c r="O586" s="45">
        <f>'Turnout Restoration'!AT586</f>
        <v>33</v>
      </c>
      <c r="P586" s="77">
        <f t="shared" si="2"/>
        <v>0.683908046</v>
      </c>
      <c r="Q586" s="77">
        <f t="shared" si="3"/>
        <v>0.7931034483</v>
      </c>
      <c r="R586" s="77">
        <f t="shared" si="4"/>
        <v>0.005326978097</v>
      </c>
      <c r="S586" s="77">
        <f t="shared" si="5"/>
        <v>-0.03701007078</v>
      </c>
      <c r="T586" s="77">
        <f t="shared" ref="T586:U586" si="603">R586+$D$12</f>
        <v>0.3664207025</v>
      </c>
      <c r="U586" s="77">
        <f t="shared" si="603"/>
        <v>0.3240836536</v>
      </c>
      <c r="V586" s="77">
        <f t="shared" si="7"/>
        <v>174</v>
      </c>
      <c r="W586" s="77">
        <f t="shared" si="8"/>
        <v>145</v>
      </c>
      <c r="X586" s="77">
        <f t="shared" si="9"/>
        <v>110.2427978</v>
      </c>
      <c r="Y586" s="77">
        <f t="shared" si="10"/>
        <v>63.75720224</v>
      </c>
      <c r="Z586" s="77">
        <f t="shared" si="11"/>
        <v>98.00787022</v>
      </c>
      <c r="AA586" s="77">
        <f t="shared" si="12"/>
        <v>46.99212978</v>
      </c>
      <c r="AB586" s="77">
        <f t="shared" si="13"/>
        <v>0.4988988044</v>
      </c>
      <c r="AC586" s="77">
        <f t="shared" si="14"/>
        <v>0.3060978667</v>
      </c>
      <c r="AD586" s="42">
        <f t="shared" si="15"/>
        <v>55</v>
      </c>
      <c r="AE586" s="42">
        <f t="shared" si="16"/>
        <v>32</v>
      </c>
      <c r="AF586" s="42">
        <f t="shared" si="17"/>
        <v>30</v>
      </c>
      <c r="AG586" s="42">
        <f t="shared" si="18"/>
        <v>14</v>
      </c>
      <c r="AH586" s="32">
        <f>'M1,M2,M3 Restoration'!AT586</f>
        <v>0.3284557077</v>
      </c>
      <c r="AI586" s="77">
        <f t="shared" si="19"/>
        <v>11</v>
      </c>
      <c r="AJ586" s="77">
        <f t="shared" si="20"/>
        <v>21</v>
      </c>
      <c r="AK586" s="77"/>
      <c r="AL586" s="77"/>
    </row>
    <row r="587">
      <c r="A587" s="1"/>
      <c r="B587" s="1"/>
      <c r="C587" s="62"/>
      <c r="D587" s="62"/>
      <c r="E587" s="2">
        <v>7684.0</v>
      </c>
      <c r="F587" s="61">
        <v>2012.0</v>
      </c>
      <c r="G587" s="43">
        <f>'N1,N2,N3 Restoration'!H587</f>
        <v>12</v>
      </c>
      <c r="H587" s="43">
        <f>'Turnout Restoration'!AW587</f>
        <v>11</v>
      </c>
      <c r="I587" s="43">
        <f>'N1,N2,N3 Restoration'!J587</f>
        <v>33</v>
      </c>
      <c r="J587" s="44">
        <v>58.0</v>
      </c>
      <c r="K587" s="44">
        <v>161.0</v>
      </c>
      <c r="L587" s="44">
        <v>65.0</v>
      </c>
      <c r="M587" s="45">
        <f>'Turnout Restoration'!AR587</f>
        <v>25</v>
      </c>
      <c r="N587" s="45">
        <f>'Turnout Restoration'!O587</f>
        <v>19</v>
      </c>
      <c r="O587" s="45">
        <f>'Turnout Restoration'!AT587</f>
        <v>65</v>
      </c>
      <c r="P587" s="77">
        <f t="shared" si="2"/>
        <v>0.5774647887</v>
      </c>
      <c r="Q587" s="77">
        <f t="shared" si="3"/>
        <v>0.8944444444</v>
      </c>
      <c r="R587" s="77">
        <f t="shared" si="4"/>
        <v>-0.0440025507</v>
      </c>
      <c r="S587" s="77">
        <f t="shared" si="5"/>
        <v>0.009954891759</v>
      </c>
      <c r="T587" s="77">
        <f t="shared" ref="T587:U587" si="604">R587+$D$12</f>
        <v>0.3170911737</v>
      </c>
      <c r="U587" s="77">
        <f t="shared" si="604"/>
        <v>0.3710486162</v>
      </c>
      <c r="V587" s="77">
        <f t="shared" si="7"/>
        <v>213</v>
      </c>
      <c r="W587" s="77">
        <f t="shared" si="8"/>
        <v>180</v>
      </c>
      <c r="X587" s="77">
        <f t="shared" si="9"/>
        <v>145.45958</v>
      </c>
      <c r="Y587" s="77">
        <f t="shared" si="10"/>
        <v>67.54042</v>
      </c>
      <c r="Z587" s="77">
        <f t="shared" si="11"/>
        <v>113.2112491</v>
      </c>
      <c r="AA587" s="77">
        <f t="shared" si="12"/>
        <v>66.78875091</v>
      </c>
      <c r="AB587" s="77">
        <f t="shared" si="13"/>
        <v>0.6187285843</v>
      </c>
      <c r="AC587" s="77">
        <f t="shared" si="14"/>
        <v>0.1678278453</v>
      </c>
      <c r="AD587" s="42">
        <f t="shared" si="15"/>
        <v>90</v>
      </c>
      <c r="AE587" s="42">
        <f t="shared" si="16"/>
        <v>42</v>
      </c>
      <c r="AF587" s="42">
        <f t="shared" si="17"/>
        <v>19</v>
      </c>
      <c r="AG587" s="42">
        <f t="shared" si="18"/>
        <v>11</v>
      </c>
      <c r="AH587" s="32">
        <f>'M1,M2,M3 Restoration'!AT587</f>
        <v>0.2196168657</v>
      </c>
      <c r="AI587" s="77">
        <f t="shared" si="19"/>
        <v>9</v>
      </c>
      <c r="AJ587" s="77">
        <f t="shared" si="20"/>
        <v>33</v>
      </c>
      <c r="AK587" s="77"/>
      <c r="AL587" s="77"/>
    </row>
    <row r="588">
      <c r="A588" s="1"/>
      <c r="B588" s="1"/>
      <c r="C588" s="62"/>
      <c r="D588" s="62"/>
      <c r="E588" s="2">
        <v>7691.0</v>
      </c>
      <c r="F588" s="61">
        <v>2131.0</v>
      </c>
      <c r="G588" s="43">
        <f>'N1,N2,N3 Restoration'!H588</f>
        <v>37</v>
      </c>
      <c r="H588" s="43">
        <f>'Turnout Restoration'!AW588</f>
        <v>33</v>
      </c>
      <c r="I588" s="43">
        <f>'N1,N2,N3 Restoration'!J588</f>
        <v>48</v>
      </c>
      <c r="J588" s="44">
        <v>117.0</v>
      </c>
      <c r="K588" s="44">
        <v>175.0</v>
      </c>
      <c r="L588" s="44">
        <v>98.0</v>
      </c>
      <c r="M588" s="45">
        <f>'Turnout Restoration'!AR588</f>
        <v>34</v>
      </c>
      <c r="N588" s="45">
        <f>'Turnout Restoration'!O588</f>
        <v>43</v>
      </c>
      <c r="O588" s="45">
        <f>'Turnout Restoration'!AT588</f>
        <v>38</v>
      </c>
      <c r="P588" s="77">
        <f t="shared" si="2"/>
        <v>0.7491289199</v>
      </c>
      <c r="Q588" s="77">
        <f t="shared" si="3"/>
        <v>0.8027522936</v>
      </c>
      <c r="R588" s="77">
        <f t="shared" si="4"/>
        <v>0.03555261249</v>
      </c>
      <c r="S588" s="77">
        <f t="shared" si="5"/>
        <v>-0.03253845835</v>
      </c>
      <c r="T588" s="77">
        <f t="shared" ref="T588:U588" si="605">R588+$D$12</f>
        <v>0.3966463369</v>
      </c>
      <c r="U588" s="77">
        <f t="shared" si="605"/>
        <v>0.3285552661</v>
      </c>
      <c r="V588" s="77">
        <f t="shared" si="7"/>
        <v>287</v>
      </c>
      <c r="W588" s="77">
        <f t="shared" si="8"/>
        <v>218</v>
      </c>
      <c r="X588" s="77">
        <f t="shared" si="9"/>
        <v>173.1625013</v>
      </c>
      <c r="Y588" s="77">
        <f t="shared" si="10"/>
        <v>113.8374987</v>
      </c>
      <c r="Z588" s="77">
        <f t="shared" si="11"/>
        <v>146.374952</v>
      </c>
      <c r="AA588" s="77">
        <f t="shared" si="12"/>
        <v>71.625048</v>
      </c>
      <c r="AB588" s="77">
        <f t="shared" si="13"/>
        <v>0.4157944096</v>
      </c>
      <c r="AC588" s="77">
        <f t="shared" si="14"/>
        <v>0.2937661083</v>
      </c>
      <c r="AD588" s="42">
        <f t="shared" si="15"/>
        <v>72</v>
      </c>
      <c r="AE588" s="42">
        <f t="shared" si="16"/>
        <v>47</v>
      </c>
      <c r="AF588" s="42">
        <f t="shared" si="17"/>
        <v>43</v>
      </c>
      <c r="AG588" s="42">
        <f t="shared" si="18"/>
        <v>21</v>
      </c>
      <c r="AH588" s="32">
        <f>'M1,M2,M3 Restoration'!AT588</f>
        <v>0.4216038059</v>
      </c>
      <c r="AI588" s="77">
        <f t="shared" si="19"/>
        <v>20</v>
      </c>
      <c r="AJ588" s="77">
        <f t="shared" si="20"/>
        <v>27</v>
      </c>
      <c r="AK588" s="77"/>
      <c r="AL588" s="77"/>
    </row>
    <row r="589">
      <c r="A589" s="1"/>
      <c r="B589" s="1"/>
      <c r="C589" s="62"/>
      <c r="D589" s="62"/>
      <c r="E589" s="2">
        <v>7705.0</v>
      </c>
      <c r="F589" s="61">
        <v>1261.0</v>
      </c>
      <c r="G589" s="43">
        <f>'N1,N2,N3 Restoration'!H589</f>
        <v>14</v>
      </c>
      <c r="H589" s="43">
        <f>'Turnout Restoration'!AW589</f>
        <v>11</v>
      </c>
      <c r="I589" s="43">
        <f>'N1,N2,N3 Restoration'!J589</f>
        <v>14</v>
      </c>
      <c r="J589" s="44">
        <v>63.0</v>
      </c>
      <c r="K589" s="44">
        <v>114.0</v>
      </c>
      <c r="L589" s="44">
        <v>46.0</v>
      </c>
      <c r="M589" s="45">
        <f>'Turnout Restoration'!AR589</f>
        <v>23</v>
      </c>
      <c r="N589" s="45">
        <f>'Turnout Restoration'!O589</f>
        <v>19</v>
      </c>
      <c r="O589" s="45">
        <f>'Turnout Restoration'!AT589</f>
        <v>18</v>
      </c>
      <c r="P589" s="77">
        <f t="shared" si="2"/>
        <v>0.7266666667</v>
      </c>
      <c r="Q589" s="77">
        <f t="shared" si="3"/>
        <v>0.8571428571</v>
      </c>
      <c r="R589" s="77">
        <f t="shared" si="4"/>
        <v>0.02514281862</v>
      </c>
      <c r="S589" s="77">
        <f t="shared" si="5"/>
        <v>-0.007331968609</v>
      </c>
      <c r="T589" s="77">
        <f t="shared" ref="T589:U589" si="606">R589+$D$12</f>
        <v>0.386236543</v>
      </c>
      <c r="U589" s="77">
        <f t="shared" si="606"/>
        <v>0.3537617558</v>
      </c>
      <c r="V589" s="77">
        <f t="shared" si="7"/>
        <v>150</v>
      </c>
      <c r="W589" s="77">
        <f t="shared" si="8"/>
        <v>133</v>
      </c>
      <c r="X589" s="77">
        <f t="shared" si="9"/>
        <v>92.06451854</v>
      </c>
      <c r="Y589" s="77">
        <f t="shared" si="10"/>
        <v>57.93548146</v>
      </c>
      <c r="Z589" s="77">
        <f t="shared" si="11"/>
        <v>85.94968648</v>
      </c>
      <c r="AA589" s="77">
        <f t="shared" si="12"/>
        <v>47.05031352</v>
      </c>
      <c r="AB589" s="77">
        <f t="shared" si="13"/>
        <v>0.4453398622</v>
      </c>
      <c r="AC589" s="77">
        <f t="shared" si="14"/>
        <v>0.2210595615</v>
      </c>
      <c r="AD589" s="42">
        <f t="shared" si="15"/>
        <v>41</v>
      </c>
      <c r="AE589" s="42">
        <f t="shared" si="16"/>
        <v>26</v>
      </c>
      <c r="AF589" s="42">
        <f t="shared" si="17"/>
        <v>19</v>
      </c>
      <c r="AG589" s="42">
        <f t="shared" si="18"/>
        <v>10</v>
      </c>
      <c r="AH589" s="32">
        <f>'M1,M2,M3 Restoration'!AT589</f>
        <v>0.5051838554</v>
      </c>
      <c r="AI589" s="77">
        <f t="shared" si="19"/>
        <v>13</v>
      </c>
      <c r="AJ589" s="77">
        <f t="shared" si="20"/>
        <v>13</v>
      </c>
      <c r="AK589" s="77"/>
      <c r="AL589" s="77"/>
    </row>
    <row r="590">
      <c r="A590" s="1"/>
      <c r="B590" s="1"/>
      <c r="C590" s="62"/>
      <c r="D590" s="62"/>
      <c r="E590" s="2">
        <v>7707.0</v>
      </c>
      <c r="F590" s="61">
        <v>436.0</v>
      </c>
      <c r="G590" s="43">
        <f>'N1,N2,N3 Restoration'!H590</f>
        <v>5</v>
      </c>
      <c r="H590" s="43">
        <f>'Turnout Restoration'!AW590</f>
        <v>6</v>
      </c>
      <c r="I590" s="43">
        <f>'N1,N2,N3 Restoration'!J590</f>
        <v>6</v>
      </c>
      <c r="J590" s="44">
        <v>14.0</v>
      </c>
      <c r="K590" s="44">
        <v>45.0</v>
      </c>
      <c r="L590" s="44">
        <v>17.0</v>
      </c>
      <c r="M590" s="45">
        <f>'Turnout Restoration'!AR590</f>
        <v>4</v>
      </c>
      <c r="N590" s="45">
        <f>'Turnout Restoration'!O590</f>
        <v>10</v>
      </c>
      <c r="O590" s="45">
        <f>'Turnout Restoration'!AT590</f>
        <v>10</v>
      </c>
      <c r="P590" s="77">
        <f t="shared" si="2"/>
        <v>0.6888888889</v>
      </c>
      <c r="Q590" s="77">
        <f t="shared" si="3"/>
        <v>0.8181818182</v>
      </c>
      <c r="R590" s="77">
        <f t="shared" si="4"/>
        <v>0.007635274933</v>
      </c>
      <c r="S590" s="77">
        <f t="shared" si="5"/>
        <v>-0.02538787692</v>
      </c>
      <c r="T590" s="77">
        <f t="shared" ref="T590:U590" si="607">R590+$D$12</f>
        <v>0.3687289993</v>
      </c>
      <c r="U590" s="77">
        <f t="shared" si="607"/>
        <v>0.3357058475</v>
      </c>
      <c r="V590" s="77">
        <f t="shared" si="7"/>
        <v>45</v>
      </c>
      <c r="W590" s="77">
        <f t="shared" si="8"/>
        <v>55</v>
      </c>
      <c r="X590" s="77">
        <f t="shared" si="9"/>
        <v>28.40719503</v>
      </c>
      <c r="Y590" s="77">
        <f t="shared" si="10"/>
        <v>16.59280497</v>
      </c>
      <c r="Z590" s="77">
        <f t="shared" si="11"/>
        <v>36.53617839</v>
      </c>
      <c r="AA590" s="77">
        <f t="shared" si="12"/>
        <v>18.46382161</v>
      </c>
      <c r="AB590" s="77">
        <f t="shared" si="13"/>
        <v>0.4928328892</v>
      </c>
      <c r="AC590" s="77">
        <f t="shared" si="14"/>
        <v>0.2737013131</v>
      </c>
      <c r="AD590" s="42">
        <f t="shared" si="15"/>
        <v>14</v>
      </c>
      <c r="AE590" s="42">
        <f t="shared" si="16"/>
        <v>8</v>
      </c>
      <c r="AF590" s="42">
        <f t="shared" si="17"/>
        <v>10</v>
      </c>
      <c r="AG590" s="42">
        <f t="shared" si="18"/>
        <v>5</v>
      </c>
      <c r="AH590" s="32">
        <f>'M1,M2,M3 Restoration'!AT590</f>
        <v>0.3281598911</v>
      </c>
      <c r="AI590" s="77">
        <f t="shared" si="19"/>
        <v>3</v>
      </c>
      <c r="AJ590" s="77">
        <f t="shared" si="20"/>
        <v>5</v>
      </c>
      <c r="AK590" s="77"/>
      <c r="AL590" s="77"/>
    </row>
    <row r="591">
      <c r="A591" s="1"/>
      <c r="B591" s="1"/>
      <c r="C591" s="62"/>
      <c r="D591" s="62"/>
      <c r="E591" s="2">
        <v>7714.0</v>
      </c>
      <c r="F591" s="61">
        <v>1067.0</v>
      </c>
      <c r="G591" s="43">
        <f>'N1,N2,N3 Restoration'!H591</f>
        <v>9</v>
      </c>
      <c r="H591" s="43">
        <f>'Turnout Restoration'!AW591</f>
        <v>19</v>
      </c>
      <c r="I591" s="43">
        <f>'N1,N2,N3 Restoration'!J591</f>
        <v>5</v>
      </c>
      <c r="J591" s="44">
        <v>21.0</v>
      </c>
      <c r="K591" s="44">
        <v>72.0</v>
      </c>
      <c r="L591" s="44">
        <v>9.0</v>
      </c>
      <c r="M591" s="45">
        <f>'Turnout Restoration'!AR591</f>
        <v>7</v>
      </c>
      <c r="N591" s="45">
        <f>'Turnout Restoration'!O591</f>
        <v>14</v>
      </c>
      <c r="O591" s="45">
        <f>'Turnout Restoration'!AT591</f>
        <v>7</v>
      </c>
      <c r="P591" s="77">
        <f t="shared" si="2"/>
        <v>0.6818181818</v>
      </c>
      <c r="Q591" s="77">
        <f t="shared" si="3"/>
        <v>0.8372093023</v>
      </c>
      <c r="R591" s="77">
        <f t="shared" si="4"/>
        <v>0.004358461942</v>
      </c>
      <c r="S591" s="77">
        <f t="shared" si="5"/>
        <v>-0.01656987519</v>
      </c>
      <c r="T591" s="77">
        <f t="shared" ref="T591:U591" si="608">R591+$D$12</f>
        <v>0.3654521864</v>
      </c>
      <c r="U591" s="77">
        <f t="shared" si="608"/>
        <v>0.3445238492</v>
      </c>
      <c r="V591" s="77">
        <f t="shared" si="7"/>
        <v>44</v>
      </c>
      <c r="W591" s="77">
        <f t="shared" si="8"/>
        <v>86</v>
      </c>
      <c r="X591" s="77">
        <f t="shared" si="9"/>
        <v>27.9201038</v>
      </c>
      <c r="Y591" s="77">
        <f t="shared" si="10"/>
        <v>16.0798962</v>
      </c>
      <c r="Z591" s="77">
        <f t="shared" si="11"/>
        <v>56.37094897</v>
      </c>
      <c r="AA591" s="77">
        <f t="shared" si="12"/>
        <v>29.62905103</v>
      </c>
      <c r="AB591" s="77">
        <f t="shared" si="13"/>
        <v>0.5014308005</v>
      </c>
      <c r="AC591" s="77">
        <f t="shared" si="14"/>
        <v>0.2483548753</v>
      </c>
      <c r="AD591" s="42">
        <f t="shared" si="15"/>
        <v>14</v>
      </c>
      <c r="AE591" s="42">
        <f t="shared" si="16"/>
        <v>8</v>
      </c>
      <c r="AF591" s="42">
        <f t="shared" si="17"/>
        <v>14</v>
      </c>
      <c r="AG591" s="42">
        <f t="shared" si="18"/>
        <v>7</v>
      </c>
      <c r="AH591" s="32">
        <f>'M1,M2,M3 Restoration'!AT591</f>
        <v>0.7412858916</v>
      </c>
      <c r="AI591" s="77">
        <f t="shared" si="19"/>
        <v>6</v>
      </c>
      <c r="AJ591" s="77">
        <f t="shared" si="20"/>
        <v>2</v>
      </c>
      <c r="AK591" s="77"/>
      <c r="AL591" s="77"/>
    </row>
    <row r="592">
      <c r="A592" s="1"/>
      <c r="B592" s="1"/>
      <c r="C592" s="62"/>
      <c r="D592" s="62"/>
      <c r="E592" s="2">
        <v>7715.0</v>
      </c>
      <c r="F592" s="61">
        <v>1788.0</v>
      </c>
      <c r="G592" s="43">
        <f>'N1,N2,N3 Restoration'!H592</f>
        <v>24</v>
      </c>
      <c r="H592" s="43">
        <f>'Turnout Restoration'!AW592</f>
        <v>33</v>
      </c>
      <c r="I592" s="43">
        <f>'N1,N2,N3 Restoration'!J592</f>
        <v>19</v>
      </c>
      <c r="J592" s="44">
        <v>51.0</v>
      </c>
      <c r="K592" s="44">
        <v>118.0</v>
      </c>
      <c r="L592" s="44">
        <v>48.0</v>
      </c>
      <c r="M592" s="45">
        <f>'Turnout Restoration'!AR592</f>
        <v>28</v>
      </c>
      <c r="N592" s="45">
        <f>'Turnout Restoration'!O592</f>
        <v>28</v>
      </c>
      <c r="O592" s="45">
        <f>'Turnout Restoration'!AT592</f>
        <v>16</v>
      </c>
      <c r="P592" s="77">
        <f t="shared" si="2"/>
        <v>0.6923076923</v>
      </c>
      <c r="Q592" s="77">
        <f t="shared" si="3"/>
        <v>0.8082191781</v>
      </c>
      <c r="R592" s="77">
        <f t="shared" si="4"/>
        <v>0.009219668027</v>
      </c>
      <c r="S592" s="77">
        <f t="shared" si="5"/>
        <v>-0.03000491284</v>
      </c>
      <c r="T592" s="77">
        <f t="shared" ref="T592:U592" si="609">R592+$D$12</f>
        <v>0.3703133924</v>
      </c>
      <c r="U592" s="77">
        <f t="shared" si="609"/>
        <v>0.3310888116</v>
      </c>
      <c r="V592" s="77">
        <f t="shared" si="7"/>
        <v>143</v>
      </c>
      <c r="W592" s="77">
        <f t="shared" si="8"/>
        <v>146</v>
      </c>
      <c r="X592" s="77">
        <f t="shared" si="9"/>
        <v>90.04518488</v>
      </c>
      <c r="Y592" s="77">
        <f t="shared" si="10"/>
        <v>52.95481512</v>
      </c>
      <c r="Z592" s="77">
        <f t="shared" si="11"/>
        <v>97.66103351</v>
      </c>
      <c r="AA592" s="77">
        <f t="shared" si="12"/>
        <v>48.33896649</v>
      </c>
      <c r="AB592" s="77">
        <f t="shared" si="13"/>
        <v>0.4886435633</v>
      </c>
      <c r="AC592" s="77">
        <f t="shared" si="14"/>
        <v>0.2867059562</v>
      </c>
      <c r="AD592" s="42">
        <f t="shared" si="15"/>
        <v>44</v>
      </c>
      <c r="AE592" s="42">
        <f t="shared" si="16"/>
        <v>26</v>
      </c>
      <c r="AF592" s="42">
        <f t="shared" si="17"/>
        <v>28</v>
      </c>
      <c r="AG592" s="42">
        <f t="shared" si="18"/>
        <v>14</v>
      </c>
      <c r="AH592" s="32">
        <f>'M1,M2,M3 Restoration'!AT592</f>
        <v>0.4755307143</v>
      </c>
      <c r="AI592" s="77">
        <f t="shared" si="19"/>
        <v>12</v>
      </c>
      <c r="AJ592" s="77">
        <f t="shared" si="20"/>
        <v>14</v>
      </c>
      <c r="AK592" s="77"/>
      <c r="AL592" s="77"/>
    </row>
    <row r="593">
      <c r="A593" s="1"/>
      <c r="B593" s="1"/>
      <c r="C593" s="62"/>
      <c r="D593" s="62"/>
      <c r="E593" s="2">
        <v>7723.0</v>
      </c>
      <c r="F593" s="61">
        <v>1764.0</v>
      </c>
      <c r="G593" s="43">
        <f>'N1,N2,N3 Restoration'!H593</f>
        <v>14</v>
      </c>
      <c r="H593" s="43">
        <f>'Turnout Restoration'!AW593</f>
        <v>12</v>
      </c>
      <c r="I593" s="43">
        <f>'N1,N2,N3 Restoration'!J593</f>
        <v>22</v>
      </c>
      <c r="J593" s="44">
        <v>41.0</v>
      </c>
      <c r="K593" s="44">
        <v>155.0</v>
      </c>
      <c r="L593" s="44">
        <v>34.0</v>
      </c>
      <c r="M593" s="45">
        <f>'Turnout Restoration'!AR593</f>
        <v>14</v>
      </c>
      <c r="N593" s="45">
        <f>'Turnout Restoration'!O593</f>
        <v>16</v>
      </c>
      <c r="O593" s="45">
        <f>'Turnout Restoration'!AT593</f>
        <v>37</v>
      </c>
      <c r="P593" s="77">
        <f t="shared" si="2"/>
        <v>0.5952380952</v>
      </c>
      <c r="Q593" s="77">
        <f t="shared" si="3"/>
        <v>0.9064327485</v>
      </c>
      <c r="R593" s="77">
        <f t="shared" si="4"/>
        <v>-0.03576577876</v>
      </c>
      <c r="S593" s="77">
        <f t="shared" si="5"/>
        <v>0.01551069123</v>
      </c>
      <c r="T593" s="77">
        <f t="shared" ref="T593:U593" si="610">R593+$D$12</f>
        <v>0.3253279457</v>
      </c>
      <c r="U593" s="77">
        <f t="shared" si="610"/>
        <v>0.3766044156</v>
      </c>
      <c r="V593" s="77">
        <f t="shared" si="7"/>
        <v>126</v>
      </c>
      <c r="W593" s="77">
        <f t="shared" si="8"/>
        <v>171</v>
      </c>
      <c r="X593" s="77">
        <f t="shared" si="9"/>
        <v>85.00867885</v>
      </c>
      <c r="Y593" s="77">
        <f t="shared" si="10"/>
        <v>40.99132115</v>
      </c>
      <c r="Z593" s="77">
        <f t="shared" si="11"/>
        <v>106.6006449</v>
      </c>
      <c r="AA593" s="77">
        <f t="shared" si="12"/>
        <v>64.39935507</v>
      </c>
      <c r="AB593" s="77">
        <f t="shared" si="13"/>
        <v>0.5999387438</v>
      </c>
      <c r="AC593" s="77">
        <f t="shared" si="14"/>
        <v>0.1500929006</v>
      </c>
      <c r="AD593" s="42">
        <f t="shared" si="15"/>
        <v>51</v>
      </c>
      <c r="AE593" s="42">
        <f t="shared" si="16"/>
        <v>25</v>
      </c>
      <c r="AF593" s="42">
        <f t="shared" si="17"/>
        <v>16</v>
      </c>
      <c r="AG593" s="42">
        <f t="shared" si="18"/>
        <v>10</v>
      </c>
      <c r="AH593" s="32">
        <f>'M1,M2,M3 Restoration'!AT593</f>
        <v>0.3916543589</v>
      </c>
      <c r="AI593" s="77">
        <f t="shared" si="19"/>
        <v>10</v>
      </c>
      <c r="AJ593" s="77">
        <f t="shared" si="20"/>
        <v>15</v>
      </c>
      <c r="AK593" s="77"/>
      <c r="AL593" s="77"/>
    </row>
    <row r="594">
      <c r="A594" s="1"/>
      <c r="B594" s="1"/>
      <c r="C594" s="62"/>
      <c r="D594" s="62"/>
      <c r="E594" s="2">
        <v>7730.0</v>
      </c>
      <c r="F594" s="61">
        <v>2494.0</v>
      </c>
      <c r="G594" s="43">
        <f>'N1,N2,N3 Restoration'!H594</f>
        <v>12</v>
      </c>
      <c r="H594" s="43">
        <f>'Turnout Restoration'!AW594</f>
        <v>6</v>
      </c>
      <c r="I594" s="43">
        <f>'N1,N2,N3 Restoration'!J594</f>
        <v>43</v>
      </c>
      <c r="J594" s="44">
        <v>62.0</v>
      </c>
      <c r="K594" s="44">
        <v>208.0</v>
      </c>
      <c r="L594" s="44">
        <v>47.0</v>
      </c>
      <c r="M594" s="45">
        <f>'Turnout Restoration'!AR594</f>
        <v>31</v>
      </c>
      <c r="N594" s="45">
        <f>'Turnout Restoration'!O594</f>
        <v>18</v>
      </c>
      <c r="O594" s="45">
        <f>'Turnout Restoration'!AT594</f>
        <v>112</v>
      </c>
      <c r="P594" s="77">
        <f t="shared" si="2"/>
        <v>0.4325396825</v>
      </c>
      <c r="Q594" s="77">
        <f t="shared" si="3"/>
        <v>0.9203539823</v>
      </c>
      <c r="R594" s="77">
        <f t="shared" si="4"/>
        <v>-0.1111659144</v>
      </c>
      <c r="S594" s="77">
        <f t="shared" si="5"/>
        <v>0.02196227792</v>
      </c>
      <c r="T594" s="77">
        <f t="shared" ref="T594:U594" si="611">R594+$D$12</f>
        <v>0.24992781</v>
      </c>
      <c r="U594" s="77">
        <f t="shared" si="611"/>
        <v>0.3830560023</v>
      </c>
      <c r="V594" s="77">
        <f t="shared" si="7"/>
        <v>252</v>
      </c>
      <c r="W594" s="77">
        <f t="shared" si="8"/>
        <v>226</v>
      </c>
      <c r="X594" s="77">
        <f t="shared" si="9"/>
        <v>189.0181919</v>
      </c>
      <c r="Y594" s="77">
        <f t="shared" si="10"/>
        <v>62.98180812</v>
      </c>
      <c r="Z594" s="77">
        <f t="shared" si="11"/>
        <v>139.4293435</v>
      </c>
      <c r="AA594" s="77">
        <f t="shared" si="12"/>
        <v>86.57065653</v>
      </c>
      <c r="AB594" s="77">
        <f t="shared" si="13"/>
        <v>0.756540937</v>
      </c>
      <c r="AC594" s="77">
        <f t="shared" si="14"/>
        <v>0.1290976458</v>
      </c>
      <c r="AD594" s="42">
        <f t="shared" si="15"/>
        <v>143</v>
      </c>
      <c r="AE594" s="42">
        <f t="shared" si="16"/>
        <v>48</v>
      </c>
      <c r="AF594" s="42">
        <f t="shared" si="17"/>
        <v>18</v>
      </c>
      <c r="AG594" s="42">
        <f t="shared" si="18"/>
        <v>11</v>
      </c>
      <c r="AH594" s="32">
        <f>'M1,M2,M3 Restoration'!AT594</f>
        <v>0.28905947</v>
      </c>
      <c r="AI594" s="77">
        <f t="shared" si="19"/>
        <v>14</v>
      </c>
      <c r="AJ594" s="77">
        <f t="shared" si="20"/>
        <v>34</v>
      </c>
      <c r="AK594" s="77"/>
      <c r="AL594" s="77"/>
    </row>
  </sheetData>
  <drawing r:id="rId1"/>
</worksheet>
</file>